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vspys\OneDrive\Документы\Кубок Бежим вместе\"/>
    </mc:Choice>
  </mc:AlternateContent>
  <bookViews>
    <workbookView xWindow="0" yWindow="0" windowWidth="11520" windowHeight="5772" tabRatio="793"/>
  </bookViews>
  <sheets>
    <sheet name="М" sheetId="2" r:id="rId1"/>
    <sheet name="Ж" sheetId="3" r:id="rId2"/>
    <sheet name="М40" sheetId="4" r:id="rId3"/>
    <sheet name="Ж40" sheetId="5" r:id="rId4"/>
    <sheet name="М50" sheetId="6" r:id="rId5"/>
    <sheet name="Ж50" sheetId="7" r:id="rId6"/>
    <sheet name="Юниоры, до 17" sheetId="8" r:id="rId7"/>
    <sheet name="Юниорки, до 17" sheetId="9" r:id="rId8"/>
    <sheet name="Баллы" sheetId="10" r:id="rId9"/>
    <sheet name="1" sheetId="59" r:id="rId10"/>
    <sheet name="2" sheetId="60" r:id="rId11"/>
    <sheet name="3" sheetId="61" r:id="rId12"/>
    <sheet name="4" sheetId="66" r:id="rId13"/>
    <sheet name="5" sheetId="63" r:id="rId14"/>
    <sheet name="6" sheetId="64" r:id="rId15"/>
    <sheet name="7" sheetId="65" r:id="rId16"/>
    <sheet name="8" sheetId="67" r:id="rId17"/>
    <sheet name="9" sheetId="68" r:id="rId18"/>
    <sheet name="10" sheetId="70" r:id="rId19"/>
    <sheet name="11" sheetId="71" r:id="rId20"/>
    <sheet name="9 (2)" sheetId="69" r:id="rId21"/>
  </sheets>
  <definedNames>
    <definedName name="_xlnm._FilterDatabase" localSheetId="9" hidden="1">'1'!$A$8:$H$384</definedName>
    <definedName name="_xlnm._FilterDatabase" localSheetId="18" hidden="1">'10'!$A$8:$H$232</definedName>
    <definedName name="_xlnm._FilterDatabase" localSheetId="19" hidden="1">'11'!$A$9:$H$521</definedName>
    <definedName name="_xlnm._FilterDatabase" localSheetId="10" hidden="1">'2'!$A$8:$H$575</definedName>
    <definedName name="_xlnm._FilterDatabase" localSheetId="11" hidden="1">'3'!$A$6:$H$145</definedName>
    <definedName name="_xlnm._FilterDatabase" localSheetId="12" hidden="1">'4'!$B$1:$P$1231</definedName>
    <definedName name="_xlnm._FilterDatabase" localSheetId="13" hidden="1">'5'!$A$8:$H$423</definedName>
    <definedName name="_xlnm._FilterDatabase" localSheetId="14" hidden="1">'6'!$A$7:$H$247</definedName>
    <definedName name="_xlnm._FilterDatabase" localSheetId="15" hidden="1">'7'!$A$10:$H$105</definedName>
    <definedName name="_xlnm._FilterDatabase" localSheetId="16" hidden="1">'8'!$A$6:$H$193</definedName>
    <definedName name="_xlnm._FilterDatabase" localSheetId="17" hidden="1">'9'!$A$1:$N$1187</definedName>
    <definedName name="_xlnm._FilterDatabase" localSheetId="20" hidden="1">'9 (2)'!$A$1:$N$1687</definedName>
    <definedName name="_xlnm._FilterDatabase" localSheetId="1" hidden="1">Ж!$A$2:$AX$1041</definedName>
    <definedName name="_xlnm._FilterDatabase" localSheetId="3" hidden="1">Ж40!$A$2:$AX$655</definedName>
    <definedName name="_xlnm._FilterDatabase" localSheetId="5" hidden="1">Ж50!$A$2:$AX$56</definedName>
    <definedName name="_xlnm._FilterDatabase" localSheetId="0" hidden="1">М!$A$2:$AX$1238</definedName>
    <definedName name="_xlnm._FilterDatabase" localSheetId="2" hidden="1">М40!$A$2:$AX$507</definedName>
    <definedName name="_xlnm._FilterDatabase" localSheetId="4" hidden="1">М50!$A$2:$AX$122</definedName>
    <definedName name="_xlnm._FilterDatabase" localSheetId="7" hidden="1">'Юниорки, до 17'!$A$2:$AX$26</definedName>
    <definedName name="_xlnm._FilterDatabase" localSheetId="6" hidden="1">'Юниоры, до 17'!$A$2:$AX$39</definedName>
    <definedName name="Протокол_результатов" localSheetId="16">'8'!$A$1:$E$194</definedName>
  </definedNames>
  <calcPr calcId="152511"/>
</workbook>
</file>

<file path=xl/calcChain.xml><?xml version="1.0" encoding="utf-8"?>
<calcChain xmlns="http://schemas.openxmlformats.org/spreadsheetml/2006/main">
  <c r="AQ4" i="2" l="1"/>
  <c r="AR4" i="2"/>
  <c r="AT4" i="2"/>
  <c r="AS4" i="2" s="1"/>
  <c r="AU4" i="2"/>
  <c r="AV4" i="2"/>
  <c r="AX4" i="2"/>
  <c r="AW4" i="2" s="1"/>
  <c r="AQ5" i="2"/>
  <c r="AR5" i="2"/>
  <c r="AT5" i="2"/>
  <c r="AU5" i="2"/>
  <c r="AV5" i="2"/>
  <c r="AX5" i="2"/>
  <c r="AW5" i="2" s="1"/>
  <c r="AQ8" i="2"/>
  <c r="AR8" i="2"/>
  <c r="AT8" i="2"/>
  <c r="AS8" i="2" s="1"/>
  <c r="AQ10" i="2"/>
  <c r="AR10" i="2"/>
  <c r="AT10" i="2"/>
  <c r="AS10" i="2" s="1"/>
  <c r="AU14" i="2"/>
  <c r="AV14" i="2"/>
  <c r="AX14" i="2"/>
  <c r="AQ6" i="2"/>
  <c r="AR6" i="2"/>
  <c r="AT6" i="2"/>
  <c r="AS6" i="2" s="1"/>
  <c r="AU6" i="2"/>
  <c r="AV6" i="2"/>
  <c r="AX6" i="2"/>
  <c r="AQ7" i="2"/>
  <c r="AR7" i="2"/>
  <c r="AT7" i="2"/>
  <c r="AU7" i="2"/>
  <c r="AV7" i="2"/>
  <c r="AX7" i="2"/>
  <c r="AU19" i="2"/>
  <c r="AV19" i="2"/>
  <c r="AX19" i="2"/>
  <c r="AU12" i="2"/>
  <c r="AV12" i="2"/>
  <c r="AX12" i="2"/>
  <c r="AW12" i="2" s="1"/>
  <c r="AU17" i="2"/>
  <c r="AV17" i="2"/>
  <c r="AX17" i="2"/>
  <c r="AU15" i="2"/>
  <c r="AV15" i="2"/>
  <c r="AX15" i="2"/>
  <c r="AU21" i="2"/>
  <c r="AV21" i="2"/>
  <c r="AX21" i="2"/>
  <c r="AU26" i="2"/>
  <c r="AV26" i="2"/>
  <c r="AX26" i="2"/>
  <c r="AU25" i="2"/>
  <c r="AV25" i="2"/>
  <c r="AX25" i="2"/>
  <c r="AU61" i="2"/>
  <c r="AV61" i="2"/>
  <c r="AX61" i="2"/>
  <c r="AQ54" i="2"/>
  <c r="AR54" i="2"/>
  <c r="AT54" i="2"/>
  <c r="AS54" i="2" s="1"/>
  <c r="AU62" i="2"/>
  <c r="AV62" i="2"/>
  <c r="AX62" i="2"/>
  <c r="AU23" i="2"/>
  <c r="AV23" i="2"/>
  <c r="AX23" i="2"/>
  <c r="AQ13" i="2"/>
  <c r="AR13" i="2"/>
  <c r="AT13" i="2"/>
  <c r="AU13" i="2"/>
  <c r="AV13" i="2"/>
  <c r="AX13" i="2"/>
  <c r="AW13" i="2" s="1"/>
  <c r="AU28" i="2"/>
  <c r="AV28" i="2"/>
  <c r="AX28" i="2"/>
  <c r="AU58" i="2"/>
  <c r="AV58" i="2"/>
  <c r="AX58" i="2"/>
  <c r="AU33" i="2"/>
  <c r="AV33" i="2"/>
  <c r="AX33" i="2"/>
  <c r="AU35" i="2"/>
  <c r="AV35" i="2"/>
  <c r="AX35" i="2"/>
  <c r="AU29" i="2"/>
  <c r="AV29" i="2"/>
  <c r="AX29" i="2"/>
  <c r="AU47" i="2"/>
  <c r="AV47" i="2"/>
  <c r="AX47" i="2"/>
  <c r="AU41" i="2"/>
  <c r="AV41" i="2"/>
  <c r="AX41" i="2"/>
  <c r="AU49" i="2"/>
  <c r="AV49" i="2"/>
  <c r="AX49" i="2"/>
  <c r="AU86" i="2"/>
  <c r="AV86" i="2"/>
  <c r="AX86" i="2"/>
  <c r="AU68" i="2"/>
  <c r="AV68" i="2"/>
  <c r="AX68" i="2"/>
  <c r="AU50" i="2"/>
  <c r="AV50" i="2"/>
  <c r="AX50" i="2"/>
  <c r="AU77" i="2"/>
  <c r="AV77" i="2"/>
  <c r="AX77" i="2"/>
  <c r="AU63" i="2"/>
  <c r="AV63" i="2"/>
  <c r="AX63" i="2"/>
  <c r="AQ59" i="2"/>
  <c r="AR59" i="2"/>
  <c r="AT59" i="2"/>
  <c r="AU59" i="2"/>
  <c r="AV59" i="2"/>
  <c r="AX59" i="2"/>
  <c r="AU105" i="2"/>
  <c r="AV105" i="2"/>
  <c r="AX105" i="2"/>
  <c r="AU90" i="2"/>
  <c r="AV90" i="2"/>
  <c r="AX90" i="2"/>
  <c r="AU91" i="2"/>
  <c r="AV91" i="2"/>
  <c r="AX91" i="2"/>
  <c r="AU101" i="2"/>
  <c r="AV101" i="2"/>
  <c r="AX101" i="2"/>
  <c r="AU88" i="2"/>
  <c r="AV88" i="2"/>
  <c r="AX88" i="2"/>
  <c r="AU69" i="2"/>
  <c r="AV69" i="2"/>
  <c r="AX69" i="2"/>
  <c r="AQ84" i="2"/>
  <c r="AR84" i="2"/>
  <c r="AT84" i="2"/>
  <c r="AU78" i="2"/>
  <c r="AV78" i="2"/>
  <c r="AX78" i="2"/>
  <c r="AQ126" i="2"/>
  <c r="AR126" i="2"/>
  <c r="AT126" i="2"/>
  <c r="AU157" i="2"/>
  <c r="AV157" i="2"/>
  <c r="AX157" i="2"/>
  <c r="AU210" i="2"/>
  <c r="AV210" i="2"/>
  <c r="AX210" i="2"/>
  <c r="AU322" i="2"/>
  <c r="AV322" i="2"/>
  <c r="AX322" i="2"/>
  <c r="AU92" i="2"/>
  <c r="AV92" i="2"/>
  <c r="AX92" i="2"/>
  <c r="AU79" i="2"/>
  <c r="AV79" i="2"/>
  <c r="AX79" i="2"/>
  <c r="AU87" i="2"/>
  <c r="AV87" i="2"/>
  <c r="AX87" i="2"/>
  <c r="AU85" i="2"/>
  <c r="AV85" i="2"/>
  <c r="AX85" i="2"/>
  <c r="AU144" i="2"/>
  <c r="AV144" i="2"/>
  <c r="AX144" i="2"/>
  <c r="AU162" i="2"/>
  <c r="AV162" i="2"/>
  <c r="AX162" i="2"/>
  <c r="AW162" i="2" s="1"/>
  <c r="AU83" i="2"/>
  <c r="AV83" i="2"/>
  <c r="AX83" i="2"/>
  <c r="AQ94" i="2"/>
  <c r="AR94" i="2"/>
  <c r="AT94" i="2"/>
  <c r="AU277" i="2"/>
  <c r="AV277" i="2"/>
  <c r="AX277" i="2"/>
  <c r="AU249" i="2"/>
  <c r="AV249" i="2"/>
  <c r="AX249" i="2"/>
  <c r="AU391" i="2"/>
  <c r="AV391" i="2"/>
  <c r="AX391" i="2"/>
  <c r="AU532" i="2"/>
  <c r="AV532" i="2"/>
  <c r="AX532" i="2"/>
  <c r="AQ285" i="2"/>
  <c r="AR285" i="2"/>
  <c r="AT285" i="2"/>
  <c r="AU289" i="2"/>
  <c r="AV289" i="2"/>
  <c r="AX289" i="2"/>
  <c r="AQ250" i="2"/>
  <c r="AR250" i="2"/>
  <c r="AT250" i="2"/>
  <c r="AU444" i="2"/>
  <c r="AV444" i="2"/>
  <c r="AX444" i="2"/>
  <c r="AU372" i="2"/>
  <c r="AV372" i="2"/>
  <c r="AX372" i="2"/>
  <c r="AQ502" i="2"/>
  <c r="AR502" i="2"/>
  <c r="AT502" i="2"/>
  <c r="AQ291" i="2"/>
  <c r="AR291" i="2"/>
  <c r="AT291" i="2"/>
  <c r="AU593" i="2"/>
  <c r="AV593" i="2"/>
  <c r="AX593" i="2"/>
  <c r="AU587" i="2"/>
  <c r="AV587" i="2"/>
  <c r="AX587" i="2"/>
  <c r="AQ595" i="2"/>
  <c r="AR595" i="2"/>
  <c r="AT595" i="2"/>
  <c r="AS595" i="2" s="1"/>
  <c r="AU176" i="2"/>
  <c r="AV176" i="2"/>
  <c r="AX176" i="2"/>
  <c r="AU728" i="2"/>
  <c r="AV728" i="2"/>
  <c r="AX728" i="2"/>
  <c r="AQ130" i="2"/>
  <c r="AR130" i="2"/>
  <c r="AT130" i="2"/>
  <c r="AQ147" i="2"/>
  <c r="AR147" i="2"/>
  <c r="AT147" i="2"/>
  <c r="AQ191" i="2"/>
  <c r="AR191" i="2"/>
  <c r="AT191" i="2"/>
  <c r="AS191" i="2" s="1"/>
  <c r="AQ215" i="2"/>
  <c r="AR215" i="2"/>
  <c r="AT215" i="2"/>
  <c r="E215" i="2"/>
  <c r="AQ234" i="2"/>
  <c r="AR234" i="2"/>
  <c r="AT234" i="2"/>
  <c r="AQ243" i="2"/>
  <c r="AR243" i="2"/>
  <c r="AT243" i="2"/>
  <c r="AQ263" i="2"/>
  <c r="AR263" i="2"/>
  <c r="AT263" i="2"/>
  <c r="AQ271" i="2"/>
  <c r="AR271" i="2"/>
  <c r="AT271" i="2"/>
  <c r="AQ302" i="2"/>
  <c r="AR302" i="2"/>
  <c r="AT302" i="2"/>
  <c r="AQ349" i="2"/>
  <c r="AR349" i="2"/>
  <c r="AT349" i="2"/>
  <c r="AQ371" i="2"/>
  <c r="AR371" i="2"/>
  <c r="AT371" i="2"/>
  <c r="AQ379" i="2"/>
  <c r="AR379" i="2"/>
  <c r="AT379" i="2"/>
  <c r="AQ408" i="2"/>
  <c r="AR408" i="2"/>
  <c r="AT408" i="2"/>
  <c r="AQ427" i="2"/>
  <c r="AR427" i="2"/>
  <c r="AT427" i="2"/>
  <c r="AQ471" i="2"/>
  <c r="AR471" i="2"/>
  <c r="AT471" i="2"/>
  <c r="AS471" i="2" s="1"/>
  <c r="AQ497" i="2"/>
  <c r="AR497" i="2"/>
  <c r="AT497" i="2"/>
  <c r="AQ507" i="2"/>
  <c r="AR507" i="2"/>
  <c r="AT507" i="2"/>
  <c r="AQ513" i="2"/>
  <c r="AR513" i="2"/>
  <c r="AT513" i="2"/>
  <c r="AQ523" i="2"/>
  <c r="AR523" i="2"/>
  <c r="AT523" i="2"/>
  <c r="AQ563" i="2"/>
  <c r="AR563" i="2"/>
  <c r="AT563" i="2"/>
  <c r="AQ581" i="2"/>
  <c r="AR581" i="2"/>
  <c r="AT581" i="2"/>
  <c r="AQ591" i="2"/>
  <c r="AR591" i="2"/>
  <c r="AT591" i="2"/>
  <c r="E591" i="2"/>
  <c r="AQ608" i="2"/>
  <c r="AR608" i="2"/>
  <c r="AT608" i="2"/>
  <c r="AQ616" i="2"/>
  <c r="AR616" i="2"/>
  <c r="AT616" i="2"/>
  <c r="AQ624" i="2"/>
  <c r="AR624" i="2"/>
  <c r="AT624" i="2"/>
  <c r="AQ632" i="2"/>
  <c r="AR632" i="2"/>
  <c r="AT632" i="2"/>
  <c r="AQ649" i="2"/>
  <c r="AR649" i="2"/>
  <c r="AT649" i="2"/>
  <c r="AQ660" i="2"/>
  <c r="AR660" i="2"/>
  <c r="AT660" i="2"/>
  <c r="AQ670" i="2"/>
  <c r="AR670" i="2"/>
  <c r="AT670" i="2"/>
  <c r="AQ684" i="2"/>
  <c r="AR684" i="2"/>
  <c r="AT684" i="2"/>
  <c r="AQ700" i="2"/>
  <c r="AR700" i="2"/>
  <c r="AT700" i="2"/>
  <c r="AQ716" i="2"/>
  <c r="AR716" i="2"/>
  <c r="AT716" i="2"/>
  <c r="AU99" i="2"/>
  <c r="AV99" i="2"/>
  <c r="AX99" i="2"/>
  <c r="AU113" i="2"/>
  <c r="AV113" i="2"/>
  <c r="AX113" i="2"/>
  <c r="E113" i="2" s="1"/>
  <c r="AU133" i="2"/>
  <c r="AV133" i="2"/>
  <c r="F133" i="2" s="1"/>
  <c r="AX133" i="2"/>
  <c r="E133" i="2" s="1"/>
  <c r="AU164" i="2"/>
  <c r="AV164" i="2"/>
  <c r="AX164" i="2"/>
  <c r="E164" i="2" s="1"/>
  <c r="AU186" i="2"/>
  <c r="AV186" i="2"/>
  <c r="AX186" i="2"/>
  <c r="E186" i="2" s="1"/>
  <c r="AU192" i="2"/>
  <c r="AV192" i="2"/>
  <c r="AX192" i="2"/>
  <c r="AU203" i="2"/>
  <c r="AV203" i="2"/>
  <c r="AX203" i="2"/>
  <c r="AU236" i="2"/>
  <c r="AV236" i="2"/>
  <c r="AX236" i="2"/>
  <c r="E236" i="2" s="1"/>
  <c r="AU245" i="2"/>
  <c r="AV245" i="2"/>
  <c r="AX245" i="2"/>
  <c r="E245" i="2" s="1"/>
  <c r="AU264" i="2"/>
  <c r="AV264" i="2"/>
  <c r="F264" i="2" s="1"/>
  <c r="AX264" i="2"/>
  <c r="AU286" i="2"/>
  <c r="AV286" i="2"/>
  <c r="AX286" i="2"/>
  <c r="AU303" i="2"/>
  <c r="AV303" i="2"/>
  <c r="AX303" i="2"/>
  <c r="E303" i="2" s="1"/>
  <c r="AU380" i="2"/>
  <c r="AV380" i="2"/>
  <c r="AX380" i="2"/>
  <c r="E380" i="2" s="1"/>
  <c r="AU395" i="2"/>
  <c r="AV395" i="2"/>
  <c r="AX395" i="2"/>
  <c r="E395" i="2" s="1"/>
  <c r="AU410" i="2"/>
  <c r="AV410" i="2"/>
  <c r="AX410" i="2"/>
  <c r="AU421" i="2"/>
  <c r="AV421" i="2"/>
  <c r="AX421" i="2"/>
  <c r="AU446" i="2"/>
  <c r="AV446" i="2"/>
  <c r="F446" i="2" s="1"/>
  <c r="AX446" i="2"/>
  <c r="AU454" i="2"/>
  <c r="AV454" i="2"/>
  <c r="AX454" i="2"/>
  <c r="E454" i="2" s="1"/>
  <c r="AU473" i="2"/>
  <c r="AV473" i="2"/>
  <c r="AX473" i="2"/>
  <c r="E473" i="2" s="1"/>
  <c r="AU556" i="2"/>
  <c r="AV556" i="2"/>
  <c r="AX556" i="2"/>
  <c r="E556" i="2" s="1"/>
  <c r="AU583" i="2"/>
  <c r="AV583" i="2"/>
  <c r="F583" i="2" s="1"/>
  <c r="AX583" i="2"/>
  <c r="AU625" i="2"/>
  <c r="AV625" i="2"/>
  <c r="AX625" i="2"/>
  <c r="AU633" i="2"/>
  <c r="AV633" i="2"/>
  <c r="F633" i="2" s="1"/>
  <c r="AX633" i="2"/>
  <c r="E633" i="2" s="1"/>
  <c r="AU117" i="2"/>
  <c r="AV117" i="2"/>
  <c r="AX117" i="2"/>
  <c r="AU135" i="2"/>
  <c r="AV135" i="2"/>
  <c r="AX135" i="2"/>
  <c r="E135" i="2" s="1"/>
  <c r="AU177" i="2"/>
  <c r="AV177" i="2"/>
  <c r="F177" i="2" s="1"/>
  <c r="AX177" i="2"/>
  <c r="AU187" i="2"/>
  <c r="AV187" i="2"/>
  <c r="AX187" i="2"/>
  <c r="AU239" i="2"/>
  <c r="AV239" i="2"/>
  <c r="AX239" i="2"/>
  <c r="E239" i="2" s="1"/>
  <c r="AU275" i="2"/>
  <c r="AV275" i="2"/>
  <c r="AX275" i="2"/>
  <c r="AU317" i="2"/>
  <c r="AV317" i="2"/>
  <c r="AX317" i="2"/>
  <c r="AU353" i="2"/>
  <c r="AV353" i="2"/>
  <c r="AX353" i="2"/>
  <c r="E353" i="2" s="1"/>
  <c r="AU364" i="2"/>
  <c r="AV364" i="2"/>
  <c r="F364" i="2" s="1"/>
  <c r="AX364" i="2"/>
  <c r="E364" i="2" s="1"/>
  <c r="AU374" i="2"/>
  <c r="AV374" i="2"/>
  <c r="AX374" i="2"/>
  <c r="AU390" i="2"/>
  <c r="AV390" i="2"/>
  <c r="AX390" i="2"/>
  <c r="E390" i="2" s="1"/>
  <c r="AU412" i="2"/>
  <c r="AV412" i="2"/>
  <c r="F412" i="2" s="1"/>
  <c r="AX412" i="2"/>
  <c r="E412" i="2" s="1"/>
  <c r="AU480" i="2"/>
  <c r="AV480" i="2"/>
  <c r="F480" i="2" s="1"/>
  <c r="AX480" i="2"/>
  <c r="AU508" i="2"/>
  <c r="AV508" i="2"/>
  <c r="AX508" i="2"/>
  <c r="E508" i="2" s="1"/>
  <c r="AU515" i="2"/>
  <c r="AV515" i="2"/>
  <c r="AX515" i="2"/>
  <c r="E515" i="2" s="1"/>
  <c r="AU550" i="2"/>
  <c r="AV550" i="2"/>
  <c r="AX550" i="2"/>
  <c r="AU594" i="2"/>
  <c r="AV594" i="2"/>
  <c r="AX594" i="2"/>
  <c r="AW594" i="2" s="1"/>
  <c r="D594" i="2" s="1"/>
  <c r="AU612" i="2"/>
  <c r="AV612" i="2"/>
  <c r="F612" i="2" s="1"/>
  <c r="AX612" i="2"/>
  <c r="E612" i="2" s="1"/>
  <c r="AU627" i="2"/>
  <c r="AV627" i="2"/>
  <c r="AX627" i="2"/>
  <c r="AU643" i="2"/>
  <c r="AV643" i="2"/>
  <c r="AX643" i="2"/>
  <c r="E643" i="2" s="1"/>
  <c r="AU651" i="2"/>
  <c r="AV651" i="2"/>
  <c r="AX651" i="2"/>
  <c r="E651" i="2" s="1"/>
  <c r="AU671" i="2"/>
  <c r="AV671" i="2"/>
  <c r="AX671" i="2"/>
  <c r="AU705" i="2"/>
  <c r="AV705" i="2"/>
  <c r="AX705" i="2"/>
  <c r="AU718" i="2"/>
  <c r="AV718" i="2"/>
  <c r="F718" i="2" s="1"/>
  <c r="AX718" i="2"/>
  <c r="AW718" i="2" s="1"/>
  <c r="AU724" i="2"/>
  <c r="AV724" i="2"/>
  <c r="AX724" i="2"/>
  <c r="AU734" i="2"/>
  <c r="AV734" i="2"/>
  <c r="AX734" i="2"/>
  <c r="AU750" i="2"/>
  <c r="AV750" i="2"/>
  <c r="AX750" i="2"/>
  <c r="E750" i="2" s="1"/>
  <c r="AU761" i="2"/>
  <c r="AV761" i="2"/>
  <c r="AX761" i="2"/>
  <c r="AU772" i="2"/>
  <c r="AV772" i="2"/>
  <c r="F772" i="2" s="1"/>
  <c r="AX772" i="2"/>
  <c r="AU796" i="2"/>
  <c r="AV796" i="2"/>
  <c r="F796" i="2" s="1"/>
  <c r="AX796" i="2"/>
  <c r="E796" i="2" s="1"/>
  <c r="AU800" i="2"/>
  <c r="AV800" i="2"/>
  <c r="AX800" i="2"/>
  <c r="AU813" i="2"/>
  <c r="AV813" i="2"/>
  <c r="AX813" i="2"/>
  <c r="AU843" i="2"/>
  <c r="AV843" i="2"/>
  <c r="AX843" i="2"/>
  <c r="E843" i="2" s="1"/>
  <c r="AU867" i="2"/>
  <c r="AV867" i="2"/>
  <c r="F867" i="2" s="1"/>
  <c r="AX867" i="2"/>
  <c r="E867" i="2" s="1"/>
  <c r="AU868" i="2"/>
  <c r="AV868" i="2"/>
  <c r="AX868" i="2"/>
  <c r="E868" i="2" s="1"/>
  <c r="AU149" i="2"/>
  <c r="AV149" i="2"/>
  <c r="AX149" i="2"/>
  <c r="E149" i="2" s="1"/>
  <c r="AU202" i="2"/>
  <c r="AV202" i="2"/>
  <c r="F202" i="2" s="1"/>
  <c r="AX202" i="2"/>
  <c r="AU211" i="2"/>
  <c r="AV211" i="2"/>
  <c r="AX211" i="2"/>
  <c r="E211" i="2" s="1"/>
  <c r="AU235" i="2"/>
  <c r="AV235" i="2"/>
  <c r="AX235" i="2"/>
  <c r="E235" i="2" s="1"/>
  <c r="AU244" i="2"/>
  <c r="AV244" i="2"/>
  <c r="AX244" i="2"/>
  <c r="E244" i="2" s="1"/>
  <c r="AU315" i="2"/>
  <c r="AV315" i="2"/>
  <c r="F315" i="2" s="1"/>
  <c r="AX315" i="2"/>
  <c r="AU321" i="2"/>
  <c r="AV321" i="2"/>
  <c r="F321" i="2" s="1"/>
  <c r="AX321" i="2"/>
  <c r="E321" i="2" s="1"/>
  <c r="AU350" i="2"/>
  <c r="AV350" i="2"/>
  <c r="AX350" i="2"/>
  <c r="AU362" i="2"/>
  <c r="AV362" i="2"/>
  <c r="AX362" i="2"/>
  <c r="AU386" i="2"/>
  <c r="AV386" i="2"/>
  <c r="F386" i="2" s="1"/>
  <c r="AX386" i="2"/>
  <c r="E386" i="2" s="1"/>
  <c r="AU409" i="2"/>
  <c r="AV409" i="2"/>
  <c r="F409" i="2" s="1"/>
  <c r="AX409" i="2"/>
  <c r="AU420" i="2"/>
  <c r="AV420" i="2"/>
  <c r="AX420" i="2"/>
  <c r="AU434" i="2"/>
  <c r="AV434" i="2"/>
  <c r="F434" i="2" s="1"/>
  <c r="AX434" i="2"/>
  <c r="E434" i="2" s="1"/>
  <c r="AU453" i="2"/>
  <c r="AV453" i="2"/>
  <c r="AX453" i="2"/>
  <c r="AU460" i="2"/>
  <c r="AV460" i="2"/>
  <c r="AX460" i="2"/>
  <c r="E460" i="2" s="1"/>
  <c r="AU498" i="2"/>
  <c r="AV498" i="2"/>
  <c r="AX498" i="2"/>
  <c r="E498" i="2" s="1"/>
  <c r="AU514" i="2"/>
  <c r="AV514" i="2"/>
  <c r="AX514" i="2"/>
  <c r="AU531" i="2"/>
  <c r="AV531" i="2"/>
  <c r="AX531" i="2"/>
  <c r="AU539" i="2"/>
  <c r="AV539" i="2"/>
  <c r="AX539" i="2"/>
  <c r="E539" i="2" s="1"/>
  <c r="AU572" i="2"/>
  <c r="AV572" i="2"/>
  <c r="AX572" i="2"/>
  <c r="AU582" i="2"/>
  <c r="AV582" i="2"/>
  <c r="AX582" i="2"/>
  <c r="AU592" i="2"/>
  <c r="AV592" i="2"/>
  <c r="F592" i="2" s="1"/>
  <c r="AX592" i="2"/>
  <c r="E592" i="2" s="1"/>
  <c r="AU602" i="2"/>
  <c r="AV602" i="2"/>
  <c r="AX602" i="2"/>
  <c r="AU609" i="2"/>
  <c r="AV609" i="2"/>
  <c r="F609" i="2" s="1"/>
  <c r="AX609" i="2"/>
  <c r="AW609" i="2" s="1"/>
  <c r="AU641" i="2"/>
  <c r="AV641" i="2"/>
  <c r="AX641" i="2"/>
  <c r="E641" i="2" s="1"/>
  <c r="AU655" i="2"/>
  <c r="AV655" i="2"/>
  <c r="AX655" i="2"/>
  <c r="AU691" i="2"/>
  <c r="AV691" i="2"/>
  <c r="AX691" i="2"/>
  <c r="AU701" i="2"/>
  <c r="AV701" i="2"/>
  <c r="AX701" i="2"/>
  <c r="E177" i="2"/>
  <c r="F643" i="2"/>
  <c r="AW593" i="2" l="1"/>
  <c r="AW444" i="2"/>
  <c r="AW50" i="2"/>
  <c r="AW7" i="2"/>
  <c r="AW14" i="2"/>
  <c r="AS581" i="2"/>
  <c r="D581" i="2" s="1"/>
  <c r="F523" i="2"/>
  <c r="F507" i="2"/>
  <c r="AW277" i="2"/>
  <c r="AW275" i="2"/>
  <c r="D275" i="2" s="1"/>
  <c r="AW446" i="2"/>
  <c r="D446" i="2" s="1"/>
  <c r="F591" i="2"/>
  <c r="AW286" i="2"/>
  <c r="D286" i="2" s="1"/>
  <c r="E302" i="2"/>
  <c r="AS502" i="2"/>
  <c r="AW421" i="2"/>
  <c r="D421" i="2" s="1"/>
  <c r="AW800" i="2"/>
  <c r="D800" i="2" s="1"/>
  <c r="AW750" i="2"/>
  <c r="D750" i="2" s="1"/>
  <c r="AW390" i="2"/>
  <c r="D390" i="2" s="1"/>
  <c r="AW28" i="2"/>
  <c r="AW453" i="2"/>
  <c r="D453" i="2" s="1"/>
  <c r="AW867" i="2"/>
  <c r="D867" i="2" s="1"/>
  <c r="AW264" i="2"/>
  <c r="D264" i="2" s="1"/>
  <c r="AW113" i="2"/>
  <c r="D113" i="2" s="1"/>
  <c r="AW90" i="2"/>
  <c r="AW63" i="2"/>
  <c r="E446" i="2"/>
  <c r="AW186" i="2"/>
  <c r="D186" i="2" s="1"/>
  <c r="E624" i="2"/>
  <c r="E234" i="2"/>
  <c r="AW556" i="2"/>
  <c r="D556" i="2" s="1"/>
  <c r="AW101" i="2"/>
  <c r="AW86" i="2"/>
  <c r="F660" i="2"/>
  <c r="F616" i="2"/>
  <c r="F349" i="2"/>
  <c r="AS616" i="2"/>
  <c r="AS563" i="2"/>
  <c r="AS271" i="2"/>
  <c r="D271" i="2" s="1"/>
  <c r="AS243" i="2"/>
  <c r="D243" i="2" s="1"/>
  <c r="AW671" i="2"/>
  <c r="D671" i="2" s="1"/>
  <c r="AW724" i="2"/>
  <c r="D724" i="2" s="1"/>
  <c r="F700" i="2"/>
  <c r="AW602" i="2"/>
  <c r="D602" i="2" s="1"/>
  <c r="AW99" i="2"/>
  <c r="D99" i="2" s="1"/>
  <c r="F608" i="2"/>
  <c r="AW289" i="2"/>
  <c r="AW303" i="2"/>
  <c r="D303" i="2" s="1"/>
  <c r="AW157" i="2"/>
  <c r="D616" i="2"/>
  <c r="F191" i="2"/>
  <c r="AW176" i="2"/>
  <c r="AS59" i="2"/>
  <c r="E275" i="2"/>
  <c r="F724" i="2"/>
  <c r="AW539" i="2"/>
  <c r="D539" i="2" s="1"/>
  <c r="AW33" i="2"/>
  <c r="AS13" i="2"/>
  <c r="AS234" i="2"/>
  <c r="E130" i="2"/>
  <c r="AW633" i="2"/>
  <c r="D633" i="2" s="1"/>
  <c r="AW149" i="2"/>
  <c r="D149" i="2" s="1"/>
  <c r="AW17" i="2"/>
  <c r="AW480" i="2"/>
  <c r="D480" i="2" s="1"/>
  <c r="AW728" i="2"/>
  <c r="E497" i="2"/>
  <c r="AW321" i="2"/>
  <c r="D321" i="2" s="1"/>
  <c r="AW49" i="2"/>
  <c r="E379" i="2"/>
  <c r="AS684" i="2"/>
  <c r="AS513" i="2"/>
  <c r="F427" i="2"/>
  <c r="F379" i="2"/>
  <c r="E349" i="2"/>
  <c r="AS7" i="2"/>
  <c r="AW380" i="2"/>
  <c r="D380" i="2" s="1"/>
  <c r="AW79" i="2"/>
  <c r="AW78" i="2"/>
  <c r="AW315" i="2"/>
  <c r="D315" i="2" s="1"/>
  <c r="AW515" i="2"/>
  <c r="D515" i="2" s="1"/>
  <c r="E523" i="2"/>
  <c r="E507" i="2"/>
  <c r="E471" i="2"/>
  <c r="E408" i="2"/>
  <c r="AW68" i="2"/>
  <c r="AW29" i="2"/>
  <c r="AW15" i="2"/>
  <c r="AW6" i="2"/>
  <c r="AS5" i="2"/>
  <c r="AW655" i="2"/>
  <c r="D655" i="2" s="1"/>
  <c r="AS130" i="2"/>
  <c r="AW386" i="2"/>
  <c r="D386" i="2" s="1"/>
  <c r="AS379" i="2"/>
  <c r="F243" i="2"/>
  <c r="E531" i="2"/>
  <c r="AS349" i="2"/>
  <c r="F550" i="2"/>
  <c r="F244" i="2"/>
  <c r="AS250" i="2"/>
  <c r="AW627" i="2"/>
  <c r="D627" i="2" s="1"/>
  <c r="E583" i="2"/>
  <c r="E660" i="2"/>
  <c r="AW734" i="2"/>
  <c r="D734" i="2" s="1"/>
  <c r="E734" i="2"/>
  <c r="AW701" i="2"/>
  <c r="D701" i="2" s="1"/>
  <c r="AS497" i="2"/>
  <c r="E701" i="2"/>
  <c r="AW498" i="2"/>
  <c r="D498" i="2" s="1"/>
  <c r="F498" i="2"/>
  <c r="E655" i="2"/>
  <c r="F395" i="2"/>
  <c r="AW395" i="2"/>
  <c r="D395" i="2" s="1"/>
  <c r="E271" i="2"/>
  <c r="AW47" i="2"/>
  <c r="E315" i="2"/>
  <c r="F271" i="2"/>
  <c r="AS624" i="2"/>
  <c r="AS215" i="2"/>
  <c r="E147" i="2"/>
  <c r="F275" i="2"/>
  <c r="AW473" i="2"/>
  <c r="D473" i="2" s="1"/>
  <c r="F473" i="2"/>
  <c r="E627" i="2"/>
  <c r="AW317" i="2"/>
  <c r="D317" i="2" s="1"/>
  <c r="AW592" i="2"/>
  <c r="D592" i="2" s="1"/>
  <c r="AS608" i="2"/>
  <c r="E608" i="2"/>
  <c r="F408" i="2"/>
  <c r="AW583" i="2"/>
  <c r="D583" i="2" s="1"/>
  <c r="AS649" i="2"/>
  <c r="F649" i="2"/>
  <c r="E718" i="2"/>
  <c r="AW813" i="2"/>
  <c r="D813" i="2" s="1"/>
  <c r="F813" i="2"/>
  <c r="AW796" i="2"/>
  <c r="D796" i="2" s="1"/>
  <c r="F641" i="2"/>
  <c r="AW641" i="2"/>
  <c r="D641" i="2" s="1"/>
  <c r="AW350" i="2"/>
  <c r="D350" i="2" s="1"/>
  <c r="AW761" i="2"/>
  <c r="D761" i="2" s="1"/>
  <c r="F453" i="2"/>
  <c r="AW372" i="2"/>
  <c r="AW105" i="2"/>
  <c r="AS523" i="2"/>
  <c r="AS507" i="2"/>
  <c r="E263" i="2"/>
  <c r="F582" i="2"/>
  <c r="AW612" i="2"/>
  <c r="D612" i="2" s="1"/>
  <c r="F420" i="2"/>
  <c r="AW202" i="2"/>
  <c r="D202" i="2" s="1"/>
  <c r="F186" i="2"/>
  <c r="AW133" i="2"/>
  <c r="D133" i="2" s="1"/>
  <c r="E99" i="2"/>
  <c r="AW587" i="2"/>
  <c r="AW144" i="2"/>
  <c r="AW58" i="2"/>
  <c r="F539" i="2"/>
  <c r="E632" i="2"/>
  <c r="F99" i="2"/>
  <c r="AW514" i="2"/>
  <c r="D514" i="2" s="1"/>
  <c r="AW460" i="2"/>
  <c r="D460" i="2" s="1"/>
  <c r="E772" i="2"/>
  <c r="AW772" i="2"/>
  <c r="D772" i="2" s="1"/>
  <c r="AW374" i="2"/>
  <c r="D374" i="2" s="1"/>
  <c r="F353" i="2"/>
  <c r="AS660" i="2"/>
  <c r="AS263" i="2"/>
  <c r="F263" i="2"/>
  <c r="AW532" i="2"/>
  <c r="AW391" i="2"/>
  <c r="D718" i="2"/>
  <c r="AW550" i="2"/>
  <c r="D550" i="2" s="1"/>
  <c r="F239" i="2"/>
  <c r="AW192" i="2"/>
  <c r="D192" i="2" s="1"/>
  <c r="AS408" i="2"/>
  <c r="E371" i="2"/>
  <c r="F460" i="2"/>
  <c r="F671" i="2"/>
  <c r="E317" i="2"/>
  <c r="E117" i="2"/>
  <c r="AS591" i="2"/>
  <c r="E705" i="2"/>
  <c r="AW412" i="2"/>
  <c r="D412" i="2" s="1"/>
  <c r="F390" i="2"/>
  <c r="F317" i="2"/>
  <c r="AW117" i="2"/>
  <c r="D117" i="2" s="1"/>
  <c r="F117" i="2"/>
  <c r="E625" i="2"/>
  <c r="E286" i="2"/>
  <c r="AS700" i="2"/>
  <c r="AS285" i="2"/>
  <c r="E409" i="2"/>
  <c r="AW244" i="2"/>
  <c r="D244" i="2" s="1"/>
  <c r="F211" i="2"/>
  <c r="AW177" i="2"/>
  <c r="D177" i="2" s="1"/>
  <c r="AW410" i="2"/>
  <c r="D410" i="2" s="1"/>
  <c r="E700" i="2"/>
  <c r="F691" i="2"/>
  <c r="E453" i="2"/>
  <c r="AW420" i="2"/>
  <c r="D420" i="2" s="1"/>
  <c r="F149" i="2"/>
  <c r="E813" i="2"/>
  <c r="F750" i="2"/>
  <c r="F705" i="2"/>
  <c r="E410" i="2"/>
  <c r="F380" i="2"/>
  <c r="AW409" i="2"/>
  <c r="D409" i="2" s="1"/>
  <c r="E362" i="2"/>
  <c r="AW454" i="2"/>
  <c r="E421" i="2"/>
  <c r="F286" i="2"/>
  <c r="E203" i="2"/>
  <c r="F113" i="2"/>
  <c r="F624" i="2"/>
  <c r="F497" i="2"/>
  <c r="F371" i="2"/>
  <c r="E191" i="2"/>
  <c r="AW249" i="2"/>
  <c r="AS84" i="2"/>
  <c r="AW572" i="2"/>
  <c r="D572" i="2" s="1"/>
  <c r="F556" i="2"/>
  <c r="E670" i="2"/>
  <c r="E691" i="2"/>
  <c r="F362" i="2"/>
  <c r="E202" i="2"/>
  <c r="F843" i="2"/>
  <c r="AW643" i="2"/>
  <c r="D643" i="2" s="1"/>
  <c r="E374" i="2"/>
  <c r="AW187" i="2"/>
  <c r="D187" i="2" s="1"/>
  <c r="AW245" i="2"/>
  <c r="D245" i="2" s="1"/>
  <c r="F203" i="2"/>
  <c r="F581" i="2"/>
  <c r="AS302" i="2"/>
  <c r="AW322" i="2"/>
  <c r="AW23" i="2"/>
  <c r="AW62" i="2"/>
  <c r="AW25" i="2"/>
  <c r="AW87" i="2"/>
  <c r="AW92" i="2"/>
  <c r="AW210" i="2"/>
  <c r="AS126" i="2"/>
  <c r="AW91" i="2"/>
  <c r="AW61" i="2"/>
  <c r="F531" i="2"/>
  <c r="AW531" i="2"/>
  <c r="D531" i="2" s="1"/>
  <c r="F508" i="2"/>
  <c r="AW508" i="2"/>
  <c r="D508" i="2" s="1"/>
  <c r="F513" i="2"/>
  <c r="AW236" i="2"/>
  <c r="D236" i="2" s="1"/>
  <c r="F236" i="2"/>
  <c r="F130" i="2"/>
  <c r="E602" i="2"/>
  <c r="F868" i="2"/>
  <c r="E581" i="2"/>
  <c r="F761" i="2"/>
  <c r="E582" i="2"/>
  <c r="AW582" i="2"/>
  <c r="D582" i="2" s="1"/>
  <c r="AW135" i="2"/>
  <c r="F135" i="2"/>
  <c r="E420" i="2"/>
  <c r="E192" i="2"/>
  <c r="F410" i="2"/>
  <c r="AW362" i="2"/>
  <c r="D362" i="2" s="1"/>
  <c r="AS371" i="2"/>
  <c r="AW203" i="2"/>
  <c r="D203" i="2" s="1"/>
  <c r="AS291" i="2"/>
  <c r="AW868" i="2"/>
  <c r="D868" i="2" s="1"/>
  <c r="E594" i="2"/>
  <c r="E800" i="2"/>
  <c r="AW239" i="2"/>
  <c r="D239" i="2" s="1"/>
  <c r="AW164" i="2"/>
  <c r="D164" i="2" s="1"/>
  <c r="AW353" i="2"/>
  <c r="D353" i="2" s="1"/>
  <c r="AS632" i="2"/>
  <c r="E649" i="2"/>
  <c r="AW691" i="2"/>
  <c r="D691" i="2" s="1"/>
  <c r="AS147" i="2"/>
  <c r="D191" i="2"/>
  <c r="E480" i="2"/>
  <c r="AW625" i="2"/>
  <c r="D625" i="2" s="1"/>
  <c r="F670" i="2"/>
  <c r="AS670" i="2"/>
  <c r="D670" i="2" s="1"/>
  <c r="F514" i="2"/>
  <c r="F303" i="2"/>
  <c r="AW434" i="2"/>
  <c r="D434" i="2" s="1"/>
  <c r="AW843" i="2"/>
  <c r="D843" i="2" s="1"/>
  <c r="F651" i="2"/>
  <c r="AW651" i="2"/>
  <c r="D651" i="2" s="1"/>
  <c r="AW364" i="2"/>
  <c r="D364" i="2" s="1"/>
  <c r="F625" i="2"/>
  <c r="F215" i="2"/>
  <c r="F235" i="2"/>
  <c r="AW235" i="2"/>
  <c r="D235" i="2" s="1"/>
  <c r="E427" i="2"/>
  <c r="AS427" i="2"/>
  <c r="AW705" i="2"/>
  <c r="D705" i="2" s="1"/>
  <c r="AW211" i="2"/>
  <c r="D211" i="2" s="1"/>
  <c r="F471" i="2"/>
  <c r="D471" i="2"/>
  <c r="E716" i="2"/>
  <c r="AS716" i="2"/>
  <c r="F734" i="2"/>
  <c r="F302" i="2"/>
  <c r="E572" i="2"/>
  <c r="F421" i="2"/>
  <c r="F684" i="2"/>
  <c r="AW69" i="2"/>
  <c r="E350" i="2"/>
  <c r="E671" i="2"/>
  <c r="E563" i="2"/>
  <c r="F655" i="2"/>
  <c r="F572" i="2"/>
  <c r="F374" i="2"/>
  <c r="F563" i="2"/>
  <c r="F187" i="2"/>
  <c r="F602" i="2"/>
  <c r="F245" i="2"/>
  <c r="F234" i="2"/>
  <c r="AW83" i="2"/>
  <c r="AW77" i="2"/>
  <c r="AS94" i="2"/>
  <c r="AW85" i="2"/>
  <c r="AW59" i="2"/>
  <c r="AW35" i="2"/>
  <c r="AW19" i="2"/>
  <c r="AW88" i="2"/>
  <c r="AW26" i="2"/>
  <c r="AW41" i="2"/>
  <c r="AW21" i="2"/>
  <c r="F594" i="2"/>
  <c r="F701" i="2"/>
  <c r="F716" i="2"/>
  <c r="E513" i="2"/>
  <c r="E609" i="2"/>
  <c r="D609" i="2"/>
  <c r="E724" i="2"/>
  <c r="F164" i="2"/>
  <c r="E514" i="2"/>
  <c r="F627" i="2"/>
  <c r="F192" i="2"/>
  <c r="F515" i="2"/>
  <c r="E187" i="2"/>
  <c r="E264" i="2"/>
  <c r="F800" i="2"/>
  <c r="F632" i="2"/>
  <c r="E616" i="2"/>
  <c r="F147" i="2"/>
  <c r="E243" i="2"/>
  <c r="E550" i="2"/>
  <c r="F350" i="2"/>
  <c r="F454" i="2"/>
  <c r="E684" i="2"/>
  <c r="E761" i="2"/>
  <c r="AQ4" i="3"/>
  <c r="AR4" i="3"/>
  <c r="AT4" i="3"/>
  <c r="AU4" i="3"/>
  <c r="AV4" i="3"/>
  <c r="AX4" i="3"/>
  <c r="AQ5" i="3"/>
  <c r="AR5" i="3"/>
  <c r="AT5" i="3"/>
  <c r="AU5" i="3"/>
  <c r="AV5" i="3"/>
  <c r="AX5" i="3"/>
  <c r="AQ7" i="3"/>
  <c r="AR7" i="3"/>
  <c r="AT7" i="3"/>
  <c r="AU9" i="3"/>
  <c r="AV9" i="3"/>
  <c r="AX9" i="3"/>
  <c r="AQ6" i="3"/>
  <c r="AR6" i="3"/>
  <c r="AT6" i="3"/>
  <c r="AU6" i="3"/>
  <c r="AV6" i="3"/>
  <c r="AX6" i="3"/>
  <c r="AU17" i="3"/>
  <c r="AV17" i="3"/>
  <c r="AX17" i="3"/>
  <c r="AQ10" i="3"/>
  <c r="AR10" i="3"/>
  <c r="AT10" i="3"/>
  <c r="AU10" i="3"/>
  <c r="AV10" i="3"/>
  <c r="AX10" i="3"/>
  <c r="AU8" i="3"/>
  <c r="AV8" i="3"/>
  <c r="AX8" i="3"/>
  <c r="AU12" i="3"/>
  <c r="AV12" i="3"/>
  <c r="AX12" i="3"/>
  <c r="AQ18" i="3"/>
  <c r="AR18" i="3"/>
  <c r="AT18" i="3"/>
  <c r="AU19" i="3"/>
  <c r="AV19" i="3"/>
  <c r="AX19" i="3"/>
  <c r="AU23" i="3"/>
  <c r="AV23" i="3"/>
  <c r="AX23" i="3"/>
  <c r="AU40" i="3"/>
  <c r="AV40" i="3"/>
  <c r="AX40" i="3"/>
  <c r="AU22" i="3"/>
  <c r="AV22" i="3"/>
  <c r="AX22" i="3"/>
  <c r="AU30" i="3"/>
  <c r="AV30" i="3"/>
  <c r="AX30" i="3"/>
  <c r="AQ13" i="3"/>
  <c r="AR13" i="3"/>
  <c r="AT13" i="3"/>
  <c r="AU13" i="3"/>
  <c r="AV13" i="3"/>
  <c r="AX13" i="3"/>
  <c r="AU49" i="3"/>
  <c r="AV49" i="3"/>
  <c r="AX49" i="3"/>
  <c r="AU25" i="3"/>
  <c r="AV25" i="3"/>
  <c r="AX25" i="3"/>
  <c r="AU68" i="3"/>
  <c r="AV68" i="3"/>
  <c r="AX68" i="3"/>
  <c r="AQ21" i="3"/>
  <c r="AR21" i="3"/>
  <c r="AT21" i="3"/>
  <c r="AU21" i="3"/>
  <c r="AV21" i="3"/>
  <c r="AX21" i="3"/>
  <c r="AQ11" i="3"/>
  <c r="AR11" i="3"/>
  <c r="AT11" i="3"/>
  <c r="AU11" i="3"/>
  <c r="AV11" i="3"/>
  <c r="AX11" i="3"/>
  <c r="AU27" i="3"/>
  <c r="AV27" i="3"/>
  <c r="AX27" i="3"/>
  <c r="AU28" i="3"/>
  <c r="AV28" i="3"/>
  <c r="AX28" i="3"/>
  <c r="AU34" i="3"/>
  <c r="AV34" i="3"/>
  <c r="AX34" i="3"/>
  <c r="AU36" i="3"/>
  <c r="AV36" i="3"/>
  <c r="AX36" i="3"/>
  <c r="AU50" i="3"/>
  <c r="AV50" i="3"/>
  <c r="AX50" i="3"/>
  <c r="AQ43" i="3"/>
  <c r="AR43" i="3"/>
  <c r="AT43" i="3"/>
  <c r="AU41" i="3"/>
  <c r="AV41" i="3"/>
  <c r="AX41" i="3"/>
  <c r="AU54" i="3"/>
  <c r="AV54" i="3"/>
  <c r="AX54" i="3"/>
  <c r="AU45" i="3"/>
  <c r="AV45" i="3"/>
  <c r="AX45" i="3"/>
  <c r="AU71" i="3"/>
  <c r="AV71" i="3"/>
  <c r="AX71" i="3"/>
  <c r="AU59" i="3"/>
  <c r="AV59" i="3"/>
  <c r="AX59" i="3"/>
  <c r="AU65" i="3"/>
  <c r="AV65" i="3"/>
  <c r="AX65" i="3"/>
  <c r="AU60" i="3"/>
  <c r="AV60" i="3"/>
  <c r="AX60" i="3"/>
  <c r="AU52" i="3"/>
  <c r="AV52" i="3"/>
  <c r="AX52" i="3"/>
  <c r="AU64" i="3"/>
  <c r="AV64" i="3"/>
  <c r="AX64" i="3"/>
  <c r="AU57" i="3"/>
  <c r="AV57" i="3"/>
  <c r="AX57" i="3"/>
  <c r="AQ39" i="3"/>
  <c r="AR39" i="3"/>
  <c r="AT39" i="3"/>
  <c r="AU39" i="3"/>
  <c r="AV39" i="3"/>
  <c r="AX39" i="3"/>
  <c r="AU63" i="3"/>
  <c r="AV63" i="3"/>
  <c r="AX63" i="3"/>
  <c r="AU95" i="3"/>
  <c r="AV95" i="3"/>
  <c r="AX95" i="3"/>
  <c r="AU67" i="3"/>
  <c r="AV67" i="3"/>
  <c r="AX67" i="3"/>
  <c r="AU166" i="3"/>
  <c r="AV166" i="3"/>
  <c r="AX166" i="3"/>
  <c r="AU127" i="3"/>
  <c r="AV127" i="3"/>
  <c r="AX127" i="3"/>
  <c r="AU83" i="3"/>
  <c r="AV83" i="3"/>
  <c r="AX83" i="3"/>
  <c r="AQ73" i="3"/>
  <c r="AR73" i="3"/>
  <c r="AT73" i="3"/>
  <c r="AQ78" i="3"/>
  <c r="AR78" i="3"/>
  <c r="AT78" i="3"/>
  <c r="AU173" i="3"/>
  <c r="AV173" i="3"/>
  <c r="AX173" i="3"/>
  <c r="AU332" i="3"/>
  <c r="AV332" i="3"/>
  <c r="AX332" i="3"/>
  <c r="AU299" i="3"/>
  <c r="AV299" i="3"/>
  <c r="AX299" i="3"/>
  <c r="AU433" i="3"/>
  <c r="AV433" i="3"/>
  <c r="AX433" i="3"/>
  <c r="AQ278" i="3"/>
  <c r="AR278" i="3"/>
  <c r="AT278" i="3"/>
  <c r="AU560" i="3"/>
  <c r="AV560" i="3"/>
  <c r="AX560" i="3"/>
  <c r="AQ61" i="3"/>
  <c r="AR61" i="3"/>
  <c r="AT61" i="3"/>
  <c r="AU61" i="3"/>
  <c r="AV61" i="3"/>
  <c r="AX61" i="3"/>
  <c r="AQ181" i="3"/>
  <c r="AR181" i="3"/>
  <c r="AT181" i="3"/>
  <c r="AQ218" i="3"/>
  <c r="AR218" i="3"/>
  <c r="AT218" i="3"/>
  <c r="AQ249" i="3"/>
  <c r="AR249" i="3"/>
  <c r="AT249" i="3"/>
  <c r="AQ272" i="3"/>
  <c r="AR272" i="3"/>
  <c r="AT272" i="3"/>
  <c r="AQ58" i="3"/>
  <c r="AR58" i="3"/>
  <c r="AT58" i="3"/>
  <c r="AU58" i="3"/>
  <c r="AV58" i="3"/>
  <c r="AX58" i="3"/>
  <c r="AQ315" i="3"/>
  <c r="AR315" i="3"/>
  <c r="AT315" i="3"/>
  <c r="AQ321" i="3"/>
  <c r="AR321" i="3"/>
  <c r="AT321" i="3"/>
  <c r="AQ326" i="3"/>
  <c r="AR326" i="3"/>
  <c r="AT326" i="3"/>
  <c r="AQ344" i="3"/>
  <c r="AR344" i="3"/>
  <c r="F344" i="3" s="1"/>
  <c r="AT344" i="3"/>
  <c r="AQ387" i="3"/>
  <c r="AR387" i="3"/>
  <c r="AT387" i="3"/>
  <c r="AQ396" i="3"/>
  <c r="AR396" i="3"/>
  <c r="F396" i="3" s="1"/>
  <c r="AT396" i="3"/>
  <c r="AQ403" i="3"/>
  <c r="AR403" i="3"/>
  <c r="AT403" i="3"/>
  <c r="AQ438" i="3"/>
  <c r="AR438" i="3"/>
  <c r="AT438" i="3"/>
  <c r="AQ447" i="3"/>
  <c r="AR447" i="3"/>
  <c r="AT447" i="3"/>
  <c r="AQ455" i="3"/>
  <c r="AR455" i="3"/>
  <c r="AT455" i="3"/>
  <c r="AQ462" i="3"/>
  <c r="AR462" i="3"/>
  <c r="AT462" i="3"/>
  <c r="AQ365" i="3"/>
  <c r="AR365" i="3"/>
  <c r="AT365" i="3"/>
  <c r="AU365" i="3"/>
  <c r="AV365" i="3"/>
  <c r="AX365" i="3"/>
  <c r="AQ476" i="3"/>
  <c r="AR476" i="3"/>
  <c r="AT476" i="3"/>
  <c r="AQ419" i="3"/>
  <c r="AR419" i="3"/>
  <c r="AT419" i="3"/>
  <c r="AU419" i="3"/>
  <c r="AV419" i="3"/>
  <c r="AX419" i="3"/>
  <c r="AQ499" i="3"/>
  <c r="AR499" i="3"/>
  <c r="AT499" i="3"/>
  <c r="AU86" i="3"/>
  <c r="AV86" i="3"/>
  <c r="AX86" i="3"/>
  <c r="AU117" i="3"/>
  <c r="AV117" i="3"/>
  <c r="AX117" i="3"/>
  <c r="AU148" i="3"/>
  <c r="AV148" i="3"/>
  <c r="F148" i="3" s="1"/>
  <c r="AX148" i="3"/>
  <c r="E148" i="3" s="1"/>
  <c r="AU156" i="3"/>
  <c r="AV156" i="3"/>
  <c r="F156" i="3" s="1"/>
  <c r="AX156" i="3"/>
  <c r="AU162" i="3"/>
  <c r="AV162" i="3"/>
  <c r="AX162" i="3"/>
  <c r="AU188" i="3"/>
  <c r="AV188" i="3"/>
  <c r="AX188" i="3"/>
  <c r="E188" i="3" s="1"/>
  <c r="AU197" i="3"/>
  <c r="AV197" i="3"/>
  <c r="F197" i="3" s="1"/>
  <c r="AX197" i="3"/>
  <c r="AU182" i="3"/>
  <c r="AV182" i="3"/>
  <c r="AX182" i="3"/>
  <c r="AU245" i="3"/>
  <c r="AV245" i="3"/>
  <c r="AX245" i="3"/>
  <c r="AU253" i="3"/>
  <c r="AV253" i="3"/>
  <c r="F253" i="3" s="1"/>
  <c r="AX253" i="3"/>
  <c r="AU298" i="3"/>
  <c r="AV298" i="3"/>
  <c r="F298" i="3" s="1"/>
  <c r="AX298" i="3"/>
  <c r="AU310" i="3"/>
  <c r="AV310" i="3"/>
  <c r="F310" i="3" s="1"/>
  <c r="AX310" i="3"/>
  <c r="AU347" i="3"/>
  <c r="AV347" i="3"/>
  <c r="F347" i="3" s="1"/>
  <c r="AX347" i="3"/>
  <c r="AU369" i="3"/>
  <c r="AV369" i="3"/>
  <c r="AX369" i="3"/>
  <c r="AU391" i="3"/>
  <c r="AV391" i="3"/>
  <c r="F391" i="3" s="1"/>
  <c r="AX391" i="3"/>
  <c r="AU463" i="3"/>
  <c r="AV463" i="3"/>
  <c r="AX463" i="3"/>
  <c r="AU472" i="3"/>
  <c r="AV472" i="3"/>
  <c r="AX472" i="3"/>
  <c r="AU504" i="3"/>
  <c r="AV504" i="3"/>
  <c r="F504" i="3" s="1"/>
  <c r="AX504" i="3"/>
  <c r="AU516" i="3"/>
  <c r="AV516" i="3"/>
  <c r="AX516" i="3"/>
  <c r="AU522" i="3"/>
  <c r="AV522" i="3"/>
  <c r="AX522" i="3"/>
  <c r="AU538" i="3"/>
  <c r="AV538" i="3"/>
  <c r="F538" i="3" s="1"/>
  <c r="AX538" i="3"/>
  <c r="E538" i="3" s="1"/>
  <c r="AU555" i="3"/>
  <c r="AV555" i="3"/>
  <c r="F555" i="3" s="1"/>
  <c r="AX555" i="3"/>
  <c r="AU559" i="3"/>
  <c r="AV559" i="3"/>
  <c r="AX559" i="3"/>
  <c r="AU565" i="3"/>
  <c r="AV565" i="3"/>
  <c r="F565" i="3" s="1"/>
  <c r="AX565" i="3"/>
  <c r="AU577" i="3"/>
  <c r="AV577" i="3"/>
  <c r="AX577" i="3"/>
  <c r="AU585" i="3"/>
  <c r="AV585" i="3"/>
  <c r="F585" i="3" s="1"/>
  <c r="AX585" i="3"/>
  <c r="AU116" i="3"/>
  <c r="AV116" i="3"/>
  <c r="AX116" i="3"/>
  <c r="E116" i="3" s="1"/>
  <c r="AU147" i="3"/>
  <c r="AV147" i="3"/>
  <c r="AX147" i="3"/>
  <c r="AU168" i="3"/>
  <c r="AV168" i="3"/>
  <c r="F168" i="3" s="1"/>
  <c r="AX168" i="3"/>
  <c r="AU219" i="3"/>
  <c r="AV219" i="3"/>
  <c r="AX219" i="3"/>
  <c r="AU250" i="3"/>
  <c r="AV250" i="3"/>
  <c r="F250" i="3" s="1"/>
  <c r="AX250" i="3"/>
  <c r="AU276" i="3"/>
  <c r="AV276" i="3"/>
  <c r="AX276" i="3"/>
  <c r="E276" i="3" s="1"/>
  <c r="AU289" i="3"/>
  <c r="AV289" i="3"/>
  <c r="F289" i="3" s="1"/>
  <c r="AX289" i="3"/>
  <c r="AU306" i="3"/>
  <c r="AV306" i="3"/>
  <c r="F306" i="3" s="1"/>
  <c r="AX306" i="3"/>
  <c r="AU316" i="3"/>
  <c r="AV316" i="3"/>
  <c r="F316" i="3" s="1"/>
  <c r="AX316" i="3"/>
  <c r="AU335" i="3"/>
  <c r="AV335" i="3"/>
  <c r="AX335" i="3"/>
  <c r="E335" i="3" s="1"/>
  <c r="AU345" i="3"/>
  <c r="AV345" i="3"/>
  <c r="AX345" i="3"/>
  <c r="AU381" i="3"/>
  <c r="AV381" i="3"/>
  <c r="AX381" i="3"/>
  <c r="E381" i="3" s="1"/>
  <c r="AU416" i="3"/>
  <c r="AV416" i="3"/>
  <c r="AX416" i="3"/>
  <c r="AU439" i="3"/>
  <c r="AV439" i="3"/>
  <c r="AX439" i="3"/>
  <c r="AU456" i="3"/>
  <c r="AV456" i="3"/>
  <c r="F456" i="3" s="1"/>
  <c r="AX456" i="3"/>
  <c r="AU492" i="3"/>
  <c r="AV492" i="3"/>
  <c r="AX492" i="3"/>
  <c r="E492" i="3" s="1"/>
  <c r="AU500" i="3"/>
  <c r="AV500" i="3"/>
  <c r="F500" i="3" s="1"/>
  <c r="AX500" i="3"/>
  <c r="AU503" i="3"/>
  <c r="AV503" i="3"/>
  <c r="AX503" i="3"/>
  <c r="AU515" i="3"/>
  <c r="AV515" i="3"/>
  <c r="AX515" i="3"/>
  <c r="E515" i="3" s="1"/>
  <c r="AU529" i="3"/>
  <c r="AV529" i="3"/>
  <c r="AX529" i="3"/>
  <c r="AU536" i="3"/>
  <c r="AV536" i="3"/>
  <c r="F536" i="3" s="1"/>
  <c r="AX536" i="3"/>
  <c r="AU548" i="3"/>
  <c r="AV548" i="3"/>
  <c r="F548" i="3" s="1"/>
  <c r="AX548" i="3"/>
  <c r="AU558" i="3"/>
  <c r="AV558" i="3"/>
  <c r="F558" i="3" s="1"/>
  <c r="AX558" i="3"/>
  <c r="AU573" i="3"/>
  <c r="AV573" i="3"/>
  <c r="F573" i="3" s="1"/>
  <c r="AX573" i="3"/>
  <c r="AU589" i="3"/>
  <c r="AV589" i="3"/>
  <c r="F589" i="3" s="1"/>
  <c r="AX589" i="3"/>
  <c r="E589" i="3" s="1"/>
  <c r="AU594" i="3"/>
  <c r="AV594" i="3"/>
  <c r="F594" i="3" s="1"/>
  <c r="AX594" i="3"/>
  <c r="AU601" i="3"/>
  <c r="AV601" i="3"/>
  <c r="AX601" i="3"/>
  <c r="AU606" i="3"/>
  <c r="AV606" i="3"/>
  <c r="F606" i="3" s="1"/>
  <c r="AX606" i="3"/>
  <c r="E606" i="3" s="1"/>
  <c r="AU616" i="3"/>
  <c r="AV616" i="3"/>
  <c r="F616" i="3" s="1"/>
  <c r="AX616" i="3"/>
  <c r="AU626" i="3"/>
  <c r="AV626" i="3"/>
  <c r="AX626" i="3"/>
  <c r="AU631" i="3"/>
  <c r="AV631" i="3"/>
  <c r="AX631" i="3"/>
  <c r="E631" i="3" s="1"/>
  <c r="AU644" i="3"/>
  <c r="AV644" i="3"/>
  <c r="F644" i="3" s="1"/>
  <c r="AX644" i="3"/>
  <c r="AU655" i="3"/>
  <c r="AV655" i="3"/>
  <c r="F655" i="3" s="1"/>
  <c r="AX655" i="3"/>
  <c r="AU662" i="3"/>
  <c r="AV662" i="3"/>
  <c r="F662" i="3" s="1"/>
  <c r="AX662" i="3"/>
  <c r="AU666" i="3"/>
  <c r="AV666" i="3"/>
  <c r="AX666" i="3"/>
  <c r="AU681" i="3"/>
  <c r="AV681" i="3"/>
  <c r="AX681" i="3"/>
  <c r="AU673" i="3"/>
  <c r="AV673" i="3"/>
  <c r="F673" i="3" s="1"/>
  <c r="AX673" i="3"/>
  <c r="AU689" i="3"/>
  <c r="AV689" i="3"/>
  <c r="AX689" i="3"/>
  <c r="AU806" i="3"/>
  <c r="AV806" i="3"/>
  <c r="F806" i="3" s="1"/>
  <c r="AX806" i="3"/>
  <c r="E806" i="3" s="1"/>
  <c r="AS344" i="3" l="1"/>
  <c r="D379" i="2"/>
  <c r="D371" i="2"/>
  <c r="D427" i="2"/>
  <c r="D700" i="2"/>
  <c r="D684" i="2"/>
  <c r="D608" i="2"/>
  <c r="D624" i="2"/>
  <c r="D649" i="2"/>
  <c r="D349" i="2"/>
  <c r="D147" i="2"/>
  <c r="D507" i="2"/>
  <c r="D563" i="2"/>
  <c r="D234" i="2"/>
  <c r="D497" i="2"/>
  <c r="D130" i="2"/>
  <c r="D513" i="2"/>
  <c r="D408" i="2"/>
  <c r="D591" i="2"/>
  <c r="D716" i="2"/>
  <c r="D632" i="2"/>
  <c r="D302" i="2"/>
  <c r="D523" i="2"/>
  <c r="D263" i="2"/>
  <c r="D454" i="2"/>
  <c r="D135" i="2"/>
  <c r="D660" i="2"/>
  <c r="D215" i="2"/>
  <c r="AW560" i="3"/>
  <c r="AW54" i="3"/>
  <c r="AW166" i="3"/>
  <c r="AW52" i="3"/>
  <c r="AW49" i="3"/>
  <c r="AW4" i="3"/>
  <c r="AW662" i="3"/>
  <c r="D662" i="3" s="1"/>
  <c r="AW626" i="3"/>
  <c r="D626" i="3" s="1"/>
  <c r="AW594" i="3"/>
  <c r="D594" i="3" s="1"/>
  <c r="AW439" i="3"/>
  <c r="D439" i="3" s="1"/>
  <c r="AW522" i="3"/>
  <c r="D522" i="3" s="1"/>
  <c r="AW463" i="3"/>
  <c r="D463" i="3" s="1"/>
  <c r="AW156" i="3"/>
  <c r="D156" i="3" s="1"/>
  <c r="AW67" i="3"/>
  <c r="AS455" i="3"/>
  <c r="D455" i="3" s="1"/>
  <c r="AS249" i="3"/>
  <c r="D249" i="3" s="1"/>
  <c r="AS73" i="3"/>
  <c r="AS396" i="3"/>
  <c r="D396" i="3" s="1"/>
  <c r="AW655" i="3"/>
  <c r="D655" i="3" s="1"/>
  <c r="AW616" i="3"/>
  <c r="D616" i="3" s="1"/>
  <c r="AW536" i="3"/>
  <c r="D536" i="3" s="1"/>
  <c r="AW500" i="3"/>
  <c r="D500" i="3" s="1"/>
  <c r="AW416" i="3"/>
  <c r="D416" i="3" s="1"/>
  <c r="AW316" i="3"/>
  <c r="D316" i="3" s="1"/>
  <c r="AW559" i="3"/>
  <c r="D559" i="3" s="1"/>
  <c r="AW391" i="3"/>
  <c r="D391" i="3" s="1"/>
  <c r="AW298" i="3"/>
  <c r="D298" i="3" s="1"/>
  <c r="AS365" i="3"/>
  <c r="AS438" i="3"/>
  <c r="D438" i="3" s="1"/>
  <c r="AW61" i="3"/>
  <c r="AW64" i="3"/>
  <c r="AW40" i="3"/>
  <c r="AW253" i="3"/>
  <c r="D253" i="3" s="1"/>
  <c r="AW666" i="3"/>
  <c r="D666" i="3" s="1"/>
  <c r="AS18" i="3"/>
  <c r="F58" i="3"/>
  <c r="AW6" i="3"/>
  <c r="AW5" i="3"/>
  <c r="AW289" i="3"/>
  <c r="D289" i="3" s="1"/>
  <c r="AW168" i="3"/>
  <c r="D168" i="3" s="1"/>
  <c r="AW347" i="3"/>
  <c r="D347" i="3" s="1"/>
  <c r="AW601" i="3"/>
  <c r="D601" i="3" s="1"/>
  <c r="AS462" i="3"/>
  <c r="D462" i="3" s="1"/>
  <c r="AS403" i="3"/>
  <c r="D403" i="3" s="1"/>
  <c r="AS326" i="3"/>
  <c r="D326" i="3" s="1"/>
  <c r="AS218" i="3"/>
  <c r="D218" i="3" s="1"/>
  <c r="AS61" i="3"/>
  <c r="AW577" i="3"/>
  <c r="D577" i="3" s="1"/>
  <c r="E626" i="3"/>
  <c r="E522" i="3"/>
  <c r="F419" i="3"/>
  <c r="AW306" i="3"/>
  <c r="D306" i="3" s="1"/>
  <c r="AW50" i="3"/>
  <c r="AS39" i="3"/>
  <c r="F447" i="3"/>
  <c r="F403" i="3"/>
  <c r="F218" i="3"/>
  <c r="AS499" i="3"/>
  <c r="AS476" i="3"/>
  <c r="AS43" i="3"/>
  <c r="AW10" i="3"/>
  <c r="AW516" i="3"/>
  <c r="D516" i="3" s="1"/>
  <c r="F516" i="3"/>
  <c r="AW36" i="3"/>
  <c r="AW19" i="3"/>
  <c r="E555" i="3"/>
  <c r="AW555" i="3"/>
  <c r="D555" i="3" s="1"/>
  <c r="AW644" i="3"/>
  <c r="D644" i="3" s="1"/>
  <c r="E644" i="3"/>
  <c r="AS21" i="3"/>
  <c r="AS10" i="3"/>
  <c r="AW57" i="3"/>
  <c r="F315" i="3"/>
  <c r="AS387" i="3"/>
  <c r="E272" i="3"/>
  <c r="AW147" i="3"/>
  <c r="D147" i="3" s="1"/>
  <c r="AW95" i="3"/>
  <c r="AW689" i="3"/>
  <c r="D689" i="3" s="1"/>
  <c r="AW558" i="3"/>
  <c r="D558" i="3" s="1"/>
  <c r="AW250" i="3"/>
  <c r="D250" i="3" s="1"/>
  <c r="F147" i="3"/>
  <c r="AW86" i="3"/>
  <c r="D86" i="3" s="1"/>
  <c r="AS419" i="3"/>
  <c r="AW173" i="3"/>
  <c r="AW127" i="3"/>
  <c r="AW45" i="3"/>
  <c r="AW11" i="3"/>
  <c r="F455" i="3"/>
  <c r="F438" i="3"/>
  <c r="AW17" i="3"/>
  <c r="E499" i="3"/>
  <c r="AS58" i="3"/>
  <c r="F249" i="3"/>
  <c r="F181" i="3"/>
  <c r="AW433" i="3"/>
  <c r="AW369" i="3"/>
  <c r="D369" i="3" s="1"/>
  <c r="AW197" i="3"/>
  <c r="D197" i="3" s="1"/>
  <c r="AW23" i="3"/>
  <c r="AS7" i="3"/>
  <c r="AS315" i="3"/>
  <c r="D315" i="3" s="1"/>
  <c r="E315" i="3"/>
  <c r="AS272" i="3"/>
  <c r="AW529" i="3"/>
  <c r="D529" i="3" s="1"/>
  <c r="F529" i="3"/>
  <c r="E462" i="3"/>
  <c r="AW345" i="3"/>
  <c r="D345" i="3" s="1"/>
  <c r="F345" i="3"/>
  <c r="E58" i="3"/>
  <c r="AW58" i="3"/>
  <c r="E218" i="3"/>
  <c r="AS5" i="3"/>
  <c r="AW565" i="3"/>
  <c r="D565" i="3" s="1"/>
  <c r="AW332" i="3"/>
  <c r="AW63" i="3"/>
  <c r="F476" i="3"/>
  <c r="AW27" i="3"/>
  <c r="AW538" i="3"/>
  <c r="D538" i="3" s="1"/>
  <c r="AW12" i="3"/>
  <c r="F61" i="3"/>
  <c r="F689" i="3"/>
  <c r="AS447" i="3"/>
  <c r="D447" i="3" s="1"/>
  <c r="F439" i="3"/>
  <c r="F577" i="3"/>
  <c r="E86" i="3"/>
  <c r="F365" i="3"/>
  <c r="AS181" i="3"/>
  <c r="D181" i="3" s="1"/>
  <c r="AW148" i="3"/>
  <c r="D148" i="3" s="1"/>
  <c r="AW83" i="3"/>
  <c r="AW335" i="3"/>
  <c r="D335" i="3" s="1"/>
  <c r="F335" i="3"/>
  <c r="F219" i="3"/>
  <c r="AS78" i="3"/>
  <c r="AW13" i="3"/>
  <c r="AW22" i="3"/>
  <c r="AW8" i="3"/>
  <c r="F416" i="3"/>
  <c r="F463" i="3"/>
  <c r="F462" i="3"/>
  <c r="F321" i="3"/>
  <c r="F631" i="3"/>
  <c r="AW631" i="3"/>
  <c r="D631" i="3" s="1"/>
  <c r="AW585" i="3"/>
  <c r="AW365" i="3"/>
  <c r="F387" i="3"/>
  <c r="E326" i="3"/>
  <c r="AW41" i="3"/>
  <c r="E168" i="3"/>
  <c r="F116" i="3"/>
  <c r="F472" i="3"/>
  <c r="F182" i="3"/>
  <c r="F86" i="3"/>
  <c r="AW21" i="3"/>
  <c r="F666" i="3"/>
  <c r="E416" i="3"/>
  <c r="AW276" i="3"/>
  <c r="D276" i="3" s="1"/>
  <c r="E504" i="3"/>
  <c r="E245" i="3"/>
  <c r="E117" i="3"/>
  <c r="F326" i="3"/>
  <c r="AW59" i="3"/>
  <c r="AW34" i="3"/>
  <c r="AS278" i="3"/>
  <c r="AW71" i="3"/>
  <c r="AW28" i="3"/>
  <c r="AW25" i="3"/>
  <c r="AW30" i="3"/>
  <c r="AW299" i="3"/>
  <c r="F626" i="3"/>
  <c r="F522" i="3"/>
  <c r="AS321" i="3"/>
  <c r="D321" i="3" s="1"/>
  <c r="AW492" i="3"/>
  <c r="D492" i="3" s="1"/>
  <c r="E548" i="3"/>
  <c r="AW548" i="3"/>
  <c r="D548" i="3" s="1"/>
  <c r="E219" i="3"/>
  <c r="AW219" i="3"/>
  <c r="D219" i="3" s="1"/>
  <c r="AW188" i="3"/>
  <c r="D188" i="3" s="1"/>
  <c r="AW515" i="3"/>
  <c r="D515" i="3" s="1"/>
  <c r="AW245" i="3"/>
  <c r="D245" i="3" s="1"/>
  <c r="E310" i="3"/>
  <c r="AW310" i="3"/>
  <c r="D310" i="3" s="1"/>
  <c r="AW65" i="3"/>
  <c r="F381" i="3"/>
  <c r="F117" i="3"/>
  <c r="AW673" i="3"/>
  <c r="D673" i="3" s="1"/>
  <c r="AW116" i="3"/>
  <c r="D116" i="3" s="1"/>
  <c r="AW589" i="3"/>
  <c r="D589" i="3" s="1"/>
  <c r="F499" i="3"/>
  <c r="E162" i="3"/>
  <c r="AW606" i="3"/>
  <c r="D606" i="3" s="1"/>
  <c r="AW504" i="3"/>
  <c r="D504" i="3" s="1"/>
  <c r="AW39" i="3"/>
  <c r="AS11" i="3"/>
  <c r="E182" i="3"/>
  <c r="AW60" i="3"/>
  <c r="E681" i="3"/>
  <c r="E573" i="3"/>
  <c r="E503" i="3"/>
  <c r="E456" i="3"/>
  <c r="E472" i="3"/>
  <c r="E419" i="3"/>
  <c r="AW381" i="3"/>
  <c r="D381" i="3" s="1"/>
  <c r="AW117" i="3"/>
  <c r="D117" i="3" s="1"/>
  <c r="AW419" i="3"/>
  <c r="F559" i="3"/>
  <c r="E438" i="3"/>
  <c r="AW806" i="3"/>
  <c r="D806" i="3" s="1"/>
  <c r="AW681" i="3"/>
  <c r="AW573" i="3"/>
  <c r="AW503" i="3"/>
  <c r="D503" i="3" s="1"/>
  <c r="AW456" i="3"/>
  <c r="D456" i="3" s="1"/>
  <c r="AW472" i="3"/>
  <c r="D472" i="3" s="1"/>
  <c r="AW182" i="3"/>
  <c r="D182" i="3" s="1"/>
  <c r="AW162" i="3"/>
  <c r="D162" i="3" s="1"/>
  <c r="F681" i="3"/>
  <c r="F601" i="3"/>
  <c r="F503" i="3"/>
  <c r="F369" i="3"/>
  <c r="F162" i="3"/>
  <c r="F272" i="3"/>
  <c r="AW9" i="3"/>
  <c r="AS13" i="3"/>
  <c r="AW68" i="3"/>
  <c r="AS6" i="3"/>
  <c r="AS4" i="3"/>
  <c r="E616" i="3"/>
  <c r="E516" i="3"/>
  <c r="E316" i="3"/>
  <c r="E500" i="3"/>
  <c r="E347" i="3"/>
  <c r="E391" i="3"/>
  <c r="E673" i="3"/>
  <c r="E536" i="3"/>
  <c r="E369" i="3"/>
  <c r="E455" i="3"/>
  <c r="E447" i="3"/>
  <c r="E529" i="3"/>
  <c r="E253" i="3"/>
  <c r="E396" i="3"/>
  <c r="E249" i="3"/>
  <c r="E601" i="3"/>
  <c r="E577" i="3"/>
  <c r="E387" i="3"/>
  <c r="E181" i="3"/>
  <c r="E558" i="3"/>
  <c r="F492" i="3"/>
  <c r="E289" i="3"/>
  <c r="F188" i="3"/>
  <c r="E559" i="3"/>
  <c r="E666" i="3"/>
  <c r="F276" i="3"/>
  <c r="E476" i="3"/>
  <c r="F245" i="3"/>
  <c r="E250" i="3"/>
  <c r="E689" i="3"/>
  <c r="E662" i="3"/>
  <c r="D344" i="3"/>
  <c r="E344" i="3"/>
  <c r="F515" i="3"/>
  <c r="E298" i="3"/>
  <c r="E403" i="3"/>
  <c r="E306" i="3"/>
  <c r="E147" i="3"/>
  <c r="E565" i="3"/>
  <c r="E439" i="3"/>
  <c r="E156" i="3"/>
  <c r="E345" i="3"/>
  <c r="E585" i="3"/>
  <c r="E463" i="3"/>
  <c r="E61" i="3"/>
  <c r="E655" i="3"/>
  <c r="E365" i="3"/>
  <c r="E321" i="3"/>
  <c r="E197" i="3"/>
  <c r="E594" i="3"/>
  <c r="AU7" i="4"/>
  <c r="AV7" i="4"/>
  <c r="AX7" i="4"/>
  <c r="AU8" i="4"/>
  <c r="AV8" i="4"/>
  <c r="AX8" i="4"/>
  <c r="AQ5" i="4"/>
  <c r="AR5" i="4"/>
  <c r="AT5" i="4"/>
  <c r="AU5" i="4"/>
  <c r="AV5" i="4"/>
  <c r="AX5" i="4"/>
  <c r="AU9" i="4"/>
  <c r="AV9" i="4"/>
  <c r="AX9" i="4"/>
  <c r="AQ11" i="4"/>
  <c r="AR11" i="4"/>
  <c r="AT11" i="4"/>
  <c r="AU10" i="4"/>
  <c r="AV10" i="4"/>
  <c r="AX10" i="4"/>
  <c r="AU12" i="4"/>
  <c r="AV12" i="4"/>
  <c r="AX12" i="4"/>
  <c r="AU15" i="4"/>
  <c r="AV15" i="4"/>
  <c r="AX15" i="4"/>
  <c r="AU17" i="4"/>
  <c r="AV17" i="4"/>
  <c r="AX17" i="4"/>
  <c r="AU19" i="4"/>
  <c r="AV19" i="4"/>
  <c r="AX19" i="4"/>
  <c r="AU24" i="4"/>
  <c r="AV24" i="4"/>
  <c r="AX24" i="4"/>
  <c r="AU30" i="4"/>
  <c r="AV30" i="4"/>
  <c r="AX30" i="4"/>
  <c r="AU22" i="4"/>
  <c r="AV22" i="4"/>
  <c r="AX22" i="4"/>
  <c r="AU29" i="4"/>
  <c r="AV29" i="4"/>
  <c r="AX29" i="4"/>
  <c r="AU26" i="4"/>
  <c r="AV26" i="4"/>
  <c r="AX26" i="4"/>
  <c r="AU25" i="4"/>
  <c r="AV25" i="4"/>
  <c r="AX25" i="4"/>
  <c r="AU58" i="4"/>
  <c r="AV58" i="4"/>
  <c r="AX58" i="4"/>
  <c r="AQ41" i="4"/>
  <c r="AR41" i="4"/>
  <c r="AT41" i="4"/>
  <c r="AU36" i="4"/>
  <c r="AV36" i="4"/>
  <c r="AX36" i="4"/>
  <c r="AU42" i="4"/>
  <c r="AV42" i="4"/>
  <c r="AX42" i="4"/>
  <c r="AU54" i="4"/>
  <c r="AV54" i="4"/>
  <c r="AX54" i="4"/>
  <c r="AU32" i="4"/>
  <c r="AV32" i="4"/>
  <c r="AX32" i="4"/>
  <c r="AU51" i="4"/>
  <c r="AV51" i="4"/>
  <c r="AX51" i="4"/>
  <c r="AU39" i="4"/>
  <c r="AV39" i="4"/>
  <c r="AX39" i="4"/>
  <c r="AU45" i="4"/>
  <c r="AV45" i="4"/>
  <c r="AX45" i="4"/>
  <c r="AU69" i="4"/>
  <c r="AV69" i="4"/>
  <c r="AX69" i="4"/>
  <c r="AU55" i="4"/>
  <c r="AV55" i="4"/>
  <c r="AX55" i="4"/>
  <c r="AU52" i="4"/>
  <c r="AV52" i="4"/>
  <c r="AX52" i="4"/>
  <c r="AU47" i="4"/>
  <c r="AV47" i="4"/>
  <c r="AX47" i="4"/>
  <c r="AU59" i="4"/>
  <c r="AV59" i="4"/>
  <c r="AX59" i="4"/>
  <c r="AU162" i="4"/>
  <c r="AV162" i="4"/>
  <c r="AX162" i="4"/>
  <c r="AU148" i="4"/>
  <c r="AV148" i="4"/>
  <c r="AX148" i="4"/>
  <c r="AU298" i="4"/>
  <c r="AV298" i="4"/>
  <c r="AX298" i="4"/>
  <c r="AU175" i="4"/>
  <c r="AV175" i="4"/>
  <c r="AX175" i="4"/>
  <c r="AU136" i="4"/>
  <c r="AV136" i="4"/>
  <c r="AX136" i="4"/>
  <c r="AQ63" i="4"/>
  <c r="AR63" i="4"/>
  <c r="AT63" i="4"/>
  <c r="AU63" i="4"/>
  <c r="AV63" i="4"/>
  <c r="AX63" i="4"/>
  <c r="AU289" i="4"/>
  <c r="AV289" i="4"/>
  <c r="AX289" i="4"/>
  <c r="AQ274" i="4"/>
  <c r="AR274" i="4"/>
  <c r="AT274" i="4"/>
  <c r="AQ249" i="4"/>
  <c r="AR249" i="4"/>
  <c r="AT249" i="4"/>
  <c r="AU242" i="4"/>
  <c r="AV242" i="4"/>
  <c r="AX242" i="4"/>
  <c r="AU299" i="4"/>
  <c r="AV299" i="4"/>
  <c r="AX299" i="4"/>
  <c r="AQ127" i="4"/>
  <c r="AR127" i="4"/>
  <c r="AT127" i="4"/>
  <c r="AQ141" i="4"/>
  <c r="AR141" i="4"/>
  <c r="AT141" i="4"/>
  <c r="AQ196" i="4"/>
  <c r="AR196" i="4"/>
  <c r="AT196" i="4"/>
  <c r="AQ223" i="4"/>
  <c r="AR223" i="4"/>
  <c r="AT223" i="4"/>
  <c r="AQ235" i="4"/>
  <c r="AR235" i="4"/>
  <c r="AT235" i="4"/>
  <c r="AQ257" i="4"/>
  <c r="AR257" i="4"/>
  <c r="AT257" i="4"/>
  <c r="AQ263" i="4"/>
  <c r="AR263" i="4"/>
  <c r="F263" i="4" s="1"/>
  <c r="AT263" i="4"/>
  <c r="AQ270" i="4"/>
  <c r="AR270" i="4"/>
  <c r="F270" i="4" s="1"/>
  <c r="AT270" i="4"/>
  <c r="AQ305" i="4"/>
  <c r="AR305" i="4"/>
  <c r="AT305" i="4"/>
  <c r="AQ309" i="4"/>
  <c r="AR309" i="4"/>
  <c r="AT309" i="4"/>
  <c r="AQ314" i="4"/>
  <c r="AR314" i="4"/>
  <c r="F314" i="4" s="1"/>
  <c r="AT314" i="4"/>
  <c r="AU83" i="4"/>
  <c r="AV83" i="4"/>
  <c r="AX83" i="4"/>
  <c r="E83" i="4" s="1"/>
  <c r="AU122" i="4"/>
  <c r="AV122" i="4"/>
  <c r="F122" i="4" s="1"/>
  <c r="AX122" i="4"/>
  <c r="AU138" i="4"/>
  <c r="AV138" i="4"/>
  <c r="F138" i="4" s="1"/>
  <c r="AX138" i="4"/>
  <c r="AU142" i="4"/>
  <c r="AV142" i="4"/>
  <c r="AX142" i="4"/>
  <c r="AU151" i="4"/>
  <c r="AV151" i="4"/>
  <c r="F151" i="4" s="1"/>
  <c r="AX151" i="4"/>
  <c r="AU191" i="4"/>
  <c r="AV191" i="4"/>
  <c r="F191" i="4" s="1"/>
  <c r="AX191" i="4"/>
  <c r="AU220" i="4"/>
  <c r="AV220" i="4"/>
  <c r="AX220" i="4"/>
  <c r="AU225" i="4"/>
  <c r="AV225" i="4"/>
  <c r="F225" i="4" s="1"/>
  <c r="AX225" i="4"/>
  <c r="AU227" i="4"/>
  <c r="AV227" i="4"/>
  <c r="F227" i="4" s="1"/>
  <c r="AX227" i="4"/>
  <c r="AU259" i="4"/>
  <c r="AV259" i="4"/>
  <c r="F259" i="4" s="1"/>
  <c r="AX259" i="4"/>
  <c r="E259" i="4" s="1"/>
  <c r="AU273" i="4"/>
  <c r="AV273" i="4"/>
  <c r="F273" i="4" s="1"/>
  <c r="AX273" i="4"/>
  <c r="E273" i="4" s="1"/>
  <c r="AU277" i="4"/>
  <c r="AV277" i="4"/>
  <c r="F277" i="4" s="1"/>
  <c r="AX277" i="4"/>
  <c r="AU283" i="4"/>
  <c r="AV283" i="4"/>
  <c r="F283" i="4" s="1"/>
  <c r="AX283" i="4"/>
  <c r="E283" i="4" s="1"/>
  <c r="AU70" i="4"/>
  <c r="AV70" i="4"/>
  <c r="F70" i="4" s="1"/>
  <c r="AX70" i="4"/>
  <c r="AU107" i="4"/>
  <c r="AV107" i="4"/>
  <c r="F107" i="4" s="1"/>
  <c r="AX107" i="4"/>
  <c r="AU157" i="4"/>
  <c r="AV157" i="4"/>
  <c r="AX157" i="4"/>
  <c r="E157" i="4" s="1"/>
  <c r="AU170" i="4"/>
  <c r="AV170" i="4"/>
  <c r="F170" i="4" s="1"/>
  <c r="AX170" i="4"/>
  <c r="AU193" i="4"/>
  <c r="AV193" i="4"/>
  <c r="F193" i="4" s="1"/>
  <c r="AX193" i="4"/>
  <c r="AU210" i="4"/>
  <c r="AV210" i="4"/>
  <c r="AX210" i="4"/>
  <c r="E210" i="4" s="1"/>
  <c r="AU217" i="4"/>
  <c r="AV217" i="4"/>
  <c r="F217" i="4" s="1"/>
  <c r="AX217" i="4"/>
  <c r="E217" i="4" s="1"/>
  <c r="AU248" i="4"/>
  <c r="AV248" i="4"/>
  <c r="F248" i="4" s="1"/>
  <c r="AX248" i="4"/>
  <c r="AU260" i="4"/>
  <c r="AV260" i="4"/>
  <c r="AX260" i="4"/>
  <c r="E260" i="4" s="1"/>
  <c r="AU292" i="4"/>
  <c r="AV292" i="4"/>
  <c r="F292" i="4" s="1"/>
  <c r="AX292" i="4"/>
  <c r="AU330" i="4"/>
  <c r="AV330" i="4"/>
  <c r="F330" i="4" s="1"/>
  <c r="AX330" i="4"/>
  <c r="AU375" i="4"/>
  <c r="AV375" i="4"/>
  <c r="AX375" i="4"/>
  <c r="E375" i="4" s="1"/>
  <c r="AU102" i="4"/>
  <c r="AV102" i="4"/>
  <c r="F102" i="4" s="1"/>
  <c r="AX102" i="4"/>
  <c r="AU132" i="4"/>
  <c r="AV132" i="4"/>
  <c r="F132" i="4" s="1"/>
  <c r="AX132" i="4"/>
  <c r="AU135" i="4"/>
  <c r="AV135" i="4"/>
  <c r="AX135" i="4"/>
  <c r="E135" i="4" s="1"/>
  <c r="AU164" i="4"/>
  <c r="AV164" i="4"/>
  <c r="F164" i="4" s="1"/>
  <c r="AX164" i="4"/>
  <c r="AU167" i="4"/>
  <c r="AV167" i="4"/>
  <c r="F167" i="4" s="1"/>
  <c r="AX167" i="4"/>
  <c r="AU178" i="4"/>
  <c r="AV178" i="4"/>
  <c r="AX178" i="4"/>
  <c r="AU205" i="4"/>
  <c r="AV205" i="4"/>
  <c r="F205" i="4" s="1"/>
  <c r="AX205" i="4"/>
  <c r="E205" i="4" s="1"/>
  <c r="AU271" i="4"/>
  <c r="AV271" i="4"/>
  <c r="F271" i="4" s="1"/>
  <c r="AX271" i="4"/>
  <c r="AU282" i="4"/>
  <c r="AV282" i="4"/>
  <c r="AX282" i="4"/>
  <c r="E282" i="4" s="1"/>
  <c r="AU291" i="4"/>
  <c r="AV291" i="4"/>
  <c r="F291" i="4" s="1"/>
  <c r="AX291" i="4"/>
  <c r="E291" i="4" s="1"/>
  <c r="AU297" i="4"/>
  <c r="AV297" i="4"/>
  <c r="F297" i="4" s="1"/>
  <c r="AX297" i="4"/>
  <c r="AU310" i="4"/>
  <c r="AV310" i="4"/>
  <c r="F310" i="4" s="1"/>
  <c r="AX310" i="4"/>
  <c r="E310" i="4" s="1"/>
  <c r="AU315" i="4"/>
  <c r="AV315" i="4"/>
  <c r="F315" i="4" s="1"/>
  <c r="AX315" i="4"/>
  <c r="E315" i="4" s="1"/>
  <c r="AQ3" i="5"/>
  <c r="AR3" i="5"/>
  <c r="AT3" i="5"/>
  <c r="AU3" i="5"/>
  <c r="AV3" i="5"/>
  <c r="AX3" i="5"/>
  <c r="AU4" i="5"/>
  <c r="AV4" i="5"/>
  <c r="AX4" i="5"/>
  <c r="AU7" i="5"/>
  <c r="AV7" i="5"/>
  <c r="AX7" i="5"/>
  <c r="AU5" i="5"/>
  <c r="AV5" i="5"/>
  <c r="AX5" i="5"/>
  <c r="AU8" i="5"/>
  <c r="AV8" i="5"/>
  <c r="AX8" i="5"/>
  <c r="AU9" i="5"/>
  <c r="AV9" i="5"/>
  <c r="AX9" i="5"/>
  <c r="AQ10" i="5"/>
  <c r="AR10" i="5"/>
  <c r="AT10" i="5"/>
  <c r="AU13" i="5"/>
  <c r="AV13" i="5"/>
  <c r="AX13" i="5"/>
  <c r="AQ14" i="5"/>
  <c r="AR14" i="5"/>
  <c r="AT14" i="5"/>
  <c r="AU20" i="5"/>
  <c r="AV20" i="5"/>
  <c r="AX20" i="5"/>
  <c r="AU24" i="5"/>
  <c r="AV24" i="5"/>
  <c r="AX24" i="5"/>
  <c r="AU25" i="5"/>
  <c r="AV25" i="5"/>
  <c r="AX25" i="5"/>
  <c r="AU17" i="5"/>
  <c r="AV17" i="5"/>
  <c r="AX17" i="5"/>
  <c r="AU23" i="5"/>
  <c r="AV23" i="5"/>
  <c r="AX23" i="5"/>
  <c r="AU16" i="5"/>
  <c r="AV16" i="5"/>
  <c r="AX16" i="5"/>
  <c r="AU19" i="5"/>
  <c r="AV19" i="5"/>
  <c r="AX19" i="5"/>
  <c r="AU27" i="5"/>
  <c r="AV27" i="5"/>
  <c r="AX27" i="5"/>
  <c r="AU30" i="5"/>
  <c r="AV30" i="5"/>
  <c r="AX30" i="5"/>
  <c r="AU33" i="5"/>
  <c r="AV33" i="5"/>
  <c r="AX33" i="5"/>
  <c r="AQ22" i="5"/>
  <c r="AR22" i="5"/>
  <c r="AT22" i="5"/>
  <c r="AU22" i="5"/>
  <c r="AV22" i="5"/>
  <c r="AX22" i="5"/>
  <c r="AU26" i="5"/>
  <c r="AV26" i="5"/>
  <c r="AX26" i="5"/>
  <c r="AU37" i="5"/>
  <c r="AV37" i="5"/>
  <c r="AX37" i="5"/>
  <c r="AU72" i="5"/>
  <c r="AV72" i="5"/>
  <c r="AX72" i="5"/>
  <c r="AU42" i="5"/>
  <c r="AV42" i="5"/>
  <c r="AX42" i="5"/>
  <c r="AU41" i="5"/>
  <c r="AV41" i="5"/>
  <c r="AX41" i="5"/>
  <c r="AU54" i="5"/>
  <c r="AV54" i="5"/>
  <c r="AX54" i="5"/>
  <c r="AU44" i="5"/>
  <c r="AV44" i="5"/>
  <c r="AX44" i="5"/>
  <c r="AQ38" i="5"/>
  <c r="AR38" i="5"/>
  <c r="AT38" i="5"/>
  <c r="AU49" i="5"/>
  <c r="AV49" i="5"/>
  <c r="AX49" i="5"/>
  <c r="AU39" i="5"/>
  <c r="AV39" i="5"/>
  <c r="AX39" i="5"/>
  <c r="AU63" i="5"/>
  <c r="AV63" i="5"/>
  <c r="AX63" i="5"/>
  <c r="AU109" i="5"/>
  <c r="AV109" i="5"/>
  <c r="AX109" i="5"/>
  <c r="AQ71" i="5"/>
  <c r="AR71" i="5"/>
  <c r="AT71" i="5"/>
  <c r="AU60" i="5"/>
  <c r="AV60" i="5"/>
  <c r="AX60" i="5"/>
  <c r="AU139" i="5"/>
  <c r="AV139" i="5"/>
  <c r="AX139" i="5"/>
  <c r="AU193" i="5"/>
  <c r="AV193" i="5"/>
  <c r="AX193" i="5"/>
  <c r="AQ93" i="5"/>
  <c r="AR93" i="5"/>
  <c r="F93" i="5" s="1"/>
  <c r="AT93" i="5"/>
  <c r="AQ105" i="5"/>
  <c r="AR105" i="5"/>
  <c r="F105" i="5" s="1"/>
  <c r="AT105" i="5"/>
  <c r="AQ115" i="5"/>
  <c r="AR115" i="5"/>
  <c r="AT115" i="5"/>
  <c r="AQ123" i="5"/>
  <c r="AR123" i="5"/>
  <c r="AT123" i="5"/>
  <c r="AQ134" i="5"/>
  <c r="AR134" i="5"/>
  <c r="AT134" i="5"/>
  <c r="AQ162" i="5"/>
  <c r="AR162" i="5"/>
  <c r="F162" i="5" s="1"/>
  <c r="AT162" i="5"/>
  <c r="AQ165" i="5"/>
  <c r="AR165" i="5"/>
  <c r="AT165" i="5"/>
  <c r="AQ169" i="5"/>
  <c r="AR169" i="5"/>
  <c r="AT169" i="5"/>
  <c r="AQ187" i="5"/>
  <c r="AR187" i="5"/>
  <c r="AT187" i="5"/>
  <c r="AU46" i="5"/>
  <c r="AV46" i="5"/>
  <c r="AX46" i="5"/>
  <c r="E46" i="5" s="1"/>
  <c r="AU73" i="5"/>
  <c r="AV73" i="5"/>
  <c r="AX73" i="5"/>
  <c r="E73" i="5" s="1"/>
  <c r="AU68" i="5"/>
  <c r="AV68" i="5"/>
  <c r="F68" i="5" s="1"/>
  <c r="AX68" i="5"/>
  <c r="E68" i="5" s="1"/>
  <c r="AU81" i="5"/>
  <c r="AV81" i="5"/>
  <c r="F81" i="5" s="1"/>
  <c r="AX81" i="5"/>
  <c r="AU108" i="5"/>
  <c r="AV108" i="5"/>
  <c r="AX108" i="5"/>
  <c r="E108" i="5" s="1"/>
  <c r="AU119" i="5"/>
  <c r="AV119" i="5"/>
  <c r="F119" i="5" s="1"/>
  <c r="AX119" i="5"/>
  <c r="AU135" i="5"/>
  <c r="AV135" i="5"/>
  <c r="AX135" i="5"/>
  <c r="AU138" i="5"/>
  <c r="AV138" i="5"/>
  <c r="F138" i="5" s="1"/>
  <c r="AX138" i="5"/>
  <c r="AU145" i="5"/>
  <c r="AV145" i="5"/>
  <c r="F145" i="5" s="1"/>
  <c r="AX145" i="5"/>
  <c r="E145" i="5" s="1"/>
  <c r="AU148" i="5"/>
  <c r="AV148" i="5"/>
  <c r="AX148" i="5"/>
  <c r="E148" i="5" s="1"/>
  <c r="AU176" i="5"/>
  <c r="AV176" i="5"/>
  <c r="F176" i="5" s="1"/>
  <c r="AX176" i="5"/>
  <c r="AU179" i="5"/>
  <c r="AV179" i="5"/>
  <c r="AX179" i="5"/>
  <c r="AU188" i="5"/>
  <c r="AV188" i="5"/>
  <c r="F188" i="5" s="1"/>
  <c r="AX188" i="5"/>
  <c r="AU192" i="5"/>
  <c r="AV192" i="5"/>
  <c r="F192" i="5" s="1"/>
  <c r="AX192" i="5"/>
  <c r="AU204" i="5"/>
  <c r="AV204" i="5"/>
  <c r="AX204" i="5"/>
  <c r="AU220" i="5"/>
  <c r="AV220" i="5"/>
  <c r="AX220" i="5"/>
  <c r="E220" i="5" s="1"/>
  <c r="AU80" i="5"/>
  <c r="AV80" i="5"/>
  <c r="AX80" i="5"/>
  <c r="AU84" i="5"/>
  <c r="AV84" i="5"/>
  <c r="F84" i="5" s="1"/>
  <c r="AX84" i="5"/>
  <c r="AU116" i="5"/>
  <c r="AV116" i="5"/>
  <c r="AX116" i="5"/>
  <c r="AU159" i="5"/>
  <c r="AV159" i="5"/>
  <c r="AX159" i="5"/>
  <c r="E159" i="5" s="1"/>
  <c r="AU173" i="5"/>
  <c r="AV173" i="5"/>
  <c r="F173" i="5" s="1"/>
  <c r="AX173" i="5"/>
  <c r="AU195" i="5"/>
  <c r="AV195" i="5"/>
  <c r="F195" i="5" s="1"/>
  <c r="AX195" i="5"/>
  <c r="E195" i="5" s="1"/>
  <c r="AU213" i="5"/>
  <c r="AV213" i="5"/>
  <c r="F213" i="5" s="1"/>
  <c r="AX213" i="5"/>
  <c r="E213" i="5" s="1"/>
  <c r="AU236" i="5"/>
  <c r="AV236" i="5"/>
  <c r="F236" i="5" s="1"/>
  <c r="AX236" i="5"/>
  <c r="E236" i="5" s="1"/>
  <c r="AU302" i="5"/>
  <c r="AV302" i="5"/>
  <c r="AX302" i="5"/>
  <c r="E302" i="5" s="1"/>
  <c r="AQ4" i="6"/>
  <c r="AR4" i="6"/>
  <c r="AT4" i="6"/>
  <c r="AU4" i="6"/>
  <c r="AV4" i="6"/>
  <c r="AX4" i="6"/>
  <c r="AQ5" i="6"/>
  <c r="AR5" i="6"/>
  <c r="AT5" i="6"/>
  <c r="AU5" i="6"/>
  <c r="AV5" i="6"/>
  <c r="AX5" i="6"/>
  <c r="AU8" i="6"/>
  <c r="AV8" i="6"/>
  <c r="AX8" i="6"/>
  <c r="AU7" i="6"/>
  <c r="AV7" i="6"/>
  <c r="AX7" i="6"/>
  <c r="AU39" i="6"/>
  <c r="AV39" i="6"/>
  <c r="AX39" i="6"/>
  <c r="AU33" i="6"/>
  <c r="AV33" i="6"/>
  <c r="AX33" i="6"/>
  <c r="AQ55" i="6"/>
  <c r="AR55" i="6"/>
  <c r="AT55" i="6"/>
  <c r="AQ58" i="6"/>
  <c r="AR58" i="6"/>
  <c r="F58" i="6" s="1"/>
  <c r="AT58" i="6"/>
  <c r="AU22" i="6"/>
  <c r="AV22" i="6"/>
  <c r="F22" i="6" s="1"/>
  <c r="AX22" i="6"/>
  <c r="AU23" i="6"/>
  <c r="AV23" i="6"/>
  <c r="F23" i="6" s="1"/>
  <c r="AX23" i="6"/>
  <c r="AU71" i="6"/>
  <c r="AV71" i="6"/>
  <c r="F71" i="6" s="1"/>
  <c r="AX71" i="6"/>
  <c r="AU77" i="6"/>
  <c r="AV77" i="6"/>
  <c r="F77" i="6" s="1"/>
  <c r="AX77" i="6"/>
  <c r="E77" i="6" s="1"/>
  <c r="AU59" i="6"/>
  <c r="AV59" i="6"/>
  <c r="AX59" i="6"/>
  <c r="AU64" i="6"/>
  <c r="AV64" i="6"/>
  <c r="AX64" i="6"/>
  <c r="E64" i="6" s="1"/>
  <c r="AU65" i="6"/>
  <c r="AV65" i="6"/>
  <c r="F65" i="6" s="1"/>
  <c r="AX65" i="6"/>
  <c r="E65" i="6" s="1"/>
  <c r="AU76" i="6"/>
  <c r="AV76" i="6"/>
  <c r="AX76" i="6"/>
  <c r="AU4" i="7"/>
  <c r="AV4" i="7"/>
  <c r="AX4" i="7"/>
  <c r="AU5" i="7"/>
  <c r="AV5" i="7"/>
  <c r="AX5" i="7"/>
  <c r="AU10" i="7"/>
  <c r="AV10" i="7"/>
  <c r="AX10" i="7"/>
  <c r="AQ4" i="7"/>
  <c r="AR4" i="7"/>
  <c r="AT4" i="7"/>
  <c r="AU9" i="7"/>
  <c r="AV9" i="7"/>
  <c r="AX9" i="7"/>
  <c r="AQ8" i="7"/>
  <c r="AR8" i="7"/>
  <c r="AT8" i="7"/>
  <c r="AU8" i="7"/>
  <c r="AV8" i="7"/>
  <c r="AX8" i="7"/>
  <c r="AU13" i="7"/>
  <c r="AV13" i="7"/>
  <c r="F13" i="7" s="1"/>
  <c r="AX13" i="7"/>
  <c r="AU12" i="7"/>
  <c r="AV12" i="7"/>
  <c r="AX12" i="7"/>
  <c r="AU35" i="7"/>
  <c r="AV35" i="7"/>
  <c r="F35" i="7" s="1"/>
  <c r="AX35" i="7"/>
  <c r="E35" i="7" s="1"/>
  <c r="AU23" i="7"/>
  <c r="AV23" i="7"/>
  <c r="F23" i="7" s="1"/>
  <c r="AX23" i="7"/>
  <c r="E23" i="7" s="1"/>
  <c r="AU45" i="7"/>
  <c r="AV45" i="7"/>
  <c r="AX45" i="7"/>
  <c r="AU7" i="8"/>
  <c r="AV7" i="8"/>
  <c r="AX7" i="8"/>
  <c r="AU3" i="8"/>
  <c r="AV3" i="8"/>
  <c r="AX3" i="8"/>
  <c r="AQ12" i="8"/>
  <c r="AR12" i="8"/>
  <c r="F12" i="8" s="1"/>
  <c r="AT12" i="8"/>
  <c r="AQ6" i="8"/>
  <c r="AR6" i="8"/>
  <c r="AT6" i="8"/>
  <c r="AU6" i="8"/>
  <c r="AV6" i="8"/>
  <c r="AX6" i="8"/>
  <c r="AU9" i="8"/>
  <c r="AV9" i="8"/>
  <c r="F9" i="8" s="1"/>
  <c r="AX9" i="8"/>
  <c r="E9" i="8" s="1"/>
  <c r="AU14" i="8"/>
  <c r="AV14" i="8"/>
  <c r="AX14" i="8"/>
  <c r="AU16" i="8"/>
  <c r="AV16" i="8"/>
  <c r="F16" i="8" s="1"/>
  <c r="AX16" i="8"/>
  <c r="E16" i="8" s="1"/>
  <c r="AU21" i="8"/>
  <c r="AV21" i="8"/>
  <c r="F21" i="8" s="1"/>
  <c r="AX21" i="8"/>
  <c r="AU23" i="8"/>
  <c r="AV23" i="8"/>
  <c r="AX23" i="8"/>
  <c r="AU25" i="8"/>
  <c r="AV25" i="8"/>
  <c r="F25" i="8" s="1"/>
  <c r="AX25" i="8"/>
  <c r="AU4" i="9"/>
  <c r="AV4" i="9"/>
  <c r="AX4" i="9"/>
  <c r="AU6" i="9"/>
  <c r="AV6" i="9"/>
  <c r="AX6" i="9"/>
  <c r="AU7" i="9"/>
  <c r="AV7" i="9"/>
  <c r="AX7" i="9"/>
  <c r="AQ9" i="9"/>
  <c r="AR9" i="9"/>
  <c r="AT9" i="9"/>
  <c r="AQ11" i="9"/>
  <c r="AR11" i="9"/>
  <c r="F11" i="9" s="1"/>
  <c r="AT11" i="9"/>
  <c r="AU8" i="9"/>
  <c r="AV8" i="9"/>
  <c r="AX8" i="9"/>
  <c r="AX3" i="2"/>
  <c r="AV3" i="2"/>
  <c r="AU3" i="2"/>
  <c r="AT3" i="2"/>
  <c r="AR3" i="2"/>
  <c r="AQ3" i="2"/>
  <c r="AX3" i="3"/>
  <c r="AV3" i="3"/>
  <c r="AU3" i="3"/>
  <c r="AX3" i="4"/>
  <c r="AV3" i="4"/>
  <c r="AU3" i="4"/>
  <c r="AX3" i="6"/>
  <c r="AV3" i="6"/>
  <c r="AU3" i="6"/>
  <c r="AT3" i="6"/>
  <c r="AR3" i="6"/>
  <c r="AQ3" i="6"/>
  <c r="AX3" i="7"/>
  <c r="AV3" i="7"/>
  <c r="AU3" i="7"/>
  <c r="AX3" i="9"/>
  <c r="AV3" i="9"/>
  <c r="AU3" i="9"/>
  <c r="AQ3" i="9"/>
  <c r="AT3" i="9"/>
  <c r="AR3" i="9"/>
  <c r="AM3" i="9"/>
  <c r="H11" i="71"/>
  <c r="H12" i="71"/>
  <c r="H13" i="71"/>
  <c r="H14" i="71"/>
  <c r="H15" i="71"/>
  <c r="H16" i="71"/>
  <c r="H17" i="71"/>
  <c r="H18" i="71"/>
  <c r="H19" i="71"/>
  <c r="H20" i="71"/>
  <c r="H21" i="71"/>
  <c r="H22" i="71"/>
  <c r="H23" i="71"/>
  <c r="H24" i="71"/>
  <c r="H25" i="71"/>
  <c r="H26" i="71"/>
  <c r="H27" i="71"/>
  <c r="H28" i="71"/>
  <c r="H29" i="71"/>
  <c r="H30" i="71"/>
  <c r="H31" i="71"/>
  <c r="H32" i="71"/>
  <c r="H33" i="71"/>
  <c r="H34" i="71"/>
  <c r="H35" i="71"/>
  <c r="H36" i="71"/>
  <c r="H37" i="71"/>
  <c r="H38" i="71"/>
  <c r="H39" i="71"/>
  <c r="H40" i="71"/>
  <c r="H41" i="71"/>
  <c r="H42" i="71"/>
  <c r="H43" i="71"/>
  <c r="H44" i="71"/>
  <c r="H45" i="71"/>
  <c r="H46" i="71"/>
  <c r="H47" i="71"/>
  <c r="H48" i="71"/>
  <c r="H49" i="71"/>
  <c r="H50" i="71"/>
  <c r="H51" i="71"/>
  <c r="H52" i="71"/>
  <c r="H53" i="71"/>
  <c r="H54" i="71"/>
  <c r="H55" i="71"/>
  <c r="H56" i="71"/>
  <c r="H57" i="71"/>
  <c r="H58" i="71"/>
  <c r="H59" i="71"/>
  <c r="H60" i="71"/>
  <c r="H61" i="71"/>
  <c r="H62" i="71"/>
  <c r="H63" i="71"/>
  <c r="H64" i="71"/>
  <c r="H65" i="71"/>
  <c r="H66" i="71"/>
  <c r="H67" i="71"/>
  <c r="H68" i="71"/>
  <c r="H69" i="71"/>
  <c r="H70" i="71"/>
  <c r="H71" i="71"/>
  <c r="H72" i="71"/>
  <c r="H73" i="71"/>
  <c r="H74" i="71"/>
  <c r="H75" i="71"/>
  <c r="H76" i="71"/>
  <c r="H77" i="71"/>
  <c r="H78" i="71"/>
  <c r="H79" i="71"/>
  <c r="H80" i="71"/>
  <c r="H81" i="71"/>
  <c r="H86" i="71"/>
  <c r="H87" i="71"/>
  <c r="H88" i="71"/>
  <c r="H89" i="71"/>
  <c r="H90" i="71"/>
  <c r="H91" i="71"/>
  <c r="H92" i="71"/>
  <c r="H93" i="71"/>
  <c r="H94" i="71"/>
  <c r="H95" i="71"/>
  <c r="H96" i="71"/>
  <c r="H97" i="71"/>
  <c r="H98" i="71"/>
  <c r="H99" i="71"/>
  <c r="H100" i="71"/>
  <c r="H101" i="71"/>
  <c r="H102" i="71"/>
  <c r="H103" i="71"/>
  <c r="H104" i="71"/>
  <c r="H105" i="71"/>
  <c r="H106" i="71"/>
  <c r="H111" i="71"/>
  <c r="H112" i="71"/>
  <c r="H113" i="71"/>
  <c r="H114" i="71"/>
  <c r="H115" i="71"/>
  <c r="H116" i="71"/>
  <c r="H117" i="71"/>
  <c r="H118" i="71"/>
  <c r="H119" i="71"/>
  <c r="H120" i="71"/>
  <c r="H121" i="71"/>
  <c r="H122" i="71"/>
  <c r="H123" i="71"/>
  <c r="H124" i="71"/>
  <c r="H125" i="71"/>
  <c r="H126" i="71"/>
  <c r="H127" i="71"/>
  <c r="H128" i="71"/>
  <c r="H129" i="71"/>
  <c r="H130" i="71"/>
  <c r="H131" i="71"/>
  <c r="H132" i="71"/>
  <c r="H133" i="71"/>
  <c r="H134" i="71"/>
  <c r="H135" i="71"/>
  <c r="H136" i="71"/>
  <c r="H137" i="71"/>
  <c r="H138" i="71"/>
  <c r="H139" i="71"/>
  <c r="H140" i="71"/>
  <c r="H141" i="71"/>
  <c r="H142" i="71"/>
  <c r="H143" i="71"/>
  <c r="H144" i="71"/>
  <c r="H145" i="71"/>
  <c r="H146" i="71"/>
  <c r="H147" i="71"/>
  <c r="H148" i="71"/>
  <c r="H149" i="71"/>
  <c r="H150" i="71"/>
  <c r="H151" i="71"/>
  <c r="H152" i="71"/>
  <c r="H153" i="71"/>
  <c r="H154" i="71"/>
  <c r="H155" i="71"/>
  <c r="H156" i="71"/>
  <c r="H157" i="71"/>
  <c r="H158" i="71"/>
  <c r="H159" i="71"/>
  <c r="H160" i="71"/>
  <c r="H161" i="71"/>
  <c r="H162" i="71"/>
  <c r="H163" i="71"/>
  <c r="H164" i="71"/>
  <c r="H165" i="71"/>
  <c r="H166" i="71"/>
  <c r="H167" i="71"/>
  <c r="H168" i="71"/>
  <c r="H169" i="71"/>
  <c r="H170" i="71"/>
  <c r="H171" i="71"/>
  <c r="H172" i="71"/>
  <c r="H173" i="71"/>
  <c r="H174" i="71"/>
  <c r="H175" i="71"/>
  <c r="H176" i="71"/>
  <c r="H177" i="71"/>
  <c r="H178" i="71"/>
  <c r="H179" i="71"/>
  <c r="H180" i="71"/>
  <c r="H181" i="71"/>
  <c r="H182" i="71"/>
  <c r="H183" i="71"/>
  <c r="H184" i="71"/>
  <c r="H185" i="71"/>
  <c r="H186" i="71"/>
  <c r="H187" i="71"/>
  <c r="H188" i="71"/>
  <c r="H189" i="71"/>
  <c r="H190" i="71"/>
  <c r="H191" i="71"/>
  <c r="H192" i="71"/>
  <c r="H193" i="71"/>
  <c r="H194" i="71"/>
  <c r="H195" i="71"/>
  <c r="H196" i="71"/>
  <c r="H197" i="71"/>
  <c r="H198" i="71"/>
  <c r="H199" i="71"/>
  <c r="H200" i="71"/>
  <c r="H201" i="71"/>
  <c r="H202" i="71"/>
  <c r="H203" i="71"/>
  <c r="H208" i="71"/>
  <c r="H209" i="71"/>
  <c r="H210" i="71"/>
  <c r="H211" i="71"/>
  <c r="H212" i="71"/>
  <c r="H213" i="71"/>
  <c r="H214" i="71"/>
  <c r="H215" i="71"/>
  <c r="H216" i="71"/>
  <c r="H217" i="71"/>
  <c r="H218" i="71"/>
  <c r="H219" i="71"/>
  <c r="H220" i="71"/>
  <c r="H221" i="71"/>
  <c r="H222" i="71"/>
  <c r="H223" i="71"/>
  <c r="H224" i="71"/>
  <c r="H225" i="71"/>
  <c r="H226" i="71"/>
  <c r="H227" i="71"/>
  <c r="H228" i="71"/>
  <c r="H229" i="71"/>
  <c r="H230" i="71"/>
  <c r="H231" i="71"/>
  <c r="H232" i="71"/>
  <c r="H233" i="71"/>
  <c r="H234" i="71"/>
  <c r="H235" i="71"/>
  <c r="H236" i="71"/>
  <c r="H237" i="71"/>
  <c r="H238" i="71"/>
  <c r="H239" i="71"/>
  <c r="H240" i="71"/>
  <c r="H241" i="71"/>
  <c r="H242" i="71"/>
  <c r="H243" i="71"/>
  <c r="H244" i="71"/>
  <c r="H245" i="71"/>
  <c r="H246" i="71"/>
  <c r="H247" i="71"/>
  <c r="H248" i="71"/>
  <c r="H249" i="71"/>
  <c r="H250" i="71"/>
  <c r="H251" i="71"/>
  <c r="H252" i="71"/>
  <c r="H253" i="71"/>
  <c r="H254" i="71"/>
  <c r="H255" i="71"/>
  <c r="H256" i="71"/>
  <c r="H257" i="71"/>
  <c r="H258" i="71"/>
  <c r="H259" i="71"/>
  <c r="H260" i="71"/>
  <c r="H261" i="71"/>
  <c r="H262" i="71"/>
  <c r="H263" i="71"/>
  <c r="H264" i="71"/>
  <c r="H265" i="71"/>
  <c r="H266" i="71"/>
  <c r="H267" i="71"/>
  <c r="H268" i="71"/>
  <c r="H269" i="71"/>
  <c r="H270" i="71"/>
  <c r="H271" i="71"/>
  <c r="H272" i="71"/>
  <c r="H273" i="71"/>
  <c r="H274" i="71"/>
  <c r="H275" i="71"/>
  <c r="H276" i="71"/>
  <c r="H277" i="71"/>
  <c r="H278" i="71"/>
  <c r="H283" i="71"/>
  <c r="H284" i="71"/>
  <c r="H285" i="71"/>
  <c r="H286" i="71"/>
  <c r="H287" i="71"/>
  <c r="H288" i="71"/>
  <c r="H289" i="71"/>
  <c r="H290" i="71"/>
  <c r="H291" i="71"/>
  <c r="H292" i="71"/>
  <c r="H293" i="71"/>
  <c r="H294" i="71"/>
  <c r="H295" i="71"/>
  <c r="H296" i="71"/>
  <c r="H297" i="71"/>
  <c r="H298" i="71"/>
  <c r="H299" i="71"/>
  <c r="H300" i="71"/>
  <c r="H301" i="71"/>
  <c r="H302" i="71"/>
  <c r="H303" i="71"/>
  <c r="H304" i="71"/>
  <c r="H305" i="71"/>
  <c r="H306" i="71"/>
  <c r="H307" i="71"/>
  <c r="H308" i="71"/>
  <c r="H309" i="71"/>
  <c r="H310" i="71"/>
  <c r="H311" i="71"/>
  <c r="H312" i="71"/>
  <c r="H313" i="71"/>
  <c r="H314" i="71"/>
  <c r="H315" i="71"/>
  <c r="H316" i="71"/>
  <c r="H317" i="71"/>
  <c r="H318" i="71"/>
  <c r="H319" i="71"/>
  <c r="H320" i="71"/>
  <c r="H321" i="71"/>
  <c r="H322" i="71"/>
  <c r="H323" i="71"/>
  <c r="H324" i="71"/>
  <c r="H325" i="71"/>
  <c r="H326" i="71"/>
  <c r="H327" i="71"/>
  <c r="H328" i="71"/>
  <c r="H329" i="71"/>
  <c r="H330" i="71"/>
  <c r="H331" i="71"/>
  <c r="H332" i="71"/>
  <c r="H333" i="71"/>
  <c r="H334" i="71"/>
  <c r="H335" i="71"/>
  <c r="H336" i="71"/>
  <c r="H337" i="71"/>
  <c r="H338" i="71"/>
  <c r="H339" i="71"/>
  <c r="H340" i="71"/>
  <c r="H341" i="71"/>
  <c r="H342" i="71"/>
  <c r="H343" i="71"/>
  <c r="H344" i="71"/>
  <c r="H345" i="71"/>
  <c r="H346" i="71"/>
  <c r="H347" i="71"/>
  <c r="H348" i="71"/>
  <c r="H349" i="71"/>
  <c r="H350" i="71"/>
  <c r="H351" i="71"/>
  <c r="H352" i="71"/>
  <c r="H357" i="71"/>
  <c r="H358" i="71"/>
  <c r="H359" i="71"/>
  <c r="H360" i="71"/>
  <c r="H361" i="71"/>
  <c r="H362" i="71"/>
  <c r="H363" i="71"/>
  <c r="H364" i="71"/>
  <c r="H365" i="71"/>
  <c r="H366" i="71"/>
  <c r="H367" i="71"/>
  <c r="H368" i="71"/>
  <c r="H369" i="71"/>
  <c r="H370" i="71"/>
  <c r="H371" i="71"/>
  <c r="H372" i="71"/>
  <c r="H373" i="71"/>
  <c r="H374" i="71"/>
  <c r="H375" i="71"/>
  <c r="H376" i="71"/>
  <c r="H377" i="71"/>
  <c r="H378" i="71"/>
  <c r="H379" i="71"/>
  <c r="H380" i="71"/>
  <c r="H381" i="71"/>
  <c r="H382" i="71"/>
  <c r="H383" i="71"/>
  <c r="H384" i="71"/>
  <c r="H385" i="71"/>
  <c r="H386" i="71"/>
  <c r="H387" i="71"/>
  <c r="H388" i="71"/>
  <c r="H389" i="71"/>
  <c r="H390" i="71"/>
  <c r="H391" i="71"/>
  <c r="H392" i="71"/>
  <c r="H393" i="71"/>
  <c r="H394" i="71"/>
  <c r="H395" i="71"/>
  <c r="H396" i="71"/>
  <c r="H397" i="71"/>
  <c r="H398" i="71"/>
  <c r="H399" i="71"/>
  <c r="H400" i="71"/>
  <c r="H401" i="71"/>
  <c r="H402" i="71"/>
  <c r="H403" i="71"/>
  <c r="H404" i="71"/>
  <c r="H405" i="71"/>
  <c r="H406" i="71"/>
  <c r="H407" i="71"/>
  <c r="H408" i="71"/>
  <c r="H409" i="71"/>
  <c r="H410" i="71"/>
  <c r="H411" i="71"/>
  <c r="H412" i="71"/>
  <c r="H413" i="71"/>
  <c r="H414" i="71"/>
  <c r="H415" i="71"/>
  <c r="H416" i="71"/>
  <c r="H417" i="71"/>
  <c r="H418" i="71"/>
  <c r="H419" i="71"/>
  <c r="H420" i="71"/>
  <c r="H421" i="71"/>
  <c r="H422" i="71"/>
  <c r="H423" i="71"/>
  <c r="H424" i="71"/>
  <c r="H425" i="71"/>
  <c r="H426" i="71"/>
  <c r="H427" i="71"/>
  <c r="H428" i="71"/>
  <c r="H429" i="71"/>
  <c r="H430" i="71"/>
  <c r="H431" i="71"/>
  <c r="H432" i="71"/>
  <c r="H433" i="71"/>
  <c r="H434" i="71"/>
  <c r="H435" i="71"/>
  <c r="H436" i="71"/>
  <c r="H437" i="71"/>
  <c r="H438" i="71"/>
  <c r="H439" i="71"/>
  <c r="H440" i="71"/>
  <c r="H441" i="71"/>
  <c r="H442" i="71"/>
  <c r="H443" i="71"/>
  <c r="H444" i="71"/>
  <c r="H445" i="71"/>
  <c r="H446" i="71"/>
  <c r="H447" i="71"/>
  <c r="H448" i="71"/>
  <c r="H453" i="71"/>
  <c r="H454" i="71"/>
  <c r="H455" i="71"/>
  <c r="H456" i="71"/>
  <c r="H457" i="71"/>
  <c r="H458" i="71"/>
  <c r="H459" i="71"/>
  <c r="H460" i="71"/>
  <c r="H461" i="71"/>
  <c r="H466" i="71"/>
  <c r="H467" i="71"/>
  <c r="H468" i="71"/>
  <c r="H469" i="71"/>
  <c r="H470" i="71"/>
  <c r="H10" i="71"/>
  <c r="H10" i="70"/>
  <c r="H15" i="70"/>
  <c r="H16" i="70"/>
  <c r="H17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8" i="70"/>
  <c r="H99" i="70"/>
  <c r="H100" i="70"/>
  <c r="H101" i="70"/>
  <c r="H102" i="70"/>
  <c r="H103" i="70"/>
  <c r="H104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34" i="70"/>
  <c r="H135" i="70"/>
  <c r="H136" i="70"/>
  <c r="H137" i="70"/>
  <c r="H138" i="70"/>
  <c r="H139" i="70"/>
  <c r="H140" i="70"/>
  <c r="H141" i="70"/>
  <c r="H142" i="70"/>
  <c r="H143" i="70"/>
  <c r="H144" i="70"/>
  <c r="H145" i="70"/>
  <c r="H146" i="70"/>
  <c r="H147" i="70"/>
  <c r="H148" i="70"/>
  <c r="H149" i="70"/>
  <c r="H9" i="70"/>
  <c r="AS127" i="4" l="1"/>
  <c r="D127" i="4" s="1"/>
  <c r="AS235" i="4"/>
  <c r="D235" i="4" s="1"/>
  <c r="D365" i="3"/>
  <c r="D61" i="3"/>
  <c r="D419" i="3"/>
  <c r="D499" i="3"/>
  <c r="D58" i="3"/>
  <c r="D476" i="3"/>
  <c r="D272" i="3"/>
  <c r="D387" i="3"/>
  <c r="D585" i="3"/>
  <c r="D573" i="3"/>
  <c r="D681" i="3"/>
  <c r="AW54" i="5"/>
  <c r="AW16" i="5"/>
  <c r="AW24" i="5"/>
  <c r="AW292" i="4"/>
  <c r="D292" i="4" s="1"/>
  <c r="AW178" i="4"/>
  <c r="D178" i="4" s="1"/>
  <c r="AW132" i="4"/>
  <c r="D132" i="4" s="1"/>
  <c r="AS4" i="7"/>
  <c r="AS58" i="6"/>
  <c r="D58" i="6" s="1"/>
  <c r="AS263" i="4"/>
  <c r="D263" i="4" s="1"/>
  <c r="AS196" i="4"/>
  <c r="D196" i="4" s="1"/>
  <c r="AS141" i="4"/>
  <c r="D141" i="4" s="1"/>
  <c r="AS249" i="4"/>
  <c r="AS309" i="4"/>
  <c r="D309" i="4" s="1"/>
  <c r="AS257" i="4"/>
  <c r="D257" i="4" s="1"/>
  <c r="AS11" i="4"/>
  <c r="AS305" i="4"/>
  <c r="D305" i="4" s="1"/>
  <c r="E305" i="4"/>
  <c r="AW15" i="4"/>
  <c r="AW7" i="4"/>
  <c r="AS93" i="5"/>
  <c r="D93" i="5" s="1"/>
  <c r="AW271" i="4"/>
  <c r="D271" i="4" s="1"/>
  <c r="AW164" i="4"/>
  <c r="D164" i="4" s="1"/>
  <c r="AW248" i="4"/>
  <c r="D248" i="4" s="1"/>
  <c r="AW170" i="4"/>
  <c r="D170" i="4" s="1"/>
  <c r="AW227" i="4"/>
  <c r="D227" i="4" s="1"/>
  <c r="AW151" i="4"/>
  <c r="D151" i="4" s="1"/>
  <c r="AW297" i="4"/>
  <c r="D297" i="4" s="1"/>
  <c r="AW330" i="4"/>
  <c r="D330" i="4" s="1"/>
  <c r="AW277" i="4"/>
  <c r="D277" i="4" s="1"/>
  <c r="AW225" i="4"/>
  <c r="D225" i="4" s="1"/>
  <c r="AW142" i="4"/>
  <c r="D142" i="4" s="1"/>
  <c r="AS270" i="4"/>
  <c r="D270" i="4" s="1"/>
  <c r="AS223" i="4"/>
  <c r="D223" i="4" s="1"/>
  <c r="AW299" i="4"/>
  <c r="AW24" i="4"/>
  <c r="AS314" i="4"/>
  <c r="D314" i="4" s="1"/>
  <c r="E263" i="4"/>
  <c r="AW107" i="4"/>
  <c r="D107" i="4" s="1"/>
  <c r="AW220" i="4"/>
  <c r="D220" i="4" s="1"/>
  <c r="AW167" i="4"/>
  <c r="D167" i="4" s="1"/>
  <c r="AW102" i="4"/>
  <c r="D102" i="4" s="1"/>
  <c r="AW193" i="4"/>
  <c r="D193" i="4" s="1"/>
  <c r="AW70" i="4"/>
  <c r="D70" i="4" s="1"/>
  <c r="AW191" i="4"/>
  <c r="D191" i="4" s="1"/>
  <c r="AS274" i="4"/>
  <c r="AW63" i="4"/>
  <c r="AW12" i="4"/>
  <c r="F141" i="4"/>
  <c r="F309" i="4"/>
  <c r="F257" i="4"/>
  <c r="F223" i="4"/>
  <c r="AW122" i="4"/>
  <c r="D122" i="4" s="1"/>
  <c r="E122" i="4"/>
  <c r="E102" i="4"/>
  <c r="E292" i="4"/>
  <c r="E70" i="4"/>
  <c r="E297" i="4"/>
  <c r="E277" i="4"/>
  <c r="F282" i="4"/>
  <c r="F135" i="4"/>
  <c r="F157" i="4"/>
  <c r="F305" i="4"/>
  <c r="F235" i="4"/>
  <c r="AW138" i="4"/>
  <c r="D138" i="4" s="1"/>
  <c r="E138" i="4"/>
  <c r="AW148" i="4"/>
  <c r="AW162" i="4"/>
  <c r="AW47" i="4"/>
  <c r="AW69" i="4"/>
  <c r="AW45" i="4"/>
  <c r="AW39" i="4"/>
  <c r="AW54" i="4"/>
  <c r="AW36" i="4"/>
  <c r="AW25" i="4"/>
  <c r="AW26" i="4"/>
  <c r="AW29" i="4"/>
  <c r="AW8" i="4"/>
  <c r="E107" i="4"/>
  <c r="F178" i="4"/>
  <c r="F375" i="4"/>
  <c r="F210" i="4"/>
  <c r="F220" i="4"/>
  <c r="F83" i="4"/>
  <c r="AW42" i="4"/>
  <c r="AW30" i="4"/>
  <c r="AW51" i="4"/>
  <c r="AW32" i="4"/>
  <c r="F196" i="4"/>
  <c r="F127" i="4"/>
  <c r="AW242" i="4"/>
  <c r="AW136" i="4"/>
  <c r="AW52" i="4"/>
  <c r="AW55" i="4"/>
  <c r="AW17" i="4"/>
  <c r="AS63" i="4"/>
  <c r="AW175" i="4"/>
  <c r="AW58" i="4"/>
  <c r="AW298" i="4"/>
  <c r="AW9" i="4"/>
  <c r="AW289" i="4"/>
  <c r="AS41" i="4"/>
  <c r="AW19" i="4"/>
  <c r="AW5" i="4"/>
  <c r="AW22" i="4"/>
  <c r="AW10" i="4"/>
  <c r="AS5" i="4"/>
  <c r="E127" i="4"/>
  <c r="AW59" i="4"/>
  <c r="AW282" i="4"/>
  <c r="D282" i="4" s="1"/>
  <c r="AW375" i="4"/>
  <c r="D375" i="4" s="1"/>
  <c r="AW157" i="4"/>
  <c r="D157" i="4" s="1"/>
  <c r="AW310" i="4"/>
  <c r="D310" i="4" s="1"/>
  <c r="AW135" i="4"/>
  <c r="D135" i="4" s="1"/>
  <c r="AW210" i="4"/>
  <c r="D210" i="4" s="1"/>
  <c r="AW259" i="4"/>
  <c r="D259" i="4" s="1"/>
  <c r="AW83" i="4"/>
  <c r="D83" i="4" s="1"/>
  <c r="AW260" i="4"/>
  <c r="D260" i="4" s="1"/>
  <c r="AW283" i="4"/>
  <c r="D283" i="4" s="1"/>
  <c r="AW315" i="4"/>
  <c r="D315" i="4" s="1"/>
  <c r="AW291" i="4"/>
  <c r="D291" i="4" s="1"/>
  <c r="AW205" i="4"/>
  <c r="D205" i="4" s="1"/>
  <c r="AW217" i="4"/>
  <c r="D217" i="4" s="1"/>
  <c r="AW273" i="4"/>
  <c r="D273" i="4" s="1"/>
  <c r="E142" i="4"/>
  <c r="E257" i="4"/>
  <c r="E132" i="4"/>
  <c r="E141" i="4"/>
  <c r="E225" i="4"/>
  <c r="E309" i="4"/>
  <c r="E227" i="4"/>
  <c r="E178" i="4"/>
  <c r="E330" i="4"/>
  <c r="E235" i="4"/>
  <c r="F142" i="4"/>
  <c r="E196" i="4"/>
  <c r="F260" i="4"/>
  <c r="E220" i="4"/>
  <c r="E167" i="4"/>
  <c r="E271" i="4"/>
  <c r="E270" i="4"/>
  <c r="E193" i="4"/>
  <c r="E248" i="4"/>
  <c r="E191" i="4"/>
  <c r="E314" i="4"/>
  <c r="E164" i="4"/>
  <c r="E170" i="4"/>
  <c r="E151" i="4"/>
  <c r="E223" i="4"/>
  <c r="AW39" i="6"/>
  <c r="AW23" i="5"/>
  <c r="AW9" i="5"/>
  <c r="AW109" i="5"/>
  <c r="AW42" i="5"/>
  <c r="AW27" i="5"/>
  <c r="AW17" i="5"/>
  <c r="AS3" i="6"/>
  <c r="AS3" i="2"/>
  <c r="AS12" i="8"/>
  <c r="D12" i="8" s="1"/>
  <c r="E58" i="6"/>
  <c r="AS165" i="5"/>
  <c r="D165" i="5" s="1"/>
  <c r="AS115" i="5"/>
  <c r="D115" i="5" s="1"/>
  <c r="AW84" i="5"/>
  <c r="D84" i="5" s="1"/>
  <c r="AW192" i="5"/>
  <c r="D192" i="5" s="1"/>
  <c r="AW119" i="5"/>
  <c r="D119" i="5" s="1"/>
  <c r="AW139" i="5"/>
  <c r="AW173" i="5"/>
  <c r="D173" i="5" s="1"/>
  <c r="AW188" i="5"/>
  <c r="D188" i="5" s="1"/>
  <c r="AW4" i="6"/>
  <c r="AW236" i="5"/>
  <c r="D236" i="5" s="1"/>
  <c r="AW179" i="5"/>
  <c r="D179" i="5" s="1"/>
  <c r="AW138" i="5"/>
  <c r="D138" i="5" s="1"/>
  <c r="AS187" i="5"/>
  <c r="D187" i="5" s="1"/>
  <c r="AW39" i="5"/>
  <c r="AW44" i="5"/>
  <c r="AS22" i="5"/>
  <c r="AW25" i="5"/>
  <c r="AW5" i="5"/>
  <c r="E134" i="5"/>
  <c r="F115" i="5"/>
  <c r="E188" i="5"/>
  <c r="AW116" i="5"/>
  <c r="D116" i="5" s="1"/>
  <c r="AW46" i="5"/>
  <c r="D46" i="5" s="1"/>
  <c r="AS162" i="5"/>
  <c r="AS123" i="5"/>
  <c r="D123" i="5" s="1"/>
  <c r="AW135" i="5"/>
  <c r="D135" i="5" s="1"/>
  <c r="AW148" i="5"/>
  <c r="D148" i="5" s="1"/>
  <c r="F148" i="5"/>
  <c r="AW195" i="5"/>
  <c r="D195" i="5" s="1"/>
  <c r="AS5" i="6"/>
  <c r="AW73" i="5"/>
  <c r="D73" i="5" s="1"/>
  <c r="AS14" i="5"/>
  <c r="E179" i="5"/>
  <c r="AW80" i="5"/>
  <c r="D80" i="5" s="1"/>
  <c r="AW68" i="5"/>
  <c r="D68" i="5" s="1"/>
  <c r="AW19" i="5"/>
  <c r="AW20" i="5"/>
  <c r="AS10" i="5"/>
  <c r="AS3" i="5"/>
  <c r="AS71" i="5"/>
  <c r="E105" i="5"/>
  <c r="AW302" i="5"/>
  <c r="D302" i="5" s="1"/>
  <c r="F302" i="5"/>
  <c r="F187" i="5"/>
  <c r="AW41" i="5"/>
  <c r="AW213" i="5"/>
  <c r="D213" i="5" s="1"/>
  <c r="E81" i="5"/>
  <c r="AW81" i="5"/>
  <c r="D81" i="5" s="1"/>
  <c r="F179" i="5"/>
  <c r="E176" i="5"/>
  <c r="AW176" i="5"/>
  <c r="D176" i="5" s="1"/>
  <c r="F134" i="5"/>
  <c r="F159" i="5"/>
  <c r="AW159" i="5"/>
  <c r="D159" i="5" s="1"/>
  <c r="AW220" i="5"/>
  <c r="D220" i="5" s="1"/>
  <c r="AW3" i="5"/>
  <c r="E165" i="5"/>
  <c r="F108" i="5"/>
  <c r="E169" i="5"/>
  <c r="AW13" i="5"/>
  <c r="AW108" i="5"/>
  <c r="D108" i="5" s="1"/>
  <c r="F73" i="5"/>
  <c r="F204" i="5"/>
  <c r="F123" i="5"/>
  <c r="F165" i="5"/>
  <c r="F80" i="5"/>
  <c r="F169" i="5"/>
  <c r="AS134" i="5"/>
  <c r="D134" i="5" s="1"/>
  <c r="F220" i="5"/>
  <c r="E135" i="5"/>
  <c r="F116" i="5"/>
  <c r="E204" i="5"/>
  <c r="F46" i="5"/>
  <c r="E93" i="5"/>
  <c r="AW30" i="5"/>
  <c r="AW7" i="5"/>
  <c r="AW4" i="5"/>
  <c r="AS38" i="5"/>
  <c r="AW60" i="5"/>
  <c r="AW26" i="5"/>
  <c r="E192" i="5"/>
  <c r="E80" i="5"/>
  <c r="E173" i="5"/>
  <c r="E119" i="5"/>
  <c r="AW204" i="5"/>
  <c r="D204" i="5" s="1"/>
  <c r="AW145" i="5"/>
  <c r="D145" i="5" s="1"/>
  <c r="AS169" i="5"/>
  <c r="D169" i="5" s="1"/>
  <c r="AS105" i="5"/>
  <c r="D105" i="5" s="1"/>
  <c r="AW33" i="5"/>
  <c r="AW37" i="5"/>
  <c r="AW22" i="5"/>
  <c r="E138" i="5"/>
  <c r="AW49" i="5"/>
  <c r="AW72" i="5"/>
  <c r="AW193" i="5"/>
  <c r="AW63" i="5"/>
  <c r="AW8" i="5"/>
  <c r="E115" i="5"/>
  <c r="E162" i="5"/>
  <c r="E187" i="5"/>
  <c r="E84" i="5"/>
  <c r="F135" i="5"/>
  <c r="E116" i="5"/>
  <c r="E123" i="5"/>
  <c r="AW10" i="7"/>
  <c r="AW5" i="6"/>
  <c r="AW71" i="6"/>
  <c r="D71" i="6" s="1"/>
  <c r="AW8" i="6"/>
  <c r="AS4" i="6"/>
  <c r="AS3" i="9"/>
  <c r="AS9" i="9"/>
  <c r="D9" i="9" s="1"/>
  <c r="AS8" i="7"/>
  <c r="AW3" i="6"/>
  <c r="AW23" i="6"/>
  <c r="D23" i="6" s="1"/>
  <c r="AW45" i="7"/>
  <c r="D45" i="7" s="1"/>
  <c r="AW13" i="7"/>
  <c r="D13" i="7" s="1"/>
  <c r="AW59" i="6"/>
  <c r="D59" i="6" s="1"/>
  <c r="AW22" i="6"/>
  <c r="D22" i="6" s="1"/>
  <c r="AW7" i="6"/>
  <c r="E22" i="6"/>
  <c r="F55" i="6"/>
  <c r="AW76" i="6"/>
  <c r="D76" i="6" s="1"/>
  <c r="AW33" i="6"/>
  <c r="E76" i="6"/>
  <c r="F76" i="6"/>
  <c r="E55" i="6"/>
  <c r="F59" i="6"/>
  <c r="AW65" i="6"/>
  <c r="D65" i="6" s="1"/>
  <c r="AS55" i="6"/>
  <c r="D55" i="6" s="1"/>
  <c r="AW64" i="6"/>
  <c r="F64" i="6"/>
  <c r="E71" i="6"/>
  <c r="AW77" i="6"/>
  <c r="D77" i="6" s="1"/>
  <c r="E59" i="6"/>
  <c r="E23" i="6"/>
  <c r="AW3" i="4"/>
  <c r="AW3" i="9"/>
  <c r="AW7" i="9"/>
  <c r="AW23" i="8"/>
  <c r="D23" i="8" s="1"/>
  <c r="AW5" i="7"/>
  <c r="AW4" i="7"/>
  <c r="AW12" i="7"/>
  <c r="D12" i="7" s="1"/>
  <c r="AW35" i="7"/>
  <c r="D35" i="7" s="1"/>
  <c r="F45" i="7"/>
  <c r="E12" i="7"/>
  <c r="AW8" i="7"/>
  <c r="E45" i="7"/>
  <c r="E13" i="7"/>
  <c r="F12" i="7"/>
  <c r="AW9" i="7"/>
  <c r="AW23" i="7"/>
  <c r="D23" i="7" s="1"/>
  <c r="AW25" i="8"/>
  <c r="D25" i="8" s="1"/>
  <c r="F6" i="8"/>
  <c r="AW3" i="7"/>
  <c r="AW3" i="8"/>
  <c r="AS6" i="8"/>
  <c r="AW21" i="8"/>
  <c r="D21" i="8" s="1"/>
  <c r="AW7" i="8"/>
  <c r="E12" i="8"/>
  <c r="E23" i="8"/>
  <c r="F14" i="8"/>
  <c r="E21" i="8"/>
  <c r="F23" i="8"/>
  <c r="AW16" i="8"/>
  <c r="D16" i="8" s="1"/>
  <c r="E14" i="8"/>
  <c r="E6" i="8"/>
  <c r="AW6" i="8"/>
  <c r="AW9" i="8"/>
  <c r="D9" i="8" s="1"/>
  <c r="AW14" i="8"/>
  <c r="D14" i="8" s="1"/>
  <c r="E25" i="8"/>
  <c r="AW3" i="3"/>
  <c r="AW6" i="9"/>
  <c r="AW3" i="2"/>
  <c r="AW4" i="9"/>
  <c r="E9" i="9"/>
  <c r="E11" i="9"/>
  <c r="AS11" i="9"/>
  <c r="D11" i="9" s="1"/>
  <c r="AW8" i="9"/>
  <c r="D8" i="9" s="1"/>
  <c r="E8" i="9"/>
  <c r="F8" i="9"/>
  <c r="F9" i="9"/>
  <c r="AM3" i="2"/>
  <c r="AN3" i="2"/>
  <c r="AP3" i="2"/>
  <c r="AM22" i="2"/>
  <c r="AN22" i="2"/>
  <c r="AP22" i="2"/>
  <c r="AM36" i="2"/>
  <c r="AN36" i="2"/>
  <c r="AP36" i="2"/>
  <c r="AM38" i="2"/>
  <c r="AN38" i="2"/>
  <c r="AP38" i="2"/>
  <c r="AM57" i="2"/>
  <c r="AN57" i="2"/>
  <c r="AP57" i="2"/>
  <c r="AM48" i="2"/>
  <c r="AN48" i="2"/>
  <c r="AP48" i="2"/>
  <c r="AM21" i="2"/>
  <c r="AN21" i="2"/>
  <c r="AP21" i="2"/>
  <c r="AM198" i="2"/>
  <c r="AN198" i="2"/>
  <c r="AP198" i="2"/>
  <c r="AM55" i="2"/>
  <c r="AN55" i="2"/>
  <c r="AP55" i="2"/>
  <c r="AM52" i="2"/>
  <c r="AN52" i="2"/>
  <c r="AP52" i="2"/>
  <c r="AM66" i="2"/>
  <c r="AN66" i="2"/>
  <c r="AP66" i="2"/>
  <c r="AM81" i="2"/>
  <c r="AN81" i="2"/>
  <c r="AP81" i="2"/>
  <c r="AM118" i="2"/>
  <c r="AN118" i="2"/>
  <c r="AP118" i="2"/>
  <c r="AM415" i="2"/>
  <c r="AN415" i="2"/>
  <c r="AP415" i="2"/>
  <c r="AM159" i="2"/>
  <c r="AN159" i="2"/>
  <c r="AP159" i="2"/>
  <c r="AM296" i="2"/>
  <c r="AN296" i="2"/>
  <c r="AP296" i="2"/>
  <c r="AM151" i="2"/>
  <c r="AN151" i="2"/>
  <c r="AP151" i="2"/>
  <c r="AM104" i="2"/>
  <c r="AN104" i="2"/>
  <c r="AP104" i="2"/>
  <c r="AM367" i="2"/>
  <c r="AN367" i="2"/>
  <c r="AP367" i="2"/>
  <c r="AM653" i="2"/>
  <c r="AN653" i="2"/>
  <c r="AP653" i="2"/>
  <c r="AM310" i="2"/>
  <c r="AN310" i="2"/>
  <c r="AP310" i="2"/>
  <c r="AM675" i="2"/>
  <c r="AN675" i="2"/>
  <c r="AP675" i="2"/>
  <c r="AM693" i="2"/>
  <c r="AN693" i="2"/>
  <c r="AP693" i="2"/>
  <c r="AM141" i="2"/>
  <c r="AN141" i="2"/>
  <c r="AP141" i="2"/>
  <c r="AM695" i="2"/>
  <c r="AN695" i="2"/>
  <c r="AP695" i="2"/>
  <c r="AM588" i="2"/>
  <c r="AN588" i="2"/>
  <c r="AP588" i="2"/>
  <c r="AM285" i="2"/>
  <c r="AN285" i="2"/>
  <c r="AP285" i="2"/>
  <c r="AM709" i="2"/>
  <c r="AN709" i="2"/>
  <c r="AP709" i="2"/>
  <c r="AM387" i="2"/>
  <c r="AN387" i="2"/>
  <c r="AP387" i="2"/>
  <c r="AM617" i="2"/>
  <c r="AN617" i="2"/>
  <c r="AP617" i="2"/>
  <c r="AM610" i="2"/>
  <c r="AN610" i="2"/>
  <c r="AP610" i="2"/>
  <c r="AM661" i="2"/>
  <c r="AN661" i="2"/>
  <c r="AP661" i="2"/>
  <c r="AM752" i="2"/>
  <c r="AN752" i="2"/>
  <c r="AP752" i="2"/>
  <c r="AM710" i="2"/>
  <c r="AN710" i="2"/>
  <c r="AP710" i="2"/>
  <c r="AM605" i="2"/>
  <c r="AN605" i="2"/>
  <c r="AP605" i="2"/>
  <c r="AM511" i="2"/>
  <c r="AN511" i="2"/>
  <c r="AP511" i="2"/>
  <c r="AM802" i="2"/>
  <c r="AN802" i="2"/>
  <c r="AP802" i="2"/>
  <c r="AM803" i="2"/>
  <c r="AN803" i="2"/>
  <c r="AP803" i="2"/>
  <c r="AM804" i="2"/>
  <c r="AN804" i="2"/>
  <c r="AP804" i="2"/>
  <c r="AM805" i="2"/>
  <c r="AN805" i="2"/>
  <c r="AP805" i="2"/>
  <c r="AM564" i="2"/>
  <c r="AN564" i="2"/>
  <c r="AP564" i="2"/>
  <c r="AM733" i="2"/>
  <c r="AN733" i="2"/>
  <c r="AP733" i="2"/>
  <c r="AM806" i="2"/>
  <c r="AN806" i="2"/>
  <c r="AP806" i="2"/>
  <c r="AM637" i="2"/>
  <c r="AN637" i="2"/>
  <c r="AP637" i="2"/>
  <c r="AM807" i="2"/>
  <c r="AN807" i="2"/>
  <c r="AP807" i="2"/>
  <c r="AM808" i="2"/>
  <c r="AN808" i="2"/>
  <c r="AP808" i="2"/>
  <c r="AM809" i="2"/>
  <c r="AN809" i="2"/>
  <c r="AP809" i="2"/>
  <c r="AM871" i="2"/>
  <c r="AN871" i="2"/>
  <c r="AP871" i="2"/>
  <c r="AM872" i="2"/>
  <c r="AN872" i="2"/>
  <c r="AP872" i="2"/>
  <c r="AM845" i="2"/>
  <c r="AN845" i="2"/>
  <c r="AP845" i="2"/>
  <c r="AM677" i="2"/>
  <c r="AN677" i="2"/>
  <c r="AP677" i="2"/>
  <c r="AM846" i="2"/>
  <c r="AN846" i="2"/>
  <c r="AP846" i="2"/>
  <c r="AM682" i="2"/>
  <c r="AN682" i="2"/>
  <c r="AP682" i="2"/>
  <c r="AM753" i="2"/>
  <c r="AN753" i="2"/>
  <c r="AP753" i="2"/>
  <c r="AM847" i="2"/>
  <c r="AN847" i="2"/>
  <c r="AP847" i="2"/>
  <c r="AM873" i="2"/>
  <c r="AN873" i="2"/>
  <c r="AP873" i="2"/>
  <c r="AM111" i="2"/>
  <c r="AN111" i="2"/>
  <c r="F111" i="2" s="1"/>
  <c r="AP111" i="2"/>
  <c r="E111" i="2" s="1"/>
  <c r="AM114" i="2"/>
  <c r="AN114" i="2"/>
  <c r="F114" i="2" s="1"/>
  <c r="AP114" i="2"/>
  <c r="E114" i="2" s="1"/>
  <c r="AM124" i="2"/>
  <c r="AN124" i="2"/>
  <c r="F124" i="2" s="1"/>
  <c r="AP124" i="2"/>
  <c r="E124" i="2" s="1"/>
  <c r="AM137" i="2"/>
  <c r="AN137" i="2"/>
  <c r="F137" i="2" s="1"/>
  <c r="AP137" i="2"/>
  <c r="E137" i="2" s="1"/>
  <c r="AM152" i="2"/>
  <c r="AN152" i="2"/>
  <c r="F152" i="2" s="1"/>
  <c r="AP152" i="2"/>
  <c r="E152" i="2" s="1"/>
  <c r="AM207" i="2"/>
  <c r="AN207" i="2"/>
  <c r="F207" i="2" s="1"/>
  <c r="AP207" i="2"/>
  <c r="AM217" i="2"/>
  <c r="AN217" i="2"/>
  <c r="AP217" i="2"/>
  <c r="E217" i="2" s="1"/>
  <c r="AM223" i="2"/>
  <c r="AN223" i="2"/>
  <c r="AP223" i="2"/>
  <c r="AM229" i="2"/>
  <c r="AN229" i="2"/>
  <c r="AP229" i="2"/>
  <c r="E229" i="2" s="1"/>
  <c r="AM238" i="2"/>
  <c r="AN238" i="2"/>
  <c r="AP238" i="2"/>
  <c r="E238" i="2" s="1"/>
  <c r="AM272" i="2"/>
  <c r="AN272" i="2"/>
  <c r="AP272" i="2"/>
  <c r="E272" i="2" s="1"/>
  <c r="AM297" i="2"/>
  <c r="AN297" i="2"/>
  <c r="F297" i="2" s="1"/>
  <c r="AP297" i="2"/>
  <c r="E297" i="2" s="1"/>
  <c r="AM306" i="2"/>
  <c r="AN306" i="2"/>
  <c r="AP306" i="2"/>
  <c r="E306" i="2" s="1"/>
  <c r="AM323" i="2"/>
  <c r="AN323" i="2"/>
  <c r="F323" i="2" s="1"/>
  <c r="AP323" i="2"/>
  <c r="E323" i="2" s="1"/>
  <c r="AM331" i="2"/>
  <c r="AN331" i="2"/>
  <c r="F331" i="2" s="1"/>
  <c r="AP331" i="2"/>
  <c r="E331" i="2" s="1"/>
  <c r="AM351" i="2"/>
  <c r="AN351" i="2"/>
  <c r="AP351" i="2"/>
  <c r="E351" i="2" s="1"/>
  <c r="AM363" i="2"/>
  <c r="AN363" i="2"/>
  <c r="AP363" i="2"/>
  <c r="E363" i="2" s="1"/>
  <c r="AM373" i="2"/>
  <c r="AN373" i="2"/>
  <c r="F373" i="2" s="1"/>
  <c r="AP373" i="2"/>
  <c r="E373" i="2" s="1"/>
  <c r="AM389" i="2"/>
  <c r="AN389" i="2"/>
  <c r="F389" i="2" s="1"/>
  <c r="AP389" i="2"/>
  <c r="E389" i="2" s="1"/>
  <c r="AM396" i="2"/>
  <c r="AN396" i="2"/>
  <c r="F396" i="2" s="1"/>
  <c r="AP396" i="2"/>
  <c r="AM422" i="2"/>
  <c r="AN422" i="2"/>
  <c r="F422" i="2" s="1"/>
  <c r="AP422" i="2"/>
  <c r="E422" i="2" s="1"/>
  <c r="AM442" i="2"/>
  <c r="AN442" i="2"/>
  <c r="AP442" i="2"/>
  <c r="E442" i="2" s="1"/>
  <c r="AM447" i="2"/>
  <c r="AN447" i="2"/>
  <c r="F447" i="2" s="1"/>
  <c r="AP447" i="2"/>
  <c r="E447" i="2" s="1"/>
  <c r="AM487" i="2"/>
  <c r="AN487" i="2"/>
  <c r="F487" i="2" s="1"/>
  <c r="AP487" i="2"/>
  <c r="AM533" i="2"/>
  <c r="AN533" i="2"/>
  <c r="AP533" i="2"/>
  <c r="E533" i="2" s="1"/>
  <c r="AM540" i="2"/>
  <c r="AN540" i="2"/>
  <c r="F540" i="2" s="1"/>
  <c r="AP540" i="2"/>
  <c r="E540" i="2" s="1"/>
  <c r="AM619" i="2"/>
  <c r="AN619" i="2"/>
  <c r="F619" i="2" s="1"/>
  <c r="AP619" i="2"/>
  <c r="AM626" i="2"/>
  <c r="AN626" i="2"/>
  <c r="AP626" i="2"/>
  <c r="E626" i="2" s="1"/>
  <c r="AM642" i="2"/>
  <c r="AN642" i="2"/>
  <c r="AP642" i="2"/>
  <c r="E642" i="2" s="1"/>
  <c r="AM657" i="2"/>
  <c r="AN657" i="2"/>
  <c r="AP657" i="2"/>
  <c r="E657" i="2" s="1"/>
  <c r="AM662" i="2"/>
  <c r="AN662" i="2"/>
  <c r="AP662" i="2"/>
  <c r="E662" i="2" s="1"/>
  <c r="AM703" i="2"/>
  <c r="AN703" i="2"/>
  <c r="F703" i="2" s="1"/>
  <c r="AP703" i="2"/>
  <c r="AM717" i="2"/>
  <c r="AN717" i="2"/>
  <c r="F717" i="2" s="1"/>
  <c r="AP717" i="2"/>
  <c r="AM746" i="2"/>
  <c r="AN746" i="2"/>
  <c r="AP746" i="2"/>
  <c r="E746" i="2" s="1"/>
  <c r="AM749" i="2"/>
  <c r="AN749" i="2"/>
  <c r="F749" i="2" s="1"/>
  <c r="AP749" i="2"/>
  <c r="AM760" i="2"/>
  <c r="AN760" i="2"/>
  <c r="AP760" i="2"/>
  <c r="AM765" i="2"/>
  <c r="AN765" i="2"/>
  <c r="F765" i="2" s="1"/>
  <c r="AP765" i="2"/>
  <c r="E765" i="2" s="1"/>
  <c r="AM776" i="2"/>
  <c r="AN776" i="2"/>
  <c r="F776" i="2" s="1"/>
  <c r="AP776" i="2"/>
  <c r="E776" i="2" s="1"/>
  <c r="AM777" i="2"/>
  <c r="AN777" i="2"/>
  <c r="AP777" i="2"/>
  <c r="E777" i="2" s="1"/>
  <c r="AM778" i="2"/>
  <c r="AN778" i="2"/>
  <c r="F778" i="2" s="1"/>
  <c r="AP778" i="2"/>
  <c r="E778" i="2" s="1"/>
  <c r="AM779" i="2"/>
  <c r="AN779" i="2"/>
  <c r="AP779" i="2"/>
  <c r="AM780" i="2"/>
  <c r="AN780" i="2"/>
  <c r="AP780" i="2"/>
  <c r="E780" i="2" s="1"/>
  <c r="AM781" i="2"/>
  <c r="AN781" i="2"/>
  <c r="F781" i="2" s="1"/>
  <c r="AP781" i="2"/>
  <c r="E781" i="2" s="1"/>
  <c r="AM782" i="2"/>
  <c r="AN782" i="2"/>
  <c r="F782" i="2" s="1"/>
  <c r="AP782" i="2"/>
  <c r="AM783" i="2"/>
  <c r="AN783" i="2"/>
  <c r="F783" i="2" s="1"/>
  <c r="AP783" i="2"/>
  <c r="E783" i="2" s="1"/>
  <c r="AM784" i="2"/>
  <c r="AN784" i="2"/>
  <c r="F784" i="2" s="1"/>
  <c r="AP784" i="2"/>
  <c r="E784" i="2" s="1"/>
  <c r="AM785" i="2"/>
  <c r="AN785" i="2"/>
  <c r="F785" i="2" s="1"/>
  <c r="AP785" i="2"/>
  <c r="AM786" i="2"/>
  <c r="AN786" i="2"/>
  <c r="F786" i="2" s="1"/>
  <c r="AP786" i="2"/>
  <c r="AM787" i="2"/>
  <c r="AN787" i="2"/>
  <c r="AP787" i="2"/>
  <c r="E787" i="2" s="1"/>
  <c r="AM788" i="2"/>
  <c r="AN788" i="2"/>
  <c r="F788" i="2" s="1"/>
  <c r="AP788" i="2"/>
  <c r="AM789" i="2"/>
  <c r="AN789" i="2"/>
  <c r="F789" i="2" s="1"/>
  <c r="AP789" i="2"/>
  <c r="AM790" i="2"/>
  <c r="AN790" i="2"/>
  <c r="F790" i="2" s="1"/>
  <c r="AP790" i="2"/>
  <c r="E790" i="2" s="1"/>
  <c r="AM791" i="2"/>
  <c r="AN791" i="2"/>
  <c r="AP791" i="2"/>
  <c r="E791" i="2" s="1"/>
  <c r="AM792" i="2"/>
  <c r="AN792" i="2"/>
  <c r="F792" i="2" s="1"/>
  <c r="AP792" i="2"/>
  <c r="AM793" i="2"/>
  <c r="AN793" i="2"/>
  <c r="AP793" i="2"/>
  <c r="E793" i="2" s="1"/>
  <c r="AM794" i="2"/>
  <c r="AN794" i="2"/>
  <c r="F794" i="2" s="1"/>
  <c r="AP794" i="2"/>
  <c r="E794" i="2" s="1"/>
  <c r="AM795" i="2"/>
  <c r="AN795" i="2"/>
  <c r="F795" i="2" s="1"/>
  <c r="AP795" i="2"/>
  <c r="AM168" i="2"/>
  <c r="AN168" i="2"/>
  <c r="AP168" i="2"/>
  <c r="E168" i="2" s="1"/>
  <c r="AM214" i="2"/>
  <c r="AN214" i="2"/>
  <c r="AP214" i="2"/>
  <c r="E214" i="2" s="1"/>
  <c r="AM228" i="2"/>
  <c r="AN228" i="2"/>
  <c r="F228" i="2" s="1"/>
  <c r="AP228" i="2"/>
  <c r="E228" i="2" s="1"/>
  <c r="AM233" i="2"/>
  <c r="AN233" i="2"/>
  <c r="F233" i="2" s="1"/>
  <c r="AP233" i="2"/>
  <c r="E233" i="2" s="1"/>
  <c r="AM253" i="2"/>
  <c r="AN253" i="2"/>
  <c r="F253" i="2" s="1"/>
  <c r="AP253" i="2"/>
  <c r="E253" i="2" s="1"/>
  <c r="AM262" i="2"/>
  <c r="AN262" i="2"/>
  <c r="F262" i="2" s="1"/>
  <c r="AP262" i="2"/>
  <c r="AM270" i="2"/>
  <c r="AN270" i="2"/>
  <c r="AP270" i="2"/>
  <c r="E270" i="2" s="1"/>
  <c r="AM295" i="2"/>
  <c r="AN295" i="2"/>
  <c r="F295" i="2" s="1"/>
  <c r="AP295" i="2"/>
  <c r="E295" i="2" s="1"/>
  <c r="AM314" i="2"/>
  <c r="AN314" i="2"/>
  <c r="AP314" i="2"/>
  <c r="E314" i="2" s="1"/>
  <c r="AM329" i="2"/>
  <c r="AN329" i="2"/>
  <c r="AP329" i="2"/>
  <c r="E329" i="2" s="1"/>
  <c r="AM342" i="2"/>
  <c r="AN342" i="2"/>
  <c r="F342" i="2" s="1"/>
  <c r="AP342" i="2"/>
  <c r="AM348" i="2"/>
  <c r="AN348" i="2"/>
  <c r="F348" i="2" s="1"/>
  <c r="AP348" i="2"/>
  <c r="E348" i="2" s="1"/>
  <c r="AM361" i="2"/>
  <c r="AN361" i="2"/>
  <c r="AP361" i="2"/>
  <c r="E361" i="2" s="1"/>
  <c r="AM370" i="2"/>
  <c r="AN370" i="2"/>
  <c r="F370" i="2" s="1"/>
  <c r="AP370" i="2"/>
  <c r="AM378" i="2"/>
  <c r="AN378" i="2"/>
  <c r="F378" i="2" s="1"/>
  <c r="AP378" i="2"/>
  <c r="E378" i="2" s="1"/>
  <c r="AM385" i="2"/>
  <c r="AN385" i="2"/>
  <c r="AP385" i="2"/>
  <c r="E385" i="2" s="1"/>
  <c r="AM394" i="2"/>
  <c r="AN394" i="2"/>
  <c r="AP394" i="2"/>
  <c r="E394" i="2" s="1"/>
  <c r="AM407" i="2"/>
  <c r="AN407" i="2"/>
  <c r="AP407" i="2"/>
  <c r="E407" i="2" s="1"/>
  <c r="AM426" i="2"/>
  <c r="AN426" i="2"/>
  <c r="F426" i="2" s="1"/>
  <c r="AP426" i="2"/>
  <c r="E426" i="2" s="1"/>
  <c r="AM433" i="2"/>
  <c r="AN433" i="2"/>
  <c r="AP433" i="2"/>
  <c r="E433" i="2" s="1"/>
  <c r="AM470" i="2"/>
  <c r="AN470" i="2"/>
  <c r="F470" i="2" s="1"/>
  <c r="AP470" i="2"/>
  <c r="E470" i="2" s="1"/>
  <c r="AM486" i="2"/>
  <c r="AN486" i="2"/>
  <c r="AP486" i="2"/>
  <c r="E486" i="2" s="1"/>
  <c r="AM496" i="2"/>
  <c r="AN496" i="2"/>
  <c r="F496" i="2" s="1"/>
  <c r="AP496" i="2"/>
  <c r="E496" i="2" s="1"/>
  <c r="AM506" i="2"/>
  <c r="AN506" i="2"/>
  <c r="F506" i="2" s="1"/>
  <c r="AP506" i="2"/>
  <c r="AM512" i="2"/>
  <c r="AN512" i="2"/>
  <c r="F512" i="2" s="1"/>
  <c r="AP512" i="2"/>
  <c r="E512" i="2" s="1"/>
  <c r="AM522" i="2"/>
  <c r="AN522" i="2"/>
  <c r="AP522" i="2"/>
  <c r="E522" i="2" s="1"/>
  <c r="AM530" i="2"/>
  <c r="AN530" i="2"/>
  <c r="F530" i="2" s="1"/>
  <c r="AP530" i="2"/>
  <c r="AM548" i="2"/>
  <c r="AN548" i="2"/>
  <c r="AP548" i="2"/>
  <c r="E548" i="2" s="1"/>
  <c r="AM555" i="2"/>
  <c r="AN555" i="2"/>
  <c r="F555" i="2" s="1"/>
  <c r="AP555" i="2"/>
  <c r="E555" i="2" s="1"/>
  <c r="AM562" i="2"/>
  <c r="AN562" i="2"/>
  <c r="AP562" i="2"/>
  <c r="E562" i="2" s="1"/>
  <c r="AM571" i="2"/>
  <c r="AN571" i="2"/>
  <c r="F571" i="2" s="1"/>
  <c r="AP571" i="2"/>
  <c r="E571" i="2" s="1"/>
  <c r="AM575" i="2"/>
  <c r="AN575" i="2"/>
  <c r="F575" i="2" s="1"/>
  <c r="AP575" i="2"/>
  <c r="E575" i="2" s="1"/>
  <c r="AM580" i="2"/>
  <c r="AN580" i="2"/>
  <c r="AP580" i="2"/>
  <c r="E580" i="2" s="1"/>
  <c r="AM607" i="2"/>
  <c r="AN607" i="2"/>
  <c r="AP607" i="2"/>
  <c r="E607" i="2" s="1"/>
  <c r="AM623" i="2"/>
  <c r="AN623" i="2"/>
  <c r="AP623" i="2"/>
  <c r="E623" i="2" s="1"/>
  <c r="AM631" i="2"/>
  <c r="AN631" i="2"/>
  <c r="AP631" i="2"/>
  <c r="E631" i="2" s="1"/>
  <c r="AM640" i="2"/>
  <c r="AN640" i="2"/>
  <c r="AP640" i="2"/>
  <c r="E640" i="2" s="1"/>
  <c r="AM648" i="2"/>
  <c r="AN648" i="2"/>
  <c r="AP648" i="2"/>
  <c r="E648" i="2" s="1"/>
  <c r="AM654" i="2"/>
  <c r="AN654" i="2"/>
  <c r="F654" i="2" s="1"/>
  <c r="AP654" i="2"/>
  <c r="AM659" i="2"/>
  <c r="AN659" i="2"/>
  <c r="AP659" i="2"/>
  <c r="E659" i="2" s="1"/>
  <c r="AM678" i="2"/>
  <c r="AN678" i="2"/>
  <c r="F678" i="2" s="1"/>
  <c r="AP678" i="2"/>
  <c r="E678" i="2" s="1"/>
  <c r="AM694" i="2"/>
  <c r="AN694" i="2"/>
  <c r="F694" i="2" s="1"/>
  <c r="AP694" i="2"/>
  <c r="AM699" i="2"/>
  <c r="AN699" i="2"/>
  <c r="F699" i="2" s="1"/>
  <c r="AP699" i="2"/>
  <c r="E699" i="2" s="1"/>
  <c r="AM723" i="2"/>
  <c r="AN723" i="2"/>
  <c r="F723" i="2" s="1"/>
  <c r="AP723" i="2"/>
  <c r="E723" i="2" s="1"/>
  <c r="AM532" i="2"/>
  <c r="AN532" i="2"/>
  <c r="AP532" i="2"/>
  <c r="E532" i="2" s="1"/>
  <c r="AM732" i="2"/>
  <c r="AN732" i="2"/>
  <c r="AP732" i="2"/>
  <c r="E732" i="2" s="1"/>
  <c r="AM740" i="2"/>
  <c r="AN740" i="2"/>
  <c r="F740" i="2" s="1"/>
  <c r="AP740" i="2"/>
  <c r="AM745" i="2"/>
  <c r="AN745" i="2"/>
  <c r="F745" i="2" s="1"/>
  <c r="AP745" i="2"/>
  <c r="E745" i="2" s="1"/>
  <c r="AM758" i="2"/>
  <c r="AN758" i="2"/>
  <c r="AP758" i="2"/>
  <c r="E758" i="2" s="1"/>
  <c r="AM764" i="2"/>
  <c r="AN764" i="2"/>
  <c r="AP764" i="2"/>
  <c r="E764" i="2" s="1"/>
  <c r="AM799" i="2"/>
  <c r="AN799" i="2"/>
  <c r="F799" i="2" s="1"/>
  <c r="AP799" i="2"/>
  <c r="E799" i="2" s="1"/>
  <c r="AM975" i="2"/>
  <c r="AN975" i="2"/>
  <c r="AP975" i="2"/>
  <c r="E975" i="2" s="1"/>
  <c r="AM976" i="2"/>
  <c r="AN976" i="2"/>
  <c r="AP976" i="2"/>
  <c r="AM977" i="2"/>
  <c r="AN977" i="2"/>
  <c r="F977" i="2" s="1"/>
  <c r="AP977" i="2"/>
  <c r="E977" i="2" s="1"/>
  <c r="AM728" i="2"/>
  <c r="AN728" i="2"/>
  <c r="F728" i="2" s="1"/>
  <c r="AP728" i="2"/>
  <c r="E728" i="2" s="1"/>
  <c r="AM978" i="2"/>
  <c r="AN978" i="2"/>
  <c r="F978" i="2" s="1"/>
  <c r="AP978" i="2"/>
  <c r="AM979" i="2"/>
  <c r="AN979" i="2"/>
  <c r="F979" i="2" s="1"/>
  <c r="AP979" i="2"/>
  <c r="E979" i="2" s="1"/>
  <c r="AM980" i="2"/>
  <c r="AN980" i="2"/>
  <c r="AP980" i="2"/>
  <c r="E980" i="2" s="1"/>
  <c r="AM981" i="2"/>
  <c r="AN981" i="2"/>
  <c r="F981" i="2" s="1"/>
  <c r="AP981" i="2"/>
  <c r="E981" i="2" s="1"/>
  <c r="AM982" i="2"/>
  <c r="AN982" i="2"/>
  <c r="F982" i="2" s="1"/>
  <c r="AP982" i="2"/>
  <c r="E982" i="2" s="1"/>
  <c r="AM983" i="2"/>
  <c r="AN983" i="2"/>
  <c r="AP983" i="2"/>
  <c r="E983" i="2" s="1"/>
  <c r="AM984" i="2"/>
  <c r="AN984" i="2"/>
  <c r="F984" i="2" s="1"/>
  <c r="AP984" i="2"/>
  <c r="AM985" i="2"/>
  <c r="AN985" i="2"/>
  <c r="AP985" i="2"/>
  <c r="E985" i="2" s="1"/>
  <c r="AM986" i="2"/>
  <c r="AN986" i="2"/>
  <c r="AP986" i="2"/>
  <c r="E986" i="2" s="1"/>
  <c r="AM987" i="2"/>
  <c r="AN987" i="2"/>
  <c r="F987" i="2" s="1"/>
  <c r="AP987" i="2"/>
  <c r="E987" i="2" s="1"/>
  <c r="AM988" i="2"/>
  <c r="AN988" i="2"/>
  <c r="AP988" i="2"/>
  <c r="E988" i="2" s="1"/>
  <c r="AM989" i="2"/>
  <c r="AN989" i="2"/>
  <c r="AP989" i="2"/>
  <c r="E989" i="2" s="1"/>
  <c r="AM990" i="2"/>
  <c r="AN990" i="2"/>
  <c r="AP990" i="2"/>
  <c r="E990" i="2" s="1"/>
  <c r="AM991" i="2"/>
  <c r="AN991" i="2"/>
  <c r="AP991" i="2"/>
  <c r="E991" i="2" s="1"/>
  <c r="AM992" i="2"/>
  <c r="AN992" i="2"/>
  <c r="AP992" i="2"/>
  <c r="E992" i="2" s="1"/>
  <c r="AM993" i="2"/>
  <c r="AN993" i="2"/>
  <c r="F993" i="2" s="1"/>
  <c r="AP993" i="2"/>
  <c r="E993" i="2" s="1"/>
  <c r="AM994" i="2"/>
  <c r="AN994" i="2"/>
  <c r="F994" i="2" s="1"/>
  <c r="AP994" i="2"/>
  <c r="E994" i="2" s="1"/>
  <c r="AM995" i="2"/>
  <c r="AN995" i="2"/>
  <c r="AP995" i="2"/>
  <c r="E995" i="2" s="1"/>
  <c r="AM996" i="2"/>
  <c r="AN996" i="2"/>
  <c r="AP996" i="2"/>
  <c r="E996" i="2" s="1"/>
  <c r="AM997" i="2"/>
  <c r="AN997" i="2"/>
  <c r="F997" i="2" s="1"/>
  <c r="AP997" i="2"/>
  <c r="E997" i="2" s="1"/>
  <c r="AM998" i="2"/>
  <c r="AN998" i="2"/>
  <c r="F998" i="2" s="1"/>
  <c r="AP998" i="2"/>
  <c r="E998" i="2" s="1"/>
  <c r="AM999" i="2"/>
  <c r="AN999" i="2"/>
  <c r="F999" i="2" s="1"/>
  <c r="AP999" i="2"/>
  <c r="E999" i="2" s="1"/>
  <c r="AM1000" i="2"/>
  <c r="AN1000" i="2"/>
  <c r="F1000" i="2" s="1"/>
  <c r="AP1000" i="2"/>
  <c r="AM1001" i="2"/>
  <c r="AN1001" i="2"/>
  <c r="AP1001" i="2"/>
  <c r="E1001" i="2" s="1"/>
  <c r="AM1002" i="2"/>
  <c r="AN1002" i="2"/>
  <c r="AP1002" i="2"/>
  <c r="E1002" i="2" s="1"/>
  <c r="AM1003" i="2"/>
  <c r="AN1003" i="2"/>
  <c r="F1003" i="2" s="1"/>
  <c r="AP1003" i="2"/>
  <c r="E1003" i="2" s="1"/>
  <c r="AM1004" i="2"/>
  <c r="AN1004" i="2"/>
  <c r="AP1004" i="2"/>
  <c r="E1004" i="2" s="1"/>
  <c r="AM1005" i="2"/>
  <c r="AN1005" i="2"/>
  <c r="AP1005" i="2"/>
  <c r="E1005" i="2" s="1"/>
  <c r="AM1006" i="2"/>
  <c r="AN1006" i="2"/>
  <c r="AP1006" i="2"/>
  <c r="E1006" i="2" s="1"/>
  <c r="AM1007" i="2"/>
  <c r="AN1007" i="2"/>
  <c r="F1007" i="2" s="1"/>
  <c r="AP1007" i="2"/>
  <c r="E1007" i="2" s="1"/>
  <c r="AM1008" i="2"/>
  <c r="AN1008" i="2"/>
  <c r="F1008" i="2" s="1"/>
  <c r="AP1008" i="2"/>
  <c r="E1008" i="2" s="1"/>
  <c r="AM1009" i="2"/>
  <c r="AN1009" i="2"/>
  <c r="AP1009" i="2"/>
  <c r="E1009" i="2" s="1"/>
  <c r="AM1010" i="2"/>
  <c r="AN1010" i="2"/>
  <c r="F1010" i="2" s="1"/>
  <c r="AP1010" i="2"/>
  <c r="E1010" i="2" s="1"/>
  <c r="AM1011" i="2"/>
  <c r="AN1011" i="2"/>
  <c r="F1011" i="2" s="1"/>
  <c r="AP1011" i="2"/>
  <c r="AM1012" i="2"/>
  <c r="AN1012" i="2"/>
  <c r="F1012" i="2" s="1"/>
  <c r="AP1012" i="2"/>
  <c r="E1012" i="2" s="1"/>
  <c r="AM1013" i="2"/>
  <c r="AN1013" i="2"/>
  <c r="F1013" i="2" s="1"/>
  <c r="AP1013" i="2"/>
  <c r="E1013" i="2" s="1"/>
  <c r="AM1014" i="2"/>
  <c r="AN1014" i="2"/>
  <c r="F1014" i="2" s="1"/>
  <c r="AP1014" i="2"/>
  <c r="E1014" i="2" s="1"/>
  <c r="AM1015" i="2"/>
  <c r="AN1015" i="2"/>
  <c r="AP1015" i="2"/>
  <c r="E1015" i="2" s="1"/>
  <c r="AM1016" i="2"/>
  <c r="AN1016" i="2"/>
  <c r="F1016" i="2" s="1"/>
  <c r="AP1016" i="2"/>
  <c r="E1016" i="2" s="1"/>
  <c r="AM1017" i="2"/>
  <c r="AN1017" i="2"/>
  <c r="F1017" i="2" s="1"/>
  <c r="AP1017" i="2"/>
  <c r="AM1018" i="2"/>
  <c r="AN1018" i="2"/>
  <c r="F1018" i="2" s="1"/>
  <c r="AP1018" i="2"/>
  <c r="AM1019" i="2"/>
  <c r="AN1019" i="2"/>
  <c r="AP1019" i="2"/>
  <c r="E1019" i="2" s="1"/>
  <c r="AM1020" i="2"/>
  <c r="AN1020" i="2"/>
  <c r="F1020" i="2" s="1"/>
  <c r="AP1020" i="2"/>
  <c r="E1020" i="2" s="1"/>
  <c r="AM1021" i="2"/>
  <c r="AN1021" i="2"/>
  <c r="AP1021" i="2"/>
  <c r="E1021" i="2" s="1"/>
  <c r="AM1022" i="2"/>
  <c r="AN1022" i="2"/>
  <c r="AP1022" i="2"/>
  <c r="E1022" i="2" s="1"/>
  <c r="AM1023" i="2"/>
  <c r="AN1023" i="2"/>
  <c r="AP1023" i="2"/>
  <c r="E1023" i="2" s="1"/>
  <c r="AM1024" i="2"/>
  <c r="AN1024" i="2"/>
  <c r="F1024" i="2" s="1"/>
  <c r="AP1024" i="2"/>
  <c r="AM1025" i="2"/>
  <c r="AN1025" i="2"/>
  <c r="AP1025" i="2"/>
  <c r="E1025" i="2" s="1"/>
  <c r="AM1026" i="2"/>
  <c r="AN1026" i="2"/>
  <c r="F1026" i="2" s="1"/>
  <c r="AP1026" i="2"/>
  <c r="AM1027" i="2"/>
  <c r="AN1027" i="2"/>
  <c r="F1027" i="2" s="1"/>
  <c r="AP1027" i="2"/>
  <c r="E1027" i="2" s="1"/>
  <c r="AM1028" i="2"/>
  <c r="AN1028" i="2"/>
  <c r="AP1028" i="2"/>
  <c r="E1028" i="2" s="1"/>
  <c r="AM1029" i="2"/>
  <c r="AN1029" i="2"/>
  <c r="AP1029" i="2"/>
  <c r="E1029" i="2" s="1"/>
  <c r="AM1030" i="2"/>
  <c r="AN1030" i="2"/>
  <c r="F1030" i="2" s="1"/>
  <c r="AP1030" i="2"/>
  <c r="AM1031" i="2"/>
  <c r="AN1031" i="2"/>
  <c r="F1031" i="2" s="1"/>
  <c r="AP1031" i="2"/>
  <c r="E1031" i="2" s="1"/>
  <c r="AM1032" i="2"/>
  <c r="AN1032" i="2"/>
  <c r="AP1032" i="2"/>
  <c r="E1032" i="2" s="1"/>
  <c r="AM1033" i="2"/>
  <c r="AN1033" i="2"/>
  <c r="F1033" i="2" s="1"/>
  <c r="AP1033" i="2"/>
  <c r="AM1034" i="2"/>
  <c r="AN1034" i="2"/>
  <c r="AP1034" i="2"/>
  <c r="E1034" i="2" s="1"/>
  <c r="AM1035" i="2"/>
  <c r="AN1035" i="2"/>
  <c r="F1035" i="2" s="1"/>
  <c r="AP1035" i="2"/>
  <c r="E1035" i="2" s="1"/>
  <c r="AM1036" i="2"/>
  <c r="AN1036" i="2"/>
  <c r="F1036" i="2" s="1"/>
  <c r="AP1036" i="2"/>
  <c r="E1036" i="2" s="1"/>
  <c r="AM1037" i="2"/>
  <c r="AN1037" i="2"/>
  <c r="AP1037" i="2"/>
  <c r="E1037" i="2" s="1"/>
  <c r="AM1038" i="2"/>
  <c r="AN1038" i="2"/>
  <c r="AP1038" i="2"/>
  <c r="E1038" i="2" s="1"/>
  <c r="AM1039" i="2"/>
  <c r="AN1039" i="2"/>
  <c r="AP1039" i="2"/>
  <c r="E1039" i="2" s="1"/>
  <c r="AM1040" i="2"/>
  <c r="AN1040" i="2"/>
  <c r="AP1040" i="2"/>
  <c r="E1040" i="2" s="1"/>
  <c r="AM1041" i="2"/>
  <c r="AN1041" i="2"/>
  <c r="F1041" i="2" s="1"/>
  <c r="AP1041" i="2"/>
  <c r="AM1042" i="2"/>
  <c r="AN1042" i="2"/>
  <c r="AP1042" i="2"/>
  <c r="E1042" i="2" s="1"/>
  <c r="AM1043" i="2"/>
  <c r="AN1043" i="2"/>
  <c r="F1043" i="2" s="1"/>
  <c r="AP1043" i="2"/>
  <c r="E1043" i="2" s="1"/>
  <c r="AM1044" i="2"/>
  <c r="AN1044" i="2"/>
  <c r="AP1044" i="2"/>
  <c r="E1044" i="2" s="1"/>
  <c r="AM1045" i="2"/>
  <c r="AN1045" i="2"/>
  <c r="AP1045" i="2"/>
  <c r="E1045" i="2" s="1"/>
  <c r="AM1046" i="2"/>
  <c r="AN1046" i="2"/>
  <c r="F1046" i="2" s="1"/>
  <c r="AP1046" i="2"/>
  <c r="E1046" i="2" s="1"/>
  <c r="AM1047" i="2"/>
  <c r="AN1047" i="2"/>
  <c r="F1047" i="2" s="1"/>
  <c r="AP1047" i="2"/>
  <c r="E1047" i="2" s="1"/>
  <c r="AM1048" i="2"/>
  <c r="AN1048" i="2"/>
  <c r="F1048" i="2" s="1"/>
  <c r="AP1048" i="2"/>
  <c r="E1048" i="2" s="1"/>
  <c r="AM1049" i="2"/>
  <c r="AN1049" i="2"/>
  <c r="AP1049" i="2"/>
  <c r="E1049" i="2" s="1"/>
  <c r="AM1050" i="2"/>
  <c r="AN1050" i="2"/>
  <c r="F1050" i="2" s="1"/>
  <c r="AP1050" i="2"/>
  <c r="E1050" i="2" s="1"/>
  <c r="AM1051" i="2"/>
  <c r="AN1051" i="2"/>
  <c r="F1051" i="2" s="1"/>
  <c r="AP1051" i="2"/>
  <c r="E1051" i="2" s="1"/>
  <c r="AM1052" i="2"/>
  <c r="AN1052" i="2"/>
  <c r="F1052" i="2" s="1"/>
  <c r="AP1052" i="2"/>
  <c r="E1052" i="2" s="1"/>
  <c r="AM1053" i="2"/>
  <c r="AN1053" i="2"/>
  <c r="F1053" i="2" s="1"/>
  <c r="AP1053" i="2"/>
  <c r="AM1054" i="2"/>
  <c r="AN1054" i="2"/>
  <c r="AP1054" i="2"/>
  <c r="E1054" i="2" s="1"/>
  <c r="AM1055" i="2"/>
  <c r="AN1055" i="2"/>
  <c r="F1055" i="2" s="1"/>
  <c r="AP1055" i="2"/>
  <c r="E1055" i="2" s="1"/>
  <c r="AM1056" i="2"/>
  <c r="AN1056" i="2"/>
  <c r="F1056" i="2" s="1"/>
  <c r="AP1056" i="2"/>
  <c r="AM1057" i="2"/>
  <c r="AN1057" i="2"/>
  <c r="F1057" i="2" s="1"/>
  <c r="AP1057" i="2"/>
  <c r="E1057" i="2" s="1"/>
  <c r="AM1058" i="2"/>
  <c r="AN1058" i="2"/>
  <c r="F1058" i="2" s="1"/>
  <c r="AP1058" i="2"/>
  <c r="E1058" i="2" s="1"/>
  <c r="AM1059" i="2"/>
  <c r="AN1059" i="2"/>
  <c r="AP1059" i="2"/>
  <c r="E1059" i="2" s="1"/>
  <c r="AM1060" i="2"/>
  <c r="AN1060" i="2"/>
  <c r="F1060" i="2" s="1"/>
  <c r="AP1060" i="2"/>
  <c r="E1060" i="2" s="1"/>
  <c r="AM1061" i="2"/>
  <c r="AN1061" i="2"/>
  <c r="AP1061" i="2"/>
  <c r="E1061" i="2" s="1"/>
  <c r="AM1062" i="2"/>
  <c r="AN1062" i="2"/>
  <c r="AP1062" i="2"/>
  <c r="E1062" i="2" s="1"/>
  <c r="AM1063" i="2"/>
  <c r="AN1063" i="2"/>
  <c r="F1063" i="2" s="1"/>
  <c r="AP1063" i="2"/>
  <c r="AM1064" i="2"/>
  <c r="AN1064" i="2"/>
  <c r="AP1064" i="2"/>
  <c r="E1064" i="2" s="1"/>
  <c r="AM1065" i="2"/>
  <c r="AN1065" i="2"/>
  <c r="AP1065" i="2"/>
  <c r="E1065" i="2" s="1"/>
  <c r="AM1066" i="2"/>
  <c r="AN1066" i="2"/>
  <c r="F1066" i="2" s="1"/>
  <c r="AP1066" i="2"/>
  <c r="AM1067" i="2"/>
  <c r="AN1067" i="2"/>
  <c r="AP1067" i="2"/>
  <c r="E1067" i="2" s="1"/>
  <c r="AM1068" i="2"/>
  <c r="AN1068" i="2"/>
  <c r="F1068" i="2" s="1"/>
  <c r="AP1068" i="2"/>
  <c r="AM1069" i="2"/>
  <c r="AN1069" i="2"/>
  <c r="F1069" i="2" s="1"/>
  <c r="AP1069" i="2"/>
  <c r="AM1070" i="2"/>
  <c r="AN1070" i="2"/>
  <c r="AP1070" i="2"/>
  <c r="E1070" i="2" s="1"/>
  <c r="AM1071" i="2"/>
  <c r="AN1071" i="2"/>
  <c r="F1071" i="2" s="1"/>
  <c r="AP1071" i="2"/>
  <c r="AM1072" i="2"/>
  <c r="AN1072" i="2"/>
  <c r="AP1072" i="2"/>
  <c r="E1072" i="2" s="1"/>
  <c r="AM1073" i="2"/>
  <c r="AN1073" i="2"/>
  <c r="AP1073" i="2"/>
  <c r="E1073" i="2" s="1"/>
  <c r="AM1074" i="2"/>
  <c r="AN1074" i="2"/>
  <c r="F1074" i="2" s="1"/>
  <c r="AP1074" i="2"/>
  <c r="E1074" i="2" s="1"/>
  <c r="AM1075" i="2"/>
  <c r="AN1075" i="2"/>
  <c r="F1075" i="2" s="1"/>
  <c r="AP1075" i="2"/>
  <c r="E1075" i="2" s="1"/>
  <c r="AM1076" i="2"/>
  <c r="AN1076" i="2"/>
  <c r="F1076" i="2" s="1"/>
  <c r="AP1076" i="2"/>
  <c r="E1076" i="2" s="1"/>
  <c r="AM1077" i="2"/>
  <c r="AN1077" i="2"/>
  <c r="F1077" i="2" s="1"/>
  <c r="AP1077" i="2"/>
  <c r="AM1078" i="2"/>
  <c r="AN1078" i="2"/>
  <c r="AP1078" i="2"/>
  <c r="E1078" i="2" s="1"/>
  <c r="AM1079" i="2"/>
  <c r="AN1079" i="2"/>
  <c r="F1079" i="2" s="1"/>
  <c r="AP1079" i="2"/>
  <c r="E1079" i="2" s="1"/>
  <c r="AM1080" i="2"/>
  <c r="AN1080" i="2"/>
  <c r="F1080" i="2" s="1"/>
  <c r="AP1080" i="2"/>
  <c r="E1080" i="2" s="1"/>
  <c r="AM1081" i="2"/>
  <c r="AN1081" i="2"/>
  <c r="AP1081" i="2"/>
  <c r="AM1082" i="2"/>
  <c r="AN1082" i="2"/>
  <c r="AP1082" i="2"/>
  <c r="E1082" i="2" s="1"/>
  <c r="AM1083" i="2"/>
  <c r="AN1083" i="2"/>
  <c r="F1083" i="2" s="1"/>
  <c r="AP1083" i="2"/>
  <c r="E1083" i="2" s="1"/>
  <c r="AM1084" i="2"/>
  <c r="AN1084" i="2"/>
  <c r="F1084" i="2" s="1"/>
  <c r="AP1084" i="2"/>
  <c r="E1084" i="2" s="1"/>
  <c r="AM1085" i="2"/>
  <c r="AN1085" i="2"/>
  <c r="AP1085" i="2"/>
  <c r="E1085" i="2" s="1"/>
  <c r="AM1086" i="2"/>
  <c r="AN1086" i="2"/>
  <c r="F1086" i="2" s="1"/>
  <c r="AP1086" i="2"/>
  <c r="E1086" i="2" s="1"/>
  <c r="AM1087" i="2"/>
  <c r="AN1087" i="2"/>
  <c r="F1087" i="2" s="1"/>
  <c r="AP1087" i="2"/>
  <c r="E1087" i="2" s="1"/>
  <c r="AM1088" i="2"/>
  <c r="AN1088" i="2"/>
  <c r="AP1088" i="2"/>
  <c r="E1088" i="2" s="1"/>
  <c r="AM1089" i="2"/>
  <c r="AN1089" i="2"/>
  <c r="F1089" i="2" s="1"/>
  <c r="AP1089" i="2"/>
  <c r="AM1090" i="2"/>
  <c r="AN1090" i="2"/>
  <c r="AP1090" i="2"/>
  <c r="E1090" i="2" s="1"/>
  <c r="AM1091" i="2"/>
  <c r="AN1091" i="2"/>
  <c r="AP1091" i="2"/>
  <c r="E1091" i="2" s="1"/>
  <c r="AM1092" i="2"/>
  <c r="AN1092" i="2"/>
  <c r="F1092" i="2" s="1"/>
  <c r="AP1092" i="2"/>
  <c r="E1092" i="2" s="1"/>
  <c r="AM1093" i="2"/>
  <c r="AN1093" i="2"/>
  <c r="F1093" i="2" s="1"/>
  <c r="AP1093" i="2"/>
  <c r="E1093" i="2" s="1"/>
  <c r="AM1094" i="2"/>
  <c r="AN1094" i="2"/>
  <c r="AP1094" i="2"/>
  <c r="E1094" i="2" s="1"/>
  <c r="AM1095" i="2"/>
  <c r="AN1095" i="2"/>
  <c r="AP1095" i="2"/>
  <c r="E1095" i="2" s="1"/>
  <c r="AM1096" i="2"/>
  <c r="AN1096" i="2"/>
  <c r="AP1096" i="2"/>
  <c r="E1096" i="2" s="1"/>
  <c r="AM1097" i="2"/>
  <c r="AN1097" i="2"/>
  <c r="AP1097" i="2"/>
  <c r="E1097" i="2" s="1"/>
  <c r="AM1098" i="2"/>
  <c r="AN1098" i="2"/>
  <c r="AP1098" i="2"/>
  <c r="E1098" i="2" s="1"/>
  <c r="AM1099" i="2"/>
  <c r="AN1099" i="2"/>
  <c r="AP1099" i="2"/>
  <c r="E1099" i="2" s="1"/>
  <c r="AM1100" i="2"/>
  <c r="AN1100" i="2"/>
  <c r="AP1100" i="2"/>
  <c r="E1100" i="2" s="1"/>
  <c r="AM1101" i="2"/>
  <c r="AN1101" i="2"/>
  <c r="AP1101" i="2"/>
  <c r="E1101" i="2" s="1"/>
  <c r="AM143" i="2"/>
  <c r="AN143" i="2"/>
  <c r="F143" i="2" s="1"/>
  <c r="AP143" i="2"/>
  <c r="AM154" i="2"/>
  <c r="AN154" i="2"/>
  <c r="AP154" i="2"/>
  <c r="E154" i="2" s="1"/>
  <c r="AM161" i="2"/>
  <c r="AN161" i="2"/>
  <c r="F161" i="2" s="1"/>
  <c r="AP161" i="2"/>
  <c r="AM171" i="2"/>
  <c r="AN171" i="2"/>
  <c r="F171" i="2" s="1"/>
  <c r="AP171" i="2"/>
  <c r="AM183" i="2"/>
  <c r="AN183" i="2"/>
  <c r="AP183" i="2"/>
  <c r="E183" i="2" s="1"/>
  <c r="AM197" i="2"/>
  <c r="AN197" i="2"/>
  <c r="F197" i="2" s="1"/>
  <c r="AP197" i="2"/>
  <c r="AM219" i="2"/>
  <c r="AN219" i="2"/>
  <c r="F219" i="2" s="1"/>
  <c r="AP219" i="2"/>
  <c r="E219" i="2" s="1"/>
  <c r="AM230" i="2"/>
  <c r="AN230" i="2"/>
  <c r="AP230" i="2"/>
  <c r="E230" i="2" s="1"/>
  <c r="AM248" i="2"/>
  <c r="AN248" i="2"/>
  <c r="F248" i="2" s="1"/>
  <c r="AP248" i="2"/>
  <c r="AM267" i="2"/>
  <c r="AN267" i="2"/>
  <c r="AP267" i="2"/>
  <c r="E267" i="2" s="1"/>
  <c r="AM280" i="2"/>
  <c r="AN280" i="2"/>
  <c r="AP280" i="2"/>
  <c r="E280" i="2" s="1"/>
  <c r="AM288" i="2"/>
  <c r="AN288" i="2"/>
  <c r="F288" i="2" s="1"/>
  <c r="AP288" i="2"/>
  <c r="E288" i="2" s="1"/>
  <c r="AM319" i="2"/>
  <c r="AN319" i="2"/>
  <c r="F319" i="2" s="1"/>
  <c r="AP319" i="2"/>
  <c r="E319" i="2" s="1"/>
  <c r="AM324" i="2"/>
  <c r="AN324" i="2"/>
  <c r="AP324" i="2"/>
  <c r="E324" i="2" s="1"/>
  <c r="AM338" i="2"/>
  <c r="AN338" i="2"/>
  <c r="AP338" i="2"/>
  <c r="E338" i="2" s="1"/>
  <c r="AM345" i="2"/>
  <c r="AN345" i="2"/>
  <c r="AP345" i="2"/>
  <c r="E345" i="2" s="1"/>
  <c r="AM356" i="2"/>
  <c r="AN356" i="2"/>
  <c r="F356" i="2" s="1"/>
  <c r="AP356" i="2"/>
  <c r="E356" i="2" s="1"/>
  <c r="AM375" i="2"/>
  <c r="AN375" i="2"/>
  <c r="F375" i="2" s="1"/>
  <c r="AP375" i="2"/>
  <c r="E375" i="2" s="1"/>
  <c r="AM381" i="2"/>
  <c r="AN381" i="2"/>
  <c r="F381" i="2" s="1"/>
  <c r="AP381" i="2"/>
  <c r="E381" i="2" s="1"/>
  <c r="AM402" i="2"/>
  <c r="AN402" i="2"/>
  <c r="AP402" i="2"/>
  <c r="E402" i="2" s="1"/>
  <c r="AM414" i="2"/>
  <c r="AN414" i="2"/>
  <c r="F414" i="2" s="1"/>
  <c r="AP414" i="2"/>
  <c r="E414" i="2" s="1"/>
  <c r="AM425" i="2"/>
  <c r="AN425" i="2"/>
  <c r="AP425" i="2"/>
  <c r="E425" i="2" s="1"/>
  <c r="AM432" i="2"/>
  <c r="AN432" i="2"/>
  <c r="AP432" i="2"/>
  <c r="E432" i="2" s="1"/>
  <c r="AM438" i="2"/>
  <c r="AN438" i="2"/>
  <c r="F438" i="2" s="1"/>
  <c r="AP438" i="2"/>
  <c r="E438" i="2" s="1"/>
  <c r="AM443" i="2"/>
  <c r="AN443" i="2"/>
  <c r="F443" i="2" s="1"/>
  <c r="AP443" i="2"/>
  <c r="AM456" i="2"/>
  <c r="AN456" i="2"/>
  <c r="AP456" i="2"/>
  <c r="E456" i="2" s="1"/>
  <c r="AM463" i="2"/>
  <c r="AN463" i="2"/>
  <c r="F463" i="2" s="1"/>
  <c r="AP463" i="2"/>
  <c r="AM476" i="2"/>
  <c r="AN476" i="2"/>
  <c r="AP476" i="2"/>
  <c r="AM481" i="2"/>
  <c r="AN481" i="2"/>
  <c r="AP481" i="2"/>
  <c r="E481" i="2" s="1"/>
  <c r="AM492" i="2"/>
  <c r="AN492" i="2"/>
  <c r="F492" i="2" s="1"/>
  <c r="AP492" i="2"/>
  <c r="E492" i="2" s="1"/>
  <c r="AM510" i="2"/>
  <c r="AN510" i="2"/>
  <c r="F510" i="2" s="1"/>
  <c r="AP510" i="2"/>
  <c r="E510" i="2" s="1"/>
  <c r="AM527" i="2"/>
  <c r="AN527" i="2"/>
  <c r="AP527" i="2"/>
  <c r="E527" i="2" s="1"/>
  <c r="AM537" i="2"/>
  <c r="AN537" i="2"/>
  <c r="F537" i="2" s="1"/>
  <c r="AP537" i="2"/>
  <c r="AM544" i="2"/>
  <c r="AN544" i="2"/>
  <c r="F544" i="2" s="1"/>
  <c r="AP544" i="2"/>
  <c r="E544" i="2" s="1"/>
  <c r="AM553" i="2"/>
  <c r="AN553" i="2"/>
  <c r="AP553" i="2"/>
  <c r="E553" i="2" s="1"/>
  <c r="AM561" i="2"/>
  <c r="AN561" i="2"/>
  <c r="AP561" i="2"/>
  <c r="E561" i="2" s="1"/>
  <c r="AM573" i="2"/>
  <c r="AN573" i="2"/>
  <c r="F573" i="2" s="1"/>
  <c r="AP573" i="2"/>
  <c r="AM578" i="2"/>
  <c r="AN578" i="2"/>
  <c r="AP578" i="2"/>
  <c r="E578" i="2" s="1"/>
  <c r="AM600" i="2"/>
  <c r="AN600" i="2"/>
  <c r="AP600" i="2"/>
  <c r="E600" i="2" s="1"/>
  <c r="AM615" i="2"/>
  <c r="AN615" i="2"/>
  <c r="F615" i="2" s="1"/>
  <c r="AP615" i="2"/>
  <c r="AM621" i="2"/>
  <c r="AN621" i="2"/>
  <c r="F621" i="2" s="1"/>
  <c r="AP621" i="2"/>
  <c r="E621" i="2" s="1"/>
  <c r="AM636" i="2"/>
  <c r="AN636" i="2"/>
  <c r="F636" i="2" s="1"/>
  <c r="AP636" i="2"/>
  <c r="AM652" i="2"/>
  <c r="AN652" i="2"/>
  <c r="AP652" i="2"/>
  <c r="E652" i="2" s="1"/>
  <c r="AM667" i="2"/>
  <c r="AN667" i="2"/>
  <c r="AP667" i="2"/>
  <c r="E667" i="2" s="1"/>
  <c r="AM674" i="2"/>
  <c r="AN674" i="2"/>
  <c r="F674" i="2" s="1"/>
  <c r="AP674" i="2"/>
  <c r="E674" i="2" s="1"/>
  <c r="AM680" i="2"/>
  <c r="AN680" i="2"/>
  <c r="AP680" i="2"/>
  <c r="E680" i="2" s="1"/>
  <c r="AM688" i="2"/>
  <c r="AN688" i="2"/>
  <c r="AP688" i="2"/>
  <c r="E688" i="2" s="1"/>
  <c r="AM692" i="2"/>
  <c r="AN692" i="2"/>
  <c r="F692" i="2" s="1"/>
  <c r="AP692" i="2"/>
  <c r="E692" i="2" s="1"/>
  <c r="AM714" i="2"/>
  <c r="AN714" i="2"/>
  <c r="AP714" i="2"/>
  <c r="E714" i="2" s="1"/>
  <c r="AM720" i="2"/>
  <c r="AN720" i="2"/>
  <c r="F720" i="2" s="1"/>
  <c r="AP720" i="2"/>
  <c r="E720" i="2" s="1"/>
  <c r="AM729" i="2"/>
  <c r="AN729" i="2"/>
  <c r="AP729" i="2"/>
  <c r="E729" i="2" s="1"/>
  <c r="AM737" i="2"/>
  <c r="AN737" i="2"/>
  <c r="F737" i="2" s="1"/>
  <c r="AP737" i="2"/>
  <c r="E737" i="2" s="1"/>
  <c r="AM743" i="2"/>
  <c r="AN743" i="2"/>
  <c r="F743" i="2" s="1"/>
  <c r="AP743" i="2"/>
  <c r="E743" i="2" s="1"/>
  <c r="AM289" i="2"/>
  <c r="AN289" i="2"/>
  <c r="AP289" i="2"/>
  <c r="E289" i="2" s="1"/>
  <c r="AM797" i="2"/>
  <c r="AN797" i="2"/>
  <c r="F797" i="2" s="1"/>
  <c r="AP797" i="2"/>
  <c r="E797" i="2" s="1"/>
  <c r="AM815" i="2"/>
  <c r="AN815" i="2"/>
  <c r="AP815" i="2"/>
  <c r="E815" i="2" s="1"/>
  <c r="AM844" i="2"/>
  <c r="AN844" i="2"/>
  <c r="F844" i="2" s="1"/>
  <c r="AP844" i="2"/>
  <c r="AM849" i="2"/>
  <c r="AN849" i="2"/>
  <c r="AP849" i="2"/>
  <c r="E849" i="2" s="1"/>
  <c r="AM870" i="2"/>
  <c r="AN870" i="2"/>
  <c r="F870" i="2" s="1"/>
  <c r="AP870" i="2"/>
  <c r="E870" i="2" s="1"/>
  <c r="AM1102" i="2"/>
  <c r="AN1102" i="2"/>
  <c r="F1102" i="2" s="1"/>
  <c r="AP1102" i="2"/>
  <c r="AM1103" i="2"/>
  <c r="AN1103" i="2"/>
  <c r="AP1103" i="2"/>
  <c r="E1103" i="2" s="1"/>
  <c r="AM1148" i="2"/>
  <c r="AN1148" i="2"/>
  <c r="AP1148" i="2"/>
  <c r="E1148" i="2" s="1"/>
  <c r="AM1149" i="2"/>
  <c r="AN1149" i="2"/>
  <c r="F1149" i="2" s="1"/>
  <c r="AP1149" i="2"/>
  <c r="E1149" i="2" s="1"/>
  <c r="AM1150" i="2"/>
  <c r="AN1150" i="2"/>
  <c r="AP1150" i="2"/>
  <c r="E1150" i="2" s="1"/>
  <c r="AM1151" i="2"/>
  <c r="AN1151" i="2"/>
  <c r="AP1151" i="2"/>
  <c r="E1151" i="2" s="1"/>
  <c r="AM1152" i="2"/>
  <c r="AN1152" i="2"/>
  <c r="AP1152" i="2"/>
  <c r="E1152" i="2" s="1"/>
  <c r="AM1153" i="2"/>
  <c r="AN1153" i="2"/>
  <c r="F1153" i="2" s="1"/>
  <c r="AP1153" i="2"/>
  <c r="E1153" i="2" s="1"/>
  <c r="AM1154" i="2"/>
  <c r="AN1154" i="2"/>
  <c r="AP1154" i="2"/>
  <c r="E1154" i="2" s="1"/>
  <c r="AM1155" i="2"/>
  <c r="AN1155" i="2"/>
  <c r="F1155" i="2" s="1"/>
  <c r="AP1155" i="2"/>
  <c r="E1155" i="2" s="1"/>
  <c r="AM1156" i="2"/>
  <c r="AN1156" i="2"/>
  <c r="F1156" i="2" s="1"/>
  <c r="AP1156" i="2"/>
  <c r="AM1157" i="2"/>
  <c r="AN1157" i="2"/>
  <c r="AP1157" i="2"/>
  <c r="E1157" i="2" s="1"/>
  <c r="AM1158" i="2"/>
  <c r="AN1158" i="2"/>
  <c r="F1158" i="2" s="1"/>
  <c r="AP1158" i="2"/>
  <c r="E1158" i="2" s="1"/>
  <c r="AM1159" i="2"/>
  <c r="AN1159" i="2"/>
  <c r="F1159" i="2" s="1"/>
  <c r="AP1159" i="2"/>
  <c r="AM1160" i="2"/>
  <c r="AN1160" i="2"/>
  <c r="AP1160" i="2"/>
  <c r="E1160" i="2" s="1"/>
  <c r="AM1161" i="2"/>
  <c r="AN1161" i="2"/>
  <c r="F1161" i="2" s="1"/>
  <c r="AP1161" i="2"/>
  <c r="AM1162" i="2"/>
  <c r="AN1162" i="2"/>
  <c r="F1162" i="2" s="1"/>
  <c r="AP1162" i="2"/>
  <c r="AM1163" i="2"/>
  <c r="AN1163" i="2"/>
  <c r="F1163" i="2" s="1"/>
  <c r="AP1163" i="2"/>
  <c r="E1163" i="2" s="1"/>
  <c r="AM1164" i="2"/>
  <c r="AN1164" i="2"/>
  <c r="F1164" i="2" s="1"/>
  <c r="AP1164" i="2"/>
  <c r="AM1165" i="2"/>
  <c r="AN1165" i="2"/>
  <c r="AP1165" i="2"/>
  <c r="E1165" i="2" s="1"/>
  <c r="AM1166" i="2"/>
  <c r="AN1166" i="2"/>
  <c r="AP1166" i="2"/>
  <c r="E1166" i="2" s="1"/>
  <c r="AM1167" i="2"/>
  <c r="AN1167" i="2"/>
  <c r="F1167" i="2" s="1"/>
  <c r="AP1167" i="2"/>
  <c r="E1167" i="2" s="1"/>
  <c r="AM1168" i="2"/>
  <c r="AN1168" i="2"/>
  <c r="F1168" i="2" s="1"/>
  <c r="AP1168" i="2"/>
  <c r="AM1169" i="2"/>
  <c r="AN1169" i="2"/>
  <c r="AP1169" i="2"/>
  <c r="E1169" i="2" s="1"/>
  <c r="AM1170" i="2"/>
  <c r="AN1170" i="2"/>
  <c r="F1170" i="2" s="1"/>
  <c r="AP1170" i="2"/>
  <c r="E1170" i="2" s="1"/>
  <c r="AM1171" i="2"/>
  <c r="AN1171" i="2"/>
  <c r="F1171" i="2" s="1"/>
  <c r="AP1171" i="2"/>
  <c r="E1171" i="2" s="1"/>
  <c r="AM1172" i="2"/>
  <c r="AN1172" i="2"/>
  <c r="AP1172" i="2"/>
  <c r="E1172" i="2" s="1"/>
  <c r="AM1173" i="2"/>
  <c r="AN1173" i="2"/>
  <c r="AP1173" i="2"/>
  <c r="E1173" i="2" s="1"/>
  <c r="AM1174" i="2"/>
  <c r="AN1174" i="2"/>
  <c r="F1174" i="2" s="1"/>
  <c r="AP1174" i="2"/>
  <c r="AM1175" i="2"/>
  <c r="AN1175" i="2"/>
  <c r="AP1175" i="2"/>
  <c r="E1175" i="2" s="1"/>
  <c r="AM1176" i="2"/>
  <c r="AN1176" i="2"/>
  <c r="F1176" i="2" s="1"/>
  <c r="AP1176" i="2"/>
  <c r="E1176" i="2" s="1"/>
  <c r="AM1177" i="2"/>
  <c r="AN1177" i="2"/>
  <c r="F1177" i="2" s="1"/>
  <c r="AP1177" i="2"/>
  <c r="E1177" i="2" s="1"/>
  <c r="AM1178" i="2"/>
  <c r="AN1178" i="2"/>
  <c r="AP1178" i="2"/>
  <c r="E1178" i="2" s="1"/>
  <c r="AM1179" i="2"/>
  <c r="AN1179" i="2"/>
  <c r="F1179" i="2" s="1"/>
  <c r="AP1179" i="2"/>
  <c r="E1179" i="2" s="1"/>
  <c r="AM1180" i="2"/>
  <c r="AN1180" i="2"/>
  <c r="F1180" i="2" s="1"/>
  <c r="AP1180" i="2"/>
  <c r="E1180" i="2" s="1"/>
  <c r="AM1181" i="2"/>
  <c r="AN1181" i="2"/>
  <c r="F1181" i="2" s="1"/>
  <c r="AP1181" i="2"/>
  <c r="E1181" i="2" s="1"/>
  <c r="AM1182" i="2"/>
  <c r="AN1182" i="2"/>
  <c r="F1182" i="2" s="1"/>
  <c r="AP1182" i="2"/>
  <c r="AM1183" i="2"/>
  <c r="AN1183" i="2"/>
  <c r="AP1183" i="2"/>
  <c r="E1183" i="2" s="1"/>
  <c r="AM1184" i="2"/>
  <c r="AN1184" i="2"/>
  <c r="AP1184" i="2"/>
  <c r="E1184" i="2" s="1"/>
  <c r="AM1185" i="2"/>
  <c r="AN1185" i="2"/>
  <c r="F1185" i="2" s="1"/>
  <c r="AP1185" i="2"/>
  <c r="AM1186" i="2"/>
  <c r="AN1186" i="2"/>
  <c r="AP1186" i="2"/>
  <c r="E1186" i="2" s="1"/>
  <c r="AM1187" i="2"/>
  <c r="AN1187" i="2"/>
  <c r="F1187" i="2" s="1"/>
  <c r="AP1187" i="2"/>
  <c r="E1187" i="2" s="1"/>
  <c r="AM1188" i="2"/>
  <c r="AN1188" i="2"/>
  <c r="AP1188" i="2"/>
  <c r="E1188" i="2" s="1"/>
  <c r="AM1189" i="2"/>
  <c r="AN1189" i="2"/>
  <c r="AP1189" i="2"/>
  <c r="E1189" i="2" s="1"/>
  <c r="AM1190" i="2"/>
  <c r="AN1190" i="2"/>
  <c r="F1190" i="2" s="1"/>
  <c r="AP1190" i="2"/>
  <c r="E1190" i="2" s="1"/>
  <c r="AM1191" i="2"/>
  <c r="AN1191" i="2"/>
  <c r="AP1191" i="2"/>
  <c r="E1191" i="2" s="1"/>
  <c r="AM1192" i="2"/>
  <c r="AN1192" i="2"/>
  <c r="F1192" i="2" s="1"/>
  <c r="AP1192" i="2"/>
  <c r="E1192" i="2" s="1"/>
  <c r="AM1193" i="2"/>
  <c r="AN1193" i="2"/>
  <c r="AP1193" i="2"/>
  <c r="E1193" i="2" s="1"/>
  <c r="AM1194" i="2"/>
  <c r="AN1194" i="2"/>
  <c r="F1194" i="2" s="1"/>
  <c r="AP1194" i="2"/>
  <c r="E1194" i="2" s="1"/>
  <c r="AM1195" i="2"/>
  <c r="AN1195" i="2"/>
  <c r="F1195" i="2" s="1"/>
  <c r="AP1195" i="2"/>
  <c r="AM1196" i="2"/>
  <c r="AN1196" i="2"/>
  <c r="AP1196" i="2"/>
  <c r="E1196" i="2" s="1"/>
  <c r="AM1197" i="2"/>
  <c r="AN1197" i="2"/>
  <c r="AP1197" i="2"/>
  <c r="E1197" i="2" s="1"/>
  <c r="AM1198" i="2"/>
  <c r="AN1198" i="2"/>
  <c r="F1198" i="2" s="1"/>
  <c r="AP1198" i="2"/>
  <c r="E1198" i="2" s="1"/>
  <c r="AM1199" i="2"/>
  <c r="AN1199" i="2"/>
  <c r="F1199" i="2" s="1"/>
  <c r="AP1199" i="2"/>
  <c r="E1199" i="2" s="1"/>
  <c r="AM1200" i="2"/>
  <c r="AN1200" i="2"/>
  <c r="F1200" i="2" s="1"/>
  <c r="AP1200" i="2"/>
  <c r="AM1201" i="2"/>
  <c r="AN1201" i="2"/>
  <c r="AP1201" i="2"/>
  <c r="E1201" i="2" s="1"/>
  <c r="AM1202" i="2"/>
  <c r="AN1202" i="2"/>
  <c r="AP1202" i="2"/>
  <c r="E1202" i="2" s="1"/>
  <c r="AM1203" i="2"/>
  <c r="AN1203" i="2"/>
  <c r="F1203" i="2" s="1"/>
  <c r="AP1203" i="2"/>
  <c r="AM1204" i="2"/>
  <c r="AN1204" i="2"/>
  <c r="F1204" i="2" s="1"/>
  <c r="AP1204" i="2"/>
  <c r="E1204" i="2" s="1"/>
  <c r="AM1205" i="2"/>
  <c r="AN1205" i="2"/>
  <c r="F1205" i="2" s="1"/>
  <c r="AP1205" i="2"/>
  <c r="E1205" i="2" s="1"/>
  <c r="AM1206" i="2"/>
  <c r="AN1206" i="2"/>
  <c r="F1206" i="2" s="1"/>
  <c r="AP1206" i="2"/>
  <c r="E1206" i="2" s="1"/>
  <c r="AM1207" i="2"/>
  <c r="AN1207" i="2"/>
  <c r="AP1207" i="2"/>
  <c r="E1207" i="2" s="1"/>
  <c r="AM1208" i="2"/>
  <c r="AN1208" i="2"/>
  <c r="AP1208" i="2"/>
  <c r="E1208" i="2" s="1"/>
  <c r="AM1209" i="2"/>
  <c r="AN1209" i="2"/>
  <c r="F1209" i="2" s="1"/>
  <c r="AP1209" i="2"/>
  <c r="E1209" i="2" s="1"/>
  <c r="AM1210" i="2"/>
  <c r="AN1210" i="2"/>
  <c r="F1210" i="2" s="1"/>
  <c r="AP1210" i="2"/>
  <c r="E1210" i="2" s="1"/>
  <c r="AM1211" i="2"/>
  <c r="AN1211" i="2"/>
  <c r="F1211" i="2" s="1"/>
  <c r="AP1211" i="2"/>
  <c r="E1211" i="2" s="1"/>
  <c r="AM1212" i="2"/>
  <c r="AN1212" i="2"/>
  <c r="F1212" i="2" s="1"/>
  <c r="AP1212" i="2"/>
  <c r="E1212" i="2" s="1"/>
  <c r="AM1213" i="2"/>
  <c r="AN1213" i="2"/>
  <c r="F1213" i="2" s="1"/>
  <c r="AP1213" i="2"/>
  <c r="AM1214" i="2"/>
  <c r="AN1214" i="2"/>
  <c r="AP1214" i="2"/>
  <c r="E1214" i="2" s="1"/>
  <c r="AM1215" i="2"/>
  <c r="AN1215" i="2"/>
  <c r="F1215" i="2" s="1"/>
  <c r="AP1215" i="2"/>
  <c r="E1215" i="2" s="1"/>
  <c r="AM1216" i="2"/>
  <c r="AN1216" i="2"/>
  <c r="F1216" i="2" s="1"/>
  <c r="AP1216" i="2"/>
  <c r="E1216" i="2" s="1"/>
  <c r="AM1217" i="2"/>
  <c r="AN1217" i="2"/>
  <c r="AP1217" i="2"/>
  <c r="E1217" i="2" s="1"/>
  <c r="AM1218" i="2"/>
  <c r="AN1218" i="2"/>
  <c r="F1218" i="2" s="1"/>
  <c r="AP1218" i="2"/>
  <c r="AM1219" i="2"/>
  <c r="AN1219" i="2"/>
  <c r="F1219" i="2" s="1"/>
  <c r="AP1219" i="2"/>
  <c r="E1219" i="2" s="1"/>
  <c r="AM1220" i="2"/>
  <c r="AN1220" i="2"/>
  <c r="AP1220" i="2"/>
  <c r="E1220" i="2" s="1"/>
  <c r="AM1221" i="2"/>
  <c r="AN1221" i="2"/>
  <c r="F1221" i="2" s="1"/>
  <c r="AP1221" i="2"/>
  <c r="AM1222" i="2"/>
  <c r="AN1222" i="2"/>
  <c r="AP1222" i="2"/>
  <c r="AM1223" i="2"/>
  <c r="AN1223" i="2"/>
  <c r="F1223" i="2" s="1"/>
  <c r="AP1223" i="2"/>
  <c r="E1223" i="2" s="1"/>
  <c r="AM1224" i="2"/>
  <c r="AN1224" i="2"/>
  <c r="AP1224" i="2"/>
  <c r="E1224" i="2" s="1"/>
  <c r="AM1225" i="2"/>
  <c r="AN1225" i="2"/>
  <c r="F1225" i="2" s="1"/>
  <c r="AP1225" i="2"/>
  <c r="E1225" i="2" s="1"/>
  <c r="AM1226" i="2"/>
  <c r="AN1226" i="2"/>
  <c r="F1226" i="2" s="1"/>
  <c r="AP1226" i="2"/>
  <c r="E1226" i="2" s="1"/>
  <c r="AM1227" i="2"/>
  <c r="AN1227" i="2"/>
  <c r="F1227" i="2" s="1"/>
  <c r="AP1227" i="2"/>
  <c r="AM1228" i="2"/>
  <c r="AN1228" i="2"/>
  <c r="AP1228" i="2"/>
  <c r="AM1229" i="2"/>
  <c r="AN1229" i="2"/>
  <c r="AP1229" i="2"/>
  <c r="E1229" i="2" s="1"/>
  <c r="AM1230" i="2"/>
  <c r="AN1230" i="2"/>
  <c r="AP1230" i="2"/>
  <c r="E1230" i="2" s="1"/>
  <c r="AM1231" i="2"/>
  <c r="AN1231" i="2"/>
  <c r="F1231" i="2" s="1"/>
  <c r="AP1231" i="2"/>
  <c r="AM1232" i="2"/>
  <c r="AN1232" i="2"/>
  <c r="F1232" i="2" s="1"/>
  <c r="AP1232" i="2"/>
  <c r="E1232" i="2" s="1"/>
  <c r="AM1233" i="2"/>
  <c r="AN1233" i="2"/>
  <c r="F1233" i="2" s="1"/>
  <c r="AP1233" i="2"/>
  <c r="AM1234" i="2"/>
  <c r="AN1234" i="2"/>
  <c r="F1234" i="2" s="1"/>
  <c r="AP1234" i="2"/>
  <c r="AM1235" i="2"/>
  <c r="AN1235" i="2"/>
  <c r="AP1235" i="2"/>
  <c r="E1235" i="2" s="1"/>
  <c r="AM1236" i="2"/>
  <c r="AN1236" i="2"/>
  <c r="F1236" i="2" s="1"/>
  <c r="AP1236" i="2"/>
  <c r="AM1237" i="2"/>
  <c r="AN1237" i="2"/>
  <c r="AP1237" i="2"/>
  <c r="E1237" i="2" s="1"/>
  <c r="AM1238" i="2"/>
  <c r="AN1238" i="2"/>
  <c r="AP1238" i="2"/>
  <c r="E1238" i="2" s="1"/>
  <c r="AM4" i="3"/>
  <c r="AN4" i="3"/>
  <c r="AP4" i="3"/>
  <c r="AM16" i="3"/>
  <c r="AN16" i="3"/>
  <c r="AP16" i="3"/>
  <c r="AM10" i="3"/>
  <c r="AN10" i="3"/>
  <c r="AP10" i="3"/>
  <c r="AM91" i="3"/>
  <c r="AN91" i="3"/>
  <c r="AP91" i="3"/>
  <c r="AM44" i="3"/>
  <c r="AN44" i="3"/>
  <c r="AP44" i="3"/>
  <c r="AM42" i="3"/>
  <c r="AN42" i="3"/>
  <c r="AP42" i="3"/>
  <c r="AM46" i="3"/>
  <c r="AN46" i="3"/>
  <c r="AP46" i="3"/>
  <c r="AM167" i="3"/>
  <c r="AN167" i="3"/>
  <c r="AP167" i="3"/>
  <c r="AM66" i="3"/>
  <c r="AN66" i="3"/>
  <c r="AP66" i="3"/>
  <c r="AM56" i="3"/>
  <c r="AN56" i="3"/>
  <c r="AP56" i="3"/>
  <c r="AM70" i="3"/>
  <c r="AN70" i="3"/>
  <c r="AP70" i="3"/>
  <c r="AM123" i="3"/>
  <c r="AN123" i="3"/>
  <c r="AP123" i="3"/>
  <c r="AM72" i="3"/>
  <c r="AN72" i="3"/>
  <c r="AP72" i="3"/>
  <c r="AM383" i="3"/>
  <c r="AN383" i="3"/>
  <c r="AP383" i="3"/>
  <c r="AM420" i="3"/>
  <c r="AN420" i="3"/>
  <c r="AP420" i="3"/>
  <c r="AM227" i="3"/>
  <c r="AN227" i="3"/>
  <c r="AP227" i="3"/>
  <c r="AM76" i="3"/>
  <c r="AN76" i="3"/>
  <c r="AP76" i="3"/>
  <c r="AM366" i="3"/>
  <c r="AN366" i="3"/>
  <c r="AP366" i="3"/>
  <c r="AM468" i="3"/>
  <c r="AN468" i="3"/>
  <c r="AP468" i="3"/>
  <c r="AM581" i="3"/>
  <c r="AN581" i="3"/>
  <c r="AP581" i="3"/>
  <c r="AM113" i="3"/>
  <c r="AN113" i="3"/>
  <c r="AP113" i="3"/>
  <c r="AM632" i="3"/>
  <c r="AN632" i="3"/>
  <c r="AP632" i="3"/>
  <c r="AM179" i="3"/>
  <c r="AN179" i="3"/>
  <c r="AP179" i="3"/>
  <c r="AM645" i="3"/>
  <c r="AN645" i="3"/>
  <c r="AP645" i="3"/>
  <c r="AM634" i="3"/>
  <c r="AN634" i="3"/>
  <c r="AP634" i="3"/>
  <c r="AM187" i="3"/>
  <c r="AN187" i="3"/>
  <c r="AP187" i="3"/>
  <c r="AM674" i="3"/>
  <c r="AN674" i="3"/>
  <c r="AP674" i="3"/>
  <c r="AM474" i="3"/>
  <c r="AN474" i="3"/>
  <c r="AP474" i="3"/>
  <c r="AM521" i="3"/>
  <c r="AN521" i="3"/>
  <c r="AP521" i="3"/>
  <c r="AM309" i="3"/>
  <c r="AN309" i="3"/>
  <c r="AP309" i="3"/>
  <c r="AM692" i="3"/>
  <c r="AN692" i="3"/>
  <c r="AP692" i="3"/>
  <c r="AM675" i="3"/>
  <c r="AN675" i="3"/>
  <c r="AP675" i="3"/>
  <c r="AM653" i="3"/>
  <c r="AN653" i="3"/>
  <c r="AP653" i="3"/>
  <c r="AM676" i="3"/>
  <c r="AN676" i="3"/>
  <c r="AP676" i="3"/>
  <c r="AM677" i="3"/>
  <c r="AN677" i="3"/>
  <c r="AP677" i="3"/>
  <c r="AM84" i="3"/>
  <c r="AN84" i="3"/>
  <c r="F84" i="3" s="1"/>
  <c r="AP84" i="3"/>
  <c r="E84" i="3" s="1"/>
  <c r="AM88" i="3"/>
  <c r="AN88" i="3"/>
  <c r="F88" i="3" s="1"/>
  <c r="AP88" i="3"/>
  <c r="AM94" i="3"/>
  <c r="AN94" i="3"/>
  <c r="F94" i="3" s="1"/>
  <c r="AP94" i="3"/>
  <c r="AM98" i="3"/>
  <c r="AN98" i="3"/>
  <c r="F98" i="3" s="1"/>
  <c r="AP98" i="3"/>
  <c r="AM122" i="3"/>
  <c r="AN122" i="3"/>
  <c r="F122" i="3" s="1"/>
  <c r="AP122" i="3"/>
  <c r="AM134" i="3"/>
  <c r="AN134" i="3"/>
  <c r="F134" i="3" s="1"/>
  <c r="AP134" i="3"/>
  <c r="AM142" i="3"/>
  <c r="AN142" i="3"/>
  <c r="AP142" i="3"/>
  <c r="E142" i="3" s="1"/>
  <c r="AM150" i="3"/>
  <c r="AN150" i="3"/>
  <c r="F150" i="3" s="1"/>
  <c r="AP150" i="3"/>
  <c r="AM157" i="3"/>
  <c r="AN157" i="3"/>
  <c r="F157" i="3" s="1"/>
  <c r="AP157" i="3"/>
  <c r="E157" i="3" s="1"/>
  <c r="AM169" i="3"/>
  <c r="AN169" i="3"/>
  <c r="F169" i="3" s="1"/>
  <c r="AP169" i="3"/>
  <c r="E169" i="3" s="1"/>
  <c r="AM176" i="3"/>
  <c r="AN176" i="3"/>
  <c r="F176" i="3" s="1"/>
  <c r="AP176" i="3"/>
  <c r="AM189" i="3"/>
  <c r="AN189" i="3"/>
  <c r="AP189" i="3"/>
  <c r="AM221" i="3"/>
  <c r="AN221" i="3"/>
  <c r="F221" i="3" s="1"/>
  <c r="AP221" i="3"/>
  <c r="AM244" i="3"/>
  <c r="AN244" i="3"/>
  <c r="F244" i="3" s="1"/>
  <c r="AP244" i="3"/>
  <c r="E244" i="3" s="1"/>
  <c r="AM252" i="3"/>
  <c r="AN252" i="3"/>
  <c r="AP252" i="3"/>
  <c r="E252" i="3" s="1"/>
  <c r="AM263" i="3"/>
  <c r="AN263" i="3"/>
  <c r="F263" i="3" s="1"/>
  <c r="AP263" i="3"/>
  <c r="AM277" i="3"/>
  <c r="AN277" i="3"/>
  <c r="AP277" i="3"/>
  <c r="AM291" i="3"/>
  <c r="AN291" i="3"/>
  <c r="F291" i="3" s="1"/>
  <c r="AP291" i="3"/>
  <c r="E291" i="3" s="1"/>
  <c r="AM307" i="3"/>
  <c r="AN307" i="3"/>
  <c r="F307" i="3" s="1"/>
  <c r="AP307" i="3"/>
  <c r="AM322" i="3"/>
  <c r="AN322" i="3"/>
  <c r="F322" i="3" s="1"/>
  <c r="AP322" i="3"/>
  <c r="AM328" i="3"/>
  <c r="AN328" i="3"/>
  <c r="AP328" i="3"/>
  <c r="E328" i="3" s="1"/>
  <c r="AM336" i="3"/>
  <c r="AN336" i="3"/>
  <c r="F336" i="3" s="1"/>
  <c r="AP336" i="3"/>
  <c r="AM346" i="3"/>
  <c r="AN346" i="3"/>
  <c r="F346" i="3" s="1"/>
  <c r="AP346" i="3"/>
  <c r="AM357" i="3"/>
  <c r="AN357" i="3"/>
  <c r="F357" i="3" s="1"/>
  <c r="AP357" i="3"/>
  <c r="E357" i="3" s="1"/>
  <c r="AM382" i="3"/>
  <c r="AN382" i="3"/>
  <c r="F382" i="3" s="1"/>
  <c r="AP382" i="3"/>
  <c r="AM388" i="3"/>
  <c r="AN388" i="3"/>
  <c r="F388" i="3" s="1"/>
  <c r="AP388" i="3"/>
  <c r="AM404" i="3"/>
  <c r="AN404" i="3"/>
  <c r="AP404" i="3"/>
  <c r="E404" i="3" s="1"/>
  <c r="AM425" i="3"/>
  <c r="AN425" i="3"/>
  <c r="F425" i="3" s="1"/>
  <c r="AP425" i="3"/>
  <c r="AM430" i="3"/>
  <c r="AN430" i="3"/>
  <c r="F430" i="3" s="1"/>
  <c r="AP430" i="3"/>
  <c r="E430" i="3" s="1"/>
  <c r="AM440" i="3"/>
  <c r="AN440" i="3"/>
  <c r="AP440" i="3"/>
  <c r="E440" i="3" s="1"/>
  <c r="AM448" i="3"/>
  <c r="AN448" i="3"/>
  <c r="F448" i="3" s="1"/>
  <c r="AP448" i="3"/>
  <c r="AM457" i="3"/>
  <c r="AN457" i="3"/>
  <c r="F457" i="3" s="1"/>
  <c r="AP457" i="3"/>
  <c r="AM103" i="3"/>
  <c r="AN103" i="3"/>
  <c r="F103" i="3" s="1"/>
  <c r="AP103" i="3"/>
  <c r="AM112" i="3"/>
  <c r="AN112" i="3"/>
  <c r="F112" i="3" s="1"/>
  <c r="AP112" i="3"/>
  <c r="E112" i="3" s="1"/>
  <c r="AM161" i="3"/>
  <c r="AN161" i="3"/>
  <c r="F161" i="3" s="1"/>
  <c r="AP161" i="3"/>
  <c r="AM196" i="3"/>
  <c r="AN196" i="3"/>
  <c r="F196" i="3" s="1"/>
  <c r="AP196" i="3"/>
  <c r="AM205" i="3"/>
  <c r="AN205" i="3"/>
  <c r="F205" i="3" s="1"/>
  <c r="AP205" i="3"/>
  <c r="E205" i="3" s="1"/>
  <c r="AM208" i="3"/>
  <c r="AN208" i="3"/>
  <c r="F208" i="3" s="1"/>
  <c r="AP208" i="3"/>
  <c r="AM217" i="3"/>
  <c r="AN217" i="3"/>
  <c r="F217" i="3" s="1"/>
  <c r="AP217" i="3"/>
  <c r="AM229" i="3"/>
  <c r="AN229" i="3"/>
  <c r="F229" i="3" s="1"/>
  <c r="AP229" i="3"/>
  <c r="AM262" i="3"/>
  <c r="AN262" i="3"/>
  <c r="F262" i="3" s="1"/>
  <c r="AP262" i="3"/>
  <c r="AM271" i="3"/>
  <c r="AN271" i="3"/>
  <c r="AP271" i="3"/>
  <c r="E271" i="3" s="1"/>
  <c r="AM283" i="3"/>
  <c r="AN283" i="3"/>
  <c r="F283" i="3" s="1"/>
  <c r="AP283" i="3"/>
  <c r="AM297" i="3"/>
  <c r="AN297" i="3"/>
  <c r="F297" i="3" s="1"/>
  <c r="AP297" i="3"/>
  <c r="AM314" i="3"/>
  <c r="AN314" i="3"/>
  <c r="F314" i="3" s="1"/>
  <c r="AP314" i="3"/>
  <c r="E314" i="3" s="1"/>
  <c r="AM325" i="3"/>
  <c r="AN325" i="3"/>
  <c r="F325" i="3" s="1"/>
  <c r="AP325" i="3"/>
  <c r="E325" i="3" s="1"/>
  <c r="AM343" i="3"/>
  <c r="AN343" i="3"/>
  <c r="F343" i="3" s="1"/>
  <c r="AP343" i="3"/>
  <c r="AM356" i="3"/>
  <c r="AN356" i="3"/>
  <c r="AP356" i="3"/>
  <c r="AM368" i="3"/>
  <c r="AN368" i="3"/>
  <c r="F368" i="3" s="1"/>
  <c r="AP368" i="3"/>
  <c r="AM376" i="3"/>
  <c r="AN376" i="3"/>
  <c r="F376" i="3" s="1"/>
  <c r="AP376" i="3"/>
  <c r="AM395" i="3"/>
  <c r="AN395" i="3"/>
  <c r="F395" i="3" s="1"/>
  <c r="AP395" i="3"/>
  <c r="E395" i="3" s="1"/>
  <c r="AM415" i="3"/>
  <c r="AN415" i="3"/>
  <c r="F415" i="3" s="1"/>
  <c r="AP415" i="3"/>
  <c r="AM424" i="3"/>
  <c r="AN424" i="3"/>
  <c r="AP424" i="3"/>
  <c r="E424" i="3" s="1"/>
  <c r="AM429" i="3"/>
  <c r="AN429" i="3"/>
  <c r="F429" i="3" s="1"/>
  <c r="AP429" i="3"/>
  <c r="E429" i="3" s="1"/>
  <c r="AM437" i="3"/>
  <c r="AN437" i="3"/>
  <c r="AP437" i="3"/>
  <c r="AM446" i="3"/>
  <c r="AN446" i="3"/>
  <c r="F446" i="3" s="1"/>
  <c r="AP446" i="3"/>
  <c r="AM454" i="3"/>
  <c r="AN454" i="3"/>
  <c r="F454" i="3" s="1"/>
  <c r="AP454" i="3"/>
  <c r="E454" i="3" s="1"/>
  <c r="AM471" i="3"/>
  <c r="AN471" i="3"/>
  <c r="F471" i="3" s="1"/>
  <c r="AP471" i="3"/>
  <c r="E471" i="3" s="1"/>
  <c r="AM487" i="3"/>
  <c r="AN487" i="3"/>
  <c r="F487" i="3" s="1"/>
  <c r="AP487" i="3"/>
  <c r="AM498" i="3"/>
  <c r="AN498" i="3"/>
  <c r="F498" i="3" s="1"/>
  <c r="AP498" i="3"/>
  <c r="E498" i="3" s="1"/>
  <c r="AM514" i="3"/>
  <c r="AN514" i="3"/>
  <c r="F514" i="3" s="1"/>
  <c r="AP514" i="3"/>
  <c r="AM520" i="3"/>
  <c r="AN520" i="3"/>
  <c r="F520" i="3" s="1"/>
  <c r="AP520" i="3"/>
  <c r="AM528" i="3"/>
  <c r="AN528" i="3"/>
  <c r="AP528" i="3"/>
  <c r="E528" i="3" s="1"/>
  <c r="AM564" i="3"/>
  <c r="AN564" i="3"/>
  <c r="F564" i="3" s="1"/>
  <c r="AP564" i="3"/>
  <c r="AM572" i="3"/>
  <c r="AN572" i="3"/>
  <c r="F572" i="3" s="1"/>
  <c r="AP572" i="3"/>
  <c r="AM576" i="3"/>
  <c r="AN576" i="3"/>
  <c r="AP576" i="3"/>
  <c r="E576" i="3" s="1"/>
  <c r="AM583" i="3"/>
  <c r="AN583" i="3"/>
  <c r="AP583" i="3"/>
  <c r="E583" i="3" s="1"/>
  <c r="AM588" i="3"/>
  <c r="AN588" i="3"/>
  <c r="F588" i="3" s="1"/>
  <c r="AP588" i="3"/>
  <c r="AM600" i="3"/>
  <c r="AN600" i="3"/>
  <c r="F600" i="3" s="1"/>
  <c r="AP600" i="3"/>
  <c r="AM605" i="3"/>
  <c r="AN605" i="3"/>
  <c r="AP605" i="3"/>
  <c r="AM610" i="3"/>
  <c r="AN610" i="3"/>
  <c r="F610" i="3" s="1"/>
  <c r="AP610" i="3"/>
  <c r="AM615" i="3"/>
  <c r="AN615" i="3"/>
  <c r="AP615" i="3"/>
  <c r="E615" i="3" s="1"/>
  <c r="AM619" i="3"/>
  <c r="AN619" i="3"/>
  <c r="F619" i="3" s="1"/>
  <c r="AP619" i="3"/>
  <c r="E619" i="3" s="1"/>
  <c r="AM625" i="3"/>
  <c r="AN625" i="3"/>
  <c r="F625" i="3" s="1"/>
  <c r="AP625" i="3"/>
  <c r="AM630" i="3"/>
  <c r="AN630" i="3"/>
  <c r="F630" i="3" s="1"/>
  <c r="AP630" i="3"/>
  <c r="AM638" i="3"/>
  <c r="AN638" i="3"/>
  <c r="F638" i="3" s="1"/>
  <c r="AP638" i="3"/>
  <c r="AM643" i="3"/>
  <c r="AN643" i="3"/>
  <c r="F643" i="3" s="1"/>
  <c r="AP643" i="3"/>
  <c r="AM648" i="3"/>
  <c r="AN648" i="3"/>
  <c r="F648" i="3" s="1"/>
  <c r="AP648" i="3"/>
  <c r="E648" i="3" s="1"/>
  <c r="AM654" i="3"/>
  <c r="AN654" i="3"/>
  <c r="F654" i="3" s="1"/>
  <c r="AP654" i="3"/>
  <c r="AM658" i="3"/>
  <c r="AN658" i="3"/>
  <c r="F658" i="3" s="1"/>
  <c r="AP658" i="3"/>
  <c r="E658" i="3" s="1"/>
  <c r="AM661" i="3"/>
  <c r="AN661" i="3"/>
  <c r="AP661" i="3"/>
  <c r="E661" i="3" s="1"/>
  <c r="AM670" i="3"/>
  <c r="AN670" i="3"/>
  <c r="F670" i="3" s="1"/>
  <c r="AP670" i="3"/>
  <c r="AM682" i="3"/>
  <c r="AN682" i="3"/>
  <c r="F682" i="3" s="1"/>
  <c r="AP682" i="3"/>
  <c r="AM688" i="3"/>
  <c r="AN688" i="3"/>
  <c r="F688" i="3" s="1"/>
  <c r="AP688" i="3"/>
  <c r="AM694" i="3"/>
  <c r="AN694" i="3"/>
  <c r="F694" i="3" s="1"/>
  <c r="AP694" i="3"/>
  <c r="E694" i="3" s="1"/>
  <c r="AM733" i="3"/>
  <c r="AN733" i="3"/>
  <c r="F733" i="3" s="1"/>
  <c r="AP733" i="3"/>
  <c r="AM734" i="3"/>
  <c r="AN734" i="3"/>
  <c r="F734" i="3" s="1"/>
  <c r="AP734" i="3"/>
  <c r="E734" i="3" s="1"/>
  <c r="AM735" i="3"/>
  <c r="AN735" i="3"/>
  <c r="AP735" i="3"/>
  <c r="AM736" i="3"/>
  <c r="AN736" i="3"/>
  <c r="F736" i="3" s="1"/>
  <c r="AP736" i="3"/>
  <c r="AM737" i="3"/>
  <c r="AN737" i="3"/>
  <c r="F737" i="3" s="1"/>
  <c r="AP737" i="3"/>
  <c r="E737" i="3" s="1"/>
  <c r="AM738" i="3"/>
  <c r="AN738" i="3"/>
  <c r="AP738" i="3"/>
  <c r="AM739" i="3"/>
  <c r="AN739" i="3"/>
  <c r="F739" i="3" s="1"/>
  <c r="AP739" i="3"/>
  <c r="AM740" i="3"/>
  <c r="AN740" i="3"/>
  <c r="AP740" i="3"/>
  <c r="E740" i="3" s="1"/>
  <c r="AM741" i="3"/>
  <c r="AN741" i="3"/>
  <c r="F741" i="3" s="1"/>
  <c r="AP741" i="3"/>
  <c r="AM742" i="3"/>
  <c r="AN742" i="3"/>
  <c r="F742" i="3" s="1"/>
  <c r="AP742" i="3"/>
  <c r="AM743" i="3"/>
  <c r="AN743" i="3"/>
  <c r="F743" i="3" s="1"/>
  <c r="AP743" i="3"/>
  <c r="E743" i="3" s="1"/>
  <c r="AM744" i="3"/>
  <c r="AN744" i="3"/>
  <c r="F744" i="3" s="1"/>
  <c r="AP744" i="3"/>
  <c r="AM745" i="3"/>
  <c r="AN745" i="3"/>
  <c r="F745" i="3" s="1"/>
  <c r="AP745" i="3"/>
  <c r="AM746" i="3"/>
  <c r="AN746" i="3"/>
  <c r="F746" i="3" s="1"/>
  <c r="AP746" i="3"/>
  <c r="E746" i="3" s="1"/>
  <c r="AM747" i="3"/>
  <c r="AN747" i="3"/>
  <c r="AP747" i="3"/>
  <c r="AM748" i="3"/>
  <c r="AN748" i="3"/>
  <c r="F748" i="3" s="1"/>
  <c r="AP748" i="3"/>
  <c r="E748" i="3" s="1"/>
  <c r="AM749" i="3"/>
  <c r="AN749" i="3"/>
  <c r="AP749" i="3"/>
  <c r="E749" i="3" s="1"/>
  <c r="AM750" i="3"/>
  <c r="AN750" i="3"/>
  <c r="F750" i="3" s="1"/>
  <c r="AP750" i="3"/>
  <c r="AM751" i="3"/>
  <c r="AN751" i="3"/>
  <c r="F751" i="3" s="1"/>
  <c r="AP751" i="3"/>
  <c r="E751" i="3" s="1"/>
  <c r="AM752" i="3"/>
  <c r="AN752" i="3"/>
  <c r="AP752" i="3"/>
  <c r="E752" i="3" s="1"/>
  <c r="AM753" i="3"/>
  <c r="AN753" i="3"/>
  <c r="F753" i="3" s="1"/>
  <c r="AP753" i="3"/>
  <c r="AM754" i="3"/>
  <c r="AN754" i="3"/>
  <c r="F754" i="3" s="1"/>
  <c r="AP754" i="3"/>
  <c r="AM755" i="3"/>
  <c r="AN755" i="3"/>
  <c r="AP755" i="3"/>
  <c r="E755" i="3" s="1"/>
  <c r="AM756" i="3"/>
  <c r="AN756" i="3"/>
  <c r="F756" i="3" s="1"/>
  <c r="AP756" i="3"/>
  <c r="AM757" i="3"/>
  <c r="AN757" i="3"/>
  <c r="F757" i="3" s="1"/>
  <c r="AP757" i="3"/>
  <c r="E757" i="3" s="1"/>
  <c r="AM758" i="3"/>
  <c r="AN758" i="3"/>
  <c r="AP758" i="3"/>
  <c r="E758" i="3" s="1"/>
  <c r="AM759" i="3"/>
  <c r="AN759" i="3"/>
  <c r="AP759" i="3"/>
  <c r="AM760" i="3"/>
  <c r="AN760" i="3"/>
  <c r="F760" i="3" s="1"/>
  <c r="AP760" i="3"/>
  <c r="AM761" i="3"/>
  <c r="AN761" i="3"/>
  <c r="F761" i="3" s="1"/>
  <c r="AP761" i="3"/>
  <c r="E761" i="3" s="1"/>
  <c r="AM762" i="3"/>
  <c r="AN762" i="3"/>
  <c r="AP762" i="3"/>
  <c r="E762" i="3" s="1"/>
  <c r="AM763" i="3"/>
  <c r="AN763" i="3"/>
  <c r="F763" i="3" s="1"/>
  <c r="AP763" i="3"/>
  <c r="E763" i="3" s="1"/>
  <c r="AM764" i="3"/>
  <c r="AN764" i="3"/>
  <c r="AP764" i="3"/>
  <c r="E764" i="3" s="1"/>
  <c r="AM765" i="3"/>
  <c r="AN765" i="3"/>
  <c r="F765" i="3" s="1"/>
  <c r="AP765" i="3"/>
  <c r="AM766" i="3"/>
  <c r="AN766" i="3"/>
  <c r="F766" i="3" s="1"/>
  <c r="AP766" i="3"/>
  <c r="E766" i="3" s="1"/>
  <c r="AM767" i="3"/>
  <c r="AN767" i="3"/>
  <c r="AP767" i="3"/>
  <c r="E767" i="3" s="1"/>
  <c r="AM768" i="3"/>
  <c r="AN768" i="3"/>
  <c r="F768" i="3" s="1"/>
  <c r="AP768" i="3"/>
  <c r="E768" i="3" s="1"/>
  <c r="AM769" i="3"/>
  <c r="AN769" i="3"/>
  <c r="F769" i="3" s="1"/>
  <c r="AP769" i="3"/>
  <c r="E769" i="3" s="1"/>
  <c r="AM770" i="3"/>
  <c r="AN770" i="3"/>
  <c r="AP770" i="3"/>
  <c r="E770" i="3" s="1"/>
  <c r="AM771" i="3"/>
  <c r="AN771" i="3"/>
  <c r="F771" i="3" s="1"/>
  <c r="AP771" i="3"/>
  <c r="AM772" i="3"/>
  <c r="AN772" i="3"/>
  <c r="F772" i="3" s="1"/>
  <c r="AP772" i="3"/>
  <c r="E772" i="3" s="1"/>
  <c r="AM773" i="3"/>
  <c r="AN773" i="3"/>
  <c r="AP773" i="3"/>
  <c r="E773" i="3" s="1"/>
  <c r="AM774" i="3"/>
  <c r="AN774" i="3"/>
  <c r="F774" i="3" s="1"/>
  <c r="AP774" i="3"/>
  <c r="AM775" i="3"/>
  <c r="AN775" i="3"/>
  <c r="F775" i="3" s="1"/>
  <c r="AP775" i="3"/>
  <c r="AM776" i="3"/>
  <c r="AN776" i="3"/>
  <c r="F776" i="3" s="1"/>
  <c r="AP776" i="3"/>
  <c r="E776" i="3" s="1"/>
  <c r="AM777" i="3"/>
  <c r="AN777" i="3"/>
  <c r="F777" i="3" s="1"/>
  <c r="AP777" i="3"/>
  <c r="E777" i="3" s="1"/>
  <c r="AM778" i="3"/>
  <c r="AN778" i="3"/>
  <c r="F778" i="3" s="1"/>
  <c r="AP778" i="3"/>
  <c r="AM779" i="3"/>
  <c r="AN779" i="3"/>
  <c r="AP779" i="3"/>
  <c r="E779" i="3" s="1"/>
  <c r="AM780" i="3"/>
  <c r="AN780" i="3"/>
  <c r="F780" i="3" s="1"/>
  <c r="AP780" i="3"/>
  <c r="E780" i="3" s="1"/>
  <c r="AM781" i="3"/>
  <c r="AN781" i="3"/>
  <c r="F781" i="3" s="1"/>
  <c r="AP781" i="3"/>
  <c r="E781" i="3" s="1"/>
  <c r="AM782" i="3"/>
  <c r="AN782" i="3"/>
  <c r="AP782" i="3"/>
  <c r="E782" i="3" s="1"/>
  <c r="AM783" i="3"/>
  <c r="AN783" i="3"/>
  <c r="F783" i="3" s="1"/>
  <c r="AP783" i="3"/>
  <c r="E783" i="3" s="1"/>
  <c r="AM784" i="3"/>
  <c r="AN784" i="3"/>
  <c r="F784" i="3" s="1"/>
  <c r="AP784" i="3"/>
  <c r="AM785" i="3"/>
  <c r="AN785" i="3"/>
  <c r="AP785" i="3"/>
  <c r="E785" i="3" s="1"/>
  <c r="AM786" i="3"/>
  <c r="AN786" i="3"/>
  <c r="AP786" i="3"/>
  <c r="E786" i="3" s="1"/>
  <c r="AM787" i="3"/>
  <c r="AN787" i="3"/>
  <c r="F787" i="3" s="1"/>
  <c r="AP787" i="3"/>
  <c r="AM788" i="3"/>
  <c r="AN788" i="3"/>
  <c r="AP788" i="3"/>
  <c r="E788" i="3" s="1"/>
  <c r="AM789" i="3"/>
  <c r="AN789" i="3"/>
  <c r="AP789" i="3"/>
  <c r="E789" i="3" s="1"/>
  <c r="AM790" i="3"/>
  <c r="AN790" i="3"/>
  <c r="F790" i="3" s="1"/>
  <c r="AP790" i="3"/>
  <c r="E790" i="3" s="1"/>
  <c r="AM791" i="3"/>
  <c r="AN791" i="3"/>
  <c r="AP791" i="3"/>
  <c r="E791" i="3" s="1"/>
  <c r="AM792" i="3"/>
  <c r="AN792" i="3"/>
  <c r="F792" i="3" s="1"/>
  <c r="AP792" i="3"/>
  <c r="AM793" i="3"/>
  <c r="AN793" i="3"/>
  <c r="F793" i="3" s="1"/>
  <c r="AP793" i="3"/>
  <c r="E793" i="3" s="1"/>
  <c r="AM794" i="3"/>
  <c r="AN794" i="3"/>
  <c r="AP794" i="3"/>
  <c r="E794" i="3" s="1"/>
  <c r="AM795" i="3"/>
  <c r="AN795" i="3"/>
  <c r="AP795" i="3"/>
  <c r="E795" i="3" s="1"/>
  <c r="AM796" i="3"/>
  <c r="AN796" i="3"/>
  <c r="F796" i="3" s="1"/>
  <c r="AP796" i="3"/>
  <c r="AM797" i="3"/>
  <c r="AN797" i="3"/>
  <c r="AP797" i="3"/>
  <c r="E797" i="3" s="1"/>
  <c r="AM798" i="3"/>
  <c r="AN798" i="3"/>
  <c r="F798" i="3" s="1"/>
  <c r="AP798" i="3"/>
  <c r="AM799" i="3"/>
  <c r="AN799" i="3"/>
  <c r="F799" i="3" s="1"/>
  <c r="AP799" i="3"/>
  <c r="E799" i="3" s="1"/>
  <c r="AM800" i="3"/>
  <c r="AN800" i="3"/>
  <c r="AP800" i="3"/>
  <c r="E800" i="3" s="1"/>
  <c r="AM801" i="3"/>
  <c r="AN801" i="3"/>
  <c r="F801" i="3" s="1"/>
  <c r="AP801" i="3"/>
  <c r="E801" i="3" s="1"/>
  <c r="AM802" i="3"/>
  <c r="AN802" i="3"/>
  <c r="F802" i="3" s="1"/>
  <c r="AP802" i="3"/>
  <c r="E802" i="3" s="1"/>
  <c r="AM803" i="3"/>
  <c r="AN803" i="3"/>
  <c r="F803" i="3" s="1"/>
  <c r="AP803" i="3"/>
  <c r="E803" i="3" s="1"/>
  <c r="AM804" i="3"/>
  <c r="AN804" i="3"/>
  <c r="F804" i="3" s="1"/>
  <c r="AP804" i="3"/>
  <c r="E804" i="3" s="1"/>
  <c r="AM805" i="3"/>
  <c r="AN805" i="3"/>
  <c r="F805" i="3" s="1"/>
  <c r="AP805" i="3"/>
  <c r="E805" i="3" s="1"/>
  <c r="AM109" i="3"/>
  <c r="AN109" i="3"/>
  <c r="AP109" i="3"/>
  <c r="E109" i="3" s="1"/>
  <c r="AM125" i="3"/>
  <c r="AN125" i="3"/>
  <c r="F125" i="3" s="1"/>
  <c r="AP125" i="3"/>
  <c r="E125" i="3" s="1"/>
  <c r="AM145" i="3"/>
  <c r="AN145" i="3"/>
  <c r="F145" i="3" s="1"/>
  <c r="AP145" i="3"/>
  <c r="E145" i="3" s="1"/>
  <c r="AM154" i="3"/>
  <c r="AN154" i="3"/>
  <c r="AP154" i="3"/>
  <c r="E154" i="3" s="1"/>
  <c r="AM165" i="3"/>
  <c r="AN165" i="3"/>
  <c r="AP165" i="3"/>
  <c r="E165" i="3" s="1"/>
  <c r="AM172" i="3"/>
  <c r="AN172" i="3"/>
  <c r="F172" i="3" s="1"/>
  <c r="AP172" i="3"/>
  <c r="E172" i="3" s="1"/>
  <c r="AM185" i="3"/>
  <c r="AN185" i="3"/>
  <c r="AP185" i="3"/>
  <c r="E185" i="3" s="1"/>
  <c r="AM202" i="3"/>
  <c r="AN202" i="3"/>
  <c r="F202" i="3" s="1"/>
  <c r="AP202" i="3"/>
  <c r="AM212" i="3"/>
  <c r="AN212" i="3"/>
  <c r="F212" i="3" s="1"/>
  <c r="AP212" i="3"/>
  <c r="E212" i="3" s="1"/>
  <c r="AM225" i="3"/>
  <c r="AN225" i="3"/>
  <c r="AP225" i="3"/>
  <c r="E225" i="3" s="1"/>
  <c r="AM230" i="3"/>
  <c r="AN230" i="3"/>
  <c r="F230" i="3" s="1"/>
  <c r="AP230" i="3"/>
  <c r="E230" i="3" s="1"/>
  <c r="AM240" i="3"/>
  <c r="AN240" i="3"/>
  <c r="F240" i="3" s="1"/>
  <c r="AP240" i="3"/>
  <c r="AM255" i="3"/>
  <c r="AN255" i="3"/>
  <c r="AP255" i="3"/>
  <c r="E255" i="3" s="1"/>
  <c r="AM274" i="3"/>
  <c r="AN274" i="3"/>
  <c r="AP274" i="3"/>
  <c r="E274" i="3" s="1"/>
  <c r="AM279" i="3"/>
  <c r="AN279" i="3"/>
  <c r="F279" i="3" s="1"/>
  <c r="AP279" i="3"/>
  <c r="E279" i="3" s="1"/>
  <c r="AM286" i="3"/>
  <c r="AN286" i="3"/>
  <c r="AP286" i="3"/>
  <c r="E286" i="3" s="1"/>
  <c r="AM295" i="3"/>
  <c r="AN295" i="3"/>
  <c r="F295" i="3" s="1"/>
  <c r="AP295" i="3"/>
  <c r="E295" i="3" s="1"/>
  <c r="AM301" i="3"/>
  <c r="AN301" i="3"/>
  <c r="F301" i="3" s="1"/>
  <c r="AP301" i="3"/>
  <c r="E301" i="3" s="1"/>
  <c r="AM312" i="3"/>
  <c r="AN312" i="3"/>
  <c r="AP312" i="3"/>
  <c r="E312" i="3" s="1"/>
  <c r="AM318" i="3"/>
  <c r="AN318" i="3"/>
  <c r="F318" i="3" s="1"/>
  <c r="AP318" i="3"/>
  <c r="E318" i="3" s="1"/>
  <c r="AM339" i="3"/>
  <c r="AN339" i="3"/>
  <c r="AP339" i="3"/>
  <c r="E339" i="3" s="1"/>
  <c r="AM351" i="3"/>
  <c r="AN351" i="3"/>
  <c r="F351" i="3" s="1"/>
  <c r="AP351" i="3"/>
  <c r="E351" i="3" s="1"/>
  <c r="AM364" i="3"/>
  <c r="AN364" i="3"/>
  <c r="F364" i="3" s="1"/>
  <c r="AP364" i="3"/>
  <c r="E364" i="3" s="1"/>
  <c r="AM371" i="3"/>
  <c r="AN371" i="3"/>
  <c r="F371" i="3" s="1"/>
  <c r="AP371" i="3"/>
  <c r="AM378" i="3"/>
  <c r="AN378" i="3"/>
  <c r="F378" i="3" s="1"/>
  <c r="AP378" i="3"/>
  <c r="E378" i="3" s="1"/>
  <c r="AM384" i="3"/>
  <c r="AN384" i="3"/>
  <c r="F384" i="3" s="1"/>
  <c r="AP384" i="3"/>
  <c r="AM392" i="3"/>
  <c r="AN392" i="3"/>
  <c r="F392" i="3" s="1"/>
  <c r="AP392" i="3"/>
  <c r="E392" i="3" s="1"/>
  <c r="AM399" i="3"/>
  <c r="AN399" i="3"/>
  <c r="AP399" i="3"/>
  <c r="E399" i="3" s="1"/>
  <c r="AM413" i="3"/>
  <c r="AN413" i="3"/>
  <c r="AP413" i="3"/>
  <c r="E413" i="3" s="1"/>
  <c r="AM418" i="3"/>
  <c r="AN418" i="3"/>
  <c r="F418" i="3" s="1"/>
  <c r="AP418" i="3"/>
  <c r="E418" i="3" s="1"/>
  <c r="AM432" i="3"/>
  <c r="AN432" i="3"/>
  <c r="AP432" i="3"/>
  <c r="E432" i="3" s="1"/>
  <c r="AM443" i="3"/>
  <c r="AN443" i="3"/>
  <c r="F443" i="3" s="1"/>
  <c r="AP443" i="3"/>
  <c r="E443" i="3" s="1"/>
  <c r="AM451" i="3"/>
  <c r="AN451" i="3"/>
  <c r="F451" i="3" s="1"/>
  <c r="AP451" i="3"/>
  <c r="AM467" i="3"/>
  <c r="AN467" i="3"/>
  <c r="AP467" i="3"/>
  <c r="E467" i="3" s="1"/>
  <c r="AM478" i="3"/>
  <c r="AN478" i="3"/>
  <c r="F478" i="3" s="1"/>
  <c r="AP478" i="3"/>
  <c r="E478" i="3" s="1"/>
  <c r="AM484" i="3"/>
  <c r="AN484" i="3"/>
  <c r="F484" i="3" s="1"/>
  <c r="AP484" i="3"/>
  <c r="AM490" i="3"/>
  <c r="AN490" i="3"/>
  <c r="AP490" i="3"/>
  <c r="E490" i="3" s="1"/>
  <c r="AM494" i="3"/>
  <c r="AN494" i="3"/>
  <c r="F494" i="3" s="1"/>
  <c r="AP494" i="3"/>
  <c r="E494" i="3" s="1"/>
  <c r="AM507" i="3"/>
  <c r="AN507" i="3"/>
  <c r="F507" i="3" s="1"/>
  <c r="AP507" i="3"/>
  <c r="E507" i="3" s="1"/>
  <c r="AM540" i="3"/>
  <c r="AN540" i="3"/>
  <c r="AP540" i="3"/>
  <c r="E540" i="3" s="1"/>
  <c r="AM544" i="3"/>
  <c r="AN544" i="3"/>
  <c r="F544" i="3" s="1"/>
  <c r="AP544" i="3"/>
  <c r="E544" i="3" s="1"/>
  <c r="AM551" i="3"/>
  <c r="AN551" i="3"/>
  <c r="F551" i="3" s="1"/>
  <c r="AP551" i="3"/>
  <c r="E551" i="3" s="1"/>
  <c r="AM571" i="3"/>
  <c r="AN571" i="3"/>
  <c r="AP571" i="3"/>
  <c r="E571" i="3" s="1"/>
  <c r="AM591" i="3"/>
  <c r="AN591" i="3"/>
  <c r="F591" i="3" s="1"/>
  <c r="AP591" i="3"/>
  <c r="E591" i="3" s="1"/>
  <c r="AM598" i="3"/>
  <c r="AN598" i="3"/>
  <c r="AP598" i="3"/>
  <c r="AM603" i="3"/>
  <c r="AN603" i="3"/>
  <c r="F603" i="3" s="1"/>
  <c r="AP603" i="3"/>
  <c r="E603" i="3" s="1"/>
  <c r="AM608" i="3"/>
  <c r="AN608" i="3"/>
  <c r="F608" i="3" s="1"/>
  <c r="AP608" i="3"/>
  <c r="E608" i="3" s="1"/>
  <c r="AM613" i="3"/>
  <c r="AN613" i="3"/>
  <c r="F613" i="3" s="1"/>
  <c r="AP613" i="3"/>
  <c r="E613" i="3" s="1"/>
  <c r="AM622" i="3"/>
  <c r="AN622" i="3"/>
  <c r="AP622" i="3"/>
  <c r="E622" i="3" s="1"/>
  <c r="AM628" i="3"/>
  <c r="AN628" i="3"/>
  <c r="F628" i="3" s="1"/>
  <c r="AP628" i="3"/>
  <c r="E628" i="3" s="1"/>
  <c r="AM652" i="3"/>
  <c r="AN652" i="3"/>
  <c r="F652" i="3" s="1"/>
  <c r="AP652" i="3"/>
  <c r="E652" i="3" s="1"/>
  <c r="AM657" i="3"/>
  <c r="AN657" i="3"/>
  <c r="AP657" i="3"/>
  <c r="E657" i="3" s="1"/>
  <c r="AM659" i="3"/>
  <c r="AN659" i="3"/>
  <c r="F659" i="3" s="1"/>
  <c r="AP659" i="3"/>
  <c r="E659" i="3" s="1"/>
  <c r="AM664" i="3"/>
  <c r="AN664" i="3"/>
  <c r="F664" i="3" s="1"/>
  <c r="AP664" i="3"/>
  <c r="E664" i="3" s="1"/>
  <c r="AM680" i="3"/>
  <c r="AN680" i="3"/>
  <c r="AP680" i="3"/>
  <c r="E680" i="3" s="1"/>
  <c r="AM686" i="3"/>
  <c r="AN686" i="3"/>
  <c r="F686" i="3" s="1"/>
  <c r="AP686" i="3"/>
  <c r="AM691" i="3"/>
  <c r="AN691" i="3"/>
  <c r="F691" i="3" s="1"/>
  <c r="AP691" i="3"/>
  <c r="AM696" i="3"/>
  <c r="AN696" i="3"/>
  <c r="AP696" i="3"/>
  <c r="E696" i="3" s="1"/>
  <c r="AM809" i="3"/>
  <c r="AN809" i="3"/>
  <c r="F809" i="3" s="1"/>
  <c r="AP809" i="3"/>
  <c r="AM896" i="3"/>
  <c r="AN896" i="3"/>
  <c r="F896" i="3" s="1"/>
  <c r="AP896" i="3"/>
  <c r="E896" i="3" s="1"/>
  <c r="AM897" i="3"/>
  <c r="AN897" i="3"/>
  <c r="F897" i="3" s="1"/>
  <c r="AP897" i="3"/>
  <c r="E897" i="3" s="1"/>
  <c r="AM898" i="3"/>
  <c r="AN898" i="3"/>
  <c r="F898" i="3" s="1"/>
  <c r="AP898" i="3"/>
  <c r="E898" i="3" s="1"/>
  <c r="AM899" i="3"/>
  <c r="AN899" i="3"/>
  <c r="F899" i="3" s="1"/>
  <c r="AP899" i="3"/>
  <c r="AM900" i="3"/>
  <c r="AN900" i="3"/>
  <c r="AP900" i="3"/>
  <c r="E900" i="3" s="1"/>
  <c r="AM901" i="3"/>
  <c r="AN901" i="3"/>
  <c r="F901" i="3" s="1"/>
  <c r="AP901" i="3"/>
  <c r="E901" i="3" s="1"/>
  <c r="AM902" i="3"/>
  <c r="AN902" i="3"/>
  <c r="F902" i="3" s="1"/>
  <c r="AP902" i="3"/>
  <c r="E902" i="3" s="1"/>
  <c r="AM903" i="3"/>
  <c r="AN903" i="3"/>
  <c r="AP903" i="3"/>
  <c r="E903" i="3" s="1"/>
  <c r="AM904" i="3"/>
  <c r="AN904" i="3"/>
  <c r="F904" i="3" s="1"/>
  <c r="AP904" i="3"/>
  <c r="E904" i="3" s="1"/>
  <c r="AM905" i="3"/>
  <c r="AN905" i="3"/>
  <c r="F905" i="3" s="1"/>
  <c r="AP905" i="3"/>
  <c r="AM906" i="3"/>
  <c r="AN906" i="3"/>
  <c r="AP906" i="3"/>
  <c r="E906" i="3" s="1"/>
  <c r="AM907" i="3"/>
  <c r="AN907" i="3"/>
  <c r="F907" i="3" s="1"/>
  <c r="AP907" i="3"/>
  <c r="E907" i="3" s="1"/>
  <c r="AM908" i="3"/>
  <c r="AN908" i="3"/>
  <c r="F908" i="3" s="1"/>
  <c r="AP908" i="3"/>
  <c r="E908" i="3" s="1"/>
  <c r="AM909" i="3"/>
  <c r="AN909" i="3"/>
  <c r="AP909" i="3"/>
  <c r="E909" i="3" s="1"/>
  <c r="AM910" i="3"/>
  <c r="AN910" i="3"/>
  <c r="F910" i="3" s="1"/>
  <c r="AP910" i="3"/>
  <c r="AM911" i="3"/>
  <c r="AN911" i="3"/>
  <c r="F911" i="3" s="1"/>
  <c r="AP911" i="3"/>
  <c r="AM912" i="3"/>
  <c r="AN912" i="3"/>
  <c r="AP912" i="3"/>
  <c r="E912" i="3" s="1"/>
  <c r="AM913" i="3"/>
  <c r="AN913" i="3"/>
  <c r="F913" i="3" s="1"/>
  <c r="AP913" i="3"/>
  <c r="E913" i="3" s="1"/>
  <c r="AM914" i="3"/>
  <c r="AN914" i="3"/>
  <c r="F914" i="3" s="1"/>
  <c r="AP914" i="3"/>
  <c r="E914" i="3" s="1"/>
  <c r="AM915" i="3"/>
  <c r="AN915" i="3"/>
  <c r="AP915" i="3"/>
  <c r="E915" i="3" s="1"/>
  <c r="AM916" i="3"/>
  <c r="AN916" i="3"/>
  <c r="F916" i="3" s="1"/>
  <c r="AP916" i="3"/>
  <c r="E916" i="3" s="1"/>
  <c r="AM917" i="3"/>
  <c r="AN917" i="3"/>
  <c r="F917" i="3" s="1"/>
  <c r="AP917" i="3"/>
  <c r="E917" i="3" s="1"/>
  <c r="AM918" i="3"/>
  <c r="AN918" i="3"/>
  <c r="AP918" i="3"/>
  <c r="E918" i="3" s="1"/>
  <c r="AM919" i="3"/>
  <c r="AN919" i="3"/>
  <c r="F919" i="3" s="1"/>
  <c r="AP919" i="3"/>
  <c r="E919" i="3" s="1"/>
  <c r="AM920" i="3"/>
  <c r="AN920" i="3"/>
  <c r="F920" i="3" s="1"/>
  <c r="AP920" i="3"/>
  <c r="E920" i="3" s="1"/>
  <c r="AM921" i="3"/>
  <c r="AN921" i="3"/>
  <c r="AP921" i="3"/>
  <c r="E921" i="3" s="1"/>
  <c r="AM922" i="3"/>
  <c r="AN922" i="3"/>
  <c r="F922" i="3" s="1"/>
  <c r="AP922" i="3"/>
  <c r="E922" i="3" s="1"/>
  <c r="AM923" i="3"/>
  <c r="AN923" i="3"/>
  <c r="F923" i="3" s="1"/>
  <c r="AP923" i="3"/>
  <c r="E923" i="3" s="1"/>
  <c r="AM924" i="3"/>
  <c r="AN924" i="3"/>
  <c r="AP924" i="3"/>
  <c r="E924" i="3" s="1"/>
  <c r="AM925" i="3"/>
  <c r="AN925" i="3"/>
  <c r="F925" i="3" s="1"/>
  <c r="AP925" i="3"/>
  <c r="E925" i="3" s="1"/>
  <c r="AM926" i="3"/>
  <c r="AN926" i="3"/>
  <c r="F926" i="3" s="1"/>
  <c r="AP926" i="3"/>
  <c r="E926" i="3" s="1"/>
  <c r="AM927" i="3"/>
  <c r="AN927" i="3"/>
  <c r="AP927" i="3"/>
  <c r="E927" i="3" s="1"/>
  <c r="AM928" i="3"/>
  <c r="AN928" i="3"/>
  <c r="F928" i="3" s="1"/>
  <c r="AP928" i="3"/>
  <c r="E928" i="3" s="1"/>
  <c r="AM929" i="3"/>
  <c r="AN929" i="3"/>
  <c r="F929" i="3" s="1"/>
  <c r="AP929" i="3"/>
  <c r="E929" i="3" s="1"/>
  <c r="AM930" i="3"/>
  <c r="AN930" i="3"/>
  <c r="AP930" i="3"/>
  <c r="E930" i="3" s="1"/>
  <c r="AM931" i="3"/>
  <c r="AN931" i="3"/>
  <c r="F931" i="3" s="1"/>
  <c r="AP931" i="3"/>
  <c r="E931" i="3" s="1"/>
  <c r="AM932" i="3"/>
  <c r="AN932" i="3"/>
  <c r="F932" i="3" s="1"/>
  <c r="AP932" i="3"/>
  <c r="E932" i="3" s="1"/>
  <c r="AM933" i="3"/>
  <c r="AN933" i="3"/>
  <c r="AP933" i="3"/>
  <c r="E933" i="3" s="1"/>
  <c r="AM934" i="3"/>
  <c r="AN934" i="3"/>
  <c r="F934" i="3" s="1"/>
  <c r="AP934" i="3"/>
  <c r="E934" i="3" s="1"/>
  <c r="AM935" i="3"/>
  <c r="AN935" i="3"/>
  <c r="F935" i="3" s="1"/>
  <c r="AP935" i="3"/>
  <c r="E935" i="3" s="1"/>
  <c r="AM936" i="3"/>
  <c r="AN936" i="3"/>
  <c r="F936" i="3" s="1"/>
  <c r="AP936" i="3"/>
  <c r="E936" i="3" s="1"/>
  <c r="AM937" i="3"/>
  <c r="AN937" i="3"/>
  <c r="F937" i="3" s="1"/>
  <c r="AP937" i="3"/>
  <c r="AM938" i="3"/>
  <c r="AN938" i="3"/>
  <c r="AP938" i="3"/>
  <c r="E938" i="3" s="1"/>
  <c r="AM939" i="3"/>
  <c r="AN939" i="3"/>
  <c r="AP939" i="3"/>
  <c r="E939" i="3" s="1"/>
  <c r="AM940" i="3"/>
  <c r="AN940" i="3"/>
  <c r="F940" i="3" s="1"/>
  <c r="AP940" i="3"/>
  <c r="E940" i="3" s="1"/>
  <c r="AM941" i="3"/>
  <c r="AN941" i="3"/>
  <c r="F941" i="3" s="1"/>
  <c r="AP941" i="3"/>
  <c r="E941" i="3" s="1"/>
  <c r="AM942" i="3"/>
  <c r="AN942" i="3"/>
  <c r="AP942" i="3"/>
  <c r="E942" i="3" s="1"/>
  <c r="AM943" i="3"/>
  <c r="AN943" i="3"/>
  <c r="F943" i="3" s="1"/>
  <c r="AP943" i="3"/>
  <c r="E943" i="3" s="1"/>
  <c r="AM944" i="3"/>
  <c r="AN944" i="3"/>
  <c r="F944" i="3" s="1"/>
  <c r="AP944" i="3"/>
  <c r="E944" i="3" s="1"/>
  <c r="AM945" i="3"/>
  <c r="AN945" i="3"/>
  <c r="AP945" i="3"/>
  <c r="E945" i="3" s="1"/>
  <c r="AM946" i="3"/>
  <c r="AN946" i="3"/>
  <c r="F946" i="3" s="1"/>
  <c r="AP946" i="3"/>
  <c r="E946" i="3" s="1"/>
  <c r="AM947" i="3"/>
  <c r="AN947" i="3"/>
  <c r="F947" i="3" s="1"/>
  <c r="AP947" i="3"/>
  <c r="AM948" i="3"/>
  <c r="AN948" i="3"/>
  <c r="AP948" i="3"/>
  <c r="E948" i="3" s="1"/>
  <c r="AM949" i="3"/>
  <c r="AN949" i="3"/>
  <c r="F949" i="3" s="1"/>
  <c r="AP949" i="3"/>
  <c r="AM950" i="3"/>
  <c r="AN950" i="3"/>
  <c r="F950" i="3" s="1"/>
  <c r="AP950" i="3"/>
  <c r="AM951" i="3"/>
  <c r="AN951" i="3"/>
  <c r="AP951" i="3"/>
  <c r="E951" i="3" s="1"/>
  <c r="AM952" i="3"/>
  <c r="AN952" i="3"/>
  <c r="F952" i="3" s="1"/>
  <c r="AP952" i="3"/>
  <c r="AM953" i="3"/>
  <c r="AN953" i="3"/>
  <c r="F953" i="3" s="1"/>
  <c r="AP953" i="3"/>
  <c r="AM954" i="3"/>
  <c r="AN954" i="3"/>
  <c r="AP954" i="3"/>
  <c r="E954" i="3" s="1"/>
  <c r="AM955" i="3"/>
  <c r="AN955" i="3"/>
  <c r="F955" i="3" s="1"/>
  <c r="AP955" i="3"/>
  <c r="AM956" i="3"/>
  <c r="AN956" i="3"/>
  <c r="AP956" i="3"/>
  <c r="E956" i="3" s="1"/>
  <c r="AM957" i="3"/>
  <c r="AN957" i="3"/>
  <c r="F957" i="3" s="1"/>
  <c r="AP957" i="3"/>
  <c r="E957" i="3" s="1"/>
  <c r="AM958" i="3"/>
  <c r="AN958" i="3"/>
  <c r="F958" i="3" s="1"/>
  <c r="AP958" i="3"/>
  <c r="E958" i="3" s="1"/>
  <c r="AM959" i="3"/>
  <c r="AN959" i="3"/>
  <c r="F959" i="3" s="1"/>
  <c r="AP959" i="3"/>
  <c r="AM960" i="3"/>
  <c r="AN960" i="3"/>
  <c r="AP960" i="3"/>
  <c r="E960" i="3" s="1"/>
  <c r="AM560" i="3"/>
  <c r="AN560" i="3"/>
  <c r="F560" i="3" s="1"/>
  <c r="AP560" i="3"/>
  <c r="AM961" i="3"/>
  <c r="AN961" i="3"/>
  <c r="F961" i="3" s="1"/>
  <c r="AP961" i="3"/>
  <c r="E961" i="3" s="1"/>
  <c r="AM962" i="3"/>
  <c r="AN962" i="3"/>
  <c r="AP962" i="3"/>
  <c r="E962" i="3" s="1"/>
  <c r="AM963" i="3"/>
  <c r="AN963" i="3"/>
  <c r="F963" i="3" s="1"/>
  <c r="AP963" i="3"/>
  <c r="E963" i="3" s="1"/>
  <c r="AM964" i="3"/>
  <c r="AN964" i="3"/>
  <c r="F964" i="3" s="1"/>
  <c r="AP964" i="3"/>
  <c r="E964" i="3" s="1"/>
  <c r="AM965" i="3"/>
  <c r="AN965" i="3"/>
  <c r="AP965" i="3"/>
  <c r="E965" i="3" s="1"/>
  <c r="AM966" i="3"/>
  <c r="AN966" i="3"/>
  <c r="F966" i="3" s="1"/>
  <c r="AP966" i="3"/>
  <c r="E966" i="3" s="1"/>
  <c r="AM967" i="3"/>
  <c r="AN967" i="3"/>
  <c r="F967" i="3" s="1"/>
  <c r="AP967" i="3"/>
  <c r="E967" i="3" s="1"/>
  <c r="AM968" i="3"/>
  <c r="AN968" i="3"/>
  <c r="F968" i="3" s="1"/>
  <c r="AP968" i="3"/>
  <c r="E968" i="3" s="1"/>
  <c r="AM969" i="3"/>
  <c r="AN969" i="3"/>
  <c r="F969" i="3" s="1"/>
  <c r="AP969" i="3"/>
  <c r="AM970" i="3"/>
  <c r="AN970" i="3"/>
  <c r="AP970" i="3"/>
  <c r="E970" i="3" s="1"/>
  <c r="AM971" i="3"/>
  <c r="AN971" i="3"/>
  <c r="AP971" i="3"/>
  <c r="E971" i="3" s="1"/>
  <c r="AM972" i="3"/>
  <c r="AN972" i="3"/>
  <c r="F972" i="3" s="1"/>
  <c r="AP972" i="3"/>
  <c r="E972" i="3" s="1"/>
  <c r="AM973" i="3"/>
  <c r="AN973" i="3"/>
  <c r="AP973" i="3"/>
  <c r="E973" i="3" s="1"/>
  <c r="AM974" i="3"/>
  <c r="AN974" i="3"/>
  <c r="AP974" i="3"/>
  <c r="E974" i="3" s="1"/>
  <c r="AM975" i="3"/>
  <c r="AN975" i="3"/>
  <c r="F975" i="3" s="1"/>
  <c r="AP975" i="3"/>
  <c r="AM976" i="3"/>
  <c r="AN976" i="3"/>
  <c r="F976" i="3" s="1"/>
  <c r="AP976" i="3"/>
  <c r="E976" i="3" s="1"/>
  <c r="AM977" i="3"/>
  <c r="AN977" i="3"/>
  <c r="AP977" i="3"/>
  <c r="E977" i="3" s="1"/>
  <c r="AM978" i="3"/>
  <c r="AN978" i="3"/>
  <c r="F978" i="3" s="1"/>
  <c r="AP978" i="3"/>
  <c r="E978" i="3" s="1"/>
  <c r="AM979" i="3"/>
  <c r="AN979" i="3"/>
  <c r="F979" i="3" s="1"/>
  <c r="AP979" i="3"/>
  <c r="E979" i="3" s="1"/>
  <c r="AM980" i="3"/>
  <c r="AN980" i="3"/>
  <c r="AP980" i="3"/>
  <c r="E980" i="3" s="1"/>
  <c r="AM981" i="3"/>
  <c r="AN981" i="3"/>
  <c r="F981" i="3" s="1"/>
  <c r="AP981" i="3"/>
  <c r="E981" i="3" s="1"/>
  <c r="AM982" i="3"/>
  <c r="AN982" i="3"/>
  <c r="F982" i="3" s="1"/>
  <c r="AP982" i="3"/>
  <c r="E982" i="3" s="1"/>
  <c r="AM983" i="3"/>
  <c r="AN983" i="3"/>
  <c r="AP983" i="3"/>
  <c r="E983" i="3" s="1"/>
  <c r="AM984" i="3"/>
  <c r="AN984" i="3"/>
  <c r="F984" i="3" s="1"/>
  <c r="AP984" i="3"/>
  <c r="AM985" i="3"/>
  <c r="AN985" i="3"/>
  <c r="F985" i="3" s="1"/>
  <c r="AP985" i="3"/>
  <c r="E985" i="3" s="1"/>
  <c r="AM986" i="3"/>
  <c r="AN986" i="3"/>
  <c r="AP986" i="3"/>
  <c r="E986" i="3" s="1"/>
  <c r="AM987" i="3"/>
  <c r="AN987" i="3"/>
  <c r="F987" i="3" s="1"/>
  <c r="AP987" i="3"/>
  <c r="E987" i="3" s="1"/>
  <c r="AM988" i="3"/>
  <c r="AN988" i="3"/>
  <c r="F988" i="3" s="1"/>
  <c r="AP988" i="3"/>
  <c r="E988" i="3" s="1"/>
  <c r="AM989" i="3"/>
  <c r="AN989" i="3"/>
  <c r="AP989" i="3"/>
  <c r="E989" i="3" s="1"/>
  <c r="AM990" i="3"/>
  <c r="AN990" i="3"/>
  <c r="F990" i="3" s="1"/>
  <c r="AP990" i="3"/>
  <c r="AM991" i="3"/>
  <c r="AN991" i="3"/>
  <c r="F991" i="3" s="1"/>
  <c r="AP991" i="3"/>
  <c r="AM992" i="3"/>
  <c r="AN992" i="3"/>
  <c r="F992" i="3" s="1"/>
  <c r="AP992" i="3"/>
  <c r="E992" i="3" s="1"/>
  <c r="AM993" i="3"/>
  <c r="AN993" i="3"/>
  <c r="F993" i="3" s="1"/>
  <c r="AP993" i="3"/>
  <c r="AM994" i="3"/>
  <c r="AN994" i="3"/>
  <c r="F994" i="3" s="1"/>
  <c r="AP994" i="3"/>
  <c r="E994" i="3" s="1"/>
  <c r="AM995" i="3"/>
  <c r="AN995" i="3"/>
  <c r="AP995" i="3"/>
  <c r="E995" i="3" s="1"/>
  <c r="AM996" i="3"/>
  <c r="AN996" i="3"/>
  <c r="F996" i="3" s="1"/>
  <c r="AP996" i="3"/>
  <c r="AM997" i="3"/>
  <c r="AN997" i="3"/>
  <c r="F997" i="3" s="1"/>
  <c r="AP997" i="3"/>
  <c r="E997" i="3" s="1"/>
  <c r="AM998" i="3"/>
  <c r="AN998" i="3"/>
  <c r="AP998" i="3"/>
  <c r="E998" i="3" s="1"/>
  <c r="AM999" i="3"/>
  <c r="AN999" i="3"/>
  <c r="F999" i="3" s="1"/>
  <c r="AP999" i="3"/>
  <c r="E999" i="3" s="1"/>
  <c r="AM1000" i="3"/>
  <c r="AN1000" i="3"/>
  <c r="F1000" i="3" s="1"/>
  <c r="AP1000" i="3"/>
  <c r="E1000" i="3" s="1"/>
  <c r="AM1001" i="3"/>
  <c r="AN1001" i="3"/>
  <c r="AP1001" i="3"/>
  <c r="E1001" i="3" s="1"/>
  <c r="AM1002" i="3"/>
  <c r="AN1002" i="3"/>
  <c r="F1002" i="3" s="1"/>
  <c r="AP1002" i="3"/>
  <c r="E1002" i="3" s="1"/>
  <c r="AM1003" i="3"/>
  <c r="AN1003" i="3"/>
  <c r="F1003" i="3" s="1"/>
  <c r="AP1003" i="3"/>
  <c r="E1003" i="3" s="1"/>
  <c r="AM1004" i="3"/>
  <c r="AN1004" i="3"/>
  <c r="AP1004" i="3"/>
  <c r="E1004" i="3" s="1"/>
  <c r="AM1005" i="3"/>
  <c r="AN1005" i="3"/>
  <c r="F1005" i="3" s="1"/>
  <c r="AP1005" i="3"/>
  <c r="E1005" i="3" s="1"/>
  <c r="AM1006" i="3"/>
  <c r="AN1006" i="3"/>
  <c r="F1006" i="3" s="1"/>
  <c r="AP1006" i="3"/>
  <c r="E1006" i="3" s="1"/>
  <c r="AM1007" i="3"/>
  <c r="AN1007" i="3"/>
  <c r="AP1007" i="3"/>
  <c r="E1007" i="3" s="1"/>
  <c r="AM1008" i="3"/>
  <c r="AN1008" i="3"/>
  <c r="F1008" i="3" s="1"/>
  <c r="AP1008" i="3"/>
  <c r="E1008" i="3" s="1"/>
  <c r="AM1009" i="3"/>
  <c r="AN1009" i="3"/>
  <c r="AP1009" i="3"/>
  <c r="E1009" i="3" s="1"/>
  <c r="AM1010" i="3"/>
  <c r="AN1010" i="3"/>
  <c r="AP1010" i="3"/>
  <c r="E1010" i="3" s="1"/>
  <c r="AM1011" i="3"/>
  <c r="AN1011" i="3"/>
  <c r="F1011" i="3" s="1"/>
  <c r="AP1011" i="3"/>
  <c r="E1011" i="3" s="1"/>
  <c r="AM1012" i="3"/>
  <c r="AN1012" i="3"/>
  <c r="F1012" i="3" s="1"/>
  <c r="AP1012" i="3"/>
  <c r="AM1013" i="3"/>
  <c r="AN1013" i="3"/>
  <c r="AP1013" i="3"/>
  <c r="E1013" i="3" s="1"/>
  <c r="AM1014" i="3"/>
  <c r="AN1014" i="3"/>
  <c r="F1014" i="3" s="1"/>
  <c r="AP1014" i="3"/>
  <c r="E1014" i="3" s="1"/>
  <c r="AM1015" i="3"/>
  <c r="AN1015" i="3"/>
  <c r="F1015" i="3" s="1"/>
  <c r="AP1015" i="3"/>
  <c r="E1015" i="3" s="1"/>
  <c r="AM1016" i="3"/>
  <c r="AN1016" i="3"/>
  <c r="AP1016" i="3"/>
  <c r="E1016" i="3" s="1"/>
  <c r="AM1017" i="3"/>
  <c r="AN1017" i="3"/>
  <c r="F1017" i="3" s="1"/>
  <c r="AP1017" i="3"/>
  <c r="E1017" i="3" s="1"/>
  <c r="AM1018" i="3"/>
  <c r="AN1018" i="3"/>
  <c r="F1018" i="3" s="1"/>
  <c r="AP1018" i="3"/>
  <c r="E1018" i="3" s="1"/>
  <c r="AM1019" i="3"/>
  <c r="AN1019" i="3"/>
  <c r="AP1019" i="3"/>
  <c r="E1019" i="3" s="1"/>
  <c r="AM1020" i="3"/>
  <c r="AN1020" i="3"/>
  <c r="F1020" i="3" s="1"/>
  <c r="AP1020" i="3"/>
  <c r="AM1021" i="3"/>
  <c r="AN1021" i="3"/>
  <c r="F1021" i="3" s="1"/>
  <c r="AP1021" i="3"/>
  <c r="AM1022" i="3"/>
  <c r="AN1022" i="3"/>
  <c r="AP1022" i="3"/>
  <c r="E1022" i="3" s="1"/>
  <c r="AM1023" i="3"/>
  <c r="AN1023" i="3"/>
  <c r="F1023" i="3" s="1"/>
  <c r="AP1023" i="3"/>
  <c r="E1023" i="3" s="1"/>
  <c r="AM1024" i="3"/>
  <c r="AN1024" i="3"/>
  <c r="F1024" i="3" s="1"/>
  <c r="AP1024" i="3"/>
  <c r="E1024" i="3" s="1"/>
  <c r="AM1025" i="3"/>
  <c r="AN1025" i="3"/>
  <c r="AP1025" i="3"/>
  <c r="E1025" i="3" s="1"/>
  <c r="AM1026" i="3"/>
  <c r="AN1026" i="3"/>
  <c r="F1026" i="3" s="1"/>
  <c r="AP1026" i="3"/>
  <c r="E1026" i="3" s="1"/>
  <c r="AM1027" i="3"/>
  <c r="AN1027" i="3"/>
  <c r="F1027" i="3" s="1"/>
  <c r="AP1027" i="3"/>
  <c r="E1027" i="3" s="1"/>
  <c r="AM1028" i="3"/>
  <c r="AN1028" i="3"/>
  <c r="AP1028" i="3"/>
  <c r="E1028" i="3" s="1"/>
  <c r="AM1029" i="3"/>
  <c r="AN1029" i="3"/>
  <c r="F1029" i="3" s="1"/>
  <c r="AP1029" i="3"/>
  <c r="AM1030" i="3"/>
  <c r="AN1030" i="3"/>
  <c r="F1030" i="3" s="1"/>
  <c r="AP1030" i="3"/>
  <c r="E1030" i="3" s="1"/>
  <c r="AM1031" i="3"/>
  <c r="AN1031" i="3"/>
  <c r="AP1031" i="3"/>
  <c r="E1031" i="3" s="1"/>
  <c r="AM1032" i="3"/>
  <c r="AN1032" i="3"/>
  <c r="F1032" i="3" s="1"/>
  <c r="AP1032" i="3"/>
  <c r="E1032" i="3" s="1"/>
  <c r="AM1033" i="3"/>
  <c r="AN1033" i="3"/>
  <c r="F1033" i="3" s="1"/>
  <c r="AP1033" i="3"/>
  <c r="E1033" i="3" s="1"/>
  <c r="AM1034" i="3"/>
  <c r="AN1034" i="3"/>
  <c r="AP1034" i="3"/>
  <c r="E1034" i="3" s="1"/>
  <c r="AM1035" i="3"/>
  <c r="AN1035" i="3"/>
  <c r="F1035" i="3" s="1"/>
  <c r="AP1035" i="3"/>
  <c r="E1035" i="3" s="1"/>
  <c r="AM1036" i="3"/>
  <c r="AN1036" i="3"/>
  <c r="F1036" i="3" s="1"/>
  <c r="AP1036" i="3"/>
  <c r="AM1037" i="3"/>
  <c r="AN1037" i="3"/>
  <c r="AP1037" i="3"/>
  <c r="E1037" i="3" s="1"/>
  <c r="AM1038" i="3"/>
  <c r="AN1038" i="3"/>
  <c r="F1038" i="3" s="1"/>
  <c r="AP1038" i="3"/>
  <c r="E1038" i="3" s="1"/>
  <c r="AM1039" i="3"/>
  <c r="AN1039" i="3"/>
  <c r="F1039" i="3" s="1"/>
  <c r="AP1039" i="3"/>
  <c r="E1039" i="3" s="1"/>
  <c r="AM1040" i="3"/>
  <c r="AN1040" i="3"/>
  <c r="AP1040" i="3"/>
  <c r="E1040" i="3" s="1"/>
  <c r="AM1041" i="3"/>
  <c r="AN1041" i="3"/>
  <c r="F1041" i="3" s="1"/>
  <c r="AP1041" i="3"/>
  <c r="AM169" i="4"/>
  <c r="AN169" i="4"/>
  <c r="F169" i="4" s="1"/>
  <c r="AP169" i="4"/>
  <c r="AM79" i="4"/>
  <c r="AN79" i="4"/>
  <c r="F79" i="4" s="1"/>
  <c r="AP79" i="4"/>
  <c r="AM98" i="4"/>
  <c r="AN98" i="4"/>
  <c r="AP98" i="4"/>
  <c r="E98" i="4" s="1"/>
  <c r="AM124" i="4"/>
  <c r="AN124" i="4"/>
  <c r="F124" i="4" s="1"/>
  <c r="AP124" i="4"/>
  <c r="E124" i="4" s="1"/>
  <c r="AM128" i="4"/>
  <c r="AN128" i="4"/>
  <c r="F128" i="4" s="1"/>
  <c r="AP128" i="4"/>
  <c r="AM153" i="4"/>
  <c r="AN153" i="4"/>
  <c r="AP153" i="4"/>
  <c r="AM156" i="4"/>
  <c r="AN156" i="4"/>
  <c r="F156" i="4" s="1"/>
  <c r="AP156" i="4"/>
  <c r="AM197" i="4"/>
  <c r="AN197" i="4"/>
  <c r="AP197" i="4"/>
  <c r="E197" i="4" s="1"/>
  <c r="AM214" i="4"/>
  <c r="AN214" i="4"/>
  <c r="F214" i="4" s="1"/>
  <c r="AP214" i="4"/>
  <c r="E214" i="4" s="1"/>
  <c r="AM216" i="4"/>
  <c r="AN216" i="4"/>
  <c r="F216" i="4" s="1"/>
  <c r="AP216" i="4"/>
  <c r="AM229" i="4"/>
  <c r="AN229" i="4"/>
  <c r="AP229" i="4"/>
  <c r="AM245" i="4"/>
  <c r="AN245" i="4"/>
  <c r="F245" i="4" s="1"/>
  <c r="AP245" i="4"/>
  <c r="AM254" i="4"/>
  <c r="AN254" i="4"/>
  <c r="F254" i="4" s="1"/>
  <c r="AP254" i="4"/>
  <c r="AM264" i="4"/>
  <c r="AN264" i="4"/>
  <c r="F264" i="4" s="1"/>
  <c r="AP264" i="4"/>
  <c r="E264" i="4" s="1"/>
  <c r="AM287" i="4"/>
  <c r="AN287" i="4"/>
  <c r="F287" i="4" s="1"/>
  <c r="AP287" i="4"/>
  <c r="AM302" i="4"/>
  <c r="AN302" i="4"/>
  <c r="F302" i="4" s="1"/>
  <c r="AP302" i="4"/>
  <c r="AM304" i="4"/>
  <c r="AN304" i="4"/>
  <c r="AP304" i="4"/>
  <c r="E304" i="4" s="1"/>
  <c r="AM317" i="4"/>
  <c r="AN317" i="4"/>
  <c r="F317" i="4" s="1"/>
  <c r="AP317" i="4"/>
  <c r="AM322" i="4"/>
  <c r="AN322" i="4"/>
  <c r="AP322" i="4"/>
  <c r="AM326" i="4"/>
  <c r="AN326" i="4"/>
  <c r="AP326" i="4"/>
  <c r="AM344" i="4"/>
  <c r="AN344" i="4"/>
  <c r="F344" i="4" s="1"/>
  <c r="AP344" i="4"/>
  <c r="AM345" i="4"/>
  <c r="AN345" i="4"/>
  <c r="F345" i="4" s="1"/>
  <c r="AP345" i="4"/>
  <c r="AM346" i="4"/>
  <c r="AN346" i="4"/>
  <c r="AP346" i="4"/>
  <c r="E346" i="4" s="1"/>
  <c r="AM347" i="4"/>
  <c r="AN347" i="4"/>
  <c r="F347" i="4" s="1"/>
  <c r="AP347" i="4"/>
  <c r="AM348" i="4"/>
  <c r="AN348" i="4"/>
  <c r="F348" i="4" s="1"/>
  <c r="AP348" i="4"/>
  <c r="AM349" i="4"/>
  <c r="AN349" i="4"/>
  <c r="F349" i="4" s="1"/>
  <c r="AP349" i="4"/>
  <c r="E349" i="4" s="1"/>
  <c r="AM67" i="4"/>
  <c r="AN67" i="4"/>
  <c r="F67" i="4" s="1"/>
  <c r="AP67" i="4"/>
  <c r="AM74" i="4"/>
  <c r="AN74" i="4"/>
  <c r="AP74" i="4"/>
  <c r="E74" i="4" s="1"/>
  <c r="AM126" i="4"/>
  <c r="AN126" i="4"/>
  <c r="AP126" i="4"/>
  <c r="E126" i="4" s="1"/>
  <c r="AM134" i="4"/>
  <c r="AN134" i="4"/>
  <c r="AP134" i="4"/>
  <c r="AM140" i="4"/>
  <c r="AN140" i="4"/>
  <c r="F140" i="4" s="1"/>
  <c r="AP140" i="4"/>
  <c r="AM150" i="4"/>
  <c r="AN150" i="4"/>
  <c r="AP150" i="4"/>
  <c r="E150" i="4" s="1"/>
  <c r="AM184" i="4"/>
  <c r="AN184" i="4"/>
  <c r="F184" i="4" s="1"/>
  <c r="AP184" i="4"/>
  <c r="E184" i="4" s="1"/>
  <c r="AM199" i="4"/>
  <c r="AN199" i="4"/>
  <c r="AP199" i="4"/>
  <c r="AM204" i="4"/>
  <c r="AN204" i="4"/>
  <c r="AP204" i="4"/>
  <c r="AM209" i="4"/>
  <c r="AN209" i="4"/>
  <c r="F209" i="4" s="1"/>
  <c r="AP209" i="4"/>
  <c r="AM213" i="4"/>
  <c r="AN213" i="4"/>
  <c r="F213" i="4" s="1"/>
  <c r="AP213" i="4"/>
  <c r="AM219" i="4"/>
  <c r="AN219" i="4"/>
  <c r="AP219" i="4"/>
  <c r="AM240" i="4"/>
  <c r="AN240" i="4"/>
  <c r="F240" i="4" s="1"/>
  <c r="AP240" i="4"/>
  <c r="AM269" i="4"/>
  <c r="AN269" i="4"/>
  <c r="F269" i="4" s="1"/>
  <c r="AP269" i="4"/>
  <c r="AM296" i="4"/>
  <c r="AN296" i="4"/>
  <c r="AP296" i="4"/>
  <c r="AM313" i="4"/>
  <c r="AN313" i="4"/>
  <c r="F313" i="4" s="1"/>
  <c r="AP313" i="4"/>
  <c r="AM333" i="4"/>
  <c r="AN333" i="4"/>
  <c r="F333" i="4" s="1"/>
  <c r="AP333" i="4"/>
  <c r="AM339" i="4"/>
  <c r="AN339" i="4"/>
  <c r="AP339" i="4"/>
  <c r="E339" i="4" s="1"/>
  <c r="AM358" i="4"/>
  <c r="AN358" i="4"/>
  <c r="F358" i="4" s="1"/>
  <c r="AP358" i="4"/>
  <c r="E358" i="4" s="1"/>
  <c r="AM369" i="4"/>
  <c r="AN369" i="4"/>
  <c r="F369" i="4" s="1"/>
  <c r="AP369" i="4"/>
  <c r="AM372" i="4"/>
  <c r="AN372" i="4"/>
  <c r="F372" i="4" s="1"/>
  <c r="AP372" i="4"/>
  <c r="AM378" i="4"/>
  <c r="AN378" i="4"/>
  <c r="F378" i="4" s="1"/>
  <c r="AP378" i="4"/>
  <c r="E378" i="4" s="1"/>
  <c r="AM385" i="4"/>
  <c r="AN385" i="4"/>
  <c r="F385" i="4" s="1"/>
  <c r="AP385" i="4"/>
  <c r="AM427" i="4"/>
  <c r="AN427" i="4"/>
  <c r="AP427" i="4"/>
  <c r="E427" i="4" s="1"/>
  <c r="AM428" i="4"/>
  <c r="AN428" i="4"/>
  <c r="F428" i="4" s="1"/>
  <c r="AP428" i="4"/>
  <c r="AM429" i="4"/>
  <c r="AN429" i="4"/>
  <c r="F429" i="4" s="1"/>
  <c r="AP429" i="4"/>
  <c r="E429" i="4" s="1"/>
  <c r="AM242" i="4"/>
  <c r="AN242" i="4"/>
  <c r="AP242" i="4"/>
  <c r="AM430" i="4"/>
  <c r="AN430" i="4"/>
  <c r="F430" i="4" s="1"/>
  <c r="AP430" i="4"/>
  <c r="E430" i="4" s="1"/>
  <c r="AM431" i="4"/>
  <c r="AN431" i="4"/>
  <c r="F431" i="4" s="1"/>
  <c r="AP431" i="4"/>
  <c r="AM432" i="4"/>
  <c r="AN432" i="4"/>
  <c r="F432" i="4" s="1"/>
  <c r="AP432" i="4"/>
  <c r="E432" i="4" s="1"/>
  <c r="AM433" i="4"/>
  <c r="AN433" i="4"/>
  <c r="F433" i="4" s="1"/>
  <c r="AP433" i="4"/>
  <c r="E433" i="4" s="1"/>
  <c r="AM434" i="4"/>
  <c r="AN434" i="4"/>
  <c r="F434" i="4" s="1"/>
  <c r="AP434" i="4"/>
  <c r="AM435" i="4"/>
  <c r="AN435" i="4"/>
  <c r="F435" i="4" s="1"/>
  <c r="AP435" i="4"/>
  <c r="AM436" i="4"/>
  <c r="AN436" i="4"/>
  <c r="F436" i="4" s="1"/>
  <c r="AP436" i="4"/>
  <c r="AM437" i="4"/>
  <c r="AN437" i="4"/>
  <c r="F437" i="4" s="1"/>
  <c r="AP437" i="4"/>
  <c r="AM438" i="4"/>
  <c r="AN438" i="4"/>
  <c r="F438" i="4" s="1"/>
  <c r="AP438" i="4"/>
  <c r="E438" i="4" s="1"/>
  <c r="AM439" i="4"/>
  <c r="AN439" i="4"/>
  <c r="F439" i="4" s="1"/>
  <c r="AP439" i="4"/>
  <c r="E439" i="4" s="1"/>
  <c r="AM440" i="4"/>
  <c r="AN440" i="4"/>
  <c r="F440" i="4" s="1"/>
  <c r="AP440" i="4"/>
  <c r="AM441" i="4"/>
  <c r="AN441" i="4"/>
  <c r="F441" i="4" s="1"/>
  <c r="AP441" i="4"/>
  <c r="E441" i="4" s="1"/>
  <c r="AM442" i="4"/>
  <c r="AN442" i="4"/>
  <c r="AP442" i="4"/>
  <c r="AM443" i="4"/>
  <c r="AN443" i="4"/>
  <c r="F443" i="4" s="1"/>
  <c r="AP443" i="4"/>
  <c r="AM444" i="4"/>
  <c r="AN444" i="4"/>
  <c r="AP444" i="4"/>
  <c r="E444" i="4" s="1"/>
  <c r="AM445" i="4"/>
  <c r="AN445" i="4"/>
  <c r="F445" i="4" s="1"/>
  <c r="AP445" i="4"/>
  <c r="AM446" i="4"/>
  <c r="AN446" i="4"/>
  <c r="F446" i="4" s="1"/>
  <c r="AP446" i="4"/>
  <c r="AM447" i="4"/>
  <c r="AN447" i="4"/>
  <c r="F447" i="4" s="1"/>
  <c r="AP447" i="4"/>
  <c r="AM448" i="4"/>
  <c r="AN448" i="4"/>
  <c r="F448" i="4" s="1"/>
  <c r="AP448" i="4"/>
  <c r="E448" i="4" s="1"/>
  <c r="AM449" i="4"/>
  <c r="AN449" i="4"/>
  <c r="F449" i="4" s="1"/>
  <c r="AP449" i="4"/>
  <c r="AM450" i="4"/>
  <c r="AN450" i="4"/>
  <c r="F450" i="4" s="1"/>
  <c r="AP450" i="4"/>
  <c r="E450" i="4" s="1"/>
  <c r="AM451" i="4"/>
  <c r="AN451" i="4"/>
  <c r="F451" i="4" s="1"/>
  <c r="AP451" i="4"/>
  <c r="AM452" i="4"/>
  <c r="AN452" i="4"/>
  <c r="AP452" i="4"/>
  <c r="AM453" i="4"/>
  <c r="AN453" i="4"/>
  <c r="AP453" i="4"/>
  <c r="E453" i="4" s="1"/>
  <c r="AM454" i="4"/>
  <c r="AN454" i="4"/>
  <c r="F454" i="4" s="1"/>
  <c r="AP454" i="4"/>
  <c r="AM455" i="4"/>
  <c r="AN455" i="4"/>
  <c r="F455" i="4" s="1"/>
  <c r="AP455" i="4"/>
  <c r="AM456" i="4"/>
  <c r="AN456" i="4"/>
  <c r="AP456" i="4"/>
  <c r="E456" i="4" s="1"/>
  <c r="AM457" i="4"/>
  <c r="AN457" i="4"/>
  <c r="F457" i="4" s="1"/>
  <c r="AP457" i="4"/>
  <c r="E457" i="4" s="1"/>
  <c r="AM458" i="4"/>
  <c r="AN458" i="4"/>
  <c r="F458" i="4" s="1"/>
  <c r="AP458" i="4"/>
  <c r="AM459" i="4"/>
  <c r="AN459" i="4"/>
  <c r="F459" i="4" s="1"/>
  <c r="AP459" i="4"/>
  <c r="AM460" i="4"/>
  <c r="AN460" i="4"/>
  <c r="F460" i="4" s="1"/>
  <c r="AP460" i="4"/>
  <c r="AM461" i="4"/>
  <c r="AN461" i="4"/>
  <c r="F461" i="4" s="1"/>
  <c r="AP461" i="4"/>
  <c r="AM462" i="4"/>
  <c r="AN462" i="4"/>
  <c r="AP462" i="4"/>
  <c r="E462" i="4" s="1"/>
  <c r="AM463" i="4"/>
  <c r="AN463" i="4"/>
  <c r="F463" i="4" s="1"/>
  <c r="AP463" i="4"/>
  <c r="E463" i="4" s="1"/>
  <c r="AM464" i="4"/>
  <c r="AN464" i="4"/>
  <c r="F464" i="4" s="1"/>
  <c r="AP464" i="4"/>
  <c r="AM465" i="4"/>
  <c r="AN465" i="4"/>
  <c r="AP465" i="4"/>
  <c r="AM466" i="4"/>
  <c r="AN466" i="4"/>
  <c r="F466" i="4" s="1"/>
  <c r="AP466" i="4"/>
  <c r="E466" i="4" s="1"/>
  <c r="AM467" i="4"/>
  <c r="AN467" i="4"/>
  <c r="F467" i="4" s="1"/>
  <c r="AP467" i="4"/>
  <c r="AM468" i="4"/>
  <c r="AN468" i="4"/>
  <c r="F468" i="4" s="1"/>
  <c r="AP468" i="4"/>
  <c r="AM469" i="4"/>
  <c r="AN469" i="4"/>
  <c r="F469" i="4" s="1"/>
  <c r="AP469" i="4"/>
  <c r="E469" i="4" s="1"/>
  <c r="AM96" i="4"/>
  <c r="AN96" i="4"/>
  <c r="F96" i="4" s="1"/>
  <c r="AP96" i="4"/>
  <c r="AM161" i="4"/>
  <c r="AN161" i="4"/>
  <c r="F161" i="4" s="1"/>
  <c r="AP161" i="4"/>
  <c r="E161" i="4" s="1"/>
  <c r="AM174" i="4"/>
  <c r="AN174" i="4"/>
  <c r="F174" i="4" s="1"/>
  <c r="AP174" i="4"/>
  <c r="AM206" i="4"/>
  <c r="AN206" i="4"/>
  <c r="F206" i="4" s="1"/>
  <c r="AP206" i="4"/>
  <c r="AM230" i="4"/>
  <c r="AN230" i="4"/>
  <c r="F230" i="4" s="1"/>
  <c r="AP230" i="4"/>
  <c r="AM255" i="4"/>
  <c r="AN255" i="4"/>
  <c r="F255" i="4" s="1"/>
  <c r="AP255" i="4"/>
  <c r="AM268" i="4"/>
  <c r="AN268" i="4"/>
  <c r="F268" i="4" s="1"/>
  <c r="AP268" i="4"/>
  <c r="AM290" i="4"/>
  <c r="AN290" i="4"/>
  <c r="F290" i="4" s="1"/>
  <c r="AP290" i="4"/>
  <c r="E290" i="4" s="1"/>
  <c r="AM294" i="4"/>
  <c r="AN294" i="4"/>
  <c r="AP294" i="4"/>
  <c r="AM331" i="4"/>
  <c r="AN331" i="4"/>
  <c r="F331" i="4" s="1"/>
  <c r="AP331" i="4"/>
  <c r="AM335" i="4"/>
  <c r="AN335" i="4"/>
  <c r="AP335" i="4"/>
  <c r="E335" i="4" s="1"/>
  <c r="AM352" i="4"/>
  <c r="AN352" i="4"/>
  <c r="F352" i="4" s="1"/>
  <c r="AP352" i="4"/>
  <c r="AM387" i="4"/>
  <c r="AN387" i="4"/>
  <c r="F387" i="4" s="1"/>
  <c r="AP387" i="4"/>
  <c r="AM485" i="4"/>
  <c r="AN485" i="4"/>
  <c r="AP485" i="4"/>
  <c r="AM486" i="4"/>
  <c r="AN486" i="4"/>
  <c r="F486" i="4" s="1"/>
  <c r="AP486" i="4"/>
  <c r="E486" i="4" s="1"/>
  <c r="AM487" i="4"/>
  <c r="AN487" i="4"/>
  <c r="AP487" i="4"/>
  <c r="AM488" i="4"/>
  <c r="AN488" i="4"/>
  <c r="AP488" i="4"/>
  <c r="E488" i="4" s="1"/>
  <c r="AM489" i="4"/>
  <c r="AN489" i="4"/>
  <c r="F489" i="4" s="1"/>
  <c r="AP489" i="4"/>
  <c r="AM490" i="4"/>
  <c r="AN490" i="4"/>
  <c r="F490" i="4" s="1"/>
  <c r="AP490" i="4"/>
  <c r="AM491" i="4"/>
  <c r="AN491" i="4"/>
  <c r="AP491" i="4"/>
  <c r="E491" i="4" s="1"/>
  <c r="AM492" i="4"/>
  <c r="AN492" i="4"/>
  <c r="F492" i="4" s="1"/>
  <c r="AP492" i="4"/>
  <c r="AM493" i="4"/>
  <c r="AN493" i="4"/>
  <c r="F493" i="4" s="1"/>
  <c r="AP493" i="4"/>
  <c r="AM494" i="4"/>
  <c r="AN494" i="4"/>
  <c r="AP494" i="4"/>
  <c r="AM495" i="4"/>
  <c r="AN495" i="4"/>
  <c r="F495" i="4" s="1"/>
  <c r="AP495" i="4"/>
  <c r="E495" i="4" s="1"/>
  <c r="AM496" i="4"/>
  <c r="AN496" i="4"/>
  <c r="F496" i="4" s="1"/>
  <c r="AP496" i="4"/>
  <c r="AM497" i="4"/>
  <c r="AN497" i="4"/>
  <c r="F497" i="4" s="1"/>
  <c r="AP497" i="4"/>
  <c r="AM498" i="4"/>
  <c r="AN498" i="4"/>
  <c r="F498" i="4" s="1"/>
  <c r="AP498" i="4"/>
  <c r="E498" i="4" s="1"/>
  <c r="AM499" i="4"/>
  <c r="AN499" i="4"/>
  <c r="F499" i="4" s="1"/>
  <c r="AP499" i="4"/>
  <c r="AM500" i="4"/>
  <c r="AN500" i="4"/>
  <c r="F500" i="4" s="1"/>
  <c r="AP500" i="4"/>
  <c r="AM501" i="4"/>
  <c r="AN501" i="4"/>
  <c r="F501" i="4" s="1"/>
  <c r="AP501" i="4"/>
  <c r="AM502" i="4"/>
  <c r="AN502" i="4"/>
  <c r="F502" i="4" s="1"/>
  <c r="AP502" i="4"/>
  <c r="AM503" i="4"/>
  <c r="AN503" i="4"/>
  <c r="AP503" i="4"/>
  <c r="E503" i="4" s="1"/>
  <c r="AM504" i="4"/>
  <c r="AN504" i="4"/>
  <c r="F504" i="4" s="1"/>
  <c r="AP504" i="4"/>
  <c r="E504" i="4" s="1"/>
  <c r="AM505" i="4"/>
  <c r="AN505" i="4"/>
  <c r="AP505" i="4"/>
  <c r="AM506" i="4"/>
  <c r="AN506" i="4"/>
  <c r="F506" i="4" s="1"/>
  <c r="AP506" i="4"/>
  <c r="E506" i="4" s="1"/>
  <c r="AM507" i="4"/>
  <c r="AN507" i="4"/>
  <c r="F507" i="4" s="1"/>
  <c r="AP507" i="4"/>
  <c r="E507" i="4" s="1"/>
  <c r="AM21" i="4"/>
  <c r="AN21" i="4"/>
  <c r="AP21" i="4"/>
  <c r="AM58" i="4"/>
  <c r="AN58" i="4"/>
  <c r="AP58" i="4"/>
  <c r="AM90" i="4"/>
  <c r="AN90" i="4"/>
  <c r="AP90" i="4"/>
  <c r="AM38" i="4"/>
  <c r="AN38" i="4"/>
  <c r="AP38" i="4"/>
  <c r="AM56" i="4"/>
  <c r="AN56" i="4"/>
  <c r="AP56" i="4"/>
  <c r="AM37" i="4"/>
  <c r="AN37" i="4"/>
  <c r="AP37" i="4"/>
  <c r="AM50" i="4"/>
  <c r="AN50" i="4"/>
  <c r="AP50" i="4"/>
  <c r="AM111" i="4"/>
  <c r="AN111" i="4"/>
  <c r="AP111" i="4"/>
  <c r="AM306" i="4"/>
  <c r="AN306" i="4"/>
  <c r="AP306" i="4"/>
  <c r="AM261" i="4"/>
  <c r="AN261" i="4"/>
  <c r="AP261" i="4"/>
  <c r="AM325" i="4"/>
  <c r="AN325" i="4"/>
  <c r="AP325" i="4"/>
  <c r="AM224" i="4"/>
  <c r="AN224" i="4"/>
  <c r="AP224" i="4"/>
  <c r="AM332" i="4"/>
  <c r="AN332" i="4"/>
  <c r="AP332" i="4"/>
  <c r="AM258" i="4"/>
  <c r="AN258" i="4"/>
  <c r="AP258" i="4"/>
  <c r="AM334" i="4"/>
  <c r="AN334" i="4"/>
  <c r="AP334" i="4"/>
  <c r="AM190" i="4"/>
  <c r="AN190" i="4"/>
  <c r="AP190" i="4"/>
  <c r="AM316" i="4"/>
  <c r="AN316" i="4"/>
  <c r="AP316" i="4"/>
  <c r="AM341" i="4"/>
  <c r="AN341" i="4"/>
  <c r="AP341" i="4"/>
  <c r="AM354" i="4"/>
  <c r="AN354" i="4"/>
  <c r="AP354" i="4"/>
  <c r="AM355" i="4"/>
  <c r="AN355" i="4"/>
  <c r="AP355" i="4"/>
  <c r="AM241" i="4"/>
  <c r="AN241" i="4"/>
  <c r="AP241" i="4"/>
  <c r="AM356" i="4"/>
  <c r="AN356" i="4"/>
  <c r="AP356" i="4"/>
  <c r="AM357" i="4"/>
  <c r="AN357" i="4"/>
  <c r="AP357" i="4"/>
  <c r="AM388" i="4"/>
  <c r="AN388" i="4"/>
  <c r="AP388" i="4"/>
  <c r="AM373" i="4"/>
  <c r="AN373" i="4"/>
  <c r="AP373" i="4"/>
  <c r="AM389" i="4"/>
  <c r="AN389" i="4"/>
  <c r="AP389" i="4"/>
  <c r="AM21" i="5"/>
  <c r="AN21" i="5"/>
  <c r="AP21" i="5"/>
  <c r="AM32" i="5"/>
  <c r="AN32" i="5"/>
  <c r="AP32" i="5"/>
  <c r="AM28" i="5"/>
  <c r="AN28" i="5"/>
  <c r="AP28" i="5"/>
  <c r="AM31" i="5"/>
  <c r="AN31" i="5"/>
  <c r="AP31" i="5"/>
  <c r="AM154" i="5"/>
  <c r="AN154" i="5"/>
  <c r="AP154" i="5"/>
  <c r="AM103" i="5"/>
  <c r="AN103" i="5"/>
  <c r="AP103" i="5"/>
  <c r="AM167" i="5"/>
  <c r="AN167" i="5"/>
  <c r="AP167" i="5"/>
  <c r="AM106" i="5"/>
  <c r="AN106" i="5"/>
  <c r="AP106" i="5"/>
  <c r="AM241" i="5"/>
  <c r="AN241" i="5"/>
  <c r="AP241" i="5"/>
  <c r="AM242" i="5"/>
  <c r="AN242" i="5"/>
  <c r="AP242" i="5"/>
  <c r="AM243" i="5"/>
  <c r="AN243" i="5"/>
  <c r="AP243" i="5"/>
  <c r="AM244" i="5"/>
  <c r="AN244" i="5"/>
  <c r="AP244" i="5"/>
  <c r="AM245" i="5"/>
  <c r="AN245" i="5"/>
  <c r="AP245" i="5"/>
  <c r="AM252" i="5"/>
  <c r="AN252" i="5"/>
  <c r="AP252" i="5"/>
  <c r="AM254" i="5"/>
  <c r="AN254" i="5"/>
  <c r="AP254" i="5"/>
  <c r="AM247" i="5"/>
  <c r="AN247" i="5"/>
  <c r="AP247" i="5"/>
  <c r="AM248" i="5"/>
  <c r="AN248" i="5"/>
  <c r="AP248" i="5"/>
  <c r="AM55" i="5"/>
  <c r="AN55" i="5"/>
  <c r="AP55" i="5"/>
  <c r="AM56" i="5"/>
  <c r="AN56" i="5"/>
  <c r="AP56" i="5"/>
  <c r="AM74" i="5"/>
  <c r="AN74" i="5"/>
  <c r="AP74" i="5"/>
  <c r="E74" i="5" s="1"/>
  <c r="AM77" i="5"/>
  <c r="AN77" i="5"/>
  <c r="AP77" i="5"/>
  <c r="AM85" i="5"/>
  <c r="AN85" i="5"/>
  <c r="F85" i="5" s="1"/>
  <c r="AP85" i="5"/>
  <c r="E85" i="5" s="1"/>
  <c r="AM110" i="5"/>
  <c r="AN110" i="5"/>
  <c r="AP110" i="5"/>
  <c r="AM121" i="5"/>
  <c r="AN121" i="5"/>
  <c r="F121" i="5" s="1"/>
  <c r="AP121" i="5"/>
  <c r="AM125" i="5"/>
  <c r="AN125" i="5"/>
  <c r="F125" i="5" s="1"/>
  <c r="AP125" i="5"/>
  <c r="E125" i="5" s="1"/>
  <c r="AM137" i="5"/>
  <c r="AN137" i="5"/>
  <c r="F137" i="5" s="1"/>
  <c r="AP137" i="5"/>
  <c r="AM142" i="5"/>
  <c r="AN142" i="5"/>
  <c r="F142" i="5" s="1"/>
  <c r="AP142" i="5"/>
  <c r="AM155" i="5"/>
  <c r="AN155" i="5"/>
  <c r="F155" i="5" s="1"/>
  <c r="AP155" i="5"/>
  <c r="E155" i="5" s="1"/>
  <c r="AM58" i="5"/>
  <c r="AN58" i="5"/>
  <c r="F58" i="5" s="1"/>
  <c r="AP58" i="5"/>
  <c r="AM89" i="5"/>
  <c r="AN89" i="5"/>
  <c r="F89" i="5" s="1"/>
  <c r="AP89" i="5"/>
  <c r="AM92" i="5"/>
  <c r="AN92" i="5"/>
  <c r="AP92" i="5"/>
  <c r="E92" i="5" s="1"/>
  <c r="AM100" i="5"/>
  <c r="AN100" i="5"/>
  <c r="F100" i="5" s="1"/>
  <c r="AP100" i="5"/>
  <c r="E100" i="5" s="1"/>
  <c r="AM114" i="5"/>
  <c r="AN114" i="5"/>
  <c r="F114" i="5" s="1"/>
  <c r="AP114" i="5"/>
  <c r="AM118" i="5"/>
  <c r="AN118" i="5"/>
  <c r="F118" i="5" s="1"/>
  <c r="AP118" i="5"/>
  <c r="E118" i="5" s="1"/>
  <c r="AM122" i="5"/>
  <c r="AN122" i="5"/>
  <c r="F122" i="5" s="1"/>
  <c r="AP122" i="5"/>
  <c r="AM132" i="5"/>
  <c r="AN132" i="5"/>
  <c r="F132" i="5" s="1"/>
  <c r="AP132" i="5"/>
  <c r="AM151" i="5"/>
  <c r="AN151" i="5"/>
  <c r="AP151" i="5"/>
  <c r="E151" i="5" s="1"/>
  <c r="AM158" i="5"/>
  <c r="AN158" i="5"/>
  <c r="F158" i="5" s="1"/>
  <c r="AP158" i="5"/>
  <c r="AM184" i="5"/>
  <c r="AN184" i="5"/>
  <c r="F184" i="5" s="1"/>
  <c r="AP184" i="5"/>
  <c r="AM190" i="5"/>
  <c r="AN190" i="5"/>
  <c r="AP190" i="5"/>
  <c r="E190" i="5" s="1"/>
  <c r="AM194" i="5"/>
  <c r="AN194" i="5"/>
  <c r="F194" i="5" s="1"/>
  <c r="AP194" i="5"/>
  <c r="AM200" i="5"/>
  <c r="AN200" i="5"/>
  <c r="F200" i="5" s="1"/>
  <c r="AP200" i="5"/>
  <c r="AM203" i="5"/>
  <c r="AN203" i="5"/>
  <c r="F203" i="5" s="1"/>
  <c r="AP203" i="5"/>
  <c r="E203" i="5" s="1"/>
  <c r="AM206" i="5"/>
  <c r="AN206" i="5"/>
  <c r="F206" i="5" s="1"/>
  <c r="AP206" i="5"/>
  <c r="AM208" i="5"/>
  <c r="AN208" i="5"/>
  <c r="F208" i="5" s="1"/>
  <c r="AP208" i="5"/>
  <c r="AM219" i="5"/>
  <c r="AN219" i="5"/>
  <c r="F219" i="5" s="1"/>
  <c r="AP219" i="5"/>
  <c r="E219" i="5" s="1"/>
  <c r="AM230" i="5"/>
  <c r="AN230" i="5"/>
  <c r="F230" i="5" s="1"/>
  <c r="AP230" i="5"/>
  <c r="AM246" i="5"/>
  <c r="AN246" i="5"/>
  <c r="F246" i="5" s="1"/>
  <c r="AP246" i="5"/>
  <c r="AM280" i="5"/>
  <c r="AN280" i="5"/>
  <c r="AP280" i="5"/>
  <c r="E280" i="5" s="1"/>
  <c r="AM281" i="5"/>
  <c r="AN281" i="5"/>
  <c r="AP281" i="5"/>
  <c r="E281" i="5" s="1"/>
  <c r="AM282" i="5"/>
  <c r="AN282" i="5"/>
  <c r="F282" i="5" s="1"/>
  <c r="AP282" i="5"/>
  <c r="AM283" i="5"/>
  <c r="AN283" i="5"/>
  <c r="F283" i="5" s="1"/>
  <c r="AP283" i="5"/>
  <c r="E283" i="5" s="1"/>
  <c r="AM284" i="5"/>
  <c r="AN284" i="5"/>
  <c r="F284" i="5" s="1"/>
  <c r="AP284" i="5"/>
  <c r="AM285" i="5"/>
  <c r="AN285" i="5"/>
  <c r="F285" i="5" s="1"/>
  <c r="AP285" i="5"/>
  <c r="AM286" i="5"/>
  <c r="AN286" i="5"/>
  <c r="F286" i="5" s="1"/>
  <c r="AP286" i="5"/>
  <c r="AM287" i="5"/>
  <c r="AN287" i="5"/>
  <c r="F287" i="5" s="1"/>
  <c r="AP287" i="5"/>
  <c r="AM288" i="5"/>
  <c r="AN288" i="5"/>
  <c r="F288" i="5" s="1"/>
  <c r="AP288" i="5"/>
  <c r="AM289" i="5"/>
  <c r="AN289" i="5"/>
  <c r="F289" i="5" s="1"/>
  <c r="AP289" i="5"/>
  <c r="E289" i="5" s="1"/>
  <c r="AM290" i="5"/>
  <c r="AN290" i="5"/>
  <c r="AP290" i="5"/>
  <c r="AM291" i="5"/>
  <c r="AN291" i="5"/>
  <c r="F291" i="5" s="1"/>
  <c r="AP291" i="5"/>
  <c r="AM292" i="5"/>
  <c r="AN292" i="5"/>
  <c r="F292" i="5" s="1"/>
  <c r="AP292" i="5"/>
  <c r="AM293" i="5"/>
  <c r="AN293" i="5"/>
  <c r="F293" i="5" s="1"/>
  <c r="AP293" i="5"/>
  <c r="AM294" i="5"/>
  <c r="AN294" i="5"/>
  <c r="AP294" i="5"/>
  <c r="AM295" i="5"/>
  <c r="AN295" i="5"/>
  <c r="F295" i="5" s="1"/>
  <c r="AP295" i="5"/>
  <c r="AM296" i="5"/>
  <c r="AN296" i="5"/>
  <c r="F296" i="5" s="1"/>
  <c r="AP296" i="5"/>
  <c r="AM297" i="5"/>
  <c r="AN297" i="5"/>
  <c r="F297" i="5" s="1"/>
  <c r="AP297" i="5"/>
  <c r="AM298" i="5"/>
  <c r="AN298" i="5"/>
  <c r="F298" i="5" s="1"/>
  <c r="AP298" i="5"/>
  <c r="AM299" i="5"/>
  <c r="AN299" i="5"/>
  <c r="F299" i="5" s="1"/>
  <c r="AP299" i="5"/>
  <c r="AM300" i="5"/>
  <c r="AN300" i="5"/>
  <c r="F300" i="5" s="1"/>
  <c r="AP300" i="5"/>
  <c r="AM129" i="5"/>
  <c r="AN129" i="5"/>
  <c r="F129" i="5" s="1"/>
  <c r="AP129" i="5"/>
  <c r="AM160" i="5"/>
  <c r="AN160" i="5"/>
  <c r="F160" i="5" s="1"/>
  <c r="AP160" i="5"/>
  <c r="AM171" i="5"/>
  <c r="AN171" i="5"/>
  <c r="F171" i="5" s="1"/>
  <c r="AP171" i="5"/>
  <c r="AM180" i="5"/>
  <c r="AN180" i="5"/>
  <c r="AP180" i="5"/>
  <c r="E180" i="5" s="1"/>
  <c r="AM183" i="5"/>
  <c r="AN183" i="5"/>
  <c r="F183" i="5" s="1"/>
  <c r="AP183" i="5"/>
  <c r="AM198" i="5"/>
  <c r="AN198" i="5"/>
  <c r="F198" i="5" s="1"/>
  <c r="AP198" i="5"/>
  <c r="AM199" i="5"/>
  <c r="AN199" i="5"/>
  <c r="AP199" i="5"/>
  <c r="AM214" i="5"/>
  <c r="AN214" i="5"/>
  <c r="F214" i="5" s="1"/>
  <c r="AP214" i="5"/>
  <c r="AM221" i="5"/>
  <c r="AN221" i="5"/>
  <c r="F221" i="5" s="1"/>
  <c r="AP221" i="5"/>
  <c r="AM227" i="5"/>
  <c r="AN227" i="5"/>
  <c r="F227" i="5" s="1"/>
  <c r="AP227" i="5"/>
  <c r="AM237" i="5"/>
  <c r="AN237" i="5"/>
  <c r="F237" i="5" s="1"/>
  <c r="AP237" i="5"/>
  <c r="AM336" i="5"/>
  <c r="AN336" i="5"/>
  <c r="AP336" i="5"/>
  <c r="AM337" i="5"/>
  <c r="AN337" i="5"/>
  <c r="F337" i="5" s="1"/>
  <c r="AP337" i="5"/>
  <c r="AM338" i="5"/>
  <c r="AN338" i="5"/>
  <c r="F338" i="5" s="1"/>
  <c r="AP338" i="5"/>
  <c r="AM339" i="5"/>
  <c r="AN339" i="5"/>
  <c r="F339" i="5" s="1"/>
  <c r="AP339" i="5"/>
  <c r="AM340" i="5"/>
  <c r="AN340" i="5"/>
  <c r="F340" i="5" s="1"/>
  <c r="AP340" i="5"/>
  <c r="AM341" i="5"/>
  <c r="AN341" i="5"/>
  <c r="AP341" i="5"/>
  <c r="E341" i="5" s="1"/>
  <c r="AM342" i="5"/>
  <c r="AN342" i="5"/>
  <c r="F342" i="5" s="1"/>
  <c r="AP342" i="5"/>
  <c r="AM343" i="5"/>
  <c r="AN343" i="5"/>
  <c r="F343" i="5" s="1"/>
  <c r="AP343" i="5"/>
  <c r="E343" i="5" s="1"/>
  <c r="AM344" i="5"/>
  <c r="AN344" i="5"/>
  <c r="F344" i="5" s="1"/>
  <c r="AP344" i="5"/>
  <c r="E344" i="5" s="1"/>
  <c r="AM345" i="5"/>
  <c r="AN345" i="5"/>
  <c r="F345" i="5" s="1"/>
  <c r="AP345" i="5"/>
  <c r="AM346" i="5"/>
  <c r="AN346" i="5"/>
  <c r="AP346" i="5"/>
  <c r="E346" i="5" s="1"/>
  <c r="AM347" i="5"/>
  <c r="AN347" i="5"/>
  <c r="F347" i="5" s="1"/>
  <c r="AP347" i="5"/>
  <c r="AM348" i="5"/>
  <c r="AN348" i="5"/>
  <c r="F348" i="5" s="1"/>
  <c r="AP348" i="5"/>
  <c r="AM349" i="5"/>
  <c r="AN349" i="5"/>
  <c r="F349" i="5" s="1"/>
  <c r="AP349" i="5"/>
  <c r="AM350" i="5"/>
  <c r="AN350" i="5"/>
  <c r="F350" i="5" s="1"/>
  <c r="AP350" i="5"/>
  <c r="AM351" i="5"/>
  <c r="AN351" i="5"/>
  <c r="F351" i="5" s="1"/>
  <c r="AP351" i="5"/>
  <c r="AM352" i="5"/>
  <c r="AN352" i="5"/>
  <c r="F352" i="5" s="1"/>
  <c r="AP352" i="5"/>
  <c r="AM353" i="5"/>
  <c r="AN353" i="5"/>
  <c r="AP353" i="5"/>
  <c r="E353" i="5" s="1"/>
  <c r="AM354" i="5"/>
  <c r="AN354" i="5"/>
  <c r="AP354" i="5"/>
  <c r="AM355" i="5"/>
  <c r="AN355" i="5"/>
  <c r="F355" i="5" s="1"/>
  <c r="AP355" i="5"/>
  <c r="AM356" i="5"/>
  <c r="AN356" i="5"/>
  <c r="F356" i="5" s="1"/>
  <c r="AP356" i="5"/>
  <c r="AM357" i="5"/>
  <c r="AN357" i="5"/>
  <c r="AP357" i="5"/>
  <c r="AM358" i="5"/>
  <c r="AN358" i="5"/>
  <c r="F358" i="5" s="1"/>
  <c r="AP358" i="5"/>
  <c r="AM359" i="5"/>
  <c r="AN359" i="5"/>
  <c r="F359" i="5" s="1"/>
  <c r="AP359" i="5"/>
  <c r="AM360" i="5"/>
  <c r="AN360" i="5"/>
  <c r="F360" i="5" s="1"/>
  <c r="AP360" i="5"/>
  <c r="AM361" i="5"/>
  <c r="AN361" i="5"/>
  <c r="AP361" i="5"/>
  <c r="AM362" i="5"/>
  <c r="AN362" i="5"/>
  <c r="F362" i="5" s="1"/>
  <c r="AP362" i="5"/>
  <c r="AM363" i="5"/>
  <c r="AN363" i="5"/>
  <c r="F363" i="5" s="1"/>
  <c r="AP363" i="5"/>
  <c r="AM364" i="5"/>
  <c r="AN364" i="5"/>
  <c r="AP364" i="5"/>
  <c r="AM365" i="5"/>
  <c r="AN365" i="5"/>
  <c r="F365" i="5" s="1"/>
  <c r="AP365" i="5"/>
  <c r="H1467" i="69"/>
  <c r="H1466" i="69"/>
  <c r="H1465" i="69"/>
  <c r="H1464" i="69"/>
  <c r="H1463" i="69"/>
  <c r="H1462" i="69"/>
  <c r="H1461" i="69"/>
  <c r="H1460" i="69"/>
  <c r="H1459" i="69"/>
  <c r="H1458" i="69"/>
  <c r="H1456" i="69"/>
  <c r="H1455" i="69"/>
  <c r="H1454" i="69"/>
  <c r="H1453" i="69"/>
  <c r="H1452" i="69"/>
  <c r="H1451" i="69"/>
  <c r="H1450" i="69"/>
  <c r="H1448" i="69"/>
  <c r="H1447" i="69"/>
  <c r="H1446" i="69"/>
  <c r="H1445" i="69"/>
  <c r="H1444" i="69"/>
  <c r="H1443" i="69"/>
  <c r="H1442" i="69"/>
  <c r="H1441" i="69"/>
  <c r="H1440" i="69"/>
  <c r="H1439" i="69"/>
  <c r="H1438" i="69"/>
  <c r="H1437" i="69"/>
  <c r="H1436" i="69"/>
  <c r="H1435" i="69"/>
  <c r="H1434" i="69"/>
  <c r="H1433" i="69"/>
  <c r="H1432" i="69"/>
  <c r="H1431" i="69"/>
  <c r="H1430" i="69"/>
  <c r="H1429" i="69"/>
  <c r="H1428" i="69"/>
  <c r="H1427" i="69"/>
  <c r="H1426" i="69"/>
  <c r="H1425" i="69"/>
  <c r="H1424" i="69"/>
  <c r="H1423" i="69"/>
  <c r="H1422" i="69"/>
  <c r="H1421" i="69"/>
  <c r="H1420" i="69"/>
  <c r="H1419" i="69"/>
  <c r="H1418" i="69"/>
  <c r="H1417" i="69"/>
  <c r="H1416" i="69"/>
  <c r="H1415" i="69"/>
  <c r="H1414" i="69"/>
  <c r="H1413" i="69"/>
  <c r="H1412" i="69"/>
  <c r="H1411" i="69"/>
  <c r="H1410" i="69"/>
  <c r="H1409" i="69"/>
  <c r="H1408" i="69"/>
  <c r="H1407" i="69"/>
  <c r="H1406" i="69"/>
  <c r="H1405" i="69"/>
  <c r="H1404" i="69"/>
  <c r="H1403" i="69"/>
  <c r="H1402" i="69"/>
  <c r="H1401" i="69"/>
  <c r="H1400" i="69"/>
  <c r="H1399" i="69"/>
  <c r="H1398" i="69"/>
  <c r="H1397" i="69"/>
  <c r="H1396" i="69"/>
  <c r="H1395" i="69"/>
  <c r="H1394" i="69"/>
  <c r="H1393" i="69"/>
  <c r="H1392" i="69"/>
  <c r="H1391" i="69"/>
  <c r="H1390" i="69"/>
  <c r="H1389" i="69"/>
  <c r="H1388" i="69"/>
  <c r="H1387" i="69"/>
  <c r="H1386" i="69"/>
  <c r="H1385" i="69"/>
  <c r="H1384" i="69"/>
  <c r="H1383" i="69"/>
  <c r="H1382" i="69"/>
  <c r="H1381" i="69"/>
  <c r="H1380" i="69"/>
  <c r="H1379" i="69"/>
  <c r="H1378" i="69"/>
  <c r="H1377" i="69"/>
  <c r="H1376" i="69"/>
  <c r="H1375" i="69"/>
  <c r="H1374" i="69"/>
  <c r="H1373" i="69"/>
  <c r="H1372" i="69"/>
  <c r="H1371" i="69"/>
  <c r="H1370" i="69"/>
  <c r="H1369" i="69"/>
  <c r="H1368" i="69"/>
  <c r="H1367" i="69"/>
  <c r="H1366" i="69"/>
  <c r="H1365" i="69"/>
  <c r="H1364" i="69"/>
  <c r="H1363" i="69"/>
  <c r="H1362" i="69"/>
  <c r="H1361" i="69"/>
  <c r="H1360" i="69"/>
  <c r="H1359" i="69"/>
  <c r="H1358" i="69"/>
  <c r="H1357" i="69"/>
  <c r="H1356" i="69"/>
  <c r="H1355" i="69"/>
  <c r="H1354" i="69"/>
  <c r="H1353" i="69"/>
  <c r="H1352" i="69"/>
  <c r="H1351" i="69"/>
  <c r="H1350" i="69"/>
  <c r="H1349" i="69"/>
  <c r="H1348" i="69"/>
  <c r="H1347" i="69"/>
  <c r="H1346" i="69"/>
  <c r="H1345" i="69"/>
  <c r="H1344" i="69"/>
  <c r="H1343" i="69"/>
  <c r="H1341" i="69"/>
  <c r="H1340" i="69"/>
  <c r="H1339" i="69"/>
  <c r="H1338" i="69"/>
  <c r="H1337" i="69"/>
  <c r="H1336" i="69"/>
  <c r="H1335" i="69"/>
  <c r="H1334" i="69"/>
  <c r="H1333" i="69"/>
  <c r="H1332" i="69"/>
  <c r="H1331" i="69"/>
  <c r="H1330" i="69"/>
  <c r="H1329" i="69"/>
  <c r="H1328" i="69"/>
  <c r="H1327" i="69"/>
  <c r="H1326" i="69"/>
  <c r="H1325" i="69"/>
  <c r="H1324" i="69"/>
  <c r="H1323" i="69"/>
  <c r="H1322" i="69"/>
  <c r="H1321" i="69"/>
  <c r="H1320" i="69"/>
  <c r="H1319" i="69"/>
  <c r="H1318" i="69"/>
  <c r="H1317" i="69"/>
  <c r="H1316" i="69"/>
  <c r="H1315" i="69"/>
  <c r="H1314" i="69"/>
  <c r="H1313" i="69"/>
  <c r="H1312" i="69"/>
  <c r="H1311" i="69"/>
  <c r="H1310" i="69"/>
  <c r="H1309" i="69"/>
  <c r="H1308" i="69"/>
  <c r="H1307" i="69"/>
  <c r="H1306" i="69"/>
  <c r="H1305" i="69"/>
  <c r="H1304" i="69"/>
  <c r="H1303" i="69"/>
  <c r="H1302" i="69"/>
  <c r="H1301" i="69"/>
  <c r="H1300" i="69"/>
  <c r="H1299" i="69"/>
  <c r="H1298" i="69"/>
  <c r="H1297" i="69"/>
  <c r="H1296" i="69"/>
  <c r="H1295" i="69"/>
  <c r="H1294" i="69"/>
  <c r="H1293" i="69"/>
  <c r="H1292" i="69"/>
  <c r="H1291" i="69"/>
  <c r="H1290" i="69"/>
  <c r="H1289" i="69"/>
  <c r="H1288" i="69"/>
  <c r="H1287" i="69"/>
  <c r="H1286" i="69"/>
  <c r="H1285" i="69"/>
  <c r="H1284" i="69"/>
  <c r="H1283" i="69"/>
  <c r="H1282" i="69"/>
  <c r="H1281" i="69"/>
  <c r="H1280" i="69"/>
  <c r="H1279" i="69"/>
  <c r="H1278" i="69"/>
  <c r="H1277" i="69"/>
  <c r="H1276" i="69"/>
  <c r="H1275" i="69"/>
  <c r="H1274" i="69"/>
  <c r="H1273" i="69"/>
  <c r="H1272" i="69"/>
  <c r="H1271" i="69"/>
  <c r="H1270" i="69"/>
  <c r="H1269" i="69"/>
  <c r="H1268" i="69"/>
  <c r="H1267" i="69"/>
  <c r="H1266" i="69"/>
  <c r="H1265" i="69"/>
  <c r="H1264" i="69"/>
  <c r="H1263" i="69"/>
  <c r="H1262" i="69"/>
  <c r="H1261" i="69"/>
  <c r="H1260" i="69"/>
  <c r="H1259" i="69"/>
  <c r="H1258" i="69"/>
  <c r="H1257" i="69"/>
  <c r="H1256" i="69"/>
  <c r="H1255" i="69"/>
  <c r="H1254" i="69"/>
  <c r="H1253" i="69"/>
  <c r="H1252" i="69"/>
  <c r="H1251" i="69"/>
  <c r="H1250" i="69"/>
  <c r="H1249" i="69"/>
  <c r="H1248" i="69"/>
  <c r="H1247" i="69"/>
  <c r="H1246" i="69"/>
  <c r="H1245" i="69"/>
  <c r="H1244" i="69"/>
  <c r="H1243" i="69"/>
  <c r="H1242" i="69"/>
  <c r="H1241" i="69"/>
  <c r="H1240" i="69"/>
  <c r="H1239" i="69"/>
  <c r="H1238" i="69"/>
  <c r="H1237" i="69"/>
  <c r="H1236" i="69"/>
  <c r="H1235" i="69"/>
  <c r="H1234" i="69"/>
  <c r="H1233" i="69"/>
  <c r="H1232" i="69"/>
  <c r="H1231" i="69"/>
  <c r="H1230" i="69"/>
  <c r="H1229" i="69"/>
  <c r="H1228" i="69"/>
  <c r="H1227" i="69"/>
  <c r="H1226" i="69"/>
  <c r="H1225" i="69"/>
  <c r="H1224" i="69"/>
  <c r="H1223" i="69"/>
  <c r="H1222" i="69"/>
  <c r="H1221" i="69"/>
  <c r="H1219" i="69"/>
  <c r="H1218" i="69"/>
  <c r="H1217" i="69"/>
  <c r="H1216" i="69"/>
  <c r="H1215" i="69"/>
  <c r="H1214" i="69"/>
  <c r="H1213" i="69"/>
  <c r="H1212" i="69"/>
  <c r="H1211" i="69"/>
  <c r="H1210" i="69"/>
  <c r="H1209" i="69"/>
  <c r="H1208" i="69"/>
  <c r="H1207" i="69"/>
  <c r="H1206" i="69"/>
  <c r="H1205" i="69"/>
  <c r="H1204" i="69"/>
  <c r="H1203" i="69"/>
  <c r="H1202" i="69"/>
  <c r="H1201" i="69"/>
  <c r="H1200" i="69"/>
  <c r="H1199" i="69"/>
  <c r="H1198" i="69"/>
  <c r="H1197" i="69"/>
  <c r="H1196" i="69"/>
  <c r="H1195" i="69"/>
  <c r="H1194" i="69"/>
  <c r="H1193" i="69"/>
  <c r="H1192" i="69"/>
  <c r="H1191" i="69"/>
  <c r="H1190" i="69"/>
  <c r="H1189" i="69"/>
  <c r="H1188" i="69"/>
  <c r="H1187" i="69"/>
  <c r="H1186" i="69"/>
  <c r="H1185" i="69"/>
  <c r="H1184" i="69"/>
  <c r="H1183" i="69"/>
  <c r="H1182" i="69"/>
  <c r="H1181" i="69"/>
  <c r="H1180" i="69"/>
  <c r="H1179" i="69"/>
  <c r="H1178" i="69"/>
  <c r="H1177" i="69"/>
  <c r="H1176" i="69"/>
  <c r="H1175" i="69"/>
  <c r="H1174" i="69"/>
  <c r="H1173" i="69"/>
  <c r="H1172" i="69"/>
  <c r="H1171" i="69"/>
  <c r="H1170" i="69"/>
  <c r="H1169" i="69"/>
  <c r="H1168" i="69"/>
  <c r="H1167" i="69"/>
  <c r="H1166" i="69"/>
  <c r="H1165" i="69"/>
  <c r="H1164" i="69"/>
  <c r="H1163" i="69"/>
  <c r="H1162" i="69"/>
  <c r="H1161" i="69"/>
  <c r="H1160" i="69"/>
  <c r="H1159" i="69"/>
  <c r="H1158" i="69"/>
  <c r="H1157" i="69"/>
  <c r="H1156" i="69"/>
  <c r="H1155" i="69"/>
  <c r="H1154" i="69"/>
  <c r="H1153" i="69"/>
  <c r="H1152" i="69"/>
  <c r="H1151" i="69"/>
  <c r="H1150" i="69"/>
  <c r="H1149" i="69"/>
  <c r="H1148" i="69"/>
  <c r="H1147" i="69"/>
  <c r="H1146" i="69"/>
  <c r="H1145" i="69"/>
  <c r="H1144" i="69"/>
  <c r="H1143" i="69"/>
  <c r="H1142" i="69"/>
  <c r="H1141" i="69"/>
  <c r="H1140" i="69"/>
  <c r="H1139" i="69"/>
  <c r="H1138" i="69"/>
  <c r="H1137" i="69"/>
  <c r="H1136" i="69"/>
  <c r="H1135" i="69"/>
  <c r="H1134" i="69"/>
  <c r="H1133" i="69"/>
  <c r="H1132" i="69"/>
  <c r="H1131" i="69"/>
  <c r="H1130" i="69"/>
  <c r="H1129" i="69"/>
  <c r="H1128" i="69"/>
  <c r="H1127" i="69"/>
  <c r="H1126" i="69"/>
  <c r="H1125" i="69"/>
  <c r="H1124" i="69"/>
  <c r="H1123" i="69"/>
  <c r="H1122" i="69"/>
  <c r="H1121" i="69"/>
  <c r="H1120" i="69"/>
  <c r="H1119" i="69"/>
  <c r="H1118" i="69"/>
  <c r="H1117" i="69"/>
  <c r="H1116" i="69"/>
  <c r="H1115" i="69"/>
  <c r="H1114" i="69"/>
  <c r="H1113" i="69"/>
  <c r="H1112" i="69"/>
  <c r="H1111" i="69"/>
  <c r="H1110" i="69"/>
  <c r="H1109" i="69"/>
  <c r="H1108" i="69"/>
  <c r="H1107" i="69"/>
  <c r="H1106" i="69"/>
  <c r="H1105" i="69"/>
  <c r="H1104" i="69"/>
  <c r="H1103" i="69"/>
  <c r="H1102" i="69"/>
  <c r="H1101" i="69"/>
  <c r="H1100" i="69"/>
  <c r="H1099" i="69"/>
  <c r="H1098" i="69"/>
  <c r="H1097" i="69"/>
  <c r="H1096" i="69"/>
  <c r="H1095" i="69"/>
  <c r="H1094" i="69"/>
  <c r="H1093" i="69"/>
  <c r="H1092" i="69"/>
  <c r="H1091" i="69"/>
  <c r="H1090" i="69"/>
  <c r="H1089" i="69"/>
  <c r="H1088" i="69"/>
  <c r="H1087" i="69"/>
  <c r="H1086" i="69"/>
  <c r="H1085" i="69"/>
  <c r="H1084" i="69"/>
  <c r="H1083" i="69"/>
  <c r="H1082" i="69"/>
  <c r="H1081" i="69"/>
  <c r="H1080" i="69"/>
  <c r="H1079" i="69"/>
  <c r="H1078" i="69"/>
  <c r="H1077" i="69"/>
  <c r="H1076" i="69"/>
  <c r="H1075" i="69"/>
  <c r="H1074" i="69"/>
  <c r="H1073" i="69"/>
  <c r="H1072" i="69"/>
  <c r="H1071" i="69"/>
  <c r="H1070" i="69"/>
  <c r="H1069" i="69"/>
  <c r="H1068" i="69"/>
  <c r="H1067" i="69"/>
  <c r="H1066" i="69"/>
  <c r="H1065" i="69"/>
  <c r="H1064" i="69"/>
  <c r="H1063" i="69"/>
  <c r="H1062" i="69"/>
  <c r="H1061" i="69"/>
  <c r="H1060" i="69"/>
  <c r="H1059" i="69"/>
  <c r="H1058" i="69"/>
  <c r="H1057" i="69"/>
  <c r="H1056" i="69"/>
  <c r="H1055" i="69"/>
  <c r="H1054" i="69"/>
  <c r="H1053" i="69"/>
  <c r="H1052" i="69"/>
  <c r="H1051" i="69"/>
  <c r="H1050" i="69"/>
  <c r="H1049" i="69"/>
  <c r="H1048" i="69"/>
  <c r="H1047" i="69"/>
  <c r="H1046" i="69"/>
  <c r="H1045" i="69"/>
  <c r="H1044" i="69"/>
  <c r="H1043" i="69"/>
  <c r="H1042" i="69"/>
  <c r="H1041" i="69"/>
  <c r="H1040" i="69"/>
  <c r="H1039" i="69"/>
  <c r="H1038" i="69"/>
  <c r="H1037" i="69"/>
  <c r="H1036" i="69"/>
  <c r="H1035" i="69"/>
  <c r="H1034" i="69"/>
  <c r="H1033" i="69"/>
  <c r="H1032" i="69"/>
  <c r="H1031" i="69"/>
  <c r="H1030" i="69"/>
  <c r="H1029" i="69"/>
  <c r="H1028" i="69"/>
  <c r="H1027" i="69"/>
  <c r="H1026" i="69"/>
  <c r="H1025" i="69"/>
  <c r="H1024" i="69"/>
  <c r="H1023" i="69"/>
  <c r="H1022" i="69"/>
  <c r="H1021" i="69"/>
  <c r="H1020" i="69"/>
  <c r="H1019" i="69"/>
  <c r="H1018" i="69"/>
  <c r="H1017" i="69"/>
  <c r="H1016" i="69"/>
  <c r="H1015" i="69"/>
  <c r="H1014" i="69"/>
  <c r="H1013" i="69"/>
  <c r="H1012" i="69"/>
  <c r="H1011" i="69"/>
  <c r="H1010" i="69"/>
  <c r="H1009" i="69"/>
  <c r="H1008" i="69"/>
  <c r="H1007" i="69"/>
  <c r="H1006" i="69"/>
  <c r="H1005" i="69"/>
  <c r="H1004" i="69"/>
  <c r="H1003" i="69"/>
  <c r="H1002" i="69"/>
  <c r="H1001" i="69"/>
  <c r="H1000" i="69"/>
  <c r="H999" i="69"/>
  <c r="H998" i="69"/>
  <c r="H997" i="69"/>
  <c r="H996" i="69"/>
  <c r="H995" i="69"/>
  <c r="H994" i="69"/>
  <c r="H993" i="69"/>
  <c r="H992" i="69"/>
  <c r="H991" i="69"/>
  <c r="H990" i="69"/>
  <c r="H989" i="69"/>
  <c r="H988" i="69"/>
  <c r="H987" i="69"/>
  <c r="H986" i="69"/>
  <c r="H985" i="69"/>
  <c r="H984" i="69"/>
  <c r="H983" i="69"/>
  <c r="H982" i="69"/>
  <c r="H981" i="69"/>
  <c r="H980" i="69"/>
  <c r="H979" i="69"/>
  <c r="H978" i="69"/>
  <c r="H977" i="69"/>
  <c r="H976" i="69"/>
  <c r="H975" i="69"/>
  <c r="H974" i="69"/>
  <c r="H973" i="69"/>
  <c r="H972" i="69"/>
  <c r="H971" i="69"/>
  <c r="H970" i="69"/>
  <c r="H969" i="69"/>
  <c r="H968" i="69"/>
  <c r="H967" i="69"/>
  <c r="H966" i="69"/>
  <c r="H965" i="69"/>
  <c r="H964" i="69"/>
  <c r="H963" i="69"/>
  <c r="H962" i="69"/>
  <c r="H961" i="69"/>
  <c r="H960" i="69"/>
  <c r="H959" i="69"/>
  <c r="H958" i="69"/>
  <c r="H957" i="69"/>
  <c r="H956" i="69"/>
  <c r="H955" i="69"/>
  <c r="H954" i="69"/>
  <c r="H953" i="69"/>
  <c r="H952" i="69"/>
  <c r="H951" i="69"/>
  <c r="H950" i="69"/>
  <c r="H949" i="69"/>
  <c r="H948" i="69"/>
  <c r="H947" i="69"/>
  <c r="H946" i="69"/>
  <c r="H945" i="69"/>
  <c r="H944" i="69"/>
  <c r="H943" i="69"/>
  <c r="H942" i="69"/>
  <c r="H941" i="69"/>
  <c r="H940" i="69"/>
  <c r="H939" i="69"/>
  <c r="H938" i="69"/>
  <c r="H937" i="69"/>
  <c r="H936" i="69"/>
  <c r="H935" i="69"/>
  <c r="H934" i="69"/>
  <c r="H933" i="69"/>
  <c r="H932" i="69"/>
  <c r="H931" i="69"/>
  <c r="H930" i="69"/>
  <c r="H929" i="69"/>
  <c r="H928" i="69"/>
  <c r="H927" i="69"/>
  <c r="H926" i="69"/>
  <c r="H925" i="69"/>
  <c r="H924" i="69"/>
  <c r="H923" i="69"/>
  <c r="H922" i="69"/>
  <c r="H921" i="69"/>
  <c r="H920" i="69"/>
  <c r="H919" i="69"/>
  <c r="H918" i="69"/>
  <c r="H917" i="69"/>
  <c r="H916" i="69"/>
  <c r="H915" i="69"/>
  <c r="H914" i="69"/>
  <c r="H913" i="69"/>
  <c r="H912" i="69"/>
  <c r="H911" i="69"/>
  <c r="H910" i="69"/>
  <c r="H909" i="69"/>
  <c r="H908" i="69"/>
  <c r="H907" i="69"/>
  <c r="H906" i="69"/>
  <c r="H905" i="69"/>
  <c r="H904" i="69"/>
  <c r="H903" i="69"/>
  <c r="H902" i="69"/>
  <c r="H901" i="69"/>
  <c r="H900" i="69"/>
  <c r="H899" i="69"/>
  <c r="H898" i="69"/>
  <c r="H897" i="69"/>
  <c r="H896" i="69"/>
  <c r="H895" i="69"/>
  <c r="H894" i="69"/>
  <c r="H893" i="69"/>
  <c r="H892" i="69"/>
  <c r="H891" i="69"/>
  <c r="H890" i="69"/>
  <c r="H889" i="69"/>
  <c r="H888" i="69"/>
  <c r="H887" i="69"/>
  <c r="H886" i="69"/>
  <c r="H885" i="69"/>
  <c r="H884" i="69"/>
  <c r="H883" i="69"/>
  <c r="H882" i="69"/>
  <c r="H881" i="69"/>
  <c r="H880" i="69"/>
  <c r="H879" i="69"/>
  <c r="H878" i="69"/>
  <c r="H877" i="69"/>
  <c r="H876" i="69"/>
  <c r="H875" i="69"/>
  <c r="H874" i="69"/>
  <c r="H873" i="69"/>
  <c r="H872" i="69"/>
  <c r="H871" i="69"/>
  <c r="H870" i="69"/>
  <c r="H869" i="69"/>
  <c r="H868" i="69"/>
  <c r="H867" i="69"/>
  <c r="H866" i="69"/>
  <c r="H865" i="69"/>
  <c r="H864" i="69"/>
  <c r="H863" i="69"/>
  <c r="H862" i="69"/>
  <c r="H861" i="69"/>
  <c r="H860" i="69"/>
  <c r="H859" i="69"/>
  <c r="H858" i="69"/>
  <c r="H857" i="69"/>
  <c r="H856" i="69"/>
  <c r="H855" i="69"/>
  <c r="H854" i="69"/>
  <c r="H853" i="69"/>
  <c r="H852" i="69"/>
  <c r="H851" i="69"/>
  <c r="H850" i="69"/>
  <c r="H849" i="69"/>
  <c r="H848" i="69"/>
  <c r="H847" i="69"/>
  <c r="H846" i="69"/>
  <c r="H845" i="69"/>
  <c r="H844" i="69"/>
  <c r="H843" i="69"/>
  <c r="H842" i="69"/>
  <c r="H841" i="69"/>
  <c r="H840" i="69"/>
  <c r="H839" i="69"/>
  <c r="H838" i="69"/>
  <c r="H837" i="69"/>
  <c r="H836" i="69"/>
  <c r="H835" i="69"/>
  <c r="H834" i="69"/>
  <c r="H833" i="69"/>
  <c r="H832" i="69"/>
  <c r="H831" i="69"/>
  <c r="H830" i="69"/>
  <c r="H829" i="69"/>
  <c r="H828" i="69"/>
  <c r="H827" i="69"/>
  <c r="H826" i="69"/>
  <c r="H825" i="69"/>
  <c r="H824" i="69"/>
  <c r="H823" i="69"/>
  <c r="H822" i="69"/>
  <c r="H821" i="69"/>
  <c r="H820" i="69"/>
  <c r="H819" i="69"/>
  <c r="H818" i="69"/>
  <c r="H817" i="69"/>
  <c r="H816" i="69"/>
  <c r="H815" i="69"/>
  <c r="H814" i="69"/>
  <c r="H813" i="69"/>
  <c r="H812" i="69"/>
  <c r="H811" i="69"/>
  <c r="H810" i="69"/>
  <c r="H809" i="69"/>
  <c r="H808" i="69"/>
  <c r="H807" i="69"/>
  <c r="H806" i="69"/>
  <c r="H805" i="69"/>
  <c r="H804" i="69"/>
  <c r="H803" i="69"/>
  <c r="H802" i="69"/>
  <c r="H801" i="69"/>
  <c r="H800" i="69"/>
  <c r="H799" i="69"/>
  <c r="H798" i="69"/>
  <c r="H797" i="69"/>
  <c r="H796" i="69"/>
  <c r="H795" i="69"/>
  <c r="H794" i="69"/>
  <c r="H793" i="69"/>
  <c r="H792" i="69"/>
  <c r="H791" i="69"/>
  <c r="H790" i="69"/>
  <c r="H789" i="69"/>
  <c r="H788" i="69"/>
  <c r="H787" i="69"/>
  <c r="H786" i="69"/>
  <c r="H785" i="69"/>
  <c r="H784" i="69"/>
  <c r="H783" i="69"/>
  <c r="H782" i="69"/>
  <c r="H781" i="69"/>
  <c r="H780" i="69"/>
  <c r="H779" i="69"/>
  <c r="H778" i="69"/>
  <c r="H777" i="69"/>
  <c r="H776" i="69"/>
  <c r="H775" i="69"/>
  <c r="H774" i="69"/>
  <c r="H773" i="69"/>
  <c r="H772" i="69"/>
  <c r="H771" i="69"/>
  <c r="H770" i="69"/>
  <c r="H769" i="69"/>
  <c r="H768" i="69"/>
  <c r="H767" i="69"/>
  <c r="H766" i="69"/>
  <c r="H765" i="69"/>
  <c r="H764" i="69"/>
  <c r="H763" i="69"/>
  <c r="H762" i="69"/>
  <c r="H761" i="69"/>
  <c r="H760" i="69"/>
  <c r="H759" i="69"/>
  <c r="H758" i="69"/>
  <c r="H757" i="69"/>
  <c r="H756" i="69"/>
  <c r="H755" i="69"/>
  <c r="H754" i="69"/>
  <c r="H753" i="69"/>
  <c r="H752" i="69"/>
  <c r="H751" i="69"/>
  <c r="H750" i="69"/>
  <c r="H749" i="69"/>
  <c r="H748" i="69"/>
  <c r="H747" i="69"/>
  <c r="H746" i="69"/>
  <c r="H745" i="69"/>
  <c r="H744" i="69"/>
  <c r="H743" i="69"/>
  <c r="H742" i="69"/>
  <c r="H741" i="69"/>
  <c r="H740" i="69"/>
  <c r="H739" i="69"/>
  <c r="H738" i="69"/>
  <c r="H737" i="69"/>
  <c r="H736" i="69"/>
  <c r="H735" i="69"/>
  <c r="H734" i="69"/>
  <c r="H733" i="69"/>
  <c r="H732" i="69"/>
  <c r="H731" i="69"/>
  <c r="H730" i="69"/>
  <c r="H729" i="69"/>
  <c r="H728" i="69"/>
  <c r="H727" i="69"/>
  <c r="H726" i="69"/>
  <c r="H725" i="69"/>
  <c r="H724" i="69"/>
  <c r="H723" i="69"/>
  <c r="H722" i="69"/>
  <c r="H721" i="69"/>
  <c r="H720" i="69"/>
  <c r="H719" i="69"/>
  <c r="H718" i="69"/>
  <c r="H717" i="69"/>
  <c r="H716" i="69"/>
  <c r="H715" i="69"/>
  <c r="H714" i="69"/>
  <c r="H713" i="69"/>
  <c r="H712" i="69"/>
  <c r="H711" i="69"/>
  <c r="H710" i="69"/>
  <c r="H709" i="69"/>
  <c r="H708" i="69"/>
  <c r="H707" i="69"/>
  <c r="H706" i="69"/>
  <c r="H705" i="69"/>
  <c r="H704" i="69"/>
  <c r="H703" i="69"/>
  <c r="H702" i="69"/>
  <c r="H701" i="69"/>
  <c r="H700" i="69"/>
  <c r="H699" i="69"/>
  <c r="H698" i="69"/>
  <c r="H697" i="69"/>
  <c r="H696" i="69"/>
  <c r="H695" i="69"/>
  <c r="H694" i="69"/>
  <c r="H693" i="69"/>
  <c r="H692" i="69"/>
  <c r="H691" i="69"/>
  <c r="H690" i="69"/>
  <c r="H689" i="69"/>
  <c r="H688" i="69"/>
  <c r="H687" i="69"/>
  <c r="H686" i="69"/>
  <c r="H685" i="69"/>
  <c r="H684" i="69"/>
  <c r="H683" i="69"/>
  <c r="H682" i="69"/>
  <c r="H681" i="69"/>
  <c r="H680" i="69"/>
  <c r="H679" i="69"/>
  <c r="H678" i="69"/>
  <c r="H677" i="69"/>
  <c r="H676" i="69"/>
  <c r="H675" i="69"/>
  <c r="H674" i="69"/>
  <c r="H673" i="69"/>
  <c r="H672" i="69"/>
  <c r="H671" i="69"/>
  <c r="H670" i="69"/>
  <c r="H669" i="69"/>
  <c r="H668" i="69"/>
  <c r="H667" i="69"/>
  <c r="H666" i="69"/>
  <c r="H665" i="69"/>
  <c r="H664" i="69"/>
  <c r="H663" i="69"/>
  <c r="H662" i="69"/>
  <c r="H661" i="69"/>
  <c r="H660" i="69"/>
  <c r="H659" i="69"/>
  <c r="H658" i="69"/>
  <c r="H657" i="69"/>
  <c r="H656" i="69"/>
  <c r="H655" i="69"/>
  <c r="H654" i="69"/>
  <c r="H653" i="69"/>
  <c r="H652" i="69"/>
  <c r="H651" i="69"/>
  <c r="H650" i="69"/>
  <c r="H649" i="69"/>
  <c r="H648" i="69"/>
  <c r="H647" i="69"/>
  <c r="H646" i="69"/>
  <c r="H645" i="69"/>
  <c r="H644" i="69"/>
  <c r="H643" i="69"/>
  <c r="H642" i="69"/>
  <c r="H641" i="69"/>
  <c r="H640" i="69"/>
  <c r="H639" i="69"/>
  <c r="H638" i="69"/>
  <c r="H637" i="69"/>
  <c r="H636" i="69"/>
  <c r="H635" i="69"/>
  <c r="H634" i="69"/>
  <c r="H633" i="69"/>
  <c r="H632" i="69"/>
  <c r="H631" i="69"/>
  <c r="H630" i="69"/>
  <c r="H629" i="69"/>
  <c r="H628" i="69"/>
  <c r="H627" i="69"/>
  <c r="H626" i="69"/>
  <c r="H625" i="69"/>
  <c r="H624" i="69"/>
  <c r="H623" i="69"/>
  <c r="H622" i="69"/>
  <c r="H621" i="69"/>
  <c r="H620" i="69"/>
  <c r="H619" i="69"/>
  <c r="H618" i="69"/>
  <c r="H617" i="69"/>
  <c r="H616" i="69"/>
  <c r="H615" i="69"/>
  <c r="H614" i="69"/>
  <c r="H613" i="69"/>
  <c r="H612" i="69"/>
  <c r="H611" i="69"/>
  <c r="H610" i="69"/>
  <c r="H609" i="69"/>
  <c r="H608" i="69"/>
  <c r="H607" i="69"/>
  <c r="H606" i="69"/>
  <c r="H605" i="69"/>
  <c r="H604" i="69"/>
  <c r="H603" i="69"/>
  <c r="H602" i="69"/>
  <c r="H601" i="69"/>
  <c r="H600" i="69"/>
  <c r="H599" i="69"/>
  <c r="H598" i="69"/>
  <c r="H597" i="69"/>
  <c r="H596" i="69"/>
  <c r="H595" i="69"/>
  <c r="H594" i="69"/>
  <c r="H593" i="69"/>
  <c r="H592" i="69"/>
  <c r="H591" i="69"/>
  <c r="H590" i="69"/>
  <c r="H589" i="69"/>
  <c r="H588" i="69"/>
  <c r="H587" i="69"/>
  <c r="H586" i="69"/>
  <c r="H585" i="69"/>
  <c r="H584" i="69"/>
  <c r="H583" i="69"/>
  <c r="H582" i="69"/>
  <c r="H581" i="69"/>
  <c r="H580" i="69"/>
  <c r="H579" i="69"/>
  <c r="H578" i="69"/>
  <c r="H577" i="69"/>
  <c r="H576" i="69"/>
  <c r="H575" i="69"/>
  <c r="H574" i="69"/>
  <c r="H573" i="69"/>
  <c r="H572" i="69"/>
  <c r="H571" i="69"/>
  <c r="H570" i="69"/>
  <c r="H569" i="69"/>
  <c r="H568" i="69"/>
  <c r="H567" i="69"/>
  <c r="H566" i="69"/>
  <c r="H565" i="69"/>
  <c r="H564" i="69"/>
  <c r="H563" i="69"/>
  <c r="H562" i="69"/>
  <c r="H561" i="69"/>
  <c r="H560" i="69"/>
  <c r="H559" i="69"/>
  <c r="H558" i="69"/>
  <c r="H557" i="69"/>
  <c r="H556" i="69"/>
  <c r="H555" i="69"/>
  <c r="H554" i="69"/>
  <c r="H553" i="69"/>
  <c r="H552" i="69"/>
  <c r="H551" i="69"/>
  <c r="H550" i="69"/>
  <c r="H549" i="69"/>
  <c r="H548" i="69"/>
  <c r="H547" i="69"/>
  <c r="H546" i="69"/>
  <c r="H545" i="69"/>
  <c r="H544" i="69"/>
  <c r="H543" i="69"/>
  <c r="H542" i="69"/>
  <c r="H541" i="69"/>
  <c r="H540" i="69"/>
  <c r="H539" i="69"/>
  <c r="H538" i="69"/>
  <c r="H537" i="69"/>
  <c r="H536" i="69"/>
  <c r="H535" i="69"/>
  <c r="H534" i="69"/>
  <c r="H533" i="69"/>
  <c r="H532" i="69"/>
  <c r="H531" i="69"/>
  <c r="H530" i="69"/>
  <c r="H529" i="69"/>
  <c r="H528" i="69"/>
  <c r="H527" i="69"/>
  <c r="H526" i="69"/>
  <c r="H525" i="69"/>
  <c r="H524" i="69"/>
  <c r="H523" i="69"/>
  <c r="H522" i="69"/>
  <c r="H521" i="69"/>
  <c r="H520" i="69"/>
  <c r="H519" i="69"/>
  <c r="H518" i="69"/>
  <c r="H517" i="69"/>
  <c r="H516" i="69"/>
  <c r="H515" i="69"/>
  <c r="H514" i="69"/>
  <c r="H513" i="69"/>
  <c r="H512" i="69"/>
  <c r="H511" i="69"/>
  <c r="H510" i="69"/>
  <c r="H509" i="69"/>
  <c r="H508" i="69"/>
  <c r="H507" i="69"/>
  <c r="H506" i="69"/>
  <c r="H505" i="69"/>
  <c r="H504" i="69"/>
  <c r="H503" i="69"/>
  <c r="H502" i="69"/>
  <c r="H501" i="69"/>
  <c r="H500" i="69"/>
  <c r="H499" i="69"/>
  <c r="H498" i="69"/>
  <c r="H497" i="69"/>
  <c r="H496" i="69"/>
  <c r="H495" i="69"/>
  <c r="H494" i="69"/>
  <c r="H493" i="69"/>
  <c r="H492" i="69"/>
  <c r="H491" i="69"/>
  <c r="H490" i="69"/>
  <c r="H489" i="69"/>
  <c r="H488" i="69"/>
  <c r="H487" i="69"/>
  <c r="H486" i="69"/>
  <c r="H485" i="69"/>
  <c r="H484" i="69"/>
  <c r="H483" i="69"/>
  <c r="H482" i="69"/>
  <c r="H481" i="69"/>
  <c r="H480" i="69"/>
  <c r="H479" i="69"/>
  <c r="H478" i="69"/>
  <c r="H477" i="69"/>
  <c r="H476" i="69"/>
  <c r="H475" i="69"/>
  <c r="H474" i="69"/>
  <c r="H473" i="69"/>
  <c r="H472" i="69"/>
  <c r="H471" i="69"/>
  <c r="H470" i="69"/>
  <c r="H469" i="69"/>
  <c r="H468" i="69"/>
  <c r="H467" i="69"/>
  <c r="H466" i="69"/>
  <c r="H465" i="69"/>
  <c r="H464" i="69"/>
  <c r="H463" i="69"/>
  <c r="H462" i="69"/>
  <c r="H461" i="69"/>
  <c r="H460" i="69"/>
  <c r="H459" i="69"/>
  <c r="H458" i="69"/>
  <c r="H457" i="69"/>
  <c r="H456" i="69"/>
  <c r="H455" i="69"/>
  <c r="H454" i="69"/>
  <c r="H453" i="69"/>
  <c r="H452" i="69"/>
  <c r="H451" i="69"/>
  <c r="H450" i="69"/>
  <c r="H449" i="69"/>
  <c r="H448" i="69"/>
  <c r="H447" i="69"/>
  <c r="H446" i="69"/>
  <c r="H445" i="69"/>
  <c r="H444" i="69"/>
  <c r="H443" i="69"/>
  <c r="H442" i="69"/>
  <c r="H441" i="69"/>
  <c r="H440" i="69"/>
  <c r="H439" i="69"/>
  <c r="H438" i="69"/>
  <c r="H437" i="69"/>
  <c r="H436" i="69"/>
  <c r="H435" i="69"/>
  <c r="H434" i="69"/>
  <c r="H433" i="69"/>
  <c r="H432" i="69"/>
  <c r="H431" i="69"/>
  <c r="H430" i="69"/>
  <c r="H429" i="69"/>
  <c r="H428" i="69"/>
  <c r="H427" i="69"/>
  <c r="H426" i="69"/>
  <c r="H425" i="69"/>
  <c r="H424" i="69"/>
  <c r="H423" i="69"/>
  <c r="H422" i="69"/>
  <c r="H421" i="69"/>
  <c r="H420" i="69"/>
  <c r="H419" i="69"/>
  <c r="H418" i="69"/>
  <c r="H417" i="69"/>
  <c r="H416" i="69"/>
  <c r="H415" i="69"/>
  <c r="H414" i="69"/>
  <c r="H413" i="69"/>
  <c r="H412" i="69"/>
  <c r="H411" i="69"/>
  <c r="H410" i="69"/>
  <c r="H409" i="69"/>
  <c r="H408" i="69"/>
  <c r="H407" i="69"/>
  <c r="H406" i="69"/>
  <c r="H405" i="69"/>
  <c r="H404" i="69"/>
  <c r="H403" i="69"/>
  <c r="H402" i="69"/>
  <c r="H401" i="69"/>
  <c r="H400" i="69"/>
  <c r="H399" i="69"/>
  <c r="H398" i="69"/>
  <c r="H397" i="69"/>
  <c r="H396" i="69"/>
  <c r="H395" i="69"/>
  <c r="H394" i="69"/>
  <c r="H393" i="69"/>
  <c r="H392" i="69"/>
  <c r="H391" i="69"/>
  <c r="H390" i="69"/>
  <c r="H389" i="69"/>
  <c r="H388" i="69"/>
  <c r="H387" i="69"/>
  <c r="H386" i="69"/>
  <c r="H385" i="69"/>
  <c r="H384" i="69"/>
  <c r="H383" i="69"/>
  <c r="H382" i="69"/>
  <c r="H381" i="69"/>
  <c r="H380" i="69"/>
  <c r="H379" i="69"/>
  <c r="H378" i="69"/>
  <c r="H377" i="69"/>
  <c r="H376" i="69"/>
  <c r="H375" i="69"/>
  <c r="H374" i="69"/>
  <c r="H373" i="69"/>
  <c r="H372" i="69"/>
  <c r="H371" i="69"/>
  <c r="H370" i="69"/>
  <c r="H369" i="69"/>
  <c r="H368" i="69"/>
  <c r="H367" i="69"/>
  <c r="H366" i="69"/>
  <c r="H365" i="69"/>
  <c r="H364" i="69"/>
  <c r="H363" i="69"/>
  <c r="H362" i="69"/>
  <c r="H361" i="69"/>
  <c r="H360" i="69"/>
  <c r="H359" i="69"/>
  <c r="H358" i="69"/>
  <c r="H357" i="69"/>
  <c r="H356" i="69"/>
  <c r="H355" i="69"/>
  <c r="H354" i="69"/>
  <c r="H353" i="69"/>
  <c r="H352" i="69"/>
  <c r="H351" i="69"/>
  <c r="H350" i="69"/>
  <c r="H349" i="69"/>
  <c r="H348" i="69"/>
  <c r="H347" i="69"/>
  <c r="H346" i="69"/>
  <c r="H345" i="69"/>
  <c r="H344" i="69"/>
  <c r="H343" i="69"/>
  <c r="H342" i="69"/>
  <c r="H341" i="69"/>
  <c r="H340" i="69"/>
  <c r="H339" i="69"/>
  <c r="H338" i="69"/>
  <c r="H337" i="69"/>
  <c r="H336" i="69"/>
  <c r="H335" i="69"/>
  <c r="H334" i="69"/>
  <c r="H333" i="69"/>
  <c r="H332" i="69"/>
  <c r="H331" i="69"/>
  <c r="H330" i="69"/>
  <c r="H329" i="69"/>
  <c r="H328" i="69"/>
  <c r="H327" i="69"/>
  <c r="H326" i="69"/>
  <c r="H325" i="69"/>
  <c r="H324" i="69"/>
  <c r="H323" i="69"/>
  <c r="H322" i="69"/>
  <c r="H321" i="69"/>
  <c r="H320" i="69"/>
  <c r="H319" i="69"/>
  <c r="H318" i="69"/>
  <c r="H317" i="69"/>
  <c r="H316" i="69"/>
  <c r="H315" i="69"/>
  <c r="H314" i="69"/>
  <c r="H313" i="69"/>
  <c r="H312" i="69"/>
  <c r="H311" i="69"/>
  <c r="H310" i="69"/>
  <c r="H309" i="69"/>
  <c r="H308" i="69"/>
  <c r="H307" i="69"/>
  <c r="H306" i="69"/>
  <c r="H305" i="69"/>
  <c r="H304" i="69"/>
  <c r="H303" i="69"/>
  <c r="H302" i="69"/>
  <c r="H301" i="69"/>
  <c r="H300" i="69"/>
  <c r="H299" i="69"/>
  <c r="H298" i="69"/>
  <c r="H297" i="69"/>
  <c r="H296" i="69"/>
  <c r="H295" i="69"/>
  <c r="H294" i="69"/>
  <c r="H293" i="69"/>
  <c r="H292" i="69"/>
  <c r="H291" i="69"/>
  <c r="H290" i="69"/>
  <c r="H289" i="69"/>
  <c r="H288" i="69"/>
  <c r="H287" i="69"/>
  <c r="H286" i="69"/>
  <c r="H285" i="69"/>
  <c r="H284" i="69"/>
  <c r="H283" i="69"/>
  <c r="H282" i="69"/>
  <c r="H281" i="69"/>
  <c r="H280" i="69"/>
  <c r="H279" i="69"/>
  <c r="H278" i="69"/>
  <c r="H277" i="69"/>
  <c r="H276" i="69"/>
  <c r="H275" i="69"/>
  <c r="H274" i="69"/>
  <c r="H273" i="69"/>
  <c r="H272" i="69"/>
  <c r="H271" i="69"/>
  <c r="H270" i="69"/>
  <c r="H269" i="69"/>
  <c r="H268" i="69"/>
  <c r="H267" i="69"/>
  <c r="H266" i="69"/>
  <c r="H265" i="69"/>
  <c r="H264" i="69"/>
  <c r="H263" i="69"/>
  <c r="H262" i="69"/>
  <c r="H261" i="69"/>
  <c r="H260" i="69"/>
  <c r="H259" i="69"/>
  <c r="H258" i="69"/>
  <c r="H257" i="69"/>
  <c r="H256" i="69"/>
  <c r="H255" i="69"/>
  <c r="H254" i="69"/>
  <c r="H253" i="69"/>
  <c r="H252" i="69"/>
  <c r="H251" i="69"/>
  <c r="H250" i="69"/>
  <c r="H249" i="69"/>
  <c r="H248" i="69"/>
  <c r="H247" i="69"/>
  <c r="H246" i="69"/>
  <c r="H245" i="69"/>
  <c r="H244" i="69"/>
  <c r="H243" i="69"/>
  <c r="H242" i="69"/>
  <c r="H241" i="69"/>
  <c r="H240" i="69"/>
  <c r="H239" i="69"/>
  <c r="H238" i="69"/>
  <c r="H237" i="69"/>
  <c r="H236" i="69"/>
  <c r="H235" i="69"/>
  <c r="H234" i="69"/>
  <c r="H233" i="69"/>
  <c r="H232" i="69"/>
  <c r="H231" i="69"/>
  <c r="H230" i="69"/>
  <c r="H229" i="69"/>
  <c r="H228" i="69"/>
  <c r="H227" i="69"/>
  <c r="H226" i="69"/>
  <c r="H225" i="69"/>
  <c r="H224" i="69"/>
  <c r="H223" i="69"/>
  <c r="H222" i="69"/>
  <c r="H221" i="69"/>
  <c r="H220" i="69"/>
  <c r="H219" i="69"/>
  <c r="H218" i="69"/>
  <c r="H217" i="69"/>
  <c r="H216" i="69"/>
  <c r="H215" i="69"/>
  <c r="H214" i="69"/>
  <c r="H213" i="69"/>
  <c r="H212" i="69"/>
  <c r="H211" i="69"/>
  <c r="H210" i="69"/>
  <c r="H209" i="69"/>
  <c r="H208" i="69"/>
  <c r="H207" i="69"/>
  <c r="H206" i="69"/>
  <c r="H205" i="69"/>
  <c r="H204" i="69"/>
  <c r="H203" i="69"/>
  <c r="H202" i="69"/>
  <c r="H201" i="69"/>
  <c r="H200" i="69"/>
  <c r="H199" i="69"/>
  <c r="H198" i="69"/>
  <c r="H197" i="69"/>
  <c r="H196" i="69"/>
  <c r="H195" i="69"/>
  <c r="H194" i="69"/>
  <c r="H193" i="69"/>
  <c r="H192" i="69"/>
  <c r="H191" i="69"/>
  <c r="H190" i="69"/>
  <c r="H189" i="69"/>
  <c r="H188" i="69"/>
  <c r="H187" i="69"/>
  <c r="H186" i="69"/>
  <c r="H185" i="69"/>
  <c r="H184" i="69"/>
  <c r="H183" i="69"/>
  <c r="H182" i="69"/>
  <c r="H181" i="69"/>
  <c r="H180" i="69"/>
  <c r="H179" i="69"/>
  <c r="H178" i="69"/>
  <c r="H177" i="69"/>
  <c r="H176" i="69"/>
  <c r="H175" i="69"/>
  <c r="H174" i="69"/>
  <c r="H173" i="69"/>
  <c r="H172" i="69"/>
  <c r="H171" i="69"/>
  <c r="H170" i="69"/>
  <c r="H169" i="69"/>
  <c r="H168" i="69"/>
  <c r="H167" i="69"/>
  <c r="H166" i="69"/>
  <c r="H165" i="69"/>
  <c r="H164" i="69"/>
  <c r="H163" i="69"/>
  <c r="H162" i="69"/>
  <c r="H161" i="69"/>
  <c r="H160" i="69"/>
  <c r="H159" i="69"/>
  <c r="H158" i="69"/>
  <c r="H157" i="69"/>
  <c r="H156" i="69"/>
  <c r="H155" i="69"/>
  <c r="H154" i="69"/>
  <c r="H153" i="69"/>
  <c r="H152" i="69"/>
  <c r="H151" i="69"/>
  <c r="H150" i="69"/>
  <c r="H149" i="69"/>
  <c r="H148" i="69"/>
  <c r="H147" i="69"/>
  <c r="H146" i="69"/>
  <c r="H145" i="69"/>
  <c r="H144" i="69"/>
  <c r="H143" i="69"/>
  <c r="H142" i="69"/>
  <c r="H141" i="69"/>
  <c r="H140" i="69"/>
  <c r="H139" i="69"/>
  <c r="H138" i="69"/>
  <c r="H137" i="69"/>
  <c r="H136" i="69"/>
  <c r="H135" i="69"/>
  <c r="H134" i="69"/>
  <c r="H133" i="69"/>
  <c r="H132" i="69"/>
  <c r="H131" i="69"/>
  <c r="H130" i="69"/>
  <c r="H129" i="69"/>
  <c r="H128" i="69"/>
  <c r="H127" i="69"/>
  <c r="H126" i="69"/>
  <c r="H125" i="69"/>
  <c r="H124" i="69"/>
  <c r="H123" i="69"/>
  <c r="H122" i="69"/>
  <c r="H121" i="69"/>
  <c r="H120" i="69"/>
  <c r="H119" i="69"/>
  <c r="H118" i="69"/>
  <c r="H117" i="69"/>
  <c r="H116" i="69"/>
  <c r="H115" i="69"/>
  <c r="H114" i="69"/>
  <c r="H113" i="69"/>
  <c r="H112" i="69"/>
  <c r="H111" i="69"/>
  <c r="H110" i="69"/>
  <c r="H109" i="69"/>
  <c r="H108" i="69"/>
  <c r="H107" i="69"/>
  <c r="H106" i="69"/>
  <c r="H105" i="69"/>
  <c r="H104" i="69"/>
  <c r="H103" i="69"/>
  <c r="H102" i="69"/>
  <c r="H101" i="69"/>
  <c r="H100" i="69"/>
  <c r="H99" i="69"/>
  <c r="H98" i="69"/>
  <c r="H97" i="69"/>
  <c r="H96" i="69"/>
  <c r="H95" i="69"/>
  <c r="H94" i="69"/>
  <c r="H93" i="69"/>
  <c r="H92" i="69"/>
  <c r="H91" i="69"/>
  <c r="H90" i="69"/>
  <c r="H89" i="69"/>
  <c r="H88" i="69"/>
  <c r="H87" i="69"/>
  <c r="H86" i="69"/>
  <c r="H85" i="69"/>
  <c r="H84" i="69"/>
  <c r="H83" i="69"/>
  <c r="H82" i="69"/>
  <c r="H81" i="69"/>
  <c r="H80" i="69"/>
  <c r="H79" i="69"/>
  <c r="H78" i="69"/>
  <c r="H77" i="69"/>
  <c r="H76" i="69"/>
  <c r="H75" i="69"/>
  <c r="H74" i="69"/>
  <c r="H73" i="69"/>
  <c r="H72" i="69"/>
  <c r="H71" i="69"/>
  <c r="H70" i="69"/>
  <c r="H69" i="69"/>
  <c r="H68" i="69"/>
  <c r="H67" i="69"/>
  <c r="H66" i="69"/>
  <c r="H65" i="69"/>
  <c r="H64" i="69"/>
  <c r="H63" i="69"/>
  <c r="H62" i="69"/>
  <c r="H61" i="69"/>
  <c r="H60" i="69"/>
  <c r="H59" i="69"/>
  <c r="H58" i="69"/>
  <c r="H57" i="69"/>
  <c r="H56" i="69"/>
  <c r="H55" i="69"/>
  <c r="H54" i="69"/>
  <c r="H53" i="69"/>
  <c r="H52" i="69"/>
  <c r="H51" i="69"/>
  <c r="H50" i="69"/>
  <c r="H49" i="69"/>
  <c r="H48" i="69"/>
  <c r="H47" i="69"/>
  <c r="H46" i="69"/>
  <c r="H45" i="69"/>
  <c r="H44" i="69"/>
  <c r="H43" i="69"/>
  <c r="H42" i="69"/>
  <c r="H41" i="69"/>
  <c r="H40" i="69"/>
  <c r="H39" i="69"/>
  <c r="H38" i="69"/>
  <c r="H37" i="69"/>
  <c r="H36" i="69"/>
  <c r="H35" i="69"/>
  <c r="H34" i="69"/>
  <c r="H33" i="69"/>
  <c r="H32" i="69"/>
  <c r="H31" i="69"/>
  <c r="H30" i="69"/>
  <c r="H29" i="69"/>
  <c r="H28" i="69"/>
  <c r="H27" i="69"/>
  <c r="H26" i="69"/>
  <c r="H25" i="69"/>
  <c r="H24" i="69"/>
  <c r="H23" i="69"/>
  <c r="H22" i="69"/>
  <c r="H21" i="69"/>
  <c r="H20" i="69"/>
  <c r="H19" i="69"/>
  <c r="H18" i="69"/>
  <c r="H17" i="69"/>
  <c r="H16" i="69"/>
  <c r="H15" i="69"/>
  <c r="H14" i="69"/>
  <c r="H13" i="69"/>
  <c r="H12" i="69"/>
  <c r="H11" i="69"/>
  <c r="H10" i="69"/>
  <c r="H9" i="69"/>
  <c r="H8" i="69"/>
  <c r="H7" i="69"/>
  <c r="H6" i="69"/>
  <c r="H5" i="69"/>
  <c r="H4" i="69"/>
  <c r="H3" i="69"/>
  <c r="H2" i="69"/>
  <c r="AM6" i="5"/>
  <c r="AN6" i="5"/>
  <c r="AP6" i="5"/>
  <c r="F110" i="5"/>
  <c r="AM5" i="6"/>
  <c r="AN5" i="6"/>
  <c r="AP5" i="6"/>
  <c r="AM42" i="6"/>
  <c r="AN42" i="6"/>
  <c r="AP42" i="6"/>
  <c r="AM38" i="6"/>
  <c r="AN38" i="6"/>
  <c r="AP38" i="6"/>
  <c r="AM53" i="6"/>
  <c r="AN53" i="6"/>
  <c r="AP53" i="6"/>
  <c r="AM78" i="6"/>
  <c r="AN78" i="6"/>
  <c r="AP78" i="6"/>
  <c r="AM81" i="6"/>
  <c r="AN81" i="6"/>
  <c r="AP81" i="6"/>
  <c r="AM92" i="6"/>
  <c r="AN92" i="6"/>
  <c r="AP92" i="6"/>
  <c r="AM94" i="6"/>
  <c r="AN94" i="6"/>
  <c r="AP94" i="6"/>
  <c r="AM95" i="6"/>
  <c r="AN95" i="6"/>
  <c r="AP95" i="6"/>
  <c r="AM90" i="6"/>
  <c r="AN90" i="6"/>
  <c r="AP90" i="6"/>
  <c r="AM31" i="6"/>
  <c r="AN31" i="6"/>
  <c r="F31" i="6" s="1"/>
  <c r="AP31" i="6"/>
  <c r="AM32" i="6"/>
  <c r="AN32" i="6"/>
  <c r="F32" i="6" s="1"/>
  <c r="AP32" i="6"/>
  <c r="AM56" i="6"/>
  <c r="AN56" i="6"/>
  <c r="F56" i="6" s="1"/>
  <c r="AP56" i="6"/>
  <c r="AM72" i="6"/>
  <c r="AN72" i="6"/>
  <c r="F72" i="6" s="1"/>
  <c r="AP72" i="6"/>
  <c r="AM83" i="6"/>
  <c r="AN83" i="6"/>
  <c r="F83" i="6" s="1"/>
  <c r="AP83" i="6"/>
  <c r="AM86" i="6"/>
  <c r="AN86" i="6"/>
  <c r="F86" i="6" s="1"/>
  <c r="AP86" i="6"/>
  <c r="AM87" i="6"/>
  <c r="AN87" i="6"/>
  <c r="F87" i="6" s="1"/>
  <c r="AP87" i="6"/>
  <c r="AM21" i="6"/>
  <c r="AN21" i="6"/>
  <c r="F21" i="6" s="1"/>
  <c r="AP21" i="6"/>
  <c r="E21" i="6" s="1"/>
  <c r="AM28" i="6"/>
  <c r="AN28" i="6"/>
  <c r="F28" i="6" s="1"/>
  <c r="AP28" i="6"/>
  <c r="AM70" i="6"/>
  <c r="AN70" i="6"/>
  <c r="F70" i="6" s="1"/>
  <c r="AP70" i="6"/>
  <c r="AM96" i="6"/>
  <c r="AN96" i="6"/>
  <c r="F96" i="6" s="1"/>
  <c r="AP96" i="6"/>
  <c r="E96" i="6" s="1"/>
  <c r="AM104" i="6"/>
  <c r="AN104" i="6"/>
  <c r="F104" i="6" s="1"/>
  <c r="AP104" i="6"/>
  <c r="AM105" i="6"/>
  <c r="AN105" i="6"/>
  <c r="F105" i="6" s="1"/>
  <c r="AP105" i="6"/>
  <c r="AM106" i="6"/>
  <c r="AN106" i="6"/>
  <c r="F106" i="6" s="1"/>
  <c r="AP106" i="6"/>
  <c r="AM107" i="6"/>
  <c r="AN107" i="6"/>
  <c r="AP107" i="6"/>
  <c r="E107" i="6" s="1"/>
  <c r="AM108" i="6"/>
  <c r="AN108" i="6"/>
  <c r="F108" i="6" s="1"/>
  <c r="AP108" i="6"/>
  <c r="AM109" i="6"/>
  <c r="AN109" i="6"/>
  <c r="F109" i="6" s="1"/>
  <c r="AP109" i="6"/>
  <c r="E109" i="6" s="1"/>
  <c r="AM110" i="6"/>
  <c r="AN110" i="6"/>
  <c r="F110" i="6" s="1"/>
  <c r="AP110" i="6"/>
  <c r="AM40" i="6"/>
  <c r="AN40" i="6"/>
  <c r="F40" i="6" s="1"/>
  <c r="AP40" i="6"/>
  <c r="E40" i="6" s="1"/>
  <c r="AM62" i="6"/>
  <c r="AN62" i="6"/>
  <c r="F62" i="6" s="1"/>
  <c r="AP62" i="6"/>
  <c r="AM82" i="6"/>
  <c r="AN82" i="6"/>
  <c r="F82" i="6" s="1"/>
  <c r="AP82" i="6"/>
  <c r="AM116" i="6"/>
  <c r="AN116" i="6"/>
  <c r="F116" i="6" s="1"/>
  <c r="AP116" i="6"/>
  <c r="AM117" i="6"/>
  <c r="AN117" i="6"/>
  <c r="F117" i="6" s="1"/>
  <c r="AP117" i="6"/>
  <c r="E117" i="6" s="1"/>
  <c r="AM118" i="6"/>
  <c r="AN118" i="6"/>
  <c r="F118" i="6" s="1"/>
  <c r="AP118" i="6"/>
  <c r="E118" i="6" s="1"/>
  <c r="AM119" i="6"/>
  <c r="AN119" i="6"/>
  <c r="F119" i="6" s="1"/>
  <c r="AP119" i="6"/>
  <c r="AM120" i="6"/>
  <c r="AN120" i="6"/>
  <c r="F120" i="6" s="1"/>
  <c r="AP120" i="6"/>
  <c r="AM121" i="6"/>
  <c r="AN121" i="6"/>
  <c r="F121" i="6" s="1"/>
  <c r="AP121" i="6"/>
  <c r="E121" i="6" s="1"/>
  <c r="AM122" i="6"/>
  <c r="AN122" i="6"/>
  <c r="AP122" i="6"/>
  <c r="E122" i="6" s="1"/>
  <c r="AM4" i="7"/>
  <c r="AN4" i="7"/>
  <c r="AP4" i="7"/>
  <c r="AM7" i="7"/>
  <c r="AN7" i="7"/>
  <c r="AP7" i="7"/>
  <c r="AM41" i="7"/>
  <c r="AN41" i="7"/>
  <c r="AP41" i="7"/>
  <c r="AM42" i="7"/>
  <c r="AN42" i="7"/>
  <c r="AP42" i="7"/>
  <c r="AM18" i="7"/>
  <c r="AN18" i="7"/>
  <c r="F18" i="7" s="1"/>
  <c r="AP18" i="7"/>
  <c r="AM26" i="7"/>
  <c r="AN26" i="7"/>
  <c r="AP26" i="7"/>
  <c r="E26" i="7" s="1"/>
  <c r="AM32" i="7"/>
  <c r="AN32" i="7"/>
  <c r="F32" i="7" s="1"/>
  <c r="AP32" i="7"/>
  <c r="AM33" i="7"/>
  <c r="AN33" i="7"/>
  <c r="F33" i="7" s="1"/>
  <c r="AP33" i="7"/>
  <c r="AM44" i="7"/>
  <c r="AN44" i="7"/>
  <c r="AP44" i="7"/>
  <c r="E44" i="7" s="1"/>
  <c r="AM29" i="7"/>
  <c r="AN29" i="7"/>
  <c r="F29" i="7" s="1"/>
  <c r="AP29" i="7"/>
  <c r="AM30" i="7"/>
  <c r="AN30" i="7"/>
  <c r="F30" i="7" s="1"/>
  <c r="AP30" i="7"/>
  <c r="AM38" i="7"/>
  <c r="AN38" i="7"/>
  <c r="F38" i="7" s="1"/>
  <c r="AP38" i="7"/>
  <c r="AM48" i="7"/>
  <c r="AN48" i="7"/>
  <c r="F48" i="7" s="1"/>
  <c r="AP48" i="7"/>
  <c r="AM49" i="7"/>
  <c r="AN49" i="7"/>
  <c r="F49" i="7" s="1"/>
  <c r="AP49" i="7"/>
  <c r="AM50" i="7"/>
  <c r="AN50" i="7"/>
  <c r="AP50" i="7"/>
  <c r="E50" i="7" s="1"/>
  <c r="AM51" i="7"/>
  <c r="AN51" i="7"/>
  <c r="F51" i="7" s="1"/>
  <c r="AP51" i="7"/>
  <c r="AM52" i="7"/>
  <c r="AN52" i="7"/>
  <c r="F52" i="7" s="1"/>
  <c r="AP52" i="7"/>
  <c r="E52" i="7" s="1"/>
  <c r="AM53" i="7"/>
  <c r="AN53" i="7"/>
  <c r="AP53" i="7"/>
  <c r="E53" i="7" s="1"/>
  <c r="AM54" i="7"/>
  <c r="AN54" i="7"/>
  <c r="F54" i="7" s="1"/>
  <c r="AP54" i="7"/>
  <c r="AM55" i="7"/>
  <c r="AN55" i="7"/>
  <c r="F55" i="7" s="1"/>
  <c r="AP55" i="7"/>
  <c r="E55" i="7" s="1"/>
  <c r="AM56" i="7"/>
  <c r="AN56" i="7"/>
  <c r="AP56" i="7"/>
  <c r="E56" i="7" s="1"/>
  <c r="AP3" i="3"/>
  <c r="AN3" i="3"/>
  <c r="AM3" i="3"/>
  <c r="AM5" i="9"/>
  <c r="AN5" i="9"/>
  <c r="AP5" i="9"/>
  <c r="AM23" i="9"/>
  <c r="AN23" i="9"/>
  <c r="F23" i="9" s="1"/>
  <c r="AP23" i="9"/>
  <c r="E23" i="9" s="1"/>
  <c r="AM25" i="9"/>
  <c r="AN25" i="9"/>
  <c r="AP25" i="9"/>
  <c r="AM26" i="9"/>
  <c r="AN26" i="9"/>
  <c r="F26" i="9" s="1"/>
  <c r="AP26" i="9"/>
  <c r="E26" i="9" s="1"/>
  <c r="AP3" i="9"/>
  <c r="AN3" i="9"/>
  <c r="AI3" i="9"/>
  <c r="D162" i="5" l="1"/>
  <c r="D64" i="6"/>
  <c r="D6" i="8"/>
  <c r="AO1234" i="2"/>
  <c r="AO1222" i="2"/>
  <c r="D1222" i="2" s="1"/>
  <c r="AO1218" i="2"/>
  <c r="D1218" i="2" s="1"/>
  <c r="AO1174" i="2"/>
  <c r="D1174" i="2" s="1"/>
  <c r="AO1162" i="2"/>
  <c r="AO1102" i="2"/>
  <c r="D1102" i="2" s="1"/>
  <c r="AO1089" i="2"/>
  <c r="D1089" i="2" s="1"/>
  <c r="AO1069" i="2"/>
  <c r="D1069" i="2" s="1"/>
  <c r="AO871" i="2"/>
  <c r="AO786" i="2"/>
  <c r="D786" i="2" s="1"/>
  <c r="AO1203" i="2"/>
  <c r="D1203" i="2" s="1"/>
  <c r="AO1195" i="2"/>
  <c r="D1195" i="2" s="1"/>
  <c r="AO844" i="2"/>
  <c r="D844" i="2" s="1"/>
  <c r="AO573" i="2"/>
  <c r="D573" i="2" s="1"/>
  <c r="AO537" i="2"/>
  <c r="D537" i="2" s="1"/>
  <c r="AO443" i="2"/>
  <c r="D443" i="2" s="1"/>
  <c r="AO1066" i="2"/>
  <c r="D1066" i="2" s="1"/>
  <c r="AO1030" i="2"/>
  <c r="D1030" i="2" s="1"/>
  <c r="AO1026" i="2"/>
  <c r="D1026" i="2" s="1"/>
  <c r="AO1018" i="2"/>
  <c r="D1018" i="2" s="1"/>
  <c r="AO978" i="2"/>
  <c r="D978" i="2" s="1"/>
  <c r="AO506" i="2"/>
  <c r="D506" i="2" s="1"/>
  <c r="AO795" i="2"/>
  <c r="D795" i="2" s="1"/>
  <c r="AO717" i="2"/>
  <c r="D717" i="2" s="1"/>
  <c r="AO682" i="2"/>
  <c r="AO807" i="2"/>
  <c r="AO802" i="2"/>
  <c r="E1234" i="2"/>
  <c r="AO310" i="2"/>
  <c r="AO118" i="2"/>
  <c r="AO1233" i="2"/>
  <c r="D1233" i="2" s="1"/>
  <c r="AO1213" i="2"/>
  <c r="D1213" i="2" s="1"/>
  <c r="AO1161" i="2"/>
  <c r="D1161" i="2" s="1"/>
  <c r="AO463" i="2"/>
  <c r="D463" i="2" s="1"/>
  <c r="AO161" i="2"/>
  <c r="D161" i="2" s="1"/>
  <c r="AO1068" i="2"/>
  <c r="D1068" i="2" s="1"/>
  <c r="AO1056" i="2"/>
  <c r="D1056" i="2" s="1"/>
  <c r="AO1000" i="2"/>
  <c r="D1000" i="2" s="1"/>
  <c r="AO694" i="2"/>
  <c r="D694" i="2" s="1"/>
  <c r="AO370" i="2"/>
  <c r="D370" i="2" s="1"/>
  <c r="AO262" i="2"/>
  <c r="D262" i="2" s="1"/>
  <c r="AO789" i="2"/>
  <c r="D789" i="2" s="1"/>
  <c r="AO785" i="2"/>
  <c r="D785" i="2" s="1"/>
  <c r="AO809" i="2"/>
  <c r="AO296" i="2"/>
  <c r="AO46" i="3"/>
  <c r="AO710" i="2"/>
  <c r="AO808" i="2"/>
  <c r="E1162" i="2"/>
  <c r="E537" i="2"/>
  <c r="AO1006" i="2"/>
  <c r="D1006" i="2" s="1"/>
  <c r="E1018" i="2"/>
  <c r="E1030" i="2"/>
  <c r="AO159" i="2"/>
  <c r="AO66" i="2"/>
  <c r="AO1002" i="2"/>
  <c r="D1002" i="2" s="1"/>
  <c r="E1066" i="2"/>
  <c r="E1203" i="2"/>
  <c r="E1174" i="2"/>
  <c r="E262" i="2"/>
  <c r="E785" i="2"/>
  <c r="AO1236" i="2"/>
  <c r="D1236" i="2" s="1"/>
  <c r="AO1204" i="2"/>
  <c r="D1204" i="2" s="1"/>
  <c r="AO1200" i="2"/>
  <c r="D1200" i="2" s="1"/>
  <c r="AO1176" i="2"/>
  <c r="D1176" i="2" s="1"/>
  <c r="AO636" i="2"/>
  <c r="D636" i="2" s="1"/>
  <c r="AO197" i="2"/>
  <c r="D197" i="2" s="1"/>
  <c r="AO678" i="2"/>
  <c r="D678" i="2" s="1"/>
  <c r="AO792" i="2"/>
  <c r="D792" i="2" s="1"/>
  <c r="AO788" i="2"/>
  <c r="D788" i="2" s="1"/>
  <c r="AO207" i="2"/>
  <c r="D207" i="2" s="1"/>
  <c r="AO986" i="2"/>
  <c r="D986" i="2" s="1"/>
  <c r="AO433" i="2"/>
  <c r="D433" i="2" s="1"/>
  <c r="AO402" i="2"/>
  <c r="D402" i="2" s="1"/>
  <c r="AO1001" i="2"/>
  <c r="D1001" i="2" s="1"/>
  <c r="AO997" i="2"/>
  <c r="D997" i="2" s="1"/>
  <c r="AO703" i="2"/>
  <c r="D703" i="2" s="1"/>
  <c r="E703" i="2"/>
  <c r="AO600" i="2"/>
  <c r="D600" i="2" s="1"/>
  <c r="AO1008" i="2"/>
  <c r="D1008" i="2" s="1"/>
  <c r="F1002" i="2"/>
  <c r="AO680" i="2"/>
  <c r="D680" i="2" s="1"/>
  <c r="E1161" i="2"/>
  <c r="E1056" i="2"/>
  <c r="AO1227" i="2"/>
  <c r="D1227" i="2" s="1"/>
  <c r="AO693" i="2"/>
  <c r="AO1037" i="2"/>
  <c r="D1037" i="2" s="1"/>
  <c r="AO993" i="2"/>
  <c r="D993" i="2" s="1"/>
  <c r="AO385" i="2"/>
  <c r="D385" i="2" s="1"/>
  <c r="AO348" i="2"/>
  <c r="D348" i="2" s="1"/>
  <c r="AO779" i="2"/>
  <c r="D779" i="2" s="1"/>
  <c r="E779" i="2"/>
  <c r="AO48" i="2"/>
  <c r="AO989" i="2"/>
  <c r="D989" i="2" s="1"/>
  <c r="AO652" i="2"/>
  <c r="D652" i="2" s="1"/>
  <c r="AO1032" i="2"/>
  <c r="D1032" i="2" s="1"/>
  <c r="AO1224" i="2"/>
  <c r="D1224" i="2" s="1"/>
  <c r="F1224" i="2"/>
  <c r="AO1156" i="2"/>
  <c r="D1156" i="2" s="1"/>
  <c r="E1156" i="2"/>
  <c r="AO1183" i="2"/>
  <c r="D1183" i="2" s="1"/>
  <c r="AO637" i="2"/>
  <c r="AO1083" i="2"/>
  <c r="D1083" i="2" s="1"/>
  <c r="AO977" i="2"/>
  <c r="D977" i="2" s="1"/>
  <c r="AO695" i="2"/>
  <c r="AO389" i="2"/>
  <c r="D389" i="2" s="1"/>
  <c r="AO272" i="2"/>
  <c r="D272" i="2" s="1"/>
  <c r="E789" i="2"/>
  <c r="E1222" i="2"/>
  <c r="AO1098" i="2"/>
  <c r="D1098" i="2" s="1"/>
  <c r="AO1090" i="2"/>
  <c r="D1090" i="2" s="1"/>
  <c r="AO1058" i="2"/>
  <c r="D1058" i="2" s="1"/>
  <c r="AO1050" i="2"/>
  <c r="D1050" i="2" s="1"/>
  <c r="AO987" i="2"/>
  <c r="D987" i="2" s="1"/>
  <c r="AO653" i="2"/>
  <c r="AO38" i="2"/>
  <c r="AO1191" i="2"/>
  <c r="D1191" i="2" s="1"/>
  <c r="AO511" i="2"/>
  <c r="F1191" i="2"/>
  <c r="AO1155" i="2"/>
  <c r="D1155" i="2" s="1"/>
  <c r="AO1075" i="2"/>
  <c r="D1075" i="2" s="1"/>
  <c r="AO992" i="2"/>
  <c r="D992" i="2" s="1"/>
  <c r="AO988" i="2"/>
  <c r="D988" i="2" s="1"/>
  <c r="AO764" i="2"/>
  <c r="D764" i="2" s="1"/>
  <c r="E370" i="2"/>
  <c r="AO1039" i="2"/>
  <c r="D1039" i="2" s="1"/>
  <c r="AO1019" i="2"/>
  <c r="D1019" i="2" s="1"/>
  <c r="AO217" i="2"/>
  <c r="D217" i="2" s="1"/>
  <c r="AO1190" i="2"/>
  <c r="D1190" i="2" s="1"/>
  <c r="AO1178" i="2"/>
  <c r="D1178" i="2" s="1"/>
  <c r="E573" i="2"/>
  <c r="AO1225" i="2"/>
  <c r="D1225" i="2" s="1"/>
  <c r="AO1185" i="2"/>
  <c r="D1185" i="2" s="1"/>
  <c r="AO615" i="2"/>
  <c r="D615" i="2" s="1"/>
  <c r="AO253" i="2"/>
  <c r="D253" i="2" s="1"/>
  <c r="AO168" i="2"/>
  <c r="D168" i="2" s="1"/>
  <c r="AO733" i="2"/>
  <c r="AO623" i="2"/>
  <c r="D623" i="2" s="1"/>
  <c r="F623" i="2"/>
  <c r="E1228" i="2"/>
  <c r="AO1228" i="2"/>
  <c r="D1228" i="2" s="1"/>
  <c r="F1062" i="2"/>
  <c r="AO1062" i="2"/>
  <c r="D1062" i="2" s="1"/>
  <c r="AO1035" i="2"/>
  <c r="D1035" i="2" s="1"/>
  <c r="AO996" i="2"/>
  <c r="D996" i="2" s="1"/>
  <c r="F996" i="2"/>
  <c r="E984" i="2"/>
  <c r="AO984" i="2"/>
  <c r="D984" i="2" s="1"/>
  <c r="F780" i="2"/>
  <c r="AO780" i="2"/>
  <c r="D780" i="2" s="1"/>
  <c r="AO198" i="2"/>
  <c r="F1197" i="2"/>
  <c r="AO1197" i="2"/>
  <c r="D1197" i="2" s="1"/>
  <c r="AO1042" i="2"/>
  <c r="D1042" i="2" s="1"/>
  <c r="AO544" i="2"/>
  <c r="D544" i="2" s="1"/>
  <c r="AO228" i="2"/>
  <c r="D228" i="2" s="1"/>
  <c r="E1227" i="2"/>
  <c r="AO642" i="2"/>
  <c r="D642" i="2" s="1"/>
  <c r="F642" i="2"/>
  <c r="AO422" i="2"/>
  <c r="D422" i="2" s="1"/>
  <c r="AO114" i="2"/>
  <c r="D114" i="2" s="1"/>
  <c r="F1039" i="2"/>
  <c r="E717" i="2"/>
  <c r="F272" i="2"/>
  <c r="AO1096" i="2"/>
  <c r="D1096" i="2" s="1"/>
  <c r="AO530" i="2"/>
  <c r="D530" i="2" s="1"/>
  <c r="E530" i="2"/>
  <c r="AO1097" i="2"/>
  <c r="D1097" i="2" s="1"/>
  <c r="AO1038" i="2"/>
  <c r="D1038" i="2" s="1"/>
  <c r="AO588" i="2"/>
  <c r="F1042" i="2"/>
  <c r="F433" i="2"/>
  <c r="AO979" i="2"/>
  <c r="D979" i="2" s="1"/>
  <c r="AO562" i="2"/>
  <c r="D562" i="2" s="1"/>
  <c r="F562" i="2"/>
  <c r="AO794" i="2"/>
  <c r="D794" i="2" s="1"/>
  <c r="AO1188" i="2"/>
  <c r="D1188" i="2" s="1"/>
  <c r="AO1099" i="2"/>
  <c r="D1099" i="2" s="1"/>
  <c r="AO1023" i="2"/>
  <c r="D1023" i="2" s="1"/>
  <c r="F1023" i="2"/>
  <c r="E463" i="2"/>
  <c r="AO540" i="2"/>
  <c r="D540" i="2" s="1"/>
  <c r="AO442" i="2"/>
  <c r="D442" i="2" s="1"/>
  <c r="AO219" i="2"/>
  <c r="D219" i="2" s="1"/>
  <c r="F1081" i="2"/>
  <c r="AO1081" i="2"/>
  <c r="D1081" i="2" s="1"/>
  <c r="AO1061" i="2"/>
  <c r="D1061" i="2" s="1"/>
  <c r="AO323" i="2"/>
  <c r="D323" i="2" s="1"/>
  <c r="AO1166" i="2"/>
  <c r="D1166" i="2" s="1"/>
  <c r="AO492" i="2"/>
  <c r="D492" i="2" s="1"/>
  <c r="AO1173" i="2"/>
  <c r="D1173" i="2" s="1"/>
  <c r="AO815" i="2"/>
  <c r="D815" i="2" s="1"/>
  <c r="F1173" i="2"/>
  <c r="AO1184" i="2"/>
  <c r="D1184" i="2" s="1"/>
  <c r="AO1009" i="2"/>
  <c r="D1009" i="2" s="1"/>
  <c r="AO329" i="2"/>
  <c r="D329" i="2" s="1"/>
  <c r="AO487" i="2"/>
  <c r="D487" i="2" s="1"/>
  <c r="E487" i="2"/>
  <c r="E396" i="2"/>
  <c r="AO396" i="2"/>
  <c r="D396" i="2" s="1"/>
  <c r="AO1214" i="2"/>
  <c r="D1214" i="2" s="1"/>
  <c r="E248" i="2"/>
  <c r="AO248" i="2"/>
  <c r="D248" i="2" s="1"/>
  <c r="AO1063" i="2"/>
  <c r="D1063" i="2" s="1"/>
  <c r="E1063" i="2"/>
  <c r="AO745" i="2"/>
  <c r="D745" i="2" s="1"/>
  <c r="AO470" i="2"/>
  <c r="D470" i="2" s="1"/>
  <c r="AO151" i="2"/>
  <c r="E1102" i="2"/>
  <c r="E1068" i="2"/>
  <c r="E795" i="2"/>
  <c r="AO1179" i="2"/>
  <c r="D1179" i="2" s="1"/>
  <c r="AO1168" i="2"/>
  <c r="D1168" i="2" s="1"/>
  <c r="AO1164" i="2"/>
  <c r="D1164" i="2" s="1"/>
  <c r="AO797" i="2"/>
  <c r="D797" i="2" s="1"/>
  <c r="AO667" i="2"/>
  <c r="D667" i="2" s="1"/>
  <c r="AO1059" i="2"/>
  <c r="D1059" i="2" s="1"/>
  <c r="F1059" i="2"/>
  <c r="AO1055" i="2"/>
  <c r="D1055" i="2" s="1"/>
  <c r="AO1051" i="2"/>
  <c r="D1051" i="2" s="1"/>
  <c r="AO1024" i="2"/>
  <c r="D1024" i="2" s="1"/>
  <c r="AO1020" i="2"/>
  <c r="D1020" i="2" s="1"/>
  <c r="AO104" i="2"/>
  <c r="F289" i="2"/>
  <c r="AO289" i="2"/>
  <c r="D289" i="2" s="1"/>
  <c r="AO381" i="2"/>
  <c r="D381" i="2" s="1"/>
  <c r="AO1073" i="2"/>
  <c r="D1073" i="2" s="1"/>
  <c r="AO378" i="2"/>
  <c r="D378" i="2" s="1"/>
  <c r="AO342" i="2"/>
  <c r="D342" i="2" s="1"/>
  <c r="E342" i="2"/>
  <c r="E1041" i="2"/>
  <c r="AO1041" i="2"/>
  <c r="D1041" i="2" s="1"/>
  <c r="F976" i="2"/>
  <c r="AO976" i="2"/>
  <c r="D976" i="2" s="1"/>
  <c r="AO522" i="2"/>
  <c r="D522" i="2" s="1"/>
  <c r="AO1165" i="2"/>
  <c r="D1165" i="2" s="1"/>
  <c r="F1165" i="2"/>
  <c r="AO580" i="2"/>
  <c r="D580" i="2" s="1"/>
  <c r="F580" i="2"/>
  <c r="AO555" i="2"/>
  <c r="D555" i="2" s="1"/>
  <c r="F600" i="2"/>
  <c r="F329" i="2"/>
  <c r="F442" i="2"/>
  <c r="AO1221" i="2"/>
  <c r="D1221" i="2" s="1"/>
  <c r="E1221" i="2"/>
  <c r="AO1198" i="2"/>
  <c r="D1198" i="2" s="1"/>
  <c r="AO223" i="2"/>
  <c r="D223" i="2" s="1"/>
  <c r="F223" i="2"/>
  <c r="AO1192" i="2"/>
  <c r="D1192" i="2" s="1"/>
  <c r="AO674" i="2"/>
  <c r="D674" i="2" s="1"/>
  <c r="AO486" i="2"/>
  <c r="D486" i="2" s="1"/>
  <c r="AO267" i="2"/>
  <c r="D267" i="2" s="1"/>
  <c r="AO994" i="2"/>
  <c r="D994" i="2" s="1"/>
  <c r="AO1029" i="2"/>
  <c r="D1029" i="2" s="1"/>
  <c r="F1029" i="2"/>
  <c r="AO982" i="2"/>
  <c r="D982" i="2" s="1"/>
  <c r="F1090" i="2"/>
  <c r="F1038" i="2"/>
  <c r="E1026" i="2"/>
  <c r="F1006" i="2"/>
  <c r="F992" i="2"/>
  <c r="F522" i="2"/>
  <c r="F1188" i="2"/>
  <c r="E1089" i="2"/>
  <c r="F988" i="2"/>
  <c r="F486" i="2"/>
  <c r="E1200" i="2"/>
  <c r="E786" i="2"/>
  <c r="AO171" i="2"/>
  <c r="D171" i="2" s="1"/>
  <c r="E171" i="2"/>
  <c r="AO1047" i="2"/>
  <c r="D1047" i="2" s="1"/>
  <c r="E740" i="2"/>
  <c r="AO740" i="2"/>
  <c r="D740" i="2" s="1"/>
  <c r="AO331" i="2"/>
  <c r="D331" i="2" s="1"/>
  <c r="AO753" i="2"/>
  <c r="AO605" i="2"/>
  <c r="AO610" i="2"/>
  <c r="AO367" i="2"/>
  <c r="AO729" i="2"/>
  <c r="D729" i="2" s="1"/>
  <c r="AO1045" i="2"/>
  <c r="D1045" i="2" s="1"/>
  <c r="AO394" i="2"/>
  <c r="D394" i="2" s="1"/>
  <c r="AO306" i="2"/>
  <c r="D306" i="2" s="1"/>
  <c r="AO229" i="2"/>
  <c r="D229" i="2" s="1"/>
  <c r="F229" i="2"/>
  <c r="AO1186" i="2"/>
  <c r="D1186" i="2" s="1"/>
  <c r="AO1182" i="2"/>
  <c r="D1182" i="2" s="1"/>
  <c r="AO1167" i="2"/>
  <c r="D1167" i="2" s="1"/>
  <c r="AO1152" i="2"/>
  <c r="D1152" i="2" s="1"/>
  <c r="F1152" i="2"/>
  <c r="AO1148" i="2"/>
  <c r="D1148" i="2" s="1"/>
  <c r="AO476" i="2"/>
  <c r="D476" i="2" s="1"/>
  <c r="E476" i="2"/>
  <c r="AO438" i="2"/>
  <c r="D438" i="2" s="1"/>
  <c r="AO143" i="2"/>
  <c r="D143" i="2" s="1"/>
  <c r="AO1095" i="2"/>
  <c r="D1095" i="2" s="1"/>
  <c r="AO1091" i="2"/>
  <c r="D1091" i="2" s="1"/>
  <c r="AO980" i="2"/>
  <c r="D980" i="2" s="1"/>
  <c r="AO699" i="2"/>
  <c r="D699" i="2" s="1"/>
  <c r="AO654" i="2"/>
  <c r="D654" i="2" s="1"/>
  <c r="AO548" i="2"/>
  <c r="D548" i="2" s="1"/>
  <c r="AO781" i="2"/>
  <c r="D781" i="2" s="1"/>
  <c r="AO351" i="2"/>
  <c r="D351" i="2" s="1"/>
  <c r="AO152" i="2"/>
  <c r="D152" i="2" s="1"/>
  <c r="AO1231" i="2"/>
  <c r="D1231" i="2" s="1"/>
  <c r="AO1212" i="2"/>
  <c r="D1212" i="2" s="1"/>
  <c r="AO1201" i="2"/>
  <c r="D1201" i="2" s="1"/>
  <c r="F1201" i="2"/>
  <c r="AO1159" i="2"/>
  <c r="D1159" i="2" s="1"/>
  <c r="AO1044" i="2"/>
  <c r="D1044" i="2" s="1"/>
  <c r="AO1033" i="2"/>
  <c r="D1033" i="2" s="1"/>
  <c r="AO803" i="2"/>
  <c r="AO52" i="2"/>
  <c r="AO22" i="2"/>
  <c r="AO617" i="2"/>
  <c r="AO752" i="2"/>
  <c r="AO387" i="2"/>
  <c r="AO675" i="2"/>
  <c r="AO36" i="2"/>
  <c r="AO1237" i="2"/>
  <c r="D1237" i="2" s="1"/>
  <c r="AO1210" i="2"/>
  <c r="D1210" i="2" s="1"/>
  <c r="AO1149" i="2"/>
  <c r="D1149" i="2" s="1"/>
  <c r="AO1077" i="2"/>
  <c r="D1077" i="2" s="1"/>
  <c r="AO1036" i="2"/>
  <c r="D1036" i="2" s="1"/>
  <c r="AO496" i="2"/>
  <c r="D496" i="2" s="1"/>
  <c r="AO295" i="2"/>
  <c r="D295" i="2" s="1"/>
  <c r="AO447" i="2"/>
  <c r="D447" i="2" s="1"/>
  <c r="AO297" i="2"/>
  <c r="D297" i="2" s="1"/>
  <c r="AO415" i="2"/>
  <c r="AO1071" i="2"/>
  <c r="D1071" i="2" s="1"/>
  <c r="E1071" i="2"/>
  <c r="F407" i="2"/>
  <c r="AO407" i="2"/>
  <c r="D407" i="2" s="1"/>
  <c r="AO1022" i="2"/>
  <c r="D1022" i="2" s="1"/>
  <c r="F1022" i="2"/>
  <c r="AO631" i="2"/>
  <c r="D631" i="2" s="1"/>
  <c r="F631" i="2"/>
  <c r="AO1103" i="2"/>
  <c r="D1103" i="2" s="1"/>
  <c r="F1103" i="2"/>
  <c r="AO288" i="2"/>
  <c r="D288" i="2" s="1"/>
  <c r="AO456" i="2"/>
  <c r="D456" i="2" s="1"/>
  <c r="F456" i="2"/>
  <c r="AO425" i="2"/>
  <c r="D425" i="2" s="1"/>
  <c r="F154" i="2"/>
  <c r="AO154" i="2"/>
  <c r="D154" i="2" s="1"/>
  <c r="AO1057" i="2"/>
  <c r="D1057" i="2" s="1"/>
  <c r="AO1196" i="2"/>
  <c r="D1196" i="2" s="1"/>
  <c r="F1196" i="2"/>
  <c r="AO345" i="2"/>
  <c r="D345" i="2" s="1"/>
  <c r="F345" i="2"/>
  <c r="AO1206" i="2"/>
  <c r="D1206" i="2" s="1"/>
  <c r="AO1220" i="2"/>
  <c r="D1220" i="2" s="1"/>
  <c r="F1220" i="2"/>
  <c r="AO1216" i="2"/>
  <c r="D1216" i="2" s="1"/>
  <c r="AO1085" i="2"/>
  <c r="D1085" i="2" s="1"/>
  <c r="F1085" i="2"/>
  <c r="E749" i="2"/>
  <c r="AO749" i="2"/>
  <c r="D749" i="2" s="1"/>
  <c r="AO1064" i="2"/>
  <c r="D1064" i="2" s="1"/>
  <c r="AO777" i="2"/>
  <c r="D777" i="2" s="1"/>
  <c r="F777" i="2"/>
  <c r="AO1005" i="2"/>
  <c r="D1005" i="2" s="1"/>
  <c r="F1005" i="2"/>
  <c r="F1189" i="2"/>
  <c r="AO1189" i="2"/>
  <c r="D1189" i="2" s="1"/>
  <c r="AO1154" i="2"/>
  <c r="D1154" i="2" s="1"/>
  <c r="F1154" i="2"/>
  <c r="AO1150" i="2"/>
  <c r="D1150" i="2" s="1"/>
  <c r="E1011" i="2"/>
  <c r="AO1011" i="2"/>
  <c r="D1011" i="2" s="1"/>
  <c r="AO1015" i="2"/>
  <c r="D1015" i="2" s="1"/>
  <c r="F1015" i="2"/>
  <c r="AO1157" i="2"/>
  <c r="D1157" i="2" s="1"/>
  <c r="AO1230" i="2"/>
  <c r="D1230" i="2" s="1"/>
  <c r="F1054" i="2"/>
  <c r="AO1054" i="2"/>
  <c r="D1054" i="2" s="1"/>
  <c r="F787" i="2"/>
  <c r="AO787" i="2"/>
  <c r="D787" i="2" s="1"/>
  <c r="AO626" i="2"/>
  <c r="D626" i="2" s="1"/>
  <c r="AO1028" i="2"/>
  <c r="D1028" i="2" s="1"/>
  <c r="AO1021" i="2"/>
  <c r="D1021" i="2" s="1"/>
  <c r="AO1014" i="2"/>
  <c r="D1014" i="2" s="1"/>
  <c r="AO1202" i="2"/>
  <c r="D1202" i="2" s="1"/>
  <c r="AO527" i="2"/>
  <c r="D527" i="2" s="1"/>
  <c r="AO1074" i="2"/>
  <c r="D1074" i="2" s="1"/>
  <c r="AO1215" i="2"/>
  <c r="D1215" i="2" s="1"/>
  <c r="AO1087" i="2"/>
  <c r="D1087" i="2" s="1"/>
  <c r="AO57" i="2"/>
  <c r="AO714" i="2"/>
  <c r="D714" i="2" s="1"/>
  <c r="AO1101" i="2"/>
  <c r="D1101" i="2" s="1"/>
  <c r="F1101" i="2"/>
  <c r="AO1031" i="2"/>
  <c r="D1031" i="2" s="1"/>
  <c r="AO1027" i="2"/>
  <c r="D1027" i="2" s="1"/>
  <c r="AO793" i="2"/>
  <c r="D793" i="2" s="1"/>
  <c r="F1183" i="2"/>
  <c r="F652" i="2"/>
  <c r="E443" i="2"/>
  <c r="AO1232" i="2"/>
  <c r="D1232" i="2" s="1"/>
  <c r="AO737" i="2"/>
  <c r="D737" i="2" s="1"/>
  <c r="AO510" i="2"/>
  <c r="D510" i="2" s="1"/>
  <c r="AO1080" i="2"/>
  <c r="D1080" i="2" s="1"/>
  <c r="AO995" i="2"/>
  <c r="D995" i="2" s="1"/>
  <c r="F995" i="2"/>
  <c r="AO981" i="2"/>
  <c r="D981" i="2" s="1"/>
  <c r="AO532" i="2"/>
  <c r="D532" i="2" s="1"/>
  <c r="F648" i="2"/>
  <c r="AO648" i="2"/>
  <c r="D648" i="2" s="1"/>
  <c r="AO847" i="2"/>
  <c r="AO21" i="2"/>
  <c r="AO1219" i="2"/>
  <c r="D1219" i="2" s="1"/>
  <c r="AO790" i="2"/>
  <c r="D790" i="2" s="1"/>
  <c r="AO776" i="2"/>
  <c r="D776" i="2" s="1"/>
  <c r="E619" i="2"/>
  <c r="AO619" i="2"/>
  <c r="D619" i="2" s="1"/>
  <c r="E1236" i="2"/>
  <c r="E143" i="2"/>
  <c r="E694" i="2"/>
  <c r="F1237" i="2"/>
  <c r="AO230" i="2"/>
  <c r="D230" i="2" s="1"/>
  <c r="AO1067" i="2"/>
  <c r="D1067" i="2" s="1"/>
  <c r="F1067" i="2"/>
  <c r="AO1049" i="2"/>
  <c r="D1049" i="2" s="1"/>
  <c r="F1049" i="2"/>
  <c r="AO758" i="2"/>
  <c r="D758" i="2" s="1"/>
  <c r="AO571" i="2"/>
  <c r="D571" i="2" s="1"/>
  <c r="AO1094" i="2"/>
  <c r="D1094" i="2" s="1"/>
  <c r="AO578" i="2"/>
  <c r="D578" i="2" s="1"/>
  <c r="F578" i="2"/>
  <c r="AO1048" i="2"/>
  <c r="D1048" i="2" s="1"/>
  <c r="AO975" i="2"/>
  <c r="D975" i="2" s="1"/>
  <c r="F975" i="2"/>
  <c r="AO481" i="2"/>
  <c r="D481" i="2" s="1"/>
  <c r="AO1025" i="2"/>
  <c r="D1025" i="2" s="1"/>
  <c r="AO783" i="2"/>
  <c r="D783" i="2" s="1"/>
  <c r="AO873" i="2"/>
  <c r="AO1170" i="2"/>
  <c r="D1170" i="2" s="1"/>
  <c r="AO314" i="2"/>
  <c r="D314" i="2" s="1"/>
  <c r="F314" i="2"/>
  <c r="E782" i="2"/>
  <c r="AO782" i="2"/>
  <c r="D782" i="2" s="1"/>
  <c r="E1000" i="2"/>
  <c r="AO1070" i="2"/>
  <c r="D1070" i="2" s="1"/>
  <c r="E1195" i="2"/>
  <c r="F758" i="2"/>
  <c r="F385" i="2"/>
  <c r="F793" i="2"/>
  <c r="E1233" i="2"/>
  <c r="AO849" i="2"/>
  <c r="D849" i="2" s="1"/>
  <c r="AO692" i="2"/>
  <c r="D692" i="2" s="1"/>
  <c r="AO1100" i="2"/>
  <c r="D1100" i="2" s="1"/>
  <c r="F1100" i="2"/>
  <c r="AO1093" i="2"/>
  <c r="D1093" i="2" s="1"/>
  <c r="AO1086" i="2"/>
  <c r="D1086" i="2" s="1"/>
  <c r="AO1076" i="2"/>
  <c r="D1076" i="2" s="1"/>
  <c r="F1034" i="2"/>
  <c r="AO1034" i="2"/>
  <c r="D1034" i="2" s="1"/>
  <c r="AO998" i="2"/>
  <c r="D998" i="2" s="1"/>
  <c r="AO991" i="2"/>
  <c r="D991" i="2" s="1"/>
  <c r="AO111" i="2"/>
  <c r="D111" i="2" s="1"/>
  <c r="AO804" i="2"/>
  <c r="AO1199" i="2"/>
  <c r="D1199" i="2" s="1"/>
  <c r="AO183" i="2"/>
  <c r="D183" i="2" s="1"/>
  <c r="E1053" i="2"/>
  <c r="AO1053" i="2"/>
  <c r="D1053" i="2" s="1"/>
  <c r="AO575" i="2"/>
  <c r="D575" i="2" s="1"/>
  <c r="AO1209" i="2"/>
  <c r="D1209" i="2" s="1"/>
  <c r="AO1153" i="2"/>
  <c r="D1153" i="2" s="1"/>
  <c r="AO1060" i="2"/>
  <c r="D1060" i="2" s="1"/>
  <c r="AO1004" i="2"/>
  <c r="D1004" i="2" s="1"/>
  <c r="AO1177" i="2"/>
  <c r="D1177" i="2" s="1"/>
  <c r="AO1084" i="2"/>
  <c r="D1084" i="2" s="1"/>
  <c r="E506" i="2"/>
  <c r="AO553" i="2"/>
  <c r="D553" i="2" s="1"/>
  <c r="AO414" i="2"/>
  <c r="D414" i="2" s="1"/>
  <c r="F214" i="2"/>
  <c r="AO214" i="2"/>
  <c r="D214" i="2" s="1"/>
  <c r="AO1187" i="2"/>
  <c r="D1187" i="2" s="1"/>
  <c r="F985" i="2"/>
  <c r="AO985" i="2"/>
  <c r="D985" i="2" s="1"/>
  <c r="E1218" i="2"/>
  <c r="F626" i="2"/>
  <c r="AO1193" i="2"/>
  <c r="D1193" i="2" s="1"/>
  <c r="AO1207" i="2"/>
  <c r="D1207" i="2" s="1"/>
  <c r="F1207" i="2"/>
  <c r="AO1158" i="2"/>
  <c r="D1158" i="2" s="1"/>
  <c r="AO1151" i="2"/>
  <c r="D1151" i="2" s="1"/>
  <c r="AO621" i="2"/>
  <c r="D621" i="2" s="1"/>
  <c r="AO319" i="2"/>
  <c r="D319" i="2" s="1"/>
  <c r="F1065" i="2"/>
  <c r="AO1065" i="2"/>
  <c r="D1065" i="2" s="1"/>
  <c r="AO1012" i="2"/>
  <c r="D1012" i="2" s="1"/>
  <c r="AO533" i="2"/>
  <c r="D533" i="2" s="1"/>
  <c r="F533" i="2"/>
  <c r="AO373" i="2"/>
  <c r="D373" i="2" s="1"/>
  <c r="AO806" i="2"/>
  <c r="AO1223" i="2"/>
  <c r="D1223" i="2" s="1"/>
  <c r="AO1171" i="2"/>
  <c r="D1171" i="2" s="1"/>
  <c r="AO561" i="2"/>
  <c r="D561" i="2" s="1"/>
  <c r="AO1078" i="2"/>
  <c r="D1078" i="2" s="1"/>
  <c r="AO338" i="2"/>
  <c r="D338" i="2" s="1"/>
  <c r="AO1226" i="2"/>
  <c r="D1226" i="2" s="1"/>
  <c r="AO1160" i="2"/>
  <c r="D1160" i="2" s="1"/>
  <c r="F1160" i="2"/>
  <c r="AO375" i="2"/>
  <c r="D375" i="2" s="1"/>
  <c r="E1017" i="2"/>
  <c r="AO1017" i="2"/>
  <c r="D1017" i="2" s="1"/>
  <c r="AO732" i="2"/>
  <c r="D732" i="2" s="1"/>
  <c r="F732" i="2"/>
  <c r="AO662" i="2"/>
  <c r="D662" i="2" s="1"/>
  <c r="AO1229" i="2"/>
  <c r="D1229" i="2" s="1"/>
  <c r="AO1180" i="2"/>
  <c r="D1180" i="2" s="1"/>
  <c r="AO285" i="2"/>
  <c r="AO1194" i="2"/>
  <c r="D1194" i="2" s="1"/>
  <c r="AO1163" i="2"/>
  <c r="D1163" i="2" s="1"/>
  <c r="AO1235" i="2"/>
  <c r="D1235" i="2" s="1"/>
  <c r="F1193" i="2"/>
  <c r="E1159" i="2"/>
  <c r="F527" i="2"/>
  <c r="F1095" i="2"/>
  <c r="F714" i="2"/>
  <c r="F1078" i="2"/>
  <c r="AO1238" i="2"/>
  <c r="D1238" i="2" s="1"/>
  <c r="F1072" i="2"/>
  <c r="AO1072" i="2"/>
  <c r="D1072" i="2" s="1"/>
  <c r="F760" i="2"/>
  <c r="AO760" i="2"/>
  <c r="D760" i="2" s="1"/>
  <c r="AO1205" i="2"/>
  <c r="D1205" i="2" s="1"/>
  <c r="AO1169" i="2"/>
  <c r="D1169" i="2" s="1"/>
  <c r="AO688" i="2"/>
  <c r="D688" i="2" s="1"/>
  <c r="AO280" i="2"/>
  <c r="D280" i="2" s="1"/>
  <c r="AO233" i="2"/>
  <c r="D233" i="2" s="1"/>
  <c r="AO363" i="2"/>
  <c r="D363" i="2" s="1"/>
  <c r="AO677" i="2"/>
  <c r="AO1007" i="2"/>
  <c r="D1007" i="2" s="1"/>
  <c r="AO990" i="2"/>
  <c r="D990" i="2" s="1"/>
  <c r="F990" i="2"/>
  <c r="AO746" i="2"/>
  <c r="D746" i="2" s="1"/>
  <c r="F1169" i="2"/>
  <c r="E1033" i="2"/>
  <c r="AO1092" i="2"/>
  <c r="D1092" i="2" s="1"/>
  <c r="AO799" i="2"/>
  <c r="D799" i="2" s="1"/>
  <c r="AO723" i="2"/>
  <c r="D723" i="2" s="1"/>
  <c r="AO805" i="2"/>
  <c r="AO1040" i="2"/>
  <c r="D1040" i="2" s="1"/>
  <c r="AO1208" i="2"/>
  <c r="D1208" i="2" s="1"/>
  <c r="AO1172" i="2"/>
  <c r="D1172" i="2" s="1"/>
  <c r="AO720" i="2"/>
  <c r="D720" i="2" s="1"/>
  <c r="AO324" i="2"/>
  <c r="D324" i="2" s="1"/>
  <c r="AO1079" i="2"/>
  <c r="D1079" i="2" s="1"/>
  <c r="AO1043" i="2"/>
  <c r="D1043" i="2" s="1"/>
  <c r="AO607" i="2"/>
  <c r="D607" i="2" s="1"/>
  <c r="F270" i="2"/>
  <c r="AO270" i="2"/>
  <c r="D270" i="2" s="1"/>
  <c r="AO846" i="2"/>
  <c r="F1040" i="2"/>
  <c r="E788" i="2"/>
  <c r="F746" i="2"/>
  <c r="F764" i="2"/>
  <c r="AO1211" i="2"/>
  <c r="D1211" i="2" s="1"/>
  <c r="AO1175" i="2"/>
  <c r="D1175" i="2" s="1"/>
  <c r="AO743" i="2"/>
  <c r="D743" i="2" s="1"/>
  <c r="AO356" i="2"/>
  <c r="D356" i="2" s="1"/>
  <c r="F1082" i="2"/>
  <c r="AO1082" i="2"/>
  <c r="D1082" i="2" s="1"/>
  <c r="AO1046" i="2"/>
  <c r="D1046" i="2" s="1"/>
  <c r="AO1010" i="2"/>
  <c r="D1010" i="2" s="1"/>
  <c r="AO1003" i="2"/>
  <c r="D1003" i="2" s="1"/>
  <c r="AO640" i="2"/>
  <c r="D640" i="2" s="1"/>
  <c r="AO765" i="2"/>
  <c r="D765" i="2" s="1"/>
  <c r="AO657" i="2"/>
  <c r="D657" i="2" s="1"/>
  <c r="AO124" i="2"/>
  <c r="D124" i="2" s="1"/>
  <c r="AO564" i="2"/>
  <c r="AO1217" i="2"/>
  <c r="D1217" i="2" s="1"/>
  <c r="AO1181" i="2"/>
  <c r="D1181" i="2" s="1"/>
  <c r="AO870" i="2"/>
  <c r="D870" i="2" s="1"/>
  <c r="AO432" i="2"/>
  <c r="D432" i="2" s="1"/>
  <c r="AO1088" i="2"/>
  <c r="D1088" i="2" s="1"/>
  <c r="AO1052" i="2"/>
  <c r="D1052" i="2" s="1"/>
  <c r="AO1016" i="2"/>
  <c r="D1016" i="2" s="1"/>
  <c r="AO999" i="2"/>
  <c r="D999" i="2" s="1"/>
  <c r="AO659" i="2"/>
  <c r="D659" i="2" s="1"/>
  <c r="AO361" i="2"/>
  <c r="D361" i="2" s="1"/>
  <c r="AO791" i="2"/>
  <c r="D791" i="2" s="1"/>
  <c r="AO845" i="2"/>
  <c r="AO983" i="2"/>
  <c r="D983" i="2" s="1"/>
  <c r="AO512" i="2"/>
  <c r="D512" i="2" s="1"/>
  <c r="AO784" i="2"/>
  <c r="D784" i="2" s="1"/>
  <c r="F238" i="2"/>
  <c r="AO238" i="2"/>
  <c r="D238" i="2" s="1"/>
  <c r="AO872" i="2"/>
  <c r="AO709" i="2"/>
  <c r="AO661" i="2"/>
  <c r="AO1013" i="2"/>
  <c r="D1013" i="2" s="1"/>
  <c r="AO728" i="2"/>
  <c r="D728" i="2" s="1"/>
  <c r="AO426" i="2"/>
  <c r="D426" i="2" s="1"/>
  <c r="AO778" i="2"/>
  <c r="D778" i="2" s="1"/>
  <c r="AO137" i="2"/>
  <c r="D137" i="2" s="1"/>
  <c r="AO141" i="2"/>
  <c r="AO55" i="2"/>
  <c r="AO81" i="2"/>
  <c r="AO3" i="2"/>
  <c r="D1234" i="2"/>
  <c r="F1235" i="2"/>
  <c r="F1238" i="2"/>
  <c r="F1186" i="2"/>
  <c r="E760" i="2"/>
  <c r="E1231" i="2"/>
  <c r="F1088" i="2"/>
  <c r="E1024" i="2"/>
  <c r="F991" i="2"/>
  <c r="F168" i="2"/>
  <c r="E1182" i="2"/>
  <c r="F561" i="2"/>
  <c r="F230" i="2"/>
  <c r="F1009" i="2"/>
  <c r="F363" i="2"/>
  <c r="E1077" i="2"/>
  <c r="F1070" i="2"/>
  <c r="F1001" i="2"/>
  <c r="F1157" i="2"/>
  <c r="F1019" i="2"/>
  <c r="F986" i="2"/>
  <c r="F662" i="2"/>
  <c r="F306" i="2"/>
  <c r="E1164" i="2"/>
  <c r="E636" i="2"/>
  <c r="F280" i="2"/>
  <c r="F476" i="2"/>
  <c r="F324" i="2"/>
  <c r="F351" i="2"/>
  <c r="F815" i="2"/>
  <c r="F1151" i="2"/>
  <c r="F425" i="2"/>
  <c r="E1069" i="2"/>
  <c r="F1229" i="2"/>
  <c r="E197" i="2"/>
  <c r="F1037" i="2"/>
  <c r="F657" i="2"/>
  <c r="E1185" i="2"/>
  <c r="F680" i="2"/>
  <c r="E1081" i="2"/>
  <c r="F980" i="2"/>
  <c r="E223" i="2"/>
  <c r="E1168" i="2"/>
  <c r="F849" i="2"/>
  <c r="E161" i="2"/>
  <c r="F1098" i="2"/>
  <c r="F1091" i="2"/>
  <c r="F1044" i="2"/>
  <c r="E976" i="2"/>
  <c r="F607" i="2"/>
  <c r="F394" i="2"/>
  <c r="E207" i="2"/>
  <c r="F779" i="2"/>
  <c r="F667" i="2"/>
  <c r="F183" i="2"/>
  <c r="F1064" i="2"/>
  <c r="F729" i="2"/>
  <c r="F1032" i="2"/>
  <c r="F217" i="2"/>
  <c r="F1028" i="2"/>
  <c r="F640" i="2"/>
  <c r="E844" i="2"/>
  <c r="F481" i="2"/>
  <c r="F1228" i="2"/>
  <c r="F1202" i="2"/>
  <c r="F1178" i="2"/>
  <c r="F1094" i="2"/>
  <c r="F361" i="2"/>
  <c r="E792" i="2"/>
  <c r="F1230" i="2"/>
  <c r="F659" i="2"/>
  <c r="F983" i="2"/>
  <c r="F1073" i="2"/>
  <c r="F1175" i="2"/>
  <c r="F553" i="2"/>
  <c r="F1099" i="2"/>
  <c r="F791" i="2"/>
  <c r="F1097" i="2"/>
  <c r="E654" i="2"/>
  <c r="F1222" i="2"/>
  <c r="F1208" i="2"/>
  <c r="F267" i="2"/>
  <c r="F989" i="2"/>
  <c r="E978" i="2"/>
  <c r="F1184" i="2"/>
  <c r="F1172" i="2"/>
  <c r="E615" i="2"/>
  <c r="F338" i="2"/>
  <c r="F1004" i="2"/>
  <c r="D1162" i="2"/>
  <c r="F1148" i="2"/>
  <c r="F1021" i="2"/>
  <c r="F1214" i="2"/>
  <c r="F1217" i="2"/>
  <c r="E1213" i="2"/>
  <c r="F548" i="2"/>
  <c r="F1150" i="2"/>
  <c r="F402" i="2"/>
  <c r="F1045" i="2"/>
  <c r="F688" i="2"/>
  <c r="F1166" i="2"/>
  <c r="F432" i="2"/>
  <c r="F1096" i="2"/>
  <c r="F1061" i="2"/>
  <c r="F532" i="2"/>
  <c r="F1025" i="2"/>
  <c r="AO754" i="3"/>
  <c r="D754" i="3" s="1"/>
  <c r="AO750" i="3"/>
  <c r="D750" i="3" s="1"/>
  <c r="AO654" i="3"/>
  <c r="D654" i="3" s="1"/>
  <c r="AO630" i="3"/>
  <c r="D630" i="3" s="1"/>
  <c r="AO217" i="3"/>
  <c r="D217" i="3" s="1"/>
  <c r="AO448" i="3"/>
  <c r="D448" i="3" s="1"/>
  <c r="AO307" i="3"/>
  <c r="AO176" i="3"/>
  <c r="D176" i="3" s="1"/>
  <c r="AO94" i="3"/>
  <c r="D94" i="3" s="1"/>
  <c r="AO16" i="3"/>
  <c r="AO459" i="4"/>
  <c r="D459" i="4" s="1"/>
  <c r="AO455" i="4"/>
  <c r="D455" i="4" s="1"/>
  <c r="AO451" i="4"/>
  <c r="D451" i="4" s="1"/>
  <c r="AO447" i="4"/>
  <c r="D447" i="4" s="1"/>
  <c r="AO443" i="4"/>
  <c r="D443" i="4" s="1"/>
  <c r="AO435" i="4"/>
  <c r="D435" i="4" s="1"/>
  <c r="AO372" i="4"/>
  <c r="D372" i="4" s="1"/>
  <c r="AO899" i="3"/>
  <c r="D899" i="3" s="1"/>
  <c r="AO809" i="3"/>
  <c r="D809" i="3" s="1"/>
  <c r="AO1036" i="3"/>
  <c r="D1036" i="3" s="1"/>
  <c r="AO1020" i="3"/>
  <c r="D1020" i="3" s="1"/>
  <c r="AO1012" i="3"/>
  <c r="D1012" i="3" s="1"/>
  <c r="AO996" i="3"/>
  <c r="D996" i="3" s="1"/>
  <c r="AO984" i="3"/>
  <c r="D984" i="3" s="1"/>
  <c r="AO953" i="3"/>
  <c r="D953" i="3" s="1"/>
  <c r="AO949" i="3"/>
  <c r="D949" i="3" s="1"/>
  <c r="AO937" i="3"/>
  <c r="D937" i="3" s="1"/>
  <c r="AO691" i="3"/>
  <c r="D691" i="3" s="1"/>
  <c r="AO686" i="3"/>
  <c r="D686" i="3" s="1"/>
  <c r="AO371" i="3"/>
  <c r="D371" i="3" s="1"/>
  <c r="AO240" i="3"/>
  <c r="D240" i="3" s="1"/>
  <c r="AO202" i="3"/>
  <c r="D202" i="3" s="1"/>
  <c r="AO745" i="3"/>
  <c r="D745" i="3" s="1"/>
  <c r="AO741" i="3"/>
  <c r="D741" i="3" s="1"/>
  <c r="AO670" i="3"/>
  <c r="D670" i="3" s="1"/>
  <c r="AO520" i="3"/>
  <c r="D520" i="3" s="1"/>
  <c r="AO376" i="3"/>
  <c r="D376" i="3" s="1"/>
  <c r="AO440" i="3"/>
  <c r="D440" i="3" s="1"/>
  <c r="AO336" i="3"/>
  <c r="D336" i="3" s="1"/>
  <c r="AO134" i="3"/>
  <c r="D134" i="3" s="1"/>
  <c r="AO676" i="3"/>
  <c r="AO366" i="3"/>
  <c r="AO792" i="3"/>
  <c r="D792" i="3" s="1"/>
  <c r="AO784" i="3"/>
  <c r="D784" i="3" s="1"/>
  <c r="AO736" i="3"/>
  <c r="D736" i="3" s="1"/>
  <c r="AO514" i="3"/>
  <c r="D514" i="3" s="1"/>
  <c r="AO368" i="3"/>
  <c r="D368" i="3" s="1"/>
  <c r="AO262" i="3"/>
  <c r="D262" i="3" s="1"/>
  <c r="AO103" i="3"/>
  <c r="D103" i="3" s="1"/>
  <c r="AO430" i="3"/>
  <c r="D430" i="3" s="1"/>
  <c r="AO157" i="3"/>
  <c r="D157" i="3" s="1"/>
  <c r="AO72" i="3"/>
  <c r="AO4" i="3"/>
  <c r="AO675" i="3"/>
  <c r="AO762" i="3"/>
  <c r="D762" i="3" s="1"/>
  <c r="AO735" i="3"/>
  <c r="D735" i="3" s="1"/>
  <c r="AO677" i="3"/>
  <c r="AO581" i="3"/>
  <c r="E217" i="3"/>
  <c r="E1020" i="3"/>
  <c r="AO415" i="3"/>
  <c r="D415" i="3" s="1"/>
  <c r="AO425" i="3"/>
  <c r="D425" i="3" s="1"/>
  <c r="AO263" i="3"/>
  <c r="D263" i="3" s="1"/>
  <c r="AO150" i="3"/>
  <c r="D150" i="3" s="1"/>
  <c r="AO227" i="3"/>
  <c r="AO167" i="3"/>
  <c r="AO778" i="3"/>
  <c r="D778" i="3" s="1"/>
  <c r="AO774" i="3"/>
  <c r="D774" i="3" s="1"/>
  <c r="AO471" i="3"/>
  <c r="D471" i="3" s="1"/>
  <c r="AO230" i="3"/>
  <c r="D230" i="3" s="1"/>
  <c r="E150" i="3"/>
  <c r="E774" i="3"/>
  <c r="AO661" i="3"/>
  <c r="D661" i="3" s="1"/>
  <c r="AO1025" i="3"/>
  <c r="D1025" i="3" s="1"/>
  <c r="AO1009" i="3"/>
  <c r="D1009" i="3" s="1"/>
  <c r="AO989" i="3"/>
  <c r="D989" i="3" s="1"/>
  <c r="AO973" i="3"/>
  <c r="D973" i="3" s="1"/>
  <c r="AO965" i="3"/>
  <c r="D965" i="3" s="1"/>
  <c r="AO938" i="3"/>
  <c r="D938" i="3" s="1"/>
  <c r="AO787" i="3"/>
  <c r="D787" i="3" s="1"/>
  <c r="AO771" i="3"/>
  <c r="D771" i="3" s="1"/>
  <c r="E949" i="3"/>
  <c r="AO789" i="3"/>
  <c r="D789" i="3" s="1"/>
  <c r="AO169" i="4"/>
  <c r="D169" i="4" s="1"/>
  <c r="E202" i="3"/>
  <c r="AO688" i="3"/>
  <c r="D688" i="3" s="1"/>
  <c r="AO638" i="3"/>
  <c r="D638" i="3" s="1"/>
  <c r="AO564" i="3"/>
  <c r="D564" i="3" s="1"/>
  <c r="AO91" i="3"/>
  <c r="AO325" i="3"/>
  <c r="D325" i="3" s="1"/>
  <c r="AO142" i="3"/>
  <c r="D142" i="3" s="1"/>
  <c r="AO788" i="3"/>
  <c r="D788" i="3" s="1"/>
  <c r="AO780" i="3"/>
  <c r="D780" i="3" s="1"/>
  <c r="AO734" i="3"/>
  <c r="D734" i="3" s="1"/>
  <c r="AO179" i="3"/>
  <c r="AO921" i="3"/>
  <c r="D921" i="3" s="1"/>
  <c r="AO490" i="3"/>
  <c r="D490" i="3" s="1"/>
  <c r="AO749" i="3"/>
  <c r="D749" i="3" s="1"/>
  <c r="E1036" i="3"/>
  <c r="AO1031" i="3"/>
  <c r="D1031" i="3" s="1"/>
  <c r="AO983" i="3"/>
  <c r="D983" i="3" s="1"/>
  <c r="AO960" i="3"/>
  <c r="D960" i="3" s="1"/>
  <c r="AO936" i="3"/>
  <c r="D936" i="3" s="1"/>
  <c r="AO378" i="3"/>
  <c r="D378" i="3" s="1"/>
  <c r="AO768" i="3"/>
  <c r="D768" i="3" s="1"/>
  <c r="AO309" i="3"/>
  <c r="AO187" i="3"/>
  <c r="E937" i="3"/>
  <c r="E376" i="3"/>
  <c r="AO443" i="3"/>
  <c r="D443" i="3" s="1"/>
  <c r="E630" i="3"/>
  <c r="E771" i="3"/>
  <c r="AO804" i="3"/>
  <c r="D804" i="3" s="1"/>
  <c r="AO777" i="3"/>
  <c r="D777" i="3" s="1"/>
  <c r="AO429" i="3"/>
  <c r="D429" i="3" s="1"/>
  <c r="AO123" i="3"/>
  <c r="AO418" i="3"/>
  <c r="D418" i="3" s="1"/>
  <c r="E792" i="3"/>
  <c r="AO692" i="3"/>
  <c r="AO468" i="3"/>
  <c r="AO799" i="3"/>
  <c r="D799" i="3" s="1"/>
  <c r="AO795" i="3"/>
  <c r="D795" i="3" s="1"/>
  <c r="AO291" i="3"/>
  <c r="D291" i="3" s="1"/>
  <c r="F795" i="3"/>
  <c r="E176" i="3"/>
  <c r="AO956" i="3"/>
  <c r="D956" i="3" s="1"/>
  <c r="AO948" i="3"/>
  <c r="D948" i="3" s="1"/>
  <c r="AO413" i="3"/>
  <c r="D413" i="3" s="1"/>
  <c r="AO756" i="3"/>
  <c r="D756" i="3" s="1"/>
  <c r="AO498" i="3"/>
  <c r="D498" i="3" s="1"/>
  <c r="AO314" i="3"/>
  <c r="D314" i="3" s="1"/>
  <c r="AO632" i="3"/>
  <c r="AO912" i="3"/>
  <c r="D912" i="3" s="1"/>
  <c r="AO56" i="3"/>
  <c r="AO528" i="3"/>
  <c r="D528" i="3" s="1"/>
  <c r="AO356" i="3"/>
  <c r="D356" i="3" s="1"/>
  <c r="AO328" i="3"/>
  <c r="D328" i="3" s="1"/>
  <c r="E134" i="3"/>
  <c r="AO970" i="3"/>
  <c r="D970" i="3" s="1"/>
  <c r="AO763" i="3"/>
  <c r="D763" i="3" s="1"/>
  <c r="AO648" i="3"/>
  <c r="D648" i="3" s="1"/>
  <c r="AO634" i="3"/>
  <c r="AO113" i="3"/>
  <c r="AO694" i="3"/>
  <c r="D694" i="3" s="1"/>
  <c r="AO605" i="3"/>
  <c r="D605" i="3" s="1"/>
  <c r="AO576" i="3"/>
  <c r="D576" i="3" s="1"/>
  <c r="AO44" i="3"/>
  <c r="AO382" i="3"/>
  <c r="D382" i="3" s="1"/>
  <c r="AO84" i="3"/>
  <c r="D84" i="3" s="1"/>
  <c r="F789" i="3"/>
  <c r="AO1022" i="3"/>
  <c r="D1022" i="3" s="1"/>
  <c r="AO998" i="3"/>
  <c r="D998" i="3" s="1"/>
  <c r="AO962" i="3"/>
  <c r="D962" i="3" s="1"/>
  <c r="AO951" i="3"/>
  <c r="D951" i="3" s="1"/>
  <c r="AO935" i="3"/>
  <c r="D935" i="3" s="1"/>
  <c r="AO286" i="3"/>
  <c r="D286" i="3" s="1"/>
  <c r="AO786" i="3"/>
  <c r="D786" i="3" s="1"/>
  <c r="AO521" i="3"/>
  <c r="E686" i="3"/>
  <c r="F413" i="3"/>
  <c r="F960" i="3"/>
  <c r="E996" i="3"/>
  <c r="F786" i="3"/>
  <c r="F735" i="3"/>
  <c r="F661" i="3"/>
  <c r="AO392" i="3"/>
  <c r="D392" i="3" s="1"/>
  <c r="AO797" i="3"/>
  <c r="D797" i="3" s="1"/>
  <c r="AO645" i="3"/>
  <c r="AO169" i="3"/>
  <c r="D169" i="3" s="1"/>
  <c r="AO165" i="3"/>
  <c r="D165" i="3" s="1"/>
  <c r="F165" i="3"/>
  <c r="F142" i="3"/>
  <c r="AO1041" i="3"/>
  <c r="D1041" i="3" s="1"/>
  <c r="AO1029" i="3"/>
  <c r="D1029" i="3" s="1"/>
  <c r="E1029" i="3"/>
  <c r="AO1021" i="3"/>
  <c r="D1021" i="3" s="1"/>
  <c r="AO1005" i="3"/>
  <c r="D1005" i="3" s="1"/>
  <c r="AO993" i="3"/>
  <c r="D993" i="3" s="1"/>
  <c r="AO981" i="3"/>
  <c r="D981" i="3" s="1"/>
  <c r="AO969" i="3"/>
  <c r="D969" i="3" s="1"/>
  <c r="E969" i="3"/>
  <c r="AO950" i="3"/>
  <c r="D950" i="3" s="1"/>
  <c r="E950" i="3"/>
  <c r="AO946" i="3"/>
  <c r="D946" i="3" s="1"/>
  <c r="AO680" i="3"/>
  <c r="D680" i="3" s="1"/>
  <c r="E798" i="3"/>
  <c r="AO798" i="3"/>
  <c r="D798" i="3" s="1"/>
  <c r="AO744" i="3"/>
  <c r="D744" i="3" s="1"/>
  <c r="AO588" i="3"/>
  <c r="D588" i="3" s="1"/>
  <c r="E588" i="3"/>
  <c r="AO221" i="3"/>
  <c r="D221" i="3" s="1"/>
  <c r="AO437" i="3"/>
  <c r="D437" i="3" s="1"/>
  <c r="F437" i="3"/>
  <c r="F339" i="3"/>
  <c r="AO339" i="3"/>
  <c r="D339" i="3" s="1"/>
  <c r="AO125" i="3"/>
  <c r="D125" i="3" s="1"/>
  <c r="AO738" i="3"/>
  <c r="D738" i="3" s="1"/>
  <c r="AO395" i="3"/>
  <c r="D395" i="3" s="1"/>
  <c r="AO297" i="3"/>
  <c r="D297" i="3" s="1"/>
  <c r="E297" i="3"/>
  <c r="E103" i="3"/>
  <c r="AO939" i="3"/>
  <c r="D939" i="3" s="1"/>
  <c r="F939" i="3"/>
  <c r="AO277" i="3"/>
  <c r="D277" i="3" s="1"/>
  <c r="E277" i="3"/>
  <c r="AO737" i="3"/>
  <c r="D737" i="3" s="1"/>
  <c r="AO76" i="3"/>
  <c r="AO906" i="3"/>
  <c r="D906" i="3" s="1"/>
  <c r="F906" i="3"/>
  <c r="AO364" i="3"/>
  <c r="D364" i="3" s="1"/>
  <c r="F759" i="3"/>
  <c r="AO759" i="3"/>
  <c r="D759" i="3" s="1"/>
  <c r="AO740" i="3"/>
  <c r="D740" i="3" s="1"/>
  <c r="F740" i="3"/>
  <c r="E1041" i="3"/>
  <c r="E371" i="3"/>
  <c r="AO747" i="3"/>
  <c r="D747" i="3" s="1"/>
  <c r="F747" i="3"/>
  <c r="F271" i="3"/>
  <c r="AO271" i="3"/>
  <c r="D271" i="3" s="1"/>
  <c r="AO274" i="3"/>
  <c r="D274" i="3" s="1"/>
  <c r="F274" i="3"/>
  <c r="E765" i="3"/>
  <c r="AO765" i="3"/>
  <c r="D765" i="3" s="1"/>
  <c r="AO225" i="3"/>
  <c r="D225" i="3" s="1"/>
  <c r="AO295" i="3"/>
  <c r="D295" i="3" s="1"/>
  <c r="AO229" i="3"/>
  <c r="D229" i="3" s="1"/>
  <c r="E196" i="3"/>
  <c r="AO196" i="3"/>
  <c r="D196" i="3" s="1"/>
  <c r="AO911" i="3"/>
  <c r="D911" i="3" s="1"/>
  <c r="E911" i="3"/>
  <c r="AO255" i="3"/>
  <c r="D255" i="3" s="1"/>
  <c r="AO572" i="3"/>
  <c r="D572" i="3" s="1"/>
  <c r="E572" i="3"/>
  <c r="AO1013" i="3"/>
  <c r="D1013" i="3" s="1"/>
  <c r="F1013" i="3"/>
  <c r="AO918" i="3"/>
  <c r="D918" i="3" s="1"/>
  <c r="AO208" i="3"/>
  <c r="D208" i="3" s="1"/>
  <c r="E208" i="3"/>
  <c r="AO357" i="3"/>
  <c r="D357" i="3" s="1"/>
  <c r="E809" i="3"/>
  <c r="F762" i="3"/>
  <c r="F738" i="3"/>
  <c r="F328" i="3"/>
  <c r="E384" i="3"/>
  <c r="AO384" i="3"/>
  <c r="D384" i="3" s="1"/>
  <c r="AO112" i="3"/>
  <c r="D112" i="3" s="1"/>
  <c r="F189" i="3"/>
  <c r="AO189" i="3"/>
  <c r="D189" i="3" s="1"/>
  <c r="AO619" i="3"/>
  <c r="D619" i="3" s="1"/>
  <c r="E600" i="3"/>
  <c r="AO600" i="3"/>
  <c r="D600" i="3" s="1"/>
  <c r="AO760" i="3"/>
  <c r="D760" i="3" s="1"/>
  <c r="E760" i="3"/>
  <c r="AO318" i="3"/>
  <c r="D318" i="3" s="1"/>
  <c r="AO420" i="3"/>
  <c r="F225" i="3"/>
  <c r="AO910" i="3"/>
  <c r="D910" i="3" s="1"/>
  <c r="E910" i="3"/>
  <c r="F970" i="3"/>
  <c r="E736" i="3"/>
  <c r="F605" i="3"/>
  <c r="E993" i="3"/>
  <c r="F356" i="3"/>
  <c r="AO796" i="3"/>
  <c r="D796" i="3" s="1"/>
  <c r="E796" i="3"/>
  <c r="AO205" i="3"/>
  <c r="D205" i="3" s="1"/>
  <c r="F598" i="3"/>
  <c r="AO598" i="3"/>
  <c r="D598" i="3" s="1"/>
  <c r="AO801" i="3"/>
  <c r="D801" i="3" s="1"/>
  <c r="AO790" i="3"/>
  <c r="D790" i="3" s="1"/>
  <c r="AO783" i="3"/>
  <c r="D783" i="3" s="1"/>
  <c r="AO776" i="3"/>
  <c r="D776" i="3" s="1"/>
  <c r="AO454" i="3"/>
  <c r="D454" i="3" s="1"/>
  <c r="AO283" i="3"/>
  <c r="D283" i="3" s="1"/>
  <c r="AO252" i="3"/>
  <c r="D252" i="3" s="1"/>
  <c r="F252" i="3"/>
  <c r="AO928" i="3"/>
  <c r="D928" i="3" s="1"/>
  <c r="AO916" i="3"/>
  <c r="D916" i="3" s="1"/>
  <c r="AO761" i="3"/>
  <c r="D761" i="3" s="1"/>
  <c r="AO753" i="3"/>
  <c r="D753" i="3" s="1"/>
  <c r="E753" i="3"/>
  <c r="AO610" i="3"/>
  <c r="D610" i="3" s="1"/>
  <c r="AO161" i="3"/>
  <c r="D161" i="3" s="1"/>
  <c r="AO98" i="3"/>
  <c r="D98" i="3" s="1"/>
  <c r="AO743" i="3"/>
  <c r="D743" i="3" s="1"/>
  <c r="F615" i="3"/>
  <c r="AO615" i="3"/>
  <c r="D615" i="3" s="1"/>
  <c r="AO793" i="3"/>
  <c r="D793" i="3" s="1"/>
  <c r="AO775" i="3"/>
  <c r="D775" i="3" s="1"/>
  <c r="F583" i="3"/>
  <c r="AO583" i="3"/>
  <c r="D583" i="3" s="1"/>
  <c r="AO244" i="3"/>
  <c r="D244" i="3" s="1"/>
  <c r="AO10" i="3"/>
  <c r="E775" i="3"/>
  <c r="AO560" i="3"/>
  <c r="D560" i="3" s="1"/>
  <c r="E560" i="3"/>
  <c r="AO603" i="3"/>
  <c r="D603" i="3" s="1"/>
  <c r="AO383" i="3"/>
  <c r="AO1040" i="3"/>
  <c r="D1040" i="3" s="1"/>
  <c r="AO1004" i="3"/>
  <c r="D1004" i="3" s="1"/>
  <c r="AO992" i="3"/>
  <c r="D992" i="3" s="1"/>
  <c r="AO980" i="3"/>
  <c r="D980" i="3" s="1"/>
  <c r="AO968" i="3"/>
  <c r="D968" i="3" s="1"/>
  <c r="AO957" i="3"/>
  <c r="D957" i="3" s="1"/>
  <c r="AO925" i="3"/>
  <c r="D925" i="3" s="1"/>
  <c r="AO905" i="3"/>
  <c r="D905" i="3" s="1"/>
  <c r="AO901" i="3"/>
  <c r="D901" i="3" s="1"/>
  <c r="AO803" i="3"/>
  <c r="D803" i="3" s="1"/>
  <c r="AO625" i="3"/>
  <c r="D625" i="3" s="1"/>
  <c r="AO424" i="3"/>
  <c r="D424" i="3" s="1"/>
  <c r="AO1035" i="3"/>
  <c r="D1035" i="3" s="1"/>
  <c r="AO1023" i="3"/>
  <c r="D1023" i="3" s="1"/>
  <c r="AO1011" i="3"/>
  <c r="D1011" i="3" s="1"/>
  <c r="AO975" i="3"/>
  <c r="D975" i="3" s="1"/>
  <c r="AO952" i="3"/>
  <c r="D952" i="3" s="1"/>
  <c r="AO940" i="3"/>
  <c r="D940" i="3" s="1"/>
  <c r="AO897" i="3"/>
  <c r="D897" i="3" s="1"/>
  <c r="AO544" i="3"/>
  <c r="D544" i="3" s="1"/>
  <c r="AO451" i="3"/>
  <c r="D451" i="3" s="1"/>
  <c r="AO658" i="3"/>
  <c r="D658" i="3" s="1"/>
  <c r="AO70" i="3"/>
  <c r="AO66" i="3"/>
  <c r="AO42" i="3"/>
  <c r="AO900" i="3"/>
  <c r="D900" i="3" s="1"/>
  <c r="AO746" i="3"/>
  <c r="D746" i="3" s="1"/>
  <c r="AO1026" i="3"/>
  <c r="D1026" i="3" s="1"/>
  <c r="AO1014" i="3"/>
  <c r="D1014" i="3" s="1"/>
  <c r="AO990" i="3"/>
  <c r="D990" i="3" s="1"/>
  <c r="AO978" i="3"/>
  <c r="D978" i="3" s="1"/>
  <c r="AO966" i="3"/>
  <c r="D966" i="3" s="1"/>
  <c r="AO959" i="3"/>
  <c r="D959" i="3" s="1"/>
  <c r="AO955" i="3"/>
  <c r="D955" i="3" s="1"/>
  <c r="AO947" i="3"/>
  <c r="D947" i="3" s="1"/>
  <c r="AO484" i="3"/>
  <c r="D484" i="3" s="1"/>
  <c r="AO351" i="3"/>
  <c r="D351" i="3" s="1"/>
  <c r="AO88" i="3"/>
  <c r="D88" i="3" s="1"/>
  <c r="AO653" i="3"/>
  <c r="AO474" i="3"/>
  <c r="AO674" i="3"/>
  <c r="F1034" i="3"/>
  <c r="AO1034" i="3"/>
  <c r="D1034" i="3" s="1"/>
  <c r="AO927" i="3"/>
  <c r="D927" i="3" s="1"/>
  <c r="F927" i="3"/>
  <c r="AO1030" i="3"/>
  <c r="D1030" i="3" s="1"/>
  <c r="AO976" i="3"/>
  <c r="D976" i="3" s="1"/>
  <c r="AO941" i="3"/>
  <c r="D941" i="3" s="1"/>
  <c r="AO766" i="3"/>
  <c r="D766" i="3" s="1"/>
  <c r="AO487" i="3"/>
  <c r="D487" i="3" s="1"/>
  <c r="E487" i="3"/>
  <c r="AO388" i="3"/>
  <c r="D388" i="3" s="1"/>
  <c r="E388" i="3"/>
  <c r="AO994" i="3"/>
  <c r="D994" i="3" s="1"/>
  <c r="AO923" i="3"/>
  <c r="D923" i="3" s="1"/>
  <c r="AO802" i="3"/>
  <c r="D802" i="3" s="1"/>
  <c r="AO1019" i="3"/>
  <c r="D1019" i="3" s="1"/>
  <c r="F1019" i="3"/>
  <c r="AO930" i="3"/>
  <c r="D930" i="3" s="1"/>
  <c r="F930" i="3"/>
  <c r="AO769" i="3"/>
  <c r="D769" i="3" s="1"/>
  <c r="AO979" i="3"/>
  <c r="D979" i="3" s="1"/>
  <c r="AO961" i="3"/>
  <c r="D961" i="3" s="1"/>
  <c r="AO908" i="3"/>
  <c r="D908" i="3" s="1"/>
  <c r="AO986" i="3"/>
  <c r="D986" i="3" s="1"/>
  <c r="F986" i="3"/>
  <c r="E484" i="3"/>
  <c r="F528" i="3"/>
  <c r="F948" i="3"/>
  <c r="F490" i="3"/>
  <c r="AO964" i="3"/>
  <c r="D964" i="3" s="1"/>
  <c r="AO507" i="3"/>
  <c r="D507" i="3" s="1"/>
  <c r="AO752" i="3"/>
  <c r="D752" i="3" s="1"/>
  <c r="F752" i="3"/>
  <c r="E905" i="3"/>
  <c r="F962" i="3"/>
  <c r="E947" i="3"/>
  <c r="F680" i="3"/>
  <c r="AO1007" i="3"/>
  <c r="D1007" i="3" s="1"/>
  <c r="F1007" i="3"/>
  <c r="AO971" i="3"/>
  <c r="D971" i="3" s="1"/>
  <c r="F971" i="3"/>
  <c r="AO279" i="3"/>
  <c r="D279" i="3" s="1"/>
  <c r="F951" i="3"/>
  <c r="F918" i="3"/>
  <c r="E1021" i="3"/>
  <c r="E787" i="3"/>
  <c r="F1010" i="3"/>
  <c r="AO1010" i="3"/>
  <c r="D1010" i="3" s="1"/>
  <c r="AO974" i="3"/>
  <c r="D974" i="3" s="1"/>
  <c r="F974" i="3"/>
  <c r="AO903" i="3"/>
  <c r="D903" i="3" s="1"/>
  <c r="F903" i="3"/>
  <c r="AO622" i="3"/>
  <c r="D622" i="3" s="1"/>
  <c r="F622" i="3"/>
  <c r="AO399" i="3"/>
  <c r="D399" i="3" s="1"/>
  <c r="F399" i="3"/>
  <c r="AO301" i="3"/>
  <c r="D301" i="3" s="1"/>
  <c r="AO751" i="3"/>
  <c r="D751" i="3" s="1"/>
  <c r="F909" i="3"/>
  <c r="AO909" i="3"/>
  <c r="D909" i="3" s="1"/>
  <c r="F154" i="3"/>
  <c r="AO154" i="3"/>
  <c r="D154" i="3" s="1"/>
  <c r="F998" i="3"/>
  <c r="F938" i="3"/>
  <c r="F980" i="3"/>
  <c r="AO1015" i="3"/>
  <c r="D1015" i="3" s="1"/>
  <c r="AO997" i="3"/>
  <c r="D997" i="3" s="1"/>
  <c r="AO664" i="3"/>
  <c r="D664" i="3" s="1"/>
  <c r="AO145" i="3"/>
  <c r="D145" i="3" s="1"/>
  <c r="AO742" i="3"/>
  <c r="D742" i="3" s="1"/>
  <c r="E742" i="3"/>
  <c r="AO915" i="3"/>
  <c r="D915" i="3" s="1"/>
  <c r="F915" i="3"/>
  <c r="AO571" i="3"/>
  <c r="D571" i="3" s="1"/>
  <c r="F571" i="3"/>
  <c r="F785" i="3"/>
  <c r="AO785" i="3"/>
  <c r="D785" i="3" s="1"/>
  <c r="E457" i="3"/>
  <c r="AO457" i="3"/>
  <c r="D457" i="3" s="1"/>
  <c r="AO982" i="3"/>
  <c r="D982" i="3" s="1"/>
  <c r="F755" i="3"/>
  <c r="AO755" i="3"/>
  <c r="D755" i="3" s="1"/>
  <c r="AO985" i="3"/>
  <c r="D985" i="3" s="1"/>
  <c r="AO914" i="3"/>
  <c r="D914" i="3" s="1"/>
  <c r="AO758" i="3"/>
  <c r="D758" i="3" s="1"/>
  <c r="F758" i="3"/>
  <c r="AO1006" i="3"/>
  <c r="D1006" i="3" s="1"/>
  <c r="AO988" i="3"/>
  <c r="D988" i="3" s="1"/>
  <c r="AO917" i="3"/>
  <c r="D917" i="3" s="1"/>
  <c r="AO432" i="3"/>
  <c r="D432" i="3" s="1"/>
  <c r="F432" i="3"/>
  <c r="F800" i="3"/>
  <c r="AO800" i="3"/>
  <c r="D800" i="3" s="1"/>
  <c r="AO764" i="3"/>
  <c r="D764" i="3" s="1"/>
  <c r="F764" i="3"/>
  <c r="F773" i="3"/>
  <c r="AO773" i="3"/>
  <c r="D773" i="3" s="1"/>
  <c r="AO446" i="3"/>
  <c r="D446" i="3" s="1"/>
  <c r="E446" i="3"/>
  <c r="F185" i="3"/>
  <c r="AO185" i="3"/>
  <c r="D185" i="3" s="1"/>
  <c r="AO540" i="3"/>
  <c r="D540" i="3" s="1"/>
  <c r="F540" i="3"/>
  <c r="AO805" i="3"/>
  <c r="D805" i="3" s="1"/>
  <c r="AO1033" i="3"/>
  <c r="D1033" i="3" s="1"/>
  <c r="AO926" i="3"/>
  <c r="D926" i="3" s="1"/>
  <c r="AO782" i="3"/>
  <c r="D782" i="3" s="1"/>
  <c r="F782" i="3"/>
  <c r="AO933" i="3"/>
  <c r="D933" i="3" s="1"/>
  <c r="F933" i="3"/>
  <c r="AO1018" i="3"/>
  <c r="D1018" i="3" s="1"/>
  <c r="AO312" i="3"/>
  <c r="D312" i="3" s="1"/>
  <c r="F312" i="3"/>
  <c r="AO954" i="3"/>
  <c r="D954" i="3" s="1"/>
  <c r="F954" i="3"/>
  <c r="AO791" i="3"/>
  <c r="D791" i="3" s="1"/>
  <c r="F791" i="3"/>
  <c r="AO781" i="3"/>
  <c r="D781" i="3" s="1"/>
  <c r="F1025" i="3"/>
  <c r="F1009" i="3"/>
  <c r="F1022" i="3"/>
  <c r="F788" i="3"/>
  <c r="AO1039" i="3"/>
  <c r="D1039" i="3" s="1"/>
  <c r="AO932" i="3"/>
  <c r="D932" i="3" s="1"/>
  <c r="AO896" i="3"/>
  <c r="D896" i="3" s="1"/>
  <c r="F794" i="3"/>
  <c r="AO794" i="3"/>
  <c r="D794" i="3" s="1"/>
  <c r="F286" i="3"/>
  <c r="F1040" i="3"/>
  <c r="F942" i="3"/>
  <c r="AO942" i="3"/>
  <c r="D942" i="3" s="1"/>
  <c r="AO657" i="3"/>
  <c r="D657" i="3" s="1"/>
  <c r="F657" i="3"/>
  <c r="F467" i="3"/>
  <c r="AO467" i="3"/>
  <c r="D467" i="3" s="1"/>
  <c r="F767" i="3"/>
  <c r="AO767" i="3"/>
  <c r="D767" i="3" s="1"/>
  <c r="AO757" i="3"/>
  <c r="D757" i="3" s="1"/>
  <c r="E322" i="3"/>
  <c r="AO322" i="3"/>
  <c r="D322" i="3" s="1"/>
  <c r="F1016" i="3"/>
  <c r="AO1016" i="3"/>
  <c r="D1016" i="3" s="1"/>
  <c r="F945" i="3"/>
  <c r="AO945" i="3"/>
  <c r="D945" i="3" s="1"/>
  <c r="AO652" i="3"/>
  <c r="D652" i="3" s="1"/>
  <c r="AO1037" i="3"/>
  <c r="D1037" i="3" s="1"/>
  <c r="F1037" i="3"/>
  <c r="F1001" i="3"/>
  <c r="AO1001" i="3"/>
  <c r="D1001" i="3" s="1"/>
  <c r="F696" i="3"/>
  <c r="AO696" i="3"/>
  <c r="D696" i="3" s="1"/>
  <c r="F779" i="3"/>
  <c r="AO779" i="3"/>
  <c r="D779" i="3" s="1"/>
  <c r="E739" i="3"/>
  <c r="AO739" i="3"/>
  <c r="D739" i="3" s="1"/>
  <c r="AO944" i="3"/>
  <c r="D944" i="3" s="1"/>
  <c r="AO772" i="3"/>
  <c r="D772" i="3" s="1"/>
  <c r="F956" i="3"/>
  <c r="F912" i="3"/>
  <c r="AO172" i="3"/>
  <c r="D172" i="3" s="1"/>
  <c r="AO1000" i="3"/>
  <c r="D1000" i="3" s="1"/>
  <c r="AO929" i="3"/>
  <c r="D929" i="3" s="1"/>
  <c r="AO212" i="3"/>
  <c r="D212" i="3" s="1"/>
  <c r="AO1003" i="3"/>
  <c r="D1003" i="3" s="1"/>
  <c r="AO967" i="3"/>
  <c r="D967" i="3" s="1"/>
  <c r="AO551" i="3"/>
  <c r="D551" i="3" s="1"/>
  <c r="AO748" i="3"/>
  <c r="D748" i="3" s="1"/>
  <c r="AO1028" i="3"/>
  <c r="D1028" i="3" s="1"/>
  <c r="F1028" i="3"/>
  <c r="F255" i="3"/>
  <c r="AO1024" i="3"/>
  <c r="D1024" i="3" s="1"/>
  <c r="F1004" i="3"/>
  <c r="F965" i="3"/>
  <c r="F1031" i="3"/>
  <c r="F989" i="3"/>
  <c r="F973" i="3"/>
  <c r="AO995" i="3"/>
  <c r="D995" i="3" s="1"/>
  <c r="F995" i="3"/>
  <c r="AO977" i="3"/>
  <c r="D977" i="3" s="1"/>
  <c r="F977" i="3"/>
  <c r="F924" i="3"/>
  <c r="AO924" i="3"/>
  <c r="D924" i="3" s="1"/>
  <c r="F983" i="3"/>
  <c r="F921" i="3"/>
  <c r="E745" i="3"/>
  <c r="AO1027" i="3"/>
  <c r="D1027" i="3" s="1"/>
  <c r="AO991" i="3"/>
  <c r="D991" i="3" s="1"/>
  <c r="AO920" i="3"/>
  <c r="D920" i="3" s="1"/>
  <c r="AO902" i="3"/>
  <c r="D902" i="3" s="1"/>
  <c r="AO613" i="3"/>
  <c r="D613" i="3" s="1"/>
  <c r="AO109" i="3"/>
  <c r="D109" i="3" s="1"/>
  <c r="F109" i="3"/>
  <c r="AO770" i="3"/>
  <c r="D770" i="3" s="1"/>
  <c r="F770" i="3"/>
  <c r="AO404" i="3"/>
  <c r="D404" i="3" s="1"/>
  <c r="F404" i="3"/>
  <c r="E346" i="3"/>
  <c r="AO346" i="3"/>
  <c r="D346" i="3" s="1"/>
  <c r="E975" i="3"/>
  <c r="E955" i="3"/>
  <c r="AO1032" i="3"/>
  <c r="D1032" i="3" s="1"/>
  <c r="AO1008" i="3"/>
  <c r="D1008" i="3" s="1"/>
  <c r="AO1002" i="3"/>
  <c r="D1002" i="3" s="1"/>
  <c r="AO987" i="3"/>
  <c r="D987" i="3" s="1"/>
  <c r="AO972" i="3"/>
  <c r="D972" i="3" s="1"/>
  <c r="AO963" i="3"/>
  <c r="D963" i="3" s="1"/>
  <c r="AO958" i="3"/>
  <c r="D958" i="3" s="1"/>
  <c r="AO943" i="3"/>
  <c r="D943" i="3" s="1"/>
  <c r="AO931" i="3"/>
  <c r="D931" i="3" s="1"/>
  <c r="AO904" i="3"/>
  <c r="D904" i="3" s="1"/>
  <c r="AO659" i="3"/>
  <c r="D659" i="3" s="1"/>
  <c r="AO628" i="3"/>
  <c r="D628" i="3" s="1"/>
  <c r="AO608" i="3"/>
  <c r="D608" i="3" s="1"/>
  <c r="AO591" i="3"/>
  <c r="D591" i="3" s="1"/>
  <c r="AO494" i="3"/>
  <c r="D494" i="3" s="1"/>
  <c r="AO478" i="3"/>
  <c r="D478" i="3" s="1"/>
  <c r="E643" i="3"/>
  <c r="AO643" i="3"/>
  <c r="D643" i="3" s="1"/>
  <c r="E990" i="3"/>
  <c r="E625" i="3"/>
  <c r="AO1038" i="3"/>
  <c r="D1038" i="3" s="1"/>
  <c r="AO1017" i="3"/>
  <c r="D1017" i="3" s="1"/>
  <c r="AO999" i="3"/>
  <c r="D999" i="3" s="1"/>
  <c r="AO934" i="3"/>
  <c r="D934" i="3" s="1"/>
  <c r="AO922" i="3"/>
  <c r="D922" i="3" s="1"/>
  <c r="AO919" i="3"/>
  <c r="D919" i="3" s="1"/>
  <c r="AO913" i="3"/>
  <c r="D913" i="3" s="1"/>
  <c r="AO907" i="3"/>
  <c r="D907" i="3" s="1"/>
  <c r="AO898" i="3"/>
  <c r="D898" i="3" s="1"/>
  <c r="E682" i="3"/>
  <c r="AO682" i="3"/>
  <c r="D682" i="3" s="1"/>
  <c r="E262" i="3"/>
  <c r="E343" i="3"/>
  <c r="AO343" i="3"/>
  <c r="D343" i="3" s="1"/>
  <c r="E733" i="3"/>
  <c r="AO733" i="3"/>
  <c r="D733" i="3" s="1"/>
  <c r="E122" i="3"/>
  <c r="AO122" i="3"/>
  <c r="D122" i="3" s="1"/>
  <c r="F424" i="3"/>
  <c r="E263" i="3"/>
  <c r="E189" i="3"/>
  <c r="F440" i="3"/>
  <c r="E735" i="3"/>
  <c r="F576" i="3"/>
  <c r="E437" i="3"/>
  <c r="E738" i="3"/>
  <c r="E670" i="3"/>
  <c r="E610" i="3"/>
  <c r="E368" i="3"/>
  <c r="F900" i="3"/>
  <c r="E94" i="3"/>
  <c r="E520" i="3"/>
  <c r="E336" i="3"/>
  <c r="E754" i="3"/>
  <c r="D307" i="3"/>
  <c r="E307" i="3"/>
  <c r="E688" i="3"/>
  <c r="F749" i="3"/>
  <c r="E741" i="3"/>
  <c r="E161" i="3"/>
  <c r="E221" i="3"/>
  <c r="F797" i="3"/>
  <c r="F277" i="3"/>
  <c r="E415" i="3"/>
  <c r="E356" i="3"/>
  <c r="E88" i="3"/>
  <c r="E991" i="3"/>
  <c r="E691" i="3"/>
  <c r="E514" i="3"/>
  <c r="E953" i="3"/>
  <c r="E784" i="3"/>
  <c r="E1012" i="3"/>
  <c r="E598" i="3"/>
  <c r="E451" i="3"/>
  <c r="E240" i="3"/>
  <c r="E778" i="3"/>
  <c r="E448" i="3"/>
  <c r="E759" i="3"/>
  <c r="E638" i="3"/>
  <c r="E229" i="3"/>
  <c r="E98" i="3"/>
  <c r="E382" i="3"/>
  <c r="E747" i="3"/>
  <c r="E564" i="3"/>
  <c r="E425" i="3"/>
  <c r="E959" i="3"/>
  <c r="E899" i="3"/>
  <c r="E756" i="3"/>
  <c r="E750" i="3"/>
  <c r="E984" i="3"/>
  <c r="E952" i="3"/>
  <c r="E744" i="3"/>
  <c r="E605" i="3"/>
  <c r="E654" i="3"/>
  <c r="E283" i="3"/>
  <c r="AO334" i="4"/>
  <c r="AO156" i="4"/>
  <c r="D156" i="4" s="1"/>
  <c r="AO333" i="4"/>
  <c r="D333" i="4" s="1"/>
  <c r="AO240" i="4"/>
  <c r="D240" i="4" s="1"/>
  <c r="AO204" i="4"/>
  <c r="D204" i="4" s="1"/>
  <c r="AO140" i="4"/>
  <c r="D140" i="4" s="1"/>
  <c r="AO67" i="4"/>
  <c r="D67" i="4" s="1"/>
  <c r="AO229" i="4"/>
  <c r="AO50" i="4"/>
  <c r="AO502" i="4"/>
  <c r="D502" i="4" s="1"/>
  <c r="AO490" i="4"/>
  <c r="D490" i="4" s="1"/>
  <c r="AO268" i="4"/>
  <c r="D268" i="4" s="1"/>
  <c r="AO174" i="4"/>
  <c r="D174" i="4" s="1"/>
  <c r="AO468" i="4"/>
  <c r="D468" i="4" s="1"/>
  <c r="AO464" i="4"/>
  <c r="D464" i="4" s="1"/>
  <c r="AO460" i="4"/>
  <c r="D460" i="4" s="1"/>
  <c r="AO269" i="4"/>
  <c r="D269" i="4" s="1"/>
  <c r="AO209" i="4"/>
  <c r="D209" i="4" s="1"/>
  <c r="AO347" i="4"/>
  <c r="D347" i="4" s="1"/>
  <c r="AO326" i="4"/>
  <c r="D326" i="4" s="1"/>
  <c r="AO302" i="4"/>
  <c r="D302" i="4" s="1"/>
  <c r="AO245" i="4"/>
  <c r="D245" i="4" s="1"/>
  <c r="AO153" i="4"/>
  <c r="D153" i="4" s="1"/>
  <c r="AO359" i="5"/>
  <c r="D359" i="5" s="1"/>
  <c r="AO347" i="5"/>
  <c r="D347" i="5" s="1"/>
  <c r="AO339" i="5"/>
  <c r="D339" i="5" s="1"/>
  <c r="AO237" i="5"/>
  <c r="D237" i="5" s="1"/>
  <c r="AO199" i="5"/>
  <c r="D199" i="5" s="1"/>
  <c r="AO171" i="5"/>
  <c r="D171" i="5" s="1"/>
  <c r="AO295" i="5"/>
  <c r="D295" i="5" s="1"/>
  <c r="AO291" i="5"/>
  <c r="D291" i="5" s="1"/>
  <c r="AO287" i="5"/>
  <c r="D287" i="5" s="1"/>
  <c r="AO128" i="4"/>
  <c r="D128" i="4" s="1"/>
  <c r="AO332" i="4"/>
  <c r="AO500" i="4"/>
  <c r="D500" i="4" s="1"/>
  <c r="AO496" i="4"/>
  <c r="D496" i="4" s="1"/>
  <c r="AO492" i="4"/>
  <c r="D492" i="4" s="1"/>
  <c r="AO387" i="4"/>
  <c r="D387" i="4" s="1"/>
  <c r="AO294" i="4"/>
  <c r="D294" i="4" s="1"/>
  <c r="AO96" i="4"/>
  <c r="D96" i="4" s="1"/>
  <c r="AO458" i="4"/>
  <c r="D458" i="4" s="1"/>
  <c r="AO454" i="4"/>
  <c r="D454" i="4" s="1"/>
  <c r="AO446" i="4"/>
  <c r="D446" i="4" s="1"/>
  <c r="AO442" i="4"/>
  <c r="D442" i="4" s="1"/>
  <c r="AO434" i="4"/>
  <c r="D434" i="4" s="1"/>
  <c r="AO369" i="4"/>
  <c r="D369" i="4" s="1"/>
  <c r="AO313" i="4"/>
  <c r="D313" i="4" s="1"/>
  <c r="AO219" i="4"/>
  <c r="D219" i="4" s="1"/>
  <c r="AO199" i="4"/>
  <c r="D199" i="4" s="1"/>
  <c r="AO134" i="4"/>
  <c r="D134" i="4" s="1"/>
  <c r="AO345" i="4"/>
  <c r="D345" i="4" s="1"/>
  <c r="AO317" i="4"/>
  <c r="D317" i="4" s="1"/>
  <c r="AO216" i="4"/>
  <c r="D216" i="4" s="1"/>
  <c r="AO28" i="5"/>
  <c r="AO385" i="4"/>
  <c r="D385" i="4" s="1"/>
  <c r="AO296" i="4"/>
  <c r="D296" i="4" s="1"/>
  <c r="AO348" i="4"/>
  <c r="D348" i="4" s="1"/>
  <c r="AO344" i="4"/>
  <c r="D344" i="4" s="1"/>
  <c r="AO254" i="4"/>
  <c r="D254" i="4" s="1"/>
  <c r="AO224" i="4"/>
  <c r="AO111" i="4"/>
  <c r="AO499" i="4"/>
  <c r="D499" i="4" s="1"/>
  <c r="AO206" i="4"/>
  <c r="D206" i="4" s="1"/>
  <c r="AO465" i="4"/>
  <c r="D465" i="4" s="1"/>
  <c r="AO461" i="4"/>
  <c r="D461" i="4" s="1"/>
  <c r="AO437" i="4"/>
  <c r="D437" i="4" s="1"/>
  <c r="AO242" i="4"/>
  <c r="D242" i="4" s="1"/>
  <c r="E269" i="4"/>
  <c r="AO452" i="4"/>
  <c r="D452" i="4" s="1"/>
  <c r="AO505" i="4"/>
  <c r="D505" i="4" s="1"/>
  <c r="E502" i="4"/>
  <c r="AO467" i="4"/>
  <c r="D467" i="4" s="1"/>
  <c r="E446" i="4"/>
  <c r="AO322" i="4"/>
  <c r="D322" i="4" s="1"/>
  <c r="AO487" i="4"/>
  <c r="D487" i="4" s="1"/>
  <c r="F322" i="4"/>
  <c r="E296" i="4"/>
  <c r="F505" i="4"/>
  <c r="AO241" i="4"/>
  <c r="AO341" i="4"/>
  <c r="AO258" i="4"/>
  <c r="AO37" i="4"/>
  <c r="AO497" i="4"/>
  <c r="D497" i="4" s="1"/>
  <c r="AO493" i="4"/>
  <c r="D493" i="4" s="1"/>
  <c r="AO440" i="4"/>
  <c r="D440" i="4" s="1"/>
  <c r="AO436" i="4"/>
  <c r="D436" i="4" s="1"/>
  <c r="AO213" i="4"/>
  <c r="D213" i="4" s="1"/>
  <c r="AO79" i="4"/>
  <c r="D79" i="4" s="1"/>
  <c r="AO431" i="4"/>
  <c r="D431" i="4" s="1"/>
  <c r="E326" i="4"/>
  <c r="E435" i="4"/>
  <c r="AO449" i="4"/>
  <c r="D449" i="4" s="1"/>
  <c r="E465" i="4"/>
  <c r="AO489" i="4"/>
  <c r="D489" i="4" s="1"/>
  <c r="AO485" i="4"/>
  <c r="D485" i="4" s="1"/>
  <c r="AO331" i="4"/>
  <c r="D331" i="4" s="1"/>
  <c r="AO255" i="4"/>
  <c r="D255" i="4" s="1"/>
  <c r="AO161" i="4"/>
  <c r="D161" i="4" s="1"/>
  <c r="AO429" i="4"/>
  <c r="D429" i="4" s="1"/>
  <c r="E209" i="4"/>
  <c r="AO74" i="4"/>
  <c r="D74" i="4" s="1"/>
  <c r="E447" i="4"/>
  <c r="E204" i="4"/>
  <c r="F487" i="4"/>
  <c r="AO494" i="4"/>
  <c r="D494" i="4" s="1"/>
  <c r="AO230" i="4"/>
  <c r="D230" i="4" s="1"/>
  <c r="AO339" i="4"/>
  <c r="D339" i="4" s="1"/>
  <c r="AO197" i="4"/>
  <c r="D197" i="4" s="1"/>
  <c r="E242" i="4"/>
  <c r="AO389" i="4"/>
  <c r="AO357" i="4"/>
  <c r="AO355" i="4"/>
  <c r="AO501" i="4"/>
  <c r="D501" i="4" s="1"/>
  <c r="AO352" i="4"/>
  <c r="D352" i="4" s="1"/>
  <c r="AO445" i="4"/>
  <c r="D445" i="4" s="1"/>
  <c r="AO428" i="4"/>
  <c r="D428" i="4" s="1"/>
  <c r="AO287" i="4"/>
  <c r="D287" i="4" s="1"/>
  <c r="AO325" i="4"/>
  <c r="AO38" i="4"/>
  <c r="AO56" i="4"/>
  <c r="AO21" i="4"/>
  <c r="AO58" i="4"/>
  <c r="AO373" i="4"/>
  <c r="AO190" i="4"/>
  <c r="E442" i="4"/>
  <c r="E344" i="4"/>
  <c r="AO507" i="4"/>
  <c r="D507" i="4" s="1"/>
  <c r="AO504" i="4"/>
  <c r="D504" i="4" s="1"/>
  <c r="AO498" i="4"/>
  <c r="D498" i="4" s="1"/>
  <c r="AO495" i="4"/>
  <c r="D495" i="4" s="1"/>
  <c r="AO486" i="4"/>
  <c r="D486" i="4" s="1"/>
  <c r="AO469" i="4"/>
  <c r="D469" i="4" s="1"/>
  <c r="AO466" i="4"/>
  <c r="D466" i="4" s="1"/>
  <c r="AO463" i="4"/>
  <c r="D463" i="4" s="1"/>
  <c r="AO457" i="4"/>
  <c r="D457" i="4" s="1"/>
  <c r="AO448" i="4"/>
  <c r="D448" i="4" s="1"/>
  <c r="AO439" i="4"/>
  <c r="D439" i="4" s="1"/>
  <c r="AO433" i="4"/>
  <c r="D433" i="4" s="1"/>
  <c r="AO430" i="4"/>
  <c r="D430" i="4" s="1"/>
  <c r="AO378" i="4"/>
  <c r="D378" i="4" s="1"/>
  <c r="AO358" i="4"/>
  <c r="D358" i="4" s="1"/>
  <c r="AO184" i="4"/>
  <c r="D184" i="4" s="1"/>
  <c r="AO214" i="4"/>
  <c r="D214" i="4" s="1"/>
  <c r="AO124" i="4"/>
  <c r="D124" i="4" s="1"/>
  <c r="AO506" i="4"/>
  <c r="D506" i="4" s="1"/>
  <c r="AO503" i="4"/>
  <c r="D503" i="4" s="1"/>
  <c r="AO491" i="4"/>
  <c r="D491" i="4" s="1"/>
  <c r="AO488" i="4"/>
  <c r="D488" i="4" s="1"/>
  <c r="AO335" i="4"/>
  <c r="D335" i="4" s="1"/>
  <c r="AO290" i="4"/>
  <c r="D290" i="4" s="1"/>
  <c r="AO462" i="4"/>
  <c r="D462" i="4" s="1"/>
  <c r="AO456" i="4"/>
  <c r="D456" i="4" s="1"/>
  <c r="AO453" i="4"/>
  <c r="D453" i="4" s="1"/>
  <c r="AO450" i="4"/>
  <c r="D450" i="4" s="1"/>
  <c r="AO444" i="4"/>
  <c r="D444" i="4" s="1"/>
  <c r="AO441" i="4"/>
  <c r="D441" i="4" s="1"/>
  <c r="AO438" i="4"/>
  <c r="D438" i="4" s="1"/>
  <c r="AO432" i="4"/>
  <c r="D432" i="4" s="1"/>
  <c r="AO427" i="4"/>
  <c r="D427" i="4" s="1"/>
  <c r="AO150" i="4"/>
  <c r="D150" i="4" s="1"/>
  <c r="AO126" i="4"/>
  <c r="D126" i="4" s="1"/>
  <c r="AO349" i="4"/>
  <c r="D349" i="4" s="1"/>
  <c r="AO346" i="4"/>
  <c r="D346" i="4" s="1"/>
  <c r="AO304" i="4"/>
  <c r="D304" i="4" s="1"/>
  <c r="AO264" i="4"/>
  <c r="D264" i="4" s="1"/>
  <c r="AO98" i="4"/>
  <c r="D98" i="4" s="1"/>
  <c r="AO316" i="4"/>
  <c r="AO90" i="4"/>
  <c r="AO261" i="4"/>
  <c r="AO388" i="4"/>
  <c r="F494" i="4"/>
  <c r="E352" i="4"/>
  <c r="F74" i="4"/>
  <c r="F98" i="4"/>
  <c r="F452" i="4"/>
  <c r="D229" i="4"/>
  <c r="AO356" i="4"/>
  <c r="AO306" i="4"/>
  <c r="F339" i="4"/>
  <c r="F229" i="4"/>
  <c r="F462" i="4"/>
  <c r="AO354" i="4"/>
  <c r="F456" i="4"/>
  <c r="F197" i="4"/>
  <c r="F488" i="4"/>
  <c r="F444" i="4"/>
  <c r="F126" i="4"/>
  <c r="F503" i="4"/>
  <c r="F491" i="4"/>
  <c r="E445" i="4"/>
  <c r="F326" i="4"/>
  <c r="F296" i="4"/>
  <c r="F153" i="4"/>
  <c r="F485" i="4"/>
  <c r="F453" i="4"/>
  <c r="F427" i="4"/>
  <c r="F219" i="4"/>
  <c r="F346" i="4"/>
  <c r="AO129" i="5"/>
  <c r="D129" i="5" s="1"/>
  <c r="AO297" i="5"/>
  <c r="D297" i="5" s="1"/>
  <c r="AO293" i="5"/>
  <c r="D293" i="5" s="1"/>
  <c r="AO285" i="5"/>
  <c r="D285" i="5" s="1"/>
  <c r="AO200" i="5"/>
  <c r="D200" i="5" s="1"/>
  <c r="AO158" i="5"/>
  <c r="D158" i="5" s="1"/>
  <c r="AO89" i="5"/>
  <c r="D89" i="5" s="1"/>
  <c r="AO137" i="5"/>
  <c r="D137" i="5" s="1"/>
  <c r="AO55" i="5"/>
  <c r="D55" i="5" s="1"/>
  <c r="AO252" i="5"/>
  <c r="AO242" i="5"/>
  <c r="AO103" i="5"/>
  <c r="E134" i="4"/>
  <c r="E294" i="4"/>
  <c r="E287" i="4"/>
  <c r="F199" i="4"/>
  <c r="E317" i="4"/>
  <c r="E494" i="4"/>
  <c r="E485" i="4"/>
  <c r="E153" i="4"/>
  <c r="E255" i="4"/>
  <c r="E219" i="4"/>
  <c r="E240" i="4"/>
  <c r="E467" i="4"/>
  <c r="E501" i="4"/>
  <c r="E459" i="4"/>
  <c r="E443" i="4"/>
  <c r="E455" i="4"/>
  <c r="E451" i="4"/>
  <c r="E496" i="4"/>
  <c r="F150" i="4"/>
  <c r="E245" i="4"/>
  <c r="F442" i="4"/>
  <c r="E490" i="4"/>
  <c r="E372" i="4"/>
  <c r="E322" i="4"/>
  <c r="E229" i="4"/>
  <c r="E434" i="4"/>
  <c r="E313" i="4"/>
  <c r="E169" i="4"/>
  <c r="F335" i="4"/>
  <c r="E468" i="4"/>
  <c r="E268" i="4"/>
  <c r="E333" i="4"/>
  <c r="E489" i="4"/>
  <c r="E128" i="4"/>
  <c r="E493" i="4"/>
  <c r="E345" i="4"/>
  <c r="E500" i="4"/>
  <c r="F134" i="4"/>
  <c r="E452" i="4"/>
  <c r="E460" i="4"/>
  <c r="E431" i="4"/>
  <c r="F204" i="4"/>
  <c r="E331" i="4"/>
  <c r="E505" i="4"/>
  <c r="E174" i="4"/>
  <c r="E347" i="4"/>
  <c r="E254" i="4"/>
  <c r="E387" i="4"/>
  <c r="E156" i="4"/>
  <c r="E428" i="4"/>
  <c r="E199" i="4"/>
  <c r="E302" i="4"/>
  <c r="E440" i="4"/>
  <c r="E369" i="4"/>
  <c r="E464" i="4"/>
  <c r="E454" i="4"/>
  <c r="E499" i="4"/>
  <c r="F242" i="4"/>
  <c r="E497" i="4"/>
  <c r="E492" i="4"/>
  <c r="E230" i="4"/>
  <c r="E206" i="4"/>
  <c r="E348" i="4"/>
  <c r="E436" i="4"/>
  <c r="E140" i="4"/>
  <c r="E461" i="4"/>
  <c r="F304" i="4"/>
  <c r="E437" i="4"/>
  <c r="F465" i="4"/>
  <c r="E96" i="4"/>
  <c r="E216" i="4"/>
  <c r="E385" i="4"/>
  <c r="F294" i="4"/>
  <c r="E458" i="4"/>
  <c r="E487" i="4"/>
  <c r="E449" i="4"/>
  <c r="E213" i="4"/>
  <c r="E79" i="4"/>
  <c r="E67" i="4"/>
  <c r="AO243" i="5"/>
  <c r="AO167" i="5"/>
  <c r="AO364" i="5"/>
  <c r="D364" i="5" s="1"/>
  <c r="AO360" i="5"/>
  <c r="D360" i="5" s="1"/>
  <c r="AO356" i="5"/>
  <c r="D356" i="5" s="1"/>
  <c r="AO352" i="5"/>
  <c r="D352" i="5" s="1"/>
  <c r="AO348" i="5"/>
  <c r="D348" i="5" s="1"/>
  <c r="AO340" i="5"/>
  <c r="D340" i="5" s="1"/>
  <c r="AO336" i="5"/>
  <c r="D336" i="5" s="1"/>
  <c r="AO214" i="5"/>
  <c r="D214" i="5" s="1"/>
  <c r="AO300" i="5"/>
  <c r="D300" i="5" s="1"/>
  <c r="AO296" i="5"/>
  <c r="D296" i="5" s="1"/>
  <c r="AO292" i="5"/>
  <c r="D292" i="5" s="1"/>
  <c r="AO284" i="5"/>
  <c r="D284" i="5" s="1"/>
  <c r="AO208" i="5"/>
  <c r="D208" i="5" s="1"/>
  <c r="AO194" i="5"/>
  <c r="D194" i="5" s="1"/>
  <c r="AO114" i="5"/>
  <c r="D114" i="5" s="1"/>
  <c r="AO58" i="5"/>
  <c r="D58" i="5" s="1"/>
  <c r="AO248" i="5"/>
  <c r="AO362" i="5"/>
  <c r="D362" i="5" s="1"/>
  <c r="AO358" i="5"/>
  <c r="D358" i="5" s="1"/>
  <c r="AO350" i="5"/>
  <c r="D350" i="5" s="1"/>
  <c r="AO342" i="5"/>
  <c r="D342" i="5" s="1"/>
  <c r="AO338" i="5"/>
  <c r="D338" i="5" s="1"/>
  <c r="AO227" i="5"/>
  <c r="D227" i="5" s="1"/>
  <c r="AO198" i="5"/>
  <c r="D198" i="5" s="1"/>
  <c r="AO160" i="5"/>
  <c r="D160" i="5" s="1"/>
  <c r="AO31" i="5"/>
  <c r="AO363" i="5"/>
  <c r="D363" i="5" s="1"/>
  <c r="AO299" i="5"/>
  <c r="D299" i="5" s="1"/>
  <c r="AO21" i="5"/>
  <c r="AO3" i="3"/>
  <c r="AO355" i="5"/>
  <c r="D355" i="5" s="1"/>
  <c r="AO361" i="5"/>
  <c r="D361" i="5" s="1"/>
  <c r="AO244" i="5"/>
  <c r="AO298" i="5"/>
  <c r="D298" i="5" s="1"/>
  <c r="AO294" i="5"/>
  <c r="D294" i="5" s="1"/>
  <c r="AO290" i="5"/>
  <c r="D290" i="5" s="1"/>
  <c r="AO286" i="5"/>
  <c r="D286" i="5" s="1"/>
  <c r="E160" i="5"/>
  <c r="AO246" i="5"/>
  <c r="D246" i="5" s="1"/>
  <c r="AO206" i="5"/>
  <c r="D206" i="5" s="1"/>
  <c r="AO132" i="5"/>
  <c r="D132" i="5" s="1"/>
  <c r="AO121" i="5"/>
  <c r="D121" i="5" s="1"/>
  <c r="AO247" i="5"/>
  <c r="AO245" i="5"/>
  <c r="AO241" i="5"/>
  <c r="AO154" i="5"/>
  <c r="AO32" i="5"/>
  <c r="E58" i="5"/>
  <c r="F361" i="5"/>
  <c r="E294" i="5"/>
  <c r="AO365" i="5"/>
  <c r="D365" i="5" s="1"/>
  <c r="AO118" i="5"/>
  <c r="D118" i="5" s="1"/>
  <c r="AO283" i="5"/>
  <c r="D283" i="5" s="1"/>
  <c r="AO357" i="5"/>
  <c r="D357" i="5" s="1"/>
  <c r="AO349" i="5"/>
  <c r="D349" i="5" s="1"/>
  <c r="AO345" i="5"/>
  <c r="D345" i="5" s="1"/>
  <c r="AO282" i="5"/>
  <c r="D282" i="5" s="1"/>
  <c r="AO230" i="5"/>
  <c r="D230" i="5" s="1"/>
  <c r="AO203" i="5"/>
  <c r="D203" i="5" s="1"/>
  <c r="AO122" i="5"/>
  <c r="D122" i="5" s="1"/>
  <c r="AO343" i="5"/>
  <c r="D343" i="5" s="1"/>
  <c r="E340" i="5"/>
  <c r="E284" i="5"/>
  <c r="E137" i="5"/>
  <c r="E348" i="5"/>
  <c r="AO341" i="5"/>
  <c r="D341" i="5" s="1"/>
  <c r="AO337" i="5"/>
  <c r="D337" i="5" s="1"/>
  <c r="AO221" i="5"/>
  <c r="D221" i="5" s="1"/>
  <c r="AO183" i="5"/>
  <c r="D183" i="5" s="1"/>
  <c r="AO110" i="5"/>
  <c r="D110" i="5" s="1"/>
  <c r="AO56" i="5"/>
  <c r="D56" i="5" s="1"/>
  <c r="AO254" i="5"/>
  <c r="AO106" i="5"/>
  <c r="E56" i="5"/>
  <c r="AO180" i="5"/>
  <c r="D180" i="5" s="1"/>
  <c r="AO151" i="5"/>
  <c r="D151" i="5" s="1"/>
  <c r="E349" i="5"/>
  <c r="AO289" i="5"/>
  <c r="D289" i="5" s="1"/>
  <c r="AO85" i="5"/>
  <c r="D85" i="5" s="1"/>
  <c r="AO346" i="5"/>
  <c r="D346" i="5" s="1"/>
  <c r="AO125" i="5"/>
  <c r="D125" i="5" s="1"/>
  <c r="E288" i="5"/>
  <c r="AO288" i="5"/>
  <c r="D288" i="5" s="1"/>
  <c r="AO184" i="5"/>
  <c r="D184" i="5" s="1"/>
  <c r="E184" i="5"/>
  <c r="AO77" i="5"/>
  <c r="D77" i="5" s="1"/>
  <c r="E77" i="5"/>
  <c r="E199" i="5"/>
  <c r="E121" i="5"/>
  <c r="AO92" i="5"/>
  <c r="D92" i="5" s="1"/>
  <c r="E198" i="5"/>
  <c r="E114" i="5"/>
  <c r="AO354" i="5"/>
  <c r="D354" i="5" s="1"/>
  <c r="E354" i="5"/>
  <c r="E142" i="5"/>
  <c r="AO142" i="5"/>
  <c r="D142" i="5" s="1"/>
  <c r="AO190" i="5"/>
  <c r="D190" i="5" s="1"/>
  <c r="AO219" i="5"/>
  <c r="D219" i="5" s="1"/>
  <c r="AO155" i="5"/>
  <c r="D155" i="5" s="1"/>
  <c r="E351" i="5"/>
  <c r="AO351" i="5"/>
  <c r="D351" i="5" s="1"/>
  <c r="AO280" i="5"/>
  <c r="D280" i="5" s="1"/>
  <c r="AO353" i="5"/>
  <c r="D353" i="5" s="1"/>
  <c r="AO344" i="5"/>
  <c r="D344" i="5" s="1"/>
  <c r="AO281" i="5"/>
  <c r="D281" i="5" s="1"/>
  <c r="AO100" i="5"/>
  <c r="D100" i="5" s="1"/>
  <c r="AO74" i="5"/>
  <c r="D74" i="5" s="1"/>
  <c r="AO120" i="6"/>
  <c r="D120" i="6" s="1"/>
  <c r="AO116" i="6"/>
  <c r="D116" i="6" s="1"/>
  <c r="AO110" i="6"/>
  <c r="D110" i="6" s="1"/>
  <c r="AO106" i="6"/>
  <c r="D106" i="6" s="1"/>
  <c r="AO70" i="6"/>
  <c r="D70" i="6" s="1"/>
  <c r="AO32" i="6"/>
  <c r="D32" i="6" s="1"/>
  <c r="AO53" i="6"/>
  <c r="AO6" i="5"/>
  <c r="AO54" i="7"/>
  <c r="D54" i="7" s="1"/>
  <c r="AO30" i="7"/>
  <c r="D30" i="7" s="1"/>
  <c r="AO32" i="7"/>
  <c r="D32" i="7" s="1"/>
  <c r="AO41" i="7"/>
  <c r="AO56" i="6"/>
  <c r="D56" i="6" s="1"/>
  <c r="AO95" i="6"/>
  <c r="AO78" i="6"/>
  <c r="AO5" i="6"/>
  <c r="E338" i="5"/>
  <c r="F77" i="5"/>
  <c r="AO48" i="7"/>
  <c r="D48" i="7" s="1"/>
  <c r="AO18" i="7"/>
  <c r="D18" i="7" s="1"/>
  <c r="AO4" i="7"/>
  <c r="AO119" i="6"/>
  <c r="D119" i="6" s="1"/>
  <c r="AO82" i="6"/>
  <c r="D82" i="6" s="1"/>
  <c r="AO105" i="6"/>
  <c r="D105" i="6" s="1"/>
  <c r="AO28" i="6"/>
  <c r="D28" i="6" s="1"/>
  <c r="AO83" i="6"/>
  <c r="D83" i="6" s="1"/>
  <c r="AO31" i="6"/>
  <c r="D31" i="6" s="1"/>
  <c r="E358" i="5"/>
  <c r="E206" i="5"/>
  <c r="E291" i="5"/>
  <c r="E299" i="5"/>
  <c r="E347" i="5"/>
  <c r="E287" i="5"/>
  <c r="E362" i="5"/>
  <c r="E246" i="5"/>
  <c r="E122" i="5"/>
  <c r="E361" i="5"/>
  <c r="E237" i="5"/>
  <c r="E359" i="5"/>
  <c r="E356" i="5"/>
  <c r="E214" i="5"/>
  <c r="F92" i="5"/>
  <c r="E129" i="5"/>
  <c r="E350" i="5"/>
  <c r="E293" i="5"/>
  <c r="E194" i="5"/>
  <c r="F357" i="5"/>
  <c r="F74" i="5"/>
  <c r="E295" i="5"/>
  <c r="F55" i="5"/>
  <c r="F336" i="5"/>
  <c r="E337" i="5"/>
  <c r="F56" i="5"/>
  <c r="E342" i="5"/>
  <c r="F346" i="5"/>
  <c r="E282" i="5"/>
  <c r="F294" i="5"/>
  <c r="F199" i="5"/>
  <c r="E355" i="5"/>
  <c r="F190" i="5"/>
  <c r="F354" i="5"/>
  <c r="E364" i="5"/>
  <c r="E290" i="5"/>
  <c r="E286" i="5"/>
  <c r="F180" i="5"/>
  <c r="F353" i="5"/>
  <c r="E227" i="5"/>
  <c r="F290" i="5"/>
  <c r="E208" i="5"/>
  <c r="E296" i="5"/>
  <c r="F341" i="5"/>
  <c r="E363" i="5"/>
  <c r="E300" i="5"/>
  <c r="F280" i="5"/>
  <c r="E110" i="5"/>
  <c r="E336" i="5"/>
  <c r="E200" i="5"/>
  <c r="F364" i="5"/>
  <c r="E360" i="5"/>
  <c r="E297" i="5"/>
  <c r="E158" i="5"/>
  <c r="E89" i="5"/>
  <c r="E171" i="5"/>
  <c r="F151" i="5"/>
  <c r="E292" i="5"/>
  <c r="E132" i="5"/>
  <c r="E352" i="5"/>
  <c r="E339" i="5"/>
  <c r="E365" i="5"/>
  <c r="E221" i="5"/>
  <c r="F281" i="5"/>
  <c r="E357" i="5"/>
  <c r="E183" i="5"/>
  <c r="E345" i="5"/>
  <c r="E285" i="5"/>
  <c r="E55" i="5"/>
  <c r="E298" i="5"/>
  <c r="E230" i="5"/>
  <c r="AO86" i="6"/>
  <c r="D86" i="6" s="1"/>
  <c r="AO92" i="6"/>
  <c r="AO62" i="6"/>
  <c r="D62" i="6" s="1"/>
  <c r="AO108" i="6"/>
  <c r="D108" i="6" s="1"/>
  <c r="AO104" i="6"/>
  <c r="D104" i="6" s="1"/>
  <c r="AO90" i="6"/>
  <c r="AO42" i="6"/>
  <c r="AO87" i="6"/>
  <c r="D87" i="6" s="1"/>
  <c r="E105" i="6"/>
  <c r="E104" i="6"/>
  <c r="E120" i="6"/>
  <c r="E119" i="6"/>
  <c r="E106" i="6"/>
  <c r="AO49" i="7"/>
  <c r="D49" i="7" s="1"/>
  <c r="AO29" i="7"/>
  <c r="D29" i="7" s="1"/>
  <c r="AO7" i="7"/>
  <c r="E70" i="6"/>
  <c r="E116" i="6"/>
  <c r="E83" i="6"/>
  <c r="AO122" i="6"/>
  <c r="D122" i="6" s="1"/>
  <c r="E31" i="6"/>
  <c r="AO72" i="6"/>
  <c r="D72" i="6" s="1"/>
  <c r="AO94" i="6"/>
  <c r="AO81" i="6"/>
  <c r="AO107" i="6"/>
  <c r="D107" i="6" s="1"/>
  <c r="AO38" i="6"/>
  <c r="E87" i="6"/>
  <c r="AO117" i="6"/>
  <c r="D117" i="6" s="1"/>
  <c r="AO40" i="6"/>
  <c r="D40" i="6" s="1"/>
  <c r="AO21" i="6"/>
  <c r="D21" i="6" s="1"/>
  <c r="AO118" i="6"/>
  <c r="D118" i="6" s="1"/>
  <c r="AO96" i="6"/>
  <c r="D96" i="6" s="1"/>
  <c r="AO121" i="6"/>
  <c r="D121" i="6" s="1"/>
  <c r="E62" i="6"/>
  <c r="E56" i="6"/>
  <c r="AO109" i="6"/>
  <c r="D109" i="6" s="1"/>
  <c r="F107" i="6"/>
  <c r="E32" i="6"/>
  <c r="F122" i="6"/>
  <c r="E110" i="6"/>
  <c r="E86" i="6"/>
  <c r="E82" i="6"/>
  <c r="E28" i="6"/>
  <c r="E108" i="6"/>
  <c r="E72" i="6"/>
  <c r="AO51" i="7"/>
  <c r="D51" i="7" s="1"/>
  <c r="AO33" i="7"/>
  <c r="D33" i="7" s="1"/>
  <c r="AO42" i="7"/>
  <c r="E32" i="7"/>
  <c r="E48" i="7"/>
  <c r="AO44" i="7"/>
  <c r="D44" i="7" s="1"/>
  <c r="AO55" i="7"/>
  <c r="D55" i="7" s="1"/>
  <c r="AO26" i="7"/>
  <c r="D26" i="7" s="1"/>
  <c r="AO56" i="7"/>
  <c r="D56" i="7" s="1"/>
  <c r="E33" i="7"/>
  <c r="AO50" i="7"/>
  <c r="D50" i="7" s="1"/>
  <c r="E54" i="7"/>
  <c r="E51" i="7"/>
  <c r="AO53" i="7"/>
  <c r="D53" i="7" s="1"/>
  <c r="F50" i="7"/>
  <c r="F26" i="7"/>
  <c r="E30" i="7"/>
  <c r="F53" i="7"/>
  <c r="F44" i="7"/>
  <c r="F56" i="7"/>
  <c r="AO38" i="7"/>
  <c r="D38" i="7" s="1"/>
  <c r="E18" i="7"/>
  <c r="E49" i="7"/>
  <c r="AO52" i="7"/>
  <c r="D52" i="7" s="1"/>
  <c r="E29" i="7"/>
  <c r="E38" i="7"/>
  <c r="AO25" i="9"/>
  <c r="D25" i="9" s="1"/>
  <c r="AO5" i="9"/>
  <c r="AO3" i="9"/>
  <c r="AO23" i="9"/>
  <c r="D23" i="9" s="1"/>
  <c r="AO26" i="9"/>
  <c r="D26" i="9" s="1"/>
  <c r="E25" i="9"/>
  <c r="F25" i="9"/>
  <c r="H3" i="68"/>
  <c r="H4" i="68"/>
  <c r="H5" i="68"/>
  <c r="H6" i="68"/>
  <c r="H7" i="68"/>
  <c r="H8" i="68"/>
  <c r="H9" i="68"/>
  <c r="H10" i="68"/>
  <c r="H11" i="68"/>
  <c r="H12" i="68"/>
  <c r="H13" i="68"/>
  <c r="H14" i="68"/>
  <c r="H15" i="68"/>
  <c r="H16" i="68"/>
  <c r="H17" i="68"/>
  <c r="H18" i="68"/>
  <c r="H19" i="68"/>
  <c r="H20" i="68"/>
  <c r="H21" i="68"/>
  <c r="H22" i="68"/>
  <c r="H23" i="68"/>
  <c r="H24" i="68"/>
  <c r="H25" i="68"/>
  <c r="H26" i="68"/>
  <c r="H27" i="68"/>
  <c r="H28" i="68"/>
  <c r="H29" i="68"/>
  <c r="H30" i="68"/>
  <c r="H31" i="68"/>
  <c r="H32" i="68"/>
  <c r="H33" i="68"/>
  <c r="H34" i="68"/>
  <c r="H35" i="68"/>
  <c r="H36" i="68"/>
  <c r="H37" i="68"/>
  <c r="H38" i="68"/>
  <c r="H39" i="68"/>
  <c r="H40" i="68"/>
  <c r="H41" i="68"/>
  <c r="H42" i="68"/>
  <c r="H43" i="68"/>
  <c r="H44" i="68"/>
  <c r="H45" i="68"/>
  <c r="H46" i="68"/>
  <c r="H47" i="68"/>
  <c r="H48" i="68"/>
  <c r="H49" i="68"/>
  <c r="H50" i="68"/>
  <c r="H51" i="68"/>
  <c r="H52" i="68"/>
  <c r="H53" i="68"/>
  <c r="H54" i="68"/>
  <c r="H55" i="68"/>
  <c r="H56" i="68"/>
  <c r="H57" i="68"/>
  <c r="H58" i="68"/>
  <c r="H59" i="68"/>
  <c r="H60" i="68"/>
  <c r="H61" i="68"/>
  <c r="H62" i="68"/>
  <c r="H63" i="68"/>
  <c r="H64" i="68"/>
  <c r="H65" i="68"/>
  <c r="H66" i="68"/>
  <c r="H67" i="68"/>
  <c r="H68" i="68"/>
  <c r="H69" i="68"/>
  <c r="H70" i="68"/>
  <c r="H71" i="68"/>
  <c r="H72" i="68"/>
  <c r="H73" i="68"/>
  <c r="H74" i="68"/>
  <c r="H75" i="68"/>
  <c r="H76" i="68"/>
  <c r="H77" i="68"/>
  <c r="H78" i="68"/>
  <c r="H79" i="68"/>
  <c r="H80" i="68"/>
  <c r="H81" i="68"/>
  <c r="H82" i="68"/>
  <c r="H83" i="68"/>
  <c r="H84" i="68"/>
  <c r="H85" i="68"/>
  <c r="H86" i="68"/>
  <c r="H87" i="68"/>
  <c r="H88" i="68"/>
  <c r="H89" i="68"/>
  <c r="H90" i="68"/>
  <c r="H91" i="68"/>
  <c r="H92" i="68"/>
  <c r="H93" i="68"/>
  <c r="H94" i="68"/>
  <c r="H95" i="68"/>
  <c r="H96" i="68"/>
  <c r="H97" i="68"/>
  <c r="H98" i="68"/>
  <c r="H99" i="68"/>
  <c r="H100" i="68"/>
  <c r="H101" i="68"/>
  <c r="H102" i="68"/>
  <c r="H103" i="68"/>
  <c r="H104" i="68"/>
  <c r="H105" i="68"/>
  <c r="H106" i="68"/>
  <c r="H107" i="68"/>
  <c r="H108" i="68"/>
  <c r="H109" i="68"/>
  <c r="H110" i="68"/>
  <c r="H111" i="68"/>
  <c r="H112" i="68"/>
  <c r="H113" i="68"/>
  <c r="H114" i="68"/>
  <c r="H115" i="68"/>
  <c r="H116" i="68"/>
  <c r="H117" i="68"/>
  <c r="H118" i="68"/>
  <c r="H119" i="68"/>
  <c r="H120" i="68"/>
  <c r="H121" i="68"/>
  <c r="H122" i="68"/>
  <c r="H123" i="68"/>
  <c r="H124" i="68"/>
  <c r="H125" i="68"/>
  <c r="H126" i="68"/>
  <c r="H127" i="68"/>
  <c r="H128" i="68"/>
  <c r="H129" i="68"/>
  <c r="H130" i="68"/>
  <c r="H131" i="68"/>
  <c r="H132" i="68"/>
  <c r="H133" i="68"/>
  <c r="H134" i="68"/>
  <c r="H135" i="68"/>
  <c r="H136" i="68"/>
  <c r="H137" i="68"/>
  <c r="H138" i="68"/>
  <c r="H139" i="68"/>
  <c r="H140" i="68"/>
  <c r="H141" i="68"/>
  <c r="H142" i="68"/>
  <c r="H143" i="68"/>
  <c r="H144" i="68"/>
  <c r="H145" i="68"/>
  <c r="H146" i="68"/>
  <c r="H147" i="68"/>
  <c r="H148" i="68"/>
  <c r="H149" i="68"/>
  <c r="H150" i="68"/>
  <c r="H151" i="68"/>
  <c r="H152" i="68"/>
  <c r="H153" i="68"/>
  <c r="H154" i="68"/>
  <c r="H155" i="68"/>
  <c r="H156" i="68"/>
  <c r="H157" i="68"/>
  <c r="H158" i="68"/>
  <c r="H159" i="68"/>
  <c r="H160" i="68"/>
  <c r="H161" i="68"/>
  <c r="H162" i="68"/>
  <c r="H163" i="68"/>
  <c r="H164" i="68"/>
  <c r="H165" i="68"/>
  <c r="H166" i="68"/>
  <c r="H167" i="68"/>
  <c r="H168" i="68"/>
  <c r="H169" i="68"/>
  <c r="H170" i="68"/>
  <c r="H171" i="68"/>
  <c r="H172" i="68"/>
  <c r="H173" i="68"/>
  <c r="H174" i="68"/>
  <c r="H175" i="68"/>
  <c r="H176" i="68"/>
  <c r="H177" i="68"/>
  <c r="H178" i="68"/>
  <c r="H179" i="68"/>
  <c r="H180" i="68"/>
  <c r="H181" i="68"/>
  <c r="H182" i="68"/>
  <c r="H183" i="68"/>
  <c r="H184" i="68"/>
  <c r="H185" i="68"/>
  <c r="H186" i="68"/>
  <c r="H187" i="68"/>
  <c r="H188" i="68"/>
  <c r="H189" i="68"/>
  <c r="H190" i="68"/>
  <c r="H191" i="68"/>
  <c r="H192" i="68"/>
  <c r="H193" i="68"/>
  <c r="H194" i="68"/>
  <c r="H195" i="68"/>
  <c r="H196" i="68"/>
  <c r="H197" i="68"/>
  <c r="H198" i="68"/>
  <c r="H199" i="68"/>
  <c r="H200" i="68"/>
  <c r="H201" i="68"/>
  <c r="H202" i="68"/>
  <c r="H203" i="68"/>
  <c r="H204" i="68"/>
  <c r="H205" i="68"/>
  <c r="H206" i="68"/>
  <c r="H207" i="68"/>
  <c r="H208" i="68"/>
  <c r="H209" i="68"/>
  <c r="H210" i="68"/>
  <c r="H211" i="68"/>
  <c r="H212" i="68"/>
  <c r="H213" i="68"/>
  <c r="H214" i="68"/>
  <c r="H215" i="68"/>
  <c r="H216" i="68"/>
  <c r="H217" i="68"/>
  <c r="H218" i="68"/>
  <c r="H219" i="68"/>
  <c r="H220" i="68"/>
  <c r="H221" i="68"/>
  <c r="H222" i="68"/>
  <c r="H223" i="68"/>
  <c r="H224" i="68"/>
  <c r="H225" i="68"/>
  <c r="H226" i="68"/>
  <c r="H227" i="68"/>
  <c r="H228" i="68"/>
  <c r="H229" i="68"/>
  <c r="H230" i="68"/>
  <c r="H231" i="68"/>
  <c r="H232" i="68"/>
  <c r="H233" i="68"/>
  <c r="H234" i="68"/>
  <c r="H235" i="68"/>
  <c r="H236" i="68"/>
  <c r="H237" i="68"/>
  <c r="H238" i="68"/>
  <c r="H239" i="68"/>
  <c r="H240" i="68"/>
  <c r="H241" i="68"/>
  <c r="H242" i="68"/>
  <c r="H243" i="68"/>
  <c r="H244" i="68"/>
  <c r="H245" i="68"/>
  <c r="H246" i="68"/>
  <c r="H247" i="68"/>
  <c r="H248" i="68"/>
  <c r="H249" i="68"/>
  <c r="H250" i="68"/>
  <c r="H251" i="68"/>
  <c r="H252" i="68"/>
  <c r="H253" i="68"/>
  <c r="H254" i="68"/>
  <c r="H255" i="68"/>
  <c r="H256" i="68"/>
  <c r="H257" i="68"/>
  <c r="H258" i="68"/>
  <c r="H259" i="68"/>
  <c r="H260" i="68"/>
  <c r="H261" i="68"/>
  <c r="H262" i="68"/>
  <c r="H263" i="68"/>
  <c r="H264" i="68"/>
  <c r="H265" i="68"/>
  <c r="H266" i="68"/>
  <c r="H267" i="68"/>
  <c r="H268" i="68"/>
  <c r="H269" i="68"/>
  <c r="H270" i="68"/>
  <c r="H271" i="68"/>
  <c r="H272" i="68"/>
  <c r="H273" i="68"/>
  <c r="H274" i="68"/>
  <c r="H275" i="68"/>
  <c r="H276" i="68"/>
  <c r="H277" i="68"/>
  <c r="H278" i="68"/>
  <c r="H279" i="68"/>
  <c r="H280" i="68"/>
  <c r="H281" i="68"/>
  <c r="H282" i="68"/>
  <c r="H283" i="68"/>
  <c r="H284" i="68"/>
  <c r="H285" i="68"/>
  <c r="H286" i="68"/>
  <c r="H287" i="68"/>
  <c r="H288" i="68"/>
  <c r="H289" i="68"/>
  <c r="H290" i="68"/>
  <c r="H291" i="68"/>
  <c r="H292" i="68"/>
  <c r="H293" i="68"/>
  <c r="H294" i="68"/>
  <c r="H295" i="68"/>
  <c r="H296" i="68"/>
  <c r="H297" i="68"/>
  <c r="H298" i="68"/>
  <c r="H299" i="68"/>
  <c r="H300" i="68"/>
  <c r="H301" i="68"/>
  <c r="H302" i="68"/>
  <c r="H303" i="68"/>
  <c r="H304" i="68"/>
  <c r="H305" i="68"/>
  <c r="H306" i="68"/>
  <c r="H307" i="68"/>
  <c r="H308" i="68"/>
  <c r="H309" i="68"/>
  <c r="H310" i="68"/>
  <c r="H311" i="68"/>
  <c r="H312" i="68"/>
  <c r="H313" i="68"/>
  <c r="H314" i="68"/>
  <c r="H315" i="68"/>
  <c r="H316" i="68"/>
  <c r="H317" i="68"/>
  <c r="H318" i="68"/>
  <c r="H319" i="68"/>
  <c r="H320" i="68"/>
  <c r="H321" i="68"/>
  <c r="H322" i="68"/>
  <c r="H323" i="68"/>
  <c r="H324" i="68"/>
  <c r="H325" i="68"/>
  <c r="H326" i="68"/>
  <c r="H327" i="68"/>
  <c r="H328" i="68"/>
  <c r="H329" i="68"/>
  <c r="H330" i="68"/>
  <c r="H331" i="68"/>
  <c r="H332" i="68"/>
  <c r="H333" i="68"/>
  <c r="H334" i="68"/>
  <c r="H335" i="68"/>
  <c r="H336" i="68"/>
  <c r="H337" i="68"/>
  <c r="H338" i="68"/>
  <c r="H339" i="68"/>
  <c r="H340" i="68"/>
  <c r="H341" i="68"/>
  <c r="H342" i="68"/>
  <c r="H343" i="68"/>
  <c r="H344" i="68"/>
  <c r="H345" i="68"/>
  <c r="H346" i="68"/>
  <c r="H347" i="68"/>
  <c r="H348" i="68"/>
  <c r="H349" i="68"/>
  <c r="H350" i="68"/>
  <c r="H351" i="68"/>
  <c r="H352" i="68"/>
  <c r="H353" i="68"/>
  <c r="H354" i="68"/>
  <c r="H355" i="68"/>
  <c r="H356" i="68"/>
  <c r="H357" i="68"/>
  <c r="H358" i="68"/>
  <c r="H359" i="68"/>
  <c r="H360" i="68"/>
  <c r="H361" i="68"/>
  <c r="H362" i="68"/>
  <c r="H363" i="68"/>
  <c r="H364" i="68"/>
  <c r="H365" i="68"/>
  <c r="H366" i="68"/>
  <c r="H367" i="68"/>
  <c r="H368" i="68"/>
  <c r="H369" i="68"/>
  <c r="H370" i="68"/>
  <c r="H371" i="68"/>
  <c r="H372" i="68"/>
  <c r="H373" i="68"/>
  <c r="H374" i="68"/>
  <c r="H375" i="68"/>
  <c r="H376" i="68"/>
  <c r="H377" i="68"/>
  <c r="H378" i="68"/>
  <c r="H379" i="68"/>
  <c r="H380" i="68"/>
  <c r="H381" i="68"/>
  <c r="H382" i="68"/>
  <c r="H383" i="68"/>
  <c r="H384" i="68"/>
  <c r="H385" i="68"/>
  <c r="H386" i="68"/>
  <c r="H387" i="68"/>
  <c r="H388" i="68"/>
  <c r="H389" i="68"/>
  <c r="H390" i="68"/>
  <c r="H391" i="68"/>
  <c r="H392" i="68"/>
  <c r="H393" i="68"/>
  <c r="H394" i="68"/>
  <c r="H395" i="68"/>
  <c r="H396" i="68"/>
  <c r="H397" i="68"/>
  <c r="H398" i="68"/>
  <c r="H399" i="68"/>
  <c r="H400" i="68"/>
  <c r="H401" i="68"/>
  <c r="H402" i="68"/>
  <c r="H403" i="68"/>
  <c r="H404" i="68"/>
  <c r="H405" i="68"/>
  <c r="H406" i="68"/>
  <c r="H407" i="68"/>
  <c r="H408" i="68"/>
  <c r="H409" i="68"/>
  <c r="H410" i="68"/>
  <c r="H411" i="68"/>
  <c r="H412" i="68"/>
  <c r="H413" i="68"/>
  <c r="H414" i="68"/>
  <c r="H415" i="68"/>
  <c r="H416" i="68"/>
  <c r="H417" i="68"/>
  <c r="H418" i="68"/>
  <c r="H419" i="68"/>
  <c r="H420" i="68"/>
  <c r="H421" i="68"/>
  <c r="H422" i="68"/>
  <c r="H423" i="68"/>
  <c r="H424" i="68"/>
  <c r="H425" i="68"/>
  <c r="H426" i="68"/>
  <c r="H427" i="68"/>
  <c r="H428" i="68"/>
  <c r="H429" i="68"/>
  <c r="H430" i="68"/>
  <c r="H431" i="68"/>
  <c r="H432" i="68"/>
  <c r="H433" i="68"/>
  <c r="H434" i="68"/>
  <c r="H435" i="68"/>
  <c r="H436" i="68"/>
  <c r="H437" i="68"/>
  <c r="H438" i="68"/>
  <c r="H439" i="68"/>
  <c r="H440" i="68"/>
  <c r="H441" i="68"/>
  <c r="H442" i="68"/>
  <c r="H443" i="68"/>
  <c r="H444" i="68"/>
  <c r="H445" i="68"/>
  <c r="H446" i="68"/>
  <c r="H447" i="68"/>
  <c r="H448" i="68"/>
  <c r="H449" i="68"/>
  <c r="H450" i="68"/>
  <c r="H451" i="68"/>
  <c r="H452" i="68"/>
  <c r="H453" i="68"/>
  <c r="H454" i="68"/>
  <c r="H455" i="68"/>
  <c r="H456" i="68"/>
  <c r="H457" i="68"/>
  <c r="H458" i="68"/>
  <c r="H459" i="68"/>
  <c r="H460" i="68"/>
  <c r="H461" i="68"/>
  <c r="H462" i="68"/>
  <c r="H463" i="68"/>
  <c r="H464" i="68"/>
  <c r="H465" i="68"/>
  <c r="H466" i="68"/>
  <c r="H467" i="68"/>
  <c r="H468" i="68"/>
  <c r="H469" i="68"/>
  <c r="H470" i="68"/>
  <c r="H471" i="68"/>
  <c r="H472" i="68"/>
  <c r="H473" i="68"/>
  <c r="H474" i="68"/>
  <c r="H475" i="68"/>
  <c r="H476" i="68"/>
  <c r="H477" i="68"/>
  <c r="H478" i="68"/>
  <c r="H479" i="68"/>
  <c r="H480" i="68"/>
  <c r="H481" i="68"/>
  <c r="H482" i="68"/>
  <c r="H483" i="68"/>
  <c r="H484" i="68"/>
  <c r="H485" i="68"/>
  <c r="H486" i="68"/>
  <c r="H487" i="68"/>
  <c r="H488" i="68"/>
  <c r="H489" i="68"/>
  <c r="H490" i="68"/>
  <c r="H491" i="68"/>
  <c r="H492" i="68"/>
  <c r="H493" i="68"/>
  <c r="H494" i="68"/>
  <c r="H495" i="68"/>
  <c r="H496" i="68"/>
  <c r="H497" i="68"/>
  <c r="H498" i="68"/>
  <c r="H499" i="68"/>
  <c r="H500" i="68"/>
  <c r="H501" i="68"/>
  <c r="H502" i="68"/>
  <c r="H503" i="68"/>
  <c r="H504" i="68"/>
  <c r="H505" i="68"/>
  <c r="H506" i="68"/>
  <c r="H507" i="68"/>
  <c r="H508" i="68"/>
  <c r="H509" i="68"/>
  <c r="H510" i="68"/>
  <c r="H511" i="68"/>
  <c r="H512" i="68"/>
  <c r="H513" i="68"/>
  <c r="H514" i="68"/>
  <c r="H515" i="68"/>
  <c r="H516" i="68"/>
  <c r="H517" i="68"/>
  <c r="H518" i="68"/>
  <c r="H519" i="68"/>
  <c r="H520" i="68"/>
  <c r="H521" i="68"/>
  <c r="H522" i="68"/>
  <c r="H523" i="68"/>
  <c r="H524" i="68"/>
  <c r="H525" i="68"/>
  <c r="H526" i="68"/>
  <c r="H527" i="68"/>
  <c r="H528" i="68"/>
  <c r="H529" i="68"/>
  <c r="H530" i="68"/>
  <c r="H531" i="68"/>
  <c r="H532" i="68"/>
  <c r="H533" i="68"/>
  <c r="H534" i="68"/>
  <c r="H535" i="68"/>
  <c r="H536" i="68"/>
  <c r="H537" i="68"/>
  <c r="H538" i="68"/>
  <c r="H539" i="68"/>
  <c r="H540" i="68"/>
  <c r="H541" i="68"/>
  <c r="H542" i="68"/>
  <c r="H543" i="68"/>
  <c r="H544" i="68"/>
  <c r="H545" i="68"/>
  <c r="H546" i="68"/>
  <c r="H547" i="68"/>
  <c r="H548" i="68"/>
  <c r="H549" i="68"/>
  <c r="H550" i="68"/>
  <c r="H551" i="68"/>
  <c r="H552" i="68"/>
  <c r="H553" i="68"/>
  <c r="H554" i="68"/>
  <c r="H555" i="68"/>
  <c r="H556" i="68"/>
  <c r="H557" i="68"/>
  <c r="H558" i="68"/>
  <c r="H559" i="68"/>
  <c r="H560" i="68"/>
  <c r="H561" i="68"/>
  <c r="H562" i="68"/>
  <c r="H563" i="68"/>
  <c r="H564" i="68"/>
  <c r="H565" i="68"/>
  <c r="H566" i="68"/>
  <c r="H567" i="68"/>
  <c r="H568" i="68"/>
  <c r="H569" i="68"/>
  <c r="H570" i="68"/>
  <c r="H571" i="68"/>
  <c r="H572" i="68"/>
  <c r="H573" i="68"/>
  <c r="H574" i="68"/>
  <c r="H575" i="68"/>
  <c r="H576" i="68"/>
  <c r="H577" i="68"/>
  <c r="H578" i="68"/>
  <c r="H579" i="68"/>
  <c r="H580" i="68"/>
  <c r="H581" i="68"/>
  <c r="H582" i="68"/>
  <c r="H583" i="68"/>
  <c r="H584" i="68"/>
  <c r="H585" i="68"/>
  <c r="H586" i="68"/>
  <c r="H587" i="68"/>
  <c r="H588" i="68"/>
  <c r="H589" i="68"/>
  <c r="H590" i="68"/>
  <c r="H591" i="68"/>
  <c r="H592" i="68"/>
  <c r="H593" i="68"/>
  <c r="H594" i="68"/>
  <c r="H595" i="68"/>
  <c r="H596" i="68"/>
  <c r="H597" i="68"/>
  <c r="H598" i="68"/>
  <c r="H599" i="68"/>
  <c r="H600" i="68"/>
  <c r="H601" i="68"/>
  <c r="H602" i="68"/>
  <c r="H603" i="68"/>
  <c r="H604" i="68"/>
  <c r="H605" i="68"/>
  <c r="H606" i="68"/>
  <c r="H607" i="68"/>
  <c r="H608" i="68"/>
  <c r="H609" i="68"/>
  <c r="H610" i="68"/>
  <c r="H611" i="68"/>
  <c r="H612" i="68"/>
  <c r="H613" i="68"/>
  <c r="H614" i="68"/>
  <c r="H615" i="68"/>
  <c r="H616" i="68"/>
  <c r="H617" i="68"/>
  <c r="H618" i="68"/>
  <c r="H619" i="68"/>
  <c r="H620" i="68"/>
  <c r="H621" i="68"/>
  <c r="H622" i="68"/>
  <c r="H623" i="68"/>
  <c r="H624" i="68"/>
  <c r="H625" i="68"/>
  <c r="H626" i="68"/>
  <c r="H627" i="68"/>
  <c r="H628" i="68"/>
  <c r="H629" i="68"/>
  <c r="H630" i="68"/>
  <c r="H631" i="68"/>
  <c r="H632" i="68"/>
  <c r="H633" i="68"/>
  <c r="H634" i="68"/>
  <c r="H635" i="68"/>
  <c r="H636" i="68"/>
  <c r="H637" i="68"/>
  <c r="H638" i="68"/>
  <c r="H639" i="68"/>
  <c r="H640" i="68"/>
  <c r="H641" i="68"/>
  <c r="H642" i="68"/>
  <c r="H643" i="68"/>
  <c r="H644" i="68"/>
  <c r="H645" i="68"/>
  <c r="H646" i="68"/>
  <c r="H647" i="68"/>
  <c r="H648" i="68"/>
  <c r="H649" i="68"/>
  <c r="H650" i="68"/>
  <c r="H651" i="68"/>
  <c r="H652" i="68"/>
  <c r="H653" i="68"/>
  <c r="H654" i="68"/>
  <c r="H655" i="68"/>
  <c r="H656" i="68"/>
  <c r="H657" i="68"/>
  <c r="H658" i="68"/>
  <c r="H659" i="68"/>
  <c r="H660" i="68"/>
  <c r="H661" i="68"/>
  <c r="H662" i="68"/>
  <c r="H663" i="68"/>
  <c r="H664" i="68"/>
  <c r="H665" i="68"/>
  <c r="H666" i="68"/>
  <c r="H667" i="68"/>
  <c r="H668" i="68"/>
  <c r="H669" i="68"/>
  <c r="H670" i="68"/>
  <c r="H671" i="68"/>
  <c r="H672" i="68"/>
  <c r="H673" i="68"/>
  <c r="H674" i="68"/>
  <c r="H675" i="68"/>
  <c r="H676" i="68"/>
  <c r="H677" i="68"/>
  <c r="H678" i="68"/>
  <c r="H679" i="68"/>
  <c r="H680" i="68"/>
  <c r="H681" i="68"/>
  <c r="H682" i="68"/>
  <c r="H683" i="68"/>
  <c r="H684" i="68"/>
  <c r="H685" i="68"/>
  <c r="H686" i="68"/>
  <c r="H687" i="68"/>
  <c r="H688" i="68"/>
  <c r="H689" i="68"/>
  <c r="H690" i="68"/>
  <c r="H691" i="68"/>
  <c r="H692" i="68"/>
  <c r="H693" i="68"/>
  <c r="H694" i="68"/>
  <c r="H695" i="68"/>
  <c r="H696" i="68"/>
  <c r="H697" i="68"/>
  <c r="H698" i="68"/>
  <c r="H699" i="68"/>
  <c r="H700" i="68"/>
  <c r="H701" i="68"/>
  <c r="H702" i="68"/>
  <c r="H703" i="68"/>
  <c r="H704" i="68"/>
  <c r="H705" i="68"/>
  <c r="H706" i="68"/>
  <c r="H707" i="68"/>
  <c r="H708" i="68"/>
  <c r="H709" i="68"/>
  <c r="H710" i="68"/>
  <c r="H711" i="68"/>
  <c r="H712" i="68"/>
  <c r="H713" i="68"/>
  <c r="H714" i="68"/>
  <c r="H715" i="68"/>
  <c r="H716" i="68"/>
  <c r="H717" i="68"/>
  <c r="H718" i="68"/>
  <c r="H719" i="68"/>
  <c r="H720" i="68"/>
  <c r="H721" i="68"/>
  <c r="H722" i="68"/>
  <c r="H723" i="68"/>
  <c r="H724" i="68"/>
  <c r="H725" i="68"/>
  <c r="H726" i="68"/>
  <c r="H727" i="68"/>
  <c r="H728" i="68"/>
  <c r="H729" i="68"/>
  <c r="H730" i="68"/>
  <c r="H731" i="68"/>
  <c r="H732" i="68"/>
  <c r="H733" i="68"/>
  <c r="H734" i="68"/>
  <c r="H735" i="68"/>
  <c r="H736" i="68"/>
  <c r="H737" i="68"/>
  <c r="H738" i="68"/>
  <c r="H739" i="68"/>
  <c r="H740" i="68"/>
  <c r="H741" i="68"/>
  <c r="H742" i="68"/>
  <c r="H743" i="68"/>
  <c r="H744" i="68"/>
  <c r="H745" i="68"/>
  <c r="H746" i="68"/>
  <c r="H747" i="68"/>
  <c r="H748" i="68"/>
  <c r="H749" i="68"/>
  <c r="H750" i="68"/>
  <c r="H751" i="68"/>
  <c r="H752" i="68"/>
  <c r="H753" i="68"/>
  <c r="H754" i="68"/>
  <c r="H755" i="68"/>
  <c r="H756" i="68"/>
  <c r="H757" i="68"/>
  <c r="H758" i="68"/>
  <c r="H759" i="68"/>
  <c r="H760" i="68"/>
  <c r="H761" i="68"/>
  <c r="H762" i="68"/>
  <c r="H763" i="68"/>
  <c r="H764" i="68"/>
  <c r="H765" i="68"/>
  <c r="H766" i="68"/>
  <c r="H767" i="68"/>
  <c r="H768" i="68"/>
  <c r="H769" i="68"/>
  <c r="H770" i="68"/>
  <c r="H771" i="68"/>
  <c r="H772" i="68"/>
  <c r="H773" i="68"/>
  <c r="H774" i="68"/>
  <c r="H775" i="68"/>
  <c r="H776" i="68"/>
  <c r="H777" i="68"/>
  <c r="H778" i="68"/>
  <c r="H779" i="68"/>
  <c r="H780" i="68"/>
  <c r="H781" i="68"/>
  <c r="H782" i="68"/>
  <c r="H783" i="68"/>
  <c r="H784" i="68"/>
  <c r="H785" i="68"/>
  <c r="H786" i="68"/>
  <c r="H787" i="68"/>
  <c r="H788" i="68"/>
  <c r="H789" i="68"/>
  <c r="H790" i="68"/>
  <c r="H791" i="68"/>
  <c r="H792" i="68"/>
  <c r="H793" i="68"/>
  <c r="H794" i="68"/>
  <c r="H795" i="68"/>
  <c r="H796" i="68"/>
  <c r="H797" i="68"/>
  <c r="H798" i="68"/>
  <c r="H799" i="68"/>
  <c r="H800" i="68"/>
  <c r="H801" i="68"/>
  <c r="H802" i="68"/>
  <c r="H803" i="68"/>
  <c r="H804" i="68"/>
  <c r="H805" i="68"/>
  <c r="H806" i="68"/>
  <c r="H807" i="68"/>
  <c r="H808" i="68"/>
  <c r="H809" i="68"/>
  <c r="H810" i="68"/>
  <c r="H811" i="68"/>
  <c r="H812" i="68"/>
  <c r="H813" i="68"/>
  <c r="H814" i="68"/>
  <c r="H815" i="68"/>
  <c r="H816" i="68"/>
  <c r="H817" i="68"/>
  <c r="H818" i="68"/>
  <c r="H819" i="68"/>
  <c r="H820" i="68"/>
  <c r="H821" i="68"/>
  <c r="H822" i="68"/>
  <c r="H823" i="68"/>
  <c r="H824" i="68"/>
  <c r="H825" i="68"/>
  <c r="H826" i="68"/>
  <c r="H827" i="68"/>
  <c r="H828" i="68"/>
  <c r="H829" i="68"/>
  <c r="H830" i="68"/>
  <c r="H831" i="68"/>
  <c r="H832" i="68"/>
  <c r="H833" i="68"/>
  <c r="H834" i="68"/>
  <c r="H835" i="68"/>
  <c r="H836" i="68"/>
  <c r="H837" i="68"/>
  <c r="H838" i="68"/>
  <c r="H839" i="68"/>
  <c r="H840" i="68"/>
  <c r="H841" i="68"/>
  <c r="H842" i="68"/>
  <c r="H843" i="68"/>
  <c r="H844" i="68"/>
  <c r="H845" i="68"/>
  <c r="H846" i="68"/>
  <c r="H847" i="68"/>
  <c r="H848" i="68"/>
  <c r="H849" i="68"/>
  <c r="H850" i="68"/>
  <c r="H851" i="68"/>
  <c r="H852" i="68"/>
  <c r="H853" i="68"/>
  <c r="H854" i="68"/>
  <c r="H855" i="68"/>
  <c r="H856" i="68"/>
  <c r="H857" i="68"/>
  <c r="H858" i="68"/>
  <c r="H859" i="68"/>
  <c r="H860" i="68"/>
  <c r="H861" i="68"/>
  <c r="H862" i="68"/>
  <c r="H863" i="68"/>
  <c r="H864" i="68"/>
  <c r="H865" i="68"/>
  <c r="H866" i="68"/>
  <c r="H867" i="68"/>
  <c r="H868" i="68"/>
  <c r="H869" i="68"/>
  <c r="H870" i="68"/>
  <c r="H871" i="68"/>
  <c r="H872" i="68"/>
  <c r="H873" i="68"/>
  <c r="H874" i="68"/>
  <c r="H875" i="68"/>
  <c r="H876" i="68"/>
  <c r="H877" i="68"/>
  <c r="H878" i="68"/>
  <c r="H879" i="68"/>
  <c r="H880" i="68"/>
  <c r="H881" i="68"/>
  <c r="H882" i="68"/>
  <c r="H883" i="68"/>
  <c r="H884" i="68"/>
  <c r="H885" i="68"/>
  <c r="H886" i="68"/>
  <c r="H887" i="68"/>
  <c r="H888" i="68"/>
  <c r="H889" i="68"/>
  <c r="H890" i="68"/>
  <c r="H891" i="68"/>
  <c r="H892" i="68"/>
  <c r="H893" i="68"/>
  <c r="H894" i="68"/>
  <c r="H895" i="68"/>
  <c r="H896" i="68"/>
  <c r="H897" i="68"/>
  <c r="H898" i="68"/>
  <c r="H899" i="68"/>
  <c r="H900" i="68"/>
  <c r="H901" i="68"/>
  <c r="H902" i="68"/>
  <c r="H903" i="68"/>
  <c r="H904" i="68"/>
  <c r="H905" i="68"/>
  <c r="H906" i="68"/>
  <c r="H907" i="68"/>
  <c r="H908" i="68"/>
  <c r="H909" i="68"/>
  <c r="H910" i="68"/>
  <c r="H911" i="68"/>
  <c r="H912" i="68"/>
  <c r="H913" i="68"/>
  <c r="H914" i="68"/>
  <c r="H915" i="68"/>
  <c r="H916" i="68"/>
  <c r="H917" i="68"/>
  <c r="H918" i="68"/>
  <c r="H919" i="68"/>
  <c r="H920" i="68"/>
  <c r="H921" i="68"/>
  <c r="H922" i="68"/>
  <c r="H923" i="68"/>
  <c r="H924" i="68"/>
  <c r="H925" i="68"/>
  <c r="H926" i="68"/>
  <c r="H927" i="68"/>
  <c r="H928" i="68"/>
  <c r="H929" i="68"/>
  <c r="H930" i="68"/>
  <c r="H931" i="68"/>
  <c r="H932" i="68"/>
  <c r="H933" i="68"/>
  <c r="H934" i="68"/>
  <c r="H935" i="68"/>
  <c r="H936" i="68"/>
  <c r="H937" i="68"/>
  <c r="H938" i="68"/>
  <c r="H939" i="68"/>
  <c r="H940" i="68"/>
  <c r="H941" i="68"/>
  <c r="H942" i="68"/>
  <c r="H943" i="68"/>
  <c r="H944" i="68"/>
  <c r="H945" i="68"/>
  <c r="H946" i="68"/>
  <c r="H947" i="68"/>
  <c r="H948" i="68"/>
  <c r="H949" i="68"/>
  <c r="H950" i="68"/>
  <c r="H951" i="68"/>
  <c r="H952" i="68"/>
  <c r="H953" i="68"/>
  <c r="H954" i="68"/>
  <c r="H955" i="68"/>
  <c r="H956" i="68"/>
  <c r="H957" i="68"/>
  <c r="H958" i="68"/>
  <c r="H959" i="68"/>
  <c r="H960" i="68"/>
  <c r="H961" i="68"/>
  <c r="H962" i="68"/>
  <c r="H963" i="68"/>
  <c r="H964" i="68"/>
  <c r="H965" i="68"/>
  <c r="H966" i="68"/>
  <c r="H967" i="68"/>
  <c r="H968" i="68"/>
  <c r="H969" i="68"/>
  <c r="H970" i="68"/>
  <c r="H971" i="68"/>
  <c r="H972" i="68"/>
  <c r="H973" i="68"/>
  <c r="H974" i="68"/>
  <c r="H975" i="68"/>
  <c r="H976" i="68"/>
  <c r="H977" i="68"/>
  <c r="H978" i="68"/>
  <c r="H979" i="68"/>
  <c r="H980" i="68"/>
  <c r="H981" i="68"/>
  <c r="H982" i="68"/>
  <c r="H983" i="68"/>
  <c r="H984" i="68"/>
  <c r="H985" i="68"/>
  <c r="H986" i="68"/>
  <c r="H987" i="68"/>
  <c r="H988" i="68"/>
  <c r="H989" i="68"/>
  <c r="H990" i="68"/>
  <c r="H991" i="68"/>
  <c r="H992" i="68"/>
  <c r="H993" i="68"/>
  <c r="H994" i="68"/>
  <c r="H995" i="68"/>
  <c r="H996" i="68"/>
  <c r="H997" i="68"/>
  <c r="H998" i="68"/>
  <c r="H999" i="68"/>
  <c r="H1000" i="68"/>
  <c r="H1001" i="68"/>
  <c r="H1002" i="68"/>
  <c r="H1003" i="68"/>
  <c r="H1004" i="68"/>
  <c r="H1005" i="68"/>
  <c r="H1006" i="68"/>
  <c r="H1007" i="68"/>
  <c r="H1008" i="68"/>
  <c r="H1009" i="68"/>
  <c r="H1010" i="68"/>
  <c r="H1011" i="68"/>
  <c r="H1012" i="68"/>
  <c r="H1013" i="68"/>
  <c r="H1014" i="68"/>
  <c r="H1015" i="68"/>
  <c r="H1016" i="68"/>
  <c r="H1017" i="68"/>
  <c r="H1018" i="68"/>
  <c r="H1019" i="68"/>
  <c r="H1020" i="68"/>
  <c r="H1021" i="68"/>
  <c r="H1022" i="68"/>
  <c r="H1023" i="68"/>
  <c r="H1024" i="68"/>
  <c r="H1025" i="68"/>
  <c r="H1026" i="68"/>
  <c r="H1027" i="68"/>
  <c r="H1028" i="68"/>
  <c r="H1029" i="68"/>
  <c r="H1030" i="68"/>
  <c r="H1031" i="68"/>
  <c r="H1032" i="68"/>
  <c r="H1033" i="68"/>
  <c r="H1034" i="68"/>
  <c r="H1035" i="68"/>
  <c r="H1036" i="68"/>
  <c r="H1037" i="68"/>
  <c r="H1038" i="68"/>
  <c r="H1039" i="68"/>
  <c r="H1040" i="68"/>
  <c r="H1041" i="68"/>
  <c r="H1042" i="68"/>
  <c r="H1043" i="68"/>
  <c r="H1044" i="68"/>
  <c r="H1045" i="68"/>
  <c r="H1046" i="68"/>
  <c r="H1047" i="68"/>
  <c r="H1048" i="68"/>
  <c r="H1049" i="68"/>
  <c r="H1050" i="68"/>
  <c r="H1051" i="68"/>
  <c r="H1052" i="68"/>
  <c r="H1053" i="68"/>
  <c r="H1054" i="68"/>
  <c r="H1055" i="68"/>
  <c r="H1056" i="68"/>
  <c r="H1057" i="68"/>
  <c r="H1058" i="68"/>
  <c r="H1059" i="68"/>
  <c r="H1060" i="68"/>
  <c r="H1061" i="68"/>
  <c r="H1062" i="68"/>
  <c r="H1063" i="68"/>
  <c r="H1064" i="68"/>
  <c r="H1065" i="68"/>
  <c r="H1066" i="68"/>
  <c r="H1067" i="68"/>
  <c r="H1068" i="68"/>
  <c r="H1069" i="68"/>
  <c r="H1070" i="68"/>
  <c r="H1071" i="68"/>
  <c r="H1072" i="68"/>
  <c r="H1073" i="68"/>
  <c r="H1074" i="68"/>
  <c r="H1075" i="68"/>
  <c r="H1076" i="68"/>
  <c r="H1077" i="68"/>
  <c r="H1078" i="68"/>
  <c r="H1079" i="68"/>
  <c r="H1080" i="68"/>
  <c r="H1081" i="68"/>
  <c r="H1082" i="68"/>
  <c r="H1083" i="68"/>
  <c r="H1084" i="68"/>
  <c r="H1086" i="68"/>
  <c r="H1087" i="68"/>
  <c r="H1088" i="68"/>
  <c r="H1089" i="68"/>
  <c r="H1090" i="68"/>
  <c r="H1091" i="68"/>
  <c r="H1092" i="68"/>
  <c r="H1093" i="68"/>
  <c r="H1094" i="68"/>
  <c r="H1095" i="68"/>
  <c r="H1096" i="68"/>
  <c r="H1097" i="68"/>
  <c r="H1098" i="68"/>
  <c r="H1099" i="68"/>
  <c r="H1100" i="68"/>
  <c r="H1101" i="68"/>
  <c r="H1102" i="68"/>
  <c r="H1103" i="68"/>
  <c r="H1104" i="68"/>
  <c r="H1105" i="68"/>
  <c r="H1106" i="68"/>
  <c r="H1107" i="68"/>
  <c r="H1108" i="68"/>
  <c r="H1109" i="68"/>
  <c r="H1110" i="68"/>
  <c r="H1111" i="68"/>
  <c r="H1112" i="68"/>
  <c r="H1113" i="68"/>
  <c r="H1114" i="68"/>
  <c r="H1115" i="68"/>
  <c r="H1116" i="68"/>
  <c r="H1117" i="68"/>
  <c r="H1118" i="68"/>
  <c r="H1119" i="68"/>
  <c r="H1120" i="68"/>
  <c r="H1121" i="68"/>
  <c r="H1122" i="68"/>
  <c r="H1123" i="68"/>
  <c r="H1124" i="68"/>
  <c r="H1125" i="68"/>
  <c r="H1126" i="68"/>
  <c r="H1127" i="68"/>
  <c r="H1128" i="68"/>
  <c r="H1129" i="68"/>
  <c r="H1130" i="68"/>
  <c r="H1131" i="68"/>
  <c r="H1132" i="68"/>
  <c r="H1133" i="68"/>
  <c r="H1134" i="68"/>
  <c r="H1135" i="68"/>
  <c r="H1136" i="68"/>
  <c r="H1137" i="68"/>
  <c r="H1138" i="68"/>
  <c r="H1139" i="68"/>
  <c r="H1140" i="68"/>
  <c r="H1141" i="68"/>
  <c r="H1142" i="68"/>
  <c r="H1143" i="68"/>
  <c r="H1144" i="68"/>
  <c r="H1145" i="68"/>
  <c r="H1146" i="68"/>
  <c r="H1147" i="68"/>
  <c r="H1148" i="68"/>
  <c r="H1149" i="68"/>
  <c r="H1150" i="68"/>
  <c r="H1151" i="68"/>
  <c r="H1152" i="68"/>
  <c r="H1153" i="68"/>
  <c r="H1154" i="68"/>
  <c r="H1155" i="68"/>
  <c r="H1156" i="68"/>
  <c r="H1157" i="68"/>
  <c r="H1158" i="68"/>
  <c r="H1159" i="68"/>
  <c r="H1160" i="68"/>
  <c r="H1161" i="68"/>
  <c r="H1162" i="68"/>
  <c r="H1163" i="68"/>
  <c r="H1164" i="68"/>
  <c r="H1165" i="68"/>
  <c r="H1166" i="68"/>
  <c r="H1167" i="68"/>
  <c r="H1168" i="68"/>
  <c r="H1169" i="68"/>
  <c r="H1170" i="68"/>
  <c r="H1171" i="68"/>
  <c r="H1172" i="68"/>
  <c r="H1173" i="68"/>
  <c r="H1174" i="68"/>
  <c r="H1175" i="68"/>
  <c r="H1176" i="68"/>
  <c r="H1177" i="68"/>
  <c r="H1178" i="68"/>
  <c r="H1179" i="68"/>
  <c r="H1180" i="68"/>
  <c r="H1181" i="68"/>
  <c r="H1182" i="68"/>
  <c r="H1183" i="68"/>
  <c r="H1184" i="68"/>
  <c r="H2" i="68"/>
  <c r="AI209" i="2" l="1"/>
  <c r="AJ209" i="2"/>
  <c r="F209" i="2" s="1"/>
  <c r="AL209" i="2"/>
  <c r="E209" i="2" s="1"/>
  <c r="AI218" i="2"/>
  <c r="AJ218" i="2"/>
  <c r="F218" i="2" s="1"/>
  <c r="AL218" i="2"/>
  <c r="E218" i="2" s="1"/>
  <c r="AI77" i="2"/>
  <c r="AJ77" i="2"/>
  <c r="F77" i="2" s="1"/>
  <c r="AL77" i="2"/>
  <c r="E77" i="2" s="1"/>
  <c r="AI266" i="2"/>
  <c r="AJ266" i="2"/>
  <c r="F266" i="2" s="1"/>
  <c r="AL266" i="2"/>
  <c r="AI105" i="2"/>
  <c r="AJ105" i="2"/>
  <c r="F105" i="2" s="1"/>
  <c r="AL105" i="2"/>
  <c r="E105" i="2" s="1"/>
  <c r="AI5" i="2"/>
  <c r="AJ5" i="2"/>
  <c r="AL5" i="2"/>
  <c r="AI8" i="2"/>
  <c r="AJ8" i="2"/>
  <c r="AL8" i="2"/>
  <c r="AI16" i="2"/>
  <c r="AJ16" i="2"/>
  <c r="AL16" i="2"/>
  <c r="AI10" i="2"/>
  <c r="AJ10" i="2"/>
  <c r="AL10" i="2"/>
  <c r="AI7" i="2"/>
  <c r="AJ7" i="2"/>
  <c r="AL7" i="2"/>
  <c r="AI6" i="2"/>
  <c r="AJ6" i="2"/>
  <c r="AL6" i="2"/>
  <c r="AI17" i="2"/>
  <c r="AJ17" i="2"/>
  <c r="AL17" i="2"/>
  <c r="AI12" i="2"/>
  <c r="AJ12" i="2"/>
  <c r="AL12" i="2"/>
  <c r="AI37" i="2"/>
  <c r="AJ37" i="2"/>
  <c r="AL37" i="2"/>
  <c r="AI64" i="2"/>
  <c r="AJ64" i="2"/>
  <c r="AL64" i="2"/>
  <c r="AI61" i="2"/>
  <c r="AJ61" i="2"/>
  <c r="AL61" i="2"/>
  <c r="AI26" i="2"/>
  <c r="AJ26" i="2"/>
  <c r="AL26" i="2"/>
  <c r="AI100" i="2"/>
  <c r="AJ100" i="2"/>
  <c r="AL100" i="2"/>
  <c r="AI98" i="2"/>
  <c r="AJ98" i="2"/>
  <c r="AL98" i="2"/>
  <c r="AI199" i="2"/>
  <c r="AJ199" i="2"/>
  <c r="AL199" i="2"/>
  <c r="AI90" i="2"/>
  <c r="AJ90" i="2"/>
  <c r="AL90" i="2"/>
  <c r="AI86" i="2"/>
  <c r="AJ86" i="2"/>
  <c r="AL86" i="2"/>
  <c r="AI116" i="2"/>
  <c r="AJ116" i="2"/>
  <c r="AL116" i="2"/>
  <c r="E116" i="2" s="1"/>
  <c r="AI35" i="2"/>
  <c r="AJ35" i="2"/>
  <c r="F35" i="2" s="1"/>
  <c r="AL35" i="2"/>
  <c r="AI41" i="2"/>
  <c r="AJ41" i="2"/>
  <c r="F41" i="2" s="1"/>
  <c r="AL41" i="2"/>
  <c r="AI165" i="2"/>
  <c r="AJ165" i="2"/>
  <c r="AL165" i="2"/>
  <c r="E165" i="2" s="1"/>
  <c r="AI101" i="2"/>
  <c r="AJ101" i="2"/>
  <c r="F101" i="2" s="1"/>
  <c r="AL101" i="2"/>
  <c r="AI78" i="2"/>
  <c r="AJ78" i="2"/>
  <c r="F78" i="2" s="1"/>
  <c r="AL78" i="2"/>
  <c r="E78" i="2" s="1"/>
  <c r="AI336" i="2"/>
  <c r="AJ336" i="2"/>
  <c r="AL336" i="2"/>
  <c r="E336" i="2" s="1"/>
  <c r="AI157" i="2"/>
  <c r="AJ157" i="2"/>
  <c r="F157" i="2" s="1"/>
  <c r="AL157" i="2"/>
  <c r="AI210" i="2"/>
  <c r="AJ210" i="2"/>
  <c r="F210" i="2" s="1"/>
  <c r="AL210" i="2"/>
  <c r="E210" i="2" s="1"/>
  <c r="AI399" i="2"/>
  <c r="AJ399" i="2"/>
  <c r="AL399" i="2"/>
  <c r="E399" i="2" s="1"/>
  <c r="S1147" i="2"/>
  <c r="T1147" i="2"/>
  <c r="V1147" i="2"/>
  <c r="AI5" i="3"/>
  <c r="AJ5" i="3"/>
  <c r="AL5" i="3"/>
  <c r="AK5" i="3" s="1"/>
  <c r="AI14" i="3"/>
  <c r="AJ14" i="3"/>
  <c r="AL14" i="3"/>
  <c r="AI7" i="3"/>
  <c r="AJ7" i="3"/>
  <c r="AL7" i="3"/>
  <c r="AI10" i="3"/>
  <c r="AJ10" i="3"/>
  <c r="AL10" i="3"/>
  <c r="AI32" i="3"/>
  <c r="AJ32" i="3"/>
  <c r="AL32" i="3"/>
  <c r="AI31" i="3"/>
  <c r="AJ31" i="3"/>
  <c r="AL31" i="3"/>
  <c r="AI23" i="3"/>
  <c r="AJ23" i="3"/>
  <c r="AL23" i="3"/>
  <c r="AI55" i="3"/>
  <c r="AJ55" i="3"/>
  <c r="AL55" i="3"/>
  <c r="AI30" i="3"/>
  <c r="AJ30" i="3"/>
  <c r="AL30" i="3"/>
  <c r="AI49" i="3"/>
  <c r="AJ49" i="3"/>
  <c r="AL49" i="3"/>
  <c r="AI68" i="3"/>
  <c r="AJ68" i="3"/>
  <c r="AL68" i="3"/>
  <c r="AI74" i="3"/>
  <c r="AJ74" i="3"/>
  <c r="AL74" i="3"/>
  <c r="AI69" i="3"/>
  <c r="AJ69" i="3"/>
  <c r="AL69" i="3"/>
  <c r="AI242" i="3"/>
  <c r="AJ242" i="3"/>
  <c r="AL242" i="3"/>
  <c r="AI28" i="3"/>
  <c r="AJ28" i="3"/>
  <c r="F28" i="3" s="1"/>
  <c r="AL28" i="3"/>
  <c r="E28" i="3" s="1"/>
  <c r="AI59" i="3"/>
  <c r="AJ59" i="3"/>
  <c r="AL59" i="3"/>
  <c r="E59" i="3" s="1"/>
  <c r="AI65" i="3"/>
  <c r="AJ65" i="3"/>
  <c r="F65" i="3" s="1"/>
  <c r="AL65" i="3"/>
  <c r="AI50" i="3"/>
  <c r="AJ50" i="3"/>
  <c r="F50" i="3" s="1"/>
  <c r="AL50" i="3"/>
  <c r="AI144" i="3"/>
  <c r="AJ144" i="3"/>
  <c r="AL144" i="3"/>
  <c r="E144" i="3" s="1"/>
  <c r="AI153" i="3"/>
  <c r="AJ153" i="3"/>
  <c r="F153" i="3" s="1"/>
  <c r="AL153" i="3"/>
  <c r="AI71" i="3"/>
  <c r="AJ71" i="3"/>
  <c r="F71" i="3" s="1"/>
  <c r="AL71" i="3"/>
  <c r="E71" i="3" s="1"/>
  <c r="AI201" i="3"/>
  <c r="AJ201" i="3"/>
  <c r="F201" i="3" s="1"/>
  <c r="AL201" i="3"/>
  <c r="E201" i="3" s="1"/>
  <c r="AI60" i="3"/>
  <c r="AJ60" i="3"/>
  <c r="F60" i="3" s="1"/>
  <c r="AL60" i="3"/>
  <c r="AI224" i="3"/>
  <c r="AJ224" i="3"/>
  <c r="F224" i="3" s="1"/>
  <c r="AL224" i="3"/>
  <c r="E224" i="3" s="1"/>
  <c r="AI235" i="3"/>
  <c r="AJ235" i="3"/>
  <c r="F235" i="3" s="1"/>
  <c r="AL235" i="3"/>
  <c r="E235" i="3" s="1"/>
  <c r="AI254" i="3"/>
  <c r="AJ254" i="3"/>
  <c r="F254" i="3" s="1"/>
  <c r="AL254" i="3"/>
  <c r="AI268" i="3"/>
  <c r="AJ268" i="3"/>
  <c r="F268" i="3" s="1"/>
  <c r="AL268" i="3"/>
  <c r="AI95" i="3"/>
  <c r="AJ95" i="3"/>
  <c r="F95" i="3" s="1"/>
  <c r="AL95" i="3"/>
  <c r="AI311" i="3"/>
  <c r="AJ311" i="3"/>
  <c r="F311" i="3" s="1"/>
  <c r="AL311" i="3"/>
  <c r="AI331" i="3"/>
  <c r="AJ331" i="3"/>
  <c r="F331" i="3" s="1"/>
  <c r="AL331" i="3"/>
  <c r="AI350" i="3"/>
  <c r="AJ350" i="3"/>
  <c r="F350" i="3" s="1"/>
  <c r="AL350" i="3"/>
  <c r="AI359" i="3"/>
  <c r="AJ359" i="3"/>
  <c r="F359" i="3" s="1"/>
  <c r="AL359" i="3"/>
  <c r="AI363" i="3"/>
  <c r="AJ363" i="3"/>
  <c r="F363" i="3" s="1"/>
  <c r="AL363" i="3"/>
  <c r="E363" i="3" s="1"/>
  <c r="AI4" i="4"/>
  <c r="AJ4" i="4"/>
  <c r="AL4" i="4"/>
  <c r="AI6" i="4"/>
  <c r="AJ6" i="4"/>
  <c r="AL6" i="4"/>
  <c r="AI12" i="4"/>
  <c r="AJ12" i="4"/>
  <c r="AL12" i="4"/>
  <c r="AI24" i="4"/>
  <c r="AJ24" i="4"/>
  <c r="AL24" i="4"/>
  <c r="AI30" i="4"/>
  <c r="AJ30" i="4"/>
  <c r="AL30" i="4"/>
  <c r="AI17" i="4"/>
  <c r="AJ17" i="4"/>
  <c r="AL17" i="4"/>
  <c r="AI19" i="4"/>
  <c r="AJ19" i="4"/>
  <c r="AL19" i="4"/>
  <c r="AI29" i="4"/>
  <c r="AJ29" i="4"/>
  <c r="AL29" i="4"/>
  <c r="AI42" i="4"/>
  <c r="AJ42" i="4"/>
  <c r="AL42" i="4"/>
  <c r="AI81" i="4"/>
  <c r="AJ81" i="4"/>
  <c r="AL81" i="4"/>
  <c r="AI93" i="4"/>
  <c r="AJ93" i="4"/>
  <c r="F93" i="4" s="1"/>
  <c r="AL93" i="4"/>
  <c r="AI36" i="4"/>
  <c r="AJ36" i="4"/>
  <c r="AL36" i="4"/>
  <c r="E36" i="4" s="1"/>
  <c r="AI85" i="4"/>
  <c r="AJ85" i="4"/>
  <c r="F85" i="4" s="1"/>
  <c r="AL85" i="4"/>
  <c r="AI3" i="5"/>
  <c r="AJ3" i="5"/>
  <c r="AL3" i="5"/>
  <c r="AI18" i="5"/>
  <c r="AJ18" i="5"/>
  <c r="AL18" i="5"/>
  <c r="AI13" i="5"/>
  <c r="AJ13" i="5"/>
  <c r="AL13" i="5"/>
  <c r="AI22" i="5"/>
  <c r="AJ22" i="5"/>
  <c r="F22" i="5" s="1"/>
  <c r="AL22" i="5"/>
  <c r="E22" i="5" s="1"/>
  <c r="AI25" i="5"/>
  <c r="AJ25" i="5"/>
  <c r="F25" i="5" s="1"/>
  <c r="AL25" i="5"/>
  <c r="E25" i="5" s="1"/>
  <c r="AI98" i="5"/>
  <c r="AJ98" i="5"/>
  <c r="F98" i="5" s="1"/>
  <c r="AL98" i="5"/>
  <c r="AI117" i="5"/>
  <c r="AJ117" i="5"/>
  <c r="F117" i="5" s="1"/>
  <c r="AL117" i="5"/>
  <c r="AI72" i="5"/>
  <c r="AJ72" i="5"/>
  <c r="F72" i="5" s="1"/>
  <c r="AL72" i="5"/>
  <c r="E72" i="5" s="1"/>
  <c r="AI128" i="5"/>
  <c r="AJ128" i="5"/>
  <c r="F128" i="5" s="1"/>
  <c r="AL128" i="5"/>
  <c r="E128" i="5" s="1"/>
  <c r="AI141" i="5"/>
  <c r="AJ141" i="5"/>
  <c r="F141" i="5" s="1"/>
  <c r="AL141" i="5"/>
  <c r="AI10" i="6"/>
  <c r="AJ10" i="6"/>
  <c r="AL10" i="6"/>
  <c r="AI44" i="6"/>
  <c r="AJ44" i="6"/>
  <c r="AL44" i="6"/>
  <c r="AI8" i="6"/>
  <c r="AJ8" i="6"/>
  <c r="F8" i="6" s="1"/>
  <c r="AL8" i="6"/>
  <c r="E8" i="6" s="1"/>
  <c r="AI3" i="7"/>
  <c r="AJ3" i="7"/>
  <c r="AL3" i="7"/>
  <c r="AI5" i="7"/>
  <c r="AJ5" i="7"/>
  <c r="AL5" i="7"/>
  <c r="AI14" i="7"/>
  <c r="AJ14" i="7"/>
  <c r="F14" i="7" s="1"/>
  <c r="AL14" i="7"/>
  <c r="E14" i="7" s="1"/>
  <c r="AI5" i="8"/>
  <c r="AJ5" i="8"/>
  <c r="AL5" i="8"/>
  <c r="AI8" i="8"/>
  <c r="AJ8" i="8"/>
  <c r="AL8" i="8"/>
  <c r="AI10" i="8"/>
  <c r="AJ10" i="8"/>
  <c r="F10" i="8" s="1"/>
  <c r="AL10" i="8"/>
  <c r="AI7" i="8"/>
  <c r="AJ7" i="8"/>
  <c r="F7" i="8" s="1"/>
  <c r="AL7" i="8"/>
  <c r="AI18" i="8"/>
  <c r="AJ18" i="8"/>
  <c r="F18" i="8" s="1"/>
  <c r="AL18" i="8"/>
  <c r="AI20" i="8"/>
  <c r="AJ20" i="8"/>
  <c r="F20" i="8" s="1"/>
  <c r="AL20" i="8"/>
  <c r="AL3" i="3"/>
  <c r="AJ3" i="3"/>
  <c r="AI3" i="3"/>
  <c r="AL3" i="4"/>
  <c r="AJ3" i="4"/>
  <c r="AI3" i="4"/>
  <c r="AL3" i="6"/>
  <c r="AJ3" i="6"/>
  <c r="AI3" i="6"/>
  <c r="AJ3" i="9"/>
  <c r="AL3" i="9"/>
  <c r="AI4" i="9"/>
  <c r="AJ4" i="9"/>
  <c r="AL4" i="9"/>
  <c r="AI7" i="9"/>
  <c r="AJ7" i="9"/>
  <c r="F7" i="9" s="1"/>
  <c r="AL7" i="9"/>
  <c r="E7" i="9" s="1"/>
  <c r="G5" i="9"/>
  <c r="H70" i="67"/>
  <c r="H71" i="67"/>
  <c r="H72" i="67"/>
  <c r="H73" i="67"/>
  <c r="H74" i="67"/>
  <c r="H75" i="67"/>
  <c r="H76" i="67"/>
  <c r="H77" i="67"/>
  <c r="H78" i="67"/>
  <c r="H79" i="67"/>
  <c r="H80" i="67"/>
  <c r="H81" i="67"/>
  <c r="H82" i="67"/>
  <c r="H83" i="67"/>
  <c r="H84" i="67"/>
  <c r="H85" i="67"/>
  <c r="H86" i="67"/>
  <c r="H87" i="67"/>
  <c r="H88" i="67"/>
  <c r="H89" i="67"/>
  <c r="H90" i="67"/>
  <c r="H91" i="67"/>
  <c r="H92" i="67"/>
  <c r="H93" i="67"/>
  <c r="H94" i="67"/>
  <c r="H95" i="67"/>
  <c r="H96" i="67"/>
  <c r="H97" i="67"/>
  <c r="H98" i="67"/>
  <c r="H99" i="67"/>
  <c r="H100" i="67"/>
  <c r="H101" i="67"/>
  <c r="H102" i="67"/>
  <c r="H103" i="67"/>
  <c r="H104" i="67"/>
  <c r="H105" i="67"/>
  <c r="H110" i="67"/>
  <c r="H111" i="67"/>
  <c r="H112" i="67"/>
  <c r="H113" i="67"/>
  <c r="H114" i="67"/>
  <c r="H115" i="67"/>
  <c r="H116" i="67"/>
  <c r="H117" i="67"/>
  <c r="H118" i="67"/>
  <c r="H119" i="67"/>
  <c r="H120" i="67"/>
  <c r="H121" i="67"/>
  <c r="H122" i="67"/>
  <c r="H123" i="67"/>
  <c r="H124" i="67"/>
  <c r="H125" i="67"/>
  <c r="H126" i="67"/>
  <c r="H132" i="67"/>
  <c r="H133" i="67"/>
  <c r="H134" i="67"/>
  <c r="H135" i="67"/>
  <c r="H136" i="67"/>
  <c r="H137" i="67"/>
  <c r="H138" i="67"/>
  <c r="H139" i="67"/>
  <c r="H140" i="67"/>
  <c r="H141" i="67"/>
  <c r="H142" i="67"/>
  <c r="H143" i="67"/>
  <c r="H144" i="67"/>
  <c r="H148" i="67"/>
  <c r="H149" i="67"/>
  <c r="H150" i="67"/>
  <c r="H151" i="67"/>
  <c r="H152" i="67"/>
  <c r="H153" i="67"/>
  <c r="H154" i="67"/>
  <c r="H155" i="67"/>
  <c r="H156" i="67"/>
  <c r="H157" i="67"/>
  <c r="H158" i="67"/>
  <c r="H159" i="67"/>
  <c r="H160" i="67"/>
  <c r="H161" i="67"/>
  <c r="H162" i="67"/>
  <c r="H163" i="67"/>
  <c r="H164" i="67"/>
  <c r="H165" i="67"/>
  <c r="H166" i="67"/>
  <c r="H167" i="67"/>
  <c r="H168" i="67"/>
  <c r="H169" i="67"/>
  <c r="H170" i="67"/>
  <c r="H171" i="67"/>
  <c r="H172" i="67"/>
  <c r="H173" i="67"/>
  <c r="H174" i="67"/>
  <c r="H175" i="67"/>
  <c r="H176" i="67"/>
  <c r="H177" i="67"/>
  <c r="H178" i="67"/>
  <c r="H182" i="67"/>
  <c r="H183" i="67"/>
  <c r="H184" i="67"/>
  <c r="H185" i="67"/>
  <c r="H186" i="67"/>
  <c r="H187" i="67"/>
  <c r="H191" i="67"/>
  <c r="H192" i="67"/>
  <c r="H193" i="67"/>
  <c r="H69" i="67"/>
  <c r="AK10" i="3" l="1"/>
  <c r="AK266" i="2"/>
  <c r="D266" i="2" s="1"/>
  <c r="AK41" i="2"/>
  <c r="D41" i="2" s="1"/>
  <c r="AK12" i="2"/>
  <c r="AK60" i="3"/>
  <c r="D60" i="3" s="1"/>
  <c r="AK86" i="2"/>
  <c r="AK100" i="2"/>
  <c r="AK350" i="3"/>
  <c r="AK268" i="3"/>
  <c r="D268" i="3" s="1"/>
  <c r="AK7" i="3"/>
  <c r="AK85" i="4"/>
  <c r="D85" i="4" s="1"/>
  <c r="AK30" i="4"/>
  <c r="AK4" i="4"/>
  <c r="AK14" i="3"/>
  <c r="AK78" i="2"/>
  <c r="D78" i="2" s="1"/>
  <c r="AK35" i="2"/>
  <c r="D35" i="2" s="1"/>
  <c r="AK199" i="2"/>
  <c r="AK17" i="2"/>
  <c r="AK16" i="2"/>
  <c r="E266" i="2"/>
  <c r="AK6" i="2"/>
  <c r="AK8" i="2"/>
  <c r="AK77" i="2"/>
  <c r="D77" i="2" s="1"/>
  <c r="AK105" i="2"/>
  <c r="D105" i="2" s="1"/>
  <c r="AK218" i="2"/>
  <c r="D218" i="2" s="1"/>
  <c r="AK209" i="2"/>
  <c r="D209" i="2" s="1"/>
  <c r="AK5" i="2"/>
  <c r="U1147" i="2"/>
  <c r="AK98" i="2"/>
  <c r="AK7" i="2"/>
  <c r="AK61" i="2"/>
  <c r="AK336" i="2"/>
  <c r="D336" i="2" s="1"/>
  <c r="AK399" i="2"/>
  <c r="D399" i="2" s="1"/>
  <c r="AK90" i="2"/>
  <c r="AK116" i="2"/>
  <c r="D116" i="2" s="1"/>
  <c r="AK64" i="2"/>
  <c r="AK37" i="2"/>
  <c r="E41" i="2"/>
  <c r="AK101" i="2"/>
  <c r="D101" i="2" s="1"/>
  <c r="E101" i="2"/>
  <c r="AK10" i="2"/>
  <c r="F336" i="2"/>
  <c r="E35" i="2"/>
  <c r="AK165" i="2"/>
  <c r="D165" i="2" s="1"/>
  <c r="F165" i="2"/>
  <c r="F399" i="2"/>
  <c r="AK210" i="2"/>
  <c r="D210" i="2" s="1"/>
  <c r="E157" i="2"/>
  <c r="AK157" i="2"/>
  <c r="D157" i="2" s="1"/>
  <c r="F116" i="2"/>
  <c r="AK26" i="2"/>
  <c r="AK311" i="3"/>
  <c r="D311" i="3" s="1"/>
  <c r="AK30" i="3"/>
  <c r="AK141" i="5"/>
  <c r="D141" i="5" s="1"/>
  <c r="AK98" i="5"/>
  <c r="D98" i="5" s="1"/>
  <c r="AK93" i="4"/>
  <c r="D93" i="4" s="1"/>
  <c r="AK3" i="4"/>
  <c r="E268" i="3"/>
  <c r="AK68" i="3"/>
  <c r="AK24" i="4"/>
  <c r="AK55" i="3"/>
  <c r="AK23" i="3"/>
  <c r="E350" i="3"/>
  <c r="E60" i="3"/>
  <c r="AK359" i="3"/>
  <c r="D359" i="3" s="1"/>
  <c r="E95" i="3"/>
  <c r="AK95" i="3"/>
  <c r="D95" i="3" s="1"/>
  <c r="F144" i="3"/>
  <c r="AK144" i="3"/>
  <c r="D144" i="3" s="1"/>
  <c r="AK235" i="3"/>
  <c r="D235" i="3" s="1"/>
  <c r="E311" i="3"/>
  <c r="AK201" i="3"/>
  <c r="D201" i="3" s="1"/>
  <c r="AK50" i="3"/>
  <c r="D50" i="3" s="1"/>
  <c r="AK49" i="3"/>
  <c r="AK59" i="3"/>
  <c r="D59" i="3" s="1"/>
  <c r="AK331" i="3"/>
  <c r="D331" i="3" s="1"/>
  <c r="AK74" i="3"/>
  <c r="AK28" i="3"/>
  <c r="D28" i="3" s="1"/>
  <c r="AK242" i="3"/>
  <c r="AK69" i="3"/>
  <c r="AK31" i="3"/>
  <c r="AK32" i="3"/>
  <c r="AK71" i="3"/>
  <c r="D71" i="3" s="1"/>
  <c r="AK224" i="3"/>
  <c r="D224" i="3" s="1"/>
  <c r="E65" i="3"/>
  <c r="AK65" i="3"/>
  <c r="D65" i="3" s="1"/>
  <c r="AK363" i="3"/>
  <c r="D363" i="3" s="1"/>
  <c r="E254" i="3"/>
  <c r="AK254" i="3"/>
  <c r="D254" i="3" s="1"/>
  <c r="E359" i="3"/>
  <c r="E153" i="3"/>
  <c r="AK153" i="3"/>
  <c r="D153" i="3" s="1"/>
  <c r="F59" i="3"/>
  <c r="D350" i="3"/>
  <c r="E331" i="3"/>
  <c r="E50" i="3"/>
  <c r="AK81" i="4"/>
  <c r="AK44" i="6"/>
  <c r="AK42" i="4"/>
  <c r="AK36" i="4"/>
  <c r="D36" i="4" s="1"/>
  <c r="AK12" i="4"/>
  <c r="F36" i="4"/>
  <c r="AK17" i="4"/>
  <c r="E85" i="4"/>
  <c r="E93" i="4"/>
  <c r="AK29" i="4"/>
  <c r="AK19" i="4"/>
  <c r="AK6" i="4"/>
  <c r="AK3" i="5"/>
  <c r="AK7" i="8"/>
  <c r="D7" i="8" s="1"/>
  <c r="AK3" i="9"/>
  <c r="AK10" i="8"/>
  <c r="D10" i="8" s="1"/>
  <c r="AK3" i="3"/>
  <c r="AK10" i="6"/>
  <c r="AK117" i="5"/>
  <c r="D117" i="5" s="1"/>
  <c r="AK3" i="6"/>
  <c r="E141" i="5"/>
  <c r="E117" i="5"/>
  <c r="AK25" i="5"/>
  <c r="D25" i="5" s="1"/>
  <c r="AK22" i="5"/>
  <c r="D22" i="5" s="1"/>
  <c r="AK13" i="5"/>
  <c r="AK18" i="5"/>
  <c r="AK72" i="5"/>
  <c r="D72" i="5" s="1"/>
  <c r="E98" i="5"/>
  <c r="AK128" i="5"/>
  <c r="D128" i="5" s="1"/>
  <c r="AK5" i="7"/>
  <c r="AK20" i="8"/>
  <c r="D20" i="8" s="1"/>
  <c r="AK8" i="8"/>
  <c r="AK3" i="7"/>
  <c r="AK8" i="6"/>
  <c r="D8" i="6" s="1"/>
  <c r="AK4" i="9"/>
  <c r="AK5" i="8"/>
  <c r="AK14" i="7"/>
  <c r="D14" i="7" s="1"/>
  <c r="AK18" i="8"/>
  <c r="D18" i="8" s="1"/>
  <c r="E7" i="8"/>
  <c r="E10" i="8"/>
  <c r="E18" i="8"/>
  <c r="E20" i="8"/>
  <c r="AK7" i="9"/>
  <c r="D7" i="9" s="1"/>
  <c r="Z90" i="2"/>
  <c r="E90" i="2" s="1"/>
  <c r="X90" i="2"/>
  <c r="W90" i="2"/>
  <c r="N468" i="3"/>
  <c r="L468" i="3"/>
  <c r="K468" i="3"/>
  <c r="N35" i="3"/>
  <c r="L35" i="3"/>
  <c r="K35" i="3"/>
  <c r="G9" i="2"/>
  <c r="H9" i="2"/>
  <c r="J9" i="2"/>
  <c r="Y90" i="2" l="1"/>
  <c r="D90" i="2" s="1"/>
  <c r="F90" i="2"/>
  <c r="M468" i="3"/>
  <c r="M35" i="3"/>
  <c r="I9" i="2"/>
  <c r="S658" i="2"/>
  <c r="T658" i="2"/>
  <c r="F658" i="2" s="1"/>
  <c r="V658" i="2"/>
  <c r="U426" i="4"/>
  <c r="G12" i="9"/>
  <c r="H12" i="9"/>
  <c r="J12" i="9"/>
  <c r="G14" i="9"/>
  <c r="H14" i="9"/>
  <c r="J14" i="9"/>
  <c r="H5" i="9"/>
  <c r="J5" i="9"/>
  <c r="K5" i="9"/>
  <c r="L5" i="9"/>
  <c r="N5" i="9"/>
  <c r="G22" i="9"/>
  <c r="H22" i="9"/>
  <c r="J22" i="9"/>
  <c r="G3" i="9"/>
  <c r="H3" i="9"/>
  <c r="J3" i="9"/>
  <c r="K3" i="9"/>
  <c r="L3" i="9"/>
  <c r="N3" i="9"/>
  <c r="O3" i="9"/>
  <c r="P3" i="9"/>
  <c r="R3" i="9"/>
  <c r="Q3" i="9" s="1"/>
  <c r="K24" i="9"/>
  <c r="L24" i="9"/>
  <c r="N24" i="9"/>
  <c r="O10" i="9"/>
  <c r="P10" i="9"/>
  <c r="R10" i="9"/>
  <c r="O4" i="9"/>
  <c r="P4" i="9"/>
  <c r="R4" i="9"/>
  <c r="Q4" i="9" s="1"/>
  <c r="O13" i="9"/>
  <c r="P13" i="9"/>
  <c r="R13" i="9"/>
  <c r="Q13" i="9" s="1"/>
  <c r="O15" i="9"/>
  <c r="P15" i="9"/>
  <c r="R15" i="9"/>
  <c r="O17" i="9"/>
  <c r="P17" i="9"/>
  <c r="R17" i="9"/>
  <c r="O19" i="9"/>
  <c r="P19" i="9"/>
  <c r="R19" i="9"/>
  <c r="Q19" i="9" s="1"/>
  <c r="W21" i="9"/>
  <c r="X21" i="9"/>
  <c r="Z21" i="9"/>
  <c r="AA16" i="9"/>
  <c r="AB16" i="9"/>
  <c r="AD16" i="9"/>
  <c r="AA18" i="9"/>
  <c r="AB18" i="9"/>
  <c r="AD18" i="9"/>
  <c r="AA20" i="9"/>
  <c r="AB20" i="9"/>
  <c r="AD20" i="9"/>
  <c r="AC20" i="9" s="1"/>
  <c r="G5" i="8"/>
  <c r="H5" i="8"/>
  <c r="J5" i="8"/>
  <c r="G8" i="8"/>
  <c r="H8" i="8"/>
  <c r="J8" i="8"/>
  <c r="G30" i="8"/>
  <c r="H30" i="8"/>
  <c r="J30" i="8"/>
  <c r="K33" i="8"/>
  <c r="L33" i="8"/>
  <c r="N33" i="8"/>
  <c r="O13" i="8"/>
  <c r="P13" i="8"/>
  <c r="R13" i="8"/>
  <c r="O15" i="8"/>
  <c r="P15" i="8"/>
  <c r="R15" i="8"/>
  <c r="O3" i="8"/>
  <c r="P3" i="8"/>
  <c r="R3" i="8"/>
  <c r="O17" i="8"/>
  <c r="P17" i="8"/>
  <c r="R17" i="8"/>
  <c r="S36" i="8"/>
  <c r="T36" i="8"/>
  <c r="V36" i="8"/>
  <c r="S37" i="8"/>
  <c r="T37" i="8"/>
  <c r="V37" i="8"/>
  <c r="S38" i="8"/>
  <c r="T38" i="8"/>
  <c r="V38" i="8"/>
  <c r="S39" i="8"/>
  <c r="T39" i="8"/>
  <c r="V39" i="8"/>
  <c r="W31" i="8"/>
  <c r="X31" i="8"/>
  <c r="Z31" i="8"/>
  <c r="W34" i="8"/>
  <c r="X34" i="8"/>
  <c r="Z34" i="8"/>
  <c r="W26" i="8"/>
  <c r="X26" i="8"/>
  <c r="Z26" i="8"/>
  <c r="AA11" i="8"/>
  <c r="AB11" i="8"/>
  <c r="AD11" i="8"/>
  <c r="AC11" i="8" s="1"/>
  <c r="AA19" i="8"/>
  <c r="AB19" i="8"/>
  <c r="AD19" i="8"/>
  <c r="AA22" i="8"/>
  <c r="AB22" i="8"/>
  <c r="AD22" i="8"/>
  <c r="AA24" i="8"/>
  <c r="AB24" i="8"/>
  <c r="AD24" i="8"/>
  <c r="AA27" i="8"/>
  <c r="AB27" i="8"/>
  <c r="AD27" i="8"/>
  <c r="AA28" i="8"/>
  <c r="AB28" i="8"/>
  <c r="AD28" i="8"/>
  <c r="AA29" i="8"/>
  <c r="AB29" i="8"/>
  <c r="AD29" i="8"/>
  <c r="AA32" i="8"/>
  <c r="AB32" i="8"/>
  <c r="AD32" i="8"/>
  <c r="AA35" i="8"/>
  <c r="AB35" i="8"/>
  <c r="AD35" i="8"/>
  <c r="G19" i="7"/>
  <c r="H19" i="7"/>
  <c r="J19" i="7"/>
  <c r="G20" i="7"/>
  <c r="H20" i="7"/>
  <c r="J20" i="7"/>
  <c r="G8" i="7"/>
  <c r="H8" i="7"/>
  <c r="J8" i="7"/>
  <c r="K8" i="7"/>
  <c r="L8" i="7"/>
  <c r="N8" i="7"/>
  <c r="G28" i="7"/>
  <c r="H28" i="7"/>
  <c r="J28" i="7"/>
  <c r="G36" i="7"/>
  <c r="H36" i="7"/>
  <c r="J36" i="7"/>
  <c r="G37" i="7"/>
  <c r="H37" i="7"/>
  <c r="J37" i="7"/>
  <c r="G40" i="7"/>
  <c r="H40" i="7"/>
  <c r="J40" i="7"/>
  <c r="K9" i="7"/>
  <c r="L9" i="7"/>
  <c r="N9" i="7"/>
  <c r="K22" i="7"/>
  <c r="L22" i="7"/>
  <c r="N22" i="7"/>
  <c r="K25" i="7"/>
  <c r="L25" i="7"/>
  <c r="N25" i="7"/>
  <c r="K10" i="7"/>
  <c r="L10" i="7"/>
  <c r="N10" i="7"/>
  <c r="W10" i="7"/>
  <c r="X10" i="7"/>
  <c r="Z10" i="7"/>
  <c r="K34" i="7"/>
  <c r="L34" i="7"/>
  <c r="N34" i="7"/>
  <c r="S34" i="7"/>
  <c r="T34" i="7"/>
  <c r="V34" i="7"/>
  <c r="K21" i="7"/>
  <c r="L21" i="7"/>
  <c r="N21" i="7"/>
  <c r="W21" i="7"/>
  <c r="X21" i="7"/>
  <c r="Z21" i="7"/>
  <c r="O3" i="7"/>
  <c r="P3" i="7"/>
  <c r="R3" i="7"/>
  <c r="AA3" i="7"/>
  <c r="AB3" i="7"/>
  <c r="AD3" i="7"/>
  <c r="O4" i="7"/>
  <c r="P4" i="7"/>
  <c r="R4" i="7"/>
  <c r="Q4" i="7" s="1"/>
  <c r="AA4" i="7"/>
  <c r="AB4" i="7"/>
  <c r="AD4" i="7"/>
  <c r="S31" i="7"/>
  <c r="T31" i="7"/>
  <c r="V31" i="7"/>
  <c r="S46" i="7"/>
  <c r="T46" i="7"/>
  <c r="V46" i="7"/>
  <c r="S41" i="7"/>
  <c r="T41" i="7"/>
  <c r="V41" i="7"/>
  <c r="S42" i="7"/>
  <c r="T42" i="7"/>
  <c r="V42" i="7"/>
  <c r="S47" i="7"/>
  <c r="T47" i="7"/>
  <c r="V47" i="7"/>
  <c r="S15" i="7"/>
  <c r="T15" i="7"/>
  <c r="V15" i="7"/>
  <c r="S7" i="7"/>
  <c r="T7" i="7"/>
  <c r="V7" i="7"/>
  <c r="S39" i="7"/>
  <c r="T39" i="7"/>
  <c r="V39" i="7"/>
  <c r="S43" i="7"/>
  <c r="T43" i="7"/>
  <c r="V43" i="7"/>
  <c r="W5" i="7"/>
  <c r="X5" i="7"/>
  <c r="Z5" i="7"/>
  <c r="W16" i="7"/>
  <c r="X16" i="7"/>
  <c r="Z16" i="7"/>
  <c r="W24" i="7"/>
  <c r="X24" i="7"/>
  <c r="Z24" i="7"/>
  <c r="AA11" i="7"/>
  <c r="AB11" i="7"/>
  <c r="AD11" i="7"/>
  <c r="AA27" i="7"/>
  <c r="AB27" i="7"/>
  <c r="AD27" i="7"/>
  <c r="AE17" i="7"/>
  <c r="AF17" i="7"/>
  <c r="AH17" i="7"/>
  <c r="S35" i="6"/>
  <c r="T35" i="6"/>
  <c r="F35" i="6" s="1"/>
  <c r="V35" i="6"/>
  <c r="S47" i="6"/>
  <c r="T47" i="6"/>
  <c r="F47" i="6" s="1"/>
  <c r="V47" i="6"/>
  <c r="E47" i="6" s="1"/>
  <c r="S92" i="6"/>
  <c r="T92" i="6"/>
  <c r="F92" i="6" s="1"/>
  <c r="V92" i="6"/>
  <c r="E92" i="6" s="1"/>
  <c r="S112" i="6"/>
  <c r="T112" i="6"/>
  <c r="F112" i="6" s="1"/>
  <c r="V112" i="6"/>
  <c r="S113" i="6"/>
  <c r="T113" i="6"/>
  <c r="F113" i="6" s="1"/>
  <c r="V113" i="6"/>
  <c r="E113" i="6" s="1"/>
  <c r="S114" i="6"/>
  <c r="T114" i="6"/>
  <c r="V114" i="6"/>
  <c r="E114" i="6" s="1"/>
  <c r="S115" i="6"/>
  <c r="T115" i="6"/>
  <c r="F115" i="6" s="1"/>
  <c r="V115" i="6"/>
  <c r="S50" i="6"/>
  <c r="T50" i="6"/>
  <c r="F50" i="6" s="1"/>
  <c r="V50" i="6"/>
  <c r="E50" i="6" s="1"/>
  <c r="S61" i="6"/>
  <c r="T61" i="6"/>
  <c r="F61" i="6" s="1"/>
  <c r="V61" i="6"/>
  <c r="E61" i="6" s="1"/>
  <c r="S63" i="6"/>
  <c r="T63" i="6"/>
  <c r="F63" i="6" s="1"/>
  <c r="V63" i="6"/>
  <c r="S99" i="6"/>
  <c r="T99" i="6"/>
  <c r="F99" i="6" s="1"/>
  <c r="V99" i="6"/>
  <c r="S100" i="6"/>
  <c r="T100" i="6"/>
  <c r="F100" i="6" s="1"/>
  <c r="V100" i="6"/>
  <c r="E100" i="6" s="1"/>
  <c r="S101" i="6"/>
  <c r="T101" i="6"/>
  <c r="F101" i="6" s="1"/>
  <c r="V101" i="6"/>
  <c r="S102" i="6"/>
  <c r="T102" i="6"/>
  <c r="F102" i="6" s="1"/>
  <c r="V102" i="6"/>
  <c r="S103" i="6"/>
  <c r="T103" i="6"/>
  <c r="F103" i="6" s="1"/>
  <c r="V103" i="6"/>
  <c r="E103" i="6" s="1"/>
  <c r="S27" i="6"/>
  <c r="T27" i="6"/>
  <c r="F27" i="6" s="1"/>
  <c r="V27" i="6"/>
  <c r="S41" i="6"/>
  <c r="T41" i="6"/>
  <c r="F41" i="6" s="1"/>
  <c r="V41" i="6"/>
  <c r="E41" i="6" s="1"/>
  <c r="S49" i="6"/>
  <c r="T49" i="6"/>
  <c r="V49" i="6"/>
  <c r="E49" i="6" s="1"/>
  <c r="S38" i="6"/>
  <c r="T38" i="6"/>
  <c r="F38" i="6" s="1"/>
  <c r="V38" i="6"/>
  <c r="S53" i="6"/>
  <c r="T53" i="6"/>
  <c r="F53" i="6" s="1"/>
  <c r="V53" i="6"/>
  <c r="E53" i="6" s="1"/>
  <c r="S78" i="6"/>
  <c r="T78" i="6"/>
  <c r="F78" i="6" s="1"/>
  <c r="V78" i="6"/>
  <c r="E78" i="6" s="1"/>
  <c r="S81" i="6"/>
  <c r="T81" i="6"/>
  <c r="F81" i="6" s="1"/>
  <c r="V81" i="6"/>
  <c r="G45" i="6"/>
  <c r="H45" i="6"/>
  <c r="J45" i="6"/>
  <c r="W45" i="6"/>
  <c r="X45" i="6"/>
  <c r="Z45" i="6"/>
  <c r="G93" i="6"/>
  <c r="H93" i="6"/>
  <c r="J93" i="6"/>
  <c r="G44" i="6"/>
  <c r="H44" i="6"/>
  <c r="J44" i="6"/>
  <c r="G97" i="6"/>
  <c r="H97" i="6"/>
  <c r="J97" i="6"/>
  <c r="G48" i="6"/>
  <c r="H48" i="6"/>
  <c r="J48" i="6"/>
  <c r="W48" i="6"/>
  <c r="X48" i="6"/>
  <c r="Z48" i="6"/>
  <c r="Y48" i="6" s="1"/>
  <c r="G98" i="6"/>
  <c r="H98" i="6"/>
  <c r="J98" i="6"/>
  <c r="G80" i="6"/>
  <c r="H80" i="6"/>
  <c r="J80" i="6"/>
  <c r="K80" i="6"/>
  <c r="L80" i="6"/>
  <c r="N80" i="6"/>
  <c r="K7" i="6"/>
  <c r="L7" i="6"/>
  <c r="N7" i="6"/>
  <c r="K10" i="6"/>
  <c r="L10" i="6"/>
  <c r="N10" i="6"/>
  <c r="K51" i="6"/>
  <c r="L51" i="6"/>
  <c r="N51" i="6"/>
  <c r="K67" i="6"/>
  <c r="L67" i="6"/>
  <c r="N67" i="6"/>
  <c r="K9" i="6"/>
  <c r="L9" i="6"/>
  <c r="N9" i="6"/>
  <c r="W9" i="6"/>
  <c r="X9" i="6"/>
  <c r="Z9" i="6"/>
  <c r="K3" i="6"/>
  <c r="L3" i="6"/>
  <c r="N3" i="6"/>
  <c r="O3" i="6"/>
  <c r="P3" i="6"/>
  <c r="R3" i="6"/>
  <c r="W3" i="6"/>
  <c r="X3" i="6"/>
  <c r="Z3" i="6"/>
  <c r="AA3" i="6"/>
  <c r="AB3" i="6"/>
  <c r="AD3" i="6"/>
  <c r="AE3" i="6"/>
  <c r="AF3" i="6"/>
  <c r="AH3" i="6"/>
  <c r="K68" i="6"/>
  <c r="L68" i="6"/>
  <c r="N68" i="6"/>
  <c r="K75" i="6"/>
  <c r="L75" i="6"/>
  <c r="N75" i="6"/>
  <c r="K33" i="6"/>
  <c r="L33" i="6"/>
  <c r="N33" i="6"/>
  <c r="K91" i="6"/>
  <c r="L91" i="6"/>
  <c r="N91" i="6"/>
  <c r="K15" i="6"/>
  <c r="L15" i="6"/>
  <c r="N15" i="6"/>
  <c r="O4" i="6"/>
  <c r="P4" i="6"/>
  <c r="R4" i="6"/>
  <c r="Q4" i="6" s="1"/>
  <c r="W4" i="6"/>
  <c r="X4" i="6"/>
  <c r="Z4" i="6"/>
  <c r="AA4" i="6"/>
  <c r="AB4" i="6"/>
  <c r="AD4" i="6"/>
  <c r="AE4" i="6"/>
  <c r="AF4" i="6"/>
  <c r="AH4" i="6"/>
  <c r="O18" i="6"/>
  <c r="P18" i="6"/>
  <c r="R18" i="6"/>
  <c r="Q18" i="6" s="1"/>
  <c r="O19" i="6"/>
  <c r="P19" i="6"/>
  <c r="R19" i="6"/>
  <c r="O5" i="6"/>
  <c r="P5" i="6"/>
  <c r="R5" i="6"/>
  <c r="AA5" i="6"/>
  <c r="AB5" i="6"/>
  <c r="AD5" i="6"/>
  <c r="S52" i="6"/>
  <c r="T52" i="6"/>
  <c r="V52" i="6"/>
  <c r="S42" i="6"/>
  <c r="T42" i="6"/>
  <c r="V42" i="6"/>
  <c r="S94" i="6"/>
  <c r="T94" i="6"/>
  <c r="V94" i="6"/>
  <c r="S95" i="6"/>
  <c r="T95" i="6"/>
  <c r="V95" i="6"/>
  <c r="S111" i="6"/>
  <c r="T111" i="6"/>
  <c r="V111" i="6"/>
  <c r="S90" i="6"/>
  <c r="T90" i="6"/>
  <c r="V90" i="6"/>
  <c r="S34" i="6"/>
  <c r="T34" i="6"/>
  <c r="V34" i="6"/>
  <c r="S84" i="6"/>
  <c r="T84" i="6"/>
  <c r="V84" i="6"/>
  <c r="S69" i="6"/>
  <c r="T69" i="6"/>
  <c r="V69" i="6"/>
  <c r="S79" i="6"/>
  <c r="T79" i="6"/>
  <c r="V79" i="6"/>
  <c r="S88" i="6"/>
  <c r="T88" i="6"/>
  <c r="V88" i="6"/>
  <c r="S89" i="6"/>
  <c r="T89" i="6"/>
  <c r="V89" i="6"/>
  <c r="W25" i="6"/>
  <c r="X25" i="6"/>
  <c r="Z25" i="6"/>
  <c r="W54" i="6"/>
  <c r="X54" i="6"/>
  <c r="Z54" i="6"/>
  <c r="W60" i="6"/>
  <c r="X60" i="6"/>
  <c r="Z60" i="6"/>
  <c r="W46" i="6"/>
  <c r="X46" i="6"/>
  <c r="Z46" i="6"/>
  <c r="W57" i="6"/>
  <c r="X57" i="6"/>
  <c r="Z57" i="6"/>
  <c r="W66" i="6"/>
  <c r="X66" i="6"/>
  <c r="Z66" i="6"/>
  <c r="W73" i="6"/>
  <c r="X73" i="6"/>
  <c r="Z73" i="6"/>
  <c r="W74" i="6"/>
  <c r="X74" i="6"/>
  <c r="Z74" i="6"/>
  <c r="W85" i="6"/>
  <c r="X85" i="6"/>
  <c r="Z85" i="6"/>
  <c r="W14" i="6"/>
  <c r="X14" i="6"/>
  <c r="Z14" i="6"/>
  <c r="W16" i="6"/>
  <c r="X16" i="6"/>
  <c r="Z16" i="6"/>
  <c r="W13" i="6"/>
  <c r="X13" i="6"/>
  <c r="Z13" i="6"/>
  <c r="W11" i="6"/>
  <c r="X11" i="6"/>
  <c r="Z11" i="6"/>
  <c r="W12" i="6"/>
  <c r="X12" i="6"/>
  <c r="Z12" i="6"/>
  <c r="AA26" i="6"/>
  <c r="AB26" i="6"/>
  <c r="AD26" i="6"/>
  <c r="AA30" i="6"/>
  <c r="AB30" i="6"/>
  <c r="AD30" i="6"/>
  <c r="AA37" i="6"/>
  <c r="AB37" i="6"/>
  <c r="AD37" i="6"/>
  <c r="AA43" i="6"/>
  <c r="AB43" i="6"/>
  <c r="AD43" i="6"/>
  <c r="AA36" i="6"/>
  <c r="AB36" i="6"/>
  <c r="AD36" i="6"/>
  <c r="AA6" i="6"/>
  <c r="AB6" i="6"/>
  <c r="AD6" i="6"/>
  <c r="AE6" i="6"/>
  <c r="AF6" i="6"/>
  <c r="AH6" i="6"/>
  <c r="AG6" i="6" s="1"/>
  <c r="AA17" i="6"/>
  <c r="AB17" i="6"/>
  <c r="AD17" i="6"/>
  <c r="AA20" i="6"/>
  <c r="AB20" i="6"/>
  <c r="AD20" i="6"/>
  <c r="AE24" i="6"/>
  <c r="AF24" i="6"/>
  <c r="AH24" i="6"/>
  <c r="AE29" i="6"/>
  <c r="AF29" i="6"/>
  <c r="AH29" i="6"/>
  <c r="AG29" i="6" s="1"/>
  <c r="G161" i="5"/>
  <c r="H161" i="5"/>
  <c r="J161" i="5"/>
  <c r="K42" i="5"/>
  <c r="L42" i="5"/>
  <c r="N42" i="5"/>
  <c r="K20" i="5"/>
  <c r="L20" i="5"/>
  <c r="N20" i="5"/>
  <c r="W20" i="5"/>
  <c r="X20" i="5"/>
  <c r="Z20" i="5"/>
  <c r="K149" i="5"/>
  <c r="L149" i="5"/>
  <c r="N149" i="5"/>
  <c r="K153" i="5"/>
  <c r="L153" i="5"/>
  <c r="N153" i="5"/>
  <c r="K157" i="5"/>
  <c r="L157" i="5"/>
  <c r="N157" i="5"/>
  <c r="K49" i="5"/>
  <c r="L49" i="5"/>
  <c r="N49" i="5"/>
  <c r="K63" i="5"/>
  <c r="L63" i="5"/>
  <c r="N63" i="5"/>
  <c r="K109" i="5"/>
  <c r="L109" i="5"/>
  <c r="N109" i="5"/>
  <c r="K71" i="5"/>
  <c r="L71" i="5"/>
  <c r="N71" i="5"/>
  <c r="K139" i="5"/>
  <c r="L139" i="5"/>
  <c r="N139" i="5"/>
  <c r="K211" i="5"/>
  <c r="L211" i="5"/>
  <c r="N211" i="5"/>
  <c r="K216" i="5"/>
  <c r="L216" i="5"/>
  <c r="N216" i="5"/>
  <c r="K234" i="5"/>
  <c r="L234" i="5"/>
  <c r="N234" i="5"/>
  <c r="K251" i="5"/>
  <c r="L251" i="5"/>
  <c r="N251" i="5"/>
  <c r="K301" i="5"/>
  <c r="L301" i="5"/>
  <c r="N301" i="5"/>
  <c r="K17" i="5"/>
  <c r="L17" i="5"/>
  <c r="N17" i="5"/>
  <c r="K29" i="5"/>
  <c r="L29" i="5"/>
  <c r="N29" i="5"/>
  <c r="W29" i="5"/>
  <c r="X29" i="5"/>
  <c r="Z29" i="5"/>
  <c r="K15" i="5"/>
  <c r="L15" i="5"/>
  <c r="N15" i="5"/>
  <c r="W15" i="5"/>
  <c r="X15" i="5"/>
  <c r="Z15" i="5"/>
  <c r="K10" i="5"/>
  <c r="L10" i="5"/>
  <c r="N10" i="5"/>
  <c r="O10" i="5"/>
  <c r="P10" i="5"/>
  <c r="R10" i="5"/>
  <c r="K96" i="5"/>
  <c r="L96" i="5"/>
  <c r="N96" i="5"/>
  <c r="K3" i="5"/>
  <c r="L3" i="5"/>
  <c r="N3" i="5"/>
  <c r="W3" i="5"/>
  <c r="X3" i="5"/>
  <c r="Z3" i="5"/>
  <c r="K111" i="5"/>
  <c r="L111" i="5"/>
  <c r="N111" i="5"/>
  <c r="K133" i="5"/>
  <c r="L133" i="5"/>
  <c r="N133" i="5"/>
  <c r="K143" i="5"/>
  <c r="L143" i="5"/>
  <c r="N143" i="5"/>
  <c r="K34" i="5"/>
  <c r="L34" i="5"/>
  <c r="N34" i="5"/>
  <c r="W34" i="5"/>
  <c r="X34" i="5"/>
  <c r="Z34" i="5"/>
  <c r="K156" i="5"/>
  <c r="L156" i="5"/>
  <c r="N156" i="5"/>
  <c r="K38" i="5"/>
  <c r="L38" i="5"/>
  <c r="N38" i="5"/>
  <c r="K166" i="5"/>
  <c r="L166" i="5"/>
  <c r="N166" i="5"/>
  <c r="K170" i="5"/>
  <c r="L170" i="5"/>
  <c r="N170" i="5"/>
  <c r="K174" i="5"/>
  <c r="L174" i="5"/>
  <c r="N174" i="5"/>
  <c r="K39" i="5"/>
  <c r="L39" i="5"/>
  <c r="N39" i="5"/>
  <c r="K181" i="5"/>
  <c r="L181" i="5"/>
  <c r="N181" i="5"/>
  <c r="K185" i="5"/>
  <c r="L185" i="5"/>
  <c r="N185" i="5"/>
  <c r="K186" i="5"/>
  <c r="L186" i="5"/>
  <c r="N186" i="5"/>
  <c r="K191" i="5"/>
  <c r="L191" i="5"/>
  <c r="N191" i="5"/>
  <c r="K60" i="5"/>
  <c r="L60" i="5"/>
  <c r="N60" i="5"/>
  <c r="K18" i="5"/>
  <c r="L18" i="5"/>
  <c r="N18" i="5"/>
  <c r="W18" i="5"/>
  <c r="X18" i="5"/>
  <c r="Z18" i="5"/>
  <c r="K207" i="5"/>
  <c r="L207" i="5"/>
  <c r="N207" i="5"/>
  <c r="K215" i="5"/>
  <c r="L215" i="5"/>
  <c r="N215" i="5"/>
  <c r="K107" i="5"/>
  <c r="L107" i="5"/>
  <c r="N107" i="5"/>
  <c r="W107" i="5"/>
  <c r="X107" i="5"/>
  <c r="Z107" i="5"/>
  <c r="K238" i="5"/>
  <c r="L238" i="5"/>
  <c r="N238" i="5"/>
  <c r="K250" i="5"/>
  <c r="L250" i="5"/>
  <c r="N250" i="5"/>
  <c r="K47" i="5"/>
  <c r="L47" i="5"/>
  <c r="N47" i="5"/>
  <c r="K12" i="5"/>
  <c r="L12" i="5"/>
  <c r="N12" i="5"/>
  <c r="W12" i="5"/>
  <c r="X12" i="5"/>
  <c r="Z12" i="5"/>
  <c r="K7" i="5"/>
  <c r="L7" i="5"/>
  <c r="N7" i="5"/>
  <c r="W7" i="5"/>
  <c r="Z7" i="5"/>
  <c r="O11" i="5"/>
  <c r="P11" i="5"/>
  <c r="R11" i="5"/>
  <c r="W11" i="5"/>
  <c r="X11" i="5"/>
  <c r="Z11" i="5"/>
  <c r="AA11" i="5"/>
  <c r="AB11" i="5"/>
  <c r="AD11" i="5"/>
  <c r="O69" i="5"/>
  <c r="P69" i="5"/>
  <c r="R69" i="5"/>
  <c r="O76" i="5"/>
  <c r="P76" i="5"/>
  <c r="R76" i="5"/>
  <c r="O48" i="5"/>
  <c r="P48" i="5"/>
  <c r="R48" i="5"/>
  <c r="S87" i="5"/>
  <c r="T87" i="5"/>
  <c r="V87" i="5"/>
  <c r="S97" i="5"/>
  <c r="T97" i="5"/>
  <c r="V97" i="5"/>
  <c r="S102" i="5"/>
  <c r="T102" i="5"/>
  <c r="V102" i="5"/>
  <c r="S112" i="5"/>
  <c r="T112" i="5"/>
  <c r="V112" i="5"/>
  <c r="S31" i="5"/>
  <c r="T31" i="5"/>
  <c r="V31" i="5"/>
  <c r="S126" i="5"/>
  <c r="T126" i="5"/>
  <c r="V126" i="5"/>
  <c r="S6" i="5"/>
  <c r="T6" i="5"/>
  <c r="V6" i="5"/>
  <c r="AA6" i="5"/>
  <c r="AB6" i="5"/>
  <c r="AD6" i="5"/>
  <c r="AE6" i="5"/>
  <c r="AF6" i="5"/>
  <c r="AH6" i="5"/>
  <c r="S140" i="5"/>
  <c r="T140" i="5"/>
  <c r="V140" i="5"/>
  <c r="S146" i="5"/>
  <c r="T146" i="5"/>
  <c r="V146" i="5"/>
  <c r="S150" i="5"/>
  <c r="T150" i="5"/>
  <c r="V150" i="5"/>
  <c r="S154" i="5"/>
  <c r="T154" i="5"/>
  <c r="V154" i="5"/>
  <c r="S209" i="5"/>
  <c r="T209" i="5"/>
  <c r="V209" i="5"/>
  <c r="S212" i="5"/>
  <c r="T212" i="5"/>
  <c r="V212" i="5"/>
  <c r="S226" i="5"/>
  <c r="T226" i="5"/>
  <c r="V226" i="5"/>
  <c r="S167" i="5"/>
  <c r="T167" i="5"/>
  <c r="V167" i="5"/>
  <c r="S232" i="5"/>
  <c r="T232" i="5"/>
  <c r="V232" i="5"/>
  <c r="S235" i="5"/>
  <c r="T235" i="5"/>
  <c r="V235" i="5"/>
  <c r="S239" i="5"/>
  <c r="T239" i="5"/>
  <c r="V239" i="5"/>
  <c r="S240" i="5"/>
  <c r="T240" i="5"/>
  <c r="V240" i="5"/>
  <c r="S253" i="5"/>
  <c r="T253" i="5"/>
  <c r="V253" i="5"/>
  <c r="S303" i="5"/>
  <c r="T303" i="5"/>
  <c r="V303" i="5"/>
  <c r="S304" i="5"/>
  <c r="T304" i="5"/>
  <c r="V304" i="5"/>
  <c r="S305" i="5"/>
  <c r="T305" i="5"/>
  <c r="V305" i="5"/>
  <c r="S306" i="5"/>
  <c r="T306" i="5"/>
  <c r="V306" i="5"/>
  <c r="S307" i="5"/>
  <c r="T307" i="5"/>
  <c r="V307" i="5"/>
  <c r="S252" i="5"/>
  <c r="T252" i="5"/>
  <c r="V252" i="5"/>
  <c r="S254" i="5"/>
  <c r="T254" i="5"/>
  <c r="V254" i="5"/>
  <c r="S308" i="5"/>
  <c r="T308" i="5"/>
  <c r="V308" i="5"/>
  <c r="S309" i="5"/>
  <c r="T309" i="5"/>
  <c r="V309" i="5"/>
  <c r="S310" i="5"/>
  <c r="T310" i="5"/>
  <c r="V310" i="5"/>
  <c r="S311" i="5"/>
  <c r="T311" i="5"/>
  <c r="V311" i="5"/>
  <c r="S312" i="5"/>
  <c r="T312" i="5"/>
  <c r="V312" i="5"/>
  <c r="S313" i="5"/>
  <c r="T313" i="5"/>
  <c r="V313" i="5"/>
  <c r="S314" i="5"/>
  <c r="T314" i="5"/>
  <c r="V314" i="5"/>
  <c r="S315" i="5"/>
  <c r="T315" i="5"/>
  <c r="V315" i="5"/>
  <c r="S316" i="5"/>
  <c r="T316" i="5"/>
  <c r="V316" i="5"/>
  <c r="S317" i="5"/>
  <c r="T317" i="5"/>
  <c r="V317" i="5"/>
  <c r="S318" i="5"/>
  <c r="T318" i="5"/>
  <c r="V318" i="5"/>
  <c r="S319" i="5"/>
  <c r="T319" i="5"/>
  <c r="V319" i="5"/>
  <c r="S320" i="5"/>
  <c r="T320" i="5"/>
  <c r="V320" i="5"/>
  <c r="S321" i="5"/>
  <c r="T321" i="5"/>
  <c r="V321" i="5"/>
  <c r="S322" i="5"/>
  <c r="T322" i="5"/>
  <c r="V322" i="5"/>
  <c r="S323" i="5"/>
  <c r="T323" i="5"/>
  <c r="V323" i="5"/>
  <c r="S324" i="5"/>
  <c r="T324" i="5"/>
  <c r="V324" i="5"/>
  <c r="S325" i="5"/>
  <c r="T325" i="5"/>
  <c r="V325" i="5"/>
  <c r="S326" i="5"/>
  <c r="T326" i="5"/>
  <c r="V326" i="5"/>
  <c r="S247" i="5"/>
  <c r="T247" i="5"/>
  <c r="V247" i="5"/>
  <c r="S248" i="5"/>
  <c r="T248" i="5"/>
  <c r="V248" i="5"/>
  <c r="S327" i="5"/>
  <c r="T327" i="5"/>
  <c r="V327" i="5"/>
  <c r="S328" i="5"/>
  <c r="T328" i="5"/>
  <c r="V328" i="5"/>
  <c r="S329" i="5"/>
  <c r="T329" i="5"/>
  <c r="V329" i="5"/>
  <c r="S330" i="5"/>
  <c r="T330" i="5"/>
  <c r="V330" i="5"/>
  <c r="S331" i="5"/>
  <c r="T331" i="5"/>
  <c r="V331" i="5"/>
  <c r="S332" i="5"/>
  <c r="T332" i="5"/>
  <c r="V332" i="5"/>
  <c r="S333" i="5"/>
  <c r="T333" i="5"/>
  <c r="V333" i="5"/>
  <c r="S334" i="5"/>
  <c r="T334" i="5"/>
  <c r="V334" i="5"/>
  <c r="S335" i="5"/>
  <c r="T335" i="5"/>
  <c r="V335" i="5"/>
  <c r="S21" i="5"/>
  <c r="T21" i="5"/>
  <c r="V21" i="5"/>
  <c r="S65" i="5"/>
  <c r="T65" i="5"/>
  <c r="V65" i="5"/>
  <c r="S83" i="5"/>
  <c r="T83" i="5"/>
  <c r="V83" i="5"/>
  <c r="S91" i="5"/>
  <c r="T91" i="5"/>
  <c r="V91" i="5"/>
  <c r="S94" i="5"/>
  <c r="T94" i="5"/>
  <c r="V94" i="5"/>
  <c r="S120" i="5"/>
  <c r="T120" i="5"/>
  <c r="V120" i="5"/>
  <c r="S130" i="5"/>
  <c r="T130" i="5"/>
  <c r="V130" i="5"/>
  <c r="S163" i="5"/>
  <c r="T163" i="5"/>
  <c r="V163" i="5"/>
  <c r="S168" i="5"/>
  <c r="T168" i="5"/>
  <c r="V168" i="5"/>
  <c r="S172" i="5"/>
  <c r="T172" i="5"/>
  <c r="V172" i="5"/>
  <c r="S177" i="5"/>
  <c r="T177" i="5"/>
  <c r="V177" i="5"/>
  <c r="S182" i="5"/>
  <c r="T182" i="5"/>
  <c r="V182" i="5"/>
  <c r="S189" i="5"/>
  <c r="T189" i="5"/>
  <c r="V189" i="5"/>
  <c r="S196" i="5"/>
  <c r="T196" i="5"/>
  <c r="V196" i="5"/>
  <c r="S202" i="5"/>
  <c r="T202" i="5"/>
  <c r="V202" i="5"/>
  <c r="S193" i="5"/>
  <c r="T193" i="5"/>
  <c r="V193" i="5"/>
  <c r="S218" i="5"/>
  <c r="T218" i="5"/>
  <c r="V218" i="5"/>
  <c r="S103" i="5"/>
  <c r="T103" i="5"/>
  <c r="V103" i="5"/>
  <c r="S222" i="5"/>
  <c r="T222" i="5"/>
  <c r="V222" i="5"/>
  <c r="S224" i="5"/>
  <c r="T224" i="5"/>
  <c r="V224" i="5"/>
  <c r="S229" i="5"/>
  <c r="T229" i="5"/>
  <c r="V229" i="5"/>
  <c r="S106" i="5"/>
  <c r="T106" i="5"/>
  <c r="V106" i="5"/>
  <c r="S249" i="5"/>
  <c r="T249" i="5"/>
  <c r="V249" i="5"/>
  <c r="S255" i="5"/>
  <c r="T255" i="5"/>
  <c r="V255" i="5"/>
  <c r="S256" i="5"/>
  <c r="T256" i="5"/>
  <c r="V256" i="5"/>
  <c r="S257" i="5"/>
  <c r="T257" i="5"/>
  <c r="V257" i="5"/>
  <c r="S258" i="5"/>
  <c r="T258" i="5"/>
  <c r="V258" i="5"/>
  <c r="S259" i="5"/>
  <c r="T259" i="5"/>
  <c r="V259" i="5"/>
  <c r="S260" i="5"/>
  <c r="T260" i="5"/>
  <c r="V260" i="5"/>
  <c r="S261" i="5"/>
  <c r="T261" i="5"/>
  <c r="V261" i="5"/>
  <c r="S262" i="5"/>
  <c r="T262" i="5"/>
  <c r="V262" i="5"/>
  <c r="S263" i="5"/>
  <c r="T263" i="5"/>
  <c r="V263" i="5"/>
  <c r="S264" i="5"/>
  <c r="T264" i="5"/>
  <c r="V264" i="5"/>
  <c r="S265" i="5"/>
  <c r="T265" i="5"/>
  <c r="V265" i="5"/>
  <c r="S241" i="5"/>
  <c r="T241" i="5"/>
  <c r="V241" i="5"/>
  <c r="S266" i="5"/>
  <c r="T266" i="5"/>
  <c r="V266" i="5"/>
  <c r="S242" i="5"/>
  <c r="T242" i="5"/>
  <c r="V242" i="5"/>
  <c r="S267" i="5"/>
  <c r="T267" i="5"/>
  <c r="V267" i="5"/>
  <c r="S268" i="5"/>
  <c r="T268" i="5"/>
  <c r="V268" i="5"/>
  <c r="S269" i="5"/>
  <c r="T269" i="5"/>
  <c r="V269" i="5"/>
  <c r="S270" i="5"/>
  <c r="T270" i="5"/>
  <c r="V270" i="5"/>
  <c r="S271" i="5"/>
  <c r="T271" i="5"/>
  <c r="V271" i="5"/>
  <c r="S243" i="5"/>
  <c r="T243" i="5"/>
  <c r="V243" i="5"/>
  <c r="S244" i="5"/>
  <c r="T244" i="5"/>
  <c r="V244" i="5"/>
  <c r="S272" i="5"/>
  <c r="T272" i="5"/>
  <c r="V272" i="5"/>
  <c r="S245" i="5"/>
  <c r="T245" i="5"/>
  <c r="V245" i="5"/>
  <c r="S273" i="5"/>
  <c r="T273" i="5"/>
  <c r="V273" i="5"/>
  <c r="S274" i="5"/>
  <c r="T274" i="5"/>
  <c r="V274" i="5"/>
  <c r="S275" i="5"/>
  <c r="T275" i="5"/>
  <c r="V275" i="5"/>
  <c r="S276" i="5"/>
  <c r="T276" i="5"/>
  <c r="V276" i="5"/>
  <c r="S277" i="5"/>
  <c r="T277" i="5"/>
  <c r="V277" i="5"/>
  <c r="S278" i="5"/>
  <c r="T278" i="5"/>
  <c r="V278" i="5"/>
  <c r="S279" i="5"/>
  <c r="T279" i="5"/>
  <c r="V279" i="5"/>
  <c r="S51" i="5"/>
  <c r="T51" i="5"/>
  <c r="V51" i="5"/>
  <c r="S66" i="5"/>
  <c r="T66" i="5"/>
  <c r="V66" i="5"/>
  <c r="S32" i="5"/>
  <c r="T32" i="5"/>
  <c r="V32" i="5"/>
  <c r="S75" i="5"/>
  <c r="T75" i="5"/>
  <c r="V75" i="5"/>
  <c r="S28" i="5"/>
  <c r="T28" i="5"/>
  <c r="V28" i="5"/>
  <c r="S88" i="5"/>
  <c r="T88" i="5"/>
  <c r="V88" i="5"/>
  <c r="S90" i="5"/>
  <c r="T90" i="5"/>
  <c r="V90" i="5"/>
  <c r="W5" i="5"/>
  <c r="X5" i="5"/>
  <c r="Z5" i="5"/>
  <c r="AA5" i="5"/>
  <c r="AB5" i="5"/>
  <c r="AD5" i="5"/>
  <c r="W61" i="5"/>
  <c r="X61" i="5"/>
  <c r="Z61" i="5"/>
  <c r="W19" i="5"/>
  <c r="X19" i="5"/>
  <c r="Z19" i="5"/>
  <c r="W26" i="5"/>
  <c r="X26" i="5"/>
  <c r="Z26" i="5"/>
  <c r="W99" i="5"/>
  <c r="X99" i="5"/>
  <c r="Z99" i="5"/>
  <c r="W104" i="5"/>
  <c r="X104" i="5"/>
  <c r="Z104" i="5"/>
  <c r="W37" i="5"/>
  <c r="X37" i="5"/>
  <c r="Z37" i="5"/>
  <c r="W113" i="5"/>
  <c r="Z113" i="5"/>
  <c r="W41" i="5"/>
  <c r="X41" i="5"/>
  <c r="Z41" i="5"/>
  <c r="W131" i="5"/>
  <c r="X131" i="5"/>
  <c r="Z131" i="5"/>
  <c r="W44" i="5"/>
  <c r="X44" i="5"/>
  <c r="Z44" i="5"/>
  <c r="W164" i="5"/>
  <c r="X164" i="5"/>
  <c r="Z164" i="5"/>
  <c r="W197" i="5"/>
  <c r="X197" i="5"/>
  <c r="Z197" i="5"/>
  <c r="W225" i="5"/>
  <c r="X225" i="5"/>
  <c r="Z225" i="5"/>
  <c r="W228" i="5"/>
  <c r="X228" i="5"/>
  <c r="Z228" i="5"/>
  <c r="W231" i="5"/>
  <c r="X231" i="5"/>
  <c r="Z231" i="5"/>
  <c r="W67" i="5"/>
  <c r="X67" i="5"/>
  <c r="Z67" i="5"/>
  <c r="W70" i="5"/>
  <c r="X70" i="5"/>
  <c r="Z70" i="5"/>
  <c r="W8" i="5"/>
  <c r="X8" i="5"/>
  <c r="Z8" i="5"/>
  <c r="AA8" i="5"/>
  <c r="AB8" i="5"/>
  <c r="AD8" i="5"/>
  <c r="W9" i="5"/>
  <c r="Z9" i="5"/>
  <c r="AA9" i="5"/>
  <c r="AB9" i="5"/>
  <c r="AD9" i="5"/>
  <c r="W95" i="5"/>
  <c r="X95" i="5"/>
  <c r="Z95" i="5"/>
  <c r="W124" i="5"/>
  <c r="X124" i="5"/>
  <c r="Z124" i="5"/>
  <c r="W127" i="5"/>
  <c r="X127" i="5"/>
  <c r="Z127" i="5"/>
  <c r="W54" i="5"/>
  <c r="X54" i="5"/>
  <c r="Z54" i="5"/>
  <c r="W147" i="5"/>
  <c r="X147" i="5"/>
  <c r="Z147" i="5"/>
  <c r="W152" i="5"/>
  <c r="X152" i="5"/>
  <c r="Z152" i="5"/>
  <c r="W40" i="5"/>
  <c r="X40" i="5"/>
  <c r="Z40" i="5"/>
  <c r="W43" i="5"/>
  <c r="X43" i="5"/>
  <c r="Z43" i="5"/>
  <c r="W45" i="5"/>
  <c r="X45" i="5"/>
  <c r="Z45" i="5"/>
  <c r="W52" i="5"/>
  <c r="X52" i="5"/>
  <c r="Z52" i="5"/>
  <c r="W35" i="5"/>
  <c r="X35" i="5"/>
  <c r="Z35" i="5"/>
  <c r="W36" i="5"/>
  <c r="X36" i="5"/>
  <c r="Z36" i="5"/>
  <c r="AA175" i="5"/>
  <c r="AB175" i="5"/>
  <c r="AD175" i="5"/>
  <c r="AA178" i="5"/>
  <c r="AB178" i="5"/>
  <c r="AD178" i="5"/>
  <c r="AA64" i="5"/>
  <c r="AB64" i="5"/>
  <c r="AD64" i="5"/>
  <c r="AE53" i="5"/>
  <c r="AF53" i="5"/>
  <c r="AH53" i="5"/>
  <c r="AE79" i="5"/>
  <c r="AF79" i="5"/>
  <c r="AH79" i="5"/>
  <c r="AE86" i="5"/>
  <c r="AF86" i="5"/>
  <c r="AH86" i="5"/>
  <c r="AE50" i="5"/>
  <c r="AF50" i="5"/>
  <c r="AH50" i="5"/>
  <c r="AE57" i="5"/>
  <c r="AF57" i="5"/>
  <c r="AH57" i="5"/>
  <c r="AE62" i="5"/>
  <c r="AF62" i="5"/>
  <c r="AH62" i="5"/>
  <c r="AG62" i="5" s="1"/>
  <c r="AE59" i="5"/>
  <c r="AF59" i="5"/>
  <c r="AH59" i="5"/>
  <c r="G16" i="5"/>
  <c r="H16" i="5"/>
  <c r="J16" i="5"/>
  <c r="G27" i="5"/>
  <c r="H27" i="5"/>
  <c r="J27" i="5"/>
  <c r="G82" i="5"/>
  <c r="H82" i="5"/>
  <c r="J82" i="5"/>
  <c r="G30" i="5"/>
  <c r="H30" i="5"/>
  <c r="J30" i="5"/>
  <c r="G33" i="5"/>
  <c r="H33" i="5"/>
  <c r="J33" i="5"/>
  <c r="G24" i="5"/>
  <c r="H24" i="5"/>
  <c r="J24" i="5"/>
  <c r="K24" i="5"/>
  <c r="L24" i="5"/>
  <c r="N24" i="5"/>
  <c r="G4" i="5"/>
  <c r="H4" i="5"/>
  <c r="J4" i="5"/>
  <c r="O4" i="5"/>
  <c r="P4" i="5"/>
  <c r="R4" i="5"/>
  <c r="W4" i="5"/>
  <c r="X4" i="5"/>
  <c r="Z4" i="5"/>
  <c r="G136" i="5"/>
  <c r="H136" i="5"/>
  <c r="J136" i="5"/>
  <c r="G144" i="5"/>
  <c r="H144" i="5"/>
  <c r="J144" i="5"/>
  <c r="G14" i="5"/>
  <c r="H14" i="5"/>
  <c r="J14" i="5"/>
  <c r="K14" i="5"/>
  <c r="L14" i="5"/>
  <c r="N14" i="5"/>
  <c r="G201" i="5"/>
  <c r="H201" i="5"/>
  <c r="J201" i="5"/>
  <c r="G205" i="5"/>
  <c r="H205" i="5"/>
  <c r="J205" i="5"/>
  <c r="E205" i="5" s="1"/>
  <c r="G210" i="5"/>
  <c r="H210" i="5"/>
  <c r="J210" i="5"/>
  <c r="G217" i="5"/>
  <c r="H217" i="5"/>
  <c r="J217" i="5"/>
  <c r="G233" i="5"/>
  <c r="H233" i="5"/>
  <c r="J233" i="5"/>
  <c r="G223" i="5"/>
  <c r="H223" i="5"/>
  <c r="J223" i="5"/>
  <c r="K223" i="5"/>
  <c r="L223" i="5"/>
  <c r="N223" i="5"/>
  <c r="K78" i="5"/>
  <c r="L78" i="5"/>
  <c r="N78" i="5"/>
  <c r="K13" i="5"/>
  <c r="L13" i="5"/>
  <c r="N13" i="5"/>
  <c r="K101" i="5"/>
  <c r="L101" i="5"/>
  <c r="N101" i="5"/>
  <c r="AA189" i="4"/>
  <c r="AB189" i="4"/>
  <c r="AD189" i="4"/>
  <c r="S187" i="4"/>
  <c r="T187" i="4"/>
  <c r="V187" i="4"/>
  <c r="G13" i="4"/>
  <c r="H13" i="4"/>
  <c r="J13" i="4"/>
  <c r="O13" i="4"/>
  <c r="P13" i="4"/>
  <c r="R13" i="4"/>
  <c r="W13" i="4"/>
  <c r="X13" i="4"/>
  <c r="Z13" i="4"/>
  <c r="G6" i="4"/>
  <c r="H6" i="4"/>
  <c r="J6" i="4"/>
  <c r="O6" i="4"/>
  <c r="P6" i="4"/>
  <c r="R6" i="4"/>
  <c r="W6" i="4"/>
  <c r="X6" i="4"/>
  <c r="Z6" i="4"/>
  <c r="G5" i="4"/>
  <c r="H5" i="4"/>
  <c r="J5" i="4"/>
  <c r="K5" i="4"/>
  <c r="L5" i="4"/>
  <c r="N5" i="4"/>
  <c r="W5" i="4"/>
  <c r="X5" i="4"/>
  <c r="Z5" i="4"/>
  <c r="G7" i="4"/>
  <c r="H7" i="4"/>
  <c r="J7" i="4"/>
  <c r="K7" i="4"/>
  <c r="L7" i="4"/>
  <c r="N7" i="4"/>
  <c r="O7" i="4"/>
  <c r="P7" i="4"/>
  <c r="R7" i="4"/>
  <c r="W7" i="4"/>
  <c r="X7" i="4"/>
  <c r="Z7" i="4"/>
  <c r="G39" i="4"/>
  <c r="H39" i="4"/>
  <c r="J39" i="4"/>
  <c r="G8" i="4"/>
  <c r="H8" i="4"/>
  <c r="J8" i="4"/>
  <c r="K8" i="4"/>
  <c r="L8" i="4"/>
  <c r="N8" i="4"/>
  <c r="W8" i="4"/>
  <c r="X8" i="4"/>
  <c r="Z8" i="4"/>
  <c r="G10" i="4"/>
  <c r="H10" i="4"/>
  <c r="J10" i="4"/>
  <c r="K10" i="4"/>
  <c r="L10" i="4"/>
  <c r="N10" i="4"/>
  <c r="W10" i="4"/>
  <c r="X10" i="4"/>
  <c r="Z10" i="4"/>
  <c r="G155" i="4"/>
  <c r="H155" i="4"/>
  <c r="J155" i="4"/>
  <c r="G48" i="4"/>
  <c r="H48" i="4"/>
  <c r="J48" i="4"/>
  <c r="K48" i="4"/>
  <c r="L48" i="4"/>
  <c r="N48" i="4"/>
  <c r="G172" i="4"/>
  <c r="H172" i="4"/>
  <c r="J172" i="4"/>
  <c r="G177" i="4"/>
  <c r="H177" i="4"/>
  <c r="J177" i="4"/>
  <c r="G64" i="4"/>
  <c r="H64" i="4"/>
  <c r="J64" i="4"/>
  <c r="S64" i="4"/>
  <c r="T64" i="4"/>
  <c r="V64" i="4"/>
  <c r="G50" i="4"/>
  <c r="H50" i="4"/>
  <c r="J50" i="4"/>
  <c r="G202" i="4"/>
  <c r="H202" i="4"/>
  <c r="J202" i="4"/>
  <c r="G44" i="4"/>
  <c r="H44" i="4"/>
  <c r="J44" i="4"/>
  <c r="K44" i="4"/>
  <c r="L44" i="4"/>
  <c r="N44" i="4"/>
  <c r="G90" i="4"/>
  <c r="H90" i="4"/>
  <c r="J90" i="4"/>
  <c r="K90" i="4"/>
  <c r="L90" i="4"/>
  <c r="N90" i="4"/>
  <c r="G222" i="4"/>
  <c r="H222" i="4"/>
  <c r="J222" i="4"/>
  <c r="G226" i="4"/>
  <c r="H226" i="4"/>
  <c r="J226" i="4"/>
  <c r="G56" i="4"/>
  <c r="H56" i="4"/>
  <c r="J56" i="4"/>
  <c r="S56" i="4"/>
  <c r="T56" i="4"/>
  <c r="V56" i="4"/>
  <c r="G243" i="4"/>
  <c r="H243" i="4"/>
  <c r="J243" i="4"/>
  <c r="G168" i="4"/>
  <c r="H168" i="4"/>
  <c r="J168" i="4"/>
  <c r="K168" i="4"/>
  <c r="L168" i="4"/>
  <c r="N168" i="4"/>
  <c r="G186" i="4"/>
  <c r="H186" i="4"/>
  <c r="J186" i="4"/>
  <c r="S186" i="4"/>
  <c r="T186" i="4"/>
  <c r="V186" i="4"/>
  <c r="G58" i="4"/>
  <c r="H58" i="4"/>
  <c r="J58" i="4"/>
  <c r="K58" i="4"/>
  <c r="L58" i="4"/>
  <c r="N58" i="4"/>
  <c r="G12" i="4"/>
  <c r="H12" i="4"/>
  <c r="J12" i="4"/>
  <c r="K12" i="4"/>
  <c r="L12" i="4"/>
  <c r="N12" i="4"/>
  <c r="W12" i="4"/>
  <c r="X12" i="4"/>
  <c r="Z12" i="4"/>
  <c r="G41" i="4"/>
  <c r="H41" i="4"/>
  <c r="J41" i="4"/>
  <c r="K41" i="4"/>
  <c r="L41" i="4"/>
  <c r="N41" i="4"/>
  <c r="W41" i="4"/>
  <c r="X41" i="4"/>
  <c r="Z41" i="4"/>
  <c r="G11" i="4"/>
  <c r="H11" i="4"/>
  <c r="J11" i="4"/>
  <c r="K11" i="4"/>
  <c r="L11" i="4"/>
  <c r="N11" i="4"/>
  <c r="O11" i="4"/>
  <c r="P11" i="4"/>
  <c r="R11" i="4"/>
  <c r="W11" i="4"/>
  <c r="X11" i="4"/>
  <c r="Z11" i="4"/>
  <c r="G324" i="4"/>
  <c r="H324" i="4"/>
  <c r="J324" i="4"/>
  <c r="G136" i="4"/>
  <c r="H136" i="4"/>
  <c r="J136" i="4"/>
  <c r="G376" i="4"/>
  <c r="H376" i="4"/>
  <c r="J376" i="4"/>
  <c r="G325" i="4"/>
  <c r="H325" i="4"/>
  <c r="J325" i="4"/>
  <c r="K325" i="4"/>
  <c r="L325" i="4"/>
  <c r="N325" i="4"/>
  <c r="G390" i="4"/>
  <c r="H390" i="4"/>
  <c r="J390" i="4"/>
  <c r="G391" i="4"/>
  <c r="H391" i="4"/>
  <c r="J391" i="4"/>
  <c r="G392" i="4"/>
  <c r="H392" i="4"/>
  <c r="J392" i="4"/>
  <c r="G30" i="4"/>
  <c r="H30" i="4"/>
  <c r="J30" i="4"/>
  <c r="K30" i="4"/>
  <c r="L30" i="4"/>
  <c r="N30" i="4"/>
  <c r="W30" i="4"/>
  <c r="X30" i="4"/>
  <c r="Z30" i="4"/>
  <c r="G393" i="4"/>
  <c r="H393" i="4"/>
  <c r="J393" i="4"/>
  <c r="G332" i="4"/>
  <c r="H332" i="4"/>
  <c r="J332" i="4"/>
  <c r="S332" i="4"/>
  <c r="T332" i="4"/>
  <c r="V332" i="4"/>
  <c r="G394" i="4"/>
  <c r="H394" i="4"/>
  <c r="J394" i="4"/>
  <c r="G395" i="4"/>
  <c r="H395" i="4"/>
  <c r="J395" i="4"/>
  <c r="G353" i="4"/>
  <c r="H353" i="4"/>
  <c r="J353" i="4"/>
  <c r="S353" i="4"/>
  <c r="T353" i="4"/>
  <c r="V353" i="4"/>
  <c r="G396" i="4"/>
  <c r="H396" i="4"/>
  <c r="J396" i="4"/>
  <c r="G397" i="4"/>
  <c r="H397" i="4"/>
  <c r="J397" i="4"/>
  <c r="G289" i="4"/>
  <c r="H289" i="4"/>
  <c r="J289" i="4"/>
  <c r="G398" i="4"/>
  <c r="H398" i="4"/>
  <c r="J398" i="4"/>
  <c r="G62" i="4"/>
  <c r="H62" i="4"/>
  <c r="J62" i="4"/>
  <c r="W62" i="4"/>
  <c r="X62" i="4"/>
  <c r="Z62" i="4"/>
  <c r="G399" i="4"/>
  <c r="H399" i="4"/>
  <c r="J399" i="4"/>
  <c r="G400" i="4"/>
  <c r="H400" i="4"/>
  <c r="J400" i="4"/>
  <c r="G274" i="4"/>
  <c r="H274" i="4"/>
  <c r="J274" i="4"/>
  <c r="G249" i="4"/>
  <c r="H249" i="4"/>
  <c r="J249" i="4"/>
  <c r="K320" i="4"/>
  <c r="L320" i="4"/>
  <c r="N320" i="4"/>
  <c r="K28" i="4"/>
  <c r="L28" i="4"/>
  <c r="N28" i="4"/>
  <c r="W28" i="4"/>
  <c r="Z28" i="4"/>
  <c r="K33" i="4"/>
  <c r="L33" i="4"/>
  <c r="N33" i="4"/>
  <c r="W33" i="4"/>
  <c r="X33" i="4"/>
  <c r="Z33" i="4"/>
  <c r="K49" i="4"/>
  <c r="L49" i="4"/>
  <c r="N49" i="4"/>
  <c r="S49" i="4"/>
  <c r="T49" i="4"/>
  <c r="V49" i="4"/>
  <c r="K133" i="4"/>
  <c r="L133" i="4"/>
  <c r="N133" i="4"/>
  <c r="K146" i="4"/>
  <c r="L146" i="4"/>
  <c r="N146" i="4"/>
  <c r="K69" i="4"/>
  <c r="L69" i="4"/>
  <c r="N69" i="4"/>
  <c r="K181" i="4"/>
  <c r="L181" i="4"/>
  <c r="N181" i="4"/>
  <c r="K211" i="4"/>
  <c r="L211" i="4"/>
  <c r="N211" i="4"/>
  <c r="K215" i="4"/>
  <c r="L215" i="4"/>
  <c r="N215" i="4"/>
  <c r="K236" i="4"/>
  <c r="L236" i="4"/>
  <c r="N236" i="4"/>
  <c r="S236" i="4"/>
  <c r="T236" i="4"/>
  <c r="V236" i="4"/>
  <c r="K267" i="4"/>
  <c r="L267" i="4"/>
  <c r="N267" i="4"/>
  <c r="K24" i="4"/>
  <c r="L24" i="4"/>
  <c r="N24" i="4"/>
  <c r="W24" i="4"/>
  <c r="X24" i="4"/>
  <c r="Z24" i="4"/>
  <c r="K293" i="4"/>
  <c r="L293" i="4"/>
  <c r="N293" i="4"/>
  <c r="K318" i="4"/>
  <c r="L318" i="4"/>
  <c r="N318" i="4"/>
  <c r="K298" i="4"/>
  <c r="L298" i="4"/>
  <c r="N298" i="4"/>
  <c r="K26" i="4"/>
  <c r="L26" i="4"/>
  <c r="N26" i="4"/>
  <c r="K77" i="4"/>
  <c r="L77" i="4"/>
  <c r="N77" i="4"/>
  <c r="K80" i="4"/>
  <c r="L80" i="4"/>
  <c r="N80" i="4"/>
  <c r="K3" i="4"/>
  <c r="L3" i="4"/>
  <c r="N3" i="4"/>
  <c r="O3" i="4"/>
  <c r="P3" i="4"/>
  <c r="R3" i="4"/>
  <c r="W3" i="4"/>
  <c r="X3" i="4"/>
  <c r="Z3" i="4"/>
  <c r="AA3" i="4"/>
  <c r="AB3" i="4"/>
  <c r="AD3" i="4"/>
  <c r="AE3" i="4"/>
  <c r="AF3" i="4"/>
  <c r="AH3" i="4"/>
  <c r="K106" i="4"/>
  <c r="L106" i="4"/>
  <c r="N106" i="4"/>
  <c r="K112" i="4"/>
  <c r="L112" i="4"/>
  <c r="N112" i="4"/>
  <c r="K118" i="4"/>
  <c r="L118" i="4"/>
  <c r="N118" i="4"/>
  <c r="K40" i="4"/>
  <c r="L40" i="4"/>
  <c r="N40" i="4"/>
  <c r="W40" i="4"/>
  <c r="X40" i="4"/>
  <c r="Z40" i="4"/>
  <c r="K17" i="4"/>
  <c r="L17" i="4"/>
  <c r="N17" i="4"/>
  <c r="K45" i="4"/>
  <c r="L45" i="4"/>
  <c r="N45" i="4"/>
  <c r="K19" i="4"/>
  <c r="L19" i="4"/>
  <c r="N19" i="4"/>
  <c r="K159" i="4"/>
  <c r="L159" i="4"/>
  <c r="N159" i="4"/>
  <c r="K52" i="4"/>
  <c r="L52" i="4"/>
  <c r="N52" i="4"/>
  <c r="K88" i="4"/>
  <c r="L88" i="4"/>
  <c r="N88" i="4"/>
  <c r="W88" i="4"/>
  <c r="X88" i="4"/>
  <c r="Z88" i="4"/>
  <c r="K43" i="4"/>
  <c r="L43" i="4"/>
  <c r="N43" i="4"/>
  <c r="W43" i="4"/>
  <c r="X43" i="4"/>
  <c r="Z43" i="4"/>
  <c r="K272" i="4"/>
  <c r="L272" i="4"/>
  <c r="N272" i="4"/>
  <c r="K323" i="4"/>
  <c r="L323" i="4"/>
  <c r="N323" i="4"/>
  <c r="K329" i="4"/>
  <c r="L329" i="4"/>
  <c r="N329" i="4"/>
  <c r="K351" i="4"/>
  <c r="L351" i="4"/>
  <c r="N351" i="4"/>
  <c r="K370" i="4"/>
  <c r="L370" i="4"/>
  <c r="N370" i="4"/>
  <c r="K374" i="4"/>
  <c r="L374" i="4"/>
  <c r="N374" i="4"/>
  <c r="K63" i="4"/>
  <c r="L63" i="4"/>
  <c r="N63" i="4"/>
  <c r="K308" i="4"/>
  <c r="L308" i="4"/>
  <c r="N308" i="4"/>
  <c r="W308" i="4"/>
  <c r="X308" i="4"/>
  <c r="Z308" i="4"/>
  <c r="K54" i="4"/>
  <c r="L54" i="4"/>
  <c r="N54" i="4"/>
  <c r="W54" i="4"/>
  <c r="X54" i="4"/>
  <c r="Z54" i="4"/>
  <c r="K379" i="4"/>
  <c r="L379" i="4"/>
  <c r="N379" i="4"/>
  <c r="K380" i="4"/>
  <c r="L380" i="4"/>
  <c r="N380" i="4"/>
  <c r="K42" i="4"/>
  <c r="L42" i="4"/>
  <c r="N42" i="4"/>
  <c r="W42" i="4"/>
  <c r="X42" i="4"/>
  <c r="Z42" i="4"/>
  <c r="K341" i="4"/>
  <c r="L341" i="4"/>
  <c r="N341" i="4"/>
  <c r="K381" i="4"/>
  <c r="L381" i="4"/>
  <c r="N381" i="4"/>
  <c r="K382" i="4"/>
  <c r="L382" i="4"/>
  <c r="N382" i="4"/>
  <c r="K340" i="4"/>
  <c r="L340" i="4"/>
  <c r="N340" i="4"/>
  <c r="S340" i="4"/>
  <c r="T340" i="4"/>
  <c r="V340" i="4"/>
  <c r="K383" i="4"/>
  <c r="L383" i="4"/>
  <c r="N383" i="4"/>
  <c r="K60" i="4"/>
  <c r="L60" i="4"/>
  <c r="N60" i="4"/>
  <c r="K34" i="4"/>
  <c r="L34" i="4"/>
  <c r="N34" i="4"/>
  <c r="W34" i="4"/>
  <c r="X34" i="4"/>
  <c r="Z34" i="4"/>
  <c r="K35" i="4"/>
  <c r="L35" i="4"/>
  <c r="N35" i="4"/>
  <c r="S35" i="4"/>
  <c r="T35" i="4"/>
  <c r="V35" i="4"/>
  <c r="K94" i="4"/>
  <c r="L94" i="4"/>
  <c r="N94" i="4"/>
  <c r="K97" i="4"/>
  <c r="L97" i="4"/>
  <c r="N97" i="4"/>
  <c r="K16" i="4"/>
  <c r="L16" i="4"/>
  <c r="N16" i="4"/>
  <c r="W16" i="4"/>
  <c r="X16" i="4"/>
  <c r="Z16" i="4"/>
  <c r="K110" i="4"/>
  <c r="L110" i="4"/>
  <c r="N110" i="4"/>
  <c r="K15" i="4"/>
  <c r="L15" i="4"/>
  <c r="N15" i="4"/>
  <c r="W15" i="4"/>
  <c r="X15" i="4"/>
  <c r="Z15" i="4"/>
  <c r="K120" i="4"/>
  <c r="L120" i="4"/>
  <c r="N120" i="4"/>
  <c r="K18" i="4"/>
  <c r="L18" i="4"/>
  <c r="N18" i="4"/>
  <c r="W18" i="4"/>
  <c r="X18" i="4"/>
  <c r="Z18" i="4"/>
  <c r="K22" i="4"/>
  <c r="L22" i="4"/>
  <c r="N22" i="4"/>
  <c r="W22" i="4"/>
  <c r="Z22" i="4"/>
  <c r="K145" i="4"/>
  <c r="L145" i="4"/>
  <c r="N145" i="4"/>
  <c r="K154" i="4"/>
  <c r="L154" i="4"/>
  <c r="N154" i="4"/>
  <c r="K9" i="4"/>
  <c r="L9" i="4"/>
  <c r="N9" i="4"/>
  <c r="O9" i="4"/>
  <c r="P9" i="4"/>
  <c r="R9" i="4"/>
  <c r="W9" i="4"/>
  <c r="X9" i="4"/>
  <c r="Z9" i="4"/>
  <c r="K171" i="4"/>
  <c r="L171" i="4"/>
  <c r="N171" i="4"/>
  <c r="K182" i="4"/>
  <c r="L182" i="4"/>
  <c r="N182" i="4"/>
  <c r="K194" i="4"/>
  <c r="L194" i="4"/>
  <c r="N194" i="4"/>
  <c r="K29" i="4"/>
  <c r="L29" i="4"/>
  <c r="N29" i="4"/>
  <c r="K201" i="4"/>
  <c r="L201" i="4"/>
  <c r="N201" i="4"/>
  <c r="K218" i="4"/>
  <c r="L218" i="4"/>
  <c r="N218" i="4"/>
  <c r="O113" i="4"/>
  <c r="P113" i="4"/>
  <c r="R113" i="4"/>
  <c r="O51" i="4"/>
  <c r="P51" i="4"/>
  <c r="R51" i="4"/>
  <c r="S232" i="4"/>
  <c r="T232" i="4"/>
  <c r="V232" i="4"/>
  <c r="S95" i="4"/>
  <c r="T95" i="4"/>
  <c r="V95" i="4"/>
  <c r="S101" i="4"/>
  <c r="T101" i="4"/>
  <c r="V101" i="4"/>
  <c r="S38" i="4"/>
  <c r="T38" i="4"/>
  <c r="V38" i="4"/>
  <c r="S114" i="4"/>
  <c r="T114" i="4"/>
  <c r="V114" i="4"/>
  <c r="S119" i="4"/>
  <c r="T119" i="4"/>
  <c r="V119" i="4"/>
  <c r="S123" i="4"/>
  <c r="T123" i="4"/>
  <c r="V123" i="4"/>
  <c r="S129" i="4"/>
  <c r="T129" i="4"/>
  <c r="V129" i="4"/>
  <c r="S144" i="4"/>
  <c r="T144" i="4"/>
  <c r="V144" i="4"/>
  <c r="S147" i="4"/>
  <c r="T147" i="4"/>
  <c r="V147" i="4"/>
  <c r="S160" i="4"/>
  <c r="T160" i="4"/>
  <c r="V160" i="4"/>
  <c r="S173" i="4"/>
  <c r="T173" i="4"/>
  <c r="V173" i="4"/>
  <c r="S200" i="4"/>
  <c r="T200" i="4"/>
  <c r="V200" i="4"/>
  <c r="S221" i="4"/>
  <c r="T221" i="4"/>
  <c r="V221" i="4"/>
  <c r="S111" i="4"/>
  <c r="T111" i="4"/>
  <c r="V111" i="4"/>
  <c r="S279" i="4"/>
  <c r="T279" i="4"/>
  <c r="V279" i="4"/>
  <c r="S288" i="4"/>
  <c r="T288" i="4"/>
  <c r="V288" i="4"/>
  <c r="S303" i="4"/>
  <c r="T303" i="4"/>
  <c r="V303" i="4"/>
  <c r="S307" i="4"/>
  <c r="T307" i="4"/>
  <c r="V307" i="4"/>
  <c r="S312" i="4"/>
  <c r="T312" i="4"/>
  <c r="V312" i="4"/>
  <c r="S306" i="4"/>
  <c r="T306" i="4"/>
  <c r="V306" i="4"/>
  <c r="S350" i="4"/>
  <c r="T350" i="4"/>
  <c r="V350" i="4"/>
  <c r="S371" i="4"/>
  <c r="T371" i="4"/>
  <c r="V371" i="4"/>
  <c r="S386" i="4"/>
  <c r="T386" i="4"/>
  <c r="V386" i="4"/>
  <c r="S470" i="4"/>
  <c r="T470" i="4"/>
  <c r="V470" i="4"/>
  <c r="S471" i="4"/>
  <c r="T471" i="4"/>
  <c r="V471" i="4"/>
  <c r="S472" i="4"/>
  <c r="T472" i="4"/>
  <c r="V472" i="4"/>
  <c r="S473" i="4"/>
  <c r="T473" i="4"/>
  <c r="V473" i="4"/>
  <c r="S388" i="4"/>
  <c r="T388" i="4"/>
  <c r="V388" i="4"/>
  <c r="S299" i="4"/>
  <c r="T299" i="4"/>
  <c r="V299" i="4"/>
  <c r="S474" i="4"/>
  <c r="T474" i="4"/>
  <c r="V474" i="4"/>
  <c r="S475" i="4"/>
  <c r="T475" i="4"/>
  <c r="V475" i="4"/>
  <c r="S476" i="4"/>
  <c r="T476" i="4"/>
  <c r="V476" i="4"/>
  <c r="S477" i="4"/>
  <c r="T477" i="4"/>
  <c r="V477" i="4"/>
  <c r="S478" i="4"/>
  <c r="T478" i="4"/>
  <c r="V478" i="4"/>
  <c r="S479" i="4"/>
  <c r="T479" i="4"/>
  <c r="V479" i="4"/>
  <c r="S480" i="4"/>
  <c r="T480" i="4"/>
  <c r="V480" i="4"/>
  <c r="S481" i="4"/>
  <c r="T481" i="4"/>
  <c r="V481" i="4"/>
  <c r="S482" i="4"/>
  <c r="T482" i="4"/>
  <c r="V482" i="4"/>
  <c r="S483" i="4"/>
  <c r="T483" i="4"/>
  <c r="V483" i="4"/>
  <c r="S373" i="4"/>
  <c r="T373" i="4"/>
  <c r="V373" i="4"/>
  <c r="S484" i="4"/>
  <c r="T484" i="4"/>
  <c r="V484" i="4"/>
  <c r="S389" i="4"/>
  <c r="T389" i="4"/>
  <c r="V389" i="4"/>
  <c r="S65" i="4"/>
  <c r="T65" i="4"/>
  <c r="V65" i="4"/>
  <c r="S73" i="4"/>
  <c r="T73" i="4"/>
  <c r="V73" i="4"/>
  <c r="S100" i="4"/>
  <c r="T100" i="4"/>
  <c r="V100" i="4"/>
  <c r="S116" i="4"/>
  <c r="T116" i="4"/>
  <c r="V116" i="4"/>
  <c r="S117" i="4"/>
  <c r="T117" i="4"/>
  <c r="V117" i="4"/>
  <c r="S139" i="4"/>
  <c r="T139" i="4"/>
  <c r="V139" i="4"/>
  <c r="S188" i="4"/>
  <c r="T188" i="4"/>
  <c r="V188" i="4"/>
  <c r="S195" i="4"/>
  <c r="T195" i="4"/>
  <c r="V195" i="4"/>
  <c r="S207" i="4"/>
  <c r="T207" i="4"/>
  <c r="V207" i="4"/>
  <c r="S238" i="4"/>
  <c r="T238" i="4"/>
  <c r="V238" i="4"/>
  <c r="S244" i="4"/>
  <c r="T244" i="4"/>
  <c r="V244" i="4"/>
  <c r="S251" i="4"/>
  <c r="T251" i="4"/>
  <c r="V251" i="4"/>
  <c r="S262" i="4"/>
  <c r="T262" i="4"/>
  <c r="V262" i="4"/>
  <c r="S266" i="4"/>
  <c r="T266" i="4"/>
  <c r="V266" i="4"/>
  <c r="S276" i="4"/>
  <c r="T276" i="4"/>
  <c r="V276" i="4"/>
  <c r="S281" i="4"/>
  <c r="T281" i="4"/>
  <c r="V281" i="4"/>
  <c r="S285" i="4"/>
  <c r="T285" i="4"/>
  <c r="V285" i="4"/>
  <c r="S286" i="4"/>
  <c r="T286" i="4"/>
  <c r="V286" i="4"/>
  <c r="S300" i="4"/>
  <c r="T300" i="4"/>
  <c r="V300" i="4"/>
  <c r="S311" i="4"/>
  <c r="T311" i="4"/>
  <c r="V311" i="4"/>
  <c r="S261" i="4"/>
  <c r="T261" i="4"/>
  <c r="V261" i="4"/>
  <c r="S328" i="4"/>
  <c r="T328" i="4"/>
  <c r="V328" i="4"/>
  <c r="S338" i="4"/>
  <c r="T338" i="4"/>
  <c r="V338" i="4"/>
  <c r="S377" i="4"/>
  <c r="T377" i="4"/>
  <c r="V377" i="4"/>
  <c r="S384" i="4"/>
  <c r="T384" i="4"/>
  <c r="V384" i="4"/>
  <c r="S354" i="4"/>
  <c r="T354" i="4"/>
  <c r="V354" i="4"/>
  <c r="S355" i="4"/>
  <c r="T355" i="4"/>
  <c r="V355" i="4"/>
  <c r="S401" i="4"/>
  <c r="T401" i="4"/>
  <c r="V401" i="4"/>
  <c r="S402" i="4"/>
  <c r="T402" i="4"/>
  <c r="V402" i="4"/>
  <c r="S403" i="4"/>
  <c r="T403" i="4"/>
  <c r="V403" i="4"/>
  <c r="S404" i="4"/>
  <c r="T404" i="4"/>
  <c r="V404" i="4"/>
  <c r="S405" i="4"/>
  <c r="T405" i="4"/>
  <c r="V405" i="4"/>
  <c r="S406" i="4"/>
  <c r="T406" i="4"/>
  <c r="V406" i="4"/>
  <c r="S407" i="4"/>
  <c r="T407" i="4"/>
  <c r="V407" i="4"/>
  <c r="S408" i="4"/>
  <c r="T408" i="4"/>
  <c r="V408" i="4"/>
  <c r="S409" i="4"/>
  <c r="T409" i="4"/>
  <c r="V409" i="4"/>
  <c r="S410" i="4"/>
  <c r="T410" i="4"/>
  <c r="V410" i="4"/>
  <c r="S411" i="4"/>
  <c r="T411" i="4"/>
  <c r="V411" i="4"/>
  <c r="S412" i="4"/>
  <c r="T412" i="4"/>
  <c r="V412" i="4"/>
  <c r="S241" i="4"/>
  <c r="T241" i="4"/>
  <c r="V241" i="4"/>
  <c r="S413" i="4"/>
  <c r="T413" i="4"/>
  <c r="V413" i="4"/>
  <c r="S414" i="4"/>
  <c r="T414" i="4"/>
  <c r="V414" i="4"/>
  <c r="S415" i="4"/>
  <c r="T415" i="4"/>
  <c r="V415" i="4"/>
  <c r="S416" i="4"/>
  <c r="T416" i="4"/>
  <c r="V416" i="4"/>
  <c r="S417" i="4"/>
  <c r="T417" i="4"/>
  <c r="V417" i="4"/>
  <c r="S418" i="4"/>
  <c r="T418" i="4"/>
  <c r="V418" i="4"/>
  <c r="S419" i="4"/>
  <c r="T419" i="4"/>
  <c r="V419" i="4"/>
  <c r="S420" i="4"/>
  <c r="T420" i="4"/>
  <c r="V420" i="4"/>
  <c r="S421" i="4"/>
  <c r="T421" i="4"/>
  <c r="V421" i="4"/>
  <c r="S422" i="4"/>
  <c r="T422" i="4"/>
  <c r="V422" i="4"/>
  <c r="S423" i="4"/>
  <c r="T423" i="4"/>
  <c r="V423" i="4"/>
  <c r="S424" i="4"/>
  <c r="T424" i="4"/>
  <c r="V424" i="4"/>
  <c r="S356" i="4"/>
  <c r="T356" i="4"/>
  <c r="V356" i="4"/>
  <c r="S425" i="4"/>
  <c r="T425" i="4"/>
  <c r="V425" i="4"/>
  <c r="S357" i="4"/>
  <c r="T357" i="4"/>
  <c r="V357" i="4"/>
  <c r="S21" i="4"/>
  <c r="T21" i="4"/>
  <c r="V21" i="4"/>
  <c r="S99" i="4"/>
  <c r="T99" i="4"/>
  <c r="V99" i="4"/>
  <c r="S103" i="4"/>
  <c r="T103" i="4"/>
  <c r="V103" i="4"/>
  <c r="S115" i="4"/>
  <c r="T115" i="4"/>
  <c r="V115" i="4"/>
  <c r="S130" i="4"/>
  <c r="T130" i="4"/>
  <c r="V130" i="4"/>
  <c r="S37" i="4"/>
  <c r="T37" i="4"/>
  <c r="V37" i="4"/>
  <c r="S158" i="4"/>
  <c r="T158" i="4"/>
  <c r="V158" i="4"/>
  <c r="S183" i="4"/>
  <c r="T183" i="4"/>
  <c r="V183" i="4"/>
  <c r="S198" i="4"/>
  <c r="T198" i="4"/>
  <c r="V198" i="4"/>
  <c r="S231" i="4"/>
  <c r="T231" i="4"/>
  <c r="V231" i="4"/>
  <c r="S237" i="4"/>
  <c r="T237" i="4"/>
  <c r="V237" i="4"/>
  <c r="S246" i="4"/>
  <c r="T246" i="4"/>
  <c r="V246" i="4"/>
  <c r="S250" i="4"/>
  <c r="T250" i="4"/>
  <c r="V250" i="4"/>
  <c r="S256" i="4"/>
  <c r="T256" i="4"/>
  <c r="V256" i="4"/>
  <c r="S265" i="4"/>
  <c r="T265" i="4"/>
  <c r="V265" i="4"/>
  <c r="S275" i="4"/>
  <c r="T275" i="4"/>
  <c r="V275" i="4"/>
  <c r="S280" i="4"/>
  <c r="T280" i="4"/>
  <c r="V280" i="4"/>
  <c r="S284" i="4"/>
  <c r="T284" i="4"/>
  <c r="V284" i="4"/>
  <c r="S295" i="4"/>
  <c r="T295" i="4"/>
  <c r="V295" i="4"/>
  <c r="S327" i="4"/>
  <c r="T327" i="4"/>
  <c r="V327" i="4"/>
  <c r="S336" i="4"/>
  <c r="T336" i="4"/>
  <c r="V336" i="4"/>
  <c r="S224" i="4"/>
  <c r="T224" i="4"/>
  <c r="V224" i="4"/>
  <c r="S359" i="4"/>
  <c r="T359" i="4"/>
  <c r="V359" i="4"/>
  <c r="S360" i="4"/>
  <c r="T360" i="4"/>
  <c r="V360" i="4"/>
  <c r="S361" i="4"/>
  <c r="T361" i="4"/>
  <c r="V361" i="4"/>
  <c r="S362" i="4"/>
  <c r="T362" i="4"/>
  <c r="V362" i="4"/>
  <c r="S258" i="4"/>
  <c r="T258" i="4"/>
  <c r="V258" i="4"/>
  <c r="S334" i="4"/>
  <c r="T334" i="4"/>
  <c r="V334" i="4"/>
  <c r="S190" i="4"/>
  <c r="T190" i="4"/>
  <c r="V190" i="4"/>
  <c r="S363" i="4"/>
  <c r="T363" i="4"/>
  <c r="V363" i="4"/>
  <c r="S316" i="4"/>
  <c r="T316" i="4"/>
  <c r="V316" i="4"/>
  <c r="S364" i="4"/>
  <c r="T364" i="4"/>
  <c r="V364" i="4"/>
  <c r="S365" i="4"/>
  <c r="T365" i="4"/>
  <c r="V365" i="4"/>
  <c r="S366" i="4"/>
  <c r="T366" i="4"/>
  <c r="V366" i="4"/>
  <c r="S367" i="4"/>
  <c r="T367" i="4"/>
  <c r="V367" i="4"/>
  <c r="S368" i="4"/>
  <c r="T368" i="4"/>
  <c r="V368" i="4"/>
  <c r="W121" i="4"/>
  <c r="X121" i="4"/>
  <c r="Z121" i="4"/>
  <c r="W137" i="4"/>
  <c r="X137" i="4"/>
  <c r="Z137" i="4"/>
  <c r="W149" i="4"/>
  <c r="X149" i="4"/>
  <c r="Z149" i="4"/>
  <c r="W179" i="4"/>
  <c r="X179" i="4"/>
  <c r="Z179" i="4"/>
  <c r="W208" i="4"/>
  <c r="X208" i="4"/>
  <c r="Z208" i="4"/>
  <c r="W233" i="4"/>
  <c r="Z233" i="4"/>
  <c r="W247" i="4"/>
  <c r="X247" i="4"/>
  <c r="Z247" i="4"/>
  <c r="W252" i="4"/>
  <c r="X252" i="4"/>
  <c r="Z252" i="4"/>
  <c r="W25" i="4"/>
  <c r="X25" i="4"/>
  <c r="Z25" i="4"/>
  <c r="W84" i="4"/>
  <c r="X84" i="4"/>
  <c r="Z84" i="4"/>
  <c r="W14" i="4"/>
  <c r="X14" i="4"/>
  <c r="Z14" i="4"/>
  <c r="AA14" i="4"/>
  <c r="AB14" i="4"/>
  <c r="AD14" i="4"/>
  <c r="AE14" i="4"/>
  <c r="AF14" i="4"/>
  <c r="AH14" i="4"/>
  <c r="W143" i="4"/>
  <c r="X143" i="4"/>
  <c r="Z143" i="4"/>
  <c r="W152" i="4"/>
  <c r="X152" i="4"/>
  <c r="Z152" i="4"/>
  <c r="W55" i="4"/>
  <c r="X55" i="4"/>
  <c r="Z55" i="4"/>
  <c r="W47" i="4"/>
  <c r="X47" i="4"/>
  <c r="Z47" i="4"/>
  <c r="W185" i="4"/>
  <c r="X185" i="4"/>
  <c r="Z185" i="4"/>
  <c r="W192" i="4"/>
  <c r="X192" i="4"/>
  <c r="Z192" i="4"/>
  <c r="W228" i="4"/>
  <c r="X228" i="4"/>
  <c r="Z228" i="4"/>
  <c r="W59" i="4"/>
  <c r="X59" i="4"/>
  <c r="Z59" i="4"/>
  <c r="W162" i="4"/>
  <c r="X162" i="4"/>
  <c r="Z162" i="4"/>
  <c r="W253" i="4"/>
  <c r="X253" i="4"/>
  <c r="Z253" i="4"/>
  <c r="W278" i="4"/>
  <c r="X278" i="4"/>
  <c r="Z278" i="4"/>
  <c r="W61" i="4"/>
  <c r="X61" i="4"/>
  <c r="Z61" i="4"/>
  <c r="AA61" i="4"/>
  <c r="AB61" i="4"/>
  <c r="AD61" i="4"/>
  <c r="W301" i="4"/>
  <c r="X301" i="4"/>
  <c r="Z301" i="4"/>
  <c r="W148" i="4"/>
  <c r="X148" i="4"/>
  <c r="Z148" i="4"/>
  <c r="W319" i="4"/>
  <c r="X319" i="4"/>
  <c r="Z319" i="4"/>
  <c r="W321" i="4"/>
  <c r="X321" i="4"/>
  <c r="Z321" i="4"/>
  <c r="W81" i="4"/>
  <c r="X81" i="4"/>
  <c r="Z81" i="4"/>
  <c r="W175" i="4"/>
  <c r="X175" i="4"/>
  <c r="Z175" i="4"/>
  <c r="W337" i="4"/>
  <c r="X337" i="4"/>
  <c r="Z337" i="4"/>
  <c r="W342" i="4"/>
  <c r="X342" i="4"/>
  <c r="Z342" i="4"/>
  <c r="W343" i="4"/>
  <c r="X343" i="4"/>
  <c r="Z343" i="4"/>
  <c r="W57" i="4"/>
  <c r="X57" i="4"/>
  <c r="Z57" i="4"/>
  <c r="W66" i="4"/>
  <c r="X66" i="4"/>
  <c r="Z66" i="4"/>
  <c r="W68" i="4"/>
  <c r="X68" i="4"/>
  <c r="Z68" i="4"/>
  <c r="W76" i="4"/>
  <c r="X76" i="4"/>
  <c r="Z76" i="4"/>
  <c r="W78" i="4"/>
  <c r="X78" i="4"/>
  <c r="Z78" i="4"/>
  <c r="W82" i="4"/>
  <c r="X82" i="4"/>
  <c r="Z82" i="4"/>
  <c r="W87" i="4"/>
  <c r="X87" i="4"/>
  <c r="Z87" i="4"/>
  <c r="W53" i="4"/>
  <c r="X53" i="4"/>
  <c r="Z53" i="4"/>
  <c r="W31" i="4"/>
  <c r="X31" i="4"/>
  <c r="Z31" i="4"/>
  <c r="W46" i="4"/>
  <c r="X46" i="4"/>
  <c r="Z46" i="4"/>
  <c r="AA131" i="4"/>
  <c r="AB131" i="4"/>
  <c r="AD131" i="4"/>
  <c r="AA166" i="4"/>
  <c r="AB166" i="4"/>
  <c r="AD166" i="4"/>
  <c r="AA180" i="4"/>
  <c r="AB180" i="4"/>
  <c r="AD180" i="4"/>
  <c r="AA203" i="4"/>
  <c r="AB203" i="4"/>
  <c r="AD203" i="4"/>
  <c r="AA212" i="4"/>
  <c r="AB212" i="4"/>
  <c r="AD212" i="4"/>
  <c r="AA234" i="4"/>
  <c r="AB234" i="4"/>
  <c r="AD234" i="4"/>
  <c r="AA239" i="4"/>
  <c r="AB239" i="4"/>
  <c r="AD239" i="4"/>
  <c r="AA23" i="4"/>
  <c r="AB23" i="4"/>
  <c r="AD23" i="4"/>
  <c r="AE23" i="4"/>
  <c r="AF23" i="4"/>
  <c r="AH23" i="4"/>
  <c r="AA27" i="4"/>
  <c r="AB27" i="4"/>
  <c r="AD27" i="4"/>
  <c r="AE27" i="4"/>
  <c r="AF27" i="4"/>
  <c r="AH27" i="4"/>
  <c r="AA91" i="4"/>
  <c r="AB91" i="4"/>
  <c r="AD91" i="4"/>
  <c r="AA32" i="4"/>
  <c r="AB32" i="4"/>
  <c r="AD32" i="4"/>
  <c r="AA163" i="4"/>
  <c r="AB163" i="4"/>
  <c r="AD163" i="4"/>
  <c r="AA165" i="4"/>
  <c r="AB165" i="4"/>
  <c r="AD165" i="4"/>
  <c r="AA176" i="4"/>
  <c r="AB176" i="4"/>
  <c r="AD176" i="4"/>
  <c r="AA20" i="4"/>
  <c r="AB20" i="4"/>
  <c r="AD20" i="4"/>
  <c r="AE20" i="4"/>
  <c r="AF20" i="4"/>
  <c r="AH20" i="4"/>
  <c r="AA89" i="4"/>
  <c r="AB89" i="4"/>
  <c r="AD89" i="4"/>
  <c r="AE86" i="4"/>
  <c r="AF86" i="4"/>
  <c r="AH86" i="4"/>
  <c r="AE92" i="4"/>
  <c r="AF92" i="4"/>
  <c r="AH92" i="4"/>
  <c r="AE104" i="4"/>
  <c r="AF104" i="4"/>
  <c r="AH104" i="4"/>
  <c r="AE108" i="4"/>
  <c r="AF108" i="4"/>
  <c r="AH108" i="4"/>
  <c r="AE125" i="4"/>
  <c r="AF125" i="4"/>
  <c r="AH125" i="4"/>
  <c r="AE72" i="4"/>
  <c r="AF72" i="4"/>
  <c r="AH72" i="4"/>
  <c r="AE105" i="4"/>
  <c r="AF105" i="4"/>
  <c r="AH105" i="4"/>
  <c r="AE109" i="4"/>
  <c r="AF109" i="4"/>
  <c r="AH109" i="4"/>
  <c r="AE71" i="4"/>
  <c r="AF71" i="4"/>
  <c r="AH71" i="4"/>
  <c r="AE75" i="4"/>
  <c r="AF75" i="4"/>
  <c r="AH75" i="4"/>
  <c r="K607" i="3"/>
  <c r="L607" i="3"/>
  <c r="N607" i="3"/>
  <c r="S353" i="3"/>
  <c r="T353" i="3"/>
  <c r="V353" i="3"/>
  <c r="S833" i="3"/>
  <c r="T833" i="3"/>
  <c r="V833" i="3"/>
  <c r="G110" i="3"/>
  <c r="H110" i="3"/>
  <c r="J110" i="3"/>
  <c r="G119" i="3"/>
  <c r="H119" i="3"/>
  <c r="J119" i="3"/>
  <c r="G129" i="3"/>
  <c r="H129" i="3"/>
  <c r="J129" i="3"/>
  <c r="G16" i="3"/>
  <c r="H16" i="3"/>
  <c r="J16" i="3"/>
  <c r="K16" i="3"/>
  <c r="L16" i="3"/>
  <c r="N16" i="3"/>
  <c r="S16" i="3"/>
  <c r="T16" i="3"/>
  <c r="V16" i="3"/>
  <c r="G158" i="3"/>
  <c r="H158" i="3"/>
  <c r="J158" i="3"/>
  <c r="G6" i="3"/>
  <c r="H6" i="3"/>
  <c r="J6" i="3"/>
  <c r="K6" i="3"/>
  <c r="L6" i="3"/>
  <c r="N6" i="3"/>
  <c r="O6" i="3"/>
  <c r="P6" i="3"/>
  <c r="R6" i="3"/>
  <c r="G192" i="3"/>
  <c r="H192" i="3"/>
  <c r="J192" i="3"/>
  <c r="G232" i="3"/>
  <c r="H232" i="3"/>
  <c r="J232" i="3"/>
  <c r="G9" i="3"/>
  <c r="H9" i="3"/>
  <c r="J9" i="3"/>
  <c r="W9" i="3"/>
  <c r="X9" i="3"/>
  <c r="Z9" i="3"/>
  <c r="AA9" i="3"/>
  <c r="AB9" i="3"/>
  <c r="AD9" i="3"/>
  <c r="G246" i="3"/>
  <c r="H246" i="3"/>
  <c r="J246" i="3"/>
  <c r="G258" i="3"/>
  <c r="H258" i="3"/>
  <c r="J258" i="3"/>
  <c r="G4" i="3"/>
  <c r="H4" i="3"/>
  <c r="J4" i="3"/>
  <c r="K4" i="3"/>
  <c r="L4" i="3"/>
  <c r="N4" i="3"/>
  <c r="O4" i="3"/>
  <c r="P4" i="3"/>
  <c r="R4" i="3"/>
  <c r="W4" i="3"/>
  <c r="X4" i="3"/>
  <c r="Z4" i="3"/>
  <c r="G281" i="3"/>
  <c r="H281" i="3"/>
  <c r="J281" i="3"/>
  <c r="G25" i="3"/>
  <c r="H25" i="3"/>
  <c r="J25" i="3"/>
  <c r="W25" i="3"/>
  <c r="X25" i="3"/>
  <c r="Z25" i="3"/>
  <c r="G302" i="3"/>
  <c r="H302" i="3"/>
  <c r="J302" i="3"/>
  <c r="G213" i="3"/>
  <c r="H213" i="3"/>
  <c r="J213" i="3"/>
  <c r="S213" i="3"/>
  <c r="T213" i="3"/>
  <c r="V213" i="3"/>
  <c r="G13" i="3"/>
  <c r="H13" i="3"/>
  <c r="J13" i="3"/>
  <c r="K13" i="3"/>
  <c r="L13" i="3"/>
  <c r="N13" i="3"/>
  <c r="G340" i="3"/>
  <c r="H340" i="3"/>
  <c r="J340" i="3"/>
  <c r="G352" i="3"/>
  <c r="H352" i="3"/>
  <c r="J352" i="3"/>
  <c r="G18" i="3"/>
  <c r="H18" i="3"/>
  <c r="J18" i="3"/>
  <c r="K18" i="3"/>
  <c r="L18" i="3"/>
  <c r="N18" i="3"/>
  <c r="W18" i="3"/>
  <c r="Z18" i="3"/>
  <c r="G19" i="3"/>
  <c r="H19" i="3"/>
  <c r="J19" i="3"/>
  <c r="K19" i="3"/>
  <c r="L19" i="3"/>
  <c r="N19" i="3"/>
  <c r="O19" i="3"/>
  <c r="P19" i="3"/>
  <c r="R19" i="3"/>
  <c r="G40" i="3"/>
  <c r="H40" i="3"/>
  <c r="J40" i="3"/>
  <c r="K40" i="3"/>
  <c r="L40" i="3"/>
  <c r="N40" i="3"/>
  <c r="W40" i="3"/>
  <c r="X40" i="3"/>
  <c r="Z40" i="3"/>
  <c r="G400" i="3"/>
  <c r="H400" i="3"/>
  <c r="J400" i="3"/>
  <c r="G383" i="3"/>
  <c r="H383" i="3"/>
  <c r="J383" i="3"/>
  <c r="G421" i="3"/>
  <c r="H421" i="3"/>
  <c r="J421" i="3"/>
  <c r="G428" i="3"/>
  <c r="H428" i="3"/>
  <c r="J428" i="3"/>
  <c r="G434" i="3"/>
  <c r="H434" i="3"/>
  <c r="J434" i="3"/>
  <c r="G127" i="3"/>
  <c r="H127" i="3"/>
  <c r="J127" i="3"/>
  <c r="G444" i="3"/>
  <c r="H444" i="3"/>
  <c r="J444" i="3"/>
  <c r="G459" i="3"/>
  <c r="H459" i="3"/>
  <c r="J459" i="3"/>
  <c r="G469" i="3"/>
  <c r="H469" i="3"/>
  <c r="J469" i="3"/>
  <c r="G83" i="3"/>
  <c r="H83" i="3"/>
  <c r="J83" i="3"/>
  <c r="G479" i="3"/>
  <c r="H479" i="3"/>
  <c r="J479" i="3"/>
  <c r="G495" i="3"/>
  <c r="H495" i="3"/>
  <c r="J495" i="3"/>
  <c r="G78" i="3"/>
  <c r="H78" i="3"/>
  <c r="J78" i="3"/>
  <c r="G508" i="3"/>
  <c r="H508" i="3"/>
  <c r="J508" i="3"/>
  <c r="G509" i="3"/>
  <c r="H509" i="3"/>
  <c r="J509" i="3"/>
  <c r="G510" i="3"/>
  <c r="H510" i="3"/>
  <c r="J510" i="3"/>
  <c r="G525" i="3"/>
  <c r="H525" i="3"/>
  <c r="J525" i="3"/>
  <c r="G532" i="3"/>
  <c r="H532" i="3"/>
  <c r="J532" i="3"/>
  <c r="G545" i="3"/>
  <c r="H545" i="3"/>
  <c r="J545" i="3"/>
  <c r="G556" i="3"/>
  <c r="H556" i="3"/>
  <c r="J556" i="3"/>
  <c r="G562" i="3"/>
  <c r="H562" i="3"/>
  <c r="J562" i="3"/>
  <c r="G567" i="3"/>
  <c r="H567" i="3"/>
  <c r="J567" i="3"/>
  <c r="G575" i="3"/>
  <c r="H575" i="3"/>
  <c r="J575" i="3"/>
  <c r="G582" i="3"/>
  <c r="H582" i="3"/>
  <c r="J582" i="3"/>
  <c r="G586" i="3"/>
  <c r="H586" i="3"/>
  <c r="J586" i="3"/>
  <c r="G592" i="3"/>
  <c r="H592" i="3"/>
  <c r="J592" i="3"/>
  <c r="G372" i="3"/>
  <c r="H372" i="3"/>
  <c r="J372" i="3"/>
  <c r="K372" i="3"/>
  <c r="L372" i="3"/>
  <c r="N372" i="3"/>
  <c r="S372" i="3"/>
  <c r="T372" i="3"/>
  <c r="V372" i="3"/>
  <c r="G468" i="3"/>
  <c r="H468" i="3"/>
  <c r="J468" i="3"/>
  <c r="G614" i="3"/>
  <c r="H614" i="3"/>
  <c r="J614" i="3"/>
  <c r="G623" i="3"/>
  <c r="H623" i="3"/>
  <c r="J623" i="3"/>
  <c r="G635" i="3"/>
  <c r="H635" i="3"/>
  <c r="J635" i="3"/>
  <c r="G636" i="3"/>
  <c r="H636" i="3"/>
  <c r="J636" i="3"/>
  <c r="G581" i="3"/>
  <c r="H581" i="3"/>
  <c r="J581" i="3"/>
  <c r="S581" i="3"/>
  <c r="T581" i="3"/>
  <c r="V581" i="3"/>
  <c r="K32" i="3"/>
  <c r="L32" i="3"/>
  <c r="N32" i="3"/>
  <c r="K38" i="3"/>
  <c r="L38" i="3"/>
  <c r="N38" i="3"/>
  <c r="S38" i="3"/>
  <c r="T38" i="3"/>
  <c r="V38" i="3"/>
  <c r="K36" i="3"/>
  <c r="L36" i="3"/>
  <c r="N36" i="3"/>
  <c r="K151" i="3"/>
  <c r="L151" i="3"/>
  <c r="N151" i="3"/>
  <c r="K163" i="3"/>
  <c r="L163" i="3"/>
  <c r="N163" i="3"/>
  <c r="K54" i="3"/>
  <c r="L54" i="3"/>
  <c r="N54" i="3"/>
  <c r="K183" i="3"/>
  <c r="L183" i="3"/>
  <c r="N183" i="3"/>
  <c r="K210" i="3"/>
  <c r="L210" i="3"/>
  <c r="N210" i="3"/>
  <c r="K62" i="3"/>
  <c r="L62" i="3"/>
  <c r="N62" i="3"/>
  <c r="W62" i="3"/>
  <c r="X62" i="3"/>
  <c r="Z62" i="3"/>
  <c r="K64" i="3"/>
  <c r="L64" i="3"/>
  <c r="N64" i="3"/>
  <c r="K238" i="3"/>
  <c r="L238" i="3"/>
  <c r="N238" i="3"/>
  <c r="K266" i="3"/>
  <c r="L266" i="3"/>
  <c r="N266" i="3"/>
  <c r="K273" i="3"/>
  <c r="L273" i="3"/>
  <c r="N273" i="3"/>
  <c r="K284" i="3"/>
  <c r="L284" i="3"/>
  <c r="N284" i="3"/>
  <c r="K293" i="3"/>
  <c r="L293" i="3"/>
  <c r="N293" i="3"/>
  <c r="K30" i="3"/>
  <c r="L30" i="3"/>
  <c r="N30" i="3"/>
  <c r="K317" i="3"/>
  <c r="L317" i="3"/>
  <c r="N317" i="3"/>
  <c r="K21" i="3"/>
  <c r="L21" i="3"/>
  <c r="N21" i="3"/>
  <c r="W21" i="3"/>
  <c r="X21" i="3"/>
  <c r="Z21" i="3"/>
  <c r="K329" i="3"/>
  <c r="L329" i="3"/>
  <c r="N329" i="3"/>
  <c r="K348" i="3"/>
  <c r="L348" i="3"/>
  <c r="N348" i="3"/>
  <c r="K362" i="3"/>
  <c r="L362" i="3"/>
  <c r="N362" i="3"/>
  <c r="K370" i="3"/>
  <c r="L370" i="3"/>
  <c r="N370" i="3"/>
  <c r="K405" i="3"/>
  <c r="L405" i="3"/>
  <c r="N405" i="3"/>
  <c r="K410" i="3"/>
  <c r="L410" i="3"/>
  <c r="N410" i="3"/>
  <c r="K411" i="3"/>
  <c r="L411" i="3"/>
  <c r="N411" i="3"/>
  <c r="K426" i="3"/>
  <c r="L426" i="3"/>
  <c r="N426" i="3"/>
  <c r="K441" i="3"/>
  <c r="L441" i="3"/>
  <c r="N441" i="3"/>
  <c r="K450" i="3"/>
  <c r="L450" i="3"/>
  <c r="N450" i="3"/>
  <c r="K458" i="3"/>
  <c r="L458" i="3"/>
  <c r="N458" i="3"/>
  <c r="K464" i="3"/>
  <c r="L464" i="3"/>
  <c r="N464" i="3"/>
  <c r="K465" i="3"/>
  <c r="L465" i="3"/>
  <c r="N465" i="3"/>
  <c r="K482" i="3"/>
  <c r="L482" i="3"/>
  <c r="N482" i="3"/>
  <c r="K264" i="3"/>
  <c r="L264" i="3"/>
  <c r="N264" i="3"/>
  <c r="W264" i="3"/>
  <c r="X264" i="3"/>
  <c r="Z264" i="3"/>
  <c r="K501" i="3"/>
  <c r="L501" i="3"/>
  <c r="N501" i="3"/>
  <c r="K505" i="3"/>
  <c r="L505" i="3"/>
  <c r="N505" i="3"/>
  <c r="K523" i="3"/>
  <c r="L523" i="3"/>
  <c r="N523" i="3"/>
  <c r="K530" i="3"/>
  <c r="L530" i="3"/>
  <c r="N530" i="3"/>
  <c r="K20" i="3"/>
  <c r="L20" i="3"/>
  <c r="N20" i="3"/>
  <c r="O20" i="3"/>
  <c r="P20" i="3"/>
  <c r="R20" i="3"/>
  <c r="W20" i="3"/>
  <c r="X20" i="3"/>
  <c r="Z20" i="3"/>
  <c r="AA20" i="3"/>
  <c r="AB20" i="3"/>
  <c r="AD20" i="3"/>
  <c r="K237" i="3"/>
  <c r="L237" i="3"/>
  <c r="N237" i="3"/>
  <c r="AA237" i="3"/>
  <c r="AB237" i="3"/>
  <c r="AD237" i="3"/>
  <c r="K543" i="3"/>
  <c r="L543" i="3"/>
  <c r="N543" i="3"/>
  <c r="K550" i="3"/>
  <c r="L550" i="3"/>
  <c r="N550" i="3"/>
  <c r="K569" i="3"/>
  <c r="L569" i="3"/>
  <c r="N569" i="3"/>
  <c r="K578" i="3"/>
  <c r="L578" i="3"/>
  <c r="N578" i="3"/>
  <c r="K579" i="3"/>
  <c r="L579" i="3"/>
  <c r="N579" i="3"/>
  <c r="K308" i="3"/>
  <c r="L308" i="3"/>
  <c r="N308" i="3"/>
  <c r="W308" i="3"/>
  <c r="X308" i="3"/>
  <c r="Z308" i="3"/>
  <c r="K299" i="3"/>
  <c r="L299" i="3"/>
  <c r="N299" i="3"/>
  <c r="K74" i="3"/>
  <c r="L74" i="3"/>
  <c r="N74" i="3"/>
  <c r="W74" i="3"/>
  <c r="X74" i="3"/>
  <c r="Z74" i="3"/>
  <c r="K611" i="3"/>
  <c r="L611" i="3"/>
  <c r="N611" i="3"/>
  <c r="K627" i="3"/>
  <c r="L627" i="3"/>
  <c r="N627" i="3"/>
  <c r="K433" i="3"/>
  <c r="L433" i="3"/>
  <c r="N433" i="3"/>
  <c r="K639" i="3"/>
  <c r="L639" i="3"/>
  <c r="N639" i="3"/>
  <c r="K640" i="3"/>
  <c r="L640" i="3"/>
  <c r="N640" i="3"/>
  <c r="K650" i="3"/>
  <c r="L650" i="3"/>
  <c r="N650" i="3"/>
  <c r="K656" i="3"/>
  <c r="L656" i="3"/>
  <c r="N656" i="3"/>
  <c r="K668" i="3"/>
  <c r="L668" i="3"/>
  <c r="N668" i="3"/>
  <c r="K278" i="3"/>
  <c r="L278" i="3"/>
  <c r="N278" i="3"/>
  <c r="K678" i="3"/>
  <c r="L678" i="3"/>
  <c r="N678" i="3"/>
  <c r="K690" i="3"/>
  <c r="L690" i="3"/>
  <c r="N690" i="3"/>
  <c r="K807" i="3"/>
  <c r="L807" i="3"/>
  <c r="N807" i="3"/>
  <c r="K811" i="3"/>
  <c r="L811" i="3"/>
  <c r="N811" i="3"/>
  <c r="K812" i="3"/>
  <c r="L812" i="3"/>
  <c r="N812" i="3"/>
  <c r="K27" i="3"/>
  <c r="L27" i="3"/>
  <c r="N27" i="3"/>
  <c r="K29" i="3"/>
  <c r="L29" i="3"/>
  <c r="N29" i="3"/>
  <c r="W29" i="3"/>
  <c r="X29" i="3"/>
  <c r="Z29" i="3"/>
  <c r="K12" i="3"/>
  <c r="L12" i="3"/>
  <c r="N12" i="3"/>
  <c r="W12" i="3"/>
  <c r="X12" i="3"/>
  <c r="Z12" i="3"/>
  <c r="K118" i="3"/>
  <c r="L118" i="3"/>
  <c r="N118" i="3"/>
  <c r="K138" i="3"/>
  <c r="L138" i="3"/>
  <c r="N138" i="3"/>
  <c r="K41" i="3"/>
  <c r="L41" i="3"/>
  <c r="N41" i="3"/>
  <c r="K15" i="3"/>
  <c r="L15" i="3"/>
  <c r="N15" i="3"/>
  <c r="O15" i="3"/>
  <c r="P15" i="3"/>
  <c r="R15" i="3"/>
  <c r="W15" i="3"/>
  <c r="X15" i="3"/>
  <c r="Z15" i="3"/>
  <c r="K7" i="3"/>
  <c r="L7" i="3"/>
  <c r="N7" i="3"/>
  <c r="O7" i="3"/>
  <c r="P7" i="3"/>
  <c r="R7" i="3"/>
  <c r="K177" i="3"/>
  <c r="L177" i="3"/>
  <c r="N177" i="3"/>
  <c r="K45" i="3"/>
  <c r="L45" i="3"/>
  <c r="N45" i="3"/>
  <c r="K14" i="3"/>
  <c r="L14" i="3"/>
  <c r="N14" i="3"/>
  <c r="W14" i="3"/>
  <c r="X14" i="3"/>
  <c r="Z14" i="3"/>
  <c r="K199" i="3"/>
  <c r="L199" i="3"/>
  <c r="N199" i="3"/>
  <c r="K209" i="3"/>
  <c r="L209" i="3"/>
  <c r="N209" i="3"/>
  <c r="K222" i="3"/>
  <c r="L222" i="3"/>
  <c r="N222" i="3"/>
  <c r="K52" i="3"/>
  <c r="L52" i="3"/>
  <c r="N52" i="3"/>
  <c r="K265" i="3"/>
  <c r="L265" i="3"/>
  <c r="N265" i="3"/>
  <c r="K47" i="3"/>
  <c r="L47" i="3"/>
  <c r="N47" i="3"/>
  <c r="AA47" i="3"/>
  <c r="AB47" i="3"/>
  <c r="AD47" i="3"/>
  <c r="K292" i="3"/>
  <c r="L292" i="3"/>
  <c r="N292" i="3"/>
  <c r="K24" i="3"/>
  <c r="L24" i="3"/>
  <c r="N24" i="3"/>
  <c r="O24" i="3"/>
  <c r="P24" i="3"/>
  <c r="R24" i="3"/>
  <c r="W24" i="3"/>
  <c r="X24" i="3"/>
  <c r="Z24" i="3"/>
  <c r="K323" i="3"/>
  <c r="L323" i="3"/>
  <c r="N323" i="3"/>
  <c r="K22" i="3"/>
  <c r="L22" i="3"/>
  <c r="N22" i="3"/>
  <c r="W22" i="3"/>
  <c r="X22" i="3"/>
  <c r="Z22" i="3"/>
  <c r="K337" i="3"/>
  <c r="L337" i="3"/>
  <c r="N337" i="3"/>
  <c r="K67" i="3"/>
  <c r="L67" i="3"/>
  <c r="N67" i="3"/>
  <c r="K377" i="3"/>
  <c r="L377" i="3"/>
  <c r="N377" i="3"/>
  <c r="K389" i="3"/>
  <c r="L389" i="3"/>
  <c r="N389" i="3"/>
  <c r="K449" i="3"/>
  <c r="L449" i="3"/>
  <c r="N449" i="3"/>
  <c r="K488" i="3"/>
  <c r="L488" i="3"/>
  <c r="N488" i="3"/>
  <c r="K73" i="3"/>
  <c r="L73" i="3"/>
  <c r="N73" i="3"/>
  <c r="K173" i="3"/>
  <c r="L173" i="3"/>
  <c r="N173" i="3"/>
  <c r="K537" i="3"/>
  <c r="L537" i="3"/>
  <c r="N537" i="3"/>
  <c r="K89" i="3"/>
  <c r="L89" i="3"/>
  <c r="N89" i="3"/>
  <c r="W89" i="3"/>
  <c r="X89" i="3"/>
  <c r="Z89" i="3"/>
  <c r="K549" i="3"/>
  <c r="L549" i="3"/>
  <c r="N549" i="3"/>
  <c r="K554" i="3"/>
  <c r="L554" i="3"/>
  <c r="N554" i="3"/>
  <c r="K10" i="3"/>
  <c r="L10" i="3"/>
  <c r="N10" i="3"/>
  <c r="O10" i="3"/>
  <c r="P10" i="3"/>
  <c r="R10" i="3"/>
  <c r="W10" i="3"/>
  <c r="X10" i="3"/>
  <c r="Z10" i="3"/>
  <c r="K104" i="3"/>
  <c r="L104" i="3"/>
  <c r="N104" i="3"/>
  <c r="W104" i="3"/>
  <c r="X104" i="3"/>
  <c r="Z104" i="3"/>
  <c r="K39" i="3"/>
  <c r="L39" i="3"/>
  <c r="N39" i="3"/>
  <c r="W39" i="3"/>
  <c r="Z39" i="3"/>
  <c r="K584" i="3"/>
  <c r="L584" i="3"/>
  <c r="N584" i="3"/>
  <c r="K590" i="3"/>
  <c r="L590" i="3"/>
  <c r="N590" i="3"/>
  <c r="K596" i="3"/>
  <c r="L596" i="3"/>
  <c r="N596" i="3"/>
  <c r="K290" i="3"/>
  <c r="L290" i="3"/>
  <c r="N290" i="3"/>
  <c r="W290" i="3"/>
  <c r="X290" i="3"/>
  <c r="Z290" i="3"/>
  <c r="K617" i="3"/>
  <c r="L617" i="3"/>
  <c r="N617" i="3"/>
  <c r="K620" i="3"/>
  <c r="L620" i="3"/>
  <c r="N620" i="3"/>
  <c r="K595" i="3"/>
  <c r="L595" i="3"/>
  <c r="N595" i="3"/>
  <c r="S595" i="3"/>
  <c r="T595" i="3"/>
  <c r="V595" i="3"/>
  <c r="K23" i="3"/>
  <c r="L23" i="3"/>
  <c r="N23" i="3"/>
  <c r="W23" i="3"/>
  <c r="X23" i="3"/>
  <c r="Z23" i="3"/>
  <c r="K178" i="3"/>
  <c r="L178" i="3"/>
  <c r="N178" i="3"/>
  <c r="W178" i="3"/>
  <c r="X178" i="3"/>
  <c r="Z178" i="3"/>
  <c r="K649" i="3"/>
  <c r="L649" i="3"/>
  <c r="N649" i="3"/>
  <c r="K236" i="3"/>
  <c r="L236" i="3"/>
  <c r="N236" i="3"/>
  <c r="W236" i="3"/>
  <c r="Z236" i="3"/>
  <c r="K632" i="3"/>
  <c r="L632" i="3"/>
  <c r="N632" i="3"/>
  <c r="K667" i="3"/>
  <c r="L667" i="3"/>
  <c r="N667" i="3"/>
  <c r="K645" i="3"/>
  <c r="L645" i="3"/>
  <c r="N645" i="3"/>
  <c r="K683" i="3"/>
  <c r="L683" i="3"/>
  <c r="N683" i="3"/>
  <c r="K49" i="3"/>
  <c r="L49" i="3"/>
  <c r="N49" i="3"/>
  <c r="W49" i="3"/>
  <c r="X49" i="3"/>
  <c r="Z49" i="3"/>
  <c r="K684" i="3"/>
  <c r="L684" i="3"/>
  <c r="N684" i="3"/>
  <c r="K80" i="3"/>
  <c r="L80" i="3"/>
  <c r="N80" i="3"/>
  <c r="K8" i="3"/>
  <c r="L8" i="3"/>
  <c r="N8" i="3"/>
  <c r="O8" i="3"/>
  <c r="P8" i="3"/>
  <c r="R8" i="3"/>
  <c r="K92" i="3"/>
  <c r="L92" i="3"/>
  <c r="N92" i="3"/>
  <c r="K34" i="3"/>
  <c r="L34" i="3"/>
  <c r="N34" i="3"/>
  <c r="K53" i="3"/>
  <c r="L53" i="3"/>
  <c r="N53" i="3"/>
  <c r="W53" i="3"/>
  <c r="X53" i="3"/>
  <c r="Z53" i="3"/>
  <c r="K3" i="3"/>
  <c r="L3" i="3"/>
  <c r="N3" i="3"/>
  <c r="O3" i="3"/>
  <c r="P3" i="3"/>
  <c r="R3" i="3"/>
  <c r="W3" i="3"/>
  <c r="X3" i="3"/>
  <c r="Z3" i="3"/>
  <c r="K37" i="3"/>
  <c r="L37" i="3"/>
  <c r="N37" i="3"/>
  <c r="W37" i="3"/>
  <c r="X37" i="3"/>
  <c r="Z37" i="3"/>
  <c r="K139" i="3"/>
  <c r="L139" i="3"/>
  <c r="N139" i="3"/>
  <c r="K146" i="3"/>
  <c r="L146" i="3"/>
  <c r="N146" i="3"/>
  <c r="K33" i="3"/>
  <c r="L33" i="3"/>
  <c r="N33" i="3"/>
  <c r="W33" i="3"/>
  <c r="X33" i="3"/>
  <c r="Z33" i="3"/>
  <c r="O26" i="3"/>
  <c r="P26" i="3"/>
  <c r="R26" i="3"/>
  <c r="W26" i="3"/>
  <c r="X26" i="3"/>
  <c r="Z26" i="3"/>
  <c r="AA26" i="3"/>
  <c r="AB26" i="3"/>
  <c r="AD26" i="3"/>
  <c r="O91" i="3"/>
  <c r="P91" i="3"/>
  <c r="R91" i="3"/>
  <c r="S813" i="3"/>
  <c r="T813" i="3"/>
  <c r="V813" i="3"/>
  <c r="S814" i="3"/>
  <c r="T814" i="3"/>
  <c r="V814" i="3"/>
  <c r="S108" i="3"/>
  <c r="T108" i="3"/>
  <c r="V108" i="3"/>
  <c r="S124" i="3"/>
  <c r="T124" i="3"/>
  <c r="V124" i="3"/>
  <c r="S143" i="3"/>
  <c r="T143" i="3"/>
  <c r="V143" i="3"/>
  <c r="S152" i="3"/>
  <c r="T152" i="3"/>
  <c r="V152" i="3"/>
  <c r="S164" i="3"/>
  <c r="T164" i="3"/>
  <c r="V164" i="3"/>
  <c r="S42" i="3"/>
  <c r="T42" i="3"/>
  <c r="V42" i="3"/>
  <c r="S184" i="3"/>
  <c r="T184" i="3"/>
  <c r="V184" i="3"/>
  <c r="S200" i="3"/>
  <c r="T200" i="3"/>
  <c r="V200" i="3"/>
  <c r="S211" i="3"/>
  <c r="T211" i="3"/>
  <c r="V211" i="3"/>
  <c r="S223" i="3"/>
  <c r="T223" i="3"/>
  <c r="V223" i="3"/>
  <c r="S167" i="3"/>
  <c r="T167" i="3"/>
  <c r="V167" i="3"/>
  <c r="S239" i="3"/>
  <c r="T239" i="3"/>
  <c r="V239" i="3"/>
  <c r="S267" i="3"/>
  <c r="T267" i="3"/>
  <c r="V267" i="3"/>
  <c r="S285" i="3"/>
  <c r="T285" i="3"/>
  <c r="V285" i="3"/>
  <c r="S294" i="3"/>
  <c r="T294" i="3"/>
  <c r="V294" i="3"/>
  <c r="S300" i="3"/>
  <c r="T300" i="3"/>
  <c r="V300" i="3"/>
  <c r="S70" i="3"/>
  <c r="T70" i="3"/>
  <c r="V70" i="3"/>
  <c r="S330" i="3"/>
  <c r="T330" i="3"/>
  <c r="V330" i="3"/>
  <c r="S338" i="3"/>
  <c r="T338" i="3"/>
  <c r="V338" i="3"/>
  <c r="S349" i="3"/>
  <c r="T349" i="3"/>
  <c r="V349" i="3"/>
  <c r="S358" i="3"/>
  <c r="T358" i="3"/>
  <c r="V358" i="3"/>
  <c r="S72" i="3"/>
  <c r="T72" i="3"/>
  <c r="V72" i="3"/>
  <c r="S390" i="3"/>
  <c r="T390" i="3"/>
  <c r="V390" i="3"/>
  <c r="S398" i="3"/>
  <c r="T398" i="3"/>
  <c r="V398" i="3"/>
  <c r="S406" i="3"/>
  <c r="T406" i="3"/>
  <c r="V406" i="3"/>
  <c r="S412" i="3"/>
  <c r="T412" i="3"/>
  <c r="V412" i="3"/>
  <c r="S417" i="3"/>
  <c r="T417" i="3"/>
  <c r="V417" i="3"/>
  <c r="S427" i="3"/>
  <c r="T427" i="3"/>
  <c r="V427" i="3"/>
  <c r="S431" i="3"/>
  <c r="T431" i="3"/>
  <c r="V431" i="3"/>
  <c r="S442" i="3"/>
  <c r="T442" i="3"/>
  <c r="V442" i="3"/>
  <c r="S420" i="3"/>
  <c r="T420" i="3"/>
  <c r="V420" i="3"/>
  <c r="S227" i="3"/>
  <c r="T227" i="3"/>
  <c r="V227" i="3"/>
  <c r="S466" i="3"/>
  <c r="T466" i="3"/>
  <c r="V466" i="3"/>
  <c r="S473" i="3"/>
  <c r="T473" i="3"/>
  <c r="V473" i="3"/>
  <c r="S477" i="3"/>
  <c r="T477" i="3"/>
  <c r="V477" i="3"/>
  <c r="S483" i="3"/>
  <c r="T483" i="3"/>
  <c r="V483" i="3"/>
  <c r="S489" i="3"/>
  <c r="T489" i="3"/>
  <c r="V489" i="3"/>
  <c r="S493" i="3"/>
  <c r="T493" i="3"/>
  <c r="V493" i="3"/>
  <c r="S76" i="3"/>
  <c r="T76" i="3"/>
  <c r="V76" i="3"/>
  <c r="S506" i="3"/>
  <c r="T506" i="3"/>
  <c r="V506" i="3"/>
  <c r="S366" i="3"/>
  <c r="T366" i="3"/>
  <c r="V366" i="3"/>
  <c r="S524" i="3"/>
  <c r="T524" i="3"/>
  <c r="V524" i="3"/>
  <c r="S531" i="3"/>
  <c r="T531" i="3"/>
  <c r="V531" i="3"/>
  <c r="S539" i="3"/>
  <c r="T539" i="3"/>
  <c r="V539" i="3"/>
  <c r="S541" i="3"/>
  <c r="T541" i="3"/>
  <c r="V541" i="3"/>
  <c r="S561" i="3"/>
  <c r="T561" i="3"/>
  <c r="V561" i="3"/>
  <c r="S566" i="3"/>
  <c r="T566" i="3"/>
  <c r="V566" i="3"/>
  <c r="S570" i="3"/>
  <c r="T570" i="3"/>
  <c r="V570" i="3"/>
  <c r="S574" i="3"/>
  <c r="T574" i="3"/>
  <c r="V574" i="3"/>
  <c r="S580" i="3"/>
  <c r="T580" i="3"/>
  <c r="V580" i="3"/>
  <c r="S597" i="3"/>
  <c r="T597" i="3"/>
  <c r="V597" i="3"/>
  <c r="S602" i="3"/>
  <c r="T602" i="3"/>
  <c r="V602" i="3"/>
  <c r="S612" i="3"/>
  <c r="T612" i="3"/>
  <c r="V612" i="3"/>
  <c r="S618" i="3"/>
  <c r="T618" i="3"/>
  <c r="V618" i="3"/>
  <c r="S621" i="3"/>
  <c r="T621" i="3"/>
  <c r="V621" i="3"/>
  <c r="S633" i="3"/>
  <c r="T633" i="3"/>
  <c r="V633" i="3"/>
  <c r="S641" i="3"/>
  <c r="T641" i="3"/>
  <c r="V641" i="3"/>
  <c r="S646" i="3"/>
  <c r="T646" i="3"/>
  <c r="V646" i="3"/>
  <c r="S651" i="3"/>
  <c r="T651" i="3"/>
  <c r="V651" i="3"/>
  <c r="S663" i="3"/>
  <c r="T663" i="3"/>
  <c r="V663" i="3"/>
  <c r="S179" i="3"/>
  <c r="T179" i="3"/>
  <c r="V179" i="3"/>
  <c r="S671" i="3"/>
  <c r="T671" i="3"/>
  <c r="V671" i="3"/>
  <c r="S679" i="3"/>
  <c r="T679" i="3"/>
  <c r="V679" i="3"/>
  <c r="S685" i="3"/>
  <c r="T685" i="3"/>
  <c r="V685" i="3"/>
  <c r="S695" i="3"/>
  <c r="T695" i="3"/>
  <c r="V695" i="3"/>
  <c r="S808" i="3"/>
  <c r="T808" i="3"/>
  <c r="V808" i="3"/>
  <c r="S810" i="3"/>
  <c r="T810" i="3"/>
  <c r="V810" i="3"/>
  <c r="S815" i="3"/>
  <c r="T815" i="3"/>
  <c r="V815" i="3"/>
  <c r="S816" i="3"/>
  <c r="T816" i="3"/>
  <c r="V816" i="3"/>
  <c r="S817" i="3"/>
  <c r="T817" i="3"/>
  <c r="V817" i="3"/>
  <c r="S818" i="3"/>
  <c r="T818" i="3"/>
  <c r="V818" i="3"/>
  <c r="S692" i="3"/>
  <c r="T692" i="3"/>
  <c r="V692" i="3"/>
  <c r="S819" i="3"/>
  <c r="T819" i="3"/>
  <c r="V819" i="3"/>
  <c r="S820" i="3"/>
  <c r="T820" i="3"/>
  <c r="V820" i="3"/>
  <c r="S675" i="3"/>
  <c r="T675" i="3"/>
  <c r="V675" i="3"/>
  <c r="S821" i="3"/>
  <c r="T821" i="3"/>
  <c r="V821" i="3"/>
  <c r="S822" i="3"/>
  <c r="T822" i="3"/>
  <c r="V822" i="3"/>
  <c r="S823" i="3"/>
  <c r="T823" i="3"/>
  <c r="V823" i="3"/>
  <c r="S824" i="3"/>
  <c r="T824" i="3"/>
  <c r="V824" i="3"/>
  <c r="S825" i="3"/>
  <c r="T825" i="3"/>
  <c r="V825" i="3"/>
  <c r="S826" i="3"/>
  <c r="T826" i="3"/>
  <c r="V826" i="3"/>
  <c r="S827" i="3"/>
  <c r="T827" i="3"/>
  <c r="V827" i="3"/>
  <c r="S828" i="3"/>
  <c r="T828" i="3"/>
  <c r="V828" i="3"/>
  <c r="S829" i="3"/>
  <c r="T829" i="3"/>
  <c r="V829" i="3"/>
  <c r="S830" i="3"/>
  <c r="T830" i="3"/>
  <c r="V830" i="3"/>
  <c r="S831" i="3"/>
  <c r="T831" i="3"/>
  <c r="V831" i="3"/>
  <c r="S832" i="3"/>
  <c r="T832" i="3"/>
  <c r="V832" i="3"/>
  <c r="S834" i="3"/>
  <c r="T834" i="3"/>
  <c r="V834" i="3"/>
  <c r="S835" i="3"/>
  <c r="T835" i="3"/>
  <c r="V835" i="3"/>
  <c r="S836" i="3"/>
  <c r="T836" i="3"/>
  <c r="V836" i="3"/>
  <c r="S837" i="3"/>
  <c r="T837" i="3"/>
  <c r="V837" i="3"/>
  <c r="S838" i="3"/>
  <c r="T838" i="3"/>
  <c r="V838" i="3"/>
  <c r="S653" i="3"/>
  <c r="T653" i="3"/>
  <c r="V653" i="3"/>
  <c r="S839" i="3"/>
  <c r="T839" i="3"/>
  <c r="V839" i="3"/>
  <c r="S840" i="3"/>
  <c r="T840" i="3"/>
  <c r="V840" i="3"/>
  <c r="S841" i="3"/>
  <c r="T841" i="3"/>
  <c r="V841" i="3"/>
  <c r="S842" i="3"/>
  <c r="T842" i="3"/>
  <c r="V842" i="3"/>
  <c r="S843" i="3"/>
  <c r="T843" i="3"/>
  <c r="V843" i="3"/>
  <c r="S844" i="3"/>
  <c r="T844" i="3"/>
  <c r="V844" i="3"/>
  <c r="S845" i="3"/>
  <c r="T845" i="3"/>
  <c r="V845" i="3"/>
  <c r="S846" i="3"/>
  <c r="T846" i="3"/>
  <c r="V846" i="3"/>
  <c r="S847" i="3"/>
  <c r="T847" i="3"/>
  <c r="V847" i="3"/>
  <c r="S848" i="3"/>
  <c r="T848" i="3"/>
  <c r="V848" i="3"/>
  <c r="S849" i="3"/>
  <c r="T849" i="3"/>
  <c r="V849" i="3"/>
  <c r="S850" i="3"/>
  <c r="T850" i="3"/>
  <c r="V850" i="3"/>
  <c r="S851" i="3"/>
  <c r="T851" i="3"/>
  <c r="V851" i="3"/>
  <c r="S852" i="3"/>
  <c r="T852" i="3"/>
  <c r="V852" i="3"/>
  <c r="S853" i="3"/>
  <c r="T853" i="3"/>
  <c r="V853" i="3"/>
  <c r="S854" i="3"/>
  <c r="T854" i="3"/>
  <c r="V854" i="3"/>
  <c r="S855" i="3"/>
  <c r="T855" i="3"/>
  <c r="V855" i="3"/>
  <c r="S856" i="3"/>
  <c r="T856" i="3"/>
  <c r="V856" i="3"/>
  <c r="S857" i="3"/>
  <c r="T857" i="3"/>
  <c r="V857" i="3"/>
  <c r="S858" i="3"/>
  <c r="T858" i="3"/>
  <c r="V858" i="3"/>
  <c r="S859" i="3"/>
  <c r="T859" i="3"/>
  <c r="V859" i="3"/>
  <c r="S676" i="3"/>
  <c r="T676" i="3"/>
  <c r="V676" i="3"/>
  <c r="S860" i="3"/>
  <c r="T860" i="3"/>
  <c r="V860" i="3"/>
  <c r="S861" i="3"/>
  <c r="T861" i="3"/>
  <c r="V861" i="3"/>
  <c r="S862" i="3"/>
  <c r="T862" i="3"/>
  <c r="V862" i="3"/>
  <c r="S863" i="3"/>
  <c r="T863" i="3"/>
  <c r="V863" i="3"/>
  <c r="S864" i="3"/>
  <c r="T864" i="3"/>
  <c r="V864" i="3"/>
  <c r="S865" i="3"/>
  <c r="T865" i="3"/>
  <c r="V865" i="3"/>
  <c r="S866" i="3"/>
  <c r="T866" i="3"/>
  <c r="V866" i="3"/>
  <c r="S867" i="3"/>
  <c r="T867" i="3"/>
  <c r="V867" i="3"/>
  <c r="S868" i="3"/>
  <c r="T868" i="3"/>
  <c r="V868" i="3"/>
  <c r="S677" i="3"/>
  <c r="T677" i="3"/>
  <c r="V677" i="3"/>
  <c r="S869" i="3"/>
  <c r="T869" i="3"/>
  <c r="V869" i="3"/>
  <c r="S870" i="3"/>
  <c r="T870" i="3"/>
  <c r="V870" i="3"/>
  <c r="S871" i="3"/>
  <c r="T871" i="3"/>
  <c r="V871" i="3"/>
  <c r="S242" i="3"/>
  <c r="T242" i="3"/>
  <c r="V242" i="3"/>
  <c r="S872" i="3"/>
  <c r="T872" i="3"/>
  <c r="V872" i="3"/>
  <c r="S873" i="3"/>
  <c r="T873" i="3"/>
  <c r="V873" i="3"/>
  <c r="S874" i="3"/>
  <c r="T874" i="3"/>
  <c r="V874" i="3"/>
  <c r="S875" i="3"/>
  <c r="T875" i="3"/>
  <c r="V875" i="3"/>
  <c r="S876" i="3"/>
  <c r="T876" i="3"/>
  <c r="V876" i="3"/>
  <c r="S877" i="3"/>
  <c r="T877" i="3"/>
  <c r="V877" i="3"/>
  <c r="S878" i="3"/>
  <c r="T878" i="3"/>
  <c r="V878" i="3"/>
  <c r="S879" i="3"/>
  <c r="T879" i="3"/>
  <c r="V879" i="3"/>
  <c r="S880" i="3"/>
  <c r="T880" i="3"/>
  <c r="V880" i="3"/>
  <c r="S881" i="3"/>
  <c r="T881" i="3"/>
  <c r="V881" i="3"/>
  <c r="S882" i="3"/>
  <c r="T882" i="3"/>
  <c r="V882" i="3"/>
  <c r="S883" i="3"/>
  <c r="T883" i="3"/>
  <c r="V883" i="3"/>
  <c r="S884" i="3"/>
  <c r="T884" i="3"/>
  <c r="V884" i="3"/>
  <c r="S885" i="3"/>
  <c r="T885" i="3"/>
  <c r="V885" i="3"/>
  <c r="S886" i="3"/>
  <c r="T886" i="3"/>
  <c r="V886" i="3"/>
  <c r="S887" i="3"/>
  <c r="T887" i="3"/>
  <c r="V887" i="3"/>
  <c r="S888" i="3"/>
  <c r="T888" i="3"/>
  <c r="V888" i="3"/>
  <c r="S889" i="3"/>
  <c r="T889" i="3"/>
  <c r="V889" i="3"/>
  <c r="S890" i="3"/>
  <c r="T890" i="3"/>
  <c r="V890" i="3"/>
  <c r="S891" i="3"/>
  <c r="T891" i="3"/>
  <c r="V891" i="3"/>
  <c r="S892" i="3"/>
  <c r="T892" i="3"/>
  <c r="V892" i="3"/>
  <c r="S893" i="3"/>
  <c r="T893" i="3"/>
  <c r="V893" i="3"/>
  <c r="S894" i="3"/>
  <c r="T894" i="3"/>
  <c r="V894" i="3"/>
  <c r="S895" i="3"/>
  <c r="T895" i="3"/>
  <c r="V895" i="3"/>
  <c r="S101" i="3"/>
  <c r="T101" i="3"/>
  <c r="V101" i="3"/>
  <c r="S111" i="3"/>
  <c r="T111" i="3"/>
  <c r="V111" i="3"/>
  <c r="S120" i="3"/>
  <c r="T120" i="3"/>
  <c r="V120" i="3"/>
  <c r="S130" i="3"/>
  <c r="T130" i="3"/>
  <c r="V130" i="3"/>
  <c r="S159" i="3"/>
  <c r="T159" i="3"/>
  <c r="V159" i="3"/>
  <c r="S171" i="3"/>
  <c r="T171" i="3"/>
  <c r="V171" i="3"/>
  <c r="S180" i="3"/>
  <c r="T180" i="3"/>
  <c r="V180" i="3"/>
  <c r="S193" i="3"/>
  <c r="T193" i="3"/>
  <c r="V193" i="3"/>
  <c r="S228" i="3"/>
  <c r="T228" i="3"/>
  <c r="V228" i="3"/>
  <c r="S233" i="3"/>
  <c r="T233" i="3"/>
  <c r="V233" i="3"/>
  <c r="S247" i="3"/>
  <c r="T247" i="3"/>
  <c r="V247" i="3"/>
  <c r="S56" i="3"/>
  <c r="T56" i="3"/>
  <c r="V56" i="3"/>
  <c r="S270" i="3"/>
  <c r="T270" i="3"/>
  <c r="V270" i="3"/>
  <c r="S275" i="3"/>
  <c r="T275" i="3"/>
  <c r="V275" i="3"/>
  <c r="S282" i="3"/>
  <c r="T282" i="3"/>
  <c r="V282" i="3"/>
  <c r="S288" i="3"/>
  <c r="T288" i="3"/>
  <c r="V288" i="3"/>
  <c r="S303" i="3"/>
  <c r="T303" i="3"/>
  <c r="V303" i="3"/>
  <c r="S313" i="3"/>
  <c r="T313" i="3"/>
  <c r="V313" i="3"/>
  <c r="S319" i="3"/>
  <c r="T319" i="3"/>
  <c r="V319" i="3"/>
  <c r="S333" i="3"/>
  <c r="T333" i="3"/>
  <c r="V333" i="3"/>
  <c r="S341" i="3"/>
  <c r="T341" i="3"/>
  <c r="V341" i="3"/>
  <c r="S360" i="3"/>
  <c r="T360" i="3"/>
  <c r="V360" i="3"/>
  <c r="S123" i="3"/>
  <c r="T123" i="3"/>
  <c r="V123" i="3"/>
  <c r="S373" i="3"/>
  <c r="T373" i="3"/>
  <c r="V373" i="3"/>
  <c r="S379" i="3"/>
  <c r="T379" i="3"/>
  <c r="V379" i="3"/>
  <c r="S393" i="3"/>
  <c r="T393" i="3"/>
  <c r="V393" i="3"/>
  <c r="S401" i="3"/>
  <c r="T401" i="3"/>
  <c r="V401" i="3"/>
  <c r="S407" i="3"/>
  <c r="T407" i="3"/>
  <c r="V407" i="3"/>
  <c r="S435" i="3"/>
  <c r="T435" i="3"/>
  <c r="V435" i="3"/>
  <c r="S452" i="3"/>
  <c r="T452" i="3"/>
  <c r="V452" i="3"/>
  <c r="S460" i="3"/>
  <c r="T460" i="3"/>
  <c r="V460" i="3"/>
  <c r="S475" i="3"/>
  <c r="T475" i="3"/>
  <c r="V475" i="3"/>
  <c r="S480" i="3"/>
  <c r="T480" i="3"/>
  <c r="V480" i="3"/>
  <c r="S485" i="3"/>
  <c r="T485" i="3"/>
  <c r="V485" i="3"/>
  <c r="S496" i="3"/>
  <c r="T496" i="3"/>
  <c r="V496" i="3"/>
  <c r="S511" i="3"/>
  <c r="T511" i="3"/>
  <c r="V511" i="3"/>
  <c r="S517" i="3"/>
  <c r="T517" i="3"/>
  <c r="V517" i="3"/>
  <c r="S533" i="3"/>
  <c r="T533" i="3"/>
  <c r="V533" i="3"/>
  <c r="S546" i="3"/>
  <c r="T546" i="3"/>
  <c r="V546" i="3"/>
  <c r="S552" i="3"/>
  <c r="T552" i="3"/>
  <c r="V552" i="3"/>
  <c r="S557" i="3"/>
  <c r="T557" i="3"/>
  <c r="V557" i="3"/>
  <c r="S563" i="3"/>
  <c r="T563" i="3"/>
  <c r="V563" i="3"/>
  <c r="S587" i="3"/>
  <c r="T587" i="3"/>
  <c r="V587" i="3"/>
  <c r="S599" i="3"/>
  <c r="T599" i="3"/>
  <c r="V599" i="3"/>
  <c r="S604" i="3"/>
  <c r="T604" i="3"/>
  <c r="V604" i="3"/>
  <c r="S609" i="3"/>
  <c r="T609" i="3"/>
  <c r="V609" i="3"/>
  <c r="S113" i="3"/>
  <c r="T113" i="3"/>
  <c r="V113" i="3"/>
  <c r="S624" i="3"/>
  <c r="T624" i="3"/>
  <c r="V624" i="3"/>
  <c r="S629" i="3"/>
  <c r="T629" i="3"/>
  <c r="V629" i="3"/>
  <c r="S637" i="3"/>
  <c r="T637" i="3"/>
  <c r="V637" i="3"/>
  <c r="S642" i="3"/>
  <c r="T642" i="3"/>
  <c r="V642" i="3"/>
  <c r="S647" i="3"/>
  <c r="T647" i="3"/>
  <c r="V647" i="3"/>
  <c r="S660" i="3"/>
  <c r="T660" i="3"/>
  <c r="V660" i="3"/>
  <c r="S665" i="3"/>
  <c r="T665" i="3"/>
  <c r="V665" i="3"/>
  <c r="S669" i="3"/>
  <c r="T669" i="3"/>
  <c r="V669" i="3"/>
  <c r="S672" i="3"/>
  <c r="T672" i="3"/>
  <c r="V672" i="3"/>
  <c r="S687" i="3"/>
  <c r="T687" i="3"/>
  <c r="V687" i="3"/>
  <c r="S693" i="3"/>
  <c r="T693" i="3"/>
  <c r="V693" i="3"/>
  <c r="S697" i="3"/>
  <c r="T697" i="3"/>
  <c r="V697" i="3"/>
  <c r="S698" i="3"/>
  <c r="T698" i="3"/>
  <c r="V698" i="3"/>
  <c r="S699" i="3"/>
  <c r="T699" i="3"/>
  <c r="V699" i="3"/>
  <c r="S634" i="3"/>
  <c r="T634" i="3"/>
  <c r="V634" i="3"/>
  <c r="S700" i="3"/>
  <c r="T700" i="3"/>
  <c r="V700" i="3"/>
  <c r="S701" i="3"/>
  <c r="T701" i="3"/>
  <c r="V701" i="3"/>
  <c r="S702" i="3"/>
  <c r="T702" i="3"/>
  <c r="V702" i="3"/>
  <c r="S187" i="3"/>
  <c r="T187" i="3"/>
  <c r="V187" i="3"/>
  <c r="S703" i="3"/>
  <c r="T703" i="3"/>
  <c r="V703" i="3"/>
  <c r="S704" i="3"/>
  <c r="T704" i="3"/>
  <c r="V704" i="3"/>
  <c r="S705" i="3"/>
  <c r="T705" i="3"/>
  <c r="V705" i="3"/>
  <c r="S706" i="3"/>
  <c r="T706" i="3"/>
  <c r="V706" i="3"/>
  <c r="S707" i="3"/>
  <c r="T707" i="3"/>
  <c r="V707" i="3"/>
  <c r="S708" i="3"/>
  <c r="T708" i="3"/>
  <c r="V708" i="3"/>
  <c r="S709" i="3"/>
  <c r="T709" i="3"/>
  <c r="V709" i="3"/>
  <c r="S710" i="3"/>
  <c r="T710" i="3"/>
  <c r="V710" i="3"/>
  <c r="S711" i="3"/>
  <c r="T711" i="3"/>
  <c r="V711" i="3"/>
  <c r="S712" i="3"/>
  <c r="T712" i="3"/>
  <c r="V712" i="3"/>
  <c r="S713" i="3"/>
  <c r="T713" i="3"/>
  <c r="V713" i="3"/>
  <c r="S714" i="3"/>
  <c r="T714" i="3"/>
  <c r="V714" i="3"/>
  <c r="S715" i="3"/>
  <c r="T715" i="3"/>
  <c r="V715" i="3"/>
  <c r="S716" i="3"/>
  <c r="T716" i="3"/>
  <c r="V716" i="3"/>
  <c r="S717" i="3"/>
  <c r="T717" i="3"/>
  <c r="V717" i="3"/>
  <c r="S718" i="3"/>
  <c r="T718" i="3"/>
  <c r="V718" i="3"/>
  <c r="S674" i="3"/>
  <c r="T674" i="3"/>
  <c r="V674" i="3"/>
  <c r="S719" i="3"/>
  <c r="T719" i="3"/>
  <c r="V719" i="3"/>
  <c r="S720" i="3"/>
  <c r="T720" i="3"/>
  <c r="V720" i="3"/>
  <c r="S721" i="3"/>
  <c r="T721" i="3"/>
  <c r="V721" i="3"/>
  <c r="S722" i="3"/>
  <c r="T722" i="3"/>
  <c r="V722" i="3"/>
  <c r="S723" i="3"/>
  <c r="T723" i="3"/>
  <c r="V723" i="3"/>
  <c r="S724" i="3"/>
  <c r="T724" i="3"/>
  <c r="V724" i="3"/>
  <c r="S474" i="3"/>
  <c r="T474" i="3"/>
  <c r="V474" i="3"/>
  <c r="S725" i="3"/>
  <c r="T725" i="3"/>
  <c r="V725" i="3"/>
  <c r="S726" i="3"/>
  <c r="T726" i="3"/>
  <c r="V726" i="3"/>
  <c r="S521" i="3"/>
  <c r="T521" i="3"/>
  <c r="V521" i="3"/>
  <c r="S727" i="3"/>
  <c r="T727" i="3"/>
  <c r="V727" i="3"/>
  <c r="S728" i="3"/>
  <c r="T728" i="3"/>
  <c r="V728" i="3"/>
  <c r="S729" i="3"/>
  <c r="T729" i="3"/>
  <c r="V729" i="3"/>
  <c r="S309" i="3"/>
  <c r="T309" i="3"/>
  <c r="V309" i="3"/>
  <c r="S730" i="3"/>
  <c r="T730" i="3"/>
  <c r="V730" i="3"/>
  <c r="S731" i="3"/>
  <c r="T731" i="3"/>
  <c r="V731" i="3"/>
  <c r="S732" i="3"/>
  <c r="T732" i="3"/>
  <c r="V732" i="3"/>
  <c r="S87" i="3"/>
  <c r="T87" i="3"/>
  <c r="V87" i="3"/>
  <c r="S100" i="3"/>
  <c r="T100" i="3"/>
  <c r="V100" i="3"/>
  <c r="S106" i="3"/>
  <c r="T106" i="3"/>
  <c r="V106" i="3"/>
  <c r="S114" i="3"/>
  <c r="T114" i="3"/>
  <c r="V114" i="3"/>
  <c r="S126" i="3"/>
  <c r="T126" i="3"/>
  <c r="V126" i="3"/>
  <c r="S135" i="3"/>
  <c r="T135" i="3"/>
  <c r="V135" i="3"/>
  <c r="S44" i="3"/>
  <c r="T44" i="3"/>
  <c r="V44" i="3"/>
  <c r="S155" i="3"/>
  <c r="T155" i="3"/>
  <c r="V155" i="3"/>
  <c r="S170" i="3"/>
  <c r="T170" i="3"/>
  <c r="V170" i="3"/>
  <c r="S46" i="3"/>
  <c r="T46" i="3"/>
  <c r="V46" i="3"/>
  <c r="S190" i="3"/>
  <c r="T190" i="3"/>
  <c r="V190" i="3"/>
  <c r="S206" i="3"/>
  <c r="T206" i="3"/>
  <c r="V206" i="3"/>
  <c r="S214" i="3"/>
  <c r="T214" i="3"/>
  <c r="V214" i="3"/>
  <c r="S226" i="3"/>
  <c r="T226" i="3"/>
  <c r="V226" i="3"/>
  <c r="S241" i="3"/>
  <c r="T241" i="3"/>
  <c r="V241" i="3"/>
  <c r="S66" i="3"/>
  <c r="T66" i="3"/>
  <c r="V66" i="3"/>
  <c r="S257" i="3"/>
  <c r="T257" i="3"/>
  <c r="V257" i="3"/>
  <c r="S269" i="3"/>
  <c r="T269" i="3"/>
  <c r="V269" i="3"/>
  <c r="S280" i="3"/>
  <c r="T280" i="3"/>
  <c r="V280" i="3"/>
  <c r="S287" i="3"/>
  <c r="T287" i="3"/>
  <c r="V287" i="3"/>
  <c r="W102" i="3"/>
  <c r="X102" i="3"/>
  <c r="Z102" i="3"/>
  <c r="W121" i="3"/>
  <c r="X121" i="3"/>
  <c r="Z121" i="3"/>
  <c r="W140" i="3"/>
  <c r="X140" i="3"/>
  <c r="Z140" i="3"/>
  <c r="W160" i="3"/>
  <c r="X160" i="3"/>
  <c r="Z160" i="3"/>
  <c r="W194" i="3"/>
  <c r="X194" i="3"/>
  <c r="Z194" i="3"/>
  <c r="W203" i="3"/>
  <c r="Z203" i="3"/>
  <c r="W216" i="3"/>
  <c r="X216" i="3"/>
  <c r="Z216" i="3"/>
  <c r="W243" i="3"/>
  <c r="X243" i="3"/>
  <c r="Z243" i="3"/>
  <c r="W17" i="3"/>
  <c r="X17" i="3"/>
  <c r="Z17" i="3"/>
  <c r="AA17" i="3"/>
  <c r="AB17" i="3"/>
  <c r="AD17" i="3"/>
  <c r="AE17" i="3"/>
  <c r="AF17" i="3"/>
  <c r="AH17" i="3"/>
  <c r="W354" i="3"/>
  <c r="X354" i="3"/>
  <c r="Z354" i="3"/>
  <c r="W374" i="3"/>
  <c r="X374" i="3"/>
  <c r="Z374" i="3"/>
  <c r="W385" i="3"/>
  <c r="X385" i="3"/>
  <c r="Z385" i="3"/>
  <c r="W408" i="3"/>
  <c r="X408" i="3"/>
  <c r="Z408" i="3"/>
  <c r="W166" i="3"/>
  <c r="X166" i="3"/>
  <c r="Z166" i="3"/>
  <c r="W436" i="3"/>
  <c r="X436" i="3"/>
  <c r="Z436" i="3"/>
  <c r="W69" i="3"/>
  <c r="X69" i="3"/>
  <c r="Z69" i="3"/>
  <c r="W453" i="3"/>
  <c r="X453" i="3"/>
  <c r="Z453" i="3"/>
  <c r="W481" i="3"/>
  <c r="X481" i="3"/>
  <c r="Z481" i="3"/>
  <c r="W502" i="3"/>
  <c r="X502" i="3"/>
  <c r="Z502" i="3"/>
  <c r="W512" i="3"/>
  <c r="X512" i="3"/>
  <c r="Z512" i="3"/>
  <c r="W518" i="3"/>
  <c r="X518" i="3"/>
  <c r="Z518" i="3"/>
  <c r="W526" i="3"/>
  <c r="X526" i="3"/>
  <c r="Z526" i="3"/>
  <c r="W534" i="3"/>
  <c r="X534" i="3"/>
  <c r="Z534" i="3"/>
  <c r="W535" i="3"/>
  <c r="Z535" i="3"/>
  <c r="W542" i="3"/>
  <c r="X542" i="3"/>
  <c r="Z542" i="3"/>
  <c r="W547" i="3"/>
  <c r="X547" i="3"/>
  <c r="Z547" i="3"/>
  <c r="W553" i="3"/>
  <c r="X553" i="3"/>
  <c r="Z553" i="3"/>
  <c r="W568" i="3"/>
  <c r="X568" i="3"/>
  <c r="Z568" i="3"/>
  <c r="W332" i="3"/>
  <c r="Z332" i="3"/>
  <c r="W256" i="3"/>
  <c r="X256" i="3"/>
  <c r="Z256" i="3"/>
  <c r="AA256" i="3"/>
  <c r="AB256" i="3"/>
  <c r="AD256" i="3"/>
  <c r="W593" i="3"/>
  <c r="X593" i="3"/>
  <c r="Z593" i="3"/>
  <c r="W68" i="3"/>
  <c r="X68" i="3"/>
  <c r="Z68" i="3"/>
  <c r="AA68" i="3"/>
  <c r="AB68" i="3"/>
  <c r="AD68" i="3"/>
  <c r="W11" i="3"/>
  <c r="X11" i="3"/>
  <c r="Z11" i="3"/>
  <c r="W93" i="3"/>
  <c r="X93" i="3"/>
  <c r="Z93" i="3"/>
  <c r="W97" i="3"/>
  <c r="X97" i="3"/>
  <c r="Z97" i="3"/>
  <c r="W133" i="3"/>
  <c r="X133" i="3"/>
  <c r="Z133" i="3"/>
  <c r="W43" i="3"/>
  <c r="X43" i="3"/>
  <c r="Z43" i="3"/>
  <c r="W149" i="3"/>
  <c r="X149" i="3"/>
  <c r="Z149" i="3"/>
  <c r="W175" i="3"/>
  <c r="X175" i="3"/>
  <c r="Z175" i="3"/>
  <c r="W198" i="3"/>
  <c r="X198" i="3"/>
  <c r="Z198" i="3"/>
  <c r="W220" i="3"/>
  <c r="X220" i="3"/>
  <c r="Z220" i="3"/>
  <c r="W57" i="3"/>
  <c r="X57" i="3"/>
  <c r="Z57" i="3"/>
  <c r="W251" i="3"/>
  <c r="Z251" i="3"/>
  <c r="W63" i="3"/>
  <c r="X63" i="3"/>
  <c r="Z63" i="3"/>
  <c r="W55" i="3"/>
  <c r="X55" i="3"/>
  <c r="Z55" i="3"/>
  <c r="W327" i="3"/>
  <c r="Z327" i="3"/>
  <c r="W361" i="3"/>
  <c r="X361" i="3"/>
  <c r="Z361" i="3"/>
  <c r="W397" i="3"/>
  <c r="X397" i="3"/>
  <c r="Z397" i="3"/>
  <c r="W77" i="3"/>
  <c r="X77" i="3"/>
  <c r="Z77" i="3"/>
  <c r="W81" i="3"/>
  <c r="X81" i="3"/>
  <c r="Z81" i="3"/>
  <c r="W75" i="3"/>
  <c r="X75" i="3"/>
  <c r="Z75" i="3"/>
  <c r="AA31" i="3"/>
  <c r="AB31" i="3"/>
  <c r="AD31" i="3"/>
  <c r="AA131" i="3"/>
  <c r="AB131" i="3"/>
  <c r="AD131" i="3"/>
  <c r="AA141" i="3"/>
  <c r="AB141" i="3"/>
  <c r="AD141" i="3"/>
  <c r="AA195" i="3"/>
  <c r="AB195" i="3"/>
  <c r="AD195" i="3"/>
  <c r="AA204" i="3"/>
  <c r="AB204" i="3"/>
  <c r="AD204" i="3"/>
  <c r="AA48" i="3"/>
  <c r="AB48" i="3"/>
  <c r="AD48" i="3"/>
  <c r="AE48" i="3"/>
  <c r="AF48" i="3"/>
  <c r="AH48" i="3"/>
  <c r="AA51" i="3"/>
  <c r="AB51" i="3"/>
  <c r="AD51" i="3"/>
  <c r="AE51" i="3"/>
  <c r="AF51" i="3"/>
  <c r="AH51" i="3"/>
  <c r="AA234" i="3"/>
  <c r="AB234" i="3"/>
  <c r="AD234" i="3"/>
  <c r="AA248" i="3"/>
  <c r="AB248" i="3"/>
  <c r="AD248" i="3"/>
  <c r="AA259" i="3"/>
  <c r="AB259" i="3"/>
  <c r="AD259" i="3"/>
  <c r="AA260" i="3"/>
  <c r="AB260" i="3"/>
  <c r="AD260" i="3"/>
  <c r="AA261" i="3"/>
  <c r="AB261" i="3"/>
  <c r="AD261" i="3"/>
  <c r="AA296" i="3"/>
  <c r="AB296" i="3"/>
  <c r="AD296" i="3"/>
  <c r="AA304" i="3"/>
  <c r="AB304" i="3"/>
  <c r="AD304" i="3"/>
  <c r="AA305" i="3"/>
  <c r="AB305" i="3"/>
  <c r="AD305" i="3"/>
  <c r="AA320" i="3"/>
  <c r="AB320" i="3"/>
  <c r="AD320" i="3"/>
  <c r="AA324" i="3"/>
  <c r="AB324" i="3"/>
  <c r="AD324" i="3"/>
  <c r="AA334" i="3"/>
  <c r="AB334" i="3"/>
  <c r="AD334" i="3"/>
  <c r="AA342" i="3"/>
  <c r="AB342" i="3"/>
  <c r="AD342" i="3"/>
  <c r="AA355" i="3"/>
  <c r="AB355" i="3"/>
  <c r="AD355" i="3"/>
  <c r="AA367" i="3"/>
  <c r="AB367" i="3"/>
  <c r="AD367" i="3"/>
  <c r="AA375" i="3"/>
  <c r="AB375" i="3"/>
  <c r="AD375" i="3"/>
  <c r="AA380" i="3"/>
  <c r="AB380" i="3"/>
  <c r="AD380" i="3"/>
  <c r="AA386" i="3"/>
  <c r="AB386" i="3"/>
  <c r="AD386" i="3"/>
  <c r="AA394" i="3"/>
  <c r="AB394" i="3"/>
  <c r="AD394" i="3"/>
  <c r="AA402" i="3"/>
  <c r="AB402" i="3"/>
  <c r="AD402" i="3"/>
  <c r="AA409" i="3"/>
  <c r="AB409" i="3"/>
  <c r="AD409" i="3"/>
  <c r="AA414" i="3"/>
  <c r="AB414" i="3"/>
  <c r="AD414" i="3"/>
  <c r="AA422" i="3"/>
  <c r="AB422" i="3"/>
  <c r="AD422" i="3"/>
  <c r="AA423" i="3"/>
  <c r="AB423" i="3"/>
  <c r="AD423" i="3"/>
  <c r="AA445" i="3"/>
  <c r="AB445" i="3"/>
  <c r="AD445" i="3"/>
  <c r="AA461" i="3"/>
  <c r="AB461" i="3"/>
  <c r="AD461" i="3"/>
  <c r="AA470" i="3"/>
  <c r="AB470" i="3"/>
  <c r="AD470" i="3"/>
  <c r="AA486" i="3"/>
  <c r="AB486" i="3"/>
  <c r="AD486" i="3"/>
  <c r="AA491" i="3"/>
  <c r="AB491" i="3"/>
  <c r="AD491" i="3"/>
  <c r="AA497" i="3"/>
  <c r="AB497" i="3"/>
  <c r="AD497" i="3"/>
  <c r="AA513" i="3"/>
  <c r="AB513" i="3"/>
  <c r="AD513" i="3"/>
  <c r="AA519" i="3"/>
  <c r="AB519" i="3"/>
  <c r="AD519" i="3"/>
  <c r="AA527" i="3"/>
  <c r="AB527" i="3"/>
  <c r="AD527" i="3"/>
  <c r="AA5" i="3"/>
  <c r="AB5" i="3"/>
  <c r="AD5" i="3"/>
  <c r="AE5" i="3"/>
  <c r="AF5" i="3"/>
  <c r="AH5" i="3"/>
  <c r="AA96" i="3"/>
  <c r="AB96" i="3"/>
  <c r="AD96" i="3"/>
  <c r="AA136" i="3"/>
  <c r="AB136" i="3"/>
  <c r="AD136" i="3"/>
  <c r="AA79" i="3"/>
  <c r="AB79" i="3"/>
  <c r="AD79" i="3"/>
  <c r="AA82" i="3"/>
  <c r="AB82" i="3"/>
  <c r="AD82" i="3"/>
  <c r="AA85" i="3"/>
  <c r="AB85" i="3"/>
  <c r="AD85" i="3"/>
  <c r="AA90" i="3"/>
  <c r="AB90" i="3"/>
  <c r="AD90" i="3"/>
  <c r="AE107" i="3"/>
  <c r="AF107" i="3"/>
  <c r="AH107" i="3"/>
  <c r="AE115" i="3"/>
  <c r="AF115" i="3"/>
  <c r="AH115" i="3"/>
  <c r="AE128" i="3"/>
  <c r="AF128" i="3"/>
  <c r="AH128" i="3"/>
  <c r="AE137" i="3"/>
  <c r="AF137" i="3"/>
  <c r="AH137" i="3"/>
  <c r="AE174" i="3"/>
  <c r="AF174" i="3"/>
  <c r="AH174" i="3"/>
  <c r="AE186" i="3"/>
  <c r="AF186" i="3"/>
  <c r="AH186" i="3"/>
  <c r="AE191" i="3"/>
  <c r="AF191" i="3"/>
  <c r="AH191" i="3"/>
  <c r="AE207" i="3"/>
  <c r="AF207" i="3"/>
  <c r="AH207" i="3"/>
  <c r="AE215" i="3"/>
  <c r="AF215" i="3"/>
  <c r="AH215" i="3"/>
  <c r="AE231" i="3"/>
  <c r="AF231" i="3"/>
  <c r="AH231" i="3"/>
  <c r="AE99" i="3"/>
  <c r="AF99" i="3"/>
  <c r="AH99" i="3"/>
  <c r="AE105" i="3"/>
  <c r="AF105" i="3"/>
  <c r="AH105" i="3"/>
  <c r="AE132" i="3"/>
  <c r="AF132" i="3"/>
  <c r="AH132" i="3"/>
  <c r="J6" i="9"/>
  <c r="H6" i="9"/>
  <c r="G6" i="9"/>
  <c r="N4" i="8"/>
  <c r="L4" i="8"/>
  <c r="K4" i="8"/>
  <c r="J4" i="8"/>
  <c r="H4" i="8"/>
  <c r="G4" i="8"/>
  <c r="V6" i="7"/>
  <c r="T6" i="7"/>
  <c r="S6" i="7"/>
  <c r="N6" i="7"/>
  <c r="L6" i="7"/>
  <c r="K6" i="7"/>
  <c r="J6" i="7"/>
  <c r="H6" i="7"/>
  <c r="G6" i="7"/>
  <c r="J39" i="6"/>
  <c r="H39" i="6"/>
  <c r="G39" i="6"/>
  <c r="J23" i="5"/>
  <c r="H23" i="5"/>
  <c r="G23" i="5"/>
  <c r="Z4" i="4"/>
  <c r="X4" i="4"/>
  <c r="W4" i="4"/>
  <c r="R4" i="4"/>
  <c r="P4" i="4"/>
  <c r="O4" i="4"/>
  <c r="N4" i="4"/>
  <c r="L4" i="4"/>
  <c r="K4" i="4"/>
  <c r="J4" i="4"/>
  <c r="H4" i="4"/>
  <c r="G4" i="4"/>
  <c r="G35" i="3"/>
  <c r="H35" i="3"/>
  <c r="J35" i="3"/>
  <c r="S404" i="2"/>
  <c r="T404" i="2"/>
  <c r="V404" i="2"/>
  <c r="AA10" i="2"/>
  <c r="AB10" i="2"/>
  <c r="AD10" i="2"/>
  <c r="AA24" i="2"/>
  <c r="AB24" i="2"/>
  <c r="AD24" i="2"/>
  <c r="AA11" i="2"/>
  <c r="AB11" i="2"/>
  <c r="AD11" i="2"/>
  <c r="AA3" i="2"/>
  <c r="AB3" i="2"/>
  <c r="AD3" i="2"/>
  <c r="AA62" i="2"/>
  <c r="AB62" i="2"/>
  <c r="AD62" i="2"/>
  <c r="AA4" i="2"/>
  <c r="AB4" i="2"/>
  <c r="AD4" i="2"/>
  <c r="AA14" i="2"/>
  <c r="AB14" i="2"/>
  <c r="AD14" i="2"/>
  <c r="AA20" i="2"/>
  <c r="AB20" i="2"/>
  <c r="AD20" i="2"/>
  <c r="AA54" i="2"/>
  <c r="AB54" i="2"/>
  <c r="AD54" i="2"/>
  <c r="AA46" i="2"/>
  <c r="AB46" i="2"/>
  <c r="AD46" i="2"/>
  <c r="AA97" i="2"/>
  <c r="AB97" i="2"/>
  <c r="AD97" i="2"/>
  <c r="AA9" i="2"/>
  <c r="AB9" i="2"/>
  <c r="AD9" i="2"/>
  <c r="AA129" i="2"/>
  <c r="AB129" i="2"/>
  <c r="AD129" i="2"/>
  <c r="AA44" i="2"/>
  <c r="AB44" i="2"/>
  <c r="AD44" i="2"/>
  <c r="AA180" i="2"/>
  <c r="AB180" i="2"/>
  <c r="AD180" i="2"/>
  <c r="AA227" i="2"/>
  <c r="AB227" i="2"/>
  <c r="AD227" i="2"/>
  <c r="AA261" i="2"/>
  <c r="AB261" i="2"/>
  <c r="AD261" i="2"/>
  <c r="AA284" i="2"/>
  <c r="AB284" i="2"/>
  <c r="AD284" i="2"/>
  <c r="AA328" i="2"/>
  <c r="AB328" i="2"/>
  <c r="AD328" i="2"/>
  <c r="AA335" i="2"/>
  <c r="AB335" i="2"/>
  <c r="AD335" i="2"/>
  <c r="AA6" i="2"/>
  <c r="AB6" i="2"/>
  <c r="AD6" i="2"/>
  <c r="AA369" i="2"/>
  <c r="AB369" i="2"/>
  <c r="AD369" i="2"/>
  <c r="AA92" i="2"/>
  <c r="AB92" i="2"/>
  <c r="AD92" i="2"/>
  <c r="AA419" i="2"/>
  <c r="AB419" i="2"/>
  <c r="AD419" i="2"/>
  <c r="AA441" i="2"/>
  <c r="AB441" i="2"/>
  <c r="AD441" i="2"/>
  <c r="AA452" i="2"/>
  <c r="AB452" i="2"/>
  <c r="AD452" i="2"/>
  <c r="AA469" i="2"/>
  <c r="AB469" i="2"/>
  <c r="AD469" i="2"/>
  <c r="AA485" i="2"/>
  <c r="AB485" i="2"/>
  <c r="AD485" i="2"/>
  <c r="AA505" i="2"/>
  <c r="AB505" i="2"/>
  <c r="AD505" i="2"/>
  <c r="AA89" i="2"/>
  <c r="AB89" i="2"/>
  <c r="AD89" i="2"/>
  <c r="AA521" i="2"/>
  <c r="AB521" i="2"/>
  <c r="AD521" i="2"/>
  <c r="AA547" i="2"/>
  <c r="AB547" i="2"/>
  <c r="AD547" i="2"/>
  <c r="AA570" i="2"/>
  <c r="AB570" i="2"/>
  <c r="AD570" i="2"/>
  <c r="AA109" i="2"/>
  <c r="AB109" i="2"/>
  <c r="AD109" i="2"/>
  <c r="AA39" i="2"/>
  <c r="AB39" i="2"/>
  <c r="AD39" i="2"/>
  <c r="AA140" i="2"/>
  <c r="AB140" i="2"/>
  <c r="AD140" i="2"/>
  <c r="AA42" i="2"/>
  <c r="AB42" i="2"/>
  <c r="AD42" i="2"/>
  <c r="AA174" i="2"/>
  <c r="AB174" i="2"/>
  <c r="AD174" i="2"/>
  <c r="AA221" i="2"/>
  <c r="AB221" i="2"/>
  <c r="AD221" i="2"/>
  <c r="AA225" i="2"/>
  <c r="AB225" i="2"/>
  <c r="AD225" i="2"/>
  <c r="AA231" i="2"/>
  <c r="AB231" i="2"/>
  <c r="AD231" i="2"/>
  <c r="AA240" i="2"/>
  <c r="AB240" i="2"/>
  <c r="AD240" i="2"/>
  <c r="AA251" i="2"/>
  <c r="AB251" i="2"/>
  <c r="AD251" i="2"/>
  <c r="AA268" i="2"/>
  <c r="AB268" i="2"/>
  <c r="AD268" i="2"/>
  <c r="AA281" i="2"/>
  <c r="AB281" i="2"/>
  <c r="AD281" i="2"/>
  <c r="AA292" i="2"/>
  <c r="AB292" i="2"/>
  <c r="AD292" i="2"/>
  <c r="AA312" i="2"/>
  <c r="AB312" i="2"/>
  <c r="AD312" i="2"/>
  <c r="AA320" i="2"/>
  <c r="AB320" i="2"/>
  <c r="AD320" i="2"/>
  <c r="AA333" i="2"/>
  <c r="AB333" i="2"/>
  <c r="AD333" i="2"/>
  <c r="AA340" i="2"/>
  <c r="AB340" i="2"/>
  <c r="AD340" i="2"/>
  <c r="AA357" i="2"/>
  <c r="AB357" i="2"/>
  <c r="AD357" i="2"/>
  <c r="AA383" i="2"/>
  <c r="AB383" i="2"/>
  <c r="AD383" i="2"/>
  <c r="AA405" i="2"/>
  <c r="AB405" i="2"/>
  <c r="AD405" i="2"/>
  <c r="AA45" i="2"/>
  <c r="AB45" i="2"/>
  <c r="AD45" i="2"/>
  <c r="AA32" i="2"/>
  <c r="AB32" i="2"/>
  <c r="AD32" i="2"/>
  <c r="AA30" i="2"/>
  <c r="AB30" i="2"/>
  <c r="AD30" i="2"/>
  <c r="AA138" i="2"/>
  <c r="AB138" i="2"/>
  <c r="AD138" i="2"/>
  <c r="AA148" i="2"/>
  <c r="AB148" i="2"/>
  <c r="AD148" i="2"/>
  <c r="AA40" i="2"/>
  <c r="AB40" i="2"/>
  <c r="AD40" i="2"/>
  <c r="AA172" i="2"/>
  <c r="AB172" i="2"/>
  <c r="AD172" i="2"/>
  <c r="AA178" i="2"/>
  <c r="AB178" i="2"/>
  <c r="AD178" i="2"/>
  <c r="AA184" i="2"/>
  <c r="AB184" i="2"/>
  <c r="AD184" i="2"/>
  <c r="AA204" i="2"/>
  <c r="AB204" i="2"/>
  <c r="AD204" i="2"/>
  <c r="AB65" i="2"/>
  <c r="AA65" i="2"/>
  <c r="W162" i="2"/>
  <c r="Z162" i="2"/>
  <c r="W549" i="2"/>
  <c r="X549" i="2"/>
  <c r="Z549" i="2"/>
  <c r="W557" i="2"/>
  <c r="X557" i="2"/>
  <c r="Z557" i="2"/>
  <c r="W584" i="2"/>
  <c r="Z584" i="2"/>
  <c r="W598" i="2"/>
  <c r="X598" i="2"/>
  <c r="Z598" i="2"/>
  <c r="W618" i="2"/>
  <c r="X618" i="2"/>
  <c r="Z618" i="2"/>
  <c r="W656" i="2"/>
  <c r="X656" i="2"/>
  <c r="Z656" i="2"/>
  <c r="W696" i="2"/>
  <c r="X696" i="2"/>
  <c r="Z696" i="2"/>
  <c r="W702" i="2"/>
  <c r="X702" i="2"/>
  <c r="Z702" i="2"/>
  <c r="W711" i="2"/>
  <c r="X711" i="2"/>
  <c r="Z711" i="2"/>
  <c r="W741" i="2"/>
  <c r="X741" i="2"/>
  <c r="Z741" i="2"/>
  <c r="W759" i="2"/>
  <c r="X759" i="2"/>
  <c r="Z759" i="2"/>
  <c r="W775" i="2"/>
  <c r="X775" i="2"/>
  <c r="Z775" i="2"/>
  <c r="W93" i="2"/>
  <c r="X93" i="2"/>
  <c r="Z93" i="2"/>
  <c r="W95" i="2"/>
  <c r="X95" i="2"/>
  <c r="Z95" i="2"/>
  <c r="W13" i="2"/>
  <c r="X13" i="2"/>
  <c r="Z13" i="2"/>
  <c r="W102" i="2"/>
  <c r="X102" i="2"/>
  <c r="Z102" i="2"/>
  <c r="W106" i="2"/>
  <c r="X106" i="2"/>
  <c r="Z106" i="2"/>
  <c r="W112" i="2"/>
  <c r="X112" i="2"/>
  <c r="Z112" i="2"/>
  <c r="W136" i="2"/>
  <c r="X136" i="2"/>
  <c r="Z136" i="2"/>
  <c r="W155" i="2"/>
  <c r="X155" i="2"/>
  <c r="Z155" i="2"/>
  <c r="W163" i="2"/>
  <c r="X163" i="2"/>
  <c r="Z163" i="2"/>
  <c r="W175" i="2"/>
  <c r="X175" i="2"/>
  <c r="Z175" i="2"/>
  <c r="W212" i="2"/>
  <c r="X212" i="2"/>
  <c r="Z212" i="2"/>
  <c r="W25" i="2"/>
  <c r="X25" i="2"/>
  <c r="Z25" i="2"/>
  <c r="W72" i="2"/>
  <c r="X72" i="2"/>
  <c r="Z72" i="2"/>
  <c r="W75" i="2"/>
  <c r="X75" i="2"/>
  <c r="Z75" i="2"/>
  <c r="W76" i="2"/>
  <c r="X76" i="2"/>
  <c r="Z76" i="2"/>
  <c r="W80" i="2"/>
  <c r="X80" i="2"/>
  <c r="Z80" i="2"/>
  <c r="W53" i="2"/>
  <c r="Z53" i="2"/>
  <c r="W56" i="2"/>
  <c r="X56" i="2"/>
  <c r="Z56" i="2"/>
  <c r="W60" i="2"/>
  <c r="X60" i="2"/>
  <c r="Z60" i="2"/>
  <c r="W388" i="2"/>
  <c r="X388" i="2"/>
  <c r="Z388" i="2"/>
  <c r="W436" i="2"/>
  <c r="Z436" i="2"/>
  <c r="W461" i="2"/>
  <c r="X461" i="2"/>
  <c r="Z461" i="2"/>
  <c r="W31" i="2"/>
  <c r="X31" i="2"/>
  <c r="Z31" i="2"/>
  <c r="W8" i="2"/>
  <c r="X8" i="2"/>
  <c r="Z8" i="2"/>
  <c r="W10" i="2"/>
  <c r="X10" i="2"/>
  <c r="Z10" i="2"/>
  <c r="W24" i="2"/>
  <c r="Z24" i="2"/>
  <c r="W19" i="2"/>
  <c r="X19" i="2"/>
  <c r="Z19" i="2"/>
  <c r="W58" i="2"/>
  <c r="X58" i="2"/>
  <c r="Z58" i="2"/>
  <c r="W59" i="2"/>
  <c r="X59" i="2"/>
  <c r="Z59" i="2"/>
  <c r="W472" i="2"/>
  <c r="X472" i="2"/>
  <c r="Z472" i="2"/>
  <c r="W144" i="2"/>
  <c r="X144" i="2"/>
  <c r="Z144" i="2"/>
  <c r="W126" i="2"/>
  <c r="X126" i="2"/>
  <c r="Z126" i="2"/>
  <c r="W322" i="2"/>
  <c r="X322" i="2"/>
  <c r="Z322" i="2"/>
  <c r="W3" i="2"/>
  <c r="X3" i="2"/>
  <c r="Z3" i="2"/>
  <c r="W61" i="2"/>
  <c r="X61" i="2"/>
  <c r="Z61" i="2"/>
  <c r="W195" i="2"/>
  <c r="X195" i="2"/>
  <c r="Z195" i="2"/>
  <c r="W27" i="2"/>
  <c r="X27" i="2"/>
  <c r="Z27" i="2"/>
  <c r="W16" i="2"/>
  <c r="X16" i="2"/>
  <c r="Z16" i="2"/>
  <c r="W67" i="2"/>
  <c r="X67" i="2"/>
  <c r="Z67" i="2"/>
  <c r="W17" i="2"/>
  <c r="X17" i="2"/>
  <c r="Z17" i="2"/>
  <c r="W411" i="2"/>
  <c r="X411" i="2"/>
  <c r="Z411" i="2"/>
  <c r="W391" i="2"/>
  <c r="X391" i="2"/>
  <c r="Z391" i="2"/>
  <c r="W4" i="2"/>
  <c r="X4" i="2"/>
  <c r="Z4" i="2"/>
  <c r="W18" i="2"/>
  <c r="X18" i="2"/>
  <c r="Z18" i="2"/>
  <c r="W5" i="2"/>
  <c r="X5" i="2"/>
  <c r="Z5" i="2"/>
  <c r="W131" i="2"/>
  <c r="X131" i="2"/>
  <c r="Z131" i="2"/>
  <c r="W14" i="2"/>
  <c r="X14" i="2"/>
  <c r="Z14" i="2"/>
  <c r="W20" i="2"/>
  <c r="X20" i="2"/>
  <c r="Z20" i="2"/>
  <c r="W71" i="2"/>
  <c r="X71" i="2"/>
  <c r="Z71" i="2"/>
  <c r="W70" i="2"/>
  <c r="X70" i="2"/>
  <c r="Z70" i="2"/>
  <c r="W216" i="2"/>
  <c r="X216" i="2"/>
  <c r="Z216" i="2"/>
  <c r="W132" i="2"/>
  <c r="X132" i="2"/>
  <c r="Z132" i="2"/>
  <c r="W128" i="2"/>
  <c r="X128" i="2"/>
  <c r="Z128" i="2"/>
  <c r="W146" i="2"/>
  <c r="X146" i="2"/>
  <c r="Z146" i="2"/>
  <c r="W167" i="2"/>
  <c r="X167" i="2"/>
  <c r="Z167" i="2"/>
  <c r="W190" i="2"/>
  <c r="X190" i="2"/>
  <c r="Z190" i="2"/>
  <c r="W213" i="2"/>
  <c r="X213" i="2"/>
  <c r="Z213" i="2"/>
  <c r="W68" i="2"/>
  <c r="X68" i="2"/>
  <c r="Z68" i="2"/>
  <c r="W63" i="2"/>
  <c r="X63" i="2"/>
  <c r="Z63" i="2"/>
  <c r="W260" i="2"/>
  <c r="X260" i="2"/>
  <c r="Z260" i="2"/>
  <c r="W91" i="2"/>
  <c r="X91" i="2"/>
  <c r="Z91" i="2"/>
  <c r="W283" i="2"/>
  <c r="X283" i="2"/>
  <c r="Z283" i="2"/>
  <c r="W69" i="2"/>
  <c r="X69" i="2"/>
  <c r="Z69" i="2"/>
  <c r="W327" i="2"/>
  <c r="X327" i="2"/>
  <c r="Z327" i="2"/>
  <c r="W360" i="2"/>
  <c r="X360" i="2"/>
  <c r="Z360" i="2"/>
  <c r="W377" i="2"/>
  <c r="X377" i="2"/>
  <c r="Z377" i="2"/>
  <c r="W418" i="2"/>
  <c r="X418" i="2"/>
  <c r="Z418" i="2"/>
  <c r="W97" i="2"/>
  <c r="X97" i="2"/>
  <c r="Z97" i="2"/>
  <c r="W440" i="2"/>
  <c r="X440" i="2"/>
  <c r="Z440" i="2"/>
  <c r="W468" i="2"/>
  <c r="X468" i="2"/>
  <c r="Z468" i="2"/>
  <c r="W495" i="2"/>
  <c r="X495" i="2"/>
  <c r="Z495" i="2"/>
  <c r="W520" i="2"/>
  <c r="X520" i="2"/>
  <c r="Z520" i="2"/>
  <c r="W546" i="2"/>
  <c r="X546" i="2"/>
  <c r="Z546" i="2"/>
  <c r="W12" i="2"/>
  <c r="X12" i="2"/>
  <c r="Z12" i="2"/>
  <c r="W123" i="2"/>
  <c r="X123" i="2"/>
  <c r="Z123" i="2"/>
  <c r="W47" i="2"/>
  <c r="X47" i="2"/>
  <c r="Z47" i="2"/>
  <c r="W9" i="2"/>
  <c r="X9" i="2"/>
  <c r="Z9" i="2"/>
  <c r="W194" i="2"/>
  <c r="X194" i="2"/>
  <c r="Z194" i="2"/>
  <c r="W237" i="2"/>
  <c r="X237" i="2"/>
  <c r="Z237" i="2"/>
  <c r="W246" i="2"/>
  <c r="X246" i="2"/>
  <c r="Z246" i="2"/>
  <c r="W304" i="2"/>
  <c r="X304" i="2"/>
  <c r="Z304" i="2"/>
  <c r="W305" i="2"/>
  <c r="Z305" i="2"/>
  <c r="W330" i="2"/>
  <c r="X330" i="2"/>
  <c r="Z330" i="2"/>
  <c r="W26" i="2"/>
  <c r="X26" i="2"/>
  <c r="Z26" i="2"/>
  <c r="N560" i="2"/>
  <c r="L560" i="2"/>
  <c r="F560" i="2" s="1"/>
  <c r="K560" i="2"/>
  <c r="V196" i="2"/>
  <c r="T196" i="2"/>
  <c r="S196" i="2"/>
  <c r="G145" i="2"/>
  <c r="H145" i="2"/>
  <c r="J145" i="2"/>
  <c r="G31" i="2"/>
  <c r="H31" i="2"/>
  <c r="J31" i="2"/>
  <c r="G160" i="2"/>
  <c r="H160" i="2"/>
  <c r="J160" i="2"/>
  <c r="G15" i="2"/>
  <c r="H15" i="2"/>
  <c r="J15" i="2"/>
  <c r="K15" i="2"/>
  <c r="L15" i="2"/>
  <c r="N15" i="2"/>
  <c r="G188" i="2"/>
  <c r="H188" i="2"/>
  <c r="J188" i="2"/>
  <c r="G8" i="2"/>
  <c r="H8" i="2"/>
  <c r="J8" i="2"/>
  <c r="G226" i="2"/>
  <c r="H226" i="2"/>
  <c r="J226" i="2"/>
  <c r="G193" i="2"/>
  <c r="H193" i="2"/>
  <c r="J193" i="2"/>
  <c r="K193" i="2"/>
  <c r="L193" i="2"/>
  <c r="N193" i="2"/>
  <c r="G7" i="2"/>
  <c r="H7" i="2"/>
  <c r="J7" i="2"/>
  <c r="K7" i="2"/>
  <c r="L7" i="2"/>
  <c r="N7" i="2"/>
  <c r="G282" i="2"/>
  <c r="H282" i="2"/>
  <c r="J282" i="2"/>
  <c r="G65" i="2"/>
  <c r="H65" i="2"/>
  <c r="J65" i="2"/>
  <c r="AD65" i="2"/>
  <c r="G325" i="2"/>
  <c r="H325" i="2"/>
  <c r="J325" i="2"/>
  <c r="G22" i="2"/>
  <c r="H22" i="2"/>
  <c r="J22" i="2"/>
  <c r="K22" i="2"/>
  <c r="L22" i="2"/>
  <c r="N22" i="2"/>
  <c r="G358" i="2"/>
  <c r="H358" i="2"/>
  <c r="J358" i="2"/>
  <c r="G73" i="2"/>
  <c r="H73" i="2"/>
  <c r="J73" i="2"/>
  <c r="K73" i="2"/>
  <c r="L73" i="2"/>
  <c r="N73" i="2"/>
  <c r="G74" i="2"/>
  <c r="H74" i="2"/>
  <c r="J74" i="2"/>
  <c r="K74" i="2"/>
  <c r="L74" i="2"/>
  <c r="N74" i="2"/>
  <c r="G416" i="2"/>
  <c r="H416" i="2"/>
  <c r="J416" i="2"/>
  <c r="G79" i="2"/>
  <c r="H79" i="2"/>
  <c r="J79" i="2"/>
  <c r="G10" i="2"/>
  <c r="H10" i="2"/>
  <c r="J10" i="2"/>
  <c r="G466" i="2"/>
  <c r="H466" i="2"/>
  <c r="J466" i="2"/>
  <c r="G24" i="2"/>
  <c r="H24" i="2"/>
  <c r="J24" i="2"/>
  <c r="G503" i="2"/>
  <c r="H503" i="2"/>
  <c r="J503" i="2"/>
  <c r="G120" i="2"/>
  <c r="H120" i="2"/>
  <c r="J120" i="2"/>
  <c r="K120" i="2"/>
  <c r="L120" i="2"/>
  <c r="N120" i="2"/>
  <c r="G519" i="2"/>
  <c r="H519" i="2"/>
  <c r="J519" i="2"/>
  <c r="G538" i="2"/>
  <c r="H538" i="2"/>
  <c r="J538" i="2"/>
  <c r="G19" i="2"/>
  <c r="H19" i="2"/>
  <c r="J19" i="2"/>
  <c r="K19" i="2"/>
  <c r="L19" i="2"/>
  <c r="N19" i="2"/>
  <c r="O19" i="2"/>
  <c r="P19" i="2"/>
  <c r="R19" i="2"/>
  <c r="G568" i="2"/>
  <c r="H568" i="2"/>
  <c r="J568" i="2"/>
  <c r="G296" i="2"/>
  <c r="H296" i="2"/>
  <c r="J296" i="2"/>
  <c r="S296" i="2"/>
  <c r="T296" i="2"/>
  <c r="V296" i="2"/>
  <c r="G579" i="2"/>
  <c r="H579" i="2"/>
  <c r="J579" i="2"/>
  <c r="G589" i="2"/>
  <c r="H589" i="2"/>
  <c r="J589" i="2"/>
  <c r="G596" i="2"/>
  <c r="H596" i="2"/>
  <c r="J596" i="2"/>
  <c r="G601" i="2"/>
  <c r="H601" i="2"/>
  <c r="J601" i="2"/>
  <c r="G606" i="2"/>
  <c r="H606" i="2"/>
  <c r="J606" i="2"/>
  <c r="G11" i="2"/>
  <c r="H11" i="2"/>
  <c r="J11" i="2"/>
  <c r="K11" i="2"/>
  <c r="L11" i="2"/>
  <c r="N11" i="2"/>
  <c r="O11" i="2"/>
  <c r="P11" i="2"/>
  <c r="R11" i="2"/>
  <c r="AE11" i="2"/>
  <c r="AF11" i="2"/>
  <c r="AH11" i="2"/>
  <c r="G622" i="2"/>
  <c r="H622" i="2"/>
  <c r="J622" i="2"/>
  <c r="G630" i="2"/>
  <c r="H630" i="2"/>
  <c r="J630" i="2"/>
  <c r="G646" i="2"/>
  <c r="H646" i="2"/>
  <c r="J646" i="2"/>
  <c r="G58" i="2"/>
  <c r="H58" i="2"/>
  <c r="J58" i="2"/>
  <c r="G668" i="2"/>
  <c r="H668" i="2"/>
  <c r="J668" i="2"/>
  <c r="G59" i="2"/>
  <c r="H59" i="2"/>
  <c r="J59" i="2"/>
  <c r="K59" i="2"/>
  <c r="L59" i="2"/>
  <c r="N59" i="2"/>
  <c r="G715" i="2"/>
  <c r="H715" i="2"/>
  <c r="J715" i="2"/>
  <c r="G118" i="2"/>
  <c r="H118" i="2"/>
  <c r="J118" i="2"/>
  <c r="K118" i="2"/>
  <c r="L118" i="2"/>
  <c r="N118" i="2"/>
  <c r="S118" i="2"/>
  <c r="T118" i="2"/>
  <c r="V118" i="2"/>
  <c r="G727" i="2"/>
  <c r="H727" i="2"/>
  <c r="J727" i="2"/>
  <c r="G739" i="2"/>
  <c r="H739" i="2"/>
  <c r="J739" i="2"/>
  <c r="G744" i="2"/>
  <c r="H744" i="2"/>
  <c r="J744" i="2"/>
  <c r="G435" i="2"/>
  <c r="H435" i="2"/>
  <c r="J435" i="2"/>
  <c r="K435" i="2"/>
  <c r="L435" i="2"/>
  <c r="N435" i="2"/>
  <c r="G756" i="2"/>
  <c r="H756" i="2"/>
  <c r="J756" i="2"/>
  <c r="G757" i="2"/>
  <c r="H757" i="2"/>
  <c r="J757" i="2"/>
  <c r="G768" i="2"/>
  <c r="H768" i="2"/>
  <c r="J768" i="2"/>
  <c r="G774" i="2"/>
  <c r="H774" i="2"/>
  <c r="J774" i="2"/>
  <c r="G811" i="2"/>
  <c r="H811" i="2"/>
  <c r="J811" i="2"/>
  <c r="G842" i="2"/>
  <c r="H842" i="2"/>
  <c r="J842" i="2"/>
  <c r="G250" i="2"/>
  <c r="H250" i="2"/>
  <c r="J250" i="2"/>
  <c r="G125" i="2"/>
  <c r="H125" i="2"/>
  <c r="J125" i="2"/>
  <c r="K125" i="2"/>
  <c r="L125" i="2"/>
  <c r="N125" i="2"/>
  <c r="S125" i="2"/>
  <c r="T125" i="2"/>
  <c r="V125" i="2"/>
  <c r="G693" i="2"/>
  <c r="H693" i="2"/>
  <c r="J693" i="2"/>
  <c r="K693" i="2"/>
  <c r="L693" i="2"/>
  <c r="N693" i="2"/>
  <c r="G603" i="2"/>
  <c r="H603" i="2"/>
  <c r="J603" i="2"/>
  <c r="K603" i="2"/>
  <c r="L603" i="2"/>
  <c r="N603" i="2"/>
  <c r="S603" i="2"/>
  <c r="T603" i="2"/>
  <c r="V603" i="2"/>
  <c r="G372" i="2"/>
  <c r="H372" i="2"/>
  <c r="J372" i="2"/>
  <c r="G876" i="2"/>
  <c r="H876" i="2"/>
  <c r="J876" i="2"/>
  <c r="G472" i="2"/>
  <c r="H472" i="2"/>
  <c r="J472" i="2"/>
  <c r="G877" i="2"/>
  <c r="H877" i="2"/>
  <c r="J877" i="2"/>
  <c r="G878" i="2"/>
  <c r="H878" i="2"/>
  <c r="J878" i="2"/>
  <c r="G695" i="2"/>
  <c r="H695" i="2"/>
  <c r="J695" i="2"/>
  <c r="K695" i="2"/>
  <c r="L695" i="2"/>
  <c r="N695" i="2"/>
  <c r="S695" i="2"/>
  <c r="T695" i="2"/>
  <c r="V695" i="2"/>
  <c r="G879" i="2"/>
  <c r="H879" i="2"/>
  <c r="J879" i="2"/>
  <c r="G96" i="2"/>
  <c r="H96" i="2"/>
  <c r="J96" i="2"/>
  <c r="K96" i="2"/>
  <c r="L96" i="2"/>
  <c r="N96" i="2"/>
  <c r="G880" i="2"/>
  <c r="H880" i="2"/>
  <c r="J880" i="2"/>
  <c r="G144" i="2"/>
  <c r="H144" i="2"/>
  <c r="J144" i="2"/>
  <c r="G881" i="2"/>
  <c r="H881" i="2"/>
  <c r="J881" i="2"/>
  <c r="G502" i="2"/>
  <c r="H502" i="2"/>
  <c r="J502" i="2"/>
  <c r="G126" i="2"/>
  <c r="H126" i="2"/>
  <c r="J126" i="2"/>
  <c r="G84" i="2"/>
  <c r="H84" i="2"/>
  <c r="J84" i="2"/>
  <c r="K84" i="2"/>
  <c r="L84" i="2"/>
  <c r="N84" i="2"/>
  <c r="G882" i="2"/>
  <c r="H882" i="2"/>
  <c r="J882" i="2"/>
  <c r="G322" i="2"/>
  <c r="H322" i="2"/>
  <c r="J322" i="2"/>
  <c r="G769" i="2"/>
  <c r="H769" i="2"/>
  <c r="J769" i="2"/>
  <c r="K769" i="2"/>
  <c r="L769" i="2"/>
  <c r="N769" i="2"/>
  <c r="G285" i="2"/>
  <c r="H285" i="2"/>
  <c r="J285" i="2"/>
  <c r="K285" i="2"/>
  <c r="L285" i="2"/>
  <c r="N285" i="2"/>
  <c r="G291" i="2"/>
  <c r="H291" i="2"/>
  <c r="J291" i="2"/>
  <c r="G464" i="2"/>
  <c r="H464" i="2"/>
  <c r="J464" i="2"/>
  <c r="K464" i="2"/>
  <c r="L464" i="2"/>
  <c r="N464" i="2"/>
  <c r="G883" i="2"/>
  <c r="H883" i="2"/>
  <c r="J883" i="2"/>
  <c r="G884" i="2"/>
  <c r="H884" i="2"/>
  <c r="J884" i="2"/>
  <c r="G593" i="2"/>
  <c r="H593" i="2"/>
  <c r="J593" i="2"/>
  <c r="G885" i="2"/>
  <c r="H885" i="2"/>
  <c r="J885" i="2"/>
  <c r="G886" i="2"/>
  <c r="H886" i="2"/>
  <c r="J886" i="2"/>
  <c r="G587" i="2"/>
  <c r="H587" i="2"/>
  <c r="J587" i="2"/>
  <c r="G3" i="2"/>
  <c r="H3" i="2"/>
  <c r="J3" i="2"/>
  <c r="O3" i="2"/>
  <c r="P3" i="2"/>
  <c r="R3" i="2"/>
  <c r="AE3" i="2"/>
  <c r="AF3" i="2"/>
  <c r="AH3" i="2"/>
  <c r="G887" i="2"/>
  <c r="H887" i="2"/>
  <c r="J887" i="2"/>
  <c r="G888" i="2"/>
  <c r="H888" i="2"/>
  <c r="J888" i="2"/>
  <c r="G889" i="2"/>
  <c r="H889" i="2"/>
  <c r="J889" i="2"/>
  <c r="G61" i="2"/>
  <c r="H61" i="2"/>
  <c r="J61" i="2"/>
  <c r="G890" i="2"/>
  <c r="H890" i="2"/>
  <c r="J890" i="2"/>
  <c r="G595" i="2"/>
  <c r="H595" i="2"/>
  <c r="J595" i="2"/>
  <c r="G891" i="2"/>
  <c r="H891" i="2"/>
  <c r="J891" i="2"/>
  <c r="G892" i="2"/>
  <c r="H892" i="2"/>
  <c r="J892" i="2"/>
  <c r="G893" i="2"/>
  <c r="H893" i="2"/>
  <c r="J893" i="2"/>
  <c r="G894" i="2"/>
  <c r="H894" i="2"/>
  <c r="J894" i="2"/>
  <c r="G895" i="2"/>
  <c r="H895" i="2"/>
  <c r="J895" i="2"/>
  <c r="G896" i="2"/>
  <c r="H896" i="2"/>
  <c r="J896" i="2"/>
  <c r="G897" i="2"/>
  <c r="H897" i="2"/>
  <c r="J897" i="2"/>
  <c r="G802" i="2"/>
  <c r="H802" i="2"/>
  <c r="J802" i="2"/>
  <c r="G898" i="2"/>
  <c r="H898" i="2"/>
  <c r="J898" i="2"/>
  <c r="K37" i="2"/>
  <c r="L37" i="2"/>
  <c r="N37" i="2"/>
  <c r="K43" i="2"/>
  <c r="L43" i="2"/>
  <c r="N43" i="2"/>
  <c r="O43" i="2"/>
  <c r="P43" i="2"/>
  <c r="R43" i="2"/>
  <c r="K51" i="2"/>
  <c r="L51" i="2"/>
  <c r="N51" i="2"/>
  <c r="AE51" i="2"/>
  <c r="AF51" i="2"/>
  <c r="AH51" i="2"/>
  <c r="K247" i="2"/>
  <c r="L247" i="2"/>
  <c r="N247" i="2"/>
  <c r="K256" i="2"/>
  <c r="L256" i="2"/>
  <c r="N256" i="2"/>
  <c r="K276" i="2"/>
  <c r="L276" i="2"/>
  <c r="N276" i="2"/>
  <c r="K88" i="2"/>
  <c r="L88" i="2"/>
  <c r="N88" i="2"/>
  <c r="K287" i="2"/>
  <c r="L287" i="2"/>
  <c r="N287" i="2"/>
  <c r="K309" i="2"/>
  <c r="L309" i="2"/>
  <c r="N309" i="2"/>
  <c r="K156" i="2"/>
  <c r="L156" i="2"/>
  <c r="N156" i="2"/>
  <c r="S156" i="2"/>
  <c r="T156" i="2"/>
  <c r="V156" i="2"/>
  <c r="K337" i="2"/>
  <c r="L337" i="2"/>
  <c r="N337" i="2"/>
  <c r="K343" i="2"/>
  <c r="L343" i="2"/>
  <c r="N343" i="2"/>
  <c r="K354" i="2"/>
  <c r="L354" i="2"/>
  <c r="N354" i="2"/>
  <c r="K400" i="2"/>
  <c r="L400" i="2"/>
  <c r="N400" i="2"/>
  <c r="K423" i="2"/>
  <c r="L423" i="2"/>
  <c r="N423" i="2"/>
  <c r="K428" i="2"/>
  <c r="L428" i="2"/>
  <c r="N428" i="2"/>
  <c r="K429" i="2"/>
  <c r="L429" i="2"/>
  <c r="N429" i="2"/>
  <c r="K430" i="2"/>
  <c r="L430" i="2"/>
  <c r="N430" i="2"/>
  <c r="K397" i="2"/>
  <c r="L397" i="2"/>
  <c r="N397" i="2"/>
  <c r="S397" i="2"/>
  <c r="T397" i="2"/>
  <c r="V397" i="2"/>
  <c r="K475" i="2"/>
  <c r="L475" i="2"/>
  <c r="N475" i="2"/>
  <c r="K159" i="2"/>
  <c r="L159" i="2"/>
  <c r="N159" i="2"/>
  <c r="K490" i="2"/>
  <c r="L490" i="2"/>
  <c r="N490" i="2"/>
  <c r="K499" i="2"/>
  <c r="L499" i="2"/>
  <c r="N499" i="2"/>
  <c r="K500" i="2"/>
  <c r="L500" i="2"/>
  <c r="N500" i="2"/>
  <c r="K516" i="2"/>
  <c r="L516" i="2"/>
  <c r="N516" i="2"/>
  <c r="K525" i="2"/>
  <c r="L525" i="2"/>
  <c r="N525" i="2"/>
  <c r="K535" i="2"/>
  <c r="L535" i="2"/>
  <c r="N535" i="2"/>
  <c r="K542" i="2"/>
  <c r="L542" i="2"/>
  <c r="N542" i="2"/>
  <c r="K551" i="2"/>
  <c r="L551" i="2"/>
  <c r="N551" i="2"/>
  <c r="K566" i="2"/>
  <c r="L566" i="2"/>
  <c r="N566" i="2"/>
  <c r="K567" i="2"/>
  <c r="L567" i="2"/>
  <c r="N567" i="2"/>
  <c r="K599" i="2"/>
  <c r="L599" i="2"/>
  <c r="N599" i="2"/>
  <c r="K613" i="2"/>
  <c r="L613" i="2"/>
  <c r="N613" i="2"/>
  <c r="K614" i="2"/>
  <c r="L614" i="2"/>
  <c r="N614" i="2"/>
  <c r="K628" i="2"/>
  <c r="L628" i="2"/>
  <c r="N628" i="2"/>
  <c r="K635" i="2"/>
  <c r="L635" i="2"/>
  <c r="N635" i="2"/>
  <c r="K644" i="2"/>
  <c r="L644" i="2"/>
  <c r="N644" i="2"/>
  <c r="K195" i="2"/>
  <c r="L195" i="2"/>
  <c r="N195" i="2"/>
  <c r="K665" i="2"/>
  <c r="L665" i="2"/>
  <c r="N665" i="2"/>
  <c r="K672" i="2"/>
  <c r="L672" i="2"/>
  <c r="N672" i="2"/>
  <c r="K679" i="2"/>
  <c r="L679" i="2"/>
  <c r="N679" i="2"/>
  <c r="K686" i="2"/>
  <c r="L686" i="2"/>
  <c r="N686" i="2"/>
  <c r="K706" i="2"/>
  <c r="L706" i="2"/>
  <c r="N706" i="2"/>
  <c r="K725" i="2"/>
  <c r="L725" i="2"/>
  <c r="N725" i="2"/>
  <c r="K735" i="2"/>
  <c r="L735" i="2"/>
  <c r="N735" i="2"/>
  <c r="K742" i="2"/>
  <c r="L742" i="2"/>
  <c r="N742" i="2"/>
  <c r="K27" i="2"/>
  <c r="L27" i="2"/>
  <c r="N27" i="2"/>
  <c r="K134" i="2"/>
  <c r="L134" i="2"/>
  <c r="N134" i="2"/>
  <c r="K49" i="2"/>
  <c r="L49" i="2"/>
  <c r="N49" i="2"/>
  <c r="K16" i="2"/>
  <c r="L16" i="2"/>
  <c r="N16" i="2"/>
  <c r="K224" i="2"/>
  <c r="L224" i="2"/>
  <c r="N224" i="2"/>
  <c r="K254" i="2"/>
  <c r="L254" i="2"/>
  <c r="N254" i="2"/>
  <c r="K274" i="2"/>
  <c r="L274" i="2"/>
  <c r="N274" i="2"/>
  <c r="K64" i="2"/>
  <c r="L64" i="2"/>
  <c r="N64" i="2"/>
  <c r="K308" i="2"/>
  <c r="L308" i="2"/>
  <c r="N308" i="2"/>
  <c r="K82" i="2"/>
  <c r="L82" i="2"/>
  <c r="N82" i="2"/>
  <c r="S82" i="2"/>
  <c r="T82" i="2"/>
  <c r="V82" i="2"/>
  <c r="K352" i="2"/>
  <c r="L352" i="2"/>
  <c r="N352" i="2"/>
  <c r="K67" i="2"/>
  <c r="L67" i="2"/>
  <c r="N67" i="2"/>
  <c r="K398" i="2"/>
  <c r="L398" i="2"/>
  <c r="N398" i="2"/>
  <c r="K17" i="2"/>
  <c r="L17" i="2"/>
  <c r="N17" i="2"/>
  <c r="K87" i="2"/>
  <c r="L87" i="2"/>
  <c r="N87" i="2"/>
  <c r="K437" i="2"/>
  <c r="L437" i="2"/>
  <c r="N437" i="2"/>
  <c r="K448" i="2"/>
  <c r="L448" i="2"/>
  <c r="N448" i="2"/>
  <c r="K85" i="2"/>
  <c r="L85" i="2"/>
  <c r="N85" i="2"/>
  <c r="K462" i="2"/>
  <c r="L462" i="2"/>
  <c r="N462" i="2"/>
  <c r="K474" i="2"/>
  <c r="L474" i="2"/>
  <c r="N474" i="2"/>
  <c r="K479" i="2"/>
  <c r="L479" i="2"/>
  <c r="N479" i="2"/>
  <c r="K488" i="2"/>
  <c r="L488" i="2"/>
  <c r="N488" i="2"/>
  <c r="K489" i="2"/>
  <c r="L489" i="2"/>
  <c r="N489" i="2"/>
  <c r="K83" i="2"/>
  <c r="L83" i="2"/>
  <c r="N83" i="2"/>
  <c r="K94" i="2"/>
  <c r="L94" i="2"/>
  <c r="N94" i="2"/>
  <c r="K524" i="2"/>
  <c r="L524" i="2"/>
  <c r="N524" i="2"/>
  <c r="K534" i="2"/>
  <c r="L534" i="2"/>
  <c r="N534" i="2"/>
  <c r="K541" i="2"/>
  <c r="L541" i="2"/>
  <c r="N541" i="2"/>
  <c r="K62" i="2"/>
  <c r="L62" i="2"/>
  <c r="N62" i="2"/>
  <c r="K558" i="2"/>
  <c r="L558" i="2"/>
  <c r="N558" i="2"/>
  <c r="K565" i="2"/>
  <c r="L565" i="2"/>
  <c r="N565" i="2"/>
  <c r="K121" i="2"/>
  <c r="L121" i="2"/>
  <c r="N121" i="2"/>
  <c r="S121" i="2"/>
  <c r="T121" i="2"/>
  <c r="V121" i="2"/>
  <c r="K576" i="2"/>
  <c r="L576" i="2"/>
  <c r="N576" i="2"/>
  <c r="K100" i="2"/>
  <c r="L100" i="2"/>
  <c r="N100" i="2"/>
  <c r="K611" i="2"/>
  <c r="L611" i="2"/>
  <c r="N611" i="2"/>
  <c r="K98" i="2"/>
  <c r="L98" i="2"/>
  <c r="N98" i="2"/>
  <c r="K277" i="2"/>
  <c r="L277" i="2"/>
  <c r="N277" i="2"/>
  <c r="K634" i="2"/>
  <c r="L634" i="2"/>
  <c r="N634" i="2"/>
  <c r="K650" i="2"/>
  <c r="L650" i="2"/>
  <c r="N650" i="2"/>
  <c r="K249" i="2"/>
  <c r="L249" i="2"/>
  <c r="N249" i="2"/>
  <c r="K663" i="2"/>
  <c r="L663" i="2"/>
  <c r="N663" i="2"/>
  <c r="K664" i="2"/>
  <c r="L664" i="2"/>
  <c r="N664" i="2"/>
  <c r="K685" i="2"/>
  <c r="L685" i="2"/>
  <c r="N685" i="2"/>
  <c r="K697" i="2"/>
  <c r="L697" i="2"/>
  <c r="N697" i="2"/>
  <c r="K704" i="2"/>
  <c r="L704" i="2"/>
  <c r="N704" i="2"/>
  <c r="K712" i="2"/>
  <c r="L712" i="2"/>
  <c r="N712" i="2"/>
  <c r="K310" i="2"/>
  <c r="L310" i="2"/>
  <c r="N310" i="2"/>
  <c r="S310" i="2"/>
  <c r="T310" i="2"/>
  <c r="V310" i="2"/>
  <c r="K199" i="2"/>
  <c r="L199" i="2"/>
  <c r="N199" i="2"/>
  <c r="K770" i="2"/>
  <c r="L770" i="2"/>
  <c r="N770" i="2"/>
  <c r="K771" i="2"/>
  <c r="L771" i="2"/>
  <c r="N771" i="2"/>
  <c r="K850" i="2"/>
  <c r="L850" i="2"/>
  <c r="N850" i="2"/>
  <c r="K851" i="2"/>
  <c r="L851" i="2"/>
  <c r="N851" i="2"/>
  <c r="K86" i="2"/>
  <c r="L86" i="2"/>
  <c r="N86" i="2"/>
  <c r="K852" i="2"/>
  <c r="L852" i="2"/>
  <c r="N852" i="2"/>
  <c r="K853" i="2"/>
  <c r="L853" i="2"/>
  <c r="N853" i="2"/>
  <c r="K854" i="2"/>
  <c r="L854" i="2"/>
  <c r="N854" i="2"/>
  <c r="K855" i="2"/>
  <c r="L855" i="2"/>
  <c r="N855" i="2"/>
  <c r="K856" i="2"/>
  <c r="L856" i="2"/>
  <c r="N856" i="2"/>
  <c r="K857" i="2"/>
  <c r="L857" i="2"/>
  <c r="N857" i="2"/>
  <c r="K858" i="2"/>
  <c r="L858" i="2"/>
  <c r="N858" i="2"/>
  <c r="K859" i="2"/>
  <c r="L859" i="2"/>
  <c r="N859" i="2"/>
  <c r="K444" i="2"/>
  <c r="L444" i="2"/>
  <c r="N444" i="2"/>
  <c r="K860" i="2"/>
  <c r="L860" i="2"/>
  <c r="N860" i="2"/>
  <c r="K861" i="2"/>
  <c r="L861" i="2"/>
  <c r="N861" i="2"/>
  <c r="K862" i="2"/>
  <c r="L862" i="2"/>
  <c r="N862" i="2"/>
  <c r="K863" i="2"/>
  <c r="L863" i="2"/>
  <c r="N863" i="2"/>
  <c r="K864" i="2"/>
  <c r="L864" i="2"/>
  <c r="N864" i="2"/>
  <c r="K411" i="2"/>
  <c r="L411" i="2"/>
  <c r="N411" i="2"/>
  <c r="K865" i="2"/>
  <c r="L865" i="2"/>
  <c r="N865" i="2"/>
  <c r="K866" i="2"/>
  <c r="L866" i="2"/>
  <c r="N866" i="2"/>
  <c r="K391" i="2"/>
  <c r="L391" i="2"/>
  <c r="N391" i="2"/>
  <c r="K23" i="2"/>
  <c r="L23" i="2"/>
  <c r="N23" i="2"/>
  <c r="K28" i="2"/>
  <c r="L28" i="2"/>
  <c r="N28" i="2"/>
  <c r="K33" i="2"/>
  <c r="L33" i="2"/>
  <c r="N33" i="2"/>
  <c r="K29" i="2"/>
  <c r="L29" i="2"/>
  <c r="N29" i="2"/>
  <c r="K158" i="2"/>
  <c r="L158" i="2"/>
  <c r="N158" i="2"/>
  <c r="K4" i="2"/>
  <c r="L4" i="2"/>
  <c r="N4" i="2"/>
  <c r="O4" i="2"/>
  <c r="P4" i="2"/>
  <c r="R4" i="2"/>
  <c r="K18" i="2"/>
  <c r="L18" i="2"/>
  <c r="N18" i="2"/>
  <c r="K5" i="2"/>
  <c r="L5" i="2"/>
  <c r="N5" i="2"/>
  <c r="O5" i="2"/>
  <c r="P5" i="2"/>
  <c r="R5" i="2"/>
  <c r="K200" i="2"/>
  <c r="L200" i="2"/>
  <c r="N200" i="2"/>
  <c r="K50" i="2"/>
  <c r="L50" i="2"/>
  <c r="N50" i="2"/>
  <c r="K131" i="2"/>
  <c r="L131" i="2"/>
  <c r="N131" i="2"/>
  <c r="K290" i="2"/>
  <c r="L290" i="2"/>
  <c r="N290" i="2"/>
  <c r="K365" i="2"/>
  <c r="L365" i="2"/>
  <c r="N365" i="2"/>
  <c r="K376" i="2"/>
  <c r="L376" i="2"/>
  <c r="N376" i="2"/>
  <c r="K14" i="2"/>
  <c r="L14" i="2"/>
  <c r="N14" i="2"/>
  <c r="K403" i="2"/>
  <c r="L403" i="2"/>
  <c r="N403" i="2"/>
  <c r="K450" i="2"/>
  <c r="L450" i="2"/>
  <c r="N450" i="2"/>
  <c r="K457" i="2"/>
  <c r="L457" i="2"/>
  <c r="N457" i="2"/>
  <c r="K482" i="2"/>
  <c r="L482" i="2"/>
  <c r="N482" i="2"/>
  <c r="O20" i="2"/>
  <c r="P20" i="2"/>
  <c r="R20" i="2"/>
  <c r="O54" i="2"/>
  <c r="P54" i="2"/>
  <c r="R54" i="2"/>
  <c r="O255" i="2"/>
  <c r="P255" i="2"/>
  <c r="R255" i="2"/>
  <c r="O103" i="2"/>
  <c r="P103" i="2"/>
  <c r="R103" i="2"/>
  <c r="O110" i="2"/>
  <c r="P110" i="2"/>
  <c r="R110" i="2"/>
  <c r="S1104" i="2"/>
  <c r="T1104" i="2"/>
  <c r="V1104" i="2"/>
  <c r="S142" i="2"/>
  <c r="T142" i="2"/>
  <c r="V142" i="2"/>
  <c r="S153" i="2"/>
  <c r="T153" i="2"/>
  <c r="V153" i="2"/>
  <c r="S57" i="2"/>
  <c r="T57" i="2"/>
  <c r="V57" i="2"/>
  <c r="S170" i="2"/>
  <c r="T170" i="2"/>
  <c r="V170" i="2"/>
  <c r="S182" i="2"/>
  <c r="T182" i="2"/>
  <c r="V182" i="2"/>
  <c r="S257" i="2"/>
  <c r="T257" i="2"/>
  <c r="V257" i="2"/>
  <c r="S279" i="2"/>
  <c r="T279" i="2"/>
  <c r="V279" i="2"/>
  <c r="S66" i="2"/>
  <c r="T66" i="2"/>
  <c r="V66" i="2"/>
  <c r="S318" i="2"/>
  <c r="T318" i="2"/>
  <c r="V318" i="2"/>
  <c r="S81" i="2"/>
  <c r="T81" i="2"/>
  <c r="V81" i="2"/>
  <c r="S344" i="2"/>
  <c r="T344" i="2"/>
  <c r="V344" i="2"/>
  <c r="S355" i="2"/>
  <c r="T355" i="2"/>
  <c r="V355" i="2"/>
  <c r="S401" i="2"/>
  <c r="T401" i="2"/>
  <c r="V401" i="2"/>
  <c r="S413" i="2"/>
  <c r="T413" i="2"/>
  <c r="V413" i="2"/>
  <c r="S424" i="2"/>
  <c r="T424" i="2"/>
  <c r="V424" i="2"/>
  <c r="S431" i="2"/>
  <c r="T431" i="2"/>
  <c r="V431" i="2"/>
  <c r="S449" i="2"/>
  <c r="T449" i="2"/>
  <c r="V449" i="2"/>
  <c r="S455" i="2"/>
  <c r="T455" i="2"/>
  <c r="V455" i="2"/>
  <c r="S415" i="2"/>
  <c r="T415" i="2"/>
  <c r="V415" i="2"/>
  <c r="S491" i="2"/>
  <c r="T491" i="2"/>
  <c r="V491" i="2"/>
  <c r="S501" i="2"/>
  <c r="T501" i="2"/>
  <c r="V501" i="2"/>
  <c r="S509" i="2"/>
  <c r="T509" i="2"/>
  <c r="V509" i="2"/>
  <c r="S517" i="2"/>
  <c r="T517" i="2"/>
  <c r="V517" i="2"/>
  <c r="S526" i="2"/>
  <c r="T526" i="2"/>
  <c r="V526" i="2"/>
  <c r="S536" i="2"/>
  <c r="T536" i="2"/>
  <c r="V536" i="2"/>
  <c r="S543" i="2"/>
  <c r="T543" i="2"/>
  <c r="V543" i="2"/>
  <c r="S552" i="2"/>
  <c r="T552" i="2"/>
  <c r="V552" i="2"/>
  <c r="S559" i="2"/>
  <c r="T559" i="2"/>
  <c r="V559" i="2"/>
  <c r="S577" i="2"/>
  <c r="T577" i="2"/>
  <c r="V577" i="2"/>
  <c r="S585" i="2"/>
  <c r="T585" i="2"/>
  <c r="V585" i="2"/>
  <c r="S604" i="2"/>
  <c r="T604" i="2"/>
  <c r="V604" i="2"/>
  <c r="S620" i="2"/>
  <c r="T620" i="2"/>
  <c r="V620" i="2"/>
  <c r="S629" i="2"/>
  <c r="T629" i="2"/>
  <c r="V629" i="2"/>
  <c r="S104" i="2"/>
  <c r="T104" i="2"/>
  <c r="V104" i="2"/>
  <c r="S367" i="2"/>
  <c r="T367" i="2"/>
  <c r="V367" i="2"/>
  <c r="S666" i="2"/>
  <c r="T666" i="2"/>
  <c r="V666" i="2"/>
  <c r="S673" i="2"/>
  <c r="T673" i="2"/>
  <c r="V673" i="2"/>
  <c r="S687" i="2"/>
  <c r="T687" i="2"/>
  <c r="V687" i="2"/>
  <c r="S698" i="2"/>
  <c r="T698" i="2"/>
  <c r="V698" i="2"/>
  <c r="S713" i="2"/>
  <c r="T713" i="2"/>
  <c r="V713" i="2"/>
  <c r="S719" i="2"/>
  <c r="T719" i="2"/>
  <c r="V719" i="2"/>
  <c r="S726" i="2"/>
  <c r="T726" i="2"/>
  <c r="V726" i="2"/>
  <c r="S736" i="2"/>
  <c r="T736" i="2"/>
  <c r="V736" i="2"/>
  <c r="S588" i="2"/>
  <c r="T588" i="2"/>
  <c r="V588" i="2"/>
  <c r="S751" i="2"/>
  <c r="T751" i="2"/>
  <c r="V751" i="2"/>
  <c r="S762" i="2"/>
  <c r="T762" i="2"/>
  <c r="V762" i="2"/>
  <c r="S766" i="2"/>
  <c r="T766" i="2"/>
  <c r="V766" i="2"/>
  <c r="S773" i="2"/>
  <c r="T773" i="2"/>
  <c r="V773" i="2"/>
  <c r="S801" i="2"/>
  <c r="T801" i="2"/>
  <c r="V801" i="2"/>
  <c r="S814" i="2"/>
  <c r="T814" i="2"/>
  <c r="V814" i="2"/>
  <c r="S848" i="2"/>
  <c r="T848" i="2"/>
  <c r="V848" i="2"/>
  <c r="S869" i="2"/>
  <c r="T869" i="2"/>
  <c r="V869" i="2"/>
  <c r="S875" i="2"/>
  <c r="T875" i="2"/>
  <c r="V875" i="2"/>
  <c r="S1105" i="2"/>
  <c r="T1105" i="2"/>
  <c r="V1105" i="2"/>
  <c r="S1106" i="2"/>
  <c r="T1106" i="2"/>
  <c r="V1106" i="2"/>
  <c r="S871" i="2"/>
  <c r="T871" i="2"/>
  <c r="V871" i="2"/>
  <c r="S1107" i="2"/>
  <c r="T1107" i="2"/>
  <c r="V1107" i="2"/>
  <c r="S872" i="2"/>
  <c r="T872" i="2"/>
  <c r="V872" i="2"/>
  <c r="S71" i="2"/>
  <c r="T71" i="2"/>
  <c r="V71" i="2"/>
  <c r="S1108" i="2"/>
  <c r="T1108" i="2"/>
  <c r="V1108" i="2"/>
  <c r="S1109" i="2"/>
  <c r="T1109" i="2"/>
  <c r="V1109" i="2"/>
  <c r="S1110" i="2"/>
  <c r="T1110" i="2"/>
  <c r="V1110" i="2"/>
  <c r="S1111" i="2"/>
  <c r="T1111" i="2"/>
  <c r="V1111" i="2"/>
  <c r="S1112" i="2"/>
  <c r="T1112" i="2"/>
  <c r="V1112" i="2"/>
  <c r="S1113" i="2"/>
  <c r="T1113" i="2"/>
  <c r="V1113" i="2"/>
  <c r="S845" i="2"/>
  <c r="T845" i="2"/>
  <c r="V845" i="2"/>
  <c r="S1114" i="2"/>
  <c r="T1114" i="2"/>
  <c r="V1114" i="2"/>
  <c r="S1115" i="2"/>
  <c r="T1115" i="2"/>
  <c r="V1115" i="2"/>
  <c r="S1116" i="2"/>
  <c r="T1116" i="2"/>
  <c r="V1116" i="2"/>
  <c r="S1117" i="2"/>
  <c r="T1117" i="2"/>
  <c r="V1117" i="2"/>
  <c r="S1118" i="2"/>
  <c r="T1118" i="2"/>
  <c r="V1118" i="2"/>
  <c r="S1119" i="2"/>
  <c r="T1119" i="2"/>
  <c r="V1119" i="2"/>
  <c r="S1120" i="2"/>
  <c r="T1120" i="2"/>
  <c r="V1120" i="2"/>
  <c r="S677" i="2"/>
  <c r="T677" i="2"/>
  <c r="V677" i="2"/>
  <c r="S1121" i="2"/>
  <c r="T1121" i="2"/>
  <c r="V1121" i="2"/>
  <c r="S1122" i="2"/>
  <c r="T1122" i="2"/>
  <c r="V1122" i="2"/>
  <c r="S846" i="2"/>
  <c r="T846" i="2"/>
  <c r="V846" i="2"/>
  <c r="S1123" i="2"/>
  <c r="T1123" i="2"/>
  <c r="V1123" i="2"/>
  <c r="S682" i="2"/>
  <c r="T682" i="2"/>
  <c r="V682" i="2"/>
  <c r="S1124" i="2"/>
  <c r="T1124" i="2"/>
  <c r="V1124" i="2"/>
  <c r="S1125" i="2"/>
  <c r="T1125" i="2"/>
  <c r="V1125" i="2"/>
  <c r="S1126" i="2"/>
  <c r="T1126" i="2"/>
  <c r="V1126" i="2"/>
  <c r="S1127" i="2"/>
  <c r="T1127" i="2"/>
  <c r="V1127" i="2"/>
  <c r="S1128" i="2"/>
  <c r="T1128" i="2"/>
  <c r="V1128" i="2"/>
  <c r="S1129" i="2"/>
  <c r="T1129" i="2"/>
  <c r="V1129" i="2"/>
  <c r="S1130" i="2"/>
  <c r="T1130" i="2"/>
  <c r="V1130" i="2"/>
  <c r="S1131" i="2"/>
  <c r="T1131" i="2"/>
  <c r="V1131" i="2"/>
  <c r="S1132" i="2"/>
  <c r="T1132" i="2"/>
  <c r="V1132" i="2"/>
  <c r="S1133" i="2"/>
  <c r="T1133" i="2"/>
  <c r="V1133" i="2"/>
  <c r="S1134" i="2"/>
  <c r="T1134" i="2"/>
  <c r="V1134" i="2"/>
  <c r="S1135" i="2"/>
  <c r="T1135" i="2"/>
  <c r="V1135" i="2"/>
  <c r="S1136" i="2"/>
  <c r="T1136" i="2"/>
  <c r="V1136" i="2"/>
  <c r="S1137" i="2"/>
  <c r="T1137" i="2"/>
  <c r="V1137" i="2"/>
  <c r="S753" i="2"/>
  <c r="T753" i="2"/>
  <c r="V753" i="2"/>
  <c r="S1138" i="2"/>
  <c r="T1138" i="2"/>
  <c r="V1138" i="2"/>
  <c r="S1139" i="2"/>
  <c r="T1139" i="2"/>
  <c r="V1139" i="2"/>
  <c r="S1140" i="2"/>
  <c r="T1140" i="2"/>
  <c r="V1140" i="2"/>
  <c r="S1141" i="2"/>
  <c r="T1141" i="2"/>
  <c r="V1141" i="2"/>
  <c r="S1142" i="2"/>
  <c r="T1142" i="2"/>
  <c r="V1142" i="2"/>
  <c r="S1143" i="2"/>
  <c r="T1143" i="2"/>
  <c r="V1143" i="2"/>
  <c r="S847" i="2"/>
  <c r="T847" i="2"/>
  <c r="V847" i="2"/>
  <c r="S873" i="2"/>
  <c r="T873" i="2"/>
  <c r="V873" i="2"/>
  <c r="S1144" i="2"/>
  <c r="T1144" i="2"/>
  <c r="V1144" i="2"/>
  <c r="S1145" i="2"/>
  <c r="T1145" i="2"/>
  <c r="V1145" i="2"/>
  <c r="S1146" i="2"/>
  <c r="T1146" i="2"/>
  <c r="V1146" i="2"/>
  <c r="S36" i="2"/>
  <c r="T36" i="2"/>
  <c r="V36" i="2"/>
  <c r="S150" i="2"/>
  <c r="T150" i="2"/>
  <c r="V150" i="2"/>
  <c r="S166" i="2"/>
  <c r="T166" i="2"/>
  <c r="V166" i="2"/>
  <c r="S179" i="2"/>
  <c r="T179" i="2"/>
  <c r="V179" i="2"/>
  <c r="S189" i="2"/>
  <c r="T189" i="2"/>
  <c r="V189" i="2"/>
  <c r="S206" i="2"/>
  <c r="T206" i="2"/>
  <c r="V206" i="2"/>
  <c r="S21" i="2"/>
  <c r="T21" i="2"/>
  <c r="V21" i="2"/>
  <c r="S232" i="2"/>
  <c r="T232" i="2"/>
  <c r="V232" i="2"/>
  <c r="S242" i="2"/>
  <c r="T242" i="2"/>
  <c r="V242" i="2"/>
  <c r="S269" i="2"/>
  <c r="T269" i="2"/>
  <c r="V269" i="2"/>
  <c r="S70" i="2"/>
  <c r="T70" i="2"/>
  <c r="V70" i="2"/>
  <c r="S294" i="2"/>
  <c r="T294" i="2"/>
  <c r="V294" i="2"/>
  <c r="S301" i="2"/>
  <c r="T301" i="2"/>
  <c r="V301" i="2"/>
  <c r="S313" i="2"/>
  <c r="T313" i="2"/>
  <c r="V313" i="2"/>
  <c r="S326" i="2"/>
  <c r="T326" i="2"/>
  <c r="V326" i="2"/>
  <c r="S334" i="2"/>
  <c r="T334" i="2"/>
  <c r="V334" i="2"/>
  <c r="S341" i="2"/>
  <c r="T341" i="2"/>
  <c r="V341" i="2"/>
  <c r="S347" i="2"/>
  <c r="T347" i="2"/>
  <c r="V347" i="2"/>
  <c r="S359" i="2"/>
  <c r="T359" i="2"/>
  <c r="V359" i="2"/>
  <c r="S368" i="2"/>
  <c r="T368" i="2"/>
  <c r="V368" i="2"/>
  <c r="S384" i="2"/>
  <c r="T384" i="2"/>
  <c r="V384" i="2"/>
  <c r="S393" i="2"/>
  <c r="T393" i="2"/>
  <c r="V393" i="2"/>
  <c r="S406" i="2"/>
  <c r="T406" i="2"/>
  <c r="V406" i="2"/>
  <c r="S417" i="2"/>
  <c r="T417" i="2"/>
  <c r="V417" i="2"/>
  <c r="S439" i="2"/>
  <c r="T439" i="2"/>
  <c r="V439" i="2"/>
  <c r="S445" i="2"/>
  <c r="T445" i="2"/>
  <c r="V445" i="2"/>
  <c r="S459" i="2"/>
  <c r="T459" i="2"/>
  <c r="V459" i="2"/>
  <c r="S467" i="2"/>
  <c r="T467" i="2"/>
  <c r="V467" i="2"/>
  <c r="S478" i="2"/>
  <c r="T478" i="2"/>
  <c r="V478" i="2"/>
  <c r="S484" i="2"/>
  <c r="T484" i="2"/>
  <c r="V484" i="2"/>
  <c r="S494" i="2"/>
  <c r="T494" i="2"/>
  <c r="V494" i="2"/>
  <c r="S504" i="2"/>
  <c r="T504" i="2"/>
  <c r="V504" i="2"/>
  <c r="S529" i="2"/>
  <c r="T529" i="2"/>
  <c r="V529" i="2"/>
  <c r="S554" i="2"/>
  <c r="T554" i="2"/>
  <c r="V554" i="2"/>
  <c r="S569" i="2"/>
  <c r="T569" i="2"/>
  <c r="V569" i="2"/>
  <c r="S590" i="2"/>
  <c r="T590" i="2"/>
  <c r="V590" i="2"/>
  <c r="S597" i="2"/>
  <c r="T597" i="2"/>
  <c r="V597" i="2"/>
  <c r="S639" i="2"/>
  <c r="T639" i="2"/>
  <c r="V639" i="2"/>
  <c r="S647" i="2"/>
  <c r="T647" i="2"/>
  <c r="V647" i="2"/>
  <c r="S669" i="2"/>
  <c r="T669" i="2"/>
  <c r="V669" i="2"/>
  <c r="S683" i="2"/>
  <c r="T683" i="2"/>
  <c r="V683" i="2"/>
  <c r="S690" i="2"/>
  <c r="T690" i="2"/>
  <c r="V690" i="2"/>
  <c r="S653" i="2"/>
  <c r="T653" i="2"/>
  <c r="V653" i="2"/>
  <c r="S708" i="2"/>
  <c r="T708" i="2"/>
  <c r="V708" i="2"/>
  <c r="S722" i="2"/>
  <c r="T722" i="2"/>
  <c r="V722" i="2"/>
  <c r="S141" i="2"/>
  <c r="T141" i="2"/>
  <c r="V141" i="2"/>
  <c r="S731" i="2"/>
  <c r="T731" i="2"/>
  <c r="V731" i="2"/>
  <c r="S748" i="2"/>
  <c r="T748" i="2"/>
  <c r="V748" i="2"/>
  <c r="S755" i="2"/>
  <c r="T755" i="2"/>
  <c r="V755" i="2"/>
  <c r="S763" i="2"/>
  <c r="T763" i="2"/>
  <c r="V763" i="2"/>
  <c r="S798" i="2"/>
  <c r="T798" i="2"/>
  <c r="F798" i="2" s="1"/>
  <c r="V798" i="2"/>
  <c r="S812" i="2"/>
  <c r="T812" i="2"/>
  <c r="V812" i="2"/>
  <c r="S605" i="2"/>
  <c r="T605" i="2"/>
  <c r="V605" i="2"/>
  <c r="S511" i="2"/>
  <c r="T511" i="2"/>
  <c r="V511" i="2"/>
  <c r="S874" i="2"/>
  <c r="T874" i="2"/>
  <c r="V874" i="2"/>
  <c r="S899" i="2"/>
  <c r="T899" i="2"/>
  <c r="V899" i="2"/>
  <c r="S900" i="2"/>
  <c r="T900" i="2"/>
  <c r="V900" i="2"/>
  <c r="S901" i="2"/>
  <c r="T901" i="2"/>
  <c r="V901" i="2"/>
  <c r="S902" i="2"/>
  <c r="T902" i="2"/>
  <c r="V902" i="2"/>
  <c r="S903" i="2"/>
  <c r="T903" i="2"/>
  <c r="V903" i="2"/>
  <c r="S904" i="2"/>
  <c r="T904" i="2"/>
  <c r="V904" i="2"/>
  <c r="S905" i="2"/>
  <c r="T905" i="2"/>
  <c r="V905" i="2"/>
  <c r="S906" i="2"/>
  <c r="T906" i="2"/>
  <c r="V906" i="2"/>
  <c r="S907" i="2"/>
  <c r="T907" i="2"/>
  <c r="V907" i="2"/>
  <c r="S908" i="2"/>
  <c r="T908" i="2"/>
  <c r="V908" i="2"/>
  <c r="S909" i="2"/>
  <c r="T909" i="2"/>
  <c r="V909" i="2"/>
  <c r="S910" i="2"/>
  <c r="T910" i="2"/>
  <c r="V910" i="2"/>
  <c r="S911" i="2"/>
  <c r="T911" i="2"/>
  <c r="V911" i="2"/>
  <c r="S912" i="2"/>
  <c r="T912" i="2"/>
  <c r="V912" i="2"/>
  <c r="S913" i="2"/>
  <c r="T913" i="2"/>
  <c r="V913" i="2"/>
  <c r="S914" i="2"/>
  <c r="T914" i="2"/>
  <c r="V914" i="2"/>
  <c r="S915" i="2"/>
  <c r="T915" i="2"/>
  <c r="V915" i="2"/>
  <c r="S916" i="2"/>
  <c r="T916" i="2"/>
  <c r="V916" i="2"/>
  <c r="S917" i="2"/>
  <c r="T917" i="2"/>
  <c r="V917" i="2"/>
  <c r="S803" i="2"/>
  <c r="T803" i="2"/>
  <c r="V803" i="2"/>
  <c r="S918" i="2"/>
  <c r="T918" i="2"/>
  <c r="V918" i="2"/>
  <c r="S919" i="2"/>
  <c r="T919" i="2"/>
  <c r="V919" i="2"/>
  <c r="S920" i="2"/>
  <c r="T920" i="2"/>
  <c r="V920" i="2"/>
  <c r="S921" i="2"/>
  <c r="T921" i="2"/>
  <c r="V921" i="2"/>
  <c r="S922" i="2"/>
  <c r="T922" i="2"/>
  <c r="V922" i="2"/>
  <c r="S923" i="2"/>
  <c r="T923" i="2"/>
  <c r="V923" i="2"/>
  <c r="S924" i="2"/>
  <c r="T924" i="2"/>
  <c r="V924" i="2"/>
  <c r="S804" i="2"/>
  <c r="T804" i="2"/>
  <c r="V804" i="2"/>
  <c r="S925" i="2"/>
  <c r="T925" i="2"/>
  <c r="V925" i="2"/>
  <c r="S805" i="2"/>
  <c r="T805" i="2"/>
  <c r="V805" i="2"/>
  <c r="S926" i="2"/>
  <c r="T926" i="2"/>
  <c r="V926" i="2"/>
  <c r="S927" i="2"/>
  <c r="T927" i="2"/>
  <c r="V927" i="2"/>
  <c r="S564" i="2"/>
  <c r="T564" i="2"/>
  <c r="V564" i="2"/>
  <c r="S928" i="2"/>
  <c r="T928" i="2"/>
  <c r="V928" i="2"/>
  <c r="S929" i="2"/>
  <c r="T929" i="2"/>
  <c r="V929" i="2"/>
  <c r="S930" i="2"/>
  <c r="T930" i="2"/>
  <c r="V930" i="2"/>
  <c r="S931" i="2"/>
  <c r="T931" i="2"/>
  <c r="V931" i="2"/>
  <c r="S733" i="2"/>
  <c r="T733" i="2"/>
  <c r="V733" i="2"/>
  <c r="S932" i="2"/>
  <c r="T932" i="2"/>
  <c r="V932" i="2"/>
  <c r="S933" i="2"/>
  <c r="T933" i="2"/>
  <c r="V933" i="2"/>
  <c r="S934" i="2"/>
  <c r="T934" i="2"/>
  <c r="V934" i="2"/>
  <c r="S935" i="2"/>
  <c r="T935" i="2"/>
  <c r="V935" i="2"/>
  <c r="S936" i="2"/>
  <c r="T936" i="2"/>
  <c r="V936" i="2"/>
  <c r="S937" i="2"/>
  <c r="T937" i="2"/>
  <c r="V937" i="2"/>
  <c r="S806" i="2"/>
  <c r="T806" i="2"/>
  <c r="V806" i="2"/>
  <c r="S938" i="2"/>
  <c r="T938" i="2"/>
  <c r="V938" i="2"/>
  <c r="S939" i="2"/>
  <c r="T939" i="2"/>
  <c r="V939" i="2"/>
  <c r="S940" i="2"/>
  <c r="T940" i="2"/>
  <c r="V940" i="2"/>
  <c r="S176" i="2"/>
  <c r="T176" i="2"/>
  <c r="V176" i="2"/>
  <c r="S637" i="2"/>
  <c r="T637" i="2"/>
  <c r="V637" i="2"/>
  <c r="S941" i="2"/>
  <c r="T941" i="2"/>
  <c r="V941" i="2"/>
  <c r="S942" i="2"/>
  <c r="T942" i="2"/>
  <c r="V942" i="2"/>
  <c r="S943" i="2"/>
  <c r="T943" i="2"/>
  <c r="V943" i="2"/>
  <c r="S944" i="2"/>
  <c r="T944" i="2"/>
  <c r="V944" i="2"/>
  <c r="S945" i="2"/>
  <c r="T945" i="2"/>
  <c r="V945" i="2"/>
  <c r="S807" i="2"/>
  <c r="T807" i="2"/>
  <c r="V807" i="2"/>
  <c r="S946" i="2"/>
  <c r="T946" i="2"/>
  <c r="V946" i="2"/>
  <c r="S947" i="2"/>
  <c r="T947" i="2"/>
  <c r="V947" i="2"/>
  <c r="S948" i="2"/>
  <c r="T948" i="2"/>
  <c r="V948" i="2"/>
  <c r="S949" i="2"/>
  <c r="T949" i="2"/>
  <c r="V949" i="2"/>
  <c r="S950" i="2"/>
  <c r="T950" i="2"/>
  <c r="V950" i="2"/>
  <c r="S951" i="2"/>
  <c r="T951" i="2"/>
  <c r="V951" i="2"/>
  <c r="S952" i="2"/>
  <c r="T952" i="2"/>
  <c r="V952" i="2"/>
  <c r="S953" i="2"/>
  <c r="T953" i="2"/>
  <c r="V953" i="2"/>
  <c r="S954" i="2"/>
  <c r="T954" i="2"/>
  <c r="V954" i="2"/>
  <c r="S955" i="2"/>
  <c r="T955" i="2"/>
  <c r="V955" i="2"/>
  <c r="S956" i="2"/>
  <c r="T956" i="2"/>
  <c r="V956" i="2"/>
  <c r="S957" i="2"/>
  <c r="T957" i="2"/>
  <c r="V957" i="2"/>
  <c r="S958" i="2"/>
  <c r="T958" i="2"/>
  <c r="V958" i="2"/>
  <c r="S959" i="2"/>
  <c r="T959" i="2"/>
  <c r="V959" i="2"/>
  <c r="S960" i="2"/>
  <c r="T960" i="2"/>
  <c r="V960" i="2"/>
  <c r="S961" i="2"/>
  <c r="T961" i="2"/>
  <c r="V961" i="2"/>
  <c r="S962" i="2"/>
  <c r="T962" i="2"/>
  <c r="V962" i="2"/>
  <c r="S963" i="2"/>
  <c r="T963" i="2"/>
  <c r="V963" i="2"/>
  <c r="S964" i="2"/>
  <c r="T964" i="2"/>
  <c r="V964" i="2"/>
  <c r="S965" i="2"/>
  <c r="T965" i="2"/>
  <c r="V965" i="2"/>
  <c r="S966" i="2"/>
  <c r="T966" i="2"/>
  <c r="V966" i="2"/>
  <c r="S967" i="2"/>
  <c r="T967" i="2"/>
  <c r="V967" i="2"/>
  <c r="S968" i="2"/>
  <c r="T968" i="2"/>
  <c r="V968" i="2"/>
  <c r="S808" i="2"/>
  <c r="T808" i="2"/>
  <c r="V808" i="2"/>
  <c r="S969" i="2"/>
  <c r="T969" i="2"/>
  <c r="V969" i="2"/>
  <c r="S970" i="2"/>
  <c r="T970" i="2"/>
  <c r="V970" i="2"/>
  <c r="S971" i="2"/>
  <c r="T971" i="2"/>
  <c r="V971" i="2"/>
  <c r="S972" i="2"/>
  <c r="T972" i="2"/>
  <c r="V972" i="2"/>
  <c r="S973" i="2"/>
  <c r="T973" i="2"/>
  <c r="V973" i="2"/>
  <c r="S809" i="2"/>
  <c r="T809" i="2"/>
  <c r="V809" i="2"/>
  <c r="S974" i="2"/>
  <c r="T974" i="2"/>
  <c r="V974" i="2"/>
  <c r="S108" i="2"/>
  <c r="T108" i="2"/>
  <c r="V108" i="2"/>
  <c r="S119" i="2"/>
  <c r="T119" i="2"/>
  <c r="V119" i="2"/>
  <c r="S127" i="2"/>
  <c r="T127" i="2"/>
  <c r="V127" i="2"/>
  <c r="S139" i="2"/>
  <c r="T139" i="2"/>
  <c r="V139" i="2"/>
  <c r="S38" i="2"/>
  <c r="T38" i="2"/>
  <c r="V38" i="2"/>
  <c r="S48" i="2"/>
  <c r="T48" i="2"/>
  <c r="V48" i="2"/>
  <c r="S173" i="2"/>
  <c r="T173" i="2"/>
  <c r="V173" i="2"/>
  <c r="S185" i="2"/>
  <c r="T185" i="2"/>
  <c r="V185" i="2"/>
  <c r="S201" i="2"/>
  <c r="T201" i="2"/>
  <c r="V201" i="2"/>
  <c r="S205" i="2"/>
  <c r="T205" i="2"/>
  <c r="V205" i="2"/>
  <c r="S46" i="2"/>
  <c r="T46" i="2"/>
  <c r="V46" i="2"/>
  <c r="S220" i="2"/>
  <c r="T220" i="2"/>
  <c r="V220" i="2"/>
  <c r="S198" i="2"/>
  <c r="T198" i="2"/>
  <c r="V198" i="2"/>
  <c r="S258" i="2"/>
  <c r="T258" i="2"/>
  <c r="V258" i="2"/>
  <c r="S55" i="2"/>
  <c r="T55" i="2"/>
  <c r="V55" i="2"/>
  <c r="S52" i="2"/>
  <c r="T52" i="2"/>
  <c r="V52" i="2"/>
  <c r="S299" i="2"/>
  <c r="T299" i="2"/>
  <c r="V299" i="2"/>
  <c r="S311" i="2"/>
  <c r="T311" i="2"/>
  <c r="V311" i="2"/>
  <c r="S332" i="2"/>
  <c r="T332" i="2"/>
  <c r="V332" i="2"/>
  <c r="S339" i="2"/>
  <c r="T339" i="2"/>
  <c r="V339" i="2"/>
  <c r="S346" i="2"/>
  <c r="T346" i="2"/>
  <c r="V346" i="2"/>
  <c r="S366" i="2"/>
  <c r="T366" i="2"/>
  <c r="V366" i="2"/>
  <c r="S382" i="2"/>
  <c r="T382" i="2"/>
  <c r="V382" i="2"/>
  <c r="S392" i="2"/>
  <c r="T392" i="2"/>
  <c r="V392" i="2"/>
  <c r="S451" i="2"/>
  <c r="T451" i="2"/>
  <c r="V451" i="2"/>
  <c r="S458" i="2"/>
  <c r="T458" i="2"/>
  <c r="V458" i="2"/>
  <c r="S465" i="2"/>
  <c r="T465" i="2"/>
  <c r="V465" i="2"/>
  <c r="S477" i="2"/>
  <c r="T477" i="2"/>
  <c r="V477" i="2"/>
  <c r="S483" i="2"/>
  <c r="T483" i="2"/>
  <c r="V483" i="2"/>
  <c r="S493" i="2"/>
  <c r="T493" i="2"/>
  <c r="V493" i="2"/>
  <c r="S518" i="2"/>
  <c r="T518" i="2"/>
  <c r="V518" i="2"/>
  <c r="S528" i="2"/>
  <c r="T528" i="2"/>
  <c r="V528" i="2"/>
  <c r="S545" i="2"/>
  <c r="T545" i="2"/>
  <c r="V545" i="2"/>
  <c r="S574" i="2"/>
  <c r="T574" i="2"/>
  <c r="V574" i="2"/>
  <c r="S586" i="2"/>
  <c r="T586" i="2"/>
  <c r="V586" i="2"/>
  <c r="S151" i="2"/>
  <c r="T151" i="2"/>
  <c r="V151" i="2"/>
  <c r="S638" i="2"/>
  <c r="T638" i="2"/>
  <c r="V638" i="2"/>
  <c r="S645" i="2"/>
  <c r="T645" i="2"/>
  <c r="V645" i="2"/>
  <c r="S676" i="2"/>
  <c r="T676" i="2"/>
  <c r="V676" i="2"/>
  <c r="S681" i="2"/>
  <c r="T681" i="2"/>
  <c r="V681" i="2"/>
  <c r="S689" i="2"/>
  <c r="T689" i="2"/>
  <c r="V689" i="2"/>
  <c r="S707" i="2"/>
  <c r="T707" i="2"/>
  <c r="V707" i="2"/>
  <c r="S675" i="2"/>
  <c r="T675" i="2"/>
  <c r="V675" i="2"/>
  <c r="S721" i="2"/>
  <c r="T721" i="2"/>
  <c r="V721" i="2"/>
  <c r="S730" i="2"/>
  <c r="T730" i="2"/>
  <c r="V730" i="2"/>
  <c r="S738" i="2"/>
  <c r="T738" i="2"/>
  <c r="V738" i="2"/>
  <c r="S747" i="2"/>
  <c r="T747" i="2"/>
  <c r="V747" i="2"/>
  <c r="S754" i="2"/>
  <c r="T754" i="2"/>
  <c r="V754" i="2"/>
  <c r="S767" i="2"/>
  <c r="T767" i="2"/>
  <c r="V767" i="2"/>
  <c r="S810" i="2"/>
  <c r="T810" i="2"/>
  <c r="V810" i="2"/>
  <c r="S816" i="2"/>
  <c r="T816" i="2"/>
  <c r="V816" i="2"/>
  <c r="S817" i="2"/>
  <c r="T817" i="2"/>
  <c r="V817" i="2"/>
  <c r="S709" i="2"/>
  <c r="T709" i="2"/>
  <c r="V709" i="2"/>
  <c r="S818" i="2"/>
  <c r="T818" i="2"/>
  <c r="V818" i="2"/>
  <c r="S819" i="2"/>
  <c r="T819" i="2"/>
  <c r="V819" i="2"/>
  <c r="S387" i="2"/>
  <c r="T387" i="2"/>
  <c r="V387" i="2"/>
  <c r="S617" i="2"/>
  <c r="T617" i="2"/>
  <c r="V617" i="2"/>
  <c r="S610" i="2"/>
  <c r="T610" i="2"/>
  <c r="V610" i="2"/>
  <c r="S820" i="2"/>
  <c r="T820" i="2"/>
  <c r="V820" i="2"/>
  <c r="S821" i="2"/>
  <c r="T821" i="2"/>
  <c r="V821" i="2"/>
  <c r="S822" i="2"/>
  <c r="T822" i="2"/>
  <c r="V822" i="2"/>
  <c r="S823" i="2"/>
  <c r="T823" i="2"/>
  <c r="V823" i="2"/>
  <c r="S824" i="2"/>
  <c r="T824" i="2"/>
  <c r="V824" i="2"/>
  <c r="S825" i="2"/>
  <c r="T825" i="2"/>
  <c r="V825" i="2"/>
  <c r="S826" i="2"/>
  <c r="T826" i="2"/>
  <c r="V826" i="2"/>
  <c r="S827" i="2"/>
  <c r="T827" i="2"/>
  <c r="V827" i="2"/>
  <c r="S828" i="2"/>
  <c r="T828" i="2"/>
  <c r="V828" i="2"/>
  <c r="S661" i="2"/>
  <c r="T661" i="2"/>
  <c r="V661" i="2"/>
  <c r="S829" i="2"/>
  <c r="T829" i="2"/>
  <c r="V829" i="2"/>
  <c r="S830" i="2"/>
  <c r="T830" i="2"/>
  <c r="V830" i="2"/>
  <c r="S831" i="2"/>
  <c r="T831" i="2"/>
  <c r="V831" i="2"/>
  <c r="S832" i="2"/>
  <c r="T832" i="2"/>
  <c r="V832" i="2"/>
  <c r="S833" i="2"/>
  <c r="T833" i="2"/>
  <c r="V833" i="2"/>
  <c r="S834" i="2"/>
  <c r="T834" i="2"/>
  <c r="V834" i="2"/>
  <c r="S752" i="2"/>
  <c r="T752" i="2"/>
  <c r="V752" i="2"/>
  <c r="S710" i="2"/>
  <c r="T710" i="2"/>
  <c r="V710" i="2"/>
  <c r="S835" i="2"/>
  <c r="T835" i="2"/>
  <c r="V835" i="2"/>
  <c r="S836" i="2"/>
  <c r="T836" i="2"/>
  <c r="V836" i="2"/>
  <c r="S837" i="2"/>
  <c r="T837" i="2"/>
  <c r="V837" i="2"/>
  <c r="S838" i="2"/>
  <c r="T838" i="2"/>
  <c r="V838" i="2"/>
  <c r="S839" i="2"/>
  <c r="T839" i="2"/>
  <c r="V839" i="2"/>
  <c r="S840" i="2"/>
  <c r="T840" i="2"/>
  <c r="V840" i="2"/>
  <c r="S841" i="2"/>
  <c r="T841" i="2"/>
  <c r="V841" i="2"/>
  <c r="AE9" i="2"/>
  <c r="AF9" i="2"/>
  <c r="AH9" i="2"/>
  <c r="AE44" i="2"/>
  <c r="AF44" i="2"/>
  <c r="AH44" i="2"/>
  <c r="AE6" i="2"/>
  <c r="AF6" i="2"/>
  <c r="AH6" i="2"/>
  <c r="AE89" i="2"/>
  <c r="AF89" i="2"/>
  <c r="AH89" i="2"/>
  <c r="AE39" i="2"/>
  <c r="AF39" i="2"/>
  <c r="AH39" i="2"/>
  <c r="AE42" i="2"/>
  <c r="AF42" i="2"/>
  <c r="AH42" i="2"/>
  <c r="AE45" i="2"/>
  <c r="AF45" i="2"/>
  <c r="AH45" i="2"/>
  <c r="AE32" i="2"/>
  <c r="AF32" i="2"/>
  <c r="AH32" i="2"/>
  <c r="AE30" i="2"/>
  <c r="AF30" i="2"/>
  <c r="AH30" i="2"/>
  <c r="AE40" i="2"/>
  <c r="AF40" i="2"/>
  <c r="AH40" i="2"/>
  <c r="AE122" i="2"/>
  <c r="AF122" i="2"/>
  <c r="AH122" i="2"/>
  <c r="AE222" i="2"/>
  <c r="AF222" i="2"/>
  <c r="AH222" i="2"/>
  <c r="AE241" i="2"/>
  <c r="AF241" i="2"/>
  <c r="AH241" i="2"/>
  <c r="AE252" i="2"/>
  <c r="AF252" i="2"/>
  <c r="AH252" i="2"/>
  <c r="AE259" i="2"/>
  <c r="AF259" i="2"/>
  <c r="AH259" i="2"/>
  <c r="AE278" i="2"/>
  <c r="AF278" i="2"/>
  <c r="AH278" i="2"/>
  <c r="AE293" i="2"/>
  <c r="AF293" i="2"/>
  <c r="AH293" i="2"/>
  <c r="AE300" i="2"/>
  <c r="AF300" i="2"/>
  <c r="AH300" i="2"/>
  <c r="AE107" i="2"/>
  <c r="AF107" i="2"/>
  <c r="AH107" i="2"/>
  <c r="AE115" i="2"/>
  <c r="AF115" i="2"/>
  <c r="AH115" i="2"/>
  <c r="AE181" i="2"/>
  <c r="AF181" i="2"/>
  <c r="AH181" i="2"/>
  <c r="AE208" i="2"/>
  <c r="AF208" i="2"/>
  <c r="AH208" i="2"/>
  <c r="AE265" i="2"/>
  <c r="AF265" i="2"/>
  <c r="AH265" i="2"/>
  <c r="AE273" i="2"/>
  <c r="AF273" i="2"/>
  <c r="AH273" i="2"/>
  <c r="AE298" i="2"/>
  <c r="AF298" i="2"/>
  <c r="AH298" i="2"/>
  <c r="AE307" i="2"/>
  <c r="AF307" i="2"/>
  <c r="AH307" i="2"/>
  <c r="AE316" i="2"/>
  <c r="AF316" i="2"/>
  <c r="AH316" i="2"/>
  <c r="AE169" i="2"/>
  <c r="AF169" i="2"/>
  <c r="AH169" i="2"/>
  <c r="G34" i="2"/>
  <c r="H34" i="2"/>
  <c r="J34" i="2"/>
  <c r="K34" i="2"/>
  <c r="L34" i="2"/>
  <c r="N34" i="2"/>
  <c r="AC29" i="8" l="1"/>
  <c r="AC22" i="8"/>
  <c r="Q15" i="8"/>
  <c r="I8" i="8"/>
  <c r="M75" i="6"/>
  <c r="M9" i="6"/>
  <c r="M7" i="6"/>
  <c r="M9" i="7"/>
  <c r="M5" i="9"/>
  <c r="Q13" i="8"/>
  <c r="AC16" i="9"/>
  <c r="Q15" i="9"/>
  <c r="M24" i="9"/>
  <c r="I22" i="9"/>
  <c r="I12" i="9"/>
  <c r="Q17" i="8"/>
  <c r="Q3" i="8"/>
  <c r="Q17" i="9"/>
  <c r="D17" i="9" s="1"/>
  <c r="Q10" i="9"/>
  <c r="Q19" i="6"/>
  <c r="U81" i="6"/>
  <c r="D81" i="6" s="1"/>
  <c r="U102" i="6"/>
  <c r="D102" i="6" s="1"/>
  <c r="U63" i="6"/>
  <c r="D63" i="6" s="1"/>
  <c r="U47" i="6"/>
  <c r="D47" i="6" s="1"/>
  <c r="M3" i="4"/>
  <c r="AC176" i="4"/>
  <c r="Y5" i="7"/>
  <c r="D5" i="7" s="1"/>
  <c r="Y26" i="8"/>
  <c r="AC3" i="7"/>
  <c r="AC18" i="9"/>
  <c r="M133" i="5"/>
  <c r="M10" i="6"/>
  <c r="M25" i="7"/>
  <c r="I37" i="7"/>
  <c r="I30" i="8"/>
  <c r="I3" i="9"/>
  <c r="I14" i="9"/>
  <c r="U224" i="5"/>
  <c r="U182" i="5"/>
  <c r="U335" i="5"/>
  <c r="U331" i="5"/>
  <c r="U325" i="5"/>
  <c r="U309" i="5"/>
  <c r="U658" i="2"/>
  <c r="D658" i="2" s="1"/>
  <c r="M21" i="7"/>
  <c r="M8" i="7"/>
  <c r="M33" i="8"/>
  <c r="M3" i="9"/>
  <c r="I97" i="6"/>
  <c r="I40" i="7"/>
  <c r="I5" i="9"/>
  <c r="AG92" i="4"/>
  <c r="E658" i="2"/>
  <c r="I28" i="7"/>
  <c r="I5" i="8"/>
  <c r="U38" i="6"/>
  <c r="D38" i="6" s="1"/>
  <c r="U99" i="6"/>
  <c r="D99" i="6" s="1"/>
  <c r="U115" i="6"/>
  <c r="D115" i="6" s="1"/>
  <c r="U15" i="7"/>
  <c r="U46" i="7"/>
  <c r="D46" i="7" s="1"/>
  <c r="U34" i="7"/>
  <c r="AC4" i="7"/>
  <c r="Y24" i="7"/>
  <c r="Y10" i="7"/>
  <c r="Y31" i="8"/>
  <c r="Y21" i="9"/>
  <c r="AG24" i="6"/>
  <c r="D24" i="6" s="1"/>
  <c r="AG4" i="6"/>
  <c r="AC189" i="4"/>
  <c r="Y152" i="5"/>
  <c r="Y231" i="5"/>
  <c r="Y164" i="5"/>
  <c r="Y11" i="5"/>
  <c r="Y60" i="6"/>
  <c r="I44" i="6"/>
  <c r="AC4" i="6"/>
  <c r="U35" i="6"/>
  <c r="D35" i="6" s="1"/>
  <c r="U42" i="7"/>
  <c r="U39" i="8"/>
  <c r="U38" i="8"/>
  <c r="U37" i="8"/>
  <c r="U36" i="8"/>
  <c r="U27" i="6"/>
  <c r="D27" i="6" s="1"/>
  <c r="U112" i="6"/>
  <c r="D112" i="6" s="1"/>
  <c r="U7" i="7"/>
  <c r="U41" i="7"/>
  <c r="D41" i="7" s="1"/>
  <c r="Q48" i="5"/>
  <c r="AC28" i="8"/>
  <c r="AC19" i="8"/>
  <c r="D19" i="8" s="1"/>
  <c r="AC32" i="8"/>
  <c r="AC24" i="8"/>
  <c r="AC35" i="8"/>
  <c r="AC27" i="8"/>
  <c r="F22" i="8"/>
  <c r="Y34" i="8"/>
  <c r="AC11" i="7"/>
  <c r="U43" i="7"/>
  <c r="U47" i="7"/>
  <c r="U31" i="7"/>
  <c r="Q3" i="7"/>
  <c r="M34" i="7"/>
  <c r="M22" i="7"/>
  <c r="I36" i="7"/>
  <c r="AC175" i="5"/>
  <c r="Y16" i="7"/>
  <c r="D16" i="7" s="1"/>
  <c r="U88" i="6"/>
  <c r="U34" i="6"/>
  <c r="U94" i="6"/>
  <c r="AG17" i="7"/>
  <c r="D17" i="7" s="1"/>
  <c r="AC27" i="7"/>
  <c r="D27" i="7" s="1"/>
  <c r="Y21" i="7"/>
  <c r="I20" i="7"/>
  <c r="I19" i="7"/>
  <c r="M38" i="5"/>
  <c r="M3" i="5"/>
  <c r="M42" i="5"/>
  <c r="M91" i="6"/>
  <c r="F27" i="7"/>
  <c r="M10" i="7"/>
  <c r="F15" i="7"/>
  <c r="I8" i="7"/>
  <c r="U39" i="7"/>
  <c r="F16" i="7"/>
  <c r="E35" i="6"/>
  <c r="Y12" i="6"/>
  <c r="D12" i="6" s="1"/>
  <c r="Y13" i="6"/>
  <c r="Y74" i="6"/>
  <c r="Y66" i="6"/>
  <c r="Y46" i="6"/>
  <c r="Y54" i="6"/>
  <c r="AC5" i="6"/>
  <c r="AG3" i="6"/>
  <c r="M3" i="6"/>
  <c r="I45" i="6"/>
  <c r="U101" i="6"/>
  <c r="D101" i="6" s="1"/>
  <c r="Y107" i="5"/>
  <c r="Y16" i="6"/>
  <c r="E102" i="6"/>
  <c r="AC20" i="6"/>
  <c r="AC43" i="6"/>
  <c r="Y11" i="6"/>
  <c r="Y85" i="6"/>
  <c r="U69" i="6"/>
  <c r="U111" i="6"/>
  <c r="M15" i="6"/>
  <c r="M68" i="6"/>
  <c r="Q3" i="6"/>
  <c r="Y9" i="6"/>
  <c r="M80" i="6"/>
  <c r="I98" i="6"/>
  <c r="I48" i="6"/>
  <c r="D48" i="6" s="1"/>
  <c r="Y45" i="6"/>
  <c r="E101" i="6"/>
  <c r="E63" i="6"/>
  <c r="U49" i="6"/>
  <c r="D49" i="6" s="1"/>
  <c r="U114" i="6"/>
  <c r="D114" i="6" s="1"/>
  <c r="E81" i="6"/>
  <c r="E115" i="6"/>
  <c r="E38" i="6"/>
  <c r="F114" i="6"/>
  <c r="F49" i="6"/>
  <c r="E99" i="6"/>
  <c r="U78" i="6"/>
  <c r="D78" i="6" s="1"/>
  <c r="U103" i="6"/>
  <c r="D103" i="6" s="1"/>
  <c r="U100" i="6"/>
  <c r="D100" i="6" s="1"/>
  <c r="U61" i="6"/>
  <c r="D61" i="6" s="1"/>
  <c r="U92" i="6"/>
  <c r="D92" i="6" s="1"/>
  <c r="U53" i="6"/>
  <c r="D53" i="6" s="1"/>
  <c r="U41" i="6"/>
  <c r="D41" i="6" s="1"/>
  <c r="U50" i="6"/>
  <c r="D50" i="6" s="1"/>
  <c r="U113" i="6"/>
  <c r="D113" i="6" s="1"/>
  <c r="E27" i="6"/>
  <c r="E112" i="6"/>
  <c r="M51" i="6"/>
  <c r="AC17" i="6"/>
  <c r="AC36" i="6"/>
  <c r="AC37" i="6"/>
  <c r="AC26" i="6"/>
  <c r="U79" i="6"/>
  <c r="U84" i="6"/>
  <c r="AC6" i="6"/>
  <c r="M33" i="6"/>
  <c r="U95" i="6"/>
  <c r="F17" i="6"/>
  <c r="U42" i="6"/>
  <c r="F36" i="6"/>
  <c r="F24" i="6"/>
  <c r="Y57" i="6"/>
  <c r="U90" i="6"/>
  <c r="Y4" i="6"/>
  <c r="I80" i="6"/>
  <c r="M67" i="6"/>
  <c r="F73" i="6"/>
  <c r="F29" i="6"/>
  <c r="AC3" i="6"/>
  <c r="F20" i="6"/>
  <c r="F16" i="6"/>
  <c r="Y3" i="6"/>
  <c r="D29" i="6"/>
  <c r="AC30" i="6"/>
  <c r="Y14" i="6"/>
  <c r="Y25" i="6"/>
  <c r="U89" i="6"/>
  <c r="U52" i="6"/>
  <c r="Q5" i="6"/>
  <c r="I93" i="6"/>
  <c r="Y73" i="6"/>
  <c r="F26" i="6"/>
  <c r="Q4" i="5"/>
  <c r="AG50" i="5"/>
  <c r="AC64" i="5"/>
  <c r="U106" i="5"/>
  <c r="U196" i="5"/>
  <c r="U172" i="5"/>
  <c r="U65" i="5"/>
  <c r="U329" i="5"/>
  <c r="U247" i="5"/>
  <c r="U311" i="5"/>
  <c r="U305" i="5"/>
  <c r="U240" i="5"/>
  <c r="AC11" i="5"/>
  <c r="M29" i="5"/>
  <c r="M234" i="5"/>
  <c r="M71" i="5"/>
  <c r="Y36" i="5"/>
  <c r="Y43" i="5"/>
  <c r="Y70" i="5"/>
  <c r="M185" i="5"/>
  <c r="Q10" i="5"/>
  <c r="U154" i="5"/>
  <c r="U146" i="5"/>
  <c r="U6" i="5"/>
  <c r="U31" i="5"/>
  <c r="U102" i="5"/>
  <c r="U87" i="5"/>
  <c r="M301" i="5"/>
  <c r="M211" i="5"/>
  <c r="Y131" i="5"/>
  <c r="M250" i="5"/>
  <c r="M107" i="5"/>
  <c r="M17" i="5"/>
  <c r="M251" i="5"/>
  <c r="M216" i="5"/>
  <c r="M139" i="5"/>
  <c r="M49" i="5"/>
  <c r="M153" i="5"/>
  <c r="AG59" i="5"/>
  <c r="AG57" i="5"/>
  <c r="AG86" i="5"/>
  <c r="AG53" i="5"/>
  <c r="Y40" i="5"/>
  <c r="Y147" i="5"/>
  <c r="Y127" i="5"/>
  <c r="Y95" i="5"/>
  <c r="Y67" i="5"/>
  <c r="Y228" i="5"/>
  <c r="Y197" i="5"/>
  <c r="Y44" i="5"/>
  <c r="Y41" i="5"/>
  <c r="Q76" i="5"/>
  <c r="Y18" i="5"/>
  <c r="Y34" i="5"/>
  <c r="AC9" i="5"/>
  <c r="U75" i="5"/>
  <c r="U66" i="5"/>
  <c r="U279" i="5"/>
  <c r="U275" i="5"/>
  <c r="U273" i="5"/>
  <c r="U243" i="5"/>
  <c r="U242" i="5"/>
  <c r="U241" i="5"/>
  <c r="U264" i="5"/>
  <c r="U260" i="5"/>
  <c r="U256" i="5"/>
  <c r="Y29" i="5"/>
  <c r="M191" i="5"/>
  <c r="M96" i="5"/>
  <c r="M15" i="5"/>
  <c r="M20" i="5"/>
  <c r="AC141" i="3"/>
  <c r="AC178" i="5"/>
  <c r="Y4" i="5"/>
  <c r="Y99" i="5"/>
  <c r="Y35" i="5"/>
  <c r="F36" i="8"/>
  <c r="Y19" i="5"/>
  <c r="I390" i="4"/>
  <c r="I177" i="4"/>
  <c r="I210" i="5"/>
  <c r="I4" i="5"/>
  <c r="I82" i="5"/>
  <c r="U187" i="4"/>
  <c r="Q69" i="5"/>
  <c r="M13" i="5"/>
  <c r="M14" i="5"/>
  <c r="M24" i="5"/>
  <c r="M143" i="5"/>
  <c r="I161" i="5"/>
  <c r="U21" i="5"/>
  <c r="U332" i="5"/>
  <c r="U330" i="5"/>
  <c r="U328" i="5"/>
  <c r="U326" i="5"/>
  <c r="U322" i="5"/>
  <c r="U320" i="5"/>
  <c r="U318" i="5"/>
  <c r="U316" i="5"/>
  <c r="U314" i="5"/>
  <c r="U276" i="5"/>
  <c r="U274" i="5"/>
  <c r="U245" i="5"/>
  <c r="U271" i="5"/>
  <c r="U267" i="5"/>
  <c r="U266" i="5"/>
  <c r="U263" i="5"/>
  <c r="U259" i="5"/>
  <c r="U257" i="5"/>
  <c r="U229" i="5"/>
  <c r="U218" i="5"/>
  <c r="U202" i="5"/>
  <c r="U323" i="5"/>
  <c r="U321" i="5"/>
  <c r="U317" i="5"/>
  <c r="U112" i="5"/>
  <c r="U97" i="5"/>
  <c r="U90" i="5"/>
  <c r="F273" i="5"/>
  <c r="F321" i="5"/>
  <c r="F313" i="5"/>
  <c r="F11" i="5"/>
  <c r="F20" i="3"/>
  <c r="M238" i="5"/>
  <c r="F318" i="5"/>
  <c r="M156" i="5"/>
  <c r="M101" i="5"/>
  <c r="M78" i="5"/>
  <c r="I144" i="5"/>
  <c r="I33" i="5"/>
  <c r="I16" i="5"/>
  <c r="I186" i="4"/>
  <c r="I223" i="5"/>
  <c r="I205" i="5"/>
  <c r="D205" i="5" s="1"/>
  <c r="I14" i="5"/>
  <c r="I24" i="5"/>
  <c r="I27" i="5"/>
  <c r="U244" i="5"/>
  <c r="Q11" i="5"/>
  <c r="F276" i="5"/>
  <c r="F59" i="5"/>
  <c r="U51" i="5"/>
  <c r="F172" i="5"/>
  <c r="F120" i="5"/>
  <c r="F31" i="5"/>
  <c r="M111" i="5"/>
  <c r="M34" i="5"/>
  <c r="F261" i="5"/>
  <c r="Y12" i="5"/>
  <c r="Y26" i="5"/>
  <c r="M109" i="5"/>
  <c r="Y124" i="5"/>
  <c r="U278" i="5"/>
  <c r="Y37" i="5"/>
  <c r="I217" i="5"/>
  <c r="U28" i="5"/>
  <c r="U308" i="5"/>
  <c r="U306" i="5"/>
  <c r="Y45" i="5"/>
  <c r="Y61" i="5"/>
  <c r="U88" i="5"/>
  <c r="U255" i="5"/>
  <c r="U168" i="5"/>
  <c r="U94" i="5"/>
  <c r="U319" i="5"/>
  <c r="U315" i="5"/>
  <c r="U304" i="5"/>
  <c r="U232" i="5"/>
  <c r="U226" i="5"/>
  <c r="U209" i="5"/>
  <c r="AC6" i="5"/>
  <c r="U126" i="5"/>
  <c r="M7" i="5"/>
  <c r="F207" i="5"/>
  <c r="M174" i="5"/>
  <c r="M166" i="5"/>
  <c r="M10" i="5"/>
  <c r="U83" i="5"/>
  <c r="U313" i="5"/>
  <c r="M47" i="5"/>
  <c r="U269" i="5"/>
  <c r="U239" i="5"/>
  <c r="M149" i="5"/>
  <c r="Y20" i="5"/>
  <c r="U270" i="5"/>
  <c r="F335" i="5"/>
  <c r="F322" i="5"/>
  <c r="F61" i="5"/>
  <c r="U324" i="5"/>
  <c r="F43" i="5"/>
  <c r="F231" i="5"/>
  <c r="U130" i="5"/>
  <c r="F139" i="5"/>
  <c r="F86" i="5"/>
  <c r="F175" i="5"/>
  <c r="M170" i="5"/>
  <c r="U150" i="5"/>
  <c r="F256" i="5"/>
  <c r="F279" i="5"/>
  <c r="F127" i="5"/>
  <c r="F91" i="5"/>
  <c r="M157" i="5"/>
  <c r="AG79" i="5"/>
  <c r="Y52" i="5"/>
  <c r="F45" i="5"/>
  <c r="U189" i="5"/>
  <c r="U334" i="5"/>
  <c r="F240" i="5"/>
  <c r="U103" i="5"/>
  <c r="U235" i="5"/>
  <c r="U212" i="5"/>
  <c r="M60" i="5"/>
  <c r="F12" i="5"/>
  <c r="F64" i="5"/>
  <c r="F244" i="5"/>
  <c r="F168" i="5"/>
  <c r="F18" i="5"/>
  <c r="M18" i="5"/>
  <c r="F107" i="5"/>
  <c r="F54" i="5"/>
  <c r="Y8" i="5"/>
  <c r="Y5" i="5"/>
  <c r="U32" i="5"/>
  <c r="F301" i="5"/>
  <c r="M223" i="5"/>
  <c r="I233" i="5"/>
  <c r="I201" i="5"/>
  <c r="I136" i="5"/>
  <c r="I30" i="5"/>
  <c r="Y54" i="5"/>
  <c r="Y104" i="5"/>
  <c r="U272" i="5"/>
  <c r="U177" i="5"/>
  <c r="U120" i="5"/>
  <c r="U248" i="5"/>
  <c r="U312" i="5"/>
  <c r="U254" i="5"/>
  <c r="F167" i="5"/>
  <c r="U140" i="5"/>
  <c r="AG6" i="5"/>
  <c r="AC8" i="5"/>
  <c r="F228" i="5"/>
  <c r="Y225" i="5"/>
  <c r="AC5" i="5"/>
  <c r="U277" i="5"/>
  <c r="U262" i="5"/>
  <c r="U258" i="5"/>
  <c r="F106" i="5"/>
  <c r="U310" i="5"/>
  <c r="U307" i="5"/>
  <c r="M215" i="5"/>
  <c r="Y3" i="5"/>
  <c r="M63" i="5"/>
  <c r="U265" i="5"/>
  <c r="U261" i="5"/>
  <c r="U222" i="5"/>
  <c r="U163" i="5"/>
  <c r="U333" i="5"/>
  <c r="U327" i="5"/>
  <c r="F326" i="5"/>
  <c r="U252" i="5"/>
  <c r="U253" i="5"/>
  <c r="M39" i="5"/>
  <c r="U91" i="5"/>
  <c r="U303" i="5"/>
  <c r="U167" i="5"/>
  <c r="M12" i="5"/>
  <c r="M207" i="5"/>
  <c r="M181" i="5"/>
  <c r="Y15" i="5"/>
  <c r="F239" i="5"/>
  <c r="F316" i="5"/>
  <c r="F310" i="5"/>
  <c r="F202" i="5"/>
  <c r="F327" i="5"/>
  <c r="F94" i="5"/>
  <c r="F88" i="5"/>
  <c r="F225" i="5"/>
  <c r="F324" i="5"/>
  <c r="F79" i="5"/>
  <c r="F32" i="5"/>
  <c r="F267" i="5"/>
  <c r="F303" i="5"/>
  <c r="F197" i="5"/>
  <c r="F170" i="5"/>
  <c r="F40" i="5"/>
  <c r="F178" i="5"/>
  <c r="F325" i="5"/>
  <c r="U193" i="5"/>
  <c r="F193" i="5"/>
  <c r="F57" i="5"/>
  <c r="F70" i="5"/>
  <c r="U268" i="5"/>
  <c r="F3" i="5"/>
  <c r="F266" i="5"/>
  <c r="F229" i="5"/>
  <c r="F189" i="5"/>
  <c r="F83" i="5"/>
  <c r="F270" i="5"/>
  <c r="F268" i="5"/>
  <c r="F222" i="5"/>
  <c r="F218" i="5"/>
  <c r="F243" i="5"/>
  <c r="F250" i="5"/>
  <c r="M186" i="5"/>
  <c r="F186" i="5"/>
  <c r="F312" i="5"/>
  <c r="F258" i="5"/>
  <c r="F36" i="5"/>
  <c r="F50" i="5"/>
  <c r="F104" i="5"/>
  <c r="F275" i="5"/>
  <c r="F182" i="5"/>
  <c r="F309" i="5"/>
  <c r="F306" i="5"/>
  <c r="F305" i="5"/>
  <c r="U249" i="5"/>
  <c r="Y301" i="4"/>
  <c r="M218" i="4"/>
  <c r="Y7" i="4"/>
  <c r="Y62" i="4"/>
  <c r="Y10" i="4"/>
  <c r="U363" i="4"/>
  <c r="U360" i="4"/>
  <c r="U246" i="4"/>
  <c r="Y308" i="4"/>
  <c r="Y88" i="4"/>
  <c r="Y40" i="4"/>
  <c r="Q11" i="4"/>
  <c r="I56" i="4"/>
  <c r="AG125" i="4"/>
  <c r="Y137" i="4"/>
  <c r="M112" i="4"/>
  <c r="Y13" i="4"/>
  <c r="I395" i="4"/>
  <c r="Q6" i="4"/>
  <c r="Q9" i="4"/>
  <c r="AC91" i="4"/>
  <c r="M236" i="4"/>
  <c r="M30" i="4"/>
  <c r="I376" i="4"/>
  <c r="M168" i="4"/>
  <c r="I90" i="4"/>
  <c r="Y342" i="4"/>
  <c r="AC32" i="4"/>
  <c r="Y6" i="4"/>
  <c r="F389" i="4"/>
  <c r="F211" i="4"/>
  <c r="M19" i="4"/>
  <c r="M80" i="4"/>
  <c r="Y41" i="4"/>
  <c r="F403" i="4"/>
  <c r="F18" i="4"/>
  <c r="AG86" i="4"/>
  <c r="Y31" i="4"/>
  <c r="Y78" i="4"/>
  <c r="Y253" i="4"/>
  <c r="Y25" i="4"/>
  <c r="F484" i="4"/>
  <c r="U365" i="4"/>
  <c r="I6" i="7"/>
  <c r="U158" i="4"/>
  <c r="U311" i="4"/>
  <c r="U281" i="4"/>
  <c r="U266" i="4"/>
  <c r="U238" i="4"/>
  <c r="U195" i="4"/>
  <c r="U73" i="4"/>
  <c r="U470" i="4"/>
  <c r="U307" i="4"/>
  <c r="U285" i="4"/>
  <c r="U479" i="4"/>
  <c r="U115" i="4"/>
  <c r="U99" i="4"/>
  <c r="U423" i="4"/>
  <c r="U415" i="4"/>
  <c r="F340" i="4"/>
  <c r="F118" i="4"/>
  <c r="F408" i="4"/>
  <c r="F475" i="4"/>
  <c r="U198" i="4"/>
  <c r="U478" i="4"/>
  <c r="M12" i="4"/>
  <c r="M77" i="4"/>
  <c r="Y343" i="4"/>
  <c r="U371" i="4"/>
  <c r="AC239" i="4"/>
  <c r="AC166" i="4"/>
  <c r="Y321" i="4"/>
  <c r="Y148" i="4"/>
  <c r="M182" i="4"/>
  <c r="F370" i="4"/>
  <c r="M44" i="4"/>
  <c r="U327" i="4"/>
  <c r="M88" i="4"/>
  <c r="F31" i="4"/>
  <c r="Y337" i="4"/>
  <c r="Y319" i="4"/>
  <c r="F77" i="4"/>
  <c r="AC131" i="4"/>
  <c r="AG20" i="4"/>
  <c r="Y87" i="4"/>
  <c r="U418" i="4"/>
  <c r="U475" i="4"/>
  <c r="U299" i="4"/>
  <c r="U473" i="4"/>
  <c r="U471" i="4"/>
  <c r="Q51" i="4"/>
  <c r="U417" i="4"/>
  <c r="I5" i="4"/>
  <c r="Y12" i="4"/>
  <c r="AG71" i="4"/>
  <c r="F474" i="4"/>
  <c r="I397" i="4"/>
  <c r="AC27" i="4"/>
  <c r="M7" i="4"/>
  <c r="F108" i="4"/>
  <c r="M41" i="4"/>
  <c r="F19" i="4"/>
  <c r="M45" i="4"/>
  <c r="Y82" i="4"/>
  <c r="AG108" i="4"/>
  <c r="F180" i="4"/>
  <c r="I243" i="4"/>
  <c r="U286" i="4"/>
  <c r="U139" i="4"/>
  <c r="M43" i="4"/>
  <c r="U476" i="4"/>
  <c r="F279" i="4"/>
  <c r="U111" i="4"/>
  <c r="F9" i="4"/>
  <c r="AG105" i="4"/>
  <c r="AC163" i="4"/>
  <c r="AG27" i="4"/>
  <c r="AC61" i="4"/>
  <c r="AG14" i="4"/>
  <c r="F299" i="4"/>
  <c r="F470" i="4"/>
  <c r="U123" i="4"/>
  <c r="M201" i="4"/>
  <c r="M18" i="4"/>
  <c r="M10" i="4"/>
  <c r="Y175" i="4"/>
  <c r="M351" i="4"/>
  <c r="Y76" i="4"/>
  <c r="F192" i="4"/>
  <c r="AG109" i="4"/>
  <c r="AG104" i="4"/>
  <c r="AC165" i="4"/>
  <c r="Y57" i="4"/>
  <c r="Y81" i="4"/>
  <c r="U231" i="4"/>
  <c r="U384" i="4"/>
  <c r="F160" i="4"/>
  <c r="I41" i="4"/>
  <c r="U361" i="4"/>
  <c r="F418" i="4"/>
  <c r="U405" i="4"/>
  <c r="F16" i="4"/>
  <c r="M94" i="4"/>
  <c r="Y24" i="4"/>
  <c r="M146" i="4"/>
  <c r="I289" i="4"/>
  <c r="M11" i="4"/>
  <c r="U410" i="4"/>
  <c r="U300" i="4"/>
  <c r="F276" i="4"/>
  <c r="U244" i="4"/>
  <c r="U303" i="4"/>
  <c r="U147" i="4"/>
  <c r="Y42" i="4"/>
  <c r="Y185" i="4"/>
  <c r="Y143" i="4"/>
  <c r="Y252" i="4"/>
  <c r="Y149" i="4"/>
  <c r="U401" i="4"/>
  <c r="U265" i="4"/>
  <c r="M35" i="4"/>
  <c r="M63" i="4"/>
  <c r="M17" i="4"/>
  <c r="M52" i="4"/>
  <c r="I274" i="4"/>
  <c r="Y59" i="4"/>
  <c r="AC89" i="4"/>
  <c r="Y47" i="4"/>
  <c r="Y14" i="4"/>
  <c r="F190" i="4"/>
  <c r="U356" i="4"/>
  <c r="U402" i="4"/>
  <c r="U484" i="4"/>
  <c r="U480" i="4"/>
  <c r="M145" i="4"/>
  <c r="Y54" i="4"/>
  <c r="M370" i="4"/>
  <c r="M320" i="4"/>
  <c r="I393" i="4"/>
  <c r="AG75" i="4"/>
  <c r="AG72" i="4"/>
  <c r="Y228" i="4"/>
  <c r="U280" i="4"/>
  <c r="U250" i="4"/>
  <c r="U354" i="4"/>
  <c r="Y9" i="4"/>
  <c r="M16" i="4"/>
  <c r="I62" i="4"/>
  <c r="U64" i="4"/>
  <c r="Y55" i="4"/>
  <c r="AC14" i="4"/>
  <c r="U404" i="4"/>
  <c r="U328" i="4"/>
  <c r="U481" i="4"/>
  <c r="Y18" i="4"/>
  <c r="M380" i="4"/>
  <c r="M374" i="4"/>
  <c r="M159" i="4"/>
  <c r="U236" i="4"/>
  <c r="M28" i="4"/>
  <c r="F274" i="4"/>
  <c r="I399" i="4"/>
  <c r="I324" i="4"/>
  <c r="F87" i="4"/>
  <c r="F46" i="4"/>
  <c r="F59" i="4"/>
  <c r="F380" i="4"/>
  <c r="F182" i="4"/>
  <c r="F472" i="4"/>
  <c r="Y15" i="4"/>
  <c r="I7" i="4"/>
  <c r="F393" i="4"/>
  <c r="F406" i="4"/>
  <c r="F147" i="4"/>
  <c r="F75" i="4"/>
  <c r="U366" i="4"/>
  <c r="F51" i="4"/>
  <c r="AC23" i="4"/>
  <c r="F68" i="4"/>
  <c r="U359" i="4"/>
  <c r="M120" i="4"/>
  <c r="AG23" i="4"/>
  <c r="U100" i="4"/>
  <c r="F361" i="4"/>
  <c r="F148" i="4"/>
  <c r="U224" i="4"/>
  <c r="U407" i="4"/>
  <c r="Y34" i="4"/>
  <c r="F60" i="4"/>
  <c r="M340" i="4"/>
  <c r="F381" i="4"/>
  <c r="M42" i="4"/>
  <c r="M323" i="4"/>
  <c r="U364" i="4"/>
  <c r="U258" i="4"/>
  <c r="Y179" i="4"/>
  <c r="Y11" i="4"/>
  <c r="I11" i="4"/>
  <c r="F398" i="4"/>
  <c r="Q4" i="4"/>
  <c r="AC20" i="4"/>
  <c r="F212" i="4"/>
  <c r="AC203" i="4"/>
  <c r="F25" i="4"/>
  <c r="U237" i="4"/>
  <c r="Y3" i="4"/>
  <c r="F334" i="4"/>
  <c r="U419" i="4"/>
  <c r="Q13" i="4"/>
  <c r="AC180" i="4"/>
  <c r="Y66" i="4"/>
  <c r="F256" i="4"/>
  <c r="U116" i="4"/>
  <c r="F125" i="4"/>
  <c r="F203" i="4"/>
  <c r="F241" i="4"/>
  <c r="F379" i="4"/>
  <c r="M272" i="4"/>
  <c r="F43" i="4"/>
  <c r="M298" i="4"/>
  <c r="M181" i="4"/>
  <c r="F181" i="4"/>
  <c r="M49" i="4"/>
  <c r="U261" i="4"/>
  <c r="U129" i="4"/>
  <c r="M9" i="4"/>
  <c r="F89" i="4"/>
  <c r="Y4" i="4"/>
  <c r="F175" i="4"/>
  <c r="Y278" i="4"/>
  <c r="F228" i="4"/>
  <c r="Y247" i="4"/>
  <c r="Y121" i="4"/>
  <c r="U367" i="4"/>
  <c r="U420" i="4"/>
  <c r="U200" i="4"/>
  <c r="M8" i="4"/>
  <c r="Y84" i="4"/>
  <c r="U101" i="4"/>
  <c r="F425" i="4"/>
  <c r="Y46" i="4"/>
  <c r="F413" i="4"/>
  <c r="F307" i="4"/>
  <c r="F221" i="4"/>
  <c r="I202" i="4"/>
  <c r="F286" i="4"/>
  <c r="F72" i="4"/>
  <c r="AC234" i="4"/>
  <c r="Y61" i="4"/>
  <c r="F316" i="4"/>
  <c r="U316" i="4"/>
  <c r="U362" i="4"/>
  <c r="U336" i="4"/>
  <c r="U275" i="4"/>
  <c r="F384" i="4"/>
  <c r="M382" i="4"/>
  <c r="Y8" i="4"/>
  <c r="M48" i="4"/>
  <c r="I155" i="4"/>
  <c r="I6" i="4"/>
  <c r="U183" i="4"/>
  <c r="U21" i="4"/>
  <c r="U416" i="4"/>
  <c r="U411" i="4"/>
  <c r="U188" i="4"/>
  <c r="U482" i="4"/>
  <c r="U472" i="4"/>
  <c r="F386" i="4"/>
  <c r="U160" i="4"/>
  <c r="M379" i="4"/>
  <c r="M293" i="4"/>
  <c r="I353" i="4"/>
  <c r="Y30" i="4"/>
  <c r="I30" i="4"/>
  <c r="I50" i="4"/>
  <c r="U413" i="4"/>
  <c r="F312" i="4"/>
  <c r="I168" i="4"/>
  <c r="F218" i="4"/>
  <c r="F100" i="4"/>
  <c r="U368" i="4"/>
  <c r="U334" i="4"/>
  <c r="U284" i="4"/>
  <c r="U425" i="4"/>
  <c r="U422" i="4"/>
  <c r="U408" i="4"/>
  <c r="U338" i="4"/>
  <c r="U312" i="4"/>
  <c r="U114" i="4"/>
  <c r="M171" i="4"/>
  <c r="M383" i="4"/>
  <c r="I394" i="4"/>
  <c r="U332" i="4"/>
  <c r="M58" i="4"/>
  <c r="F92" i="4"/>
  <c r="Y68" i="4"/>
  <c r="F337" i="4"/>
  <c r="Y162" i="4"/>
  <c r="Y152" i="4"/>
  <c r="U37" i="4"/>
  <c r="U357" i="4"/>
  <c r="U409" i="4"/>
  <c r="U262" i="4"/>
  <c r="U65" i="4"/>
  <c r="U474" i="4"/>
  <c r="M24" i="4"/>
  <c r="M69" i="4"/>
  <c r="I136" i="4"/>
  <c r="U412" i="4"/>
  <c r="F411" i="4"/>
  <c r="F483" i="4"/>
  <c r="U388" i="4"/>
  <c r="U232" i="4"/>
  <c r="M22" i="4"/>
  <c r="M97" i="4"/>
  <c r="U35" i="4"/>
  <c r="M133" i="4"/>
  <c r="M325" i="4"/>
  <c r="I58" i="4"/>
  <c r="AC212" i="4"/>
  <c r="Y53" i="4"/>
  <c r="Y192" i="4"/>
  <c r="Y208" i="4"/>
  <c r="U295" i="4"/>
  <c r="U130" i="4"/>
  <c r="U421" i="4"/>
  <c r="U241" i="4"/>
  <c r="U251" i="4"/>
  <c r="U288" i="4"/>
  <c r="U173" i="4"/>
  <c r="U95" i="4"/>
  <c r="M60" i="4"/>
  <c r="U340" i="4"/>
  <c r="U186" i="4"/>
  <c r="I222" i="4"/>
  <c r="U221" i="4"/>
  <c r="M110" i="4"/>
  <c r="M34" i="4"/>
  <c r="M308" i="4"/>
  <c r="M118" i="4"/>
  <c r="M26" i="4"/>
  <c r="M267" i="4"/>
  <c r="I400" i="4"/>
  <c r="U353" i="4"/>
  <c r="I391" i="4"/>
  <c r="I226" i="4"/>
  <c r="I10" i="4"/>
  <c r="I13" i="4"/>
  <c r="F401" i="4"/>
  <c r="U350" i="4"/>
  <c r="M29" i="4"/>
  <c r="M154" i="4"/>
  <c r="M15" i="4"/>
  <c r="Y16" i="4"/>
  <c r="M381" i="4"/>
  <c r="M54" i="4"/>
  <c r="M40" i="4"/>
  <c r="AG3" i="4"/>
  <c r="Q3" i="4"/>
  <c r="F109" i="4"/>
  <c r="U207" i="4"/>
  <c r="F207" i="4"/>
  <c r="F123" i="4"/>
  <c r="F336" i="4"/>
  <c r="U414" i="4"/>
  <c r="F414" i="4"/>
  <c r="F480" i="4"/>
  <c r="F224" i="4"/>
  <c r="F103" i="4"/>
  <c r="F261" i="4"/>
  <c r="F158" i="4"/>
  <c r="M341" i="4"/>
  <c r="F341" i="4"/>
  <c r="F244" i="4"/>
  <c r="F327" i="4"/>
  <c r="F129" i="4"/>
  <c r="F421" i="4"/>
  <c r="F482" i="4"/>
  <c r="F365" i="4"/>
  <c r="F258" i="4"/>
  <c r="F343" i="4"/>
  <c r="F342" i="4"/>
  <c r="I249" i="4"/>
  <c r="F249" i="4"/>
  <c r="F262" i="4"/>
  <c r="F308" i="4"/>
  <c r="F377" i="4"/>
  <c r="F410" i="4"/>
  <c r="F179" i="4"/>
  <c r="F250" i="4"/>
  <c r="F27" i="4"/>
  <c r="I39" i="4"/>
  <c r="F26" i="4"/>
  <c r="F120" i="4"/>
  <c r="F357" i="4"/>
  <c r="F152" i="4"/>
  <c r="F402" i="4"/>
  <c r="F252" i="4"/>
  <c r="F280" i="4"/>
  <c r="F65" i="4"/>
  <c r="F303" i="4"/>
  <c r="U279" i="4"/>
  <c r="F201" i="4"/>
  <c r="F173" i="4"/>
  <c r="F57" i="4"/>
  <c r="F284" i="4"/>
  <c r="F350" i="4"/>
  <c r="F426" i="4"/>
  <c r="F267" i="4"/>
  <c r="F37" i="4"/>
  <c r="F234" i="4"/>
  <c r="F367" i="4"/>
  <c r="F420" i="4"/>
  <c r="F29" i="4"/>
  <c r="F356" i="4"/>
  <c r="F176" i="4"/>
  <c r="F388" i="4"/>
  <c r="F187" i="4"/>
  <c r="F165" i="4"/>
  <c r="F66" i="4"/>
  <c r="F364" i="4"/>
  <c r="F311" i="4"/>
  <c r="U117" i="4"/>
  <c r="U190" i="4"/>
  <c r="U103" i="4"/>
  <c r="U276" i="4"/>
  <c r="U306" i="4"/>
  <c r="F397" i="4"/>
  <c r="U424" i="4"/>
  <c r="Y43" i="4"/>
  <c r="F32" i="4"/>
  <c r="U403" i="4"/>
  <c r="U256" i="4"/>
  <c r="U377" i="4"/>
  <c r="U56" i="4"/>
  <c r="U389" i="4"/>
  <c r="U373" i="4"/>
  <c r="M215" i="4"/>
  <c r="U355" i="4"/>
  <c r="U477" i="4"/>
  <c r="U119" i="4"/>
  <c r="U38" i="4"/>
  <c r="M90" i="4"/>
  <c r="U406" i="4"/>
  <c r="U483" i="4"/>
  <c r="U386" i="4"/>
  <c r="Q113" i="4"/>
  <c r="M194" i="4"/>
  <c r="I12" i="4"/>
  <c r="U49" i="4"/>
  <c r="M5" i="4"/>
  <c r="I396" i="4"/>
  <c r="I172" i="4"/>
  <c r="U144" i="4"/>
  <c r="M329" i="4"/>
  <c r="M318" i="4"/>
  <c r="M211" i="4"/>
  <c r="M33" i="4"/>
  <c r="Y33" i="4"/>
  <c r="Y5" i="4"/>
  <c r="AC3" i="4"/>
  <c r="I398" i="4"/>
  <c r="I64" i="4"/>
  <c r="I8" i="4"/>
  <c r="M106" i="4"/>
  <c r="I392" i="4"/>
  <c r="I48" i="4"/>
  <c r="I325" i="4"/>
  <c r="Q7" i="4"/>
  <c r="I44" i="4"/>
  <c r="I332" i="4"/>
  <c r="U833" i="3"/>
  <c r="M607" i="3"/>
  <c r="M6" i="7"/>
  <c r="U353" i="3"/>
  <c r="AC260" i="3"/>
  <c r="F38" i="8"/>
  <c r="F73" i="4"/>
  <c r="AC184" i="2"/>
  <c r="AC148" i="2"/>
  <c r="AC45" i="2"/>
  <c r="AC340" i="2"/>
  <c r="AC292" i="2"/>
  <c r="AC240" i="2"/>
  <c r="AC109" i="2"/>
  <c r="AC89" i="2"/>
  <c r="AC452" i="2"/>
  <c r="AC369" i="2"/>
  <c r="AC284" i="2"/>
  <c r="AC44" i="2"/>
  <c r="AC46" i="2"/>
  <c r="AC24" i="2"/>
  <c r="F368" i="4"/>
  <c r="AC178" i="2"/>
  <c r="AC138" i="2"/>
  <c r="AC405" i="2"/>
  <c r="AC231" i="2"/>
  <c r="AC42" i="2"/>
  <c r="AC570" i="2"/>
  <c r="AC505" i="2"/>
  <c r="AC441" i="2"/>
  <c r="AC6" i="2"/>
  <c r="AC261" i="2"/>
  <c r="AC54" i="2"/>
  <c r="F113" i="4"/>
  <c r="F31" i="7"/>
  <c r="F42" i="4"/>
  <c r="F338" i="4"/>
  <c r="F154" i="4"/>
  <c r="F424" i="4"/>
  <c r="F19" i="8"/>
  <c r="F49" i="4"/>
  <c r="F21" i="7"/>
  <c r="F11" i="8"/>
  <c r="F29" i="8"/>
  <c r="F186" i="4"/>
  <c r="F31" i="8"/>
  <c r="F359" i="4"/>
  <c r="F81" i="4"/>
  <c r="F374" i="4"/>
  <c r="F247" i="4"/>
  <c r="F478" i="4"/>
  <c r="F295" i="4"/>
  <c r="F400" i="4"/>
  <c r="F5" i="6"/>
  <c r="F237" i="4"/>
  <c r="F144" i="4"/>
  <c r="F12" i="6"/>
  <c r="F324" i="4"/>
  <c r="F332" i="4"/>
  <c r="F15" i="8"/>
  <c r="U539" i="3"/>
  <c r="U506" i="3"/>
  <c r="U398" i="3"/>
  <c r="U814" i="3"/>
  <c r="F33" i="6"/>
  <c r="F5" i="7"/>
  <c r="F41" i="4"/>
  <c r="F94" i="6"/>
  <c r="F41" i="7"/>
  <c r="F28" i="8"/>
  <c r="F90" i="4"/>
  <c r="F215" i="4"/>
  <c r="F30" i="4"/>
  <c r="F112" i="4"/>
  <c r="AC90" i="3"/>
  <c r="AC519" i="3"/>
  <c r="AC486" i="3"/>
  <c r="F26" i="8"/>
  <c r="M590" i="3"/>
  <c r="M10" i="3"/>
  <c r="M549" i="3"/>
  <c r="M40" i="3"/>
  <c r="AG186" i="3"/>
  <c r="AC296" i="3"/>
  <c r="AC248" i="3"/>
  <c r="AC31" i="3"/>
  <c r="Y57" i="3"/>
  <c r="Y93" i="3"/>
  <c r="Y256" i="3"/>
  <c r="Y547" i="3"/>
  <c r="Y526" i="3"/>
  <c r="Y481" i="3"/>
  <c r="Y553" i="3"/>
  <c r="Y534" i="3"/>
  <c r="Y502" i="3"/>
  <c r="Y216" i="3"/>
  <c r="Y140" i="3"/>
  <c r="U206" i="3"/>
  <c r="U114" i="3"/>
  <c r="U859" i="3"/>
  <c r="U855" i="3"/>
  <c r="U338" i="3"/>
  <c r="Q24" i="3"/>
  <c r="M13" i="3"/>
  <c r="M6" i="3"/>
  <c r="F71" i="4"/>
  <c r="U6" i="7"/>
  <c r="I39" i="6"/>
  <c r="F3" i="4"/>
  <c r="I4" i="4"/>
  <c r="I4" i="8"/>
  <c r="U875" i="3"/>
  <c r="U242" i="3"/>
  <c r="U835" i="3"/>
  <c r="M33" i="3"/>
  <c r="M595" i="3"/>
  <c r="M24" i="3"/>
  <c r="M47" i="3"/>
  <c r="M27" i="3"/>
  <c r="U164" i="3"/>
  <c r="U108" i="3"/>
  <c r="I592" i="3"/>
  <c r="AC9" i="3"/>
  <c r="AG51" i="3"/>
  <c r="AC68" i="3"/>
  <c r="Y518" i="3"/>
  <c r="U860" i="3"/>
  <c r="F319" i="4"/>
  <c r="F185" i="4"/>
  <c r="U695" i="3"/>
  <c r="F278" i="4"/>
  <c r="F62" i="4"/>
  <c r="F143" i="5"/>
  <c r="F91" i="4"/>
  <c r="F208" i="4"/>
  <c r="U223" i="3"/>
  <c r="U309" i="3"/>
  <c r="U873" i="3"/>
  <c r="F238" i="5"/>
  <c r="F6" i="5"/>
  <c r="F304" i="5"/>
  <c r="F153" i="5"/>
  <c r="F236" i="4"/>
  <c r="F101" i="4"/>
  <c r="F22" i="7"/>
  <c r="F391" i="4"/>
  <c r="F353" i="4"/>
  <c r="F42" i="7"/>
  <c r="F12" i="4"/>
  <c r="F46" i="6"/>
  <c r="F131" i="4"/>
  <c r="F114" i="4"/>
  <c r="F36" i="7"/>
  <c r="F35" i="8"/>
  <c r="F69" i="4"/>
  <c r="F15" i="4"/>
  <c r="F38" i="4"/>
  <c r="F95" i="6"/>
  <c r="F354" i="4"/>
  <c r="F329" i="4"/>
  <c r="F298" i="4"/>
  <c r="F3" i="8"/>
  <c r="F25" i="6"/>
  <c r="F95" i="4"/>
  <c r="F41" i="5"/>
  <c r="Y144" i="2"/>
  <c r="Y60" i="2"/>
  <c r="Y212" i="2"/>
  <c r="Y136" i="2"/>
  <c r="Y759" i="2"/>
  <c r="Y696" i="2"/>
  <c r="F163" i="4"/>
  <c r="F419" i="4"/>
  <c r="F300" i="4"/>
  <c r="F422" i="4"/>
  <c r="F11" i="7"/>
  <c r="Y198" i="3"/>
  <c r="Y568" i="3"/>
  <c r="Y385" i="3"/>
  <c r="Y243" i="3"/>
  <c r="F146" i="5"/>
  <c r="F476" i="4"/>
  <c r="F24" i="7"/>
  <c r="F320" i="4"/>
  <c r="F251" i="4"/>
  <c r="F325" i="4"/>
  <c r="F66" i="5"/>
  <c r="F6" i="6"/>
  <c r="F162" i="4"/>
  <c r="F146" i="4"/>
  <c r="F371" i="4"/>
  <c r="F38" i="5"/>
  <c r="F47" i="5"/>
  <c r="F111" i="6"/>
  <c r="F5" i="8"/>
  <c r="F30" i="8"/>
  <c r="F3" i="9"/>
  <c r="F17" i="7"/>
  <c r="F323" i="4"/>
  <c r="F40" i="4"/>
  <c r="F43" i="6"/>
  <c r="F116" i="4"/>
  <c r="F5" i="4"/>
  <c r="F24" i="8"/>
  <c r="F238" i="4"/>
  <c r="F130" i="4"/>
  <c r="F272" i="4"/>
  <c r="F409" i="4"/>
  <c r="F6" i="4"/>
  <c r="F14" i="4"/>
  <c r="F13" i="8"/>
  <c r="F20" i="4"/>
  <c r="F13" i="9"/>
  <c r="F150" i="5"/>
  <c r="F103" i="5"/>
  <c r="F266" i="4"/>
  <c r="F56" i="4"/>
  <c r="F166" i="4"/>
  <c r="F78" i="4"/>
  <c r="F363" i="4"/>
  <c r="F28" i="7"/>
  <c r="F137" i="4"/>
  <c r="F275" i="4"/>
  <c r="F106" i="4"/>
  <c r="F392" i="4"/>
  <c r="F481" i="4"/>
  <c r="F44" i="4"/>
  <c r="F57" i="6"/>
  <c r="F37" i="6"/>
  <c r="F34" i="8"/>
  <c r="M4" i="4"/>
  <c r="F4" i="7"/>
  <c r="F27" i="8"/>
  <c r="M370" i="3"/>
  <c r="M348" i="3"/>
  <c r="M36" i="3"/>
  <c r="U38" i="3"/>
  <c r="M16" i="3"/>
  <c r="M337" i="3"/>
  <c r="M199" i="3"/>
  <c r="M62" i="3"/>
  <c r="U373" i="3"/>
  <c r="U808" i="3"/>
  <c r="Y23" i="3"/>
  <c r="AC375" i="3"/>
  <c r="M265" i="3"/>
  <c r="M45" i="3"/>
  <c r="AC497" i="3"/>
  <c r="AC461" i="3"/>
  <c r="Q26" i="3"/>
  <c r="M278" i="3"/>
  <c r="AG99" i="3"/>
  <c r="M684" i="3"/>
  <c r="U685" i="3"/>
  <c r="F640" i="3"/>
  <c r="AG115" i="3"/>
  <c r="Y104" i="3"/>
  <c r="Y436" i="3"/>
  <c r="U839" i="3"/>
  <c r="U466" i="3"/>
  <c r="M89" i="3"/>
  <c r="M14" i="3"/>
  <c r="M15" i="3"/>
  <c r="Y178" i="3"/>
  <c r="U624" i="3"/>
  <c r="U891" i="3"/>
  <c r="U889" i="3"/>
  <c r="AC445" i="3"/>
  <c r="AC422" i="3"/>
  <c r="U282" i="3"/>
  <c r="U677" i="3"/>
  <c r="U867" i="3"/>
  <c r="U865" i="3"/>
  <c r="Y37" i="3"/>
  <c r="Y53" i="3"/>
  <c r="M73" i="3"/>
  <c r="M29" i="3"/>
  <c r="M639" i="3"/>
  <c r="M611" i="3"/>
  <c r="M74" i="3"/>
  <c r="M308" i="3"/>
  <c r="M441" i="3"/>
  <c r="M405" i="3"/>
  <c r="M329" i="3"/>
  <c r="Q4" i="3"/>
  <c r="F48" i="5"/>
  <c r="F271" i="5"/>
  <c r="F27" i="5"/>
  <c r="F264" i="5"/>
  <c r="F319" i="5"/>
  <c r="F53" i="5"/>
  <c r="F263" i="5"/>
  <c r="F147" i="5"/>
  <c r="F260" i="5"/>
  <c r="F315" i="5"/>
  <c r="F15" i="5"/>
  <c r="F13" i="5"/>
  <c r="F42" i="5"/>
  <c r="F216" i="5"/>
  <c r="F252" i="5"/>
  <c r="F34" i="5"/>
  <c r="F111" i="5"/>
  <c r="F262" i="5"/>
  <c r="F272" i="5"/>
  <c r="F181" i="5"/>
  <c r="F232" i="5"/>
  <c r="F20" i="5"/>
  <c r="F233" i="5"/>
  <c r="F331" i="5"/>
  <c r="F274" i="5"/>
  <c r="F90" i="5"/>
  <c r="F8" i="5"/>
  <c r="F191" i="5"/>
  <c r="F209" i="5"/>
  <c r="F164" i="5"/>
  <c r="F133" i="5"/>
  <c r="F4" i="5"/>
  <c r="F65" i="5"/>
  <c r="F102" i="5"/>
  <c r="F140" i="5"/>
  <c r="F154" i="5"/>
  <c r="F63" i="5"/>
  <c r="F245" i="5"/>
  <c r="F330" i="5"/>
  <c r="F16" i="5"/>
  <c r="F157" i="5"/>
  <c r="F30" i="5"/>
  <c r="F163" i="5"/>
  <c r="F82" i="5"/>
  <c r="F259" i="5"/>
  <c r="F212" i="5"/>
  <c r="F144" i="5"/>
  <c r="F87" i="5"/>
  <c r="F333" i="5"/>
  <c r="F248" i="5"/>
  <c r="F166" i="5"/>
  <c r="U170" i="3"/>
  <c r="F105" i="4"/>
  <c r="U874" i="3"/>
  <c r="U840" i="3"/>
  <c r="U826" i="3"/>
  <c r="U824" i="3"/>
  <c r="U404" i="2"/>
  <c r="U720" i="3"/>
  <c r="U715" i="3"/>
  <c r="U713" i="3"/>
  <c r="U709" i="3"/>
  <c r="U705" i="3"/>
  <c r="U847" i="3"/>
  <c r="U675" i="3"/>
  <c r="U819" i="3"/>
  <c r="U810" i="3"/>
  <c r="F97" i="4"/>
  <c r="U821" i="3"/>
  <c r="U723" i="3"/>
  <c r="U721" i="3"/>
  <c r="U718" i="3"/>
  <c r="U716" i="3"/>
  <c r="U714" i="3"/>
  <c r="U159" i="3"/>
  <c r="U120" i="3"/>
  <c r="U846" i="3"/>
  <c r="U817" i="3"/>
  <c r="U621" i="3"/>
  <c r="F188" i="4"/>
  <c r="F232" i="4"/>
  <c r="U886" i="3"/>
  <c r="U880" i="3"/>
  <c r="F231" i="4"/>
  <c r="F281" i="4"/>
  <c r="F37" i="5"/>
  <c r="U580" i="3"/>
  <c r="F311" i="5"/>
  <c r="U442" i="3"/>
  <c r="F423" i="4"/>
  <c r="F145" i="4"/>
  <c r="F124" i="5"/>
  <c r="F278" i="5"/>
  <c r="F314" i="5"/>
  <c r="U708" i="3"/>
  <c r="U852" i="3"/>
  <c r="F47" i="4"/>
  <c r="F17" i="5"/>
  <c r="U893" i="3"/>
  <c r="F115" i="4"/>
  <c r="F265" i="5"/>
  <c r="U881" i="3"/>
  <c r="F80" i="4"/>
  <c r="U699" i="3"/>
  <c r="F404" i="4"/>
  <c r="F32" i="8"/>
  <c r="U692" i="3"/>
  <c r="U285" i="3"/>
  <c r="U200" i="3"/>
  <c r="U130" i="3"/>
  <c r="U843" i="3"/>
  <c r="U570" i="3"/>
  <c r="U155" i="3"/>
  <c r="U834" i="3"/>
  <c r="U270" i="3"/>
  <c r="F53" i="4"/>
  <c r="F119" i="4"/>
  <c r="F307" i="5"/>
  <c r="F69" i="5"/>
  <c r="F183" i="4"/>
  <c r="F110" i="4"/>
  <c r="F329" i="5"/>
  <c r="F149" i="5"/>
  <c r="F60" i="6"/>
  <c r="F239" i="4"/>
  <c r="U884" i="3"/>
  <c r="U882" i="3"/>
  <c r="F254" i="5"/>
  <c r="U671" i="3"/>
  <c r="U698" i="3"/>
  <c r="E697" i="3"/>
  <c r="U693" i="3"/>
  <c r="U872" i="3"/>
  <c r="U869" i="3"/>
  <c r="U179" i="3"/>
  <c r="F23" i="5"/>
  <c r="U725" i="3"/>
  <c r="U665" i="3"/>
  <c r="U275" i="3"/>
  <c r="U830" i="3"/>
  <c r="U531" i="3"/>
  <c r="U366" i="3"/>
  <c r="F51" i="5"/>
  <c r="I575" i="3"/>
  <c r="I545" i="3"/>
  <c r="I509" i="3"/>
  <c r="I158" i="3"/>
  <c r="F47" i="7"/>
  <c r="F9" i="6"/>
  <c r="F328" i="5"/>
  <c r="F155" i="4"/>
  <c r="F66" i="6"/>
  <c r="F101" i="5"/>
  <c r="F39" i="8"/>
  <c r="F9" i="7"/>
  <c r="F136" i="5"/>
  <c r="I468" i="3"/>
  <c r="I192" i="3"/>
  <c r="F84" i="4"/>
  <c r="F18" i="9"/>
  <c r="F4" i="8"/>
  <c r="F390" i="4"/>
  <c r="F306" i="4"/>
  <c r="F96" i="5"/>
  <c r="F355" i="4"/>
  <c r="F17" i="4"/>
  <c r="F10" i="5"/>
  <c r="F76" i="5"/>
  <c r="I6" i="9"/>
  <c r="I110" i="3"/>
  <c r="F8" i="8"/>
  <c r="F417" i="4"/>
  <c r="F217" i="5"/>
  <c r="F152" i="5"/>
  <c r="F37" i="8"/>
  <c r="I532" i="3"/>
  <c r="F34" i="7"/>
  <c r="I510" i="3"/>
  <c r="I495" i="3"/>
  <c r="I25" i="3"/>
  <c r="E887" i="3"/>
  <c r="AC334" i="3"/>
  <c r="U288" i="3"/>
  <c r="E885" i="3"/>
  <c r="E844" i="3"/>
  <c r="M569" i="3"/>
  <c r="U687" i="3"/>
  <c r="U595" i="3"/>
  <c r="AG207" i="3"/>
  <c r="AG5" i="3"/>
  <c r="AC367" i="3"/>
  <c r="AC342" i="3"/>
  <c r="AC324" i="3"/>
  <c r="U832" i="3"/>
  <c r="M807" i="3"/>
  <c r="I127" i="3"/>
  <c r="M23" i="3"/>
  <c r="U829" i="3"/>
  <c r="U100" i="3"/>
  <c r="M49" i="3"/>
  <c r="Y4" i="3"/>
  <c r="I35" i="3"/>
  <c r="U629" i="3"/>
  <c r="U113" i="3"/>
  <c r="U862" i="3"/>
  <c r="U827" i="3"/>
  <c r="U825" i="3"/>
  <c r="M678" i="3"/>
  <c r="AC355" i="3"/>
  <c r="AG48" i="3"/>
  <c r="AC17" i="3"/>
  <c r="U126" i="3"/>
  <c r="U719" i="3"/>
  <c r="U712" i="3"/>
  <c r="U706" i="3"/>
  <c r="U563" i="3"/>
  <c r="E888" i="3"/>
  <c r="U878" i="3"/>
  <c r="U845" i="3"/>
  <c r="U412" i="3"/>
  <c r="I479" i="3"/>
  <c r="F302" i="3"/>
  <c r="Y593" i="3"/>
  <c r="U701" i="3"/>
  <c r="U171" i="3"/>
  <c r="U895" i="3"/>
  <c r="U651" i="3"/>
  <c r="M617" i="3"/>
  <c r="M173" i="3"/>
  <c r="Q15" i="3"/>
  <c r="AC79" i="3"/>
  <c r="AC513" i="3"/>
  <c r="AC491" i="3"/>
  <c r="AC470" i="3"/>
  <c r="AC261" i="3"/>
  <c r="AC131" i="3"/>
  <c r="Y408" i="3"/>
  <c r="Y17" i="3"/>
  <c r="U269" i="3"/>
  <c r="U46" i="3"/>
  <c r="F609" i="3"/>
  <c r="F379" i="3"/>
  <c r="U574" i="3"/>
  <c r="M67" i="3"/>
  <c r="I232" i="3"/>
  <c r="Q6" i="3"/>
  <c r="U885" i="3"/>
  <c r="U841" i="3"/>
  <c r="Q91" i="3"/>
  <c r="Q3" i="3"/>
  <c r="Q8" i="3"/>
  <c r="M523" i="3"/>
  <c r="M501" i="3"/>
  <c r="M464" i="3"/>
  <c r="I556" i="3"/>
  <c r="Y9" i="3"/>
  <c r="AG174" i="3"/>
  <c r="AG128" i="3"/>
  <c r="AC402" i="3"/>
  <c r="AC386" i="3"/>
  <c r="U44" i="3"/>
  <c r="U474" i="3"/>
  <c r="U868" i="3"/>
  <c r="U866" i="3"/>
  <c r="U850" i="3"/>
  <c r="U524" i="3"/>
  <c r="U493" i="3"/>
  <c r="M21" i="3"/>
  <c r="M64" i="3"/>
  <c r="I581" i="3"/>
  <c r="I119" i="3"/>
  <c r="U517" i="3"/>
  <c r="U858" i="3"/>
  <c r="U851" i="3"/>
  <c r="U849" i="3"/>
  <c r="U815" i="3"/>
  <c r="U602" i="3"/>
  <c r="U406" i="3"/>
  <c r="U152" i="3"/>
  <c r="Y10" i="3"/>
  <c r="I372" i="3"/>
  <c r="U566" i="3"/>
  <c r="U813" i="3"/>
  <c r="M290" i="3"/>
  <c r="M578" i="3"/>
  <c r="M151" i="3"/>
  <c r="I562" i="3"/>
  <c r="I340" i="3"/>
  <c r="AG191" i="3"/>
  <c r="AC414" i="3"/>
  <c r="U727" i="3"/>
  <c r="U319" i="3"/>
  <c r="U861" i="3"/>
  <c r="U663" i="3"/>
  <c r="U646" i="3"/>
  <c r="U76" i="3"/>
  <c r="U349" i="3"/>
  <c r="U300" i="3"/>
  <c r="M465" i="3"/>
  <c r="I623" i="3"/>
  <c r="U871" i="3"/>
  <c r="U828" i="3"/>
  <c r="U633" i="3"/>
  <c r="U489" i="3"/>
  <c r="U420" i="3"/>
  <c r="U239" i="3"/>
  <c r="U379" i="3"/>
  <c r="U894" i="3"/>
  <c r="U676" i="3"/>
  <c r="U831" i="3"/>
  <c r="U823" i="3"/>
  <c r="U612" i="3"/>
  <c r="F814" i="3"/>
  <c r="AC26" i="3"/>
  <c r="M146" i="3"/>
  <c r="M584" i="3"/>
  <c r="M104" i="3"/>
  <c r="M811" i="3"/>
  <c r="M411" i="3"/>
  <c r="Y14" i="3"/>
  <c r="Y15" i="3"/>
  <c r="M433" i="3"/>
  <c r="I469" i="3"/>
  <c r="Q19" i="3"/>
  <c r="M18" i="3"/>
  <c r="I352" i="3"/>
  <c r="I302" i="3"/>
  <c r="I258" i="3"/>
  <c r="U407" i="3"/>
  <c r="M667" i="3"/>
  <c r="F485" i="3"/>
  <c r="U226" i="3"/>
  <c r="F491" i="3"/>
  <c r="F891" i="3"/>
  <c r="U890" i="3"/>
  <c r="U287" i="3"/>
  <c r="U101" i="3"/>
  <c r="I281" i="3"/>
  <c r="Y133" i="3"/>
  <c r="D133" i="3" s="1"/>
  <c r="AC51" i="3"/>
  <c r="U106" i="3"/>
  <c r="U707" i="3"/>
  <c r="U187" i="3"/>
  <c r="F698" i="3"/>
  <c r="U697" i="3"/>
  <c r="U303" i="3"/>
  <c r="F143" i="3"/>
  <c r="Y22" i="3"/>
  <c r="Y74" i="3"/>
  <c r="AC237" i="3"/>
  <c r="M237" i="3"/>
  <c r="U480" i="3"/>
  <c r="Y121" i="3"/>
  <c r="AC423" i="3"/>
  <c r="Y220" i="3"/>
  <c r="Y43" i="3"/>
  <c r="Y11" i="3"/>
  <c r="U214" i="3"/>
  <c r="U393" i="3"/>
  <c r="E843" i="3"/>
  <c r="M292" i="3"/>
  <c r="M3" i="3"/>
  <c r="M8" i="3"/>
  <c r="Y33" i="3"/>
  <c r="U647" i="3"/>
  <c r="U294" i="3"/>
  <c r="Y55" i="3"/>
  <c r="E542" i="3"/>
  <c r="E355" i="3"/>
  <c r="U704" i="3"/>
  <c r="U360" i="3"/>
  <c r="U888" i="3"/>
  <c r="F872" i="3"/>
  <c r="F808" i="3"/>
  <c r="M537" i="3"/>
  <c r="F674" i="3"/>
  <c r="U722" i="3"/>
  <c r="M620" i="3"/>
  <c r="M19" i="3"/>
  <c r="AG132" i="3"/>
  <c r="AC305" i="3"/>
  <c r="AC259" i="3"/>
  <c r="Y354" i="3"/>
  <c r="U257" i="3"/>
  <c r="U732" i="3"/>
  <c r="U521" i="3"/>
  <c r="F113" i="3"/>
  <c r="U477" i="3"/>
  <c r="U330" i="3"/>
  <c r="I421" i="3"/>
  <c r="Y25" i="3"/>
  <c r="AG107" i="3"/>
  <c r="AC136" i="3"/>
  <c r="Y81" i="3"/>
  <c r="U731" i="3"/>
  <c r="U431" i="3"/>
  <c r="F35" i="3"/>
  <c r="F96" i="3"/>
  <c r="F850" i="3"/>
  <c r="U597" i="3"/>
  <c r="Y290" i="3"/>
  <c r="U717" i="3"/>
  <c r="U193" i="3"/>
  <c r="U111" i="3"/>
  <c r="U390" i="3"/>
  <c r="M183" i="3"/>
  <c r="I383" i="3"/>
  <c r="F38" i="3"/>
  <c r="AG215" i="3"/>
  <c r="U135" i="3"/>
  <c r="U642" i="3"/>
  <c r="U233" i="3"/>
  <c r="F633" i="3"/>
  <c r="U143" i="3"/>
  <c r="Y49" i="3"/>
  <c r="M656" i="3"/>
  <c r="I78" i="3"/>
  <c r="I459" i="3"/>
  <c r="U879" i="3"/>
  <c r="U877" i="3"/>
  <c r="U876" i="3"/>
  <c r="U863" i="3"/>
  <c r="U856" i="3"/>
  <c r="U816" i="3"/>
  <c r="U483" i="3"/>
  <c r="U184" i="3"/>
  <c r="M389" i="3"/>
  <c r="U609" i="3"/>
  <c r="U485" i="3"/>
  <c r="U887" i="3"/>
  <c r="Y3" i="3"/>
  <c r="I16" i="3"/>
  <c r="U870" i="3"/>
  <c r="U857" i="3"/>
  <c r="U854" i="3"/>
  <c r="M7" i="3"/>
  <c r="M530" i="3"/>
  <c r="M450" i="3"/>
  <c r="F508" i="3"/>
  <c r="AC48" i="3"/>
  <c r="F126" i="3"/>
  <c r="U669" i="3"/>
  <c r="U587" i="3"/>
  <c r="U511" i="3"/>
  <c r="U333" i="3"/>
  <c r="U180" i="3"/>
  <c r="F839" i="3"/>
  <c r="U618" i="3"/>
  <c r="U427" i="3"/>
  <c r="U167" i="3"/>
  <c r="AG231" i="3"/>
  <c r="AC527" i="3"/>
  <c r="AC394" i="3"/>
  <c r="AC320" i="3"/>
  <c r="Y397" i="3"/>
  <c r="Y175" i="3"/>
  <c r="Y194" i="3"/>
  <c r="E46" i="3"/>
  <c r="U672" i="3"/>
  <c r="U892" i="3"/>
  <c r="U848" i="3"/>
  <c r="U844" i="3"/>
  <c r="U842" i="3"/>
  <c r="U838" i="3"/>
  <c r="U822" i="3"/>
  <c r="U679" i="3"/>
  <c r="U641" i="3"/>
  <c r="F602" i="3"/>
  <c r="U72" i="3"/>
  <c r="U358" i="3"/>
  <c r="U267" i="3"/>
  <c r="U42" i="3"/>
  <c r="M236" i="3"/>
  <c r="U16" i="3"/>
  <c r="U724" i="3"/>
  <c r="U711" i="3"/>
  <c r="U435" i="3"/>
  <c r="U56" i="3"/>
  <c r="U247" i="3"/>
  <c r="U883" i="3"/>
  <c r="U864" i="3"/>
  <c r="U853" i="3"/>
  <c r="U653" i="3"/>
  <c r="U837" i="3"/>
  <c r="U836" i="3"/>
  <c r="U820" i="3"/>
  <c r="U227" i="3"/>
  <c r="M34" i="3"/>
  <c r="Q10" i="3"/>
  <c r="M449" i="3"/>
  <c r="M323" i="3"/>
  <c r="M209" i="3"/>
  <c r="M458" i="3"/>
  <c r="U372" i="3"/>
  <c r="F847" i="3"/>
  <c r="U473" i="3"/>
  <c r="F349" i="3"/>
  <c r="Y26" i="3"/>
  <c r="M53" i="3"/>
  <c r="Y264" i="3"/>
  <c r="M38" i="3"/>
  <c r="I582" i="3"/>
  <c r="Y24" i="3"/>
  <c r="M222" i="3"/>
  <c r="Q7" i="3"/>
  <c r="U581" i="3"/>
  <c r="I213" i="3"/>
  <c r="U818" i="3"/>
  <c r="U561" i="3"/>
  <c r="U541" i="3"/>
  <c r="U417" i="3"/>
  <c r="U211" i="3"/>
  <c r="M92" i="3"/>
  <c r="M52" i="3"/>
  <c r="M273" i="3"/>
  <c r="M210" i="3"/>
  <c r="I40" i="3"/>
  <c r="U70" i="3"/>
  <c r="M139" i="3"/>
  <c r="M37" i="3"/>
  <c r="M80" i="3"/>
  <c r="M649" i="3"/>
  <c r="M178" i="3"/>
  <c r="Y29" i="3"/>
  <c r="M543" i="3"/>
  <c r="M410" i="3"/>
  <c r="M362" i="3"/>
  <c r="M238" i="3"/>
  <c r="I400" i="3"/>
  <c r="U213" i="3"/>
  <c r="M4" i="3"/>
  <c r="M299" i="3"/>
  <c r="Y308" i="3"/>
  <c r="F110" i="3"/>
  <c r="E102" i="3"/>
  <c r="E884" i="3"/>
  <c r="F82" i="3"/>
  <c r="Y149" i="3"/>
  <c r="F234" i="3"/>
  <c r="U552" i="3"/>
  <c r="E865" i="3"/>
  <c r="E82" i="3"/>
  <c r="F75" i="3"/>
  <c r="Y361" i="3"/>
  <c r="F51" i="3"/>
  <c r="F875" i="3"/>
  <c r="F137" i="3"/>
  <c r="E234" i="3"/>
  <c r="F85" i="3"/>
  <c r="AC82" i="3"/>
  <c r="F380" i="3"/>
  <c r="F373" i="3"/>
  <c r="F892" i="3"/>
  <c r="F223" i="3"/>
  <c r="F141" i="3"/>
  <c r="E160" i="3"/>
  <c r="E866" i="3"/>
  <c r="F93" i="3"/>
  <c r="F708" i="3"/>
  <c r="AC409" i="3"/>
  <c r="E204" i="3"/>
  <c r="F604" i="3"/>
  <c r="F813" i="3"/>
  <c r="F204" i="3"/>
  <c r="E55" i="3"/>
  <c r="F128" i="3"/>
  <c r="F519" i="3"/>
  <c r="F175" i="3"/>
  <c r="AG105" i="3"/>
  <c r="AC85" i="3"/>
  <c r="E96" i="3"/>
  <c r="E305" i="3"/>
  <c r="AC304" i="3"/>
  <c r="F133" i="3"/>
  <c r="E256" i="3"/>
  <c r="E66" i="3"/>
  <c r="F887" i="3"/>
  <c r="E133" i="3"/>
  <c r="AC256" i="3"/>
  <c r="F502" i="3"/>
  <c r="Y166" i="3"/>
  <c r="F718" i="3"/>
  <c r="U546" i="3"/>
  <c r="F288" i="3"/>
  <c r="F867" i="3"/>
  <c r="F829" i="3"/>
  <c r="U730" i="3"/>
  <c r="U710" i="3"/>
  <c r="F703" i="3"/>
  <c r="U599" i="3"/>
  <c r="U557" i="3"/>
  <c r="M645" i="3"/>
  <c r="F256" i="3"/>
  <c r="F481" i="3"/>
  <c r="F243" i="3"/>
  <c r="Y68" i="3"/>
  <c r="E518" i="3"/>
  <c r="E304" i="3"/>
  <c r="F518" i="3"/>
  <c r="F241" i="3"/>
  <c r="U700" i="3"/>
  <c r="E111" i="3"/>
  <c r="F884" i="3"/>
  <c r="F358" i="3"/>
  <c r="F42" i="3"/>
  <c r="U124" i="3"/>
  <c r="M138" i="3"/>
  <c r="F505" i="3"/>
  <c r="E137" i="3"/>
  <c r="F422" i="3"/>
  <c r="F206" i="3"/>
  <c r="F135" i="3"/>
  <c r="F264" i="3"/>
  <c r="M264" i="3"/>
  <c r="E864" i="3"/>
  <c r="F479" i="3"/>
  <c r="E231" i="3"/>
  <c r="AC5" i="3"/>
  <c r="E5" i="3"/>
  <c r="AC380" i="3"/>
  <c r="F304" i="3"/>
  <c r="Y63" i="3"/>
  <c r="Y542" i="3"/>
  <c r="D542" i="3" s="1"/>
  <c r="E535" i="3"/>
  <c r="E170" i="3"/>
  <c r="F705" i="3"/>
  <c r="U401" i="3"/>
  <c r="F641" i="3"/>
  <c r="F442" i="3"/>
  <c r="F411" i="3"/>
  <c r="E422" i="3"/>
  <c r="F140" i="3"/>
  <c r="F81" i="3"/>
  <c r="E863" i="3"/>
  <c r="F231" i="3"/>
  <c r="E491" i="3"/>
  <c r="AC234" i="3"/>
  <c r="F69" i="3"/>
  <c r="F17" i="3"/>
  <c r="U533" i="3"/>
  <c r="M505" i="3"/>
  <c r="F679" i="3"/>
  <c r="AC195" i="3"/>
  <c r="Y75" i="3"/>
  <c r="F97" i="3"/>
  <c r="Y69" i="3"/>
  <c r="E436" i="3"/>
  <c r="F287" i="3"/>
  <c r="U280" i="3"/>
  <c r="F226" i="3"/>
  <c r="F100" i="3"/>
  <c r="F474" i="3"/>
  <c r="F701" i="3"/>
  <c r="U604" i="3"/>
  <c r="U460" i="3"/>
  <c r="Y12" i="3"/>
  <c r="E81" i="3"/>
  <c r="Y97" i="3"/>
  <c r="F542" i="3"/>
  <c r="U66" i="3"/>
  <c r="U241" i="3"/>
  <c r="F155" i="3"/>
  <c r="U87" i="3"/>
  <c r="F521" i="3"/>
  <c r="U726" i="3"/>
  <c r="F717" i="3"/>
  <c r="U637" i="3"/>
  <c r="F233" i="3"/>
  <c r="U228" i="3"/>
  <c r="F574" i="3"/>
  <c r="F76" i="3"/>
  <c r="F294" i="3"/>
  <c r="F483" i="3"/>
  <c r="F239" i="3"/>
  <c r="E832" i="3"/>
  <c r="F431" i="3"/>
  <c r="M284" i="3"/>
  <c r="Y374" i="3"/>
  <c r="E17" i="3"/>
  <c r="Y160" i="3"/>
  <c r="U190" i="3"/>
  <c r="F720" i="3"/>
  <c r="F687" i="3"/>
  <c r="U452" i="3"/>
  <c r="F330" i="3"/>
  <c r="M579" i="3"/>
  <c r="F543" i="3"/>
  <c r="F541" i="3"/>
  <c r="F211" i="3"/>
  <c r="F151" i="3"/>
  <c r="I636" i="3"/>
  <c r="M39" i="3"/>
  <c r="Y89" i="3"/>
  <c r="F30" i="3"/>
  <c r="F353" i="3"/>
  <c r="U341" i="3"/>
  <c r="M650" i="3"/>
  <c r="M54" i="3"/>
  <c r="F114" i="3"/>
  <c r="F722" i="3"/>
  <c r="F716" i="3"/>
  <c r="U703" i="3"/>
  <c r="F187" i="3"/>
  <c r="U702" i="3"/>
  <c r="F275" i="3"/>
  <c r="M30" i="3"/>
  <c r="F582" i="3"/>
  <c r="F532" i="3"/>
  <c r="F16" i="3"/>
  <c r="F557" i="3"/>
  <c r="M488" i="3"/>
  <c r="M627" i="3"/>
  <c r="I83" i="3"/>
  <c r="I246" i="3"/>
  <c r="F132" i="3"/>
  <c r="AG137" i="3"/>
  <c r="AC96" i="3"/>
  <c r="F445" i="3"/>
  <c r="F355" i="3"/>
  <c r="AC204" i="3"/>
  <c r="Y77" i="3"/>
  <c r="F55" i="3"/>
  <c r="Y512" i="3"/>
  <c r="Y453" i="3"/>
  <c r="F436" i="3"/>
  <c r="AG17" i="3"/>
  <c r="Y102" i="3"/>
  <c r="U729" i="3"/>
  <c r="U728" i="3"/>
  <c r="F702" i="3"/>
  <c r="U660" i="3"/>
  <c r="F587" i="3"/>
  <c r="F511" i="3"/>
  <c r="U496" i="3"/>
  <c r="F319" i="3"/>
  <c r="M22" i="3"/>
  <c r="F530" i="3"/>
  <c r="F170" i="3"/>
  <c r="U674" i="3"/>
  <c r="F711" i="3"/>
  <c r="F699" i="3"/>
  <c r="F480" i="3"/>
  <c r="U475" i="3"/>
  <c r="U313" i="3"/>
  <c r="M482" i="3"/>
  <c r="M163" i="3"/>
  <c r="I508" i="3"/>
  <c r="U634" i="3"/>
  <c r="F642" i="3"/>
  <c r="U123" i="3"/>
  <c r="M41" i="3"/>
  <c r="AC20" i="3"/>
  <c r="Y21" i="3"/>
  <c r="F62" i="3"/>
  <c r="F592" i="3"/>
  <c r="I129" i="3"/>
  <c r="Y62" i="3"/>
  <c r="M32" i="3"/>
  <c r="I434" i="3"/>
  <c r="I428" i="3"/>
  <c r="F19" i="3"/>
  <c r="M118" i="3"/>
  <c r="M12" i="3"/>
  <c r="M550" i="3"/>
  <c r="Y20" i="3"/>
  <c r="M426" i="3"/>
  <c r="I635" i="3"/>
  <c r="I444" i="3"/>
  <c r="M177" i="3"/>
  <c r="M812" i="3"/>
  <c r="M640" i="3"/>
  <c r="M20" i="3"/>
  <c r="F450" i="3"/>
  <c r="M317" i="3"/>
  <c r="I567" i="3"/>
  <c r="F469" i="3"/>
  <c r="I13" i="3"/>
  <c r="I586" i="3"/>
  <c r="Y40" i="3"/>
  <c r="I18" i="3"/>
  <c r="F581" i="3"/>
  <c r="F213" i="3"/>
  <c r="M554" i="3"/>
  <c r="AC47" i="3"/>
  <c r="M690" i="3"/>
  <c r="F36" i="3"/>
  <c r="M372" i="3"/>
  <c r="F78" i="3"/>
  <c r="F13" i="3"/>
  <c r="E526" i="3"/>
  <c r="E87" i="3"/>
  <c r="E56" i="3"/>
  <c r="F209" i="3"/>
  <c r="E105" i="3"/>
  <c r="E709" i="3"/>
  <c r="F313" i="3"/>
  <c r="F596" i="3"/>
  <c r="M596" i="3"/>
  <c r="F807" i="3"/>
  <c r="E132" i="3"/>
  <c r="E568" i="3"/>
  <c r="F465" i="3"/>
  <c r="F232" i="3"/>
  <c r="E481" i="3"/>
  <c r="F650" i="3"/>
  <c r="E414" i="3"/>
  <c r="E397" i="3"/>
  <c r="E701" i="3"/>
  <c r="E313" i="3"/>
  <c r="E207" i="3"/>
  <c r="E296" i="3"/>
  <c r="E93" i="3"/>
  <c r="E669" i="3"/>
  <c r="F389" i="3"/>
  <c r="F4" i="3"/>
  <c r="I4" i="3"/>
  <c r="E107" i="3"/>
  <c r="E360" i="3"/>
  <c r="F433" i="3"/>
  <c r="E486" i="3"/>
  <c r="E702" i="3"/>
  <c r="E475" i="3"/>
  <c r="F323" i="3"/>
  <c r="F45" i="3"/>
  <c r="F9" i="3"/>
  <c r="I9" i="3"/>
  <c r="F115" i="3"/>
  <c r="F627" i="3"/>
  <c r="E386" i="3"/>
  <c r="E706" i="3"/>
  <c r="E275" i="3"/>
  <c r="F111" i="3"/>
  <c r="F894" i="3"/>
  <c r="F893" i="3"/>
  <c r="F881" i="3"/>
  <c r="F878" i="3"/>
  <c r="F869" i="3"/>
  <c r="F677" i="3"/>
  <c r="F845" i="3"/>
  <c r="F842" i="3"/>
  <c r="F832" i="3"/>
  <c r="F831" i="3"/>
  <c r="F675" i="3"/>
  <c r="F816" i="3"/>
  <c r="F663" i="3"/>
  <c r="F597" i="3"/>
  <c r="F524" i="3"/>
  <c r="F466" i="3"/>
  <c r="F167" i="3"/>
  <c r="F139" i="3"/>
  <c r="E674" i="3"/>
  <c r="E260" i="3"/>
  <c r="E248" i="3"/>
  <c r="E195" i="3"/>
  <c r="E716" i="3"/>
  <c r="F624" i="3"/>
  <c r="F265" i="3"/>
  <c r="F183" i="3"/>
  <c r="E461" i="3"/>
  <c r="E423" i="3"/>
  <c r="E394" i="3"/>
  <c r="E361" i="3"/>
  <c r="F57" i="3"/>
  <c r="E220" i="3"/>
  <c r="E385" i="3"/>
  <c r="E354" i="3"/>
  <c r="E720" i="3"/>
  <c r="E707" i="3"/>
  <c r="E647" i="3"/>
  <c r="E407" i="3"/>
  <c r="E282" i="3"/>
  <c r="F584" i="3"/>
  <c r="F27" i="3"/>
  <c r="F352" i="3"/>
  <c r="E513" i="3"/>
  <c r="F667" i="3"/>
  <c r="E409" i="3"/>
  <c r="E149" i="3"/>
  <c r="F10" i="3"/>
  <c r="E552" i="3"/>
  <c r="F360" i="3"/>
  <c r="F377" i="3"/>
  <c r="M377" i="3"/>
  <c r="E470" i="3"/>
  <c r="E723" i="3"/>
  <c r="E193" i="3"/>
  <c r="F222" i="3"/>
  <c r="E334" i="3"/>
  <c r="E332" i="3"/>
  <c r="E710" i="3"/>
  <c r="M266" i="3"/>
  <c r="E77" i="3"/>
  <c r="E166" i="3"/>
  <c r="F683" i="3"/>
  <c r="M683" i="3"/>
  <c r="E215" i="3"/>
  <c r="E402" i="3"/>
  <c r="E342" i="3"/>
  <c r="E57" i="3"/>
  <c r="E198" i="3"/>
  <c r="E97" i="3"/>
  <c r="E727" i="3"/>
  <c r="F676" i="3"/>
  <c r="F840" i="3"/>
  <c r="F653" i="3"/>
  <c r="F826" i="3"/>
  <c r="F822" i="3"/>
  <c r="F821" i="3"/>
  <c r="F651" i="3"/>
  <c r="F618" i="3"/>
  <c r="F227" i="3"/>
  <c r="F417" i="3"/>
  <c r="F278" i="3"/>
  <c r="E85" i="3"/>
  <c r="E553" i="3"/>
  <c r="E512" i="3"/>
  <c r="E113" i="3"/>
  <c r="E123" i="3"/>
  <c r="F49" i="3"/>
  <c r="F402" i="3"/>
  <c r="E191" i="3"/>
  <c r="E174" i="3"/>
  <c r="F107" i="3"/>
  <c r="E90" i="3"/>
  <c r="F367" i="3"/>
  <c r="E324" i="3"/>
  <c r="F260" i="3"/>
  <c r="E259" i="3"/>
  <c r="F43" i="3"/>
  <c r="E11" i="3"/>
  <c r="E593" i="3"/>
  <c r="F553" i="3"/>
  <c r="E547" i="3"/>
  <c r="F190" i="3"/>
  <c r="F729" i="3"/>
  <c r="E728" i="3"/>
  <c r="F725" i="3"/>
  <c r="E712" i="3"/>
  <c r="F546" i="3"/>
  <c r="E533" i="3"/>
  <c r="E333" i="3"/>
  <c r="F337" i="3"/>
  <c r="F611" i="3"/>
  <c r="E48" i="3"/>
  <c r="E31" i="3"/>
  <c r="E704" i="3"/>
  <c r="F270" i="3"/>
  <c r="F67" i="3"/>
  <c r="E375" i="3"/>
  <c r="E496" i="3"/>
  <c r="E303" i="3"/>
  <c r="F23" i="3"/>
  <c r="E115" i="3"/>
  <c r="E79" i="3"/>
  <c r="E51" i="3"/>
  <c r="E534" i="3"/>
  <c r="F719" i="3"/>
  <c r="F8" i="3"/>
  <c r="F24" i="3"/>
  <c r="F724" i="3"/>
  <c r="F645" i="3"/>
  <c r="E128" i="3"/>
  <c r="E502" i="3"/>
  <c r="E517" i="3"/>
  <c r="F130" i="3"/>
  <c r="F890" i="3"/>
  <c r="F865" i="3"/>
  <c r="F857" i="3"/>
  <c r="F854" i="3"/>
  <c r="F834" i="3"/>
  <c r="F819" i="3"/>
  <c r="F692" i="3"/>
  <c r="F646" i="3"/>
  <c r="F91" i="3"/>
  <c r="F26" i="3"/>
  <c r="F53" i="3"/>
  <c r="F89" i="3"/>
  <c r="F131" i="3"/>
  <c r="E141" i="3"/>
  <c r="E715" i="3"/>
  <c r="F568" i="3"/>
  <c r="E519" i="3"/>
  <c r="E497" i="3"/>
  <c r="F461" i="3"/>
  <c r="E445" i="3"/>
  <c r="F48" i="3"/>
  <c r="E131" i="3"/>
  <c r="E75" i="3"/>
  <c r="F361" i="3"/>
  <c r="E327" i="3"/>
  <c r="E69" i="3"/>
  <c r="F385" i="3"/>
  <c r="E374" i="3"/>
  <c r="E732" i="3"/>
  <c r="E721" i="3"/>
  <c r="E660" i="3"/>
  <c r="F599" i="3"/>
  <c r="E587" i="3"/>
  <c r="F452" i="3"/>
  <c r="E435" i="3"/>
  <c r="E373" i="3"/>
  <c r="F632" i="3"/>
  <c r="M632" i="3"/>
  <c r="F595" i="3"/>
  <c r="F15" i="3"/>
  <c r="E136" i="3"/>
  <c r="E453" i="3"/>
  <c r="E599" i="3"/>
  <c r="E251" i="3"/>
  <c r="E629" i="3"/>
  <c r="E261" i="3"/>
  <c r="E63" i="3"/>
  <c r="E408" i="3"/>
  <c r="E637" i="3"/>
  <c r="E604" i="3"/>
  <c r="F290" i="3"/>
  <c r="F118" i="3"/>
  <c r="F668" i="3"/>
  <c r="M668" i="3"/>
  <c r="F293" i="3"/>
  <c r="M293" i="3"/>
  <c r="E527" i="3"/>
  <c r="E724" i="3"/>
  <c r="E228" i="3"/>
  <c r="F649" i="3"/>
  <c r="F329" i="3"/>
  <c r="F101" i="3"/>
  <c r="F871" i="3"/>
  <c r="F870" i="3"/>
  <c r="F868" i="3"/>
  <c r="F862" i="3"/>
  <c r="F851" i="3"/>
  <c r="F848" i="3"/>
  <c r="F837" i="3"/>
  <c r="F823" i="3"/>
  <c r="F570" i="3"/>
  <c r="F473" i="3"/>
  <c r="F398" i="3"/>
  <c r="E99" i="3"/>
  <c r="F191" i="3"/>
  <c r="E186" i="3"/>
  <c r="E380" i="3"/>
  <c r="E367" i="3"/>
  <c r="F324" i="3"/>
  <c r="E320" i="3"/>
  <c r="E175" i="3"/>
  <c r="E43" i="3"/>
  <c r="F11" i="3"/>
  <c r="E68" i="3"/>
  <c r="F216" i="3"/>
  <c r="F257" i="3"/>
  <c r="E725" i="3"/>
  <c r="E693" i="3"/>
  <c r="F665" i="3"/>
  <c r="E624" i="3"/>
  <c r="F496" i="3"/>
  <c r="E485" i="3"/>
  <c r="F73" i="3"/>
  <c r="F29" i="3"/>
  <c r="F614" i="3"/>
  <c r="I614" i="3"/>
  <c r="F525" i="3"/>
  <c r="I525" i="3"/>
  <c r="F64" i="3"/>
  <c r="F40" i="3"/>
  <c r="F6" i="3"/>
  <c r="I6" i="3"/>
  <c r="E121" i="3"/>
  <c r="E699" i="3"/>
  <c r="E672" i="3"/>
  <c r="E379" i="3"/>
  <c r="E341" i="3"/>
  <c r="F428" i="3"/>
  <c r="E243" i="3"/>
  <c r="E194" i="3"/>
  <c r="E241" i="3"/>
  <c r="E309" i="3"/>
  <c r="E726" i="3"/>
  <c r="E718" i="3"/>
  <c r="F714" i="3"/>
  <c r="E713" i="3"/>
  <c r="E609" i="3"/>
  <c r="F563" i="3"/>
  <c r="E557" i="3"/>
  <c r="E247" i="3"/>
  <c r="F180" i="3"/>
  <c r="E171" i="3"/>
  <c r="F400" i="3"/>
  <c r="E216" i="3"/>
  <c r="E280" i="3"/>
  <c r="E269" i="3"/>
  <c r="E214" i="3"/>
  <c r="E206" i="3"/>
  <c r="E44" i="3"/>
  <c r="E135" i="3"/>
  <c r="E114" i="3"/>
  <c r="E106" i="3"/>
  <c r="F731" i="3"/>
  <c r="E730" i="3"/>
  <c r="E703" i="3"/>
  <c r="F700" i="3"/>
  <c r="E634" i="3"/>
  <c r="E460" i="3"/>
  <c r="F401" i="3"/>
  <c r="E393" i="3"/>
  <c r="F459" i="3"/>
  <c r="F25" i="3"/>
  <c r="F299" i="3"/>
  <c r="Q20" i="3"/>
  <c r="F340" i="3"/>
  <c r="F458" i="3"/>
  <c r="F578" i="3"/>
  <c r="F575" i="3"/>
  <c r="F545" i="3"/>
  <c r="F509" i="3"/>
  <c r="F444" i="3"/>
  <c r="E203" i="3"/>
  <c r="E140" i="3"/>
  <c r="E287" i="3"/>
  <c r="E257" i="3"/>
  <c r="E226" i="3"/>
  <c r="E190" i="3"/>
  <c r="E155" i="3"/>
  <c r="E126" i="3"/>
  <c r="E100" i="3"/>
  <c r="E731" i="3"/>
  <c r="E729" i="3"/>
  <c r="E521" i="3"/>
  <c r="E474" i="3"/>
  <c r="E722" i="3"/>
  <c r="E719" i="3"/>
  <c r="E717" i="3"/>
  <c r="E714" i="3"/>
  <c r="E711" i="3"/>
  <c r="E708" i="3"/>
  <c r="E705" i="3"/>
  <c r="E187" i="3"/>
  <c r="E700" i="3"/>
  <c r="E698" i="3"/>
  <c r="E687" i="3"/>
  <c r="E665" i="3"/>
  <c r="E642" i="3"/>
  <c r="E563" i="3"/>
  <c r="E546" i="3"/>
  <c r="E511" i="3"/>
  <c r="E480" i="3"/>
  <c r="E452" i="3"/>
  <c r="E401" i="3"/>
  <c r="E353" i="3"/>
  <c r="E319" i="3"/>
  <c r="E288" i="3"/>
  <c r="E270" i="3"/>
  <c r="E233" i="3"/>
  <c r="E180" i="3"/>
  <c r="E130" i="3"/>
  <c r="E101" i="3"/>
  <c r="E893" i="3"/>
  <c r="E890" i="3"/>
  <c r="E881" i="3"/>
  <c r="E878" i="3"/>
  <c r="E875" i="3"/>
  <c r="E872" i="3"/>
  <c r="E870" i="3"/>
  <c r="E868" i="3"/>
  <c r="E862" i="3"/>
  <c r="E676" i="3"/>
  <c r="E857" i="3"/>
  <c r="E854" i="3"/>
  <c r="E851" i="3"/>
  <c r="E848" i="3"/>
  <c r="E845" i="3"/>
  <c r="E842" i="3"/>
  <c r="E839" i="3"/>
  <c r="E837" i="3"/>
  <c r="E834" i="3"/>
  <c r="E831" i="3"/>
  <c r="F482" i="3"/>
  <c r="F370" i="3"/>
  <c r="F556" i="3"/>
  <c r="F434" i="3"/>
  <c r="F273" i="3"/>
  <c r="F562" i="3"/>
  <c r="F510" i="3"/>
  <c r="F127" i="3"/>
  <c r="F383" i="3"/>
  <c r="E159" i="3"/>
  <c r="E120" i="3"/>
  <c r="E895" i="3"/>
  <c r="E894" i="3"/>
  <c r="E892" i="3"/>
  <c r="E891" i="3"/>
  <c r="E889" i="3"/>
  <c r="E886" i="3"/>
  <c r="E883" i="3"/>
  <c r="E882" i="3"/>
  <c r="E880" i="3"/>
  <c r="E879" i="3"/>
  <c r="E877" i="3"/>
  <c r="E876" i="3"/>
  <c r="E874" i="3"/>
  <c r="E873" i="3"/>
  <c r="E242" i="3"/>
  <c r="E871" i="3"/>
  <c r="E869" i="3"/>
  <c r="E677" i="3"/>
  <c r="E867" i="3"/>
  <c r="E861" i="3"/>
  <c r="E860" i="3"/>
  <c r="E859" i="3"/>
  <c r="E858" i="3"/>
  <c r="E856" i="3"/>
  <c r="E855" i="3"/>
  <c r="E853" i="3"/>
  <c r="E852" i="3"/>
  <c r="E850" i="3"/>
  <c r="E849" i="3"/>
  <c r="E847" i="3"/>
  <c r="E846" i="3"/>
  <c r="E841" i="3"/>
  <c r="E840" i="3"/>
  <c r="E653" i="3"/>
  <c r="E838" i="3"/>
  <c r="E836" i="3"/>
  <c r="E835" i="3"/>
  <c r="E833" i="3"/>
  <c r="F501" i="3"/>
  <c r="F210" i="3"/>
  <c r="F636" i="3"/>
  <c r="F421" i="3"/>
  <c r="I19" i="3"/>
  <c r="F158" i="3"/>
  <c r="F105" i="3"/>
  <c r="F215" i="3"/>
  <c r="F207" i="3"/>
  <c r="F186" i="3"/>
  <c r="F174" i="3"/>
  <c r="F79" i="3"/>
  <c r="F136" i="3"/>
  <c r="F527" i="3"/>
  <c r="F513" i="3"/>
  <c r="F497" i="3"/>
  <c r="F486" i="3"/>
  <c r="F470" i="3"/>
  <c r="F414" i="3"/>
  <c r="F409" i="3"/>
  <c r="F342" i="3"/>
  <c r="F305" i="3"/>
  <c r="F296" i="3"/>
  <c r="F261" i="3"/>
  <c r="F63" i="3"/>
  <c r="F220" i="3"/>
  <c r="F534" i="3"/>
  <c r="F526" i="3"/>
  <c r="F512" i="3"/>
  <c r="F194" i="3"/>
  <c r="F102" i="3"/>
  <c r="F280" i="3"/>
  <c r="F66" i="3"/>
  <c r="F87" i="3"/>
  <c r="F732" i="3"/>
  <c r="F726" i="3"/>
  <c r="F715" i="3"/>
  <c r="F709" i="3"/>
  <c r="F660" i="3"/>
  <c r="F647" i="3"/>
  <c r="F629" i="3"/>
  <c r="F460" i="3"/>
  <c r="F407" i="3"/>
  <c r="F56" i="3"/>
  <c r="F247" i="3"/>
  <c r="F193" i="3"/>
  <c r="F171" i="3"/>
  <c r="F159" i="3"/>
  <c r="F883" i="3"/>
  <c r="F882" i="3"/>
  <c r="F880" i="3"/>
  <c r="F877" i="3"/>
  <c r="F866" i="3"/>
  <c r="F858" i="3"/>
  <c r="F856" i="3"/>
  <c r="F855" i="3"/>
  <c r="F838" i="3"/>
  <c r="F836" i="3"/>
  <c r="F835" i="3"/>
  <c r="F99" i="3"/>
  <c r="F5" i="3"/>
  <c r="F90" i="3"/>
  <c r="F833" i="3"/>
  <c r="F815" i="3"/>
  <c r="F695" i="3"/>
  <c r="F566" i="3"/>
  <c r="F506" i="3"/>
  <c r="F477" i="3"/>
  <c r="F338" i="3"/>
  <c r="F70" i="3"/>
  <c r="F300" i="3"/>
  <c r="F267" i="3"/>
  <c r="F33" i="3"/>
  <c r="F146" i="3"/>
  <c r="F92" i="3"/>
  <c r="F590" i="3"/>
  <c r="F537" i="3"/>
  <c r="F7" i="3"/>
  <c r="F138" i="3"/>
  <c r="F74" i="3"/>
  <c r="F348" i="3"/>
  <c r="F21" i="3"/>
  <c r="F635" i="3"/>
  <c r="F468" i="3"/>
  <c r="F372" i="3"/>
  <c r="F248" i="3"/>
  <c r="F397" i="3"/>
  <c r="F593" i="3"/>
  <c r="F166" i="3"/>
  <c r="F269" i="3"/>
  <c r="F730" i="3"/>
  <c r="F727" i="3"/>
  <c r="F723" i="3"/>
  <c r="F713" i="3"/>
  <c r="F710" i="3"/>
  <c r="F634" i="3"/>
  <c r="F697" i="3"/>
  <c r="F672" i="3"/>
  <c r="F637" i="3"/>
  <c r="F393" i="3"/>
  <c r="F341" i="3"/>
  <c r="F889" i="3"/>
  <c r="F885" i="3"/>
  <c r="F873" i="3"/>
  <c r="F846" i="3"/>
  <c r="F844" i="3"/>
  <c r="F841" i="3"/>
  <c r="F830" i="3"/>
  <c r="F828" i="3"/>
  <c r="F825" i="3"/>
  <c r="F820" i="3"/>
  <c r="F366" i="3"/>
  <c r="F489" i="3"/>
  <c r="F427" i="3"/>
  <c r="F72" i="3"/>
  <c r="F108" i="3"/>
  <c r="F617" i="3"/>
  <c r="F449" i="3"/>
  <c r="F690" i="3"/>
  <c r="F656" i="3"/>
  <c r="F639" i="3"/>
  <c r="F607" i="3"/>
  <c r="F569" i="3"/>
  <c r="F523" i="3"/>
  <c r="F464" i="3"/>
  <c r="F317" i="3"/>
  <c r="F284" i="3"/>
  <c r="F266" i="3"/>
  <c r="F238" i="3"/>
  <c r="F586" i="3"/>
  <c r="F495" i="3"/>
  <c r="F394" i="3"/>
  <c r="F375" i="3"/>
  <c r="F320" i="3"/>
  <c r="F259" i="3"/>
  <c r="F195" i="3"/>
  <c r="F31" i="3"/>
  <c r="F77" i="3"/>
  <c r="F149" i="3"/>
  <c r="F547" i="3"/>
  <c r="F453" i="3"/>
  <c r="F408" i="3"/>
  <c r="F374" i="3"/>
  <c r="F354" i="3"/>
  <c r="F160" i="3"/>
  <c r="F214" i="3"/>
  <c r="F46" i="3"/>
  <c r="F44" i="3"/>
  <c r="F309" i="3"/>
  <c r="F728" i="3"/>
  <c r="F721" i="3"/>
  <c r="F712" i="3"/>
  <c r="F707" i="3"/>
  <c r="F704" i="3"/>
  <c r="F669" i="3"/>
  <c r="F552" i="3"/>
  <c r="F533" i="3"/>
  <c r="F895" i="3"/>
  <c r="F874" i="3"/>
  <c r="F863" i="3"/>
  <c r="F861" i="3"/>
  <c r="F859" i="3"/>
  <c r="F853" i="3"/>
  <c r="F843" i="3"/>
  <c r="F827" i="3"/>
  <c r="F824" i="3"/>
  <c r="F818" i="3"/>
  <c r="F817" i="3"/>
  <c r="F671" i="3"/>
  <c r="F621" i="3"/>
  <c r="F612" i="3"/>
  <c r="F580" i="3"/>
  <c r="F561" i="3"/>
  <c r="F531" i="3"/>
  <c r="F420" i="3"/>
  <c r="F412" i="3"/>
  <c r="F390" i="3"/>
  <c r="F285" i="3"/>
  <c r="F184" i="3"/>
  <c r="F164" i="3"/>
  <c r="F152" i="3"/>
  <c r="F124" i="3"/>
  <c r="F37" i="3"/>
  <c r="F3" i="3"/>
  <c r="F34" i="3"/>
  <c r="F80" i="3"/>
  <c r="F684" i="3"/>
  <c r="F178" i="3"/>
  <c r="F620" i="3"/>
  <c r="F104" i="3"/>
  <c r="F554" i="3"/>
  <c r="F549" i="3"/>
  <c r="F173" i="3"/>
  <c r="F488" i="3"/>
  <c r="F22" i="3"/>
  <c r="F292" i="3"/>
  <c r="F47" i="3"/>
  <c r="F52" i="3"/>
  <c r="F199" i="3"/>
  <c r="F14" i="3"/>
  <c r="F177" i="3"/>
  <c r="F41" i="3"/>
  <c r="F12" i="3"/>
  <c r="F812" i="3"/>
  <c r="F811" i="3"/>
  <c r="F678" i="3"/>
  <c r="F308" i="3"/>
  <c r="F579" i="3"/>
  <c r="F550" i="3"/>
  <c r="F237" i="3"/>
  <c r="F441" i="3"/>
  <c r="F426" i="3"/>
  <c r="F410" i="3"/>
  <c r="F405" i="3"/>
  <c r="F362" i="3"/>
  <c r="F54" i="3"/>
  <c r="F163" i="3"/>
  <c r="F32" i="3"/>
  <c r="F623" i="3"/>
  <c r="F386" i="3"/>
  <c r="F334" i="3"/>
  <c r="F198" i="3"/>
  <c r="F68" i="3"/>
  <c r="F121" i="3"/>
  <c r="F106" i="3"/>
  <c r="F706" i="3"/>
  <c r="F693" i="3"/>
  <c r="F517" i="3"/>
  <c r="F475" i="3"/>
  <c r="F435" i="3"/>
  <c r="F123" i="3"/>
  <c r="F333" i="3"/>
  <c r="F303" i="3"/>
  <c r="F282" i="3"/>
  <c r="F228" i="3"/>
  <c r="F120" i="3"/>
  <c r="F888" i="3"/>
  <c r="F886" i="3"/>
  <c r="F879" i="3"/>
  <c r="F876" i="3"/>
  <c r="F242" i="3"/>
  <c r="F864" i="3"/>
  <c r="F860" i="3"/>
  <c r="F852" i="3"/>
  <c r="F849" i="3"/>
  <c r="F810" i="3"/>
  <c r="F685" i="3"/>
  <c r="F179" i="3"/>
  <c r="F539" i="3"/>
  <c r="F493" i="3"/>
  <c r="F406" i="3"/>
  <c r="F200" i="3"/>
  <c r="F423" i="3"/>
  <c r="F567" i="3"/>
  <c r="F83" i="3"/>
  <c r="M4" i="8"/>
  <c r="F6" i="7"/>
  <c r="I23" i="5"/>
  <c r="F246" i="3"/>
  <c r="F258" i="3"/>
  <c r="F281" i="3"/>
  <c r="F119" i="3"/>
  <c r="F5" i="9"/>
  <c r="F15" i="9"/>
  <c r="F24" i="9"/>
  <c r="F10" i="9"/>
  <c r="F17" i="9"/>
  <c r="F20" i="9"/>
  <c r="F12" i="9"/>
  <c r="F4" i="9"/>
  <c r="F21" i="9"/>
  <c r="F22" i="9"/>
  <c r="F19" i="9"/>
  <c r="F6" i="9"/>
  <c r="F43" i="7"/>
  <c r="F39" i="7"/>
  <c r="F37" i="7"/>
  <c r="F40" i="7"/>
  <c r="F19" i="7"/>
  <c r="F10" i="7"/>
  <c r="F3" i="7"/>
  <c r="F7" i="7"/>
  <c r="F8" i="7"/>
  <c r="F46" i="7"/>
  <c r="F91" i="6"/>
  <c r="F52" i="6"/>
  <c r="F74" i="6"/>
  <c r="F68" i="6"/>
  <c r="F18" i="6"/>
  <c r="F67" i="6"/>
  <c r="F97" i="6"/>
  <c r="F7" i="6"/>
  <c r="F3" i="6"/>
  <c r="F15" i="6"/>
  <c r="F42" i="6"/>
  <c r="F69" i="6"/>
  <c r="F13" i="6"/>
  <c r="F44" i="6"/>
  <c r="F14" i="6"/>
  <c r="F98" i="6"/>
  <c r="F75" i="6"/>
  <c r="F19" i="6"/>
  <c r="F89" i="6"/>
  <c r="F90" i="6"/>
  <c r="F10" i="6"/>
  <c r="F11" i="6"/>
  <c r="F45" i="6"/>
  <c r="F80" i="6"/>
  <c r="F34" i="6"/>
  <c r="F54" i="6"/>
  <c r="F30" i="6"/>
  <c r="F48" i="6"/>
  <c r="F88" i="6"/>
  <c r="F79" i="6"/>
  <c r="F4" i="6"/>
  <c r="F85" i="6"/>
  <c r="F84" i="6"/>
  <c r="F323" i="5"/>
  <c r="F253" i="5"/>
  <c r="F320" i="5"/>
  <c r="F131" i="5"/>
  <c r="F185" i="5"/>
  <c r="F235" i="5"/>
  <c r="F255" i="5"/>
  <c r="F71" i="5"/>
  <c r="F52" i="5"/>
  <c r="F247" i="5"/>
  <c r="F29" i="5"/>
  <c r="F201" i="5"/>
  <c r="F226" i="5"/>
  <c r="F130" i="5"/>
  <c r="F126" i="5"/>
  <c r="F33" i="5"/>
  <c r="F277" i="5"/>
  <c r="F5" i="5"/>
  <c r="F99" i="5"/>
  <c r="F95" i="5"/>
  <c r="F39" i="5"/>
  <c r="F109" i="5"/>
  <c r="F21" i="5"/>
  <c r="F269" i="5"/>
  <c r="F251" i="5"/>
  <c r="F19" i="5"/>
  <c r="F75" i="5"/>
  <c r="F317" i="5"/>
  <c r="F49" i="5"/>
  <c r="F112" i="5"/>
  <c r="F242" i="5"/>
  <c r="F78" i="5"/>
  <c r="F156" i="5"/>
  <c r="F249" i="5"/>
  <c r="F161" i="5"/>
  <c r="F332" i="5"/>
  <c r="F60" i="5"/>
  <c r="F196" i="5"/>
  <c r="F35" i="5"/>
  <c r="F28" i="5"/>
  <c r="F224" i="5"/>
  <c r="F174" i="5"/>
  <c r="F257" i="5"/>
  <c r="F205" i="5"/>
  <c r="F234" i="5"/>
  <c r="F215" i="5"/>
  <c r="F177" i="5"/>
  <c r="F67" i="5"/>
  <c r="F26" i="5"/>
  <c r="F210" i="5"/>
  <c r="F308" i="5"/>
  <c r="F97" i="5"/>
  <c r="F44" i="5"/>
  <c r="F62" i="5"/>
  <c r="F211" i="5"/>
  <c r="F223" i="5"/>
  <c r="F334" i="5"/>
  <c r="F241" i="5"/>
  <c r="F149" i="4"/>
  <c r="F407" i="4"/>
  <c r="F23" i="4"/>
  <c r="F39" i="4"/>
  <c r="F396" i="4"/>
  <c r="F399" i="4"/>
  <c r="F168" i="4"/>
  <c r="F243" i="4"/>
  <c r="F34" i="4"/>
  <c r="F200" i="4"/>
  <c r="F61" i="4"/>
  <c r="F24" i="4"/>
  <c r="F289" i="4"/>
  <c r="F11" i="4"/>
  <c r="F288" i="4"/>
  <c r="F321" i="4"/>
  <c r="F226" i="4"/>
  <c r="F8" i="4"/>
  <c r="F477" i="4"/>
  <c r="F88" i="4"/>
  <c r="F394" i="4"/>
  <c r="F50" i="4"/>
  <c r="F10" i="4"/>
  <c r="F35" i="4"/>
  <c r="F117" i="4"/>
  <c r="F265" i="4"/>
  <c r="F86" i="4"/>
  <c r="F133" i="4"/>
  <c r="F52" i="4"/>
  <c r="F198" i="4"/>
  <c r="F471" i="4"/>
  <c r="F376" i="4"/>
  <c r="F121" i="4"/>
  <c r="F7" i="4"/>
  <c r="F373" i="4"/>
  <c r="F328" i="4"/>
  <c r="F222" i="4"/>
  <c r="F195" i="4"/>
  <c r="F415" i="4"/>
  <c r="F202" i="4"/>
  <c r="F194" i="4"/>
  <c r="F473" i="4"/>
  <c r="F382" i="4"/>
  <c r="F13" i="4"/>
  <c r="F412" i="4"/>
  <c r="F48" i="4"/>
  <c r="F58" i="4"/>
  <c r="F63" i="4"/>
  <c r="F479" i="4"/>
  <c r="F246" i="4"/>
  <c r="F171" i="4"/>
  <c r="F285" i="4"/>
  <c r="F177" i="4"/>
  <c r="F318" i="4"/>
  <c r="F136" i="4"/>
  <c r="F395" i="4"/>
  <c r="F172" i="4"/>
  <c r="F33" i="4"/>
  <c r="F383" i="4"/>
  <c r="F94" i="4"/>
  <c r="F111" i="4"/>
  <c r="F139" i="4"/>
  <c r="F104" i="4"/>
  <c r="F82" i="4"/>
  <c r="F55" i="4"/>
  <c r="F362" i="4"/>
  <c r="F54" i="4"/>
  <c r="F159" i="4"/>
  <c r="F99" i="4"/>
  <c r="F76" i="4"/>
  <c r="F301" i="4"/>
  <c r="F143" i="4"/>
  <c r="F360" i="4"/>
  <c r="F21" i="4"/>
  <c r="F416" i="4"/>
  <c r="F405" i="4"/>
  <c r="F45" i="4"/>
  <c r="F293" i="4"/>
  <c r="F189" i="4"/>
  <c r="F366" i="4"/>
  <c r="F253" i="4"/>
  <c r="F351" i="4"/>
  <c r="F16" i="9"/>
  <c r="F14" i="9"/>
  <c r="F17" i="8"/>
  <c r="F33" i="8"/>
  <c r="F25" i="7"/>
  <c r="F20" i="7"/>
  <c r="F51" i="6"/>
  <c r="F39" i="6"/>
  <c r="F93" i="6"/>
  <c r="F24" i="5"/>
  <c r="F14" i="5"/>
  <c r="F64" i="4"/>
  <c r="F192" i="3"/>
  <c r="F129" i="3"/>
  <c r="Y304" i="2"/>
  <c r="Y9" i="2"/>
  <c r="Y546" i="2"/>
  <c r="Y440" i="2"/>
  <c r="AC4" i="2"/>
  <c r="AC40" i="2"/>
  <c r="AC32" i="2"/>
  <c r="AC357" i="2"/>
  <c r="AC312" i="2"/>
  <c r="AC251" i="2"/>
  <c r="AC221" i="2"/>
  <c r="AC39" i="2"/>
  <c r="AC92" i="2"/>
  <c r="AC328" i="2"/>
  <c r="AC180" i="2"/>
  <c r="AC97" i="2"/>
  <c r="AC11" i="2"/>
  <c r="M560" i="2"/>
  <c r="AC14" i="2"/>
  <c r="AC335" i="2"/>
  <c r="AC30" i="2"/>
  <c r="AC174" i="2"/>
  <c r="AC172" i="2"/>
  <c r="AC383" i="2"/>
  <c r="AC320" i="2"/>
  <c r="AC268" i="2"/>
  <c r="AC225" i="2"/>
  <c r="AC140" i="2"/>
  <c r="AC547" i="2"/>
  <c r="AC485" i="2"/>
  <c r="AC419" i="2"/>
  <c r="AC227" i="2"/>
  <c r="AC9" i="2"/>
  <c r="AC20" i="2"/>
  <c r="AC3" i="2"/>
  <c r="AC204" i="2"/>
  <c r="AC333" i="2"/>
  <c r="AC521" i="2"/>
  <c r="AC129" i="2"/>
  <c r="Y12" i="2"/>
  <c r="Y468" i="2"/>
  <c r="Y377" i="2"/>
  <c r="Y283" i="2"/>
  <c r="Y68" i="2"/>
  <c r="Y146" i="2"/>
  <c r="Y391" i="2"/>
  <c r="Y461" i="2"/>
  <c r="Y75" i="2"/>
  <c r="Y175" i="2"/>
  <c r="Y95" i="2"/>
  <c r="Y656" i="2"/>
  <c r="Y557" i="2"/>
  <c r="AC281" i="2"/>
  <c r="AC469" i="2"/>
  <c r="AC62" i="2"/>
  <c r="AC10" i="2"/>
  <c r="Y112" i="2"/>
  <c r="Y20" i="2"/>
  <c r="Y17" i="2"/>
  <c r="Y58" i="2"/>
  <c r="Y13" i="2"/>
  <c r="Y741" i="2"/>
  <c r="Y47" i="2"/>
  <c r="Y520" i="2"/>
  <c r="Y97" i="2"/>
  <c r="Y327" i="2"/>
  <c r="Y260" i="2"/>
  <c r="Y190" i="2"/>
  <c r="Y132" i="2"/>
  <c r="Y5" i="2"/>
  <c r="Y10" i="2"/>
  <c r="Y330" i="2"/>
  <c r="Y237" i="2"/>
  <c r="Y123" i="2"/>
  <c r="Y495" i="2"/>
  <c r="Y418" i="2"/>
  <c r="Y69" i="2"/>
  <c r="Y63" i="2"/>
  <c r="Y167" i="2"/>
  <c r="Y14" i="2"/>
  <c r="Y131" i="2"/>
  <c r="Y18" i="2"/>
  <c r="Y27" i="2"/>
  <c r="Y126" i="2"/>
  <c r="Y388" i="2"/>
  <c r="Y72" i="2"/>
  <c r="Y163" i="2"/>
  <c r="Y106" i="2"/>
  <c r="Y93" i="2"/>
  <c r="Y711" i="2"/>
  <c r="Y618" i="2"/>
  <c r="Y549" i="2"/>
  <c r="Y322" i="2"/>
  <c r="Y59" i="2"/>
  <c r="Y80" i="2"/>
  <c r="Y155" i="2"/>
  <c r="Y102" i="2"/>
  <c r="Y775" i="2"/>
  <c r="Y702" i="2"/>
  <c r="Y598" i="2"/>
  <c r="Y411" i="2"/>
  <c r="Y70" i="2"/>
  <c r="Y61" i="2"/>
  <c r="Y3" i="2"/>
  <c r="Y472" i="2"/>
  <c r="Y76" i="2"/>
  <c r="Y31" i="2"/>
  <c r="Y195" i="2"/>
  <c r="Y71" i="2"/>
  <c r="Y194" i="2"/>
  <c r="Y56" i="2"/>
  <c r="Y216" i="2"/>
  <c r="Y26" i="2"/>
  <c r="Y360" i="2"/>
  <c r="Y91" i="2"/>
  <c r="Y213" i="2"/>
  <c r="Y67" i="2"/>
  <c r="Y16" i="2"/>
  <c r="Y19" i="2"/>
  <c r="Y25" i="2"/>
  <c r="Y246" i="2"/>
  <c r="Y128" i="2"/>
  <c r="Y4" i="2"/>
  <c r="Y8" i="2"/>
  <c r="E560" i="2"/>
  <c r="U201" i="2"/>
  <c r="U904" i="2"/>
  <c r="U900" i="2"/>
  <c r="U653" i="2"/>
  <c r="AG169" i="2"/>
  <c r="AG278" i="2"/>
  <c r="AG222" i="2"/>
  <c r="I589" i="2"/>
  <c r="AG252" i="2"/>
  <c r="U196" i="2"/>
  <c r="I79" i="2"/>
  <c r="U841" i="2"/>
  <c r="U752" i="2"/>
  <c r="M285" i="2"/>
  <c r="E923" i="2"/>
  <c r="E196" i="2"/>
  <c r="F196" i="2"/>
  <c r="AG300" i="2"/>
  <c r="F516" i="2"/>
  <c r="F8" i="2"/>
  <c r="M855" i="2"/>
  <c r="M310" i="2"/>
  <c r="M663" i="2"/>
  <c r="M224" i="2"/>
  <c r="F457" i="2"/>
  <c r="F675" i="2"/>
  <c r="I693" i="2"/>
  <c r="I668" i="2"/>
  <c r="I120" i="2"/>
  <c r="M193" i="2"/>
  <c r="U1110" i="2"/>
  <c r="Q110" i="2"/>
  <c r="Q4" i="2"/>
  <c r="F489" i="2"/>
  <c r="F461" i="2"/>
  <c r="F307" i="2"/>
  <c r="U838" i="2"/>
  <c r="U830" i="2"/>
  <c r="U721" i="2"/>
  <c r="U645" i="2"/>
  <c r="U574" i="2"/>
  <c r="U458" i="2"/>
  <c r="U339" i="2"/>
  <c r="U52" i="2"/>
  <c r="U205" i="2"/>
  <c r="M88" i="2"/>
  <c r="I464" i="2"/>
  <c r="I322" i="2"/>
  <c r="I842" i="2"/>
  <c r="Q11" i="2"/>
  <c r="I145" i="2"/>
  <c r="U905" i="2"/>
  <c r="U899" i="2"/>
  <c r="U511" i="2"/>
  <c r="AG316" i="2"/>
  <c r="AG298" i="2"/>
  <c r="AG265" i="2"/>
  <c r="AG241" i="2"/>
  <c r="AG122" i="2"/>
  <c r="AG89" i="2"/>
  <c r="F904" i="2"/>
  <c r="M23" i="2"/>
  <c r="M249" i="2"/>
  <c r="M254" i="2"/>
  <c r="U1127" i="2"/>
  <c r="U910" i="2"/>
  <c r="F940" i="2"/>
  <c r="F933" i="2"/>
  <c r="U805" i="2"/>
  <c r="U912" i="2"/>
  <c r="F469" i="2"/>
  <c r="F468" i="2"/>
  <c r="U971" i="2"/>
  <c r="U968" i="2"/>
  <c r="U931" i="2"/>
  <c r="U929" i="2"/>
  <c r="E928" i="2"/>
  <c r="U564" i="2"/>
  <c r="U920" i="2"/>
  <c r="U417" i="2"/>
  <c r="U368" i="2"/>
  <c r="U294" i="2"/>
  <c r="U1145" i="2"/>
  <c r="U198" i="2"/>
  <c r="U21" i="2"/>
  <c r="U666" i="2"/>
  <c r="F82" i="2"/>
  <c r="F64" i="2"/>
  <c r="I886" i="2"/>
  <c r="I24" i="2"/>
  <c r="I802" i="2"/>
  <c r="U818" i="2"/>
  <c r="M411" i="2"/>
  <c r="M541" i="2"/>
  <c r="F887" i="2"/>
  <c r="I727" i="2"/>
  <c r="F184" i="2"/>
  <c r="I603" i="2"/>
  <c r="M100" i="2"/>
  <c r="U118" i="2"/>
  <c r="M686" i="2"/>
  <c r="F475" i="2"/>
  <c r="I877" i="2"/>
  <c r="F120" i="2"/>
  <c r="F205" i="2"/>
  <c r="F850" i="2"/>
  <c r="U1121" i="2"/>
  <c r="U1109" i="2"/>
  <c r="F10" i="2"/>
  <c r="E366" i="2"/>
  <c r="E258" i="2"/>
  <c r="E925" i="2"/>
  <c r="F899" i="2"/>
  <c r="U736" i="2"/>
  <c r="M50" i="2"/>
  <c r="M4" i="2"/>
  <c r="M29" i="2"/>
  <c r="M865" i="2"/>
  <c r="AG9" i="2"/>
  <c r="F946" i="2"/>
  <c r="U917" i="2"/>
  <c r="F494" i="2"/>
  <c r="U1141" i="2"/>
  <c r="U1132" i="2"/>
  <c r="U1130" i="2"/>
  <c r="U1126" i="2"/>
  <c r="I144" i="2"/>
  <c r="I579" i="2"/>
  <c r="M19" i="2"/>
  <c r="U829" i="2"/>
  <c r="U828" i="2"/>
  <c r="U689" i="2"/>
  <c r="U676" i="2"/>
  <c r="U545" i="2"/>
  <c r="U518" i="2"/>
  <c r="U483" i="2"/>
  <c r="E917" i="2"/>
  <c r="U845" i="2"/>
  <c r="U872" i="2"/>
  <c r="U869" i="2"/>
  <c r="U773" i="2"/>
  <c r="U972" i="2"/>
  <c r="U970" i="2"/>
  <c r="U935" i="2"/>
  <c r="U733" i="2"/>
  <c r="U804" i="2"/>
  <c r="U569" i="2"/>
  <c r="U459" i="2"/>
  <c r="U70" i="2"/>
  <c r="U189" i="2"/>
  <c r="U847" i="2"/>
  <c r="U762" i="2"/>
  <c r="U588" i="2"/>
  <c r="U585" i="2"/>
  <c r="U559" i="2"/>
  <c r="U543" i="2"/>
  <c r="U526" i="2"/>
  <c r="U413" i="2"/>
  <c r="U66" i="2"/>
  <c r="M665" i="2"/>
  <c r="M535" i="2"/>
  <c r="M516" i="2"/>
  <c r="I891" i="2"/>
  <c r="F603" i="2"/>
  <c r="F417" i="2"/>
  <c r="U1137" i="2"/>
  <c r="F455" i="2"/>
  <c r="F449" i="2"/>
  <c r="M450" i="2"/>
  <c r="M51" i="2"/>
  <c r="M37" i="2"/>
  <c r="I358" i="2"/>
  <c r="I568" i="2"/>
  <c r="E483" i="2"/>
  <c r="F947" i="2"/>
  <c r="F944" i="2"/>
  <c r="U1118" i="2"/>
  <c r="F144" i="2"/>
  <c r="F227" i="2"/>
  <c r="F65" i="2"/>
  <c r="Q255" i="2"/>
  <c r="M482" i="2"/>
  <c r="F962" i="2"/>
  <c r="F685" i="2"/>
  <c r="U46" i="2"/>
  <c r="U1136" i="2"/>
  <c r="F879" i="2"/>
  <c r="M857" i="2"/>
  <c r="E493" i="2"/>
  <c r="U846" i="2"/>
  <c r="I15" i="2"/>
  <c r="F48" i="2"/>
  <c r="F1141" i="2"/>
  <c r="U182" i="2"/>
  <c r="F599" i="2"/>
  <c r="I125" i="2"/>
  <c r="I519" i="2"/>
  <c r="M87" i="2"/>
  <c r="U833" i="2"/>
  <c r="U232" i="2"/>
  <c r="M352" i="2"/>
  <c r="F274" i="2"/>
  <c r="F613" i="2"/>
  <c r="M276" i="2"/>
  <c r="E95" i="2"/>
  <c r="F1136" i="2"/>
  <c r="M566" i="2"/>
  <c r="I466" i="2"/>
  <c r="U477" i="2"/>
  <c r="F451" i="2"/>
  <c r="U875" i="2"/>
  <c r="F102" i="2"/>
  <c r="U393" i="2"/>
  <c r="U347" i="2"/>
  <c r="M462" i="2"/>
  <c r="M343" i="2"/>
  <c r="AG208" i="2"/>
  <c r="F466" i="2"/>
  <c r="AG32" i="2"/>
  <c r="F140" i="2"/>
  <c r="F922" i="2"/>
  <c r="U914" i="2"/>
  <c r="U719" i="2"/>
  <c r="M712" i="2"/>
  <c r="M634" i="2"/>
  <c r="M121" i="2"/>
  <c r="M735" i="2"/>
  <c r="F883" i="2"/>
  <c r="F285" i="2"/>
  <c r="M435" i="2"/>
  <c r="I744" i="2"/>
  <c r="F25" i="2"/>
  <c r="U1144" i="2"/>
  <c r="U491" i="2"/>
  <c r="I291" i="2"/>
  <c r="F291" i="2"/>
  <c r="F744" i="2"/>
  <c r="F369" i="2"/>
  <c r="U820" i="2"/>
  <c r="U709" i="2"/>
  <c r="U747" i="2"/>
  <c r="F644" i="2"/>
  <c r="U730" i="2"/>
  <c r="U675" i="2"/>
  <c r="U206" i="2"/>
  <c r="U967" i="2"/>
  <c r="U1113" i="2"/>
  <c r="U871" i="2"/>
  <c r="I118" i="2"/>
  <c r="AG107" i="2"/>
  <c r="E53" i="2"/>
  <c r="U961" i="2"/>
  <c r="U604" i="2"/>
  <c r="M134" i="2"/>
  <c r="U934" i="2"/>
  <c r="U1128" i="2"/>
  <c r="U1108" i="2"/>
  <c r="M86" i="2"/>
  <c r="I887" i="2"/>
  <c r="F194" i="2"/>
  <c r="U465" i="2"/>
  <c r="U953" i="2"/>
  <c r="U913" i="2"/>
  <c r="U384" i="2"/>
  <c r="U873" i="2"/>
  <c r="U517" i="2"/>
  <c r="U501" i="2"/>
  <c r="M457" i="2"/>
  <c r="F565" i="2"/>
  <c r="I888" i="2"/>
  <c r="F935" i="2"/>
  <c r="F928" i="2"/>
  <c r="F175" i="2"/>
  <c r="E13" i="2"/>
  <c r="U836" i="2"/>
  <c r="F201" i="2"/>
  <c r="U1105" i="2"/>
  <c r="U814" i="2"/>
  <c r="U629" i="2"/>
  <c r="F877" i="2"/>
  <c r="AG6" i="2"/>
  <c r="U817" i="2"/>
  <c r="U346" i="2"/>
  <c r="U119" i="2"/>
  <c r="U909" i="2"/>
  <c r="U1133" i="2"/>
  <c r="U677" i="2"/>
  <c r="U449" i="2"/>
  <c r="M403" i="2"/>
  <c r="F695" i="2"/>
  <c r="U125" i="2"/>
  <c r="M22" i="2"/>
  <c r="M644" i="2"/>
  <c r="M428" i="2"/>
  <c r="M400" i="2"/>
  <c r="M156" i="2"/>
  <c r="Q43" i="2"/>
  <c r="U812" i="2"/>
  <c r="U36" i="2"/>
  <c r="U1111" i="2"/>
  <c r="U552" i="2"/>
  <c r="U1104" i="2"/>
  <c r="M158" i="2"/>
  <c r="M685" i="2"/>
  <c r="M83" i="2"/>
  <c r="M474" i="2"/>
  <c r="M397" i="2"/>
  <c r="I892" i="2"/>
  <c r="I61" i="2"/>
  <c r="U1124" i="2"/>
  <c r="U766" i="2"/>
  <c r="U344" i="2"/>
  <c r="U318" i="2"/>
  <c r="M376" i="2"/>
  <c r="M5" i="2"/>
  <c r="M771" i="2"/>
  <c r="M635" i="2"/>
  <c r="U156" i="2"/>
  <c r="M309" i="2"/>
  <c r="I593" i="2"/>
  <c r="I372" i="2"/>
  <c r="F668" i="2"/>
  <c r="F593" i="2"/>
  <c r="F138" i="2"/>
  <c r="F163" i="2"/>
  <c r="E929" i="2"/>
  <c r="F524" i="2"/>
  <c r="M524" i="2"/>
  <c r="F51" i="2"/>
  <c r="I897" i="2"/>
  <c r="E175" i="2"/>
  <c r="F937" i="2"/>
  <c r="U937" i="2"/>
  <c r="F5" i="2"/>
  <c r="F702" i="2"/>
  <c r="U610" i="2"/>
  <c r="F265" i="2"/>
  <c r="F327" i="2"/>
  <c r="F43" i="2"/>
  <c r="F738" i="2"/>
  <c r="F697" i="2"/>
  <c r="F664" i="2"/>
  <c r="F696" i="2"/>
  <c r="F830" i="2"/>
  <c r="U326" i="2"/>
  <c r="F335" i="2"/>
  <c r="F838" i="2"/>
  <c r="F973" i="2"/>
  <c r="F656" i="2"/>
  <c r="E661" i="2"/>
  <c r="F836" i="2"/>
  <c r="F445" i="2"/>
  <c r="U1122" i="2"/>
  <c r="F148" i="2"/>
  <c r="F139" i="2"/>
  <c r="U139" i="2"/>
  <c r="F115" i="2"/>
  <c r="F534" i="2"/>
  <c r="F316" i="2"/>
  <c r="F37" i="2"/>
  <c r="F107" i="2"/>
  <c r="F169" i="2"/>
  <c r="E696" i="2"/>
  <c r="U1138" i="2"/>
  <c r="AG307" i="2"/>
  <c r="AG293" i="2"/>
  <c r="F204" i="2"/>
  <c r="F109" i="2"/>
  <c r="U839" i="2"/>
  <c r="U661" i="2"/>
  <c r="U38" i="2"/>
  <c r="U951" i="2"/>
  <c r="F911" i="2"/>
  <c r="F355" i="2"/>
  <c r="F841" i="2"/>
  <c r="E822" i="2"/>
  <c r="F172" i="2"/>
  <c r="F377" i="2"/>
  <c r="F477" i="2"/>
  <c r="E924" i="2"/>
  <c r="F292" i="2"/>
  <c r="F268" i="2"/>
  <c r="F95" i="2"/>
  <c r="F304" i="2"/>
  <c r="F299" i="2"/>
  <c r="U1115" i="2"/>
  <c r="U431" i="2"/>
  <c r="F67" i="2"/>
  <c r="M67" i="2"/>
  <c r="F835" i="2"/>
  <c r="F30" i="2"/>
  <c r="F1112" i="2"/>
  <c r="E804" i="2"/>
  <c r="M18" i="2"/>
  <c r="F308" i="2"/>
  <c r="F388" i="2"/>
  <c r="E825" i="2"/>
  <c r="AG259" i="2"/>
  <c r="F598" i="2"/>
  <c r="U493" i="2"/>
  <c r="E948" i="2"/>
  <c r="F931" i="2"/>
  <c r="U1146" i="2"/>
  <c r="F403" i="2"/>
  <c r="F710" i="2"/>
  <c r="F220" i="2"/>
  <c r="F46" i="2"/>
  <c r="U1114" i="2"/>
  <c r="AG273" i="2"/>
  <c r="F225" i="2"/>
  <c r="F547" i="2"/>
  <c r="E180" i="2"/>
  <c r="AG44" i="2"/>
  <c r="F80" i="2"/>
  <c r="F136" i="2"/>
  <c r="F106" i="2"/>
  <c r="F47" i="2"/>
  <c r="F520" i="2"/>
  <c r="E934" i="2"/>
  <c r="F909" i="2"/>
  <c r="F751" i="2"/>
  <c r="U816" i="2"/>
  <c r="U974" i="2"/>
  <c r="U954" i="2"/>
  <c r="U949" i="2"/>
  <c r="F923" i="2"/>
  <c r="U753" i="2"/>
  <c r="F1110" i="2"/>
  <c r="M611" i="2"/>
  <c r="U82" i="2"/>
  <c r="I160" i="2"/>
  <c r="U731" i="2"/>
  <c r="U406" i="2"/>
  <c r="U341" i="2"/>
  <c r="U726" i="2"/>
  <c r="U673" i="2"/>
  <c r="M672" i="2"/>
  <c r="Q3" i="2"/>
  <c r="F58" i="2"/>
  <c r="U682" i="2"/>
  <c r="U1116" i="2"/>
  <c r="F340" i="2"/>
  <c r="F333" i="2"/>
  <c r="F557" i="2"/>
  <c r="E546" i="2"/>
  <c r="F483" i="2"/>
  <c r="E451" i="2"/>
  <c r="F605" i="2"/>
  <c r="U484" i="2"/>
  <c r="U359" i="2"/>
  <c r="U1112" i="2"/>
  <c r="U687" i="2"/>
  <c r="F415" i="2"/>
  <c r="U455" i="2"/>
  <c r="F256" i="2"/>
  <c r="F405" i="2"/>
  <c r="F419" i="2"/>
  <c r="F495" i="2"/>
  <c r="F545" i="2"/>
  <c r="F908" i="2"/>
  <c r="F906" i="2"/>
  <c r="U597" i="2"/>
  <c r="U1135" i="2"/>
  <c r="U698" i="2"/>
  <c r="M27" i="2"/>
  <c r="U1143" i="2"/>
  <c r="U1107" i="2"/>
  <c r="M290" i="2"/>
  <c r="E40" i="2"/>
  <c r="F452" i="2"/>
  <c r="E738" i="2"/>
  <c r="F34" i="2"/>
  <c r="F40" i="2"/>
  <c r="F231" i="2"/>
  <c r="E93" i="2"/>
  <c r="U822" i="2"/>
  <c r="U819" i="2"/>
  <c r="F689" i="2"/>
  <c r="F528" i="2"/>
  <c r="F957" i="2"/>
  <c r="F956" i="2"/>
  <c r="U637" i="2"/>
  <c r="E938" i="2"/>
  <c r="E806" i="2"/>
  <c r="F912" i="2"/>
  <c r="U605" i="2"/>
  <c r="U755" i="2"/>
  <c r="U683" i="2"/>
  <c r="U494" i="2"/>
  <c r="I193" i="2"/>
  <c r="I894" i="2"/>
  <c r="I7" i="2"/>
  <c r="AG181" i="2"/>
  <c r="E830" i="2"/>
  <c r="F827" i="2"/>
  <c r="E638" i="2"/>
  <c r="U185" i="2"/>
  <c r="U956" i="2"/>
  <c r="U947" i="2"/>
  <c r="U806" i="2"/>
  <c r="U918" i="2"/>
  <c r="U901" i="2"/>
  <c r="U504" i="2"/>
  <c r="U150" i="2"/>
  <c r="U1140" i="2"/>
  <c r="M862" i="2"/>
  <c r="I811" i="2"/>
  <c r="F617" i="2"/>
  <c r="F181" i="2"/>
  <c r="F6" i="2"/>
  <c r="F75" i="2"/>
  <c r="E208" i="2"/>
  <c r="AG45" i="2"/>
  <c r="F251" i="2"/>
  <c r="F485" i="2"/>
  <c r="F180" i="2"/>
  <c r="F44" i="2"/>
  <c r="F63" i="2"/>
  <c r="E752" i="2"/>
  <c r="U834" i="2"/>
  <c r="U825" i="2"/>
  <c r="U957" i="2"/>
  <c r="U948" i="2"/>
  <c r="U944" i="2"/>
  <c r="E637" i="2"/>
  <c r="U176" i="2"/>
  <c r="U919" i="2"/>
  <c r="U529" i="2"/>
  <c r="U445" i="2"/>
  <c r="U242" i="2"/>
  <c r="U166" i="2"/>
  <c r="U1142" i="2"/>
  <c r="U1120" i="2"/>
  <c r="U1119" i="2"/>
  <c r="U367" i="2"/>
  <c r="U577" i="2"/>
  <c r="I73" i="2"/>
  <c r="U313" i="2"/>
  <c r="U1129" i="2"/>
  <c r="U1117" i="2"/>
  <c r="U415" i="2"/>
  <c r="U401" i="2"/>
  <c r="M423" i="2"/>
  <c r="I878" i="2"/>
  <c r="I188" i="2"/>
  <c r="U801" i="2"/>
  <c r="F193" i="2"/>
  <c r="I8" i="2"/>
  <c r="M567" i="2"/>
  <c r="M159" i="2"/>
  <c r="F282" i="2"/>
  <c r="M852" i="2"/>
  <c r="F576" i="2"/>
  <c r="M603" i="2"/>
  <c r="U941" i="2"/>
  <c r="U903" i="2"/>
  <c r="U713" i="2"/>
  <c r="U620" i="2"/>
  <c r="U509" i="2"/>
  <c r="M488" i="2"/>
  <c r="U827" i="2"/>
  <c r="E817" i="2"/>
  <c r="U528" i="2"/>
  <c r="U366" i="2"/>
  <c r="F52" i="2"/>
  <c r="F55" i="2"/>
  <c r="U973" i="2"/>
  <c r="U960" i="2"/>
  <c r="U950" i="2"/>
  <c r="F948" i="2"/>
  <c r="U946" i="2"/>
  <c r="U925" i="2"/>
  <c r="F511" i="2"/>
  <c r="U748" i="2"/>
  <c r="U708" i="2"/>
  <c r="U669" i="2"/>
  <c r="U590" i="2"/>
  <c r="F847" i="2"/>
  <c r="U71" i="2"/>
  <c r="U104" i="2"/>
  <c r="U424" i="2"/>
  <c r="M28" i="2"/>
  <c r="M308" i="2"/>
  <c r="I296" i="2"/>
  <c r="I416" i="2"/>
  <c r="U1106" i="2"/>
  <c r="U57" i="2"/>
  <c r="U153" i="2"/>
  <c r="M365" i="2"/>
  <c r="M860" i="2"/>
  <c r="M856" i="2"/>
  <c r="M195" i="2"/>
  <c r="U397" i="2"/>
  <c r="M125" i="2"/>
  <c r="I435" i="2"/>
  <c r="I325" i="2"/>
  <c r="F188" i="2"/>
  <c r="M725" i="2"/>
  <c r="M551" i="2"/>
  <c r="I769" i="2"/>
  <c r="M695" i="2"/>
  <c r="M693" i="2"/>
  <c r="M118" i="2"/>
  <c r="Q54" i="2"/>
  <c r="M489" i="2"/>
  <c r="M85" i="2"/>
  <c r="M500" i="2"/>
  <c r="I768" i="2"/>
  <c r="I757" i="2"/>
  <c r="I19" i="2"/>
  <c r="Q5" i="2"/>
  <c r="M33" i="2"/>
  <c r="M444" i="2"/>
  <c r="M850" i="2"/>
  <c r="F437" i="2"/>
  <c r="M17" i="2"/>
  <c r="M769" i="2"/>
  <c r="M120" i="2"/>
  <c r="I31" i="2"/>
  <c r="E956" i="2"/>
  <c r="E148" i="2"/>
  <c r="E387" i="2"/>
  <c r="F252" i="2"/>
  <c r="F501" i="2"/>
  <c r="F892" i="2"/>
  <c r="E138" i="2"/>
  <c r="E689" i="2"/>
  <c r="F237" i="2"/>
  <c r="F676" i="2"/>
  <c r="U751" i="2"/>
  <c r="I896" i="2"/>
  <c r="F896" i="2"/>
  <c r="F145" i="2"/>
  <c r="E281" i="2"/>
  <c r="E549" i="2"/>
  <c r="E681" i="2"/>
  <c r="E942" i="2"/>
  <c r="F518" i="2"/>
  <c r="F1126" i="2"/>
  <c r="E107" i="2"/>
  <c r="F259" i="2"/>
  <c r="AG40" i="2"/>
  <c r="E89" i="2"/>
  <c r="F505" i="2"/>
  <c r="F829" i="2"/>
  <c r="F826" i="2"/>
  <c r="F824" i="2"/>
  <c r="U738" i="2"/>
  <c r="F969" i="2"/>
  <c r="U808" i="2"/>
  <c r="E808" i="2"/>
  <c r="F913" i="2"/>
  <c r="U478" i="2"/>
  <c r="F706" i="2"/>
  <c r="M706" i="2"/>
  <c r="F932" i="2"/>
  <c r="U932" i="2"/>
  <c r="E952" i="2"/>
  <c r="F131" i="2"/>
  <c r="M131" i="2"/>
  <c r="E819" i="2"/>
  <c r="F577" i="2"/>
  <c r="F1140" i="2"/>
  <c r="U1139" i="2"/>
  <c r="E237" i="2"/>
  <c r="E958" i="2"/>
  <c r="F281" i="2"/>
  <c r="F837" i="2"/>
  <c r="F806" i="2"/>
  <c r="F818" i="2"/>
  <c r="F261" i="2"/>
  <c r="E80" i="2"/>
  <c r="F741" i="2"/>
  <c r="F816" i="2"/>
  <c r="E169" i="2"/>
  <c r="F752" i="2"/>
  <c r="F803" i="2"/>
  <c r="F352" i="2"/>
  <c r="F898" i="2"/>
  <c r="E570" i="2"/>
  <c r="F490" i="2"/>
  <c r="E521" i="2"/>
  <c r="F129" i="2"/>
  <c r="F146" i="2"/>
  <c r="F459" i="2"/>
  <c r="F953" i="2"/>
  <c r="F763" i="2"/>
  <c r="F521" i="2"/>
  <c r="E388" i="2"/>
  <c r="F260" i="2"/>
  <c r="F840" i="2"/>
  <c r="F176" i="2"/>
  <c r="F873" i="2"/>
  <c r="F726" i="2"/>
  <c r="U536" i="2"/>
  <c r="F536" i="2"/>
  <c r="F320" i="2"/>
  <c r="U638" i="2"/>
  <c r="F941" i="2"/>
  <c r="U467" i="2"/>
  <c r="U1131" i="2"/>
  <c r="F1139" i="2"/>
  <c r="F118" i="2"/>
  <c r="U848" i="2"/>
  <c r="E960" i="2"/>
  <c r="F278" i="2"/>
  <c r="F775" i="2"/>
  <c r="F546" i="2"/>
  <c r="F12" i="2"/>
  <c r="U681" i="2"/>
  <c r="E128" i="2"/>
  <c r="F828" i="2"/>
  <c r="F383" i="2"/>
  <c r="F945" i="2"/>
  <c r="F429" i="2"/>
  <c r="F568" i="2"/>
  <c r="E547" i="2"/>
  <c r="E837" i="2"/>
  <c r="E937" i="2"/>
  <c r="F42" i="2"/>
  <c r="F817" i="2"/>
  <c r="F950" i="2"/>
  <c r="F564" i="2"/>
  <c r="F430" i="2"/>
  <c r="AG42" i="2"/>
  <c r="E261" i="2"/>
  <c r="F56" i="2"/>
  <c r="F155" i="2"/>
  <c r="E194" i="2"/>
  <c r="F69" i="2"/>
  <c r="F68" i="2"/>
  <c r="F132" i="2"/>
  <c r="F974" i="2"/>
  <c r="U647" i="2"/>
  <c r="F150" i="2"/>
  <c r="E968" i="2"/>
  <c r="E48" i="2"/>
  <c r="F972" i="2"/>
  <c r="F478" i="2"/>
  <c r="U1134" i="2"/>
  <c r="U1125" i="2"/>
  <c r="F1108" i="2"/>
  <c r="F465" i="2"/>
  <c r="E259" i="2"/>
  <c r="F222" i="2"/>
  <c r="E505" i="2"/>
  <c r="E140" i="2"/>
  <c r="E436" i="2"/>
  <c r="F300" i="2"/>
  <c r="F13" i="2"/>
  <c r="F123" i="2"/>
  <c r="F959" i="2"/>
  <c r="F920" i="2"/>
  <c r="F942" i="2"/>
  <c r="F754" i="2"/>
  <c r="F423" i="2"/>
  <c r="AG115" i="2"/>
  <c r="E377" i="2"/>
  <c r="F91" i="2"/>
  <c r="U840" i="2"/>
  <c r="F820" i="2"/>
  <c r="E709" i="2"/>
  <c r="F967" i="2"/>
  <c r="E805" i="2"/>
  <c r="F559" i="2"/>
  <c r="AG30" i="2"/>
  <c r="E102" i="2"/>
  <c r="U823" i="2"/>
  <c r="F392" i="2"/>
  <c r="M697" i="2"/>
  <c r="U767" i="2"/>
  <c r="F965" i="2"/>
  <c r="U959" i="2"/>
  <c r="F585" i="2"/>
  <c r="F589" i="2"/>
  <c r="E268" i="2"/>
  <c r="F39" i="2"/>
  <c r="U837" i="2"/>
  <c r="E827" i="2"/>
  <c r="U826" i="2"/>
  <c r="U824" i="2"/>
  <c r="U311" i="2"/>
  <c r="U969" i="2"/>
  <c r="U807" i="2"/>
  <c r="F926" i="2"/>
  <c r="F812" i="2"/>
  <c r="M391" i="2"/>
  <c r="F391" i="2"/>
  <c r="F739" i="2"/>
  <c r="E122" i="2"/>
  <c r="AG39" i="2"/>
  <c r="E63" i="2"/>
  <c r="F822" i="2"/>
  <c r="F387" i="2"/>
  <c r="F921" i="2"/>
  <c r="U908" i="2"/>
  <c r="F845" i="2"/>
  <c r="U151" i="2"/>
  <c r="U55" i="2"/>
  <c r="U127" i="2"/>
  <c r="E974" i="2"/>
  <c r="U809" i="2"/>
  <c r="U940" i="2"/>
  <c r="U922" i="2"/>
  <c r="U179" i="2"/>
  <c r="F424" i="2"/>
  <c r="U355" i="2"/>
  <c r="U81" i="2"/>
  <c r="U142" i="2"/>
  <c r="F679" i="2"/>
  <c r="AG11" i="2"/>
  <c r="U710" i="2"/>
  <c r="U332" i="2"/>
  <c r="U966" i="2"/>
  <c r="E921" i="2"/>
  <c r="F917" i="2"/>
  <c r="E916" i="2"/>
  <c r="U1123" i="2"/>
  <c r="I587" i="2"/>
  <c r="E225" i="2"/>
  <c r="E369" i="2"/>
  <c r="E163" i="2"/>
  <c r="E468" i="2"/>
  <c r="U835" i="2"/>
  <c r="U754" i="2"/>
  <c r="F961" i="2"/>
  <c r="U939" i="2"/>
  <c r="E927" i="2"/>
  <c r="U639" i="2"/>
  <c r="M199" i="2"/>
  <c r="U810" i="2"/>
  <c r="U586" i="2"/>
  <c r="E528" i="2"/>
  <c r="F108" i="2"/>
  <c r="U926" i="2"/>
  <c r="U921" i="2"/>
  <c r="F1107" i="2"/>
  <c r="F762" i="2"/>
  <c r="I895" i="2"/>
  <c r="M430" i="2"/>
  <c r="M354" i="2"/>
  <c r="I606" i="2"/>
  <c r="U955" i="2"/>
  <c r="U301" i="2"/>
  <c r="F1123" i="2"/>
  <c r="F290" i="2"/>
  <c r="M858" i="2"/>
  <c r="M704" i="2"/>
  <c r="M576" i="2"/>
  <c r="F488" i="2"/>
  <c r="U831" i="2"/>
  <c r="U821" i="2"/>
  <c r="U617" i="2"/>
  <c r="U387" i="2"/>
  <c r="E574" i="2"/>
  <c r="U392" i="2"/>
  <c r="F366" i="2"/>
  <c r="U299" i="2"/>
  <c r="U48" i="2"/>
  <c r="U963" i="2"/>
  <c r="U938" i="2"/>
  <c r="U928" i="2"/>
  <c r="U902" i="2"/>
  <c r="F874" i="2"/>
  <c r="U763" i="2"/>
  <c r="F1142" i="2"/>
  <c r="F1111" i="2"/>
  <c r="U832" i="2"/>
  <c r="F832" i="2"/>
  <c r="U451" i="2"/>
  <c r="U173" i="2"/>
  <c r="E108" i="2"/>
  <c r="U907" i="2"/>
  <c r="U874" i="2"/>
  <c r="F866" i="2"/>
  <c r="M859" i="2"/>
  <c r="U690" i="2"/>
  <c r="U439" i="2"/>
  <c r="F552" i="2"/>
  <c r="M64" i="2"/>
  <c r="U707" i="2"/>
  <c r="U962" i="2"/>
  <c r="U943" i="2"/>
  <c r="U942" i="2"/>
  <c r="U936" i="2"/>
  <c r="U923" i="2"/>
  <c r="U798" i="2"/>
  <c r="U279" i="2"/>
  <c r="U257" i="2"/>
  <c r="M448" i="2"/>
  <c r="I126" i="2"/>
  <c r="F326" i="2"/>
  <c r="U269" i="2"/>
  <c r="F629" i="2"/>
  <c r="U170" i="2"/>
  <c r="Q103" i="2"/>
  <c r="M863" i="2"/>
  <c r="M62" i="2"/>
  <c r="I898" i="2"/>
  <c r="I884" i="2"/>
  <c r="F84" i="2"/>
  <c r="I84" i="2"/>
  <c r="F11" i="2"/>
  <c r="F151" i="2"/>
  <c r="U382" i="2"/>
  <c r="U258" i="2"/>
  <c r="U220" i="2"/>
  <c r="U952" i="2"/>
  <c r="U945" i="2"/>
  <c r="U803" i="2"/>
  <c r="U911" i="2"/>
  <c r="F57" i="2"/>
  <c r="M664" i="2"/>
  <c r="I601" i="2"/>
  <c r="AC65" i="2"/>
  <c r="M7" i="2"/>
  <c r="F257" i="2"/>
  <c r="M200" i="2"/>
  <c r="AG51" i="2"/>
  <c r="I883" i="2"/>
  <c r="I879" i="2"/>
  <c r="I59" i="2"/>
  <c r="U141" i="2"/>
  <c r="U722" i="2"/>
  <c r="U554" i="2"/>
  <c r="Q20" i="2"/>
  <c r="M14" i="2"/>
  <c r="F365" i="2"/>
  <c r="M854" i="2"/>
  <c r="M49" i="2"/>
  <c r="I11" i="2"/>
  <c r="I96" i="2"/>
  <c r="M853" i="2"/>
  <c r="M490" i="2"/>
  <c r="I889" i="2"/>
  <c r="F126" i="2"/>
  <c r="I630" i="2"/>
  <c r="Q19" i="2"/>
  <c r="M98" i="2"/>
  <c r="M614" i="2"/>
  <c r="F542" i="2"/>
  <c r="M337" i="2"/>
  <c r="M287" i="2"/>
  <c r="M43" i="2"/>
  <c r="F891" i="2"/>
  <c r="M464" i="2"/>
  <c r="I646" i="2"/>
  <c r="I538" i="2"/>
  <c r="M15" i="2"/>
  <c r="F406" i="2"/>
  <c r="U334" i="2"/>
  <c r="M650" i="2"/>
  <c r="M277" i="2"/>
  <c r="M558" i="2"/>
  <c r="M534" i="2"/>
  <c r="M742" i="2"/>
  <c r="M613" i="2"/>
  <c r="M84" i="2"/>
  <c r="I876" i="2"/>
  <c r="F693" i="2"/>
  <c r="M73" i="2"/>
  <c r="M94" i="2"/>
  <c r="M479" i="2"/>
  <c r="I596" i="2"/>
  <c r="U296" i="2"/>
  <c r="M74" i="2"/>
  <c r="F503" i="2"/>
  <c r="M542" i="2"/>
  <c r="F88" i="2"/>
  <c r="M247" i="2"/>
  <c r="I890" i="2"/>
  <c r="I881" i="2"/>
  <c r="M96" i="2"/>
  <c r="M59" i="2"/>
  <c r="I74" i="2"/>
  <c r="I65" i="2"/>
  <c r="I282" i="2"/>
  <c r="I226" i="2"/>
  <c r="M11" i="2"/>
  <c r="I503" i="2"/>
  <c r="I10" i="2"/>
  <c r="I22" i="2"/>
  <c r="E836" i="2"/>
  <c r="E645" i="2"/>
  <c r="F730" i="2"/>
  <c r="F86" i="2"/>
  <c r="E97" i="2"/>
  <c r="E68" i="2"/>
  <c r="E707" i="2"/>
  <c r="E38" i="2"/>
  <c r="U108" i="2"/>
  <c r="F310" i="2"/>
  <c r="E115" i="2"/>
  <c r="F83" i="2"/>
  <c r="F579" i="2"/>
  <c r="E831" i="2"/>
  <c r="E918" i="2"/>
  <c r="E383" i="2"/>
  <c r="M864" i="2"/>
  <c r="E759" i="2"/>
  <c r="E702" i="2"/>
  <c r="E520" i="2"/>
  <c r="F767" i="2"/>
  <c r="F707" i="2"/>
  <c r="E939" i="2"/>
  <c r="F474" i="2"/>
  <c r="E754" i="2"/>
  <c r="F611" i="2"/>
  <c r="E330" i="2"/>
  <c r="E332" i="2"/>
  <c r="F712" i="2"/>
  <c r="E441" i="2"/>
  <c r="E251" i="2"/>
  <c r="E213" i="2"/>
  <c r="F4" i="2"/>
  <c r="E216" i="2"/>
  <c r="F819" i="2"/>
  <c r="F755" i="2"/>
  <c r="F955" i="2"/>
  <c r="F905" i="2"/>
  <c r="M851" i="2"/>
  <c r="F224" i="2"/>
  <c r="E598" i="2"/>
  <c r="F839" i="2"/>
  <c r="F733" i="2"/>
  <c r="E721" i="2"/>
  <c r="E803" i="2"/>
  <c r="E327" i="2"/>
  <c r="F247" i="2"/>
  <c r="E25" i="2"/>
  <c r="E55" i="2"/>
  <c r="E340" i="2"/>
  <c r="F283" i="2"/>
  <c r="E293" i="2"/>
  <c r="E56" i="2"/>
  <c r="E136" i="2"/>
  <c r="E76" i="2"/>
  <c r="E123" i="2"/>
  <c r="F825" i="2"/>
  <c r="E9" i="2"/>
  <c r="E190" i="2"/>
  <c r="E316" i="2"/>
  <c r="E26" i="2"/>
  <c r="F907" i="2"/>
  <c r="F669" i="2"/>
  <c r="F639" i="2"/>
  <c r="F569" i="2"/>
  <c r="F504" i="2"/>
  <c r="F341" i="2"/>
  <c r="F70" i="2"/>
  <c r="F232" i="2"/>
  <c r="F1146" i="2"/>
  <c r="F1137" i="2"/>
  <c r="F1131" i="2"/>
  <c r="F1128" i="2"/>
  <c r="F1121" i="2"/>
  <c r="F1116" i="2"/>
  <c r="F773" i="2"/>
  <c r="F698" i="2"/>
  <c r="F411" i="2"/>
  <c r="I502" i="2"/>
  <c r="F502" i="2"/>
  <c r="E292" i="2"/>
  <c r="E92" i="2"/>
  <c r="E212" i="2"/>
  <c r="E198" i="2"/>
  <c r="E204" i="2"/>
  <c r="E231" i="2"/>
  <c r="F635" i="2"/>
  <c r="E273" i="2"/>
  <c r="E44" i="2"/>
  <c r="E826" i="2"/>
  <c r="F809" i="2"/>
  <c r="E950" i="2"/>
  <c r="E178" i="2"/>
  <c r="E162" i="2"/>
  <c r="E818" i="2"/>
  <c r="E185" i="2"/>
  <c r="F971" i="2"/>
  <c r="E227" i="2"/>
  <c r="E260" i="2"/>
  <c r="E973" i="2"/>
  <c r="E972" i="2"/>
  <c r="E971" i="2"/>
  <c r="F951" i="2"/>
  <c r="E951" i="2"/>
  <c r="F863" i="2"/>
  <c r="F854" i="2"/>
  <c r="E931" i="2"/>
  <c r="E618" i="2"/>
  <c r="E46" i="2"/>
  <c r="F332" i="2"/>
  <c r="E311" i="2"/>
  <c r="E119" i="2"/>
  <c r="E45" i="2"/>
  <c r="F665" i="2"/>
  <c r="E711" i="2"/>
  <c r="E246" i="2"/>
  <c r="E821" i="2"/>
  <c r="E312" i="2"/>
  <c r="E181" i="2"/>
  <c r="E469" i="2"/>
  <c r="F121" i="2"/>
  <c r="E300" i="2"/>
  <c r="E75" i="2"/>
  <c r="E841" i="2"/>
  <c r="E252" i="2"/>
  <c r="E304" i="2"/>
  <c r="E835" i="2"/>
  <c r="E710" i="2"/>
  <c r="F661" i="2"/>
  <c r="E747" i="2"/>
  <c r="F141" i="2"/>
  <c r="F653" i="2"/>
  <c r="F368" i="2"/>
  <c r="F313" i="2"/>
  <c r="F189" i="2"/>
  <c r="F1134" i="2"/>
  <c r="F1125" i="2"/>
  <c r="F1119" i="2"/>
  <c r="F1105" i="2"/>
  <c r="F848" i="2"/>
  <c r="F666" i="2"/>
  <c r="F526" i="2"/>
  <c r="F318" i="2"/>
  <c r="F404" i="2"/>
  <c r="F110" i="2"/>
  <c r="F54" i="2"/>
  <c r="F14" i="2"/>
  <c r="F200" i="2"/>
  <c r="F33" i="2"/>
  <c r="F444" i="2"/>
  <c r="E307" i="2"/>
  <c r="E155" i="2"/>
  <c r="E172" i="2"/>
  <c r="E284" i="2"/>
  <c r="E360" i="2"/>
  <c r="E173" i="2"/>
  <c r="F435" i="2"/>
  <c r="E405" i="2"/>
  <c r="E174" i="2"/>
  <c r="E495" i="2"/>
  <c r="E418" i="2"/>
  <c r="E91" i="2"/>
  <c r="E834" i="2"/>
  <c r="F198" i="2"/>
  <c r="E809" i="2"/>
  <c r="E936" i="2"/>
  <c r="F915" i="2"/>
  <c r="F731" i="2"/>
  <c r="F722" i="2"/>
  <c r="F708" i="2"/>
  <c r="F690" i="2"/>
  <c r="F683" i="2"/>
  <c r="F647" i="2"/>
  <c r="F597" i="2"/>
  <c r="F590" i="2"/>
  <c r="F554" i="2"/>
  <c r="F529" i="2"/>
  <c r="F484" i="2"/>
  <c r="F467" i="2"/>
  <c r="F439" i="2"/>
  <c r="F393" i="2"/>
  <c r="F384" i="2"/>
  <c r="F359" i="2"/>
  <c r="F347" i="2"/>
  <c r="F334" i="2"/>
  <c r="F301" i="2"/>
  <c r="F294" i="2"/>
  <c r="F269" i="2"/>
  <c r="F242" i="2"/>
  <c r="F21" i="2"/>
  <c r="F206" i="2"/>
  <c r="F179" i="2"/>
  <c r="F166" i="2"/>
  <c r="F1147" i="2"/>
  <c r="F1124" i="2"/>
  <c r="F846" i="2"/>
  <c r="F1122" i="2"/>
  <c r="F588" i="2"/>
  <c r="F736" i="2"/>
  <c r="F713" i="2"/>
  <c r="F182" i="2"/>
  <c r="F153" i="2"/>
  <c r="F142" i="2"/>
  <c r="U310" i="2"/>
  <c r="F672" i="2"/>
  <c r="I695" i="2"/>
  <c r="F1145" i="2"/>
  <c r="F753" i="2"/>
  <c r="F1135" i="2"/>
  <c r="F1130" i="2"/>
  <c r="F1129" i="2"/>
  <c r="F1127" i="2"/>
  <c r="F1118" i="2"/>
  <c r="F1115" i="2"/>
  <c r="F1113" i="2"/>
  <c r="F1109" i="2"/>
  <c r="F872" i="2"/>
  <c r="F1106" i="2"/>
  <c r="F814" i="2"/>
  <c r="F673" i="2"/>
  <c r="F20" i="2"/>
  <c r="F18" i="2"/>
  <c r="F29" i="2"/>
  <c r="F28" i="2"/>
  <c r="F448" i="2"/>
  <c r="F59" i="2"/>
  <c r="E6" i="2"/>
  <c r="E129" i="2"/>
  <c r="E60" i="2"/>
  <c r="E840" i="2"/>
  <c r="E955" i="2"/>
  <c r="F893" i="2"/>
  <c r="I893" i="2"/>
  <c r="F715" i="2"/>
  <c r="I715" i="2"/>
  <c r="E333" i="2"/>
  <c r="E132" i="2"/>
  <c r="F650" i="2"/>
  <c r="F309" i="2"/>
  <c r="E241" i="2"/>
  <c r="E278" i="2"/>
  <c r="E320" i="2"/>
  <c r="E109" i="2"/>
  <c r="E584" i="2"/>
  <c r="E167" i="2"/>
  <c r="E146" i="2"/>
  <c r="E832" i="2"/>
  <c r="E926" i="2"/>
  <c r="M866" i="2"/>
  <c r="F862" i="2"/>
  <c r="M475" i="2"/>
  <c r="U603" i="2"/>
  <c r="F1138" i="2"/>
  <c r="F1132" i="2"/>
  <c r="F682" i="2"/>
  <c r="F677" i="2"/>
  <c r="F71" i="2"/>
  <c r="F871" i="2"/>
  <c r="F875" i="2"/>
  <c r="F719" i="2"/>
  <c r="F367" i="2"/>
  <c r="F604" i="2"/>
  <c r="F509" i="2"/>
  <c r="F491" i="2"/>
  <c r="F431" i="2"/>
  <c r="F401" i="2"/>
  <c r="F81" i="2"/>
  <c r="F279" i="2"/>
  <c r="F1104" i="2"/>
  <c r="F103" i="2"/>
  <c r="F376" i="2"/>
  <c r="E656" i="2"/>
  <c r="F173" i="2"/>
  <c r="E139" i="2"/>
  <c r="E357" i="2"/>
  <c r="E335" i="2"/>
  <c r="F190" i="2"/>
  <c r="U965" i="2"/>
  <c r="E965" i="2"/>
  <c r="U964" i="2"/>
  <c r="F964" i="2"/>
  <c r="E176" i="2"/>
  <c r="F771" i="2"/>
  <c r="F663" i="2"/>
  <c r="F249" i="2"/>
  <c r="F428" i="2"/>
  <c r="F36" i="2"/>
  <c r="F1144" i="2"/>
  <c r="F1143" i="2"/>
  <c r="F1133" i="2"/>
  <c r="F1120" i="2"/>
  <c r="F1117" i="2"/>
  <c r="F1114" i="2"/>
  <c r="F869" i="2"/>
  <c r="F801" i="2"/>
  <c r="F766" i="2"/>
  <c r="F687" i="2"/>
  <c r="F104" i="2"/>
  <c r="F620" i="2"/>
  <c r="F543" i="2"/>
  <c r="F517" i="2"/>
  <c r="F413" i="2"/>
  <c r="F344" i="2"/>
  <c r="F66" i="2"/>
  <c r="F170" i="2"/>
  <c r="F255" i="2"/>
  <c r="F482" i="2"/>
  <c r="F450" i="2"/>
  <c r="F50" i="2"/>
  <c r="F158" i="2"/>
  <c r="F23" i="2"/>
  <c r="F519" i="2"/>
  <c r="M861" i="2"/>
  <c r="F17" i="2"/>
  <c r="M82" i="2"/>
  <c r="F735" i="2"/>
  <c r="M679" i="2"/>
  <c r="E962" i="2"/>
  <c r="M770" i="2"/>
  <c r="E52" i="2"/>
  <c r="F861" i="2"/>
  <c r="E42" i="2"/>
  <c r="E419" i="2"/>
  <c r="F857" i="2"/>
  <c r="E30" i="2"/>
  <c r="E240" i="2"/>
  <c r="E775" i="2"/>
  <c r="E741" i="2"/>
  <c r="E305" i="2"/>
  <c r="F709" i="2"/>
  <c r="F586" i="2"/>
  <c r="E477" i="2"/>
  <c r="F808" i="2"/>
  <c r="E963" i="2"/>
  <c r="M628" i="2"/>
  <c r="F276" i="2"/>
  <c r="M565" i="2"/>
  <c r="M256" i="2"/>
  <c r="F865" i="2"/>
  <c r="F864" i="2"/>
  <c r="F860" i="2"/>
  <c r="F858" i="2"/>
  <c r="F856" i="2"/>
  <c r="F855" i="2"/>
  <c r="F853" i="2"/>
  <c r="U121" i="2"/>
  <c r="F462" i="2"/>
  <c r="M16" i="2"/>
  <c r="F566" i="2"/>
  <c r="F74" i="2"/>
  <c r="E545" i="2"/>
  <c r="E458" i="2"/>
  <c r="E943" i="2"/>
  <c r="U930" i="2"/>
  <c r="F930" i="2"/>
  <c r="U924" i="2"/>
  <c r="F924" i="2"/>
  <c r="F919" i="2"/>
  <c r="F98" i="2"/>
  <c r="F62" i="2"/>
  <c r="F686" i="2"/>
  <c r="F587" i="2"/>
  <c r="F416" i="2"/>
  <c r="F634" i="2"/>
  <c r="F49" i="2"/>
  <c r="F397" i="2"/>
  <c r="F882" i="2"/>
  <c r="I882" i="2"/>
  <c r="F880" i="2"/>
  <c r="I880" i="2"/>
  <c r="F500" i="2"/>
  <c r="F774" i="2"/>
  <c r="I774" i="2"/>
  <c r="F622" i="2"/>
  <c r="I622" i="2"/>
  <c r="M437" i="2"/>
  <c r="F16" i="2"/>
  <c r="M525" i="2"/>
  <c r="F159" i="2"/>
  <c r="F3" i="2"/>
  <c r="I3" i="2"/>
  <c r="U695" i="2"/>
  <c r="F372" i="2"/>
  <c r="I756" i="2"/>
  <c r="F19" i="2"/>
  <c r="M599" i="2"/>
  <c r="F535" i="2"/>
  <c r="F595" i="2"/>
  <c r="I595" i="2"/>
  <c r="F61" i="2"/>
  <c r="AG3" i="2"/>
  <c r="F250" i="2"/>
  <c r="I250" i="2"/>
  <c r="F811" i="2"/>
  <c r="F630" i="2"/>
  <c r="F889" i="2"/>
  <c r="F876" i="2"/>
  <c r="E222" i="2"/>
  <c r="E485" i="2"/>
  <c r="E112" i="2"/>
  <c r="E69" i="2"/>
  <c r="E283" i="2"/>
  <c r="E969" i="2"/>
  <c r="F968" i="2"/>
  <c r="E807" i="2"/>
  <c r="E920" i="2"/>
  <c r="E919" i="2"/>
  <c r="M274" i="2"/>
  <c r="F134" i="2"/>
  <c r="M429" i="2"/>
  <c r="F343" i="2"/>
  <c r="F156" i="2"/>
  <c r="I285" i="2"/>
  <c r="F322" i="2"/>
  <c r="I58" i="2"/>
  <c r="E820" i="2"/>
  <c r="E564" i="2"/>
  <c r="F918" i="2"/>
  <c r="F479" i="2"/>
  <c r="F567" i="2"/>
  <c r="F525" i="2"/>
  <c r="F890" i="2"/>
  <c r="F472" i="2"/>
  <c r="I472" i="2"/>
  <c r="F842" i="2"/>
  <c r="F756" i="2"/>
  <c r="E39" i="2"/>
  <c r="E106" i="2"/>
  <c r="E461" i="2"/>
  <c r="F821" i="2"/>
  <c r="F721" i="2"/>
  <c r="E675" i="2"/>
  <c r="F681" i="2"/>
  <c r="E220" i="2"/>
  <c r="E947" i="2"/>
  <c r="M398" i="2"/>
  <c r="M499" i="2"/>
  <c r="F885" i="2"/>
  <c r="I885" i="2"/>
  <c r="I739" i="2"/>
  <c r="F160" i="2"/>
  <c r="F601" i="2"/>
  <c r="F596" i="2"/>
  <c r="E47" i="2"/>
  <c r="E440" i="2"/>
  <c r="F213" i="2"/>
  <c r="E828" i="2"/>
  <c r="F610" i="2"/>
  <c r="F638" i="2"/>
  <c r="F38" i="2"/>
  <c r="F127" i="2"/>
  <c r="F934" i="2"/>
  <c r="U933" i="2"/>
  <c r="E933" i="2"/>
  <c r="F927" i="2"/>
  <c r="E184" i="2"/>
  <c r="E32" i="2"/>
  <c r="E452" i="2"/>
  <c r="E328" i="2"/>
  <c r="E557" i="2"/>
  <c r="F216" i="2"/>
  <c r="E839" i="2"/>
  <c r="F339" i="2"/>
  <c r="E339" i="2"/>
  <c r="E954" i="2"/>
  <c r="F325" i="2"/>
  <c r="E265" i="2"/>
  <c r="E838" i="2"/>
  <c r="E833" i="2"/>
  <c r="F831" i="2"/>
  <c r="E610" i="2"/>
  <c r="E810" i="2"/>
  <c r="F960" i="2"/>
  <c r="F900" i="2"/>
  <c r="F358" i="2"/>
  <c r="F859" i="2"/>
  <c r="F852" i="2"/>
  <c r="F199" i="2"/>
  <c r="F100" i="2"/>
  <c r="F558" i="2"/>
  <c r="F541" i="2"/>
  <c r="F94" i="2"/>
  <c r="F85" i="2"/>
  <c r="F195" i="2"/>
  <c r="F628" i="2"/>
  <c r="F614" i="2"/>
  <c r="F499" i="2"/>
  <c r="F400" i="2"/>
  <c r="F354" i="2"/>
  <c r="F337" i="2"/>
  <c r="F287" i="2"/>
  <c r="F895" i="2"/>
  <c r="F464" i="2"/>
  <c r="F881" i="2"/>
  <c r="F878" i="2"/>
  <c r="F646" i="2"/>
  <c r="F606" i="2"/>
  <c r="F296" i="2"/>
  <c r="F22" i="2"/>
  <c r="F31" i="2"/>
  <c r="E922" i="2"/>
  <c r="E586" i="2"/>
  <c r="E946" i="2"/>
  <c r="F208" i="2"/>
  <c r="F293" i="2"/>
  <c r="F122" i="2"/>
  <c r="F178" i="2"/>
  <c r="F32" i="2"/>
  <c r="F312" i="2"/>
  <c r="F221" i="2"/>
  <c r="F570" i="2"/>
  <c r="F441" i="2"/>
  <c r="F92" i="2"/>
  <c r="F328" i="2"/>
  <c r="F76" i="2"/>
  <c r="F212" i="2"/>
  <c r="F759" i="2"/>
  <c r="F711" i="2"/>
  <c r="F618" i="2"/>
  <c r="F26" i="2"/>
  <c r="F330" i="2"/>
  <c r="F440" i="2"/>
  <c r="F97" i="2"/>
  <c r="E824" i="2"/>
  <c r="F493" i="2"/>
  <c r="E465" i="2"/>
  <c r="E932" i="2"/>
  <c r="E733" i="2"/>
  <c r="U927" i="2"/>
  <c r="F851" i="2"/>
  <c r="F704" i="2"/>
  <c r="F277" i="2"/>
  <c r="F87" i="2"/>
  <c r="F398" i="2"/>
  <c r="F254" i="2"/>
  <c r="F27" i="2"/>
  <c r="F742" i="2"/>
  <c r="F725" i="2"/>
  <c r="F802" i="2"/>
  <c r="F888" i="2"/>
  <c r="F96" i="2"/>
  <c r="F757" i="2"/>
  <c r="F727" i="2"/>
  <c r="F538" i="2"/>
  <c r="F79" i="2"/>
  <c r="F73" i="2"/>
  <c r="F382" i="2"/>
  <c r="E205" i="2"/>
  <c r="E201" i="2"/>
  <c r="E945" i="2"/>
  <c r="F748" i="2"/>
  <c r="F167" i="2"/>
  <c r="E949" i="2"/>
  <c r="F770" i="2"/>
  <c r="F551" i="2"/>
  <c r="F897" i="2"/>
  <c r="F894" i="2"/>
  <c r="F886" i="2"/>
  <c r="F884" i="2"/>
  <c r="F769" i="2"/>
  <c r="F125" i="2"/>
  <c r="F768" i="2"/>
  <c r="F7" i="2"/>
  <c r="F226" i="2"/>
  <c r="F15" i="2"/>
  <c r="E930" i="2"/>
  <c r="F311" i="2"/>
  <c r="E298" i="2"/>
  <c r="E221" i="2"/>
  <c r="E72" i="2"/>
  <c r="E12" i="2"/>
  <c r="E829" i="2"/>
  <c r="E823" i="2"/>
  <c r="E961" i="2"/>
  <c r="E959" i="2"/>
  <c r="F949" i="2"/>
  <c r="F914" i="2"/>
  <c r="F903" i="2"/>
  <c r="U958" i="2"/>
  <c r="F952" i="2"/>
  <c r="E944" i="2"/>
  <c r="F939" i="2"/>
  <c r="U906" i="2"/>
  <c r="E346" i="2"/>
  <c r="F637" i="2"/>
  <c r="F804" i="2"/>
  <c r="F902" i="2"/>
  <c r="F910" i="2"/>
  <c r="F346" i="2"/>
  <c r="E953" i="2"/>
  <c r="F938" i="2"/>
  <c r="U916" i="2"/>
  <c r="E967" i="2"/>
  <c r="E941" i="2"/>
  <c r="U915" i="2"/>
  <c r="E767" i="2"/>
  <c r="E127" i="2"/>
  <c r="E966" i="2"/>
  <c r="F936" i="2"/>
  <c r="F929" i="2"/>
  <c r="E518" i="2"/>
  <c r="E392" i="2"/>
  <c r="E299" i="2"/>
  <c r="E970" i="2"/>
  <c r="E964" i="2"/>
  <c r="F963" i="2"/>
  <c r="F958" i="2"/>
  <c r="E957" i="2"/>
  <c r="E935" i="2"/>
  <c r="F805" i="2"/>
  <c r="F916" i="2"/>
  <c r="F901" i="2"/>
  <c r="E617" i="2"/>
  <c r="E816" i="2"/>
  <c r="E730" i="2"/>
  <c r="E676" i="2"/>
  <c r="E151" i="2"/>
  <c r="E382" i="2"/>
  <c r="F925" i="2"/>
  <c r="E940" i="2"/>
  <c r="F298" i="2"/>
  <c r="F273" i="2"/>
  <c r="F241" i="2"/>
  <c r="F45" i="2"/>
  <c r="F357" i="2"/>
  <c r="F240" i="2"/>
  <c r="F174" i="2"/>
  <c r="F89" i="2"/>
  <c r="F284" i="2"/>
  <c r="F60" i="2"/>
  <c r="F72" i="2"/>
  <c r="F112" i="2"/>
  <c r="F93" i="2"/>
  <c r="F549" i="2"/>
  <c r="F246" i="2"/>
  <c r="F9" i="2"/>
  <c r="F418" i="2"/>
  <c r="F360" i="2"/>
  <c r="F128" i="2"/>
  <c r="F834" i="2"/>
  <c r="F833" i="2"/>
  <c r="F823" i="2"/>
  <c r="F810" i="2"/>
  <c r="F747" i="2"/>
  <c r="F645" i="2"/>
  <c r="F574" i="2"/>
  <c r="F458" i="2"/>
  <c r="F258" i="2"/>
  <c r="F185" i="2"/>
  <c r="F119" i="2"/>
  <c r="F970" i="2"/>
  <c r="F966" i="2"/>
  <c r="F954" i="2"/>
  <c r="F807" i="2"/>
  <c r="F943" i="2"/>
  <c r="M34" i="2"/>
  <c r="E207" i="4"/>
  <c r="E238" i="4"/>
  <c r="E244" i="4"/>
  <c r="E251" i="4"/>
  <c r="E262" i="4"/>
  <c r="E266" i="4"/>
  <c r="E276" i="4"/>
  <c r="E281" i="4"/>
  <c r="E285" i="4"/>
  <c r="E286" i="4"/>
  <c r="E300" i="4"/>
  <c r="E311" i="4"/>
  <c r="E261" i="4"/>
  <c r="E328" i="4"/>
  <c r="E338" i="4"/>
  <c r="E377" i="4"/>
  <c r="E384" i="4"/>
  <c r="E354" i="4"/>
  <c r="E355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241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356" i="4"/>
  <c r="E425" i="4"/>
  <c r="E357" i="4"/>
  <c r="E21" i="4"/>
  <c r="E99" i="4"/>
  <c r="E103" i="4"/>
  <c r="E115" i="4"/>
  <c r="E130" i="4"/>
  <c r="E37" i="4"/>
  <c r="E158" i="4"/>
  <c r="E183" i="4"/>
  <c r="E187" i="4"/>
  <c r="E198" i="4"/>
  <c r="E231" i="4"/>
  <c r="E237" i="4"/>
  <c r="E246" i="4"/>
  <c r="E250" i="4"/>
  <c r="E256" i="4"/>
  <c r="E265" i="4"/>
  <c r="E275" i="4"/>
  <c r="E280" i="4"/>
  <c r="E284" i="4"/>
  <c r="E295" i="4"/>
  <c r="E327" i="4"/>
  <c r="E336" i="4"/>
  <c r="E224" i="4"/>
  <c r="E359" i="4"/>
  <c r="E360" i="4"/>
  <c r="E361" i="4"/>
  <c r="E362" i="4"/>
  <c r="E258" i="4"/>
  <c r="E334" i="4"/>
  <c r="E190" i="4"/>
  <c r="E363" i="4"/>
  <c r="E316" i="4"/>
  <c r="E364" i="4"/>
  <c r="E365" i="4"/>
  <c r="E366" i="4"/>
  <c r="E367" i="4"/>
  <c r="E368" i="4"/>
  <c r="E121" i="4"/>
  <c r="E137" i="4"/>
  <c r="E149" i="4"/>
  <c r="E179" i="4"/>
  <c r="E208" i="4"/>
  <c r="E233" i="4"/>
  <c r="E247" i="4"/>
  <c r="E252" i="4"/>
  <c r="E25" i="4"/>
  <c r="E84" i="4"/>
  <c r="E14" i="4"/>
  <c r="E143" i="4"/>
  <c r="E152" i="4"/>
  <c r="E55" i="4"/>
  <c r="E47" i="4"/>
  <c r="E185" i="4"/>
  <c r="E192" i="4"/>
  <c r="E228" i="4"/>
  <c r="E59" i="4"/>
  <c r="E162" i="4"/>
  <c r="E253" i="4"/>
  <c r="E278" i="4"/>
  <c r="E61" i="4"/>
  <c r="E301" i="4"/>
  <c r="E148" i="4"/>
  <c r="E319" i="4"/>
  <c r="E321" i="4"/>
  <c r="E81" i="4"/>
  <c r="E175" i="4"/>
  <c r="E337" i="4"/>
  <c r="E342" i="4"/>
  <c r="E343" i="4"/>
  <c r="E57" i="4"/>
  <c r="E66" i="4"/>
  <c r="E68" i="4"/>
  <c r="E76" i="4"/>
  <c r="E78" i="4"/>
  <c r="E82" i="4"/>
  <c r="E87" i="4"/>
  <c r="E53" i="4"/>
  <c r="E31" i="4"/>
  <c r="E46" i="4"/>
  <c r="E131" i="4"/>
  <c r="E166" i="4"/>
  <c r="E180" i="4"/>
  <c r="E189" i="4"/>
  <c r="E203" i="4"/>
  <c r="E212" i="4"/>
  <c r="E234" i="4"/>
  <c r="E239" i="4"/>
  <c r="E23" i="4"/>
  <c r="E27" i="4"/>
  <c r="E91" i="4"/>
  <c r="E32" i="4"/>
  <c r="E163" i="4"/>
  <c r="E165" i="4"/>
  <c r="E176" i="4"/>
  <c r="E20" i="4"/>
  <c r="E89" i="4"/>
  <c r="E86" i="4"/>
  <c r="E92" i="4"/>
  <c r="E104" i="4"/>
  <c r="E108" i="4"/>
  <c r="E125" i="4"/>
  <c r="E72" i="4"/>
  <c r="E105" i="4"/>
  <c r="E109" i="4"/>
  <c r="E71" i="4"/>
  <c r="E75" i="4"/>
  <c r="E16" i="5"/>
  <c r="E27" i="5"/>
  <c r="E82" i="5"/>
  <c r="E30" i="5"/>
  <c r="E33" i="5"/>
  <c r="E24" i="5"/>
  <c r="E4" i="5"/>
  <c r="E136" i="5"/>
  <c r="E144" i="5"/>
  <c r="E14" i="5"/>
  <c r="E161" i="5"/>
  <c r="E201" i="5"/>
  <c r="E210" i="5"/>
  <c r="E217" i="5"/>
  <c r="E233" i="5"/>
  <c r="E223" i="5"/>
  <c r="E78" i="5"/>
  <c r="E13" i="5"/>
  <c r="E101" i="5"/>
  <c r="E42" i="5"/>
  <c r="E20" i="5"/>
  <c r="E149" i="5"/>
  <c r="E153" i="5"/>
  <c r="E157" i="5"/>
  <c r="E49" i="5"/>
  <c r="E63" i="5"/>
  <c r="E109" i="5"/>
  <c r="E71" i="5"/>
  <c r="E139" i="5"/>
  <c r="E211" i="5"/>
  <c r="E216" i="5"/>
  <c r="E234" i="5"/>
  <c r="E251" i="5"/>
  <c r="E301" i="5"/>
  <c r="E17" i="5"/>
  <c r="E29" i="5"/>
  <c r="E15" i="5"/>
  <c r="E10" i="5"/>
  <c r="E96" i="5"/>
  <c r="E3" i="5"/>
  <c r="E111" i="5"/>
  <c r="E133" i="5"/>
  <c r="E143" i="5"/>
  <c r="E34" i="5"/>
  <c r="E156" i="5"/>
  <c r="E38" i="5"/>
  <c r="E166" i="5"/>
  <c r="E170" i="5"/>
  <c r="E174" i="5"/>
  <c r="E39" i="5"/>
  <c r="E181" i="5"/>
  <c r="E185" i="5"/>
  <c r="E186" i="5"/>
  <c r="E191" i="5"/>
  <c r="E60" i="5"/>
  <c r="E18" i="5"/>
  <c r="E207" i="5"/>
  <c r="E215" i="5"/>
  <c r="E107" i="5"/>
  <c r="E238" i="5"/>
  <c r="E250" i="5"/>
  <c r="E47" i="5"/>
  <c r="E12" i="5"/>
  <c r="E7" i="5"/>
  <c r="E11" i="5"/>
  <c r="E69" i="5"/>
  <c r="E76" i="5"/>
  <c r="E48" i="5"/>
  <c r="E87" i="5"/>
  <c r="E97" i="5"/>
  <c r="E102" i="5"/>
  <c r="E112" i="5"/>
  <c r="E31" i="5"/>
  <c r="E126" i="5"/>
  <c r="E6" i="5"/>
  <c r="E140" i="5"/>
  <c r="E146" i="5"/>
  <c r="E150" i="5"/>
  <c r="E154" i="5"/>
  <c r="E209" i="5"/>
  <c r="E212" i="5"/>
  <c r="E226" i="5"/>
  <c r="E167" i="5"/>
  <c r="E232" i="5"/>
  <c r="E235" i="5"/>
  <c r="E239" i="5"/>
  <c r="E240" i="5"/>
  <c r="E253" i="5"/>
  <c r="E303" i="5"/>
  <c r="E304" i="5"/>
  <c r="E305" i="5"/>
  <c r="E306" i="5"/>
  <c r="E307" i="5"/>
  <c r="E252" i="5"/>
  <c r="E254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247" i="5"/>
  <c r="E248" i="5"/>
  <c r="E327" i="5"/>
  <c r="E328" i="5"/>
  <c r="E329" i="5"/>
  <c r="E330" i="5"/>
  <c r="E331" i="5"/>
  <c r="E332" i="5"/>
  <c r="E333" i="5"/>
  <c r="E334" i="5"/>
  <c r="E335" i="5"/>
  <c r="E21" i="5"/>
  <c r="E65" i="5"/>
  <c r="E83" i="5"/>
  <c r="E91" i="5"/>
  <c r="E94" i="5"/>
  <c r="E120" i="5"/>
  <c r="E130" i="5"/>
  <c r="E163" i="5"/>
  <c r="E168" i="5"/>
  <c r="E172" i="5"/>
  <c r="E177" i="5"/>
  <c r="E182" i="5"/>
  <c r="E189" i="5"/>
  <c r="E196" i="5"/>
  <c r="E202" i="5"/>
  <c r="E193" i="5"/>
  <c r="E218" i="5"/>
  <c r="E103" i="5"/>
  <c r="E222" i="5"/>
  <c r="E224" i="5"/>
  <c r="E229" i="5"/>
  <c r="E106" i="5"/>
  <c r="E249" i="5"/>
  <c r="E255" i="5"/>
  <c r="E256" i="5"/>
  <c r="E257" i="5"/>
  <c r="E258" i="5"/>
  <c r="E259" i="5"/>
  <c r="E260" i="5"/>
  <c r="E261" i="5"/>
  <c r="E262" i="5"/>
  <c r="E263" i="5"/>
  <c r="E264" i="5"/>
  <c r="E265" i="5"/>
  <c r="E241" i="5"/>
  <c r="E266" i="5"/>
  <c r="E242" i="5"/>
  <c r="E267" i="5"/>
  <c r="E268" i="5"/>
  <c r="E269" i="5"/>
  <c r="E270" i="5"/>
  <c r="E271" i="5"/>
  <c r="E243" i="5"/>
  <c r="E244" i="5"/>
  <c r="E272" i="5"/>
  <c r="E245" i="5"/>
  <c r="E273" i="5"/>
  <c r="E274" i="5"/>
  <c r="E275" i="5"/>
  <c r="E276" i="5"/>
  <c r="E277" i="5"/>
  <c r="E278" i="5"/>
  <c r="E279" i="5"/>
  <c r="E51" i="5"/>
  <c r="E66" i="5"/>
  <c r="E32" i="5"/>
  <c r="E75" i="5"/>
  <c r="E28" i="5"/>
  <c r="E88" i="5"/>
  <c r="E90" i="5"/>
  <c r="E5" i="5"/>
  <c r="E61" i="5"/>
  <c r="E19" i="5"/>
  <c r="E26" i="5"/>
  <c r="E99" i="5"/>
  <c r="E104" i="5"/>
  <c r="E37" i="5"/>
  <c r="E113" i="5"/>
  <c r="E41" i="5"/>
  <c r="E131" i="5"/>
  <c r="E44" i="5"/>
  <c r="E164" i="5"/>
  <c r="E197" i="5"/>
  <c r="E225" i="5"/>
  <c r="E228" i="5"/>
  <c r="E231" i="5"/>
  <c r="E67" i="5"/>
  <c r="E70" i="5"/>
  <c r="E8" i="5"/>
  <c r="E9" i="5"/>
  <c r="E95" i="5"/>
  <c r="E124" i="5"/>
  <c r="E127" i="5"/>
  <c r="E54" i="5"/>
  <c r="E147" i="5"/>
  <c r="E152" i="5"/>
  <c r="E40" i="5"/>
  <c r="E43" i="5"/>
  <c r="E45" i="5"/>
  <c r="E52" i="5"/>
  <c r="E35" i="5"/>
  <c r="E36" i="5"/>
  <c r="E175" i="5"/>
  <c r="E178" i="5"/>
  <c r="E64" i="5"/>
  <c r="E53" i="5"/>
  <c r="E79" i="5"/>
  <c r="E86" i="5"/>
  <c r="E50" i="5"/>
  <c r="E57" i="5"/>
  <c r="E62" i="5"/>
  <c r="E59" i="5"/>
  <c r="E20" i="7"/>
  <c r="E8" i="7"/>
  <c r="E28" i="7"/>
  <c r="E36" i="7"/>
  <c r="E37" i="7"/>
  <c r="E40" i="7"/>
  <c r="E9" i="7"/>
  <c r="E22" i="7"/>
  <c r="E25" i="7"/>
  <c r="E10" i="7"/>
  <c r="E34" i="7"/>
  <c r="E21" i="7"/>
  <c r="E3" i="7"/>
  <c r="E4" i="7"/>
  <c r="E31" i="7"/>
  <c r="E46" i="7"/>
  <c r="E41" i="7"/>
  <c r="E42" i="7"/>
  <c r="E47" i="7"/>
  <c r="E15" i="7"/>
  <c r="E7" i="7"/>
  <c r="E39" i="7"/>
  <c r="E43" i="7"/>
  <c r="E5" i="7"/>
  <c r="E16" i="7"/>
  <c r="E24" i="7"/>
  <c r="E11" i="7"/>
  <c r="E27" i="7"/>
  <c r="E17" i="7"/>
  <c r="I3" i="66"/>
  <c r="I4" i="66"/>
  <c r="I5" i="66"/>
  <c r="I6" i="66"/>
  <c r="I7" i="66"/>
  <c r="I8" i="66"/>
  <c r="I9" i="66"/>
  <c r="I10" i="66"/>
  <c r="I11" i="66"/>
  <c r="I12" i="66"/>
  <c r="I13" i="66"/>
  <c r="I14" i="66"/>
  <c r="I15" i="66"/>
  <c r="I16" i="66"/>
  <c r="I17" i="66"/>
  <c r="I18" i="66"/>
  <c r="I19" i="66"/>
  <c r="I20" i="66"/>
  <c r="I21" i="66"/>
  <c r="I22" i="66"/>
  <c r="I23" i="66"/>
  <c r="I24" i="66"/>
  <c r="I25" i="66"/>
  <c r="I26" i="66"/>
  <c r="I27" i="66"/>
  <c r="I28" i="66"/>
  <c r="I29" i="66"/>
  <c r="I30" i="66"/>
  <c r="I31" i="66"/>
  <c r="I32" i="66"/>
  <c r="I33" i="66"/>
  <c r="I34" i="66"/>
  <c r="I35" i="66"/>
  <c r="I36" i="66"/>
  <c r="I37" i="66"/>
  <c r="I38" i="66"/>
  <c r="I39" i="66"/>
  <c r="I40" i="66"/>
  <c r="I41" i="66"/>
  <c r="I42" i="66"/>
  <c r="I43" i="66"/>
  <c r="I44" i="66"/>
  <c r="I45" i="66"/>
  <c r="I46" i="66"/>
  <c r="I47" i="66"/>
  <c r="I48" i="66"/>
  <c r="I49" i="66"/>
  <c r="I50" i="66"/>
  <c r="I51" i="66"/>
  <c r="I52" i="66"/>
  <c r="I53" i="66"/>
  <c r="I54" i="66"/>
  <c r="I55" i="66"/>
  <c r="I56" i="66"/>
  <c r="I57" i="66"/>
  <c r="I58" i="66"/>
  <c r="I59" i="66"/>
  <c r="I60" i="66"/>
  <c r="I61" i="66"/>
  <c r="I62" i="66"/>
  <c r="I63" i="66"/>
  <c r="I64" i="66"/>
  <c r="I65" i="66"/>
  <c r="I66" i="66"/>
  <c r="I67" i="66"/>
  <c r="I68" i="66"/>
  <c r="I69" i="66"/>
  <c r="I70" i="66"/>
  <c r="I71" i="66"/>
  <c r="I72" i="66"/>
  <c r="I73" i="66"/>
  <c r="I74" i="66"/>
  <c r="I75" i="66"/>
  <c r="I76" i="66"/>
  <c r="I77" i="66"/>
  <c r="I78" i="66"/>
  <c r="I79" i="66"/>
  <c r="I80" i="66"/>
  <c r="I81" i="66"/>
  <c r="I82" i="66"/>
  <c r="I83" i="66"/>
  <c r="I84" i="66"/>
  <c r="I85" i="66"/>
  <c r="I86" i="66"/>
  <c r="I87" i="66"/>
  <c r="I88" i="66"/>
  <c r="I89" i="66"/>
  <c r="I90" i="66"/>
  <c r="I91" i="66"/>
  <c r="I92" i="66"/>
  <c r="I93" i="66"/>
  <c r="I94" i="66"/>
  <c r="I95" i="66"/>
  <c r="I96" i="66"/>
  <c r="I97" i="66"/>
  <c r="I98" i="66"/>
  <c r="I99" i="66"/>
  <c r="I100" i="66"/>
  <c r="I101" i="66"/>
  <c r="I102" i="66"/>
  <c r="I103" i="66"/>
  <c r="I104" i="66"/>
  <c r="I105" i="66"/>
  <c r="I106" i="66"/>
  <c r="I107" i="66"/>
  <c r="I108" i="66"/>
  <c r="I109" i="66"/>
  <c r="I110" i="66"/>
  <c r="I111" i="66"/>
  <c r="I112" i="66"/>
  <c r="I113" i="66"/>
  <c r="I114" i="66"/>
  <c r="I115" i="66"/>
  <c r="I116" i="66"/>
  <c r="I117" i="66"/>
  <c r="I118" i="66"/>
  <c r="I119" i="66"/>
  <c r="I120" i="66"/>
  <c r="I121" i="66"/>
  <c r="I122" i="66"/>
  <c r="I123" i="66"/>
  <c r="I124" i="66"/>
  <c r="I125" i="66"/>
  <c r="I126" i="66"/>
  <c r="I127" i="66"/>
  <c r="I128" i="66"/>
  <c r="I129" i="66"/>
  <c r="I130" i="66"/>
  <c r="I131" i="66"/>
  <c r="I132" i="66"/>
  <c r="I133" i="66"/>
  <c r="I134" i="66"/>
  <c r="I135" i="66"/>
  <c r="I136" i="66"/>
  <c r="I137" i="66"/>
  <c r="I138" i="66"/>
  <c r="I139" i="66"/>
  <c r="I140" i="66"/>
  <c r="I141" i="66"/>
  <c r="I142" i="66"/>
  <c r="I143" i="66"/>
  <c r="I144" i="66"/>
  <c r="I145" i="66"/>
  <c r="I146" i="66"/>
  <c r="I147" i="66"/>
  <c r="I148" i="66"/>
  <c r="I149" i="66"/>
  <c r="I150" i="66"/>
  <c r="I151" i="66"/>
  <c r="I152" i="66"/>
  <c r="I153" i="66"/>
  <c r="I154" i="66"/>
  <c r="I155" i="66"/>
  <c r="I156" i="66"/>
  <c r="I157" i="66"/>
  <c r="I158" i="66"/>
  <c r="I159" i="66"/>
  <c r="I160" i="66"/>
  <c r="I161" i="66"/>
  <c r="I162" i="66"/>
  <c r="I163" i="66"/>
  <c r="I164" i="66"/>
  <c r="I165" i="66"/>
  <c r="I166" i="66"/>
  <c r="I167" i="66"/>
  <c r="I168" i="66"/>
  <c r="I169" i="66"/>
  <c r="I170" i="66"/>
  <c r="I171" i="66"/>
  <c r="I172" i="66"/>
  <c r="I173" i="66"/>
  <c r="I174" i="66"/>
  <c r="I175" i="66"/>
  <c r="I176" i="66"/>
  <c r="I177" i="66"/>
  <c r="I178" i="66"/>
  <c r="I179" i="66"/>
  <c r="I180" i="66"/>
  <c r="I181" i="66"/>
  <c r="I182" i="66"/>
  <c r="I183" i="66"/>
  <c r="I184" i="66"/>
  <c r="I185" i="66"/>
  <c r="I186" i="66"/>
  <c r="I187" i="66"/>
  <c r="I188" i="66"/>
  <c r="I189" i="66"/>
  <c r="I190" i="66"/>
  <c r="I191" i="66"/>
  <c r="I192" i="66"/>
  <c r="I193" i="66"/>
  <c r="I194" i="66"/>
  <c r="I195" i="66"/>
  <c r="I196" i="66"/>
  <c r="I197" i="66"/>
  <c r="I198" i="66"/>
  <c r="I199" i="66"/>
  <c r="I200" i="66"/>
  <c r="I201" i="66"/>
  <c r="I202" i="66"/>
  <c r="I203" i="66"/>
  <c r="I204" i="66"/>
  <c r="I205" i="66"/>
  <c r="I206" i="66"/>
  <c r="I207" i="66"/>
  <c r="I208" i="66"/>
  <c r="I209" i="66"/>
  <c r="I210" i="66"/>
  <c r="I211" i="66"/>
  <c r="I212" i="66"/>
  <c r="I213" i="66"/>
  <c r="I214" i="66"/>
  <c r="I215" i="66"/>
  <c r="I216" i="66"/>
  <c r="I217" i="66"/>
  <c r="I218" i="66"/>
  <c r="I219" i="66"/>
  <c r="I220" i="66"/>
  <c r="I221" i="66"/>
  <c r="I222" i="66"/>
  <c r="I223" i="66"/>
  <c r="I224" i="66"/>
  <c r="I225" i="66"/>
  <c r="I226" i="66"/>
  <c r="I227" i="66"/>
  <c r="I228" i="66"/>
  <c r="I229" i="66"/>
  <c r="I230" i="66"/>
  <c r="I231" i="66"/>
  <c r="I232" i="66"/>
  <c r="I233" i="66"/>
  <c r="I234" i="66"/>
  <c r="I235" i="66"/>
  <c r="I236" i="66"/>
  <c r="I237" i="66"/>
  <c r="I238" i="66"/>
  <c r="I239" i="66"/>
  <c r="I240" i="66"/>
  <c r="I241" i="66"/>
  <c r="I242" i="66"/>
  <c r="I243" i="66"/>
  <c r="I244" i="66"/>
  <c r="I245" i="66"/>
  <c r="I246" i="66"/>
  <c r="I247" i="66"/>
  <c r="I248" i="66"/>
  <c r="I249" i="66"/>
  <c r="I250" i="66"/>
  <c r="I251" i="66"/>
  <c r="I252" i="66"/>
  <c r="I253" i="66"/>
  <c r="I254" i="66"/>
  <c r="I255" i="66"/>
  <c r="I256" i="66"/>
  <c r="I257" i="66"/>
  <c r="I258" i="66"/>
  <c r="I259" i="66"/>
  <c r="I260" i="66"/>
  <c r="I261" i="66"/>
  <c r="I262" i="66"/>
  <c r="I263" i="66"/>
  <c r="I264" i="66"/>
  <c r="I265" i="66"/>
  <c r="I266" i="66"/>
  <c r="I267" i="66"/>
  <c r="I268" i="66"/>
  <c r="I269" i="66"/>
  <c r="I270" i="66"/>
  <c r="I271" i="66"/>
  <c r="I272" i="66"/>
  <c r="I273" i="66"/>
  <c r="I274" i="66"/>
  <c r="I275" i="66"/>
  <c r="I276" i="66"/>
  <c r="I277" i="66"/>
  <c r="I278" i="66"/>
  <c r="I279" i="66"/>
  <c r="I280" i="66"/>
  <c r="I281" i="66"/>
  <c r="I282" i="66"/>
  <c r="I283" i="66"/>
  <c r="I284" i="66"/>
  <c r="I285" i="66"/>
  <c r="I286" i="66"/>
  <c r="I287" i="66"/>
  <c r="I288" i="66"/>
  <c r="I289" i="66"/>
  <c r="I290" i="66"/>
  <c r="I291" i="66"/>
  <c r="I292" i="66"/>
  <c r="I293" i="66"/>
  <c r="I294" i="66"/>
  <c r="I295" i="66"/>
  <c r="I296" i="66"/>
  <c r="I297" i="66"/>
  <c r="I298" i="66"/>
  <c r="I299" i="66"/>
  <c r="I300" i="66"/>
  <c r="I301" i="66"/>
  <c r="I302" i="66"/>
  <c r="I303" i="66"/>
  <c r="I304" i="66"/>
  <c r="I305" i="66"/>
  <c r="I306" i="66"/>
  <c r="I307" i="66"/>
  <c r="I308" i="66"/>
  <c r="I309" i="66"/>
  <c r="I310" i="66"/>
  <c r="I311" i="66"/>
  <c r="I312" i="66"/>
  <c r="I313" i="66"/>
  <c r="I314" i="66"/>
  <c r="I315" i="66"/>
  <c r="I316" i="66"/>
  <c r="I317" i="66"/>
  <c r="I318" i="66"/>
  <c r="I319" i="66"/>
  <c r="I320" i="66"/>
  <c r="I321" i="66"/>
  <c r="I322" i="66"/>
  <c r="I323" i="66"/>
  <c r="I324" i="66"/>
  <c r="I325" i="66"/>
  <c r="I326" i="66"/>
  <c r="I327" i="66"/>
  <c r="I328" i="66"/>
  <c r="I329" i="66"/>
  <c r="I330" i="66"/>
  <c r="I331" i="66"/>
  <c r="I332" i="66"/>
  <c r="I333" i="66"/>
  <c r="I334" i="66"/>
  <c r="I335" i="66"/>
  <c r="I336" i="66"/>
  <c r="I337" i="66"/>
  <c r="I338" i="66"/>
  <c r="I339" i="66"/>
  <c r="I340" i="66"/>
  <c r="I341" i="66"/>
  <c r="I342" i="66"/>
  <c r="I343" i="66"/>
  <c r="I344" i="66"/>
  <c r="I345" i="66"/>
  <c r="I346" i="66"/>
  <c r="I347" i="66"/>
  <c r="I348" i="66"/>
  <c r="I349" i="66"/>
  <c r="I350" i="66"/>
  <c r="I351" i="66"/>
  <c r="I352" i="66"/>
  <c r="I353" i="66"/>
  <c r="I354" i="66"/>
  <c r="I355" i="66"/>
  <c r="I356" i="66"/>
  <c r="I357" i="66"/>
  <c r="I358" i="66"/>
  <c r="I359" i="66"/>
  <c r="I360" i="66"/>
  <c r="I361" i="66"/>
  <c r="I362" i="66"/>
  <c r="I363" i="66"/>
  <c r="I364" i="66"/>
  <c r="I365" i="66"/>
  <c r="I366" i="66"/>
  <c r="I367" i="66"/>
  <c r="I368" i="66"/>
  <c r="I369" i="66"/>
  <c r="I370" i="66"/>
  <c r="I371" i="66"/>
  <c r="I372" i="66"/>
  <c r="I373" i="66"/>
  <c r="I374" i="66"/>
  <c r="I375" i="66"/>
  <c r="I376" i="66"/>
  <c r="I377" i="66"/>
  <c r="I378" i="66"/>
  <c r="I379" i="66"/>
  <c r="I380" i="66"/>
  <c r="I381" i="66"/>
  <c r="I382" i="66"/>
  <c r="I383" i="66"/>
  <c r="I384" i="66"/>
  <c r="I385" i="66"/>
  <c r="I386" i="66"/>
  <c r="I387" i="66"/>
  <c r="I388" i="66"/>
  <c r="I389" i="66"/>
  <c r="I390" i="66"/>
  <c r="I391" i="66"/>
  <c r="I392" i="66"/>
  <c r="I393" i="66"/>
  <c r="I394" i="66"/>
  <c r="I395" i="66"/>
  <c r="I396" i="66"/>
  <c r="I397" i="66"/>
  <c r="I398" i="66"/>
  <c r="I399" i="66"/>
  <c r="I400" i="66"/>
  <c r="I401" i="66"/>
  <c r="I402" i="66"/>
  <c r="I403" i="66"/>
  <c r="I404" i="66"/>
  <c r="I405" i="66"/>
  <c r="I406" i="66"/>
  <c r="I407" i="66"/>
  <c r="I408" i="66"/>
  <c r="I409" i="66"/>
  <c r="I410" i="66"/>
  <c r="I411" i="66"/>
  <c r="I412" i="66"/>
  <c r="I413" i="66"/>
  <c r="I414" i="66"/>
  <c r="I415" i="66"/>
  <c r="I416" i="66"/>
  <c r="I417" i="66"/>
  <c r="I418" i="66"/>
  <c r="I419" i="66"/>
  <c r="I420" i="66"/>
  <c r="I421" i="66"/>
  <c r="I422" i="66"/>
  <c r="I423" i="66"/>
  <c r="I424" i="66"/>
  <c r="I425" i="66"/>
  <c r="I426" i="66"/>
  <c r="I427" i="66"/>
  <c r="I428" i="66"/>
  <c r="I429" i="66"/>
  <c r="I430" i="66"/>
  <c r="I431" i="66"/>
  <c r="I432" i="66"/>
  <c r="I433" i="66"/>
  <c r="I434" i="66"/>
  <c r="I435" i="66"/>
  <c r="I436" i="66"/>
  <c r="I437" i="66"/>
  <c r="I438" i="66"/>
  <c r="I439" i="66"/>
  <c r="I440" i="66"/>
  <c r="I441" i="66"/>
  <c r="I442" i="66"/>
  <c r="I443" i="66"/>
  <c r="I444" i="66"/>
  <c r="I445" i="66"/>
  <c r="I446" i="66"/>
  <c r="I447" i="66"/>
  <c r="I448" i="66"/>
  <c r="I449" i="66"/>
  <c r="I450" i="66"/>
  <c r="I451" i="66"/>
  <c r="I452" i="66"/>
  <c r="I453" i="66"/>
  <c r="I454" i="66"/>
  <c r="I455" i="66"/>
  <c r="I456" i="66"/>
  <c r="I457" i="66"/>
  <c r="I458" i="66"/>
  <c r="I459" i="66"/>
  <c r="I460" i="66"/>
  <c r="I461" i="66"/>
  <c r="I462" i="66"/>
  <c r="I463" i="66"/>
  <c r="I464" i="66"/>
  <c r="I465" i="66"/>
  <c r="I466" i="66"/>
  <c r="I467" i="66"/>
  <c r="I468" i="66"/>
  <c r="I469" i="66"/>
  <c r="I470" i="66"/>
  <c r="I471" i="66"/>
  <c r="I472" i="66"/>
  <c r="I473" i="66"/>
  <c r="I474" i="66"/>
  <c r="I475" i="66"/>
  <c r="I476" i="66"/>
  <c r="I477" i="66"/>
  <c r="I478" i="66"/>
  <c r="I479" i="66"/>
  <c r="I480" i="66"/>
  <c r="I481" i="66"/>
  <c r="I482" i="66"/>
  <c r="I483" i="66"/>
  <c r="I484" i="66"/>
  <c r="I485" i="66"/>
  <c r="I486" i="66"/>
  <c r="I487" i="66"/>
  <c r="I488" i="66"/>
  <c r="I489" i="66"/>
  <c r="I490" i="66"/>
  <c r="I491" i="66"/>
  <c r="I492" i="66"/>
  <c r="I493" i="66"/>
  <c r="I494" i="66"/>
  <c r="I495" i="66"/>
  <c r="I496" i="66"/>
  <c r="I497" i="66"/>
  <c r="I498" i="66"/>
  <c r="I499" i="66"/>
  <c r="I500" i="66"/>
  <c r="I501" i="66"/>
  <c r="I502" i="66"/>
  <c r="I503" i="66"/>
  <c r="I504" i="66"/>
  <c r="I505" i="66"/>
  <c r="I506" i="66"/>
  <c r="I507" i="66"/>
  <c r="I508" i="66"/>
  <c r="I509" i="66"/>
  <c r="I510" i="66"/>
  <c r="I511" i="66"/>
  <c r="I512" i="66"/>
  <c r="I513" i="66"/>
  <c r="I514" i="66"/>
  <c r="I515" i="66"/>
  <c r="I516" i="66"/>
  <c r="I517" i="66"/>
  <c r="I518" i="66"/>
  <c r="I519" i="66"/>
  <c r="I520" i="66"/>
  <c r="I521" i="66"/>
  <c r="I522" i="66"/>
  <c r="I523" i="66"/>
  <c r="I524" i="66"/>
  <c r="I525" i="66"/>
  <c r="I526" i="66"/>
  <c r="I527" i="66"/>
  <c r="I528" i="66"/>
  <c r="I529" i="66"/>
  <c r="I530" i="66"/>
  <c r="I531" i="66"/>
  <c r="I532" i="66"/>
  <c r="I533" i="66"/>
  <c r="I534" i="66"/>
  <c r="I535" i="66"/>
  <c r="I536" i="66"/>
  <c r="I537" i="66"/>
  <c r="I538" i="66"/>
  <c r="I539" i="66"/>
  <c r="I540" i="66"/>
  <c r="I541" i="66"/>
  <c r="I542" i="66"/>
  <c r="I543" i="66"/>
  <c r="I544" i="66"/>
  <c r="I545" i="66"/>
  <c r="I546" i="66"/>
  <c r="I547" i="66"/>
  <c r="I548" i="66"/>
  <c r="I549" i="66"/>
  <c r="I550" i="66"/>
  <c r="I551" i="66"/>
  <c r="I552" i="66"/>
  <c r="I553" i="66"/>
  <c r="I554" i="66"/>
  <c r="I555" i="66"/>
  <c r="I556" i="66"/>
  <c r="I557" i="66"/>
  <c r="I558" i="66"/>
  <c r="I559" i="66"/>
  <c r="I560" i="66"/>
  <c r="I561" i="66"/>
  <c r="I562" i="66"/>
  <c r="I563" i="66"/>
  <c r="I564" i="66"/>
  <c r="I565" i="66"/>
  <c r="I566" i="66"/>
  <c r="I567" i="66"/>
  <c r="I568" i="66"/>
  <c r="I569" i="66"/>
  <c r="I570" i="66"/>
  <c r="I571" i="66"/>
  <c r="I572" i="66"/>
  <c r="I573" i="66"/>
  <c r="I574" i="66"/>
  <c r="I575" i="66"/>
  <c r="I576" i="66"/>
  <c r="I577" i="66"/>
  <c r="I578" i="66"/>
  <c r="I579" i="66"/>
  <c r="I580" i="66"/>
  <c r="I581" i="66"/>
  <c r="I582" i="66"/>
  <c r="I583" i="66"/>
  <c r="I584" i="66"/>
  <c r="I585" i="66"/>
  <c r="I586" i="66"/>
  <c r="I587" i="66"/>
  <c r="I588" i="66"/>
  <c r="I589" i="66"/>
  <c r="I590" i="66"/>
  <c r="I591" i="66"/>
  <c r="I592" i="66"/>
  <c r="I593" i="66"/>
  <c r="I594" i="66"/>
  <c r="I595" i="66"/>
  <c r="I596" i="66"/>
  <c r="I597" i="66"/>
  <c r="I598" i="66"/>
  <c r="I599" i="66"/>
  <c r="I600" i="66"/>
  <c r="I601" i="66"/>
  <c r="I602" i="66"/>
  <c r="I603" i="66"/>
  <c r="I604" i="66"/>
  <c r="I605" i="66"/>
  <c r="I606" i="66"/>
  <c r="I607" i="66"/>
  <c r="I608" i="66"/>
  <c r="I609" i="66"/>
  <c r="I610" i="66"/>
  <c r="I611" i="66"/>
  <c r="I612" i="66"/>
  <c r="I613" i="66"/>
  <c r="I614" i="66"/>
  <c r="I615" i="66"/>
  <c r="I616" i="66"/>
  <c r="I617" i="66"/>
  <c r="I618" i="66"/>
  <c r="I619" i="66"/>
  <c r="I620" i="66"/>
  <c r="I621" i="66"/>
  <c r="I622" i="66"/>
  <c r="I623" i="66"/>
  <c r="I624" i="66"/>
  <c r="I625" i="66"/>
  <c r="I626" i="66"/>
  <c r="I627" i="66"/>
  <c r="I628" i="66"/>
  <c r="I629" i="66"/>
  <c r="I630" i="66"/>
  <c r="I631" i="66"/>
  <c r="I632" i="66"/>
  <c r="I633" i="66"/>
  <c r="I634" i="66"/>
  <c r="I635" i="66"/>
  <c r="I636" i="66"/>
  <c r="I637" i="66"/>
  <c r="I638" i="66"/>
  <c r="I639" i="66"/>
  <c r="I640" i="66"/>
  <c r="I641" i="66"/>
  <c r="I642" i="66"/>
  <c r="I643" i="66"/>
  <c r="I644" i="66"/>
  <c r="I645" i="66"/>
  <c r="I646" i="66"/>
  <c r="I647" i="66"/>
  <c r="I648" i="66"/>
  <c r="I649" i="66"/>
  <c r="I650" i="66"/>
  <c r="I651" i="66"/>
  <c r="I652" i="66"/>
  <c r="I653" i="66"/>
  <c r="I654" i="66"/>
  <c r="I655" i="66"/>
  <c r="I656" i="66"/>
  <c r="I657" i="66"/>
  <c r="I658" i="66"/>
  <c r="I659" i="66"/>
  <c r="I660" i="66"/>
  <c r="I661" i="66"/>
  <c r="I662" i="66"/>
  <c r="I663" i="66"/>
  <c r="I664" i="66"/>
  <c r="I665" i="66"/>
  <c r="I666" i="66"/>
  <c r="I667" i="66"/>
  <c r="I668" i="66"/>
  <c r="I669" i="66"/>
  <c r="I670" i="66"/>
  <c r="I671" i="66"/>
  <c r="I672" i="66"/>
  <c r="I673" i="66"/>
  <c r="I674" i="66"/>
  <c r="I675" i="66"/>
  <c r="I676" i="66"/>
  <c r="I677" i="66"/>
  <c r="I678" i="66"/>
  <c r="I679" i="66"/>
  <c r="I680" i="66"/>
  <c r="I681" i="66"/>
  <c r="I682" i="66"/>
  <c r="I683" i="66"/>
  <c r="I684" i="66"/>
  <c r="I685" i="66"/>
  <c r="I686" i="66"/>
  <c r="I687" i="66"/>
  <c r="I688" i="66"/>
  <c r="I689" i="66"/>
  <c r="I690" i="66"/>
  <c r="I691" i="66"/>
  <c r="I692" i="66"/>
  <c r="I693" i="66"/>
  <c r="I694" i="66"/>
  <c r="I695" i="66"/>
  <c r="I696" i="66"/>
  <c r="I697" i="66"/>
  <c r="I698" i="66"/>
  <c r="I699" i="66"/>
  <c r="I700" i="66"/>
  <c r="I701" i="66"/>
  <c r="I702" i="66"/>
  <c r="I703" i="66"/>
  <c r="I704" i="66"/>
  <c r="I705" i="66"/>
  <c r="I706" i="66"/>
  <c r="I707" i="66"/>
  <c r="I708" i="66"/>
  <c r="I709" i="66"/>
  <c r="I710" i="66"/>
  <c r="I711" i="66"/>
  <c r="I712" i="66"/>
  <c r="I713" i="66"/>
  <c r="I714" i="66"/>
  <c r="I715" i="66"/>
  <c r="I716" i="66"/>
  <c r="I717" i="66"/>
  <c r="I718" i="66"/>
  <c r="I719" i="66"/>
  <c r="I720" i="66"/>
  <c r="I721" i="66"/>
  <c r="I722" i="66"/>
  <c r="I723" i="66"/>
  <c r="I724" i="66"/>
  <c r="I725" i="66"/>
  <c r="I726" i="66"/>
  <c r="I727" i="66"/>
  <c r="I728" i="66"/>
  <c r="I729" i="66"/>
  <c r="I730" i="66"/>
  <c r="I731" i="66"/>
  <c r="I732" i="66"/>
  <c r="I733" i="66"/>
  <c r="I734" i="66"/>
  <c r="I735" i="66"/>
  <c r="I736" i="66"/>
  <c r="I737" i="66"/>
  <c r="I738" i="66"/>
  <c r="I739" i="66"/>
  <c r="I740" i="66"/>
  <c r="I741" i="66"/>
  <c r="I742" i="66"/>
  <c r="I743" i="66"/>
  <c r="I744" i="66"/>
  <c r="I745" i="66"/>
  <c r="I746" i="66"/>
  <c r="I747" i="66"/>
  <c r="I748" i="66"/>
  <c r="I749" i="66"/>
  <c r="I750" i="66"/>
  <c r="I751" i="66"/>
  <c r="I752" i="66"/>
  <c r="I753" i="66"/>
  <c r="I754" i="66"/>
  <c r="I755" i="66"/>
  <c r="I756" i="66"/>
  <c r="I757" i="66"/>
  <c r="I758" i="66"/>
  <c r="I759" i="66"/>
  <c r="I760" i="66"/>
  <c r="I761" i="66"/>
  <c r="I762" i="66"/>
  <c r="I763" i="66"/>
  <c r="I764" i="66"/>
  <c r="I765" i="66"/>
  <c r="I766" i="66"/>
  <c r="I767" i="66"/>
  <c r="I768" i="66"/>
  <c r="I769" i="66"/>
  <c r="I770" i="66"/>
  <c r="I771" i="66"/>
  <c r="I772" i="66"/>
  <c r="I773" i="66"/>
  <c r="I774" i="66"/>
  <c r="I775" i="66"/>
  <c r="I776" i="66"/>
  <c r="I777" i="66"/>
  <c r="I778" i="66"/>
  <c r="I779" i="66"/>
  <c r="I780" i="66"/>
  <c r="I781" i="66"/>
  <c r="I782" i="66"/>
  <c r="I783" i="66"/>
  <c r="I784" i="66"/>
  <c r="I785" i="66"/>
  <c r="I786" i="66"/>
  <c r="I787" i="66"/>
  <c r="I788" i="66"/>
  <c r="I789" i="66"/>
  <c r="I790" i="66"/>
  <c r="I791" i="66"/>
  <c r="I792" i="66"/>
  <c r="I793" i="66"/>
  <c r="I794" i="66"/>
  <c r="I795" i="66"/>
  <c r="I796" i="66"/>
  <c r="I797" i="66"/>
  <c r="I798" i="66"/>
  <c r="I799" i="66"/>
  <c r="I800" i="66"/>
  <c r="I801" i="66"/>
  <c r="I802" i="66"/>
  <c r="I803" i="66"/>
  <c r="I804" i="66"/>
  <c r="I805" i="66"/>
  <c r="I806" i="66"/>
  <c r="I807" i="66"/>
  <c r="I808" i="66"/>
  <c r="I809" i="66"/>
  <c r="I810" i="66"/>
  <c r="I811" i="66"/>
  <c r="I812" i="66"/>
  <c r="I813" i="66"/>
  <c r="I814" i="66"/>
  <c r="I815" i="66"/>
  <c r="I816" i="66"/>
  <c r="I817" i="66"/>
  <c r="I818" i="66"/>
  <c r="I819" i="66"/>
  <c r="I820" i="66"/>
  <c r="I821" i="66"/>
  <c r="I822" i="66"/>
  <c r="I823" i="66"/>
  <c r="I824" i="66"/>
  <c r="I825" i="66"/>
  <c r="I826" i="66"/>
  <c r="I827" i="66"/>
  <c r="I828" i="66"/>
  <c r="I829" i="66"/>
  <c r="I830" i="66"/>
  <c r="I831" i="66"/>
  <c r="I832" i="66"/>
  <c r="I833" i="66"/>
  <c r="I834" i="66"/>
  <c r="I835" i="66"/>
  <c r="I836" i="66"/>
  <c r="I837" i="66"/>
  <c r="I838" i="66"/>
  <c r="I839" i="66"/>
  <c r="I840" i="66"/>
  <c r="I841" i="66"/>
  <c r="I842" i="66"/>
  <c r="I843" i="66"/>
  <c r="I844" i="66"/>
  <c r="I845" i="66"/>
  <c r="I846" i="66"/>
  <c r="I847" i="66"/>
  <c r="I848" i="66"/>
  <c r="I849" i="66"/>
  <c r="I850" i="66"/>
  <c r="I851" i="66"/>
  <c r="I852" i="66"/>
  <c r="I853" i="66"/>
  <c r="I854" i="66"/>
  <c r="I855" i="66"/>
  <c r="I856" i="66"/>
  <c r="I857" i="66"/>
  <c r="I858" i="66"/>
  <c r="I859" i="66"/>
  <c r="I860" i="66"/>
  <c r="I861" i="66"/>
  <c r="I862" i="66"/>
  <c r="I863" i="66"/>
  <c r="I864" i="66"/>
  <c r="I865" i="66"/>
  <c r="I866" i="66"/>
  <c r="I867" i="66"/>
  <c r="I868" i="66"/>
  <c r="I869" i="66"/>
  <c r="I870" i="66"/>
  <c r="I871" i="66"/>
  <c r="I872" i="66"/>
  <c r="I873" i="66"/>
  <c r="I874" i="66"/>
  <c r="I875" i="66"/>
  <c r="I876" i="66"/>
  <c r="I877" i="66"/>
  <c r="I878" i="66"/>
  <c r="I879" i="66"/>
  <c r="I880" i="66"/>
  <c r="I881" i="66"/>
  <c r="I882" i="66"/>
  <c r="I883" i="66"/>
  <c r="I884" i="66"/>
  <c r="I885" i="66"/>
  <c r="I886" i="66"/>
  <c r="I887" i="66"/>
  <c r="I888" i="66"/>
  <c r="I889" i="66"/>
  <c r="I890" i="66"/>
  <c r="I891" i="66"/>
  <c r="I892" i="66"/>
  <c r="I893" i="66"/>
  <c r="I894" i="66"/>
  <c r="I895" i="66"/>
  <c r="I896" i="66"/>
  <c r="I897" i="66"/>
  <c r="I898" i="66"/>
  <c r="I899" i="66"/>
  <c r="I900" i="66"/>
  <c r="I901" i="66"/>
  <c r="I902" i="66"/>
  <c r="I903" i="66"/>
  <c r="I904" i="66"/>
  <c r="I905" i="66"/>
  <c r="I906" i="66"/>
  <c r="I907" i="66"/>
  <c r="I908" i="66"/>
  <c r="I909" i="66"/>
  <c r="I910" i="66"/>
  <c r="I911" i="66"/>
  <c r="I912" i="66"/>
  <c r="I913" i="66"/>
  <c r="I914" i="66"/>
  <c r="I915" i="66"/>
  <c r="I916" i="66"/>
  <c r="I917" i="66"/>
  <c r="I918" i="66"/>
  <c r="I919" i="66"/>
  <c r="I920" i="66"/>
  <c r="I921" i="66"/>
  <c r="I922" i="66"/>
  <c r="I923" i="66"/>
  <c r="I924" i="66"/>
  <c r="I925" i="66"/>
  <c r="I926" i="66"/>
  <c r="I927" i="66"/>
  <c r="I928" i="66"/>
  <c r="I929" i="66"/>
  <c r="I930" i="66"/>
  <c r="I931" i="66"/>
  <c r="I932" i="66"/>
  <c r="I933" i="66"/>
  <c r="I934" i="66"/>
  <c r="I935" i="66"/>
  <c r="I936" i="66"/>
  <c r="I937" i="66"/>
  <c r="I938" i="66"/>
  <c r="I939" i="66"/>
  <c r="I940" i="66"/>
  <c r="I941" i="66"/>
  <c r="I942" i="66"/>
  <c r="I943" i="66"/>
  <c r="I944" i="66"/>
  <c r="I945" i="66"/>
  <c r="I946" i="66"/>
  <c r="I947" i="66"/>
  <c r="I948" i="66"/>
  <c r="I949" i="66"/>
  <c r="I950" i="66"/>
  <c r="I951" i="66"/>
  <c r="I952" i="66"/>
  <c r="I953" i="66"/>
  <c r="I954" i="66"/>
  <c r="I955" i="66"/>
  <c r="I956" i="66"/>
  <c r="I957" i="66"/>
  <c r="I958" i="66"/>
  <c r="I959" i="66"/>
  <c r="I960" i="66"/>
  <c r="I961" i="66"/>
  <c r="I962" i="66"/>
  <c r="I963" i="66"/>
  <c r="I964" i="66"/>
  <c r="I965" i="66"/>
  <c r="I966" i="66"/>
  <c r="I967" i="66"/>
  <c r="I968" i="66"/>
  <c r="I969" i="66"/>
  <c r="I970" i="66"/>
  <c r="I971" i="66"/>
  <c r="I972" i="66"/>
  <c r="I973" i="66"/>
  <c r="I974" i="66"/>
  <c r="I975" i="66"/>
  <c r="I976" i="66"/>
  <c r="I977" i="66"/>
  <c r="I978" i="66"/>
  <c r="I979" i="66"/>
  <c r="I980" i="66"/>
  <c r="I981" i="66"/>
  <c r="I982" i="66"/>
  <c r="I983" i="66"/>
  <c r="I984" i="66"/>
  <c r="I985" i="66"/>
  <c r="I986" i="66"/>
  <c r="I987" i="66"/>
  <c r="I988" i="66"/>
  <c r="I989" i="66"/>
  <c r="I990" i="66"/>
  <c r="I991" i="66"/>
  <c r="I992" i="66"/>
  <c r="I993" i="66"/>
  <c r="I994" i="66"/>
  <c r="I995" i="66"/>
  <c r="I996" i="66"/>
  <c r="I997" i="66"/>
  <c r="I998" i="66"/>
  <c r="I999" i="66"/>
  <c r="I1000" i="66"/>
  <c r="I1001" i="66"/>
  <c r="I1002" i="66"/>
  <c r="I1003" i="66"/>
  <c r="I1004" i="66"/>
  <c r="I1005" i="66"/>
  <c r="I1006" i="66"/>
  <c r="I1007" i="66"/>
  <c r="I1008" i="66"/>
  <c r="I1009" i="66"/>
  <c r="I1010" i="66"/>
  <c r="I1011" i="66"/>
  <c r="I1012" i="66"/>
  <c r="I1013" i="66"/>
  <c r="I1014" i="66"/>
  <c r="I1015" i="66"/>
  <c r="I1016" i="66"/>
  <c r="I1017" i="66"/>
  <c r="I1018" i="66"/>
  <c r="I1019" i="66"/>
  <c r="I1020" i="66"/>
  <c r="I1021" i="66"/>
  <c r="I1022" i="66"/>
  <c r="I1023" i="66"/>
  <c r="I1024" i="66"/>
  <c r="I1025" i="66"/>
  <c r="I1026" i="66"/>
  <c r="I1027" i="66"/>
  <c r="I1028" i="66"/>
  <c r="I1029" i="66"/>
  <c r="I1030" i="66"/>
  <c r="I1031" i="66"/>
  <c r="I1032" i="66"/>
  <c r="I1033" i="66"/>
  <c r="I1034" i="66"/>
  <c r="I1035" i="66"/>
  <c r="I1036" i="66"/>
  <c r="I1037" i="66"/>
  <c r="I1038" i="66"/>
  <c r="I1039" i="66"/>
  <c r="I1040" i="66"/>
  <c r="I1041" i="66"/>
  <c r="I1042" i="66"/>
  <c r="I1043" i="66"/>
  <c r="I1044" i="66"/>
  <c r="I1045" i="66"/>
  <c r="I1046" i="66"/>
  <c r="I1047" i="66"/>
  <c r="I1048" i="66"/>
  <c r="I1049" i="66"/>
  <c r="I1050" i="66"/>
  <c r="I1051" i="66"/>
  <c r="I1052" i="66"/>
  <c r="I1053" i="66"/>
  <c r="I1054" i="66"/>
  <c r="I1055" i="66"/>
  <c r="I1056" i="66"/>
  <c r="I1057" i="66"/>
  <c r="I1058" i="66"/>
  <c r="I1059" i="66"/>
  <c r="I1060" i="66"/>
  <c r="I1061" i="66"/>
  <c r="I1062" i="66"/>
  <c r="I1063" i="66"/>
  <c r="I1064" i="66"/>
  <c r="I1065" i="66"/>
  <c r="I1066" i="66"/>
  <c r="I1067" i="66"/>
  <c r="I1068" i="66"/>
  <c r="I1069" i="66"/>
  <c r="I1070" i="66"/>
  <c r="I1071" i="66"/>
  <c r="I1072" i="66"/>
  <c r="I1073" i="66"/>
  <c r="I1074" i="66"/>
  <c r="I2" i="66"/>
  <c r="H31" i="65"/>
  <c r="H32" i="65"/>
  <c r="H33" i="65"/>
  <c r="H34" i="65"/>
  <c r="H35" i="65"/>
  <c r="H36" i="65"/>
  <c r="H37" i="65"/>
  <c r="H41" i="65"/>
  <c r="H42" i="65"/>
  <c r="H43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102" i="65"/>
  <c r="H103" i="65"/>
  <c r="H104" i="65"/>
  <c r="H105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11" i="65"/>
  <c r="H9" i="64"/>
  <c r="H10" i="64"/>
  <c r="H11" i="64"/>
  <c r="H12" i="64"/>
  <c r="H13" i="64"/>
  <c r="H14" i="64"/>
  <c r="H15" i="64"/>
  <c r="H16" i="64"/>
  <c r="H17" i="64"/>
  <c r="H18" i="64"/>
  <c r="H19" i="64"/>
  <c r="H20" i="64"/>
  <c r="H21" i="64"/>
  <c r="H22" i="64"/>
  <c r="H23" i="64"/>
  <c r="H24" i="64"/>
  <c r="H25" i="64"/>
  <c r="H26" i="64"/>
  <c r="H27" i="64"/>
  <c r="H28" i="64"/>
  <c r="H29" i="64"/>
  <c r="H30" i="64"/>
  <c r="H31" i="64"/>
  <c r="H32" i="64"/>
  <c r="H33" i="64"/>
  <c r="H34" i="64"/>
  <c r="H35" i="64"/>
  <c r="H36" i="64"/>
  <c r="H37" i="64"/>
  <c r="H38" i="64"/>
  <c r="H39" i="64"/>
  <c r="H40" i="64"/>
  <c r="H41" i="64"/>
  <c r="H42" i="64"/>
  <c r="H43" i="64"/>
  <c r="H44" i="64"/>
  <c r="H45" i="64"/>
  <c r="H46" i="64"/>
  <c r="H47" i="64"/>
  <c r="H48" i="64"/>
  <c r="H49" i="64"/>
  <c r="H50" i="64"/>
  <c r="H51" i="64"/>
  <c r="H52" i="64"/>
  <c r="H53" i="64"/>
  <c r="H54" i="64"/>
  <c r="H55" i="64"/>
  <c r="H56" i="64"/>
  <c r="H57" i="64"/>
  <c r="H58" i="64"/>
  <c r="H63" i="64"/>
  <c r="H64" i="64"/>
  <c r="H65" i="64"/>
  <c r="H66" i="64"/>
  <c r="H67" i="64"/>
  <c r="H68" i="64"/>
  <c r="H69" i="64"/>
  <c r="H70" i="64"/>
  <c r="H71" i="64"/>
  <c r="H72" i="64"/>
  <c r="H73" i="64"/>
  <c r="H74" i="64"/>
  <c r="H75" i="64"/>
  <c r="H76" i="64"/>
  <c r="H77" i="64"/>
  <c r="H78" i="64"/>
  <c r="H79" i="64"/>
  <c r="H80" i="64"/>
  <c r="H81" i="64"/>
  <c r="H82" i="64"/>
  <c r="H83" i="64"/>
  <c r="H84" i="64"/>
  <c r="H85" i="64"/>
  <c r="H86" i="64"/>
  <c r="H87" i="64"/>
  <c r="H88" i="64"/>
  <c r="H89" i="64"/>
  <c r="H90" i="64"/>
  <c r="H91" i="64"/>
  <c r="H92" i="64"/>
  <c r="H93" i="64"/>
  <c r="H94" i="64"/>
  <c r="H95" i="64"/>
  <c r="H96" i="64"/>
  <c r="H97" i="64"/>
  <c r="H98" i="64"/>
  <c r="H99" i="64"/>
  <c r="H100" i="64"/>
  <c r="H101" i="64"/>
  <c r="H102" i="64"/>
  <c r="H103" i="64"/>
  <c r="H104" i="64"/>
  <c r="H105" i="64"/>
  <c r="H106" i="64"/>
  <c r="H107" i="64"/>
  <c r="H108" i="64"/>
  <c r="H109" i="64"/>
  <c r="H110" i="64"/>
  <c r="H111" i="64"/>
  <c r="H112" i="64"/>
  <c r="H113" i="64"/>
  <c r="H114" i="64"/>
  <c r="H115" i="64"/>
  <c r="H116" i="64"/>
  <c r="H117" i="64"/>
  <c r="H118" i="64"/>
  <c r="H119" i="64"/>
  <c r="H124" i="64"/>
  <c r="H125" i="64"/>
  <c r="H126" i="64"/>
  <c r="H127" i="64"/>
  <c r="H128" i="64"/>
  <c r="H129" i="64"/>
  <c r="H130" i="64"/>
  <c r="H131" i="64"/>
  <c r="H132" i="64"/>
  <c r="H133" i="64"/>
  <c r="H134" i="64"/>
  <c r="H135" i="64"/>
  <c r="H136" i="64"/>
  <c r="H137" i="64"/>
  <c r="H138" i="64"/>
  <c r="H139" i="64"/>
  <c r="H140" i="64"/>
  <c r="H141" i="64"/>
  <c r="H142" i="64"/>
  <c r="H143" i="64"/>
  <c r="H144" i="64"/>
  <c r="H145" i="64"/>
  <c r="H146" i="64"/>
  <c r="H147" i="64"/>
  <c r="H148" i="64"/>
  <c r="H149" i="64"/>
  <c r="H150" i="64"/>
  <c r="H151" i="64"/>
  <c r="H152" i="64"/>
  <c r="H153" i="64"/>
  <c r="H154" i="64"/>
  <c r="H155" i="64"/>
  <c r="H156" i="64"/>
  <c r="H157" i="64"/>
  <c r="H158" i="64"/>
  <c r="H159" i="64"/>
  <c r="H164" i="64"/>
  <c r="H165" i="64"/>
  <c r="H166" i="64"/>
  <c r="H167" i="64"/>
  <c r="H168" i="64"/>
  <c r="H169" i="64"/>
  <c r="H170" i="64"/>
  <c r="H171" i="64"/>
  <c r="H176" i="64"/>
  <c r="H177" i="64"/>
  <c r="H178" i="64"/>
  <c r="H179" i="64"/>
  <c r="H180" i="64"/>
  <c r="H181" i="64"/>
  <c r="H182" i="64"/>
  <c r="H183" i="64"/>
  <c r="H184" i="64"/>
  <c r="H185" i="64"/>
  <c r="H186" i="64"/>
  <c r="H187" i="64"/>
  <c r="H188" i="64"/>
  <c r="H189" i="64"/>
  <c r="H190" i="64"/>
  <c r="H191" i="64"/>
  <c r="H192" i="64"/>
  <c r="H199" i="64"/>
  <c r="H200" i="64"/>
  <c r="H201" i="64"/>
  <c r="H202" i="64"/>
  <c r="H8" i="64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H64" i="63"/>
  <c r="H65" i="63"/>
  <c r="H66" i="63"/>
  <c r="H67" i="63"/>
  <c r="H68" i="63"/>
  <c r="H69" i="63"/>
  <c r="H70" i="63"/>
  <c r="H71" i="63"/>
  <c r="H72" i="63"/>
  <c r="H73" i="63"/>
  <c r="H74" i="63"/>
  <c r="H75" i="63"/>
  <c r="H76" i="63"/>
  <c r="H77" i="63"/>
  <c r="H78" i="63"/>
  <c r="H79" i="63"/>
  <c r="H80" i="63"/>
  <c r="H81" i="63"/>
  <c r="H82" i="63"/>
  <c r="H83" i="63"/>
  <c r="H84" i="63"/>
  <c r="H85" i="63"/>
  <c r="H86" i="63"/>
  <c r="H87" i="63"/>
  <c r="H88" i="63"/>
  <c r="H89" i="63"/>
  <c r="H90" i="63"/>
  <c r="H91" i="63"/>
  <c r="H92" i="63"/>
  <c r="H93" i="63"/>
  <c r="H94" i="63"/>
  <c r="H95" i="63"/>
  <c r="H96" i="63"/>
  <c r="H97" i="63"/>
  <c r="H98" i="63"/>
  <c r="H99" i="63"/>
  <c r="H104" i="63"/>
  <c r="H105" i="63"/>
  <c r="H106" i="63"/>
  <c r="H107" i="63"/>
  <c r="H108" i="63"/>
  <c r="H109" i="63"/>
  <c r="H110" i="63"/>
  <c r="H111" i="63"/>
  <c r="H112" i="63"/>
  <c r="H113" i="63"/>
  <c r="H114" i="63"/>
  <c r="H115" i="63"/>
  <c r="H116" i="63"/>
  <c r="H117" i="63"/>
  <c r="H118" i="63"/>
  <c r="H119" i="63"/>
  <c r="H120" i="63"/>
  <c r="H121" i="63"/>
  <c r="H122" i="63"/>
  <c r="H123" i="63"/>
  <c r="H124" i="63"/>
  <c r="H125" i="63"/>
  <c r="H126" i="63"/>
  <c r="H127" i="63"/>
  <c r="H128" i="63"/>
  <c r="H129" i="63"/>
  <c r="H130" i="63"/>
  <c r="H131" i="63"/>
  <c r="H132" i="63"/>
  <c r="H133" i="63"/>
  <c r="H134" i="63"/>
  <c r="H135" i="63"/>
  <c r="H136" i="63"/>
  <c r="H137" i="63"/>
  <c r="H138" i="63"/>
  <c r="H139" i="63"/>
  <c r="H140" i="63"/>
  <c r="H141" i="63"/>
  <c r="H142" i="63"/>
  <c r="H143" i="63"/>
  <c r="H144" i="63"/>
  <c r="H145" i="63"/>
  <c r="H146" i="63"/>
  <c r="H147" i="63"/>
  <c r="H148" i="63"/>
  <c r="H149" i="63"/>
  <c r="H150" i="63"/>
  <c r="H151" i="63"/>
  <c r="H152" i="63"/>
  <c r="H153" i="63"/>
  <c r="H154" i="63"/>
  <c r="H155" i="63"/>
  <c r="H156" i="63"/>
  <c r="H157" i="63"/>
  <c r="H158" i="63"/>
  <c r="H159" i="63"/>
  <c r="H160" i="63"/>
  <c r="H161" i="63"/>
  <c r="H162" i="63"/>
  <c r="H163" i="63"/>
  <c r="H164" i="63"/>
  <c r="H165" i="63"/>
  <c r="H166" i="63"/>
  <c r="H167" i="63"/>
  <c r="H168" i="63"/>
  <c r="H169" i="63"/>
  <c r="H170" i="63"/>
  <c r="H171" i="63"/>
  <c r="H172" i="63"/>
  <c r="H173" i="63"/>
  <c r="H174" i="63"/>
  <c r="H175" i="63"/>
  <c r="H180" i="63"/>
  <c r="H181" i="63"/>
  <c r="H182" i="63"/>
  <c r="H183" i="63"/>
  <c r="H184" i="63"/>
  <c r="H185" i="63"/>
  <c r="H186" i="63"/>
  <c r="H187" i="63"/>
  <c r="H188" i="63"/>
  <c r="H189" i="63"/>
  <c r="H190" i="63"/>
  <c r="H191" i="63"/>
  <c r="H192" i="63"/>
  <c r="H193" i="63"/>
  <c r="H194" i="63"/>
  <c r="H195" i="63"/>
  <c r="H196" i="63"/>
  <c r="H197" i="63"/>
  <c r="H198" i="63"/>
  <c r="H199" i="63"/>
  <c r="H200" i="63"/>
  <c r="H201" i="63"/>
  <c r="H202" i="63"/>
  <c r="K203" i="63"/>
  <c r="H204" i="63"/>
  <c r="H205" i="63"/>
  <c r="H206" i="63"/>
  <c r="H207" i="63"/>
  <c r="H208" i="63"/>
  <c r="H209" i="63"/>
  <c r="H210" i="63"/>
  <c r="H211" i="63"/>
  <c r="H212" i="63"/>
  <c r="H213" i="63"/>
  <c r="H214" i="63"/>
  <c r="H215" i="63"/>
  <c r="H216" i="63"/>
  <c r="H217" i="63"/>
  <c r="H218" i="63"/>
  <c r="H219" i="63"/>
  <c r="H220" i="63"/>
  <c r="H221" i="63"/>
  <c r="H222" i="63"/>
  <c r="H223" i="63"/>
  <c r="H224" i="63"/>
  <c r="H225" i="63"/>
  <c r="H226" i="63"/>
  <c r="H227" i="63"/>
  <c r="H228" i="63"/>
  <c r="H229" i="63"/>
  <c r="H230" i="63"/>
  <c r="H231" i="63"/>
  <c r="H232" i="63"/>
  <c r="H233" i="63"/>
  <c r="H234" i="63"/>
  <c r="H235" i="63"/>
  <c r="H236" i="63"/>
  <c r="H237" i="63"/>
  <c r="H238" i="63"/>
  <c r="H239" i="63"/>
  <c r="H240" i="63"/>
  <c r="H241" i="63"/>
  <c r="H242" i="63"/>
  <c r="H243" i="63"/>
  <c r="H244" i="63"/>
  <c r="H245" i="63"/>
  <c r="H246" i="63"/>
  <c r="H247" i="63"/>
  <c r="H248" i="63"/>
  <c r="H249" i="63"/>
  <c r="H250" i="63"/>
  <c r="H251" i="63"/>
  <c r="H252" i="63"/>
  <c r="H253" i="63"/>
  <c r="H254" i="63"/>
  <c r="H255" i="63"/>
  <c r="H256" i="63"/>
  <c r="H257" i="63"/>
  <c r="H258" i="63"/>
  <c r="H259" i="63"/>
  <c r="H260" i="63"/>
  <c r="H261" i="63"/>
  <c r="H262" i="63"/>
  <c r="H263" i="63"/>
  <c r="H264" i="63"/>
  <c r="H265" i="63"/>
  <c r="H266" i="63"/>
  <c r="H267" i="63"/>
  <c r="H268" i="63"/>
  <c r="H269" i="63"/>
  <c r="H270" i="63"/>
  <c r="H271" i="63"/>
  <c r="H272" i="63"/>
  <c r="H274" i="63"/>
  <c r="H275" i="63"/>
  <c r="H276" i="63"/>
  <c r="H281" i="63"/>
  <c r="H282" i="63"/>
  <c r="H283" i="63"/>
  <c r="H284" i="63"/>
  <c r="H285" i="63"/>
  <c r="H286" i="63"/>
  <c r="H287" i="63"/>
  <c r="H288" i="63"/>
  <c r="H289" i="63"/>
  <c r="H290" i="63"/>
  <c r="H291" i="63"/>
  <c r="H292" i="63"/>
  <c r="H293" i="63"/>
  <c r="H294" i="63"/>
  <c r="H295" i="63"/>
  <c r="H296" i="63"/>
  <c r="H297" i="63"/>
  <c r="H298" i="63"/>
  <c r="H299" i="63"/>
  <c r="H300" i="63"/>
  <c r="H301" i="63"/>
  <c r="H302" i="63"/>
  <c r="H303" i="63"/>
  <c r="H304" i="63"/>
  <c r="H305" i="63"/>
  <c r="H306" i="63"/>
  <c r="H307" i="63"/>
  <c r="H308" i="63"/>
  <c r="H309" i="63"/>
  <c r="H310" i="63"/>
  <c r="H311" i="63"/>
  <c r="H312" i="63"/>
  <c r="H313" i="63"/>
  <c r="H314" i="63"/>
  <c r="H273" i="63"/>
  <c r="H315" i="63"/>
  <c r="H316" i="63"/>
  <c r="H317" i="63"/>
  <c r="H318" i="63"/>
  <c r="H319" i="63"/>
  <c r="H320" i="63"/>
  <c r="H321" i="63"/>
  <c r="H322" i="63"/>
  <c r="H323" i="63"/>
  <c r="H324" i="63"/>
  <c r="H325" i="63"/>
  <c r="H326" i="63"/>
  <c r="H331" i="63"/>
  <c r="H332" i="63"/>
  <c r="H333" i="63"/>
  <c r="H334" i="63"/>
  <c r="H335" i="63"/>
  <c r="H336" i="63"/>
  <c r="H337" i="63"/>
  <c r="H338" i="63"/>
  <c r="H339" i="63"/>
  <c r="H340" i="63"/>
  <c r="H341" i="63"/>
  <c r="H342" i="63"/>
  <c r="H343" i="63"/>
  <c r="H344" i="63"/>
  <c r="H345" i="63"/>
  <c r="H346" i="63"/>
  <c r="H347" i="63"/>
  <c r="H348" i="63"/>
  <c r="H349" i="63"/>
  <c r="H350" i="63"/>
  <c r="H351" i="63"/>
  <c r="H352" i="63"/>
  <c r="H353" i="63"/>
  <c r="H354" i="63"/>
  <c r="H355" i="63"/>
  <c r="H356" i="63"/>
  <c r="H357" i="63"/>
  <c r="H358" i="63"/>
  <c r="H363" i="63"/>
  <c r="H364" i="63"/>
  <c r="H365" i="63"/>
  <c r="H366" i="63"/>
  <c r="H367" i="63"/>
  <c r="H368" i="63"/>
  <c r="H369" i="63"/>
  <c r="H370" i="63"/>
  <c r="H371" i="63"/>
  <c r="H372" i="63"/>
  <c r="H377" i="63"/>
  <c r="H378" i="63"/>
  <c r="H383" i="63"/>
  <c r="H384" i="63"/>
  <c r="H385" i="63"/>
  <c r="H390" i="63"/>
  <c r="H391" i="63"/>
  <c r="H392" i="63"/>
  <c r="H393" i="63"/>
  <c r="H394" i="63"/>
  <c r="H395" i="63"/>
  <c r="H396" i="63"/>
  <c r="H397" i="63"/>
  <c r="H398" i="63"/>
  <c r="H405" i="63"/>
  <c r="H406" i="63"/>
  <c r="H407" i="63"/>
  <c r="H413" i="63"/>
  <c r="H414" i="63"/>
  <c r="H415" i="63"/>
  <c r="H416" i="63"/>
  <c r="H417" i="63"/>
  <c r="H418" i="63"/>
  <c r="H419" i="63"/>
  <c r="H50" i="63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7" i="61"/>
  <c r="H28" i="61"/>
  <c r="H29" i="61"/>
  <c r="H30" i="61"/>
  <c r="H31" i="61"/>
  <c r="H32" i="61"/>
  <c r="H34" i="61"/>
  <c r="H35" i="61"/>
  <c r="H36" i="61"/>
  <c r="H37" i="61"/>
  <c r="H38" i="61"/>
  <c r="H39" i="61"/>
  <c r="H40" i="61"/>
  <c r="H41" i="61"/>
  <c r="H42" i="61"/>
  <c r="H43" i="61"/>
  <c r="H44" i="61"/>
  <c r="H49" i="61"/>
  <c r="H50" i="61"/>
  <c r="H51" i="61"/>
  <c r="H52" i="61"/>
  <c r="H57" i="61"/>
  <c r="H58" i="61"/>
  <c r="H59" i="61"/>
  <c r="H60" i="61"/>
  <c r="H61" i="61"/>
  <c r="H62" i="61"/>
  <c r="H63" i="61"/>
  <c r="H111" i="61"/>
  <c r="H112" i="61"/>
  <c r="H113" i="61"/>
  <c r="H114" i="61"/>
  <c r="H121" i="61"/>
  <c r="H122" i="61"/>
  <c r="H123" i="61"/>
  <c r="H124" i="61"/>
  <c r="H125" i="61"/>
  <c r="H126" i="61"/>
  <c r="H127" i="61"/>
  <c r="H7" i="61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524" i="60"/>
  <c r="H525" i="60"/>
  <c r="H526" i="60"/>
  <c r="H527" i="60"/>
  <c r="H528" i="60"/>
  <c r="H529" i="60"/>
  <c r="H530" i="60"/>
  <c r="H531" i="60"/>
  <c r="H532" i="60"/>
  <c r="H533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101" i="60"/>
  <c r="H48" i="59"/>
  <c r="H56" i="59"/>
  <c r="H66" i="59"/>
  <c r="H92" i="59"/>
  <c r="H94" i="59"/>
  <c r="H95" i="59"/>
  <c r="H99" i="59"/>
  <c r="H126" i="59"/>
  <c r="H130" i="59"/>
  <c r="H142" i="59"/>
  <c r="H143" i="59"/>
  <c r="H144" i="59"/>
  <c r="H145" i="59"/>
  <c r="H146" i="59"/>
  <c r="H147" i="59"/>
  <c r="H148" i="59"/>
  <c r="H149" i="59"/>
  <c r="H150" i="59"/>
  <c r="H151" i="59"/>
  <c r="H152" i="59"/>
  <c r="H153" i="59"/>
  <c r="H154" i="59"/>
  <c r="H155" i="59"/>
  <c r="H156" i="59"/>
  <c r="H157" i="59"/>
  <c r="H158" i="59"/>
  <c r="H159" i="59"/>
  <c r="H160" i="59"/>
  <c r="H161" i="59"/>
  <c r="H162" i="59"/>
  <c r="H163" i="59"/>
  <c r="H164" i="59"/>
  <c r="H165" i="59"/>
  <c r="H166" i="59"/>
  <c r="H167" i="59"/>
  <c r="H168" i="59"/>
  <c r="H169" i="59"/>
  <c r="H170" i="59"/>
  <c r="H171" i="59"/>
  <c r="H172" i="59"/>
  <c r="H173" i="59"/>
  <c r="H174" i="59"/>
  <c r="H175" i="59"/>
  <c r="H176" i="59"/>
  <c r="H177" i="59"/>
  <c r="H178" i="59"/>
  <c r="H179" i="59"/>
  <c r="H180" i="59"/>
  <c r="H181" i="59"/>
  <c r="H182" i="59"/>
  <c r="H183" i="59"/>
  <c r="H184" i="59"/>
  <c r="H185" i="59"/>
  <c r="H186" i="59"/>
  <c r="H187" i="59"/>
  <c r="H188" i="59"/>
  <c r="H189" i="59"/>
  <c r="H190" i="59"/>
  <c r="H191" i="59"/>
  <c r="H192" i="59"/>
  <c r="H193" i="59"/>
  <c r="H194" i="59"/>
  <c r="H195" i="59"/>
  <c r="H196" i="59"/>
  <c r="H197" i="59"/>
  <c r="H198" i="59"/>
  <c r="H199" i="59"/>
  <c r="H200" i="59"/>
  <c r="H201" i="59"/>
  <c r="H202" i="59"/>
  <c r="H203" i="59"/>
  <c r="H204" i="59"/>
  <c r="H205" i="59"/>
  <c r="H206" i="59"/>
  <c r="H207" i="59"/>
  <c r="H208" i="59"/>
  <c r="H209" i="59"/>
  <c r="H210" i="59"/>
  <c r="H211" i="59"/>
  <c r="H212" i="59"/>
  <c r="H213" i="59"/>
  <c r="H214" i="59"/>
  <c r="H215" i="59"/>
  <c r="H216" i="59"/>
  <c r="H217" i="59"/>
  <c r="H218" i="59"/>
  <c r="H219" i="59"/>
  <c r="H220" i="59"/>
  <c r="H221" i="59"/>
  <c r="H222" i="59"/>
  <c r="H223" i="59"/>
  <c r="H224" i="59"/>
  <c r="H225" i="59"/>
  <c r="H226" i="59"/>
  <c r="H227" i="59"/>
  <c r="H228" i="59"/>
  <c r="H229" i="59"/>
  <c r="H230" i="59"/>
  <c r="H231" i="59"/>
  <c r="H232" i="59"/>
  <c r="H233" i="59"/>
  <c r="H234" i="59"/>
  <c r="H235" i="59"/>
  <c r="H236" i="59"/>
  <c r="H237" i="59"/>
  <c r="H238" i="59"/>
  <c r="H239" i="59"/>
  <c r="H240" i="59"/>
  <c r="H241" i="59"/>
  <c r="H242" i="59"/>
  <c r="H243" i="59"/>
  <c r="H244" i="59"/>
  <c r="H245" i="59"/>
  <c r="H246" i="59"/>
  <c r="H247" i="59"/>
  <c r="H248" i="59"/>
  <c r="H249" i="59"/>
  <c r="H250" i="59"/>
  <c r="H251" i="59"/>
  <c r="H252" i="59"/>
  <c r="H253" i="59"/>
  <c r="H254" i="59"/>
  <c r="H255" i="59"/>
  <c r="H256" i="59"/>
  <c r="H257" i="59"/>
  <c r="H258" i="59"/>
  <c r="H259" i="59"/>
  <c r="H260" i="59"/>
  <c r="H261" i="59"/>
  <c r="H262" i="59"/>
  <c r="H263" i="59"/>
  <c r="H264" i="59"/>
  <c r="H265" i="59"/>
  <c r="H266" i="59"/>
  <c r="H267" i="59"/>
  <c r="H268" i="59"/>
  <c r="H269" i="59"/>
  <c r="H270" i="59"/>
  <c r="H271" i="59"/>
  <c r="H272" i="59"/>
  <c r="H273" i="59"/>
  <c r="H274" i="59"/>
  <c r="H275" i="59"/>
  <c r="H276" i="59"/>
  <c r="H277" i="59"/>
  <c r="H278" i="59"/>
  <c r="H279" i="59"/>
  <c r="H280" i="59"/>
  <c r="H281" i="59"/>
  <c r="H282" i="59"/>
  <c r="H283" i="59"/>
  <c r="H284" i="59"/>
  <c r="H285" i="59"/>
  <c r="H286" i="59"/>
  <c r="H287" i="59"/>
  <c r="H288" i="59"/>
  <c r="H289" i="59"/>
  <c r="H290" i="59"/>
  <c r="H291" i="59"/>
  <c r="H292" i="59"/>
  <c r="H293" i="59"/>
  <c r="H294" i="59"/>
  <c r="H295" i="59"/>
  <c r="H296" i="59"/>
  <c r="H297" i="59"/>
  <c r="H298" i="59"/>
  <c r="H303" i="59"/>
  <c r="H304" i="59"/>
  <c r="H305" i="59"/>
  <c r="H306" i="59"/>
  <c r="H307" i="59"/>
  <c r="H308" i="59"/>
  <c r="H309" i="59"/>
  <c r="H310" i="59"/>
  <c r="H311" i="59"/>
  <c r="H312" i="59"/>
  <c r="H313" i="59"/>
  <c r="H314" i="59"/>
  <c r="H315" i="59"/>
  <c r="H316" i="59"/>
  <c r="H317" i="59"/>
  <c r="H318" i="59"/>
  <c r="H319" i="59"/>
  <c r="H320" i="59"/>
  <c r="H321" i="59"/>
  <c r="H322" i="59"/>
  <c r="H323" i="59"/>
  <c r="H324" i="59"/>
  <c r="H325" i="59"/>
  <c r="H326" i="59"/>
  <c r="H327" i="59"/>
  <c r="H328" i="59"/>
  <c r="H329" i="59"/>
  <c r="H330" i="59"/>
  <c r="H331" i="59"/>
  <c r="H332" i="59"/>
  <c r="H333" i="59"/>
  <c r="H334" i="59"/>
  <c r="H335" i="59"/>
  <c r="H336" i="59"/>
  <c r="H337" i="59"/>
  <c r="H338" i="59"/>
  <c r="H339" i="59"/>
  <c r="H340" i="59"/>
  <c r="H341" i="59"/>
  <c r="H342" i="59"/>
  <c r="H343" i="59"/>
  <c r="H344" i="59"/>
  <c r="H345" i="59"/>
  <c r="H346" i="59"/>
  <c r="H347" i="59"/>
  <c r="H348" i="59"/>
  <c r="H349" i="59"/>
  <c r="H350" i="59"/>
  <c r="H351" i="59"/>
  <c r="H352" i="59"/>
  <c r="H353" i="59"/>
  <c r="H354" i="59"/>
  <c r="H355" i="59"/>
  <c r="H356" i="59"/>
  <c r="H357" i="59"/>
  <c r="H358" i="59"/>
  <c r="H359" i="59"/>
  <c r="H360" i="59"/>
  <c r="H361" i="59"/>
  <c r="H362" i="59"/>
  <c r="H363" i="59"/>
  <c r="H364" i="59"/>
  <c r="H365" i="59"/>
  <c r="H366" i="59"/>
  <c r="H367" i="59"/>
  <c r="H368" i="59"/>
  <c r="H369" i="59"/>
  <c r="H370" i="59"/>
  <c r="H371" i="59"/>
  <c r="H372" i="59"/>
  <c r="H373" i="59"/>
  <c r="H374" i="59"/>
  <c r="H375" i="59"/>
  <c r="H376" i="59"/>
  <c r="H377" i="59"/>
  <c r="H378" i="59"/>
  <c r="H379" i="59"/>
  <c r="H380" i="59"/>
  <c r="H381" i="59"/>
  <c r="H382" i="59"/>
  <c r="H383" i="59"/>
  <c r="H384" i="59"/>
  <c r="H46" i="59"/>
  <c r="E110" i="3"/>
  <c r="E119" i="3"/>
  <c r="E129" i="3"/>
  <c r="E16" i="3"/>
  <c r="E158" i="3"/>
  <c r="E6" i="3"/>
  <c r="E192" i="3"/>
  <c r="E232" i="3"/>
  <c r="E9" i="3"/>
  <c r="E246" i="3"/>
  <c r="E258" i="3"/>
  <c r="E4" i="3"/>
  <c r="E281" i="3"/>
  <c r="E25" i="3"/>
  <c r="E302" i="3"/>
  <c r="E213" i="3"/>
  <c r="E13" i="3"/>
  <c r="E340" i="3"/>
  <c r="E352" i="3"/>
  <c r="E18" i="3"/>
  <c r="E19" i="3"/>
  <c r="E40" i="3"/>
  <c r="E400" i="3"/>
  <c r="E383" i="3"/>
  <c r="E421" i="3"/>
  <c r="E428" i="3"/>
  <c r="E434" i="3"/>
  <c r="E127" i="3"/>
  <c r="E444" i="3"/>
  <c r="E459" i="3"/>
  <c r="E469" i="3"/>
  <c r="E83" i="3"/>
  <c r="E479" i="3"/>
  <c r="E495" i="3"/>
  <c r="E78" i="3"/>
  <c r="E508" i="3"/>
  <c r="E509" i="3"/>
  <c r="E510" i="3"/>
  <c r="E525" i="3"/>
  <c r="E532" i="3"/>
  <c r="E545" i="3"/>
  <c r="E556" i="3"/>
  <c r="E562" i="3"/>
  <c r="E567" i="3"/>
  <c r="E575" i="3"/>
  <c r="E582" i="3"/>
  <c r="E586" i="3"/>
  <c r="E592" i="3"/>
  <c r="E372" i="3"/>
  <c r="E468" i="3"/>
  <c r="E614" i="3"/>
  <c r="E623" i="3"/>
  <c r="E635" i="3"/>
  <c r="E636" i="3"/>
  <c r="E581" i="3"/>
  <c r="E32" i="3"/>
  <c r="E38" i="3"/>
  <c r="E36" i="3"/>
  <c r="E151" i="3"/>
  <c r="E163" i="3"/>
  <c r="E54" i="3"/>
  <c r="E183" i="3"/>
  <c r="E210" i="3"/>
  <c r="E62" i="3"/>
  <c r="E64" i="3"/>
  <c r="E238" i="3"/>
  <c r="E266" i="3"/>
  <c r="E273" i="3"/>
  <c r="E284" i="3"/>
  <c r="E293" i="3"/>
  <c r="E30" i="3"/>
  <c r="E317" i="3"/>
  <c r="E21" i="3"/>
  <c r="E329" i="3"/>
  <c r="E348" i="3"/>
  <c r="E362" i="3"/>
  <c r="E370" i="3"/>
  <c r="E405" i="3"/>
  <c r="E410" i="3"/>
  <c r="E411" i="3"/>
  <c r="E426" i="3"/>
  <c r="E441" i="3"/>
  <c r="E450" i="3"/>
  <c r="E458" i="3"/>
  <c r="E464" i="3"/>
  <c r="E465" i="3"/>
  <c r="E482" i="3"/>
  <c r="E264" i="3"/>
  <c r="E501" i="3"/>
  <c r="E505" i="3"/>
  <c r="E523" i="3"/>
  <c r="E530" i="3"/>
  <c r="E20" i="3"/>
  <c r="E237" i="3"/>
  <c r="E543" i="3"/>
  <c r="E550" i="3"/>
  <c r="E569" i="3"/>
  <c r="E578" i="3"/>
  <c r="E579" i="3"/>
  <c r="E308" i="3"/>
  <c r="E299" i="3"/>
  <c r="E74" i="3"/>
  <c r="E607" i="3"/>
  <c r="E611" i="3"/>
  <c r="E627" i="3"/>
  <c r="E433" i="3"/>
  <c r="E639" i="3"/>
  <c r="E640" i="3"/>
  <c r="E650" i="3"/>
  <c r="E656" i="3"/>
  <c r="E668" i="3"/>
  <c r="E278" i="3"/>
  <c r="E678" i="3"/>
  <c r="E690" i="3"/>
  <c r="E807" i="3"/>
  <c r="E811" i="3"/>
  <c r="E812" i="3"/>
  <c r="E27" i="3"/>
  <c r="E29" i="3"/>
  <c r="E12" i="3"/>
  <c r="E118" i="3"/>
  <c r="E138" i="3"/>
  <c r="E41" i="3"/>
  <c r="E15" i="3"/>
  <c r="E7" i="3"/>
  <c r="E177" i="3"/>
  <c r="E45" i="3"/>
  <c r="E14" i="3"/>
  <c r="E199" i="3"/>
  <c r="E209" i="3"/>
  <c r="E222" i="3"/>
  <c r="E52" i="3"/>
  <c r="E265" i="3"/>
  <c r="E47" i="3"/>
  <c r="E292" i="3"/>
  <c r="E24" i="3"/>
  <c r="E323" i="3"/>
  <c r="E22" i="3"/>
  <c r="E337" i="3"/>
  <c r="E67" i="3"/>
  <c r="E377" i="3"/>
  <c r="E389" i="3"/>
  <c r="E449" i="3"/>
  <c r="E488" i="3"/>
  <c r="E73" i="3"/>
  <c r="E173" i="3"/>
  <c r="E537" i="3"/>
  <c r="E89" i="3"/>
  <c r="E549" i="3"/>
  <c r="E554" i="3"/>
  <c r="E10" i="3"/>
  <c r="E104" i="3"/>
  <c r="E39" i="3"/>
  <c r="E584" i="3"/>
  <c r="E590" i="3"/>
  <c r="E596" i="3"/>
  <c r="E290" i="3"/>
  <c r="E617" i="3"/>
  <c r="E620" i="3"/>
  <c r="E595" i="3"/>
  <c r="E23" i="3"/>
  <c r="E178" i="3"/>
  <c r="E649" i="3"/>
  <c r="E236" i="3"/>
  <c r="E632" i="3"/>
  <c r="E667" i="3"/>
  <c r="E645" i="3"/>
  <c r="E683" i="3"/>
  <c r="E49" i="3"/>
  <c r="E684" i="3"/>
  <c r="E80" i="3"/>
  <c r="E8" i="3"/>
  <c r="E92" i="3"/>
  <c r="E34" i="3"/>
  <c r="E53" i="3"/>
  <c r="E3" i="3"/>
  <c r="E37" i="3"/>
  <c r="E139" i="3"/>
  <c r="E146" i="3"/>
  <c r="E33" i="3"/>
  <c r="E26" i="3"/>
  <c r="E91" i="3"/>
  <c r="E813" i="3"/>
  <c r="E814" i="3"/>
  <c r="E108" i="3"/>
  <c r="E124" i="3"/>
  <c r="E143" i="3"/>
  <c r="E152" i="3"/>
  <c r="E164" i="3"/>
  <c r="E42" i="3"/>
  <c r="E184" i="3"/>
  <c r="E200" i="3"/>
  <c r="E211" i="3"/>
  <c r="E223" i="3"/>
  <c r="E167" i="3"/>
  <c r="E239" i="3"/>
  <c r="E267" i="3"/>
  <c r="E285" i="3"/>
  <c r="E294" i="3"/>
  <c r="E300" i="3"/>
  <c r="E70" i="3"/>
  <c r="E330" i="3"/>
  <c r="E338" i="3"/>
  <c r="E349" i="3"/>
  <c r="E358" i="3"/>
  <c r="E72" i="3"/>
  <c r="E390" i="3"/>
  <c r="E398" i="3"/>
  <c r="E406" i="3"/>
  <c r="E412" i="3"/>
  <c r="E417" i="3"/>
  <c r="E427" i="3"/>
  <c r="E431" i="3"/>
  <c r="E442" i="3"/>
  <c r="E420" i="3"/>
  <c r="E227" i="3"/>
  <c r="E466" i="3"/>
  <c r="E473" i="3"/>
  <c r="E477" i="3"/>
  <c r="E483" i="3"/>
  <c r="E489" i="3"/>
  <c r="E493" i="3"/>
  <c r="E76" i="3"/>
  <c r="E506" i="3"/>
  <c r="E366" i="3"/>
  <c r="E524" i="3"/>
  <c r="E531" i="3"/>
  <c r="E539" i="3"/>
  <c r="E541" i="3"/>
  <c r="E561" i="3"/>
  <c r="E566" i="3"/>
  <c r="E570" i="3"/>
  <c r="E574" i="3"/>
  <c r="E580" i="3"/>
  <c r="E597" i="3"/>
  <c r="E602" i="3"/>
  <c r="E612" i="3"/>
  <c r="E618" i="3"/>
  <c r="E621" i="3"/>
  <c r="E633" i="3"/>
  <c r="E641" i="3"/>
  <c r="E646" i="3"/>
  <c r="E651" i="3"/>
  <c r="E663" i="3"/>
  <c r="E179" i="3"/>
  <c r="E671" i="3"/>
  <c r="E679" i="3"/>
  <c r="E685" i="3"/>
  <c r="E695" i="3"/>
  <c r="E808" i="3"/>
  <c r="E810" i="3"/>
  <c r="E815" i="3"/>
  <c r="E816" i="3"/>
  <c r="E817" i="3"/>
  <c r="E818" i="3"/>
  <c r="E692" i="3"/>
  <c r="E819" i="3"/>
  <c r="E820" i="3"/>
  <c r="E675" i="3"/>
  <c r="E821" i="3"/>
  <c r="E822" i="3"/>
  <c r="E823" i="3"/>
  <c r="E824" i="3"/>
  <c r="E825" i="3"/>
  <c r="E826" i="3"/>
  <c r="E827" i="3"/>
  <c r="E828" i="3"/>
  <c r="E829" i="3"/>
  <c r="E830" i="3"/>
  <c r="E13" i="4"/>
  <c r="E6" i="4"/>
  <c r="E5" i="4"/>
  <c r="E7" i="4"/>
  <c r="E39" i="4"/>
  <c r="E8" i="4"/>
  <c r="E10" i="4"/>
  <c r="E155" i="4"/>
  <c r="E48" i="4"/>
  <c r="E172" i="4"/>
  <c r="E177" i="4"/>
  <c r="E64" i="4"/>
  <c r="E50" i="4"/>
  <c r="E202" i="4"/>
  <c r="E44" i="4"/>
  <c r="E90" i="4"/>
  <c r="E222" i="4"/>
  <c r="E226" i="4"/>
  <c r="E56" i="4"/>
  <c r="E243" i="4"/>
  <c r="E168" i="4"/>
  <c r="E186" i="4"/>
  <c r="E58" i="4"/>
  <c r="E12" i="4"/>
  <c r="E41" i="4"/>
  <c r="E11" i="4"/>
  <c r="E324" i="4"/>
  <c r="E136" i="4"/>
  <c r="E376" i="4"/>
  <c r="E325" i="4"/>
  <c r="E390" i="4"/>
  <c r="E391" i="4"/>
  <c r="E392" i="4"/>
  <c r="E30" i="4"/>
  <c r="E393" i="4"/>
  <c r="E332" i="4"/>
  <c r="E394" i="4"/>
  <c r="E395" i="4"/>
  <c r="E353" i="4"/>
  <c r="E396" i="4"/>
  <c r="E397" i="4"/>
  <c r="E289" i="4"/>
  <c r="E398" i="4"/>
  <c r="E62" i="4"/>
  <c r="E399" i="4"/>
  <c r="E400" i="4"/>
  <c r="E274" i="4"/>
  <c r="E249" i="4"/>
  <c r="E320" i="4"/>
  <c r="E28" i="4"/>
  <c r="E33" i="4"/>
  <c r="E49" i="4"/>
  <c r="E133" i="4"/>
  <c r="E146" i="4"/>
  <c r="E69" i="4"/>
  <c r="E181" i="4"/>
  <c r="E211" i="4"/>
  <c r="E215" i="4"/>
  <c r="E236" i="4"/>
  <c r="E267" i="4"/>
  <c r="E24" i="4"/>
  <c r="E293" i="4"/>
  <c r="E318" i="4"/>
  <c r="E298" i="4"/>
  <c r="E26" i="4"/>
  <c r="E77" i="4"/>
  <c r="E80" i="4"/>
  <c r="E3" i="4"/>
  <c r="E106" i="4"/>
  <c r="E112" i="4"/>
  <c r="E118" i="4"/>
  <c r="E40" i="4"/>
  <c r="E17" i="4"/>
  <c r="E45" i="4"/>
  <c r="E19" i="4"/>
  <c r="E159" i="4"/>
  <c r="E52" i="4"/>
  <c r="E88" i="4"/>
  <c r="E43" i="4"/>
  <c r="E272" i="4"/>
  <c r="E323" i="4"/>
  <c r="E329" i="4"/>
  <c r="E351" i="4"/>
  <c r="E370" i="4"/>
  <c r="E374" i="4"/>
  <c r="E63" i="4"/>
  <c r="E308" i="4"/>
  <c r="E54" i="4"/>
  <c r="E379" i="4"/>
  <c r="E380" i="4"/>
  <c r="E42" i="4"/>
  <c r="E341" i="4"/>
  <c r="E381" i="4"/>
  <c r="E382" i="4"/>
  <c r="E340" i="4"/>
  <c r="E383" i="4"/>
  <c r="E60" i="4"/>
  <c r="E34" i="4"/>
  <c r="E35" i="4"/>
  <c r="E94" i="4"/>
  <c r="E97" i="4"/>
  <c r="E16" i="4"/>
  <c r="E110" i="4"/>
  <c r="E15" i="4"/>
  <c r="E120" i="4"/>
  <c r="E18" i="4"/>
  <c r="E22" i="4"/>
  <c r="E145" i="4"/>
  <c r="E154" i="4"/>
  <c r="E9" i="4"/>
  <c r="E171" i="4"/>
  <c r="E182" i="4"/>
  <c r="E194" i="4"/>
  <c r="E29" i="4"/>
  <c r="E201" i="4"/>
  <c r="E218" i="4"/>
  <c r="E113" i="4"/>
  <c r="E51" i="4"/>
  <c r="E426" i="4"/>
  <c r="E232" i="4"/>
  <c r="E95" i="4"/>
  <c r="E101" i="4"/>
  <c r="E38" i="4"/>
  <c r="E114" i="4"/>
  <c r="E119" i="4"/>
  <c r="E123" i="4"/>
  <c r="E129" i="4"/>
  <c r="E144" i="4"/>
  <c r="E147" i="4"/>
  <c r="E160" i="4"/>
  <c r="E173" i="4"/>
  <c r="E200" i="4"/>
  <c r="E221" i="4"/>
  <c r="E111" i="4"/>
  <c r="E279" i="4"/>
  <c r="E288" i="4"/>
  <c r="E303" i="4"/>
  <c r="E307" i="4"/>
  <c r="E312" i="4"/>
  <c r="E306" i="4"/>
  <c r="E350" i="4"/>
  <c r="E371" i="4"/>
  <c r="E386" i="4"/>
  <c r="E470" i="4"/>
  <c r="E471" i="4"/>
  <c r="E472" i="4"/>
  <c r="E473" i="4"/>
  <c r="E388" i="4"/>
  <c r="E299" i="4"/>
  <c r="E474" i="4"/>
  <c r="E475" i="4"/>
  <c r="E476" i="4"/>
  <c r="E477" i="4"/>
  <c r="E478" i="4"/>
  <c r="E479" i="4"/>
  <c r="E480" i="4"/>
  <c r="E481" i="4"/>
  <c r="E482" i="4"/>
  <c r="E483" i="4"/>
  <c r="E373" i="4"/>
  <c r="E484" i="4"/>
  <c r="E389" i="4"/>
  <c r="E65" i="4"/>
  <c r="E73" i="4"/>
  <c r="E100" i="4"/>
  <c r="E116" i="4"/>
  <c r="E117" i="4"/>
  <c r="E139" i="4"/>
  <c r="E188" i="4"/>
  <c r="E195" i="4"/>
  <c r="E45" i="6"/>
  <c r="E93" i="6"/>
  <c r="E44" i="6"/>
  <c r="E97" i="6"/>
  <c r="E48" i="6"/>
  <c r="E98" i="6"/>
  <c r="E80" i="6"/>
  <c r="E7" i="6"/>
  <c r="E10" i="6"/>
  <c r="E51" i="6"/>
  <c r="E67" i="6"/>
  <c r="E9" i="6"/>
  <c r="E3" i="6"/>
  <c r="E68" i="6"/>
  <c r="E75" i="6"/>
  <c r="E33" i="6"/>
  <c r="E91" i="6"/>
  <c r="E15" i="6"/>
  <c r="E4" i="6"/>
  <c r="E18" i="6"/>
  <c r="E19" i="6"/>
  <c r="E5" i="6"/>
  <c r="E52" i="6"/>
  <c r="E42" i="6"/>
  <c r="E94" i="6"/>
  <c r="E95" i="6"/>
  <c r="E111" i="6"/>
  <c r="E90" i="6"/>
  <c r="E34" i="6"/>
  <c r="E84" i="6"/>
  <c r="E69" i="6"/>
  <c r="E79" i="6"/>
  <c r="E88" i="6"/>
  <c r="E89" i="6"/>
  <c r="E25" i="6"/>
  <c r="E54" i="6"/>
  <c r="E60" i="6"/>
  <c r="E46" i="6"/>
  <c r="E57" i="6"/>
  <c r="E66" i="6"/>
  <c r="E73" i="6"/>
  <c r="E74" i="6"/>
  <c r="E85" i="6"/>
  <c r="E14" i="6"/>
  <c r="E16" i="6"/>
  <c r="E13" i="6"/>
  <c r="E11" i="6"/>
  <c r="E12" i="6"/>
  <c r="E26" i="6"/>
  <c r="E30" i="6"/>
  <c r="E37" i="6"/>
  <c r="E43" i="6"/>
  <c r="E36" i="6"/>
  <c r="E6" i="6"/>
  <c r="E17" i="6"/>
  <c r="E20" i="6"/>
  <c r="E24" i="6"/>
  <c r="E29" i="6"/>
  <c r="E19" i="7"/>
  <c r="E5" i="8"/>
  <c r="E8" i="8"/>
  <c r="E30" i="8"/>
  <c r="E33" i="8"/>
  <c r="E13" i="8"/>
  <c r="E15" i="8"/>
  <c r="E3" i="8"/>
  <c r="E17" i="8"/>
  <c r="E36" i="8"/>
  <c r="E37" i="8"/>
  <c r="E38" i="8"/>
  <c r="E39" i="8"/>
  <c r="E31" i="8"/>
  <c r="E34" i="8"/>
  <c r="E26" i="8"/>
  <c r="E11" i="8"/>
  <c r="E19" i="8"/>
  <c r="E22" i="8"/>
  <c r="E24" i="8"/>
  <c r="E27" i="8"/>
  <c r="E28" i="8"/>
  <c r="E29" i="8"/>
  <c r="E32" i="8"/>
  <c r="E35" i="8"/>
  <c r="E12" i="9"/>
  <c r="E14" i="9"/>
  <c r="E5" i="9"/>
  <c r="E22" i="9"/>
  <c r="E3" i="9"/>
  <c r="E24" i="9"/>
  <c r="E10" i="9"/>
  <c r="E4" i="9"/>
  <c r="E13" i="9"/>
  <c r="E15" i="9"/>
  <c r="E17" i="9"/>
  <c r="E19" i="9"/>
  <c r="E21" i="9"/>
  <c r="E16" i="9"/>
  <c r="E18" i="9"/>
  <c r="D20" i="9"/>
  <c r="E20" i="9"/>
  <c r="E145" i="2"/>
  <c r="E31" i="2"/>
  <c r="E160" i="2"/>
  <c r="E15" i="2"/>
  <c r="E188" i="2"/>
  <c r="E8" i="2"/>
  <c r="E226" i="2"/>
  <c r="E193" i="2"/>
  <c r="E7" i="2"/>
  <c r="E282" i="2"/>
  <c r="E65" i="2"/>
  <c r="E325" i="2"/>
  <c r="E22" i="2"/>
  <c r="E358" i="2"/>
  <c r="E73" i="2"/>
  <c r="E74" i="2"/>
  <c r="E416" i="2"/>
  <c r="E79" i="2"/>
  <c r="E10" i="2"/>
  <c r="E466" i="2"/>
  <c r="E24" i="2"/>
  <c r="E503" i="2"/>
  <c r="E120" i="2"/>
  <c r="E519" i="2"/>
  <c r="E538" i="2"/>
  <c r="E19" i="2"/>
  <c r="E568" i="2"/>
  <c r="E296" i="2"/>
  <c r="E579" i="2"/>
  <c r="E589" i="2"/>
  <c r="E596" i="2"/>
  <c r="E601" i="2"/>
  <c r="E606" i="2"/>
  <c r="E11" i="2"/>
  <c r="E622" i="2"/>
  <c r="E630" i="2"/>
  <c r="E646" i="2"/>
  <c r="E58" i="2"/>
  <c r="E668" i="2"/>
  <c r="E59" i="2"/>
  <c r="E715" i="2"/>
  <c r="E118" i="2"/>
  <c r="E727" i="2"/>
  <c r="E739" i="2"/>
  <c r="E744" i="2"/>
  <c r="E435" i="2"/>
  <c r="E756" i="2"/>
  <c r="E757" i="2"/>
  <c r="E768" i="2"/>
  <c r="E774" i="2"/>
  <c r="E811" i="2"/>
  <c r="E842" i="2"/>
  <c r="E250" i="2"/>
  <c r="E125" i="2"/>
  <c r="E693" i="2"/>
  <c r="E603" i="2"/>
  <c r="E372" i="2"/>
  <c r="E876" i="2"/>
  <c r="E472" i="2"/>
  <c r="E877" i="2"/>
  <c r="E878" i="2"/>
  <c r="E695" i="2"/>
  <c r="E879" i="2"/>
  <c r="E96" i="2"/>
  <c r="E880" i="2"/>
  <c r="E144" i="2"/>
  <c r="E881" i="2"/>
  <c r="E502" i="2"/>
  <c r="E126" i="2"/>
  <c r="E84" i="2"/>
  <c r="E882" i="2"/>
  <c r="E322" i="2"/>
  <c r="E769" i="2"/>
  <c r="E285" i="2"/>
  <c r="E291" i="2"/>
  <c r="E464" i="2"/>
  <c r="E883" i="2"/>
  <c r="E884" i="2"/>
  <c r="E593" i="2"/>
  <c r="E885" i="2"/>
  <c r="E886" i="2"/>
  <c r="E587" i="2"/>
  <c r="E3" i="2"/>
  <c r="E887" i="2"/>
  <c r="E888" i="2"/>
  <c r="E889" i="2"/>
  <c r="E61" i="2"/>
  <c r="E890" i="2"/>
  <c r="E595" i="2"/>
  <c r="E891" i="2"/>
  <c r="E892" i="2"/>
  <c r="E893" i="2"/>
  <c r="E894" i="2"/>
  <c r="E895" i="2"/>
  <c r="E896" i="2"/>
  <c r="E897" i="2"/>
  <c r="E802" i="2"/>
  <c r="E898" i="2"/>
  <c r="E37" i="2"/>
  <c r="E43" i="2"/>
  <c r="E51" i="2"/>
  <c r="E247" i="2"/>
  <c r="E256" i="2"/>
  <c r="E276" i="2"/>
  <c r="E88" i="2"/>
  <c r="E287" i="2"/>
  <c r="E309" i="2"/>
  <c r="E156" i="2"/>
  <c r="E337" i="2"/>
  <c r="E343" i="2"/>
  <c r="E354" i="2"/>
  <c r="E400" i="2"/>
  <c r="E423" i="2"/>
  <c r="E428" i="2"/>
  <c r="E429" i="2"/>
  <c r="E430" i="2"/>
  <c r="E397" i="2"/>
  <c r="E475" i="2"/>
  <c r="E159" i="2"/>
  <c r="E490" i="2"/>
  <c r="E499" i="2"/>
  <c r="E500" i="2"/>
  <c r="E516" i="2"/>
  <c r="E525" i="2"/>
  <c r="E535" i="2"/>
  <c r="E542" i="2"/>
  <c r="E551" i="2"/>
  <c r="E566" i="2"/>
  <c r="E567" i="2"/>
  <c r="E599" i="2"/>
  <c r="E613" i="2"/>
  <c r="E614" i="2"/>
  <c r="E628" i="2"/>
  <c r="E635" i="2"/>
  <c r="E644" i="2"/>
  <c r="E195" i="2"/>
  <c r="E665" i="2"/>
  <c r="E672" i="2"/>
  <c r="E679" i="2"/>
  <c r="E686" i="2"/>
  <c r="E706" i="2"/>
  <c r="E725" i="2"/>
  <c r="E735" i="2"/>
  <c r="E742" i="2"/>
  <c r="E27" i="2"/>
  <c r="E134" i="2"/>
  <c r="E49" i="2"/>
  <c r="E16" i="2"/>
  <c r="E224" i="2"/>
  <c r="E254" i="2"/>
  <c r="E274" i="2"/>
  <c r="E64" i="2"/>
  <c r="E308" i="2"/>
  <c r="E82" i="2"/>
  <c r="E352" i="2"/>
  <c r="E67" i="2"/>
  <c r="E398" i="2"/>
  <c r="E17" i="2"/>
  <c r="E87" i="2"/>
  <c r="E437" i="2"/>
  <c r="E448" i="2"/>
  <c r="E85" i="2"/>
  <c r="E462" i="2"/>
  <c r="E474" i="2"/>
  <c r="E479" i="2"/>
  <c r="E488" i="2"/>
  <c r="E489" i="2"/>
  <c r="E83" i="2"/>
  <c r="E94" i="2"/>
  <c r="E524" i="2"/>
  <c r="E534" i="2"/>
  <c r="E541" i="2"/>
  <c r="E62" i="2"/>
  <c r="E558" i="2"/>
  <c r="E565" i="2"/>
  <c r="E121" i="2"/>
  <c r="E576" i="2"/>
  <c r="E100" i="2"/>
  <c r="E611" i="2"/>
  <c r="E98" i="2"/>
  <c r="E277" i="2"/>
  <c r="E634" i="2"/>
  <c r="E650" i="2"/>
  <c r="E249" i="2"/>
  <c r="E663" i="2"/>
  <c r="E664" i="2"/>
  <c r="E685" i="2"/>
  <c r="E697" i="2"/>
  <c r="E704" i="2"/>
  <c r="E712" i="2"/>
  <c r="E310" i="2"/>
  <c r="E199" i="2"/>
  <c r="E770" i="2"/>
  <c r="E771" i="2"/>
  <c r="E850" i="2"/>
  <c r="E851" i="2"/>
  <c r="E86" i="2"/>
  <c r="E852" i="2"/>
  <c r="E853" i="2"/>
  <c r="E854" i="2"/>
  <c r="E855" i="2"/>
  <c r="E856" i="2"/>
  <c r="E857" i="2"/>
  <c r="E858" i="2"/>
  <c r="E859" i="2"/>
  <c r="E444" i="2"/>
  <c r="E860" i="2"/>
  <c r="E861" i="2"/>
  <c r="E862" i="2"/>
  <c r="E863" i="2"/>
  <c r="E864" i="2"/>
  <c r="E411" i="2"/>
  <c r="E865" i="2"/>
  <c r="E866" i="2"/>
  <c r="E391" i="2"/>
  <c r="E23" i="2"/>
  <c r="E28" i="2"/>
  <c r="E33" i="2"/>
  <c r="E29" i="2"/>
  <c r="E158" i="2"/>
  <c r="E4" i="2"/>
  <c r="E18" i="2"/>
  <c r="E5" i="2"/>
  <c r="E200" i="2"/>
  <c r="E50" i="2"/>
  <c r="E131" i="2"/>
  <c r="E290" i="2"/>
  <c r="E365" i="2"/>
  <c r="E376" i="2"/>
  <c r="E14" i="2"/>
  <c r="E403" i="2"/>
  <c r="E450" i="2"/>
  <c r="E457" i="2"/>
  <c r="E482" i="2"/>
  <c r="E20" i="2"/>
  <c r="E54" i="2"/>
  <c r="E255" i="2"/>
  <c r="E103" i="2"/>
  <c r="E110" i="2"/>
  <c r="E1104" i="2"/>
  <c r="E404" i="2"/>
  <c r="E142" i="2"/>
  <c r="E153" i="2"/>
  <c r="E57" i="2"/>
  <c r="E170" i="2"/>
  <c r="E182" i="2"/>
  <c r="E257" i="2"/>
  <c r="E279" i="2"/>
  <c r="E66" i="2"/>
  <c r="E318" i="2"/>
  <c r="E81" i="2"/>
  <c r="E344" i="2"/>
  <c r="E355" i="2"/>
  <c r="E401" i="2"/>
  <c r="E413" i="2"/>
  <c r="E424" i="2"/>
  <c r="E431" i="2"/>
  <c r="E449" i="2"/>
  <c r="E455" i="2"/>
  <c r="E415" i="2"/>
  <c r="E491" i="2"/>
  <c r="E501" i="2"/>
  <c r="E509" i="2"/>
  <c r="E517" i="2"/>
  <c r="E526" i="2"/>
  <c r="E536" i="2"/>
  <c r="E543" i="2"/>
  <c r="E552" i="2"/>
  <c r="E559" i="2"/>
  <c r="E577" i="2"/>
  <c r="E585" i="2"/>
  <c r="E604" i="2"/>
  <c r="E620" i="2"/>
  <c r="E629" i="2"/>
  <c r="E104" i="2"/>
  <c r="E367" i="2"/>
  <c r="E666" i="2"/>
  <c r="E673" i="2"/>
  <c r="E687" i="2"/>
  <c r="E698" i="2"/>
  <c r="E713" i="2"/>
  <c r="E719" i="2"/>
  <c r="E726" i="2"/>
  <c r="E736" i="2"/>
  <c r="E588" i="2"/>
  <c r="E751" i="2"/>
  <c r="E762" i="2"/>
  <c r="E766" i="2"/>
  <c r="E773" i="2"/>
  <c r="E801" i="2"/>
  <c r="E814" i="2"/>
  <c r="E848" i="2"/>
  <c r="E869" i="2"/>
  <c r="E875" i="2"/>
  <c r="E1105" i="2"/>
  <c r="E1106" i="2"/>
  <c r="E871" i="2"/>
  <c r="E1107" i="2"/>
  <c r="E872" i="2"/>
  <c r="E71" i="2"/>
  <c r="E1108" i="2"/>
  <c r="E1109" i="2"/>
  <c r="E1110" i="2"/>
  <c r="E1111" i="2"/>
  <c r="E1112" i="2"/>
  <c r="E1113" i="2"/>
  <c r="E845" i="2"/>
  <c r="E1114" i="2"/>
  <c r="E1115" i="2"/>
  <c r="E1116" i="2"/>
  <c r="E1117" i="2"/>
  <c r="E1118" i="2"/>
  <c r="E1119" i="2"/>
  <c r="E1120" i="2"/>
  <c r="E677" i="2"/>
  <c r="E1121" i="2"/>
  <c r="E1122" i="2"/>
  <c r="E846" i="2"/>
  <c r="E1123" i="2"/>
  <c r="E682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753" i="2"/>
  <c r="E1138" i="2"/>
  <c r="E1139" i="2"/>
  <c r="E1140" i="2"/>
  <c r="E1141" i="2"/>
  <c r="E1142" i="2"/>
  <c r="E1143" i="2"/>
  <c r="E847" i="2"/>
  <c r="E873" i="2"/>
  <c r="E1144" i="2"/>
  <c r="E1145" i="2"/>
  <c r="E1146" i="2"/>
  <c r="E1147" i="2"/>
  <c r="E36" i="2"/>
  <c r="E150" i="2"/>
  <c r="E166" i="2"/>
  <c r="E179" i="2"/>
  <c r="E189" i="2"/>
  <c r="E206" i="2"/>
  <c r="E21" i="2"/>
  <c r="E232" i="2"/>
  <c r="E242" i="2"/>
  <c r="E269" i="2"/>
  <c r="E70" i="2"/>
  <c r="E294" i="2"/>
  <c r="E301" i="2"/>
  <c r="E313" i="2"/>
  <c r="E326" i="2"/>
  <c r="E334" i="2"/>
  <c r="E341" i="2"/>
  <c r="E347" i="2"/>
  <c r="E359" i="2"/>
  <c r="E368" i="2"/>
  <c r="E384" i="2"/>
  <c r="E393" i="2"/>
  <c r="E406" i="2"/>
  <c r="E417" i="2"/>
  <c r="E439" i="2"/>
  <c r="E445" i="2"/>
  <c r="E459" i="2"/>
  <c r="E467" i="2"/>
  <c r="E478" i="2"/>
  <c r="E484" i="2"/>
  <c r="E494" i="2"/>
  <c r="E504" i="2"/>
  <c r="E529" i="2"/>
  <c r="E554" i="2"/>
  <c r="E569" i="2"/>
  <c r="E590" i="2"/>
  <c r="E597" i="2"/>
  <c r="E639" i="2"/>
  <c r="E647" i="2"/>
  <c r="E669" i="2"/>
  <c r="E683" i="2"/>
  <c r="E690" i="2"/>
  <c r="E653" i="2"/>
  <c r="E708" i="2"/>
  <c r="E722" i="2"/>
  <c r="E141" i="2"/>
  <c r="E731" i="2"/>
  <c r="E748" i="2"/>
  <c r="E755" i="2"/>
  <c r="E763" i="2"/>
  <c r="E798" i="2"/>
  <c r="E812" i="2"/>
  <c r="E605" i="2"/>
  <c r="E511" i="2"/>
  <c r="E874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82" i="64"/>
  <c r="E83" i="64"/>
  <c r="E88" i="64"/>
  <c r="E94" i="64"/>
  <c r="E104" i="64"/>
  <c r="E107" i="64"/>
  <c r="E111" i="64"/>
  <c r="E168" i="64"/>
  <c r="E210" i="64"/>
  <c r="E414" i="63"/>
  <c r="X53" i="2" s="1"/>
  <c r="Y53" i="2" s="1"/>
  <c r="E371" i="63"/>
  <c r="X7" i="5" s="1"/>
  <c r="F7" i="5" s="1"/>
  <c r="E357" i="63"/>
  <c r="X28" i="4" s="1"/>
  <c r="F28" i="4" s="1"/>
  <c r="X236" i="3"/>
  <c r="Y236" i="3" s="1"/>
  <c r="X327" i="3"/>
  <c r="Y327" i="3" s="1"/>
  <c r="E307" i="63"/>
  <c r="X251" i="3" s="1"/>
  <c r="Y251" i="3" s="1"/>
  <c r="E303" i="63"/>
  <c r="X18" i="3" s="1"/>
  <c r="Y18" i="3" s="1"/>
  <c r="E297" i="63"/>
  <c r="X9" i="5" s="1"/>
  <c r="Y9" i="5" s="1"/>
  <c r="E241" i="63"/>
  <c r="X584" i="2" s="1"/>
  <c r="Y584" i="2" s="1"/>
  <c r="E230" i="63"/>
  <c r="X162" i="2" s="1"/>
  <c r="F162" i="2" s="1"/>
  <c r="E223" i="63"/>
  <c r="X436" i="2" s="1"/>
  <c r="Y436" i="2" s="1"/>
  <c r="E222" i="63"/>
  <c r="X22" i="4" s="1"/>
  <c r="F22" i="4" s="1"/>
  <c r="E211" i="63"/>
  <c r="X24" i="2" s="1"/>
  <c r="Y24" i="2" s="1"/>
  <c r="E207" i="63"/>
  <c r="X305" i="2" s="1"/>
  <c r="Y305" i="2" s="1"/>
  <c r="E169" i="63"/>
  <c r="X332" i="3" s="1"/>
  <c r="F332" i="3" s="1"/>
  <c r="E162" i="63"/>
  <c r="X535" i="3" s="1"/>
  <c r="Y535" i="3" s="1"/>
  <c r="E154" i="63"/>
  <c r="X39" i="3" s="1"/>
  <c r="Y39" i="3" s="1"/>
  <c r="E125" i="63"/>
  <c r="X113" i="5" s="1"/>
  <c r="Y113" i="5" s="1"/>
  <c r="E115" i="63"/>
  <c r="X203" i="3" s="1"/>
  <c r="F203" i="3" s="1"/>
  <c r="E96" i="63"/>
  <c r="X233" i="4" s="1"/>
  <c r="Y233" i="4" s="1"/>
  <c r="E36" i="63"/>
  <c r="F24" i="2" l="1"/>
  <c r="F9" i="5"/>
  <c r="Y22" i="4"/>
  <c r="D22" i="4" s="1"/>
  <c r="F233" i="4"/>
  <c r="F53" i="2"/>
  <c r="F18" i="3"/>
  <c r="F251" i="3"/>
  <c r="F113" i="5"/>
  <c r="Y203" i="3"/>
  <c r="D203" i="3" s="1"/>
  <c r="F584" i="2"/>
  <c r="F436" i="2"/>
  <c r="Y162" i="2"/>
  <c r="D162" i="2" s="1"/>
  <c r="Y7" i="5"/>
  <c r="D7" i="5" s="1"/>
  <c r="F305" i="2"/>
  <c r="F236" i="3"/>
  <c r="Y332" i="3"/>
  <c r="D332" i="3" s="1"/>
  <c r="F535" i="3"/>
  <c r="Y28" i="4"/>
  <c r="D28" i="4" s="1"/>
  <c r="F39" i="3"/>
  <c r="F327" i="3"/>
  <c r="D21" i="7"/>
  <c r="D24" i="9"/>
  <c r="D28" i="8"/>
  <c r="D29" i="8"/>
  <c r="D11" i="8"/>
  <c r="D10" i="7"/>
  <c r="D37" i="7"/>
  <c r="D7" i="7"/>
  <c r="D31" i="7"/>
  <c r="D22" i="9"/>
  <c r="D85" i="6"/>
  <c r="D34" i="6"/>
  <c r="D5" i="6"/>
  <c r="D6" i="6"/>
  <c r="D36" i="6"/>
  <c r="D74" i="6"/>
  <c r="D52" i="6"/>
  <c r="D46" i="6"/>
  <c r="D25" i="6"/>
  <c r="D84" i="6"/>
  <c r="D95" i="6"/>
  <c r="D88" i="6"/>
  <c r="D20" i="6"/>
  <c r="D17" i="6"/>
  <c r="D15" i="6"/>
  <c r="D26" i="6"/>
  <c r="D73" i="6"/>
  <c r="D22" i="8"/>
  <c r="D232" i="5"/>
  <c r="D18" i="5"/>
  <c r="D50" i="5"/>
  <c r="D62" i="5"/>
  <c r="D250" i="5"/>
  <c r="D326" i="5"/>
  <c r="D126" i="5"/>
  <c r="D197" i="5"/>
  <c r="D304" i="5"/>
  <c r="D317" i="5"/>
  <c r="D311" i="5"/>
  <c r="D49" i="5"/>
  <c r="D305" i="5"/>
  <c r="D244" i="5"/>
  <c r="D9" i="5"/>
  <c r="D70" i="5"/>
  <c r="D35" i="5"/>
  <c r="D43" i="6"/>
  <c r="D91" i="6"/>
  <c r="D306" i="5"/>
  <c r="D12" i="5"/>
  <c r="D273" i="5"/>
  <c r="D15" i="8"/>
  <c r="D325" i="5"/>
  <c r="D249" i="5"/>
  <c r="D19" i="9"/>
  <c r="D313" i="5"/>
  <c r="D318" i="5"/>
  <c r="D243" i="5"/>
  <c r="D37" i="5"/>
  <c r="D21" i="5"/>
  <c r="D175" i="5"/>
  <c r="D57" i="5"/>
  <c r="D106" i="5"/>
  <c r="D251" i="5"/>
  <c r="D66" i="5"/>
  <c r="D278" i="5"/>
  <c r="D15" i="5"/>
  <c r="D90" i="5"/>
  <c r="D24" i="8"/>
  <c r="D25" i="7"/>
  <c r="D168" i="5"/>
  <c r="D228" i="5"/>
  <c r="D264" i="5"/>
  <c r="D196" i="5"/>
  <c r="D335" i="5"/>
  <c r="D252" i="5"/>
  <c r="D124" i="5"/>
  <c r="D322" i="5"/>
  <c r="D240" i="5"/>
  <c r="D323" i="5"/>
  <c r="D79" i="5"/>
  <c r="D167" i="5"/>
  <c r="D178" i="5"/>
  <c r="D69" i="5"/>
  <c r="D45" i="5"/>
  <c r="D64" i="5"/>
  <c r="D52" i="5"/>
  <c r="D127" i="5"/>
  <c r="D259" i="5"/>
  <c r="D324" i="5"/>
  <c r="D94" i="5"/>
  <c r="D332" i="5"/>
  <c r="D61" i="5"/>
  <c r="D262" i="5"/>
  <c r="D276" i="5"/>
  <c r="D131" i="5"/>
  <c r="D263" i="5"/>
  <c r="D113" i="5"/>
  <c r="D266" i="5"/>
  <c r="D314" i="5"/>
  <c r="D328" i="5"/>
  <c r="D164" i="5"/>
  <c r="D99" i="5"/>
  <c r="D334" i="5"/>
  <c r="D272" i="5"/>
  <c r="D48" i="5"/>
  <c r="D104" i="5"/>
  <c r="D86" i="5"/>
  <c r="D44" i="5"/>
  <c r="D312" i="5"/>
  <c r="D95" i="5"/>
  <c r="D130" i="5"/>
  <c r="D163" i="5"/>
  <c r="D225" i="5"/>
  <c r="D327" i="5"/>
  <c r="D147" i="5"/>
  <c r="D71" i="5"/>
  <c r="D231" i="5"/>
  <c r="D43" i="5"/>
  <c r="D247" i="5"/>
  <c r="D309" i="5"/>
  <c r="D59" i="5"/>
  <c r="D277" i="5"/>
  <c r="D40" i="5"/>
  <c r="D26" i="5"/>
  <c r="D202" i="5"/>
  <c r="D97" i="5"/>
  <c r="D11" i="5"/>
  <c r="D154" i="5"/>
  <c r="D103" i="5"/>
  <c r="D319" i="5"/>
  <c r="D320" i="5"/>
  <c r="D257" i="5"/>
  <c r="D41" i="5"/>
  <c r="D316" i="5"/>
  <c r="D6" i="5"/>
  <c r="D139" i="5"/>
  <c r="D67" i="5"/>
  <c r="D245" i="5"/>
  <c r="D275" i="5"/>
  <c r="D235" i="5"/>
  <c r="D91" i="5"/>
  <c r="D182" i="5"/>
  <c r="D170" i="5"/>
  <c r="D53" i="5"/>
  <c r="D54" i="5"/>
  <c r="D315" i="5"/>
  <c r="D146" i="5"/>
  <c r="D255" i="5"/>
  <c r="D209" i="5"/>
  <c r="D186" i="5"/>
  <c r="D83" i="5"/>
  <c r="D150" i="5"/>
  <c r="D88" i="5"/>
  <c r="D75" i="5"/>
  <c r="D5" i="5"/>
  <c r="D223" i="5"/>
  <c r="D17" i="8"/>
  <c r="D51" i="5"/>
  <c r="D330" i="5"/>
  <c r="D329" i="5"/>
  <c r="D222" i="5"/>
  <c r="D166" i="5"/>
  <c r="D172" i="5"/>
  <c r="D267" i="5"/>
  <c r="D212" i="5"/>
  <c r="D3" i="5"/>
  <c r="D307" i="5"/>
  <c r="D224" i="5"/>
  <c r="D177" i="5"/>
  <c r="D215" i="5"/>
  <c r="D229" i="5"/>
  <c r="D253" i="5"/>
  <c r="D261" i="5"/>
  <c r="D31" i="5"/>
  <c r="D241" i="5"/>
  <c r="D239" i="5"/>
  <c r="D120" i="5"/>
  <c r="D28" i="5"/>
  <c r="D185" i="5"/>
  <c r="D111" i="5"/>
  <c r="D189" i="5"/>
  <c r="D310" i="5"/>
  <c r="D238" i="5"/>
  <c r="D60" i="5"/>
  <c r="D301" i="5"/>
  <c r="D321" i="5"/>
  <c r="D279" i="5"/>
  <c r="D242" i="5"/>
  <c r="D248" i="5"/>
  <c r="D32" i="5"/>
  <c r="D308" i="5"/>
  <c r="D258" i="5"/>
  <c r="D271" i="5"/>
  <c r="D260" i="5"/>
  <c r="D36" i="5"/>
  <c r="D274" i="5"/>
  <c r="D270" i="5"/>
  <c r="D102" i="5"/>
  <c r="D265" i="5"/>
  <c r="D133" i="5"/>
  <c r="D218" i="5"/>
  <c r="D226" i="5"/>
  <c r="D107" i="5"/>
  <c r="D193" i="5"/>
  <c r="D256" i="5"/>
  <c r="D191" i="5"/>
  <c r="D207" i="5"/>
  <c r="D65" i="5"/>
  <c r="D268" i="5"/>
  <c r="D303" i="5"/>
  <c r="D5" i="9"/>
  <c r="D39" i="7"/>
  <c r="D30" i="8"/>
  <c r="D11" i="7"/>
  <c r="D13" i="9"/>
  <c r="D22" i="7"/>
  <c r="D33" i="8"/>
  <c r="D4" i="6"/>
  <c r="D365" i="4"/>
  <c r="D426" i="4"/>
  <c r="D336" i="4"/>
  <c r="D390" i="4"/>
  <c r="D414" i="4"/>
  <c r="D82" i="4"/>
  <c r="D104" i="4"/>
  <c r="D474" i="4"/>
  <c r="D19" i="4"/>
  <c r="D136" i="4"/>
  <c r="D18" i="4"/>
  <c r="D238" i="4"/>
  <c r="D159" i="4"/>
  <c r="D376" i="4"/>
  <c r="D484" i="4"/>
  <c r="D103" i="4"/>
  <c r="D188" i="4"/>
  <c r="D316" i="4"/>
  <c r="D162" i="4"/>
  <c r="D115" i="4"/>
  <c r="D31" i="4"/>
  <c r="D81" i="4"/>
  <c r="D18" i="9"/>
  <c r="D417" i="4"/>
  <c r="D35" i="4"/>
  <c r="D9" i="7"/>
  <c r="D20" i="7"/>
  <c r="D195" i="4"/>
  <c r="D89" i="4"/>
  <c r="D340" i="4"/>
  <c r="D92" i="4"/>
  <c r="D99" i="4"/>
  <c r="D320" i="4"/>
  <c r="D251" i="4"/>
  <c r="D478" i="4"/>
  <c r="D471" i="4"/>
  <c r="D247" i="4"/>
  <c r="D286" i="4"/>
  <c r="D203" i="4"/>
  <c r="D401" i="4"/>
  <c r="D129" i="4"/>
  <c r="D411" i="4"/>
  <c r="D234" i="4"/>
  <c r="D357" i="4"/>
  <c r="D483" i="4"/>
  <c r="D338" i="4"/>
  <c r="D87" i="4"/>
  <c r="D30" i="4"/>
  <c r="D232" i="4"/>
  <c r="D343" i="4"/>
  <c r="D29" i="4"/>
  <c r="D221" i="4"/>
  <c r="D69" i="4"/>
  <c r="D86" i="4"/>
  <c r="D90" i="4"/>
  <c r="D354" i="4"/>
  <c r="D334" i="4"/>
  <c r="D176" i="4"/>
  <c r="D91" i="4"/>
  <c r="D177" i="4"/>
  <c r="D475" i="4"/>
  <c r="D405" i="4"/>
  <c r="D276" i="4"/>
  <c r="D143" i="4"/>
  <c r="D55" i="4"/>
  <c r="D381" i="4"/>
  <c r="D160" i="4"/>
  <c r="D60" i="4"/>
  <c r="D252" i="4"/>
  <c r="D379" i="4"/>
  <c r="D325" i="4"/>
  <c r="D327" i="4"/>
  <c r="D480" i="4"/>
  <c r="D211" i="4"/>
  <c r="D307" i="4"/>
  <c r="D413" i="4"/>
  <c r="D366" i="4"/>
  <c r="D77" i="4"/>
  <c r="D47" i="4"/>
  <c r="D63" i="4"/>
  <c r="D418" i="4"/>
  <c r="D473" i="4"/>
  <c r="D281" i="4"/>
  <c r="D51" i="4"/>
  <c r="D66" i="4"/>
  <c r="D300" i="4"/>
  <c r="D424" i="4"/>
  <c r="D337" i="4"/>
  <c r="D388" i="4"/>
  <c r="D52" i="4"/>
  <c r="D133" i="4"/>
  <c r="D222" i="4"/>
  <c r="D194" i="4"/>
  <c r="D14" i="4"/>
  <c r="D224" i="4"/>
  <c r="D56" i="4"/>
  <c r="D149" i="4"/>
  <c r="D422" i="4"/>
  <c r="D192" i="4"/>
  <c r="D41" i="4"/>
  <c r="D303" i="4"/>
  <c r="D481" i="4"/>
  <c r="D402" i="4"/>
  <c r="D189" i="4"/>
  <c r="D23" i="4"/>
  <c r="D342" i="4"/>
  <c r="D147" i="4"/>
  <c r="D351" i="4"/>
  <c r="D266" i="4"/>
  <c r="D312" i="4"/>
  <c r="D244" i="4"/>
  <c r="D21" i="4"/>
  <c r="D84" i="4"/>
  <c r="D425" i="4"/>
  <c r="D350" i="4"/>
  <c r="D373" i="4"/>
  <c r="D212" i="4"/>
  <c r="D415" i="4"/>
  <c r="D42" i="4"/>
  <c r="D384" i="4"/>
  <c r="D226" i="4"/>
  <c r="D311" i="4"/>
  <c r="D50" i="4"/>
  <c r="D403" i="4"/>
  <c r="D71" i="4"/>
  <c r="D54" i="4"/>
  <c r="D298" i="4"/>
  <c r="D130" i="4"/>
  <c r="D16" i="4"/>
  <c r="D182" i="4"/>
  <c r="D139" i="4"/>
  <c r="D404" i="4"/>
  <c r="D389" i="4"/>
  <c r="D470" i="4"/>
  <c r="D73" i="4"/>
  <c r="D253" i="4"/>
  <c r="D374" i="4"/>
  <c r="D166" i="4"/>
  <c r="D407" i="4"/>
  <c r="D11" i="4"/>
  <c r="D412" i="4"/>
  <c r="D61" i="4"/>
  <c r="D76" i="4"/>
  <c r="D180" i="4"/>
  <c r="D27" i="4"/>
  <c r="D94" i="4"/>
  <c r="D48" i="4"/>
  <c r="D398" i="4"/>
  <c r="D323" i="4"/>
  <c r="D215" i="4"/>
  <c r="D306" i="4"/>
  <c r="D97" i="4"/>
  <c r="D250" i="4"/>
  <c r="D145" i="4"/>
  <c r="D43" i="4"/>
  <c r="D118" i="4"/>
  <c r="D284" i="4"/>
  <c r="D380" i="4"/>
  <c r="D359" i="4"/>
  <c r="D410" i="4"/>
  <c r="D236" i="4"/>
  <c r="D319" i="4"/>
  <c r="D198" i="4"/>
  <c r="D419" i="4"/>
  <c r="D329" i="4"/>
  <c r="D207" i="4"/>
  <c r="D423" i="4"/>
  <c r="D105" i="4"/>
  <c r="D20" i="4"/>
  <c r="D364" i="4"/>
  <c r="D57" i="4"/>
  <c r="D265" i="4"/>
  <c r="D106" i="4"/>
  <c r="D117" i="4"/>
  <c r="D40" i="4"/>
  <c r="D371" i="4"/>
  <c r="D275" i="4"/>
  <c r="D119" i="4"/>
  <c r="D15" i="4"/>
  <c r="D24" i="4"/>
  <c r="D293" i="4"/>
  <c r="D482" i="4"/>
  <c r="D409" i="4"/>
  <c r="D120" i="4"/>
  <c r="D75" i="4"/>
  <c r="D420" i="4"/>
  <c r="D393" i="4"/>
  <c r="D289" i="4"/>
  <c r="D397" i="4"/>
  <c r="D386" i="4"/>
  <c r="D479" i="4"/>
  <c r="D421" i="4"/>
  <c r="D59" i="4"/>
  <c r="D125" i="4"/>
  <c r="D231" i="4"/>
  <c r="D356" i="4"/>
  <c r="D154" i="4"/>
  <c r="D361" i="4"/>
  <c r="D395" i="4"/>
  <c r="D68" i="4"/>
  <c r="D152" i="4"/>
  <c r="D146" i="4"/>
  <c r="D113" i="4"/>
  <c r="D267" i="4"/>
  <c r="D408" i="4"/>
  <c r="D109" i="4"/>
  <c r="D32" i="4"/>
  <c r="D472" i="4"/>
  <c r="D53" i="4"/>
  <c r="D45" i="4"/>
  <c r="D165" i="4"/>
  <c r="D200" i="4"/>
  <c r="D37" i="4"/>
  <c r="D308" i="4"/>
  <c r="D158" i="4"/>
  <c r="D377" i="4"/>
  <c r="D228" i="4"/>
  <c r="D25" i="4"/>
  <c r="D301" i="4"/>
  <c r="D362" i="4"/>
  <c r="D246" i="4"/>
  <c r="D186" i="4"/>
  <c r="D80" i="4"/>
  <c r="D295" i="4"/>
  <c r="D121" i="4"/>
  <c r="D100" i="4"/>
  <c r="D108" i="4"/>
  <c r="D65" i="4"/>
  <c r="D148" i="4"/>
  <c r="D416" i="4"/>
  <c r="D201" i="4"/>
  <c r="D171" i="4"/>
  <c r="D190" i="4"/>
  <c r="D34" i="4"/>
  <c r="D367" i="4"/>
  <c r="D321" i="4"/>
  <c r="D123" i="4"/>
  <c r="D233" i="4"/>
  <c r="D46" i="4"/>
  <c r="D168" i="4"/>
  <c r="D38" i="4"/>
  <c r="D218" i="4"/>
  <c r="D368" i="4"/>
  <c r="D88" i="4"/>
  <c r="D110" i="4"/>
  <c r="D406" i="4"/>
  <c r="D285" i="4"/>
  <c r="D237" i="4"/>
  <c r="D9" i="4"/>
  <c r="D183" i="4"/>
  <c r="D262" i="4"/>
  <c r="D258" i="4"/>
  <c r="D370" i="4"/>
  <c r="D173" i="4"/>
  <c r="D272" i="4"/>
  <c r="D181" i="4"/>
  <c r="D95" i="4"/>
  <c r="D288" i="4"/>
  <c r="D72" i="4"/>
  <c r="D360" i="4"/>
  <c r="D187" i="4"/>
  <c r="D249" i="4"/>
  <c r="D394" i="4"/>
  <c r="D144" i="4"/>
  <c r="D400" i="4"/>
  <c r="D382" i="4"/>
  <c r="D111" i="4"/>
  <c r="D175" i="4"/>
  <c r="D261" i="4"/>
  <c r="D280" i="4"/>
  <c r="D179" i="4"/>
  <c r="D279" i="4"/>
  <c r="D299" i="4"/>
  <c r="D172" i="4"/>
  <c r="D328" i="4"/>
  <c r="D26" i="4"/>
  <c r="D341" i="4"/>
  <c r="D208" i="4"/>
  <c r="D241" i="4"/>
  <c r="D399" i="4"/>
  <c r="D256" i="4"/>
  <c r="D476" i="4"/>
  <c r="D477" i="4"/>
  <c r="D49" i="4"/>
  <c r="D64" i="4"/>
  <c r="D8" i="4"/>
  <c r="D12" i="4"/>
  <c r="D30" i="6"/>
  <c r="D39" i="8"/>
  <c r="D163" i="4"/>
  <c r="D75" i="6"/>
  <c r="D47" i="7"/>
  <c r="D9" i="6"/>
  <c r="D3" i="4"/>
  <c r="D185" i="4"/>
  <c r="D27" i="8"/>
  <c r="D78" i="4"/>
  <c r="D10" i="5"/>
  <c r="D318" i="4"/>
  <c r="D156" i="5"/>
  <c r="D31" i="8"/>
  <c r="D33" i="4"/>
  <c r="D8" i="7"/>
  <c r="D19" i="7"/>
  <c r="D40" i="7"/>
  <c r="D67" i="6"/>
  <c r="D90" i="6"/>
  <c r="D89" i="6"/>
  <c r="D58" i="4"/>
  <c r="D45" i="6"/>
  <c r="D38" i="8"/>
  <c r="D32" i="8"/>
  <c r="D19" i="6"/>
  <c r="D20" i="5"/>
  <c r="D13" i="6"/>
  <c r="D21" i="9"/>
  <c r="D16" i="6"/>
  <c r="D149" i="5"/>
  <c r="D274" i="4"/>
  <c r="D17" i="5"/>
  <c r="D39" i="4"/>
  <c r="D155" i="4"/>
  <c r="D13" i="4"/>
  <c r="D13" i="8"/>
  <c r="D10" i="9"/>
  <c r="D137" i="4"/>
  <c r="D131" i="4"/>
  <c r="D5" i="4"/>
  <c r="D324" i="4"/>
  <c r="D36" i="8"/>
  <c r="D10" i="4"/>
  <c r="D43" i="7"/>
  <c r="D33" i="5"/>
  <c r="D140" i="5"/>
  <c r="D44" i="6"/>
  <c r="D332" i="4"/>
  <c r="D39" i="5"/>
  <c r="D15" i="7"/>
  <c r="D33" i="6"/>
  <c r="D3" i="6"/>
  <c r="D94" i="6"/>
  <c r="D42" i="7"/>
  <c r="D98" i="6"/>
  <c r="D24" i="5"/>
  <c r="D42" i="5"/>
  <c r="D109" i="5"/>
  <c r="D13" i="5"/>
  <c r="D27" i="5"/>
  <c r="D4" i="5"/>
  <c r="D38" i="5"/>
  <c r="D233" i="5"/>
  <c r="D161" i="5"/>
  <c r="D157" i="5"/>
  <c r="D76" i="5"/>
  <c r="D34" i="5"/>
  <c r="D243" i="4"/>
  <c r="D66" i="6"/>
  <c r="D16" i="9"/>
  <c r="D87" i="5"/>
  <c r="D18" i="6"/>
  <c r="D37" i="8"/>
  <c r="D217" i="5"/>
  <c r="D391" i="4"/>
  <c r="D651" i="3"/>
  <c r="D817" i="3"/>
  <c r="D108" i="3"/>
  <c r="D60" i="6"/>
  <c r="D44" i="4"/>
  <c r="D101" i="4"/>
  <c r="D112" i="4"/>
  <c r="D14" i="5"/>
  <c r="D835" i="3"/>
  <c r="D539" i="3"/>
  <c r="D875" i="3"/>
  <c r="D837" i="3"/>
  <c r="D855" i="3"/>
  <c r="D675" i="3"/>
  <c r="D833" i="3"/>
  <c r="D139" i="3"/>
  <c r="D568" i="3"/>
  <c r="D6" i="4"/>
  <c r="D152" i="5"/>
  <c r="D211" i="5"/>
  <c r="D181" i="5"/>
  <c r="D144" i="5"/>
  <c r="D78" i="5"/>
  <c r="D82" i="5"/>
  <c r="D4" i="7"/>
  <c r="D113" i="3"/>
  <c r="D867" i="3"/>
  <c r="D62" i="4"/>
  <c r="D202" i="4"/>
  <c r="D408" i="3"/>
  <c r="D532" i="3"/>
  <c r="D330" i="3"/>
  <c r="D30" i="5"/>
  <c r="D51" i="6"/>
  <c r="D24" i="7"/>
  <c r="D201" i="5"/>
  <c r="D234" i="5"/>
  <c r="D16" i="5"/>
  <c r="D29" i="5"/>
  <c r="D174" i="5"/>
  <c r="D47" i="5"/>
  <c r="D17" i="4"/>
  <c r="D278" i="4"/>
  <c r="D93" i="6"/>
  <c r="D96" i="5"/>
  <c r="D63" i="5"/>
  <c r="D363" i="4"/>
  <c r="D35" i="8"/>
  <c r="D894" i="3"/>
  <c r="D153" i="5"/>
  <c r="D141" i="3"/>
  <c r="D445" i="3"/>
  <c r="D333" i="5"/>
  <c r="D28" i="7"/>
  <c r="D5" i="8"/>
  <c r="D33" i="3"/>
  <c r="D36" i="7"/>
  <c r="D612" i="3"/>
  <c r="D890" i="3"/>
  <c r="D136" i="5"/>
  <c r="D114" i="4"/>
  <c r="D111" i="6"/>
  <c r="D464" i="3"/>
  <c r="D857" i="3"/>
  <c r="D54" i="6"/>
  <c r="D3" i="9"/>
  <c r="D398" i="3"/>
  <c r="D130" i="3"/>
  <c r="D7" i="6"/>
  <c r="D242" i="3"/>
  <c r="D97" i="6"/>
  <c r="D333" i="3"/>
  <c r="D695" i="3"/>
  <c r="D825" i="3"/>
  <c r="D42" i="6"/>
  <c r="D8" i="5"/>
  <c r="D204" i="3"/>
  <c r="D7" i="4"/>
  <c r="D42" i="3"/>
  <c r="D14" i="3"/>
  <c r="D353" i="4"/>
  <c r="D68" i="6"/>
  <c r="D57" i="6"/>
  <c r="D11" i="6"/>
  <c r="D392" i="4"/>
  <c r="D210" i="5"/>
  <c r="D216" i="5"/>
  <c r="D254" i="5"/>
  <c r="D116" i="4"/>
  <c r="D19" i="5"/>
  <c r="D80" i="6"/>
  <c r="D37" i="6"/>
  <c r="D3" i="8"/>
  <c r="D383" i="4"/>
  <c r="D10" i="6"/>
  <c r="D14" i="6"/>
  <c r="D8" i="8"/>
  <c r="D396" i="4"/>
  <c r="D26" i="8"/>
  <c r="D79" i="6"/>
  <c r="D101" i="3"/>
  <c r="D627" i="3"/>
  <c r="D179" i="3"/>
  <c r="D435" i="3"/>
  <c r="D865" i="3"/>
  <c r="D621" i="3"/>
  <c r="D840" i="3"/>
  <c r="D121" i="3"/>
  <c r="D599" i="3"/>
  <c r="D839" i="3"/>
  <c r="D473" i="3"/>
  <c r="D891" i="3"/>
  <c r="D77" i="3"/>
  <c r="D427" i="3"/>
  <c r="D41" i="3"/>
  <c r="D884" i="3"/>
  <c r="D401" i="3"/>
  <c r="D818" i="3"/>
  <c r="D417" i="3"/>
  <c r="D584" i="3"/>
  <c r="D158" i="3"/>
  <c r="D163" i="3"/>
  <c r="D213" i="3"/>
  <c r="D836" i="3"/>
  <c r="D877" i="3"/>
  <c r="D410" i="3"/>
  <c r="D222" i="3"/>
  <c r="D120" i="3"/>
  <c r="D808" i="3"/>
  <c r="D524" i="3"/>
  <c r="D888" i="3"/>
  <c r="D294" i="3"/>
  <c r="D849" i="3"/>
  <c r="D829" i="3"/>
  <c r="D397" i="3"/>
  <c r="D596" i="3"/>
  <c r="D465" i="3"/>
  <c r="D132" i="3"/>
  <c r="D822" i="3"/>
  <c r="D633" i="3"/>
  <c r="D72" i="3"/>
  <c r="D810" i="3"/>
  <c r="D164" i="3"/>
  <c r="D851" i="3"/>
  <c r="D469" i="3"/>
  <c r="D175" i="3"/>
  <c r="D561" i="3"/>
  <c r="D293" i="3"/>
  <c r="D859" i="3"/>
  <c r="D850" i="3"/>
  <c r="D671" i="3"/>
  <c r="D713" i="3"/>
  <c r="D647" i="3"/>
  <c r="D716" i="3"/>
  <c r="D200" i="3"/>
  <c r="D337" i="3"/>
  <c r="D824" i="3"/>
  <c r="D355" i="3"/>
  <c r="D874" i="3"/>
  <c r="D860" i="3"/>
  <c r="D881" i="3"/>
  <c r="D187" i="3"/>
  <c r="D580" i="3"/>
  <c r="D420" i="3"/>
  <c r="D823" i="3"/>
  <c r="D864" i="3"/>
  <c r="D91" i="3"/>
  <c r="D880" i="3"/>
  <c r="D190" i="3"/>
  <c r="D167" i="3"/>
  <c r="D848" i="3"/>
  <c r="D543" i="3"/>
  <c r="D466" i="3"/>
  <c r="D676" i="3"/>
  <c r="D506" i="3"/>
  <c r="D380" i="3"/>
  <c r="D885" i="3"/>
  <c r="D569" i="3"/>
  <c r="D640" i="3"/>
  <c r="D533" i="3"/>
  <c r="D146" i="3"/>
  <c r="D873" i="3"/>
  <c r="D78" i="3"/>
  <c r="D656" i="3"/>
  <c r="D143" i="3"/>
  <c r="D889" i="3"/>
  <c r="D665" i="3"/>
  <c r="D338" i="3"/>
  <c r="D814" i="3"/>
  <c r="D868" i="3"/>
  <c r="D893" i="3"/>
  <c r="D486" i="3"/>
  <c r="D570" i="3"/>
  <c r="D27" i="3"/>
  <c r="D115" i="3"/>
  <c r="D290" i="3"/>
  <c r="D442" i="3"/>
  <c r="D878" i="3"/>
  <c r="D863" i="3"/>
  <c r="D431" i="3"/>
  <c r="D819" i="3"/>
  <c r="D677" i="3"/>
  <c r="D701" i="3"/>
  <c r="D112" i="5"/>
  <c r="D331" i="5"/>
  <c r="D269" i="5"/>
  <c r="D143" i="5"/>
  <c r="D79" i="3"/>
  <c r="D460" i="3"/>
  <c r="D104" i="3"/>
  <c r="D698" i="3"/>
  <c r="D843" i="3"/>
  <c r="D57" i="3"/>
  <c r="D815" i="3"/>
  <c r="D618" i="3"/>
  <c r="D882" i="3"/>
  <c r="D697" i="3"/>
  <c r="D892" i="3"/>
  <c r="D239" i="4"/>
  <c r="D406" i="3"/>
  <c r="D854" i="3"/>
  <c r="D15" i="3"/>
  <c r="D811" i="3"/>
  <c r="D477" i="3"/>
  <c r="D872" i="3"/>
  <c r="D173" i="3"/>
  <c r="D29" i="3"/>
  <c r="D597" i="3"/>
  <c r="D329" i="3"/>
  <c r="D646" i="3"/>
  <c r="D111" i="3"/>
  <c r="D358" i="3"/>
  <c r="D3" i="7"/>
  <c r="D700" i="3"/>
  <c r="D642" i="3"/>
  <c r="D692" i="3"/>
  <c r="D650" i="3"/>
  <c r="D653" i="3"/>
  <c r="D11" i="3"/>
  <c r="D233" i="3"/>
  <c r="D281" i="3"/>
  <c r="D324" i="3"/>
  <c r="D489" i="3"/>
  <c r="D191" i="3"/>
  <c r="D21" i="3"/>
  <c r="D678" i="3"/>
  <c r="D834" i="3"/>
  <c r="D668" i="3"/>
  <c r="D820" i="3"/>
  <c r="D844" i="3"/>
  <c r="D831" i="3"/>
  <c r="D372" i="3"/>
  <c r="D635" i="3"/>
  <c r="D126" i="3"/>
  <c r="D178" i="3"/>
  <c r="D493" i="3"/>
  <c r="D239" i="3"/>
  <c r="D842" i="3"/>
  <c r="D663" i="3"/>
  <c r="D292" i="3"/>
  <c r="D89" i="3"/>
  <c r="D166" i="3"/>
  <c r="D152" i="3"/>
  <c r="D845" i="3"/>
  <c r="D49" i="3"/>
  <c r="D16" i="3"/>
  <c r="D693" i="3"/>
  <c r="D461" i="3"/>
  <c r="D76" i="3"/>
  <c r="D193" i="3"/>
  <c r="D215" i="3"/>
  <c r="D852" i="3"/>
  <c r="D575" i="3"/>
  <c r="D34" i="8"/>
  <c r="D101" i="5"/>
  <c r="D459" i="3"/>
  <c r="D14" i="9"/>
  <c r="D352" i="3"/>
  <c r="D192" i="3"/>
  <c r="D25" i="3"/>
  <c r="D69" i="6"/>
  <c r="D34" i="7"/>
  <c r="D355" i="4"/>
  <c r="D15" i="9"/>
  <c r="D40" i="3"/>
  <c r="D285" i="3"/>
  <c r="D871" i="3"/>
  <c r="D858" i="3"/>
  <c r="D216" i="3"/>
  <c r="D405" i="3"/>
  <c r="D92" i="3"/>
  <c r="D602" i="3"/>
  <c r="D412" i="3"/>
  <c r="D180" i="3"/>
  <c r="D886" i="3"/>
  <c r="D488" i="3"/>
  <c r="D124" i="3"/>
  <c r="D683" i="3"/>
  <c r="D705" i="3"/>
  <c r="D385" i="3"/>
  <c r="D581" i="3"/>
  <c r="D883" i="3"/>
  <c r="D711" i="3"/>
  <c r="D505" i="3"/>
  <c r="D138" i="3"/>
  <c r="D26" i="3"/>
  <c r="D22" i="3"/>
  <c r="D731" i="3"/>
  <c r="D207" i="3"/>
  <c r="D52" i="3"/>
  <c r="D449" i="3"/>
  <c r="D812" i="3"/>
  <c r="D184" i="3"/>
  <c r="D23" i="3"/>
  <c r="D67" i="3"/>
  <c r="D732" i="3"/>
  <c r="D70" i="3"/>
  <c r="D211" i="3"/>
  <c r="D641" i="3"/>
  <c r="D685" i="3"/>
  <c r="D828" i="3"/>
  <c r="D869" i="3"/>
  <c r="D159" i="3"/>
  <c r="D816" i="3"/>
  <c r="D853" i="3"/>
  <c r="D37" i="3"/>
  <c r="D623" i="3"/>
  <c r="D497" i="3"/>
  <c r="D174" i="3"/>
  <c r="D334" i="3"/>
  <c r="D720" i="3"/>
  <c r="D468" i="3"/>
  <c r="D717" i="3"/>
  <c r="D574" i="3"/>
  <c r="D649" i="3"/>
  <c r="D827" i="3"/>
  <c r="D537" i="3"/>
  <c r="D838" i="3"/>
  <c r="D266" i="3"/>
  <c r="D349" i="3"/>
  <c r="D895" i="3"/>
  <c r="D832" i="3"/>
  <c r="D876" i="3"/>
  <c r="D400" i="3"/>
  <c r="D198" i="3"/>
  <c r="D119" i="3"/>
  <c r="D861" i="3"/>
  <c r="D590" i="3"/>
  <c r="D813" i="3"/>
  <c r="D483" i="3"/>
  <c r="D862" i="3"/>
  <c r="D679" i="3"/>
  <c r="D131" i="3"/>
  <c r="D887" i="3"/>
  <c r="D826" i="3"/>
  <c r="D699" i="3"/>
  <c r="D617" i="3"/>
  <c r="D421" i="3"/>
  <c r="D170" i="3"/>
  <c r="D4" i="3"/>
  <c r="D563" i="3"/>
  <c r="D18" i="3"/>
  <c r="D830" i="3"/>
  <c r="D227" i="3"/>
  <c r="D841" i="3"/>
  <c r="D267" i="3"/>
  <c r="D69" i="3"/>
  <c r="D223" i="3"/>
  <c r="D554" i="3"/>
  <c r="D377" i="3"/>
  <c r="D593" i="3"/>
  <c r="D552" i="3"/>
  <c r="D299" i="3"/>
  <c r="D821" i="3"/>
  <c r="D458" i="3"/>
  <c r="D566" i="3"/>
  <c r="D264" i="3"/>
  <c r="D34" i="3"/>
  <c r="D54" i="3"/>
  <c r="D866" i="3"/>
  <c r="D177" i="3"/>
  <c r="D856" i="3"/>
  <c r="D209" i="3"/>
  <c r="D586" i="3"/>
  <c r="D508" i="3"/>
  <c r="D870" i="3"/>
  <c r="D366" i="3"/>
  <c r="D531" i="3"/>
  <c r="D645" i="3"/>
  <c r="D879" i="3"/>
  <c r="D53" i="3"/>
  <c r="D3" i="3"/>
  <c r="D444" i="3"/>
  <c r="D340" i="3"/>
  <c r="D846" i="3"/>
  <c r="D530" i="3"/>
  <c r="D541" i="3"/>
  <c r="D411" i="3"/>
  <c r="D160" i="3"/>
  <c r="D636" i="3"/>
  <c r="D611" i="3"/>
  <c r="D553" i="3"/>
  <c r="D6" i="3"/>
  <c r="D282" i="3"/>
  <c r="D9" i="3"/>
  <c r="D545" i="3"/>
  <c r="D383" i="3"/>
  <c r="D587" i="3"/>
  <c r="D151" i="3"/>
  <c r="D501" i="3"/>
  <c r="D567" i="3"/>
  <c r="D523" i="3"/>
  <c r="D684" i="3"/>
  <c r="D452" i="3"/>
  <c r="D129" i="3"/>
  <c r="D19" i="3"/>
  <c r="D725" i="3"/>
  <c r="D407" i="3"/>
  <c r="D183" i="3"/>
  <c r="D428" i="3"/>
  <c r="D110" i="3"/>
  <c r="D715" i="3"/>
  <c r="D214" i="3"/>
  <c r="D341" i="3"/>
  <c r="D73" i="3"/>
  <c r="D527" i="3"/>
  <c r="D723" i="3"/>
  <c r="D706" i="3"/>
  <c r="D526" i="3"/>
  <c r="D509" i="3"/>
  <c r="D210" i="3"/>
  <c r="D199" i="3"/>
  <c r="D258" i="3"/>
  <c r="D62" i="3"/>
  <c r="D308" i="3"/>
  <c r="D434" i="3"/>
  <c r="D550" i="3"/>
  <c r="D257" i="3"/>
  <c r="D30" i="3"/>
  <c r="D485" i="3"/>
  <c r="D474" i="3"/>
  <c r="D284" i="3"/>
  <c r="D556" i="3"/>
  <c r="D480" i="3"/>
  <c r="D237" i="3"/>
  <c r="D107" i="3"/>
  <c r="D46" i="3"/>
  <c r="D236" i="3"/>
  <c r="D722" i="3"/>
  <c r="D231" i="3"/>
  <c r="D414" i="3"/>
  <c r="D360" i="3"/>
  <c r="D140" i="3"/>
  <c r="D136" i="3"/>
  <c r="D517" i="3"/>
  <c r="D354" i="3"/>
  <c r="D80" i="3"/>
  <c r="D495" i="3"/>
  <c r="D690" i="3"/>
  <c r="D238" i="3"/>
  <c r="D171" i="3"/>
  <c r="D99" i="3"/>
  <c r="D422" i="3"/>
  <c r="D24" i="3"/>
  <c r="D278" i="3"/>
  <c r="D302" i="3"/>
  <c r="D578" i="3"/>
  <c r="D708" i="3"/>
  <c r="D562" i="3"/>
  <c r="D241" i="3"/>
  <c r="D557" i="3"/>
  <c r="D64" i="3"/>
  <c r="D100" i="3"/>
  <c r="D320" i="3"/>
  <c r="D637" i="3"/>
  <c r="D595" i="3"/>
  <c r="D502" i="3"/>
  <c r="D8" i="3"/>
  <c r="D97" i="3"/>
  <c r="D323" i="3"/>
  <c r="D232" i="3"/>
  <c r="D510" i="3"/>
  <c r="D317" i="3"/>
  <c r="D74" i="3"/>
  <c r="D362" i="3"/>
  <c r="D7" i="3"/>
  <c r="D714" i="3"/>
  <c r="D47" i="3"/>
  <c r="D546" i="3"/>
  <c r="D319" i="3"/>
  <c r="D847" i="3"/>
  <c r="D521" i="3"/>
  <c r="D667" i="3"/>
  <c r="D724" i="3"/>
  <c r="D728" i="3"/>
  <c r="D246" i="3"/>
  <c r="D20" i="3"/>
  <c r="D730" i="3"/>
  <c r="D269" i="3"/>
  <c r="D379" i="3"/>
  <c r="D31" i="3"/>
  <c r="D265" i="3"/>
  <c r="D607" i="3"/>
  <c r="D389" i="3"/>
  <c r="D709" i="3"/>
  <c r="D353" i="3"/>
  <c r="D83" i="3"/>
  <c r="D639" i="3"/>
  <c r="D729" i="3"/>
  <c r="D66" i="3"/>
  <c r="D270" i="3"/>
  <c r="D280" i="3"/>
  <c r="D309" i="3"/>
  <c r="D632" i="3"/>
  <c r="D721" i="3"/>
  <c r="D75" i="3"/>
  <c r="D128" i="3"/>
  <c r="D90" i="3"/>
  <c r="D707" i="3"/>
  <c r="D305" i="3"/>
  <c r="D702" i="3"/>
  <c r="D348" i="3"/>
  <c r="D13" i="3"/>
  <c r="D426" i="3"/>
  <c r="D549" i="3"/>
  <c r="D12" i="3"/>
  <c r="D39" i="3"/>
  <c r="D687" i="3"/>
  <c r="D300" i="3"/>
  <c r="D393" i="3"/>
  <c r="D102" i="3"/>
  <c r="D609" i="3"/>
  <c r="D36" i="3"/>
  <c r="D234" i="3"/>
  <c r="D669" i="3"/>
  <c r="D450" i="3"/>
  <c r="D479" i="3"/>
  <c r="D441" i="3"/>
  <c r="D620" i="3"/>
  <c r="D32" i="3"/>
  <c r="D482" i="3"/>
  <c r="D433" i="3"/>
  <c r="D287" i="3"/>
  <c r="D390" i="3"/>
  <c r="D251" i="3"/>
  <c r="D660" i="3"/>
  <c r="D327" i="3"/>
  <c r="D259" i="3"/>
  <c r="D85" i="3"/>
  <c r="D260" i="3"/>
  <c r="D386" i="3"/>
  <c r="D105" i="3"/>
  <c r="D155" i="3"/>
  <c r="D288" i="3"/>
  <c r="D726" i="3"/>
  <c r="D409" i="3"/>
  <c r="D629" i="3"/>
  <c r="D342" i="3"/>
  <c r="D518" i="3"/>
  <c r="D475" i="3"/>
  <c r="D672" i="3"/>
  <c r="D704" i="3"/>
  <c r="D674" i="3"/>
  <c r="D123" i="3"/>
  <c r="D727" i="3"/>
  <c r="D135" i="3"/>
  <c r="D243" i="3"/>
  <c r="D525" i="3"/>
  <c r="D481" i="3"/>
  <c r="D63" i="3"/>
  <c r="D719" i="3"/>
  <c r="D303" i="3"/>
  <c r="D10" i="3"/>
  <c r="D423" i="3"/>
  <c r="D511" i="3"/>
  <c r="D127" i="3"/>
  <c r="D634" i="3"/>
  <c r="D44" i="3"/>
  <c r="D68" i="3"/>
  <c r="D491" i="3"/>
  <c r="D710" i="3"/>
  <c r="D195" i="3"/>
  <c r="D81" i="3"/>
  <c r="D807" i="3"/>
  <c r="D56" i="3"/>
  <c r="D361" i="3"/>
  <c r="D194" i="3"/>
  <c r="D367" i="3"/>
  <c r="D38" i="3"/>
  <c r="D592" i="3"/>
  <c r="D614" i="3"/>
  <c r="D519" i="3"/>
  <c r="D118" i="3"/>
  <c r="D304" i="3"/>
  <c r="D453" i="3"/>
  <c r="D373" i="3"/>
  <c r="D534" i="3"/>
  <c r="D496" i="3"/>
  <c r="D48" i="3"/>
  <c r="D547" i="3"/>
  <c r="D256" i="3"/>
  <c r="D535" i="3"/>
  <c r="D296" i="3"/>
  <c r="D55" i="3"/>
  <c r="D513" i="3"/>
  <c r="D370" i="3"/>
  <c r="D273" i="3"/>
  <c r="D206" i="3"/>
  <c r="D247" i="3"/>
  <c r="D718" i="3"/>
  <c r="D582" i="3"/>
  <c r="D186" i="3"/>
  <c r="D228" i="3"/>
  <c r="D17" i="3"/>
  <c r="D579" i="3"/>
  <c r="D712" i="3"/>
  <c r="D436" i="3"/>
  <c r="D470" i="3"/>
  <c r="D149" i="3"/>
  <c r="D220" i="3"/>
  <c r="D248" i="3"/>
  <c r="D275" i="3"/>
  <c r="D137" i="3"/>
  <c r="D87" i="3"/>
  <c r="D402" i="3"/>
  <c r="D226" i="3"/>
  <c r="D106" i="3"/>
  <c r="D394" i="3"/>
  <c r="D114" i="3"/>
  <c r="D82" i="3"/>
  <c r="D96" i="3"/>
  <c r="D93" i="3"/>
  <c r="D703" i="3"/>
  <c r="D43" i="3"/>
  <c r="D261" i="3"/>
  <c r="D374" i="3"/>
  <c r="D375" i="3"/>
  <c r="D512" i="3"/>
  <c r="D45" i="3"/>
  <c r="D5" i="3"/>
  <c r="D51" i="3"/>
  <c r="D624" i="3"/>
  <c r="D313" i="3"/>
  <c r="D604" i="3"/>
  <c r="D12" i="9"/>
  <c r="D4" i="9"/>
  <c r="D560" i="2"/>
  <c r="D828" i="2"/>
  <c r="D39" i="2"/>
  <c r="D903" i="2"/>
  <c r="D196" i="2"/>
  <c r="D725" i="2"/>
  <c r="D469" i="2"/>
  <c r="D1112" i="2"/>
  <c r="D205" i="2"/>
  <c r="D91" i="2"/>
  <c r="D63" i="2"/>
  <c r="D653" i="2"/>
  <c r="D341" i="2"/>
  <c r="D20" i="2"/>
  <c r="D155" i="2"/>
  <c r="D829" i="2"/>
  <c r="D180" i="2"/>
  <c r="D23" i="2"/>
  <c r="D847" i="2"/>
  <c r="D1109" i="2"/>
  <c r="D650" i="2"/>
  <c r="D876" i="2"/>
  <c r="D967" i="2"/>
  <c r="D899" i="2"/>
  <c r="D222" i="2"/>
  <c r="D326" i="2"/>
  <c r="D564" i="2"/>
  <c r="D663" i="2"/>
  <c r="D851" i="2"/>
  <c r="D1133" i="2"/>
  <c r="D166" i="2"/>
  <c r="D450" i="2"/>
  <c r="D290" i="2"/>
  <c r="D1118" i="2"/>
  <c r="D1127" i="2"/>
  <c r="D823" i="2"/>
  <c r="D47" i="2"/>
  <c r="D910" i="2"/>
  <c r="D569" i="2"/>
  <c r="D912" i="2"/>
  <c r="D1115" i="2"/>
  <c r="D21" i="2"/>
  <c r="D413" i="2"/>
  <c r="D15" i="2"/>
  <c r="D110" i="2"/>
  <c r="D478" i="2"/>
  <c r="D617" i="2"/>
  <c r="D907" i="2"/>
  <c r="D1139" i="2"/>
  <c r="D318" i="2"/>
  <c r="D741" i="2"/>
  <c r="D771" i="2"/>
  <c r="D461" i="2"/>
  <c r="D72" i="2"/>
  <c r="D762" i="2"/>
  <c r="D57" i="2"/>
  <c r="D491" i="2"/>
  <c r="D1106" i="2"/>
  <c r="D526" i="2"/>
  <c r="D833" i="2"/>
  <c r="D334" i="2"/>
  <c r="D773" i="2"/>
  <c r="D947" i="2"/>
  <c r="D269" i="2"/>
  <c r="D727" i="2"/>
  <c r="D848" i="2"/>
  <c r="D1126" i="2"/>
  <c r="D1132" i="2"/>
  <c r="D54" i="2"/>
  <c r="D665" i="2"/>
  <c r="D49" i="2"/>
  <c r="D81" i="2"/>
  <c r="D5" i="2"/>
  <c r="D79" i="2"/>
  <c r="D1129" i="2"/>
  <c r="D748" i="2"/>
  <c r="D736" i="2"/>
  <c r="D940" i="2"/>
  <c r="D107" i="2"/>
  <c r="D682" i="2"/>
  <c r="D871" i="2"/>
  <c r="D721" i="2"/>
  <c r="D1136" i="2"/>
  <c r="D901" i="2"/>
  <c r="D709" i="2"/>
  <c r="D917" i="2"/>
  <c r="D490" i="2"/>
  <c r="D683" i="2"/>
  <c r="D960" i="2"/>
  <c r="D404" i="2"/>
  <c r="D798" i="2"/>
  <c r="D213" i="2"/>
  <c r="D536" i="2"/>
  <c r="D146" i="2"/>
  <c r="D284" i="2"/>
  <c r="D4" i="2"/>
  <c r="D845" i="2"/>
  <c r="D29" i="2"/>
  <c r="D1125" i="2"/>
  <c r="D232" i="2"/>
  <c r="D8" i="2"/>
  <c r="D1147" i="2"/>
  <c r="D242" i="2"/>
  <c r="D1111" i="2"/>
  <c r="D752" i="2"/>
  <c r="D291" i="2"/>
  <c r="D142" i="2"/>
  <c r="D158" i="2"/>
  <c r="D274" i="2"/>
  <c r="D405" i="2"/>
  <c r="D449" i="2"/>
  <c r="D393" i="2"/>
  <c r="D541" i="2"/>
  <c r="D535" i="2"/>
  <c r="D769" i="2"/>
  <c r="D850" i="2"/>
  <c r="D401" i="2"/>
  <c r="D200" i="2"/>
  <c r="D726" i="2"/>
  <c r="D294" i="2"/>
  <c r="D66" i="2"/>
  <c r="D673" i="2"/>
  <c r="D36" i="2"/>
  <c r="D1128" i="2"/>
  <c r="D328" i="2"/>
  <c r="D517" i="2"/>
  <c r="D134" i="2"/>
  <c r="D588" i="2"/>
  <c r="D300" i="2"/>
  <c r="D639" i="2"/>
  <c r="D570" i="2"/>
  <c r="D766" i="2"/>
  <c r="D285" i="2"/>
  <c r="D599" i="2"/>
  <c r="D226" i="2"/>
  <c r="D589" i="2"/>
  <c r="D94" i="2"/>
  <c r="D6" i="2"/>
  <c r="D504" i="2"/>
  <c r="D687" i="2"/>
  <c r="D950" i="2"/>
  <c r="D668" i="2"/>
  <c r="D1131" i="2"/>
  <c r="D9" i="2"/>
  <c r="D552" i="2"/>
  <c r="D304" i="2"/>
  <c r="D1117" i="2"/>
  <c r="D812" i="2"/>
  <c r="D757" i="2"/>
  <c r="D445" i="2"/>
  <c r="D842" i="2"/>
  <c r="D1107" i="2"/>
  <c r="D1145" i="2"/>
  <c r="D873" i="2"/>
  <c r="D466" i="2"/>
  <c r="D1144" i="2"/>
  <c r="D417" i="2"/>
  <c r="D518" i="2"/>
  <c r="D547" i="2"/>
  <c r="D708" i="2"/>
  <c r="D112" i="2"/>
  <c r="D861" i="2"/>
  <c r="D125" i="2"/>
  <c r="D330" i="2"/>
  <c r="D894" i="2"/>
  <c r="D885" i="2"/>
  <c r="D722" i="2"/>
  <c r="D685" i="2"/>
  <c r="D406" i="2"/>
  <c r="D436" i="2"/>
  <c r="D900" i="2"/>
  <c r="D1130" i="2"/>
  <c r="D846" i="2"/>
  <c r="D83" i="2"/>
  <c r="D731" i="2"/>
  <c r="D921" i="2"/>
  <c r="D1140" i="2"/>
  <c r="D60" i="2"/>
  <c r="D367" i="2"/>
  <c r="D12" i="2"/>
  <c r="D281" i="2"/>
  <c r="D67" i="2"/>
  <c r="D610" i="2"/>
  <c r="D933" i="2"/>
  <c r="D488" i="2"/>
  <c r="D664" i="2"/>
  <c r="D948" i="2"/>
  <c r="D62" i="2"/>
  <c r="D634" i="2"/>
  <c r="D501" i="2"/>
  <c r="D423" i="2"/>
  <c r="D677" i="2"/>
  <c r="D744" i="2"/>
  <c r="D814" i="2"/>
  <c r="D1142" i="2"/>
  <c r="D1141" i="2"/>
  <c r="D622" i="2"/>
  <c r="D221" i="2"/>
  <c r="D916" i="2"/>
  <c r="D37" i="2"/>
  <c r="D628" i="2"/>
  <c r="D416" i="2"/>
  <c r="D713" i="2"/>
  <c r="D970" i="2"/>
  <c r="D1138" i="2"/>
  <c r="D543" i="2"/>
  <c r="D1146" i="2"/>
  <c r="D890" i="2"/>
  <c r="D930" i="2"/>
  <c r="D84" i="2"/>
  <c r="D358" i="2"/>
  <c r="D14" i="2"/>
  <c r="D279" i="2"/>
  <c r="D347" i="2"/>
  <c r="D40" i="2"/>
  <c r="D104" i="2"/>
  <c r="D115" i="2"/>
  <c r="D140" i="2"/>
  <c r="D312" i="2"/>
  <c r="D31" i="2"/>
  <c r="D698" i="2"/>
  <c r="D693" i="2"/>
  <c r="D576" i="2"/>
  <c r="D579" i="2"/>
  <c r="D751" i="2"/>
  <c r="D753" i="2"/>
  <c r="D596" i="2"/>
  <c r="D706" i="2"/>
  <c r="D58" i="2"/>
  <c r="D181" i="2"/>
  <c r="D874" i="2"/>
  <c r="D298" i="2"/>
  <c r="D1121" i="2"/>
  <c r="D1143" i="2"/>
  <c r="D145" i="2"/>
  <c r="D584" i="2"/>
  <c r="D467" i="2"/>
  <c r="D905" i="2"/>
  <c r="D551" i="2"/>
  <c r="D554" i="2"/>
  <c r="D604" i="2"/>
  <c r="D1116" i="2"/>
  <c r="D821" i="2"/>
  <c r="D11" i="2"/>
  <c r="D542" i="2"/>
  <c r="D282" i="2"/>
  <c r="D878" i="2"/>
  <c r="D308" i="2"/>
  <c r="D464" i="2"/>
  <c r="D455" i="2"/>
  <c r="D131" i="2"/>
  <c r="D311" i="2"/>
  <c r="D69" i="2"/>
  <c r="D482" i="2"/>
  <c r="D254" i="2"/>
  <c r="D1137" i="2"/>
  <c r="D875" i="2"/>
  <c r="D313" i="2"/>
  <c r="D305" i="2"/>
  <c r="D942" i="2"/>
  <c r="D866" i="2"/>
  <c r="D1104" i="2"/>
  <c r="D384" i="2"/>
  <c r="D1135" i="2"/>
  <c r="D509" i="2"/>
  <c r="D27" i="2"/>
  <c r="D566" i="2"/>
  <c r="D586" i="2"/>
  <c r="D82" i="2"/>
  <c r="D630" i="2"/>
  <c r="D24" i="2"/>
  <c r="D65" i="2"/>
  <c r="D195" i="2"/>
  <c r="D170" i="2"/>
  <c r="D365" i="2"/>
  <c r="D431" i="2"/>
  <c r="D204" i="2"/>
  <c r="D830" i="2"/>
  <c r="D696" i="2"/>
  <c r="D1134" i="2"/>
  <c r="D913" i="2"/>
  <c r="D148" i="2"/>
  <c r="D296" i="2"/>
  <c r="D719" i="2"/>
  <c r="D629" i="2"/>
  <c r="D730" i="2"/>
  <c r="D1105" i="2"/>
  <c r="D872" i="2"/>
  <c r="D1124" i="2"/>
  <c r="D1120" i="2"/>
  <c r="D897" i="2"/>
  <c r="D499" i="2"/>
  <c r="D712" i="2"/>
  <c r="D376" i="2"/>
  <c r="D920" i="2"/>
  <c r="D770" i="2"/>
  <c r="D679" i="2"/>
  <c r="D836" i="2"/>
  <c r="D669" i="2"/>
  <c r="D255" i="2"/>
  <c r="D956" i="2"/>
  <c r="D76" i="2"/>
  <c r="D138" i="2"/>
  <c r="D860" i="2"/>
  <c r="D620" i="2"/>
  <c r="D738" i="2"/>
  <c r="D1113" i="2"/>
  <c r="D1122" i="2"/>
  <c r="D287" i="2"/>
  <c r="D141" i="2"/>
  <c r="D524" i="2"/>
  <c r="D458" i="2"/>
  <c r="D528" i="2"/>
  <c r="D601" i="2"/>
  <c r="D70" i="2"/>
  <c r="D7" i="2"/>
  <c r="D400" i="2"/>
  <c r="D337" i="2"/>
  <c r="D817" i="2"/>
  <c r="D13" i="2"/>
  <c r="D666" i="2"/>
  <c r="D1114" i="2"/>
  <c r="D71" i="2"/>
  <c r="D816" i="2"/>
  <c r="D801" i="2"/>
  <c r="D559" i="2"/>
  <c r="D672" i="2"/>
  <c r="D958" i="2"/>
  <c r="D387" i="2"/>
  <c r="D567" i="2"/>
  <c r="D278" i="2"/>
  <c r="D505" i="2"/>
  <c r="D102" i="2"/>
  <c r="D863" i="2"/>
  <c r="D100" i="2"/>
  <c r="D759" i="2"/>
  <c r="D33" i="2"/>
  <c r="D439" i="2"/>
  <c r="D494" i="2"/>
  <c r="D182" i="2"/>
  <c r="D681" i="2"/>
  <c r="D961" i="2"/>
  <c r="D841" i="2"/>
  <c r="D824" i="2"/>
  <c r="D892" i="2"/>
  <c r="D415" i="2"/>
  <c r="D126" i="2"/>
  <c r="D368" i="2"/>
  <c r="D908" i="2"/>
  <c r="D167" i="2"/>
  <c r="D53" i="2"/>
  <c r="D340" i="2"/>
  <c r="D48" i="2"/>
  <c r="D775" i="2"/>
  <c r="D945" i="2"/>
  <c r="D557" i="2"/>
  <c r="D397" i="2"/>
  <c r="D852" i="2"/>
  <c r="D122" i="2"/>
  <c r="D558" i="2"/>
  <c r="D435" i="2"/>
  <c r="D857" i="2"/>
  <c r="D19" i="2"/>
  <c r="D475" i="2"/>
  <c r="D429" i="2"/>
  <c r="D150" i="2"/>
  <c r="D690" i="2"/>
  <c r="D59" i="2"/>
  <c r="D704" i="2"/>
  <c r="D346" i="2"/>
  <c r="D924" i="2"/>
  <c r="D568" i="2"/>
  <c r="D1108" i="2"/>
  <c r="D925" i="2"/>
  <c r="D212" i="2"/>
  <c r="D957" i="2"/>
  <c r="D382" i="2"/>
  <c r="D804" i="2"/>
  <c r="D927" i="2"/>
  <c r="D118" i="2"/>
  <c r="D3" i="2"/>
  <c r="D276" i="2"/>
  <c r="D963" i="2"/>
  <c r="D503" i="2"/>
  <c r="D926" i="2"/>
  <c r="D835" i="2"/>
  <c r="D516" i="2"/>
  <c r="D46" i="2"/>
  <c r="D260" i="2"/>
  <c r="D231" i="2"/>
  <c r="D293" i="2"/>
  <c r="D864" i="2"/>
  <c r="D188" i="2"/>
  <c r="D538" i="2"/>
  <c r="D206" i="2"/>
  <c r="D904" i="2"/>
  <c r="D98" i="2"/>
  <c r="D484" i="2"/>
  <c r="D902" i="2"/>
  <c r="D292" i="2"/>
  <c r="D169" i="2"/>
  <c r="D103" i="2"/>
  <c r="D946" i="2"/>
  <c r="D194" i="2"/>
  <c r="D136" i="2"/>
  <c r="D28" i="2"/>
  <c r="D51" i="2"/>
  <c r="D577" i="2"/>
  <c r="D822" i="2"/>
  <c r="D495" i="2"/>
  <c r="D855" i="2"/>
  <c r="D859" i="2"/>
  <c r="D377" i="2"/>
  <c r="D549" i="2"/>
  <c r="D710" i="2"/>
  <c r="D590" i="2"/>
  <c r="D941" i="2"/>
  <c r="D163" i="2"/>
  <c r="D974" i="2"/>
  <c r="D383" i="2"/>
  <c r="D92" i="2"/>
  <c r="D614" i="2"/>
  <c r="D1110" i="2"/>
  <c r="D477" i="2"/>
  <c r="D227" i="2"/>
  <c r="D1123" i="2"/>
  <c r="D419" i="2"/>
  <c r="D1119" i="2"/>
  <c r="D929" i="2"/>
  <c r="D938" i="2"/>
  <c r="D201" i="2"/>
  <c r="D485" i="2"/>
  <c r="D87" i="2"/>
  <c r="D335" i="2"/>
  <c r="D309" i="2"/>
  <c r="D198" i="2"/>
  <c r="D733" i="2"/>
  <c r="D755" i="2"/>
  <c r="D932" i="2"/>
  <c r="D359" i="2"/>
  <c r="D964" i="2"/>
  <c r="D806" i="2"/>
  <c r="D585" i="2"/>
  <c r="D869" i="2"/>
  <c r="D320" i="2"/>
  <c r="D472" i="2"/>
  <c r="D820" i="2"/>
  <c r="D593" i="2"/>
  <c r="D919" i="2"/>
  <c r="D61" i="2"/>
  <c r="D357" i="2"/>
  <c r="D715" i="2"/>
  <c r="D129" i="2"/>
  <c r="D307" i="2"/>
  <c r="D931" i="2"/>
  <c r="D26" i="2"/>
  <c r="D25" i="2"/>
  <c r="D911" i="2"/>
  <c r="D935" i="2"/>
  <c r="D459" i="2"/>
  <c r="D606" i="2"/>
  <c r="D344" i="2"/>
  <c r="D89" i="2"/>
  <c r="D172" i="2"/>
  <c r="D128" i="2"/>
  <c r="D208" i="2"/>
  <c r="D80" i="2"/>
  <c r="D237" i="2"/>
  <c r="D637" i="2"/>
  <c r="D120" i="2"/>
  <c r="D151" i="2"/>
  <c r="D457" i="2"/>
  <c r="D241" i="2"/>
  <c r="D906" i="2"/>
  <c r="D493" i="2"/>
  <c r="D739" i="2"/>
  <c r="D43" i="2"/>
  <c r="D85" i="2"/>
  <c r="D879" i="2"/>
  <c r="D428" i="2"/>
  <c r="D372" i="2"/>
  <c r="D156" i="2"/>
  <c r="D437" i="2"/>
  <c r="D256" i="2"/>
  <c r="D240" i="2"/>
  <c r="D411" i="2"/>
  <c r="D834" i="2"/>
  <c r="D316" i="2"/>
  <c r="D268" i="2"/>
  <c r="D251" i="2"/>
  <c r="D403" i="2"/>
  <c r="D22" i="2"/>
  <c r="D424" i="2"/>
  <c r="D605" i="2"/>
  <c r="D943" i="2"/>
  <c r="D689" i="2"/>
  <c r="D189" i="2"/>
  <c r="D50" i="2"/>
  <c r="D763" i="2"/>
  <c r="D529" i="2"/>
  <c r="D355" i="2"/>
  <c r="D75" i="2"/>
  <c r="D175" i="2"/>
  <c r="D178" i="2"/>
  <c r="D465" i="2"/>
  <c r="D839" i="2"/>
  <c r="D603" i="2"/>
  <c r="D825" i="2"/>
  <c r="D179" i="2"/>
  <c r="D261" i="2"/>
  <c r="D16" i="2"/>
  <c r="D973" i="2"/>
  <c r="D574" i="2"/>
  <c r="D64" i="2"/>
  <c r="D333" i="2"/>
  <c r="D252" i="2"/>
  <c r="D273" i="2"/>
  <c r="D97" i="2"/>
  <c r="D909" i="2"/>
  <c r="D42" i="2"/>
  <c r="D895" i="2"/>
  <c r="D257" i="2"/>
  <c r="D366" i="2"/>
  <c r="D768" i="2"/>
  <c r="D88" i="2"/>
  <c r="D489" i="2"/>
  <c r="D160" i="2"/>
  <c r="D159" i="2"/>
  <c r="D479" i="2"/>
  <c r="D882" i="2"/>
  <c r="D30" i="2"/>
  <c r="D856" i="2"/>
  <c r="D109" i="2"/>
  <c r="D17" i="2"/>
  <c r="D893" i="2"/>
  <c r="D747" i="2"/>
  <c r="D369" i="2"/>
  <c r="D259" i="2"/>
  <c r="D754" i="2"/>
  <c r="D520" i="2"/>
  <c r="D645" i="2"/>
  <c r="D96" i="2"/>
  <c r="D811" i="2"/>
  <c r="D73" i="2"/>
  <c r="D877" i="2"/>
  <c r="D525" i="2"/>
  <c r="D697" i="2"/>
  <c r="D325" i="2"/>
  <c r="D74" i="2"/>
  <c r="D462" i="2"/>
  <c r="D249" i="2"/>
  <c r="D647" i="2"/>
  <c r="D153" i="2"/>
  <c r="D277" i="2"/>
  <c r="D952" i="2"/>
  <c r="D52" i="2"/>
  <c r="D10" i="2"/>
  <c r="D511" i="2"/>
  <c r="D807" i="2"/>
  <c r="D18" i="2"/>
  <c r="D301" i="2"/>
  <c r="D915" i="2"/>
  <c r="D597" i="2"/>
  <c r="D354" i="2"/>
  <c r="D587" i="2"/>
  <c r="D966" i="2"/>
  <c r="D934" i="2"/>
  <c r="D430" i="2"/>
  <c r="D887" i="2"/>
  <c r="D644" i="2"/>
  <c r="D193" i="2"/>
  <c r="D884" i="2"/>
  <c r="D881" i="2"/>
  <c r="D565" i="2"/>
  <c r="D886" i="2"/>
  <c r="D853" i="2"/>
  <c r="D962" i="2"/>
  <c r="D519" i="2"/>
  <c r="D176" i="2"/>
  <c r="D86" i="2"/>
  <c r="D695" i="2"/>
  <c r="D44" i="2"/>
  <c r="D388" i="2"/>
  <c r="D707" i="2"/>
  <c r="D123" i="2"/>
  <c r="D914" i="2"/>
  <c r="D838" i="2"/>
  <c r="D339" i="2"/>
  <c r="D322" i="2"/>
  <c r="D686" i="2"/>
  <c r="D937" i="2"/>
  <c r="D802" i="2"/>
  <c r="D635" i="2"/>
  <c r="D858" i="2"/>
  <c r="D656" i="2"/>
  <c r="D199" i="2"/>
  <c r="D735" i="2"/>
  <c r="D618" i="2"/>
  <c r="D951" i="2"/>
  <c r="D827" i="2"/>
  <c r="D56" i="2"/>
  <c r="D451" i="2"/>
  <c r="D969" i="2"/>
  <c r="D646" i="2"/>
  <c r="D742" i="2"/>
  <c r="D247" i="2"/>
  <c r="D68" i="2"/>
  <c r="D837" i="2"/>
  <c r="D805" i="2"/>
  <c r="D452" i="2"/>
  <c r="D955" i="2"/>
  <c r="D832" i="2"/>
  <c r="D258" i="2"/>
  <c r="D132" i="2"/>
  <c r="D936" i="2"/>
  <c r="D327" i="2"/>
  <c r="D918" i="2"/>
  <c r="D185" i="2"/>
  <c r="D392" i="2"/>
  <c r="D676" i="2"/>
  <c r="D803" i="2"/>
  <c r="D95" i="2"/>
  <c r="D598" i="2"/>
  <c r="D106" i="2"/>
  <c r="D483" i="2"/>
  <c r="D184" i="2"/>
  <c r="D220" i="2"/>
  <c r="D965" i="2"/>
  <c r="D862" i="2"/>
  <c r="D534" i="2"/>
  <c r="D246" i="2"/>
  <c r="D119" i="2"/>
  <c r="D971" i="2"/>
  <c r="D819" i="2"/>
  <c r="D831" i="2"/>
  <c r="D108" i="2"/>
  <c r="D818" i="2"/>
  <c r="D923" i="2"/>
  <c r="D959" i="2"/>
  <c r="D144" i="2"/>
  <c r="D332" i="2"/>
  <c r="D883" i="2"/>
  <c r="D949" i="2"/>
  <c r="D391" i="2"/>
  <c r="D45" i="2"/>
  <c r="D767" i="2"/>
  <c r="D265" i="2"/>
  <c r="D38" i="2"/>
  <c r="D888" i="2"/>
  <c r="D343" i="2"/>
  <c r="D448" i="2"/>
  <c r="D968" i="2"/>
  <c r="D250" i="2"/>
  <c r="D500" i="2"/>
  <c r="D840" i="2"/>
  <c r="D611" i="2"/>
  <c r="D418" i="2"/>
  <c r="D444" i="2"/>
  <c r="D889" i="2"/>
  <c r="D826" i="2"/>
  <c r="D474" i="2"/>
  <c r="D93" i="2"/>
  <c r="D953" i="2"/>
  <c r="D865" i="2"/>
  <c r="D283" i="2"/>
  <c r="D121" i="2"/>
  <c r="D174" i="2"/>
  <c r="D502" i="2"/>
  <c r="D299" i="2"/>
  <c r="D954" i="2"/>
  <c r="D613" i="2"/>
  <c r="D774" i="2"/>
  <c r="D939" i="2"/>
  <c r="D922" i="2"/>
  <c r="D810" i="2"/>
  <c r="D32" i="2"/>
  <c r="D891" i="2"/>
  <c r="D756" i="2"/>
  <c r="D898" i="2"/>
  <c r="D224" i="2"/>
  <c r="D545" i="2"/>
  <c r="D808" i="2"/>
  <c r="D139" i="2"/>
  <c r="D310" i="2"/>
  <c r="D972" i="2"/>
  <c r="D661" i="2"/>
  <c r="D711" i="2"/>
  <c r="D441" i="2"/>
  <c r="D702" i="2"/>
  <c r="D468" i="2"/>
  <c r="D854" i="2"/>
  <c r="D521" i="2"/>
  <c r="D440" i="2"/>
  <c r="D595" i="2"/>
  <c r="D928" i="2"/>
  <c r="D638" i="2"/>
  <c r="D896" i="2"/>
  <c r="D398" i="2"/>
  <c r="D675" i="2"/>
  <c r="D352" i="2"/>
  <c r="D880" i="2"/>
  <c r="D173" i="2"/>
  <c r="D55" i="2"/>
  <c r="D225" i="2"/>
  <c r="D546" i="2"/>
  <c r="D360" i="2"/>
  <c r="D944" i="2"/>
  <c r="D809" i="2"/>
  <c r="D190" i="2"/>
  <c r="D127" i="2"/>
  <c r="D216" i="2"/>
  <c r="E35" i="3" l="1"/>
  <c r="E39" i="6"/>
  <c r="E6" i="9"/>
  <c r="F4" i="4" l="1"/>
  <c r="E4" i="8"/>
  <c r="E23" i="5"/>
  <c r="E6" i="7"/>
  <c r="E34" i="2"/>
  <c r="E4" i="4"/>
  <c r="I34" i="2"/>
  <c r="D4" i="8" l="1"/>
  <c r="D39" i="6"/>
  <c r="D6" i="9"/>
  <c r="D23" i="5"/>
  <c r="D6" i="7"/>
  <c r="D35" i="3"/>
  <c r="D4" i="4"/>
  <c r="D34" i="2"/>
  <c r="A34" i="2" l="1"/>
  <c r="A159" i="2"/>
  <c r="A310" i="2"/>
  <c r="A558" i="2"/>
  <c r="A879" i="2"/>
  <c r="A618" i="2"/>
  <c r="A665" i="2"/>
  <c r="A195" i="2"/>
  <c r="A1119" i="2"/>
  <c r="A296" i="2"/>
  <c r="A904" i="2"/>
  <c r="A597" i="2"/>
  <c r="A808" i="2"/>
  <c r="A88" i="2"/>
  <c r="A651" i="2"/>
  <c r="A867" i="2"/>
  <c r="A395" i="2"/>
  <c r="A420" i="2"/>
  <c r="A627" i="2"/>
  <c r="A434" i="2"/>
  <c r="A701" i="2"/>
  <c r="A684" i="2"/>
  <c r="A716" i="2"/>
  <c r="A624" i="2"/>
  <c r="A1238" i="2"/>
  <c r="A1050" i="2"/>
  <c r="A1083" i="2"/>
  <c r="A197" i="2"/>
  <c r="A1034" i="2"/>
  <c r="A1160" i="2"/>
  <c r="A1051" i="2"/>
  <c r="A1202" i="2"/>
  <c r="A1062" i="2"/>
  <c r="A989" i="2"/>
  <c r="A1080" i="2"/>
  <c r="A980" i="2"/>
  <c r="A790" i="2"/>
  <c r="A492" i="2"/>
  <c r="A1008" i="2"/>
  <c r="A1090" i="2"/>
  <c r="A728" i="2"/>
  <c r="A314" i="2"/>
  <c r="A1032" i="2"/>
  <c r="A267" i="2"/>
  <c r="A1056" i="2"/>
  <c r="A1043" i="2"/>
  <c r="A1098" i="2"/>
  <c r="A678" i="2"/>
  <c r="A1198" i="2"/>
  <c r="A998" i="2"/>
  <c r="A476" i="2"/>
  <c r="A1011" i="2"/>
  <c r="A1234" i="2"/>
  <c r="A975" i="2"/>
  <c r="A1058" i="2"/>
  <c r="A1204" i="2"/>
  <c r="A157" i="2"/>
  <c r="A629" i="2"/>
  <c r="A359" i="2"/>
  <c r="A697" i="2"/>
  <c r="A534" i="2"/>
  <c r="A901" i="2"/>
  <c r="A40" i="2"/>
  <c r="A415" i="2"/>
  <c r="A369" i="2"/>
  <c r="A391" i="2"/>
  <c r="A1107" i="2"/>
  <c r="A690" i="2"/>
  <c r="A257" i="2"/>
  <c r="A831" i="2"/>
  <c r="A526" i="2"/>
  <c r="A1104" i="2"/>
  <c r="A964" i="2"/>
  <c r="A325" i="2"/>
  <c r="A213" i="2"/>
  <c r="A305" i="2"/>
  <c r="A549" i="2"/>
  <c r="A695" i="2"/>
  <c r="A461" i="2"/>
  <c r="A52" i="2"/>
  <c r="A859" i="2"/>
  <c r="A586" i="2"/>
  <c r="A1128" i="2"/>
  <c r="A804" i="2"/>
  <c r="A189" i="2"/>
  <c r="A675" i="2"/>
  <c r="A603" i="2"/>
  <c r="A19" i="2"/>
  <c r="A312" i="2"/>
  <c r="A1129" i="2"/>
  <c r="A445" i="2"/>
  <c r="A542" i="2"/>
  <c r="A93" i="2"/>
  <c r="A97" i="2"/>
  <c r="A925" i="2"/>
  <c r="A181" i="2"/>
  <c r="A917" i="2"/>
  <c r="A221" i="2"/>
  <c r="A620" i="2"/>
  <c r="A972" i="2"/>
  <c r="A645" i="2"/>
  <c r="A98" i="2"/>
  <c r="A69" i="2"/>
  <c r="A274" i="2"/>
  <c r="A773" i="2"/>
  <c r="A474" i="2"/>
  <c r="A1108" i="2"/>
  <c r="A709" i="2"/>
  <c r="A888" i="2"/>
  <c r="A5" i="2"/>
  <c r="A1105" i="2"/>
  <c r="A1007" i="2"/>
  <c r="A1150" i="2"/>
  <c r="A348" i="2"/>
  <c r="A984" i="2"/>
  <c r="A1159" i="2"/>
  <c r="A14" i="2"/>
  <c r="A501" i="2"/>
  <c r="A916" i="2"/>
  <c r="A200" i="2"/>
  <c r="A762" i="2"/>
  <c r="A825" i="2"/>
  <c r="A664" i="2"/>
  <c r="A70" i="2"/>
  <c r="A1115" i="2"/>
  <c r="A67" i="2"/>
  <c r="A541" i="2"/>
  <c r="A1138" i="2"/>
  <c r="A4" i="2"/>
  <c r="A805" i="2"/>
  <c r="A9" i="2"/>
  <c r="A264" i="2"/>
  <c r="A380" i="2"/>
  <c r="A1093" i="2"/>
  <c r="A760" i="2"/>
  <c r="A331" i="2"/>
  <c r="A1017" i="2"/>
  <c r="A1201" i="2"/>
  <c r="A1068" i="2"/>
  <c r="A544" i="2"/>
  <c r="A1157" i="2"/>
  <c r="A54" i="2"/>
  <c r="A249" i="2"/>
  <c r="A590" i="2"/>
  <c r="A565" i="2"/>
  <c r="A193" i="2"/>
  <c r="A423" i="2"/>
  <c r="A374" i="2"/>
  <c r="A750" i="2"/>
  <c r="A507" i="2"/>
  <c r="A1035" i="2"/>
  <c r="A776" i="2"/>
  <c r="A1174" i="2"/>
  <c r="A1226" i="2"/>
  <c r="A354" i="2"/>
  <c r="A38" i="2"/>
  <c r="A458" i="2"/>
  <c r="A974" i="2"/>
  <c r="A462" i="2"/>
  <c r="A1106" i="2"/>
  <c r="A751" i="2"/>
  <c r="A864" i="2"/>
  <c r="A145" i="2"/>
  <c r="A368" i="2"/>
  <c r="A333" i="2"/>
  <c r="A819" i="2"/>
  <c r="A43" i="2"/>
  <c r="A386" i="2"/>
  <c r="A236" i="2"/>
  <c r="A633" i="2"/>
  <c r="A724" i="2"/>
  <c r="A691" i="2"/>
  <c r="A421" i="2"/>
  <c r="A592" i="2"/>
  <c r="A632" i="2"/>
  <c r="A234" i="2"/>
  <c r="A147" i="2"/>
  <c r="A1178" i="2"/>
  <c r="A571" i="2"/>
  <c r="A463" i="2"/>
  <c r="A784" i="2"/>
  <c r="A787" i="2"/>
  <c r="A983" i="2"/>
  <c r="A510" i="2"/>
  <c r="A1065" i="2"/>
  <c r="A1089" i="2"/>
  <c r="A1186" i="2"/>
  <c r="A443" i="2"/>
  <c r="A1237" i="2"/>
  <c r="A1195" i="2"/>
  <c r="A532" i="2"/>
  <c r="A1233" i="2"/>
  <c r="A1088" i="2"/>
  <c r="A1099" i="2"/>
  <c r="A1040" i="2"/>
  <c r="A737" i="2"/>
  <c r="A1206" i="2"/>
  <c r="A1013" i="2"/>
  <c r="A1168" i="2"/>
  <c r="A1177" i="2"/>
  <c r="A720" i="2"/>
  <c r="A487" i="2"/>
  <c r="A1063" i="2"/>
  <c r="A1000" i="2"/>
  <c r="A1033" i="2"/>
  <c r="A1055" i="2"/>
  <c r="A1038" i="2"/>
  <c r="A1200" i="2"/>
  <c r="A1172" i="2"/>
  <c r="A209" i="2"/>
  <c r="A467" i="2"/>
  <c r="A59" i="2"/>
  <c r="A834" i="2"/>
  <c r="A44" i="2"/>
  <c r="A823" i="2"/>
  <c r="A722" i="2"/>
  <c r="A730" i="2"/>
  <c r="A355" i="2"/>
  <c r="A837" i="2"/>
  <c r="A588" i="2"/>
  <c r="A278" i="2"/>
  <c r="A344" i="2"/>
  <c r="A838" i="2"/>
  <c r="A1127" i="2"/>
  <c r="A905" i="2"/>
  <c r="A188" i="2"/>
  <c r="A529" i="2"/>
  <c r="A1132" i="2"/>
  <c r="A358" i="2"/>
  <c r="A150" i="2"/>
  <c r="A109" i="2"/>
  <c r="A196" i="2"/>
  <c r="A73" i="2"/>
  <c r="A292" i="2"/>
  <c r="A1137" i="2"/>
  <c r="A393" i="2"/>
  <c r="A567" i="2"/>
  <c r="A241" i="2"/>
  <c r="A953" i="2"/>
  <c r="A943" i="2"/>
  <c r="A53" i="2"/>
  <c r="A1146" i="2"/>
  <c r="A947" i="2"/>
  <c r="A535" i="2"/>
  <c r="A930" i="2"/>
  <c r="A343" i="2"/>
  <c r="A839" i="2"/>
  <c r="A857" i="2"/>
  <c r="A140" i="2"/>
  <c r="A79" i="2"/>
  <c r="A861" i="2"/>
  <c r="A875" i="2"/>
  <c r="A939" i="2"/>
  <c r="A479" i="2"/>
  <c r="A926" i="2"/>
  <c r="A604" i="2"/>
  <c r="A845" i="2"/>
  <c r="A543" i="2"/>
  <c r="A622" i="2"/>
  <c r="A273" i="2"/>
  <c r="A58" i="2"/>
  <c r="A465" i="2"/>
  <c r="A115" i="2"/>
  <c r="A520" i="2"/>
  <c r="A496" i="2"/>
  <c r="A1084" i="2"/>
  <c r="A740" i="2"/>
  <c r="A1166" i="2"/>
  <c r="A993" i="2"/>
  <c r="A764" i="2"/>
  <c r="A817" i="2"/>
  <c r="A967" i="2"/>
  <c r="A1112" i="2"/>
  <c r="A95" i="2"/>
  <c r="A392" i="2"/>
  <c r="A968" i="2"/>
  <c r="A748" i="2"/>
  <c r="A935" i="2"/>
  <c r="A332" i="2"/>
  <c r="A559" i="2"/>
  <c r="A818" i="2"/>
  <c r="A638" i="2"/>
  <c r="A491" i="2"/>
  <c r="A71" i="2"/>
  <c r="A796" i="2"/>
  <c r="A514" i="2"/>
  <c r="A657" i="2"/>
  <c r="A1235" i="2"/>
  <c r="A987" i="2"/>
  <c r="A143" i="2"/>
  <c r="A375" i="2"/>
  <c r="A229" i="2"/>
  <c r="A396" i="2"/>
  <c r="A1082" i="2"/>
  <c r="A432" i="2"/>
  <c r="A24" i="2"/>
  <c r="A873" i="2"/>
  <c r="A842" i="2"/>
  <c r="A721" i="2"/>
  <c r="A469" i="2"/>
  <c r="A144" i="2"/>
  <c r="A890" i="2"/>
  <c r="A913" i="2"/>
  <c r="A138" i="2"/>
  <c r="A918" i="2"/>
  <c r="A451" i="2"/>
  <c r="A601" i="2"/>
  <c r="A283" i="2"/>
  <c r="A372" i="2"/>
  <c r="A1139" i="2"/>
  <c r="A833" i="2"/>
  <c r="A68" i="2"/>
  <c r="A538" i="2"/>
  <c r="A192" i="2"/>
  <c r="A244" i="2"/>
  <c r="A659" i="2"/>
  <c r="A356" i="2"/>
  <c r="A674" i="2"/>
  <c r="A1196" i="2"/>
  <c r="A486" i="2"/>
  <c r="A647" i="2"/>
  <c r="A106" i="2"/>
  <c r="A311" i="2"/>
  <c r="A924" i="2"/>
  <c r="A75" i="2"/>
  <c r="A876" i="2"/>
  <c r="A1140" i="2"/>
  <c r="A1122" i="2"/>
  <c r="A948" i="2"/>
  <c r="A255" i="2"/>
  <c r="A80" i="2"/>
  <c r="A914" i="2"/>
  <c r="A929" i="2"/>
  <c r="A271" i="2"/>
  <c r="A113" i="2"/>
  <c r="A515" i="2"/>
  <c r="A471" i="2"/>
  <c r="A641" i="2"/>
  <c r="A303" i="2"/>
  <c r="A412" i="2"/>
  <c r="A700" i="2"/>
  <c r="A513" i="2"/>
  <c r="A1069" i="2"/>
  <c r="A1044" i="2"/>
  <c r="A997" i="2"/>
  <c r="A1086" i="2"/>
  <c r="A512" i="2"/>
  <c r="A506" i="2"/>
  <c r="A1175" i="2"/>
  <c r="A111" i="2"/>
  <c r="A1096" i="2"/>
  <c r="A580" i="2"/>
  <c r="A977" i="2"/>
  <c r="A253" i="2"/>
  <c r="A1154" i="2"/>
  <c r="A1023" i="2"/>
  <c r="A1095" i="2"/>
  <c r="A1229" i="2"/>
  <c r="A548" i="2"/>
  <c r="A1149" i="2"/>
  <c r="A1207" i="2"/>
  <c r="A533" i="2"/>
  <c r="A797" i="2"/>
  <c r="A1221" i="2"/>
  <c r="A1210" i="2"/>
  <c r="A994" i="2"/>
  <c r="A230" i="2"/>
  <c r="A219" i="2"/>
  <c r="A470" i="2"/>
  <c r="A1059" i="2"/>
  <c r="A1022" i="2"/>
  <c r="A1036" i="2"/>
  <c r="A1074" i="2"/>
  <c r="A694" i="2"/>
  <c r="A692" i="2"/>
  <c r="A116" i="2"/>
  <c r="A628" i="2"/>
  <c r="A13" i="2"/>
  <c r="A419" i="2"/>
  <c r="A525" i="2"/>
  <c r="A928" i="2"/>
  <c r="A726" i="2"/>
  <c r="A455" i="2"/>
  <c r="A129" i="2"/>
  <c r="A18" i="2"/>
  <c r="A1111" i="2"/>
  <c r="A920" i="2"/>
  <c r="A383" i="2"/>
  <c r="A754" i="2"/>
  <c r="A360" i="2"/>
  <c r="A416" i="2"/>
  <c r="A892" i="2"/>
  <c r="A715" i="2"/>
  <c r="A1109" i="2"/>
  <c r="A125" i="2"/>
  <c r="A337" i="2"/>
  <c r="A240" i="2"/>
  <c r="A441" i="2"/>
  <c r="A856" i="2"/>
  <c r="A46" i="2"/>
  <c r="A11" i="2"/>
  <c r="A232" i="2"/>
  <c r="A148" i="2"/>
  <c r="A227" i="2"/>
  <c r="A220" i="2"/>
  <c r="A437" i="2"/>
  <c r="A494" i="2"/>
  <c r="A1142" i="2"/>
  <c r="A741" i="2"/>
  <c r="A21" i="2"/>
  <c r="A112" i="2"/>
  <c r="A923" i="2"/>
  <c r="A605" i="2"/>
  <c r="A167" i="2"/>
  <c r="A1147" i="2"/>
  <c r="A685" i="2"/>
  <c r="A418" i="2"/>
  <c r="A752" i="2"/>
  <c r="A107" i="2"/>
  <c r="A963" i="2"/>
  <c r="A594" i="2"/>
  <c r="A556" i="2"/>
  <c r="A550" i="2"/>
  <c r="A868" i="2"/>
  <c r="A454" i="2"/>
  <c r="A743" i="2"/>
  <c r="A615" i="2"/>
  <c r="A780" i="2"/>
  <c r="A1212" i="2"/>
  <c r="A124" i="2"/>
  <c r="A714" i="2"/>
  <c r="A1164" i="2"/>
  <c r="A1005" i="2"/>
  <c r="A799" i="2"/>
  <c r="A402" i="2"/>
  <c r="A1047" i="2"/>
  <c r="A77" i="2"/>
  <c r="A755" i="2"/>
  <c r="A397" i="2"/>
  <c r="A816" i="2"/>
  <c r="A464" i="2"/>
  <c r="A693" i="2"/>
  <c r="A475" i="2"/>
  <c r="A387" i="2"/>
  <c r="A900" i="2"/>
  <c r="A132" i="2"/>
  <c r="A910" i="2"/>
  <c r="A424" i="2"/>
  <c r="A334" i="2"/>
  <c r="A551" i="2"/>
  <c r="A852" i="2"/>
  <c r="A166" i="2"/>
  <c r="A581" i="2"/>
  <c r="A609" i="2"/>
  <c r="A215" i="2"/>
  <c r="A345" i="2"/>
  <c r="A1231" i="2"/>
  <c r="A1158" i="2"/>
  <c r="A1057" i="2"/>
  <c r="A1227" i="2"/>
  <c r="A648" i="2"/>
  <c r="A991" i="2"/>
  <c r="A1049" i="2"/>
  <c r="A78" i="2"/>
  <c r="A485" i="2"/>
  <c r="A287" i="2"/>
  <c r="A431" i="2"/>
  <c r="A634" i="2"/>
  <c r="A83" i="2"/>
  <c r="A689" i="2"/>
  <c r="A269" i="2"/>
  <c r="A937" i="2"/>
  <c r="A547" i="2"/>
  <c r="A32" i="2"/>
  <c r="A436" i="2"/>
  <c r="A851" i="2"/>
  <c r="A33" i="2"/>
  <c r="A178" i="2"/>
  <c r="A301" i="2"/>
  <c r="A468" i="2"/>
  <c r="A365" i="2"/>
  <c r="A473" i="2"/>
  <c r="A202" i="2"/>
  <c r="A1081" i="2"/>
  <c r="A1162" i="2"/>
  <c r="A642" i="2"/>
  <c r="A732" i="2"/>
  <c r="A723" i="2"/>
  <c r="A252" i="2"/>
  <c r="A339" i="2"/>
  <c r="A104" i="2"/>
  <c r="A100" i="2"/>
  <c r="A307" i="2"/>
  <c r="A546" i="2"/>
  <c r="A1145" i="2"/>
  <c r="A15" i="2"/>
  <c r="A134" i="2"/>
  <c r="A1135" i="2"/>
  <c r="A201" i="2"/>
  <c r="A259" i="2"/>
  <c r="A3" i="2"/>
  <c r="A390" i="2"/>
  <c r="A99" i="2"/>
  <c r="A625" i="2"/>
  <c r="A508" i="2"/>
  <c r="A460" i="2"/>
  <c r="A350" i="2"/>
  <c r="A353" i="2"/>
  <c r="A608" i="2"/>
  <c r="A591" i="2"/>
  <c r="A1182" i="2"/>
  <c r="A1179" i="2"/>
  <c r="A1009" i="2"/>
  <c r="A976" i="2"/>
  <c r="A1027" i="2"/>
  <c r="A323" i="2"/>
  <c r="A425" i="2"/>
  <c r="A688" i="2"/>
  <c r="A794" i="2"/>
  <c r="A1194" i="2"/>
  <c r="A600" i="2"/>
  <c r="A238" i="2"/>
  <c r="A1018" i="2"/>
  <c r="A1064" i="2"/>
  <c r="A789" i="2"/>
  <c r="A1199" i="2"/>
  <c r="A1155" i="2"/>
  <c r="A1187" i="2"/>
  <c r="A280" i="2"/>
  <c r="A1073" i="2"/>
  <c r="A680" i="2"/>
  <c r="A233" i="2"/>
  <c r="A779" i="2"/>
  <c r="A1071" i="2"/>
  <c r="A1163" i="2"/>
  <c r="A297" i="2"/>
  <c r="A1236" i="2"/>
  <c r="A394" i="2"/>
  <c r="A988" i="2"/>
  <c r="A1020" i="2"/>
  <c r="A137" i="2"/>
  <c r="A442" i="2"/>
  <c r="A530" i="2"/>
  <c r="A218" i="2"/>
  <c r="A894" i="2"/>
  <c r="A65" i="2"/>
  <c r="A927" i="2"/>
  <c r="A411" i="2"/>
  <c r="A265" i="2"/>
  <c r="A49" i="2"/>
  <c r="A753" i="2"/>
  <c r="A136" i="2"/>
  <c r="A973" i="2"/>
  <c r="A57" i="2"/>
  <c r="A878" i="2"/>
  <c r="A568" i="2"/>
  <c r="A403" i="2"/>
  <c r="A954" i="2"/>
  <c r="A885" i="2"/>
  <c r="A679" i="2"/>
  <c r="A194" i="2"/>
  <c r="A174" i="2"/>
  <c r="A769" i="2"/>
  <c r="A630" i="2"/>
  <c r="A919" i="2"/>
  <c r="A865" i="2"/>
  <c r="A42" i="2"/>
  <c r="A957" i="2"/>
  <c r="A298" i="2"/>
  <c r="A683" i="2"/>
  <c r="A1143" i="2"/>
  <c r="A382" i="2"/>
  <c r="A936" i="2"/>
  <c r="A151" i="2"/>
  <c r="A672" i="2"/>
  <c r="A610" i="2"/>
  <c r="A569" i="2"/>
  <c r="A891" i="2"/>
  <c r="A8" i="2"/>
  <c r="A184" i="2"/>
  <c r="A156" i="2"/>
  <c r="A439" i="2"/>
  <c r="A814" i="2"/>
  <c r="A318" i="2"/>
  <c r="A23" i="2"/>
  <c r="A757" i="2"/>
  <c r="A435" i="2"/>
  <c r="A428" i="2"/>
  <c r="A28" i="2"/>
  <c r="A55" i="2"/>
  <c r="A970" i="2"/>
  <c r="A251" i="2"/>
  <c r="A362" i="2"/>
  <c r="A813" i="2"/>
  <c r="A583" i="2"/>
  <c r="A315" i="2"/>
  <c r="A379" i="2"/>
  <c r="A1019" i="2"/>
  <c r="A1181" i="2"/>
  <c r="A1026" i="2"/>
  <c r="A378" i="2"/>
  <c r="A1031" i="2"/>
  <c r="A324" i="2"/>
  <c r="A640" i="2"/>
  <c r="A1203" i="2"/>
  <c r="A329" i="2"/>
  <c r="A527" i="2"/>
  <c r="A1218" i="2"/>
  <c r="A401" i="2"/>
  <c r="A951" i="2"/>
  <c r="A172" i="2"/>
  <c r="A585" i="2"/>
  <c r="A557" i="2"/>
  <c r="A377" i="2"/>
  <c r="A31" i="2"/>
  <c r="A969" i="2"/>
  <c r="A564" i="2"/>
  <c r="A120" i="2"/>
  <c r="A880" i="2"/>
  <c r="A908" i="2"/>
  <c r="A22" i="2"/>
  <c r="A840" i="2"/>
  <c r="A806" i="2"/>
  <c r="A164" i="2"/>
  <c r="A364" i="2"/>
  <c r="A563" i="2"/>
  <c r="A1211" i="2"/>
  <c r="A717" i="2"/>
  <c r="A1225" i="2"/>
  <c r="A537" i="2"/>
  <c r="A1091" i="2"/>
  <c r="A1054" i="2"/>
  <c r="A152" i="2"/>
  <c r="A1061" i="2"/>
  <c r="A330" i="2"/>
  <c r="A444" i="2"/>
  <c r="A898" i="2"/>
  <c r="A206" i="2"/>
  <c r="A505" i="2"/>
  <c r="A429" i="2"/>
  <c r="A340" i="2"/>
  <c r="A6" i="2"/>
  <c r="A820" i="2"/>
  <c r="A155" i="2"/>
  <c r="A911" i="2"/>
  <c r="A326" i="2"/>
  <c r="A483" i="2"/>
  <c r="A744" i="2"/>
  <c r="A774" i="2"/>
  <c r="A1114" i="2"/>
  <c r="A205" i="2"/>
  <c r="A158" i="2"/>
  <c r="A191" i="2"/>
  <c r="A602" i="2"/>
  <c r="A130" i="2"/>
  <c r="A1223" i="2"/>
  <c r="A1028" i="2"/>
  <c r="A982" i="2"/>
  <c r="A26" i="2"/>
  <c r="A598" i="2"/>
  <c r="A291" i="2"/>
  <c r="A16" i="2"/>
  <c r="A889" i="2"/>
  <c r="A235" i="2"/>
  <c r="A245" i="2"/>
  <c r="A321" i="2"/>
  <c r="A655" i="2"/>
  <c r="A302" i="2"/>
  <c r="A1003" i="2"/>
  <c r="A295" i="2"/>
  <c r="A765" i="2"/>
  <c r="A746" i="2"/>
  <c r="A619" i="2"/>
  <c r="A981" i="2"/>
  <c r="A1042" i="2"/>
  <c r="A1037" i="2"/>
  <c r="A995" i="2"/>
  <c r="A306" i="2"/>
  <c r="A1070" i="2"/>
  <c r="A1048" i="2"/>
  <c r="A729" i="2"/>
  <c r="A990" i="2"/>
  <c r="A336" i="2"/>
  <c r="A199" i="2"/>
  <c r="A798" i="2"/>
  <c r="A122" i="2"/>
  <c r="A545" i="2"/>
  <c r="A308" i="2"/>
  <c r="A121" i="2"/>
  <c r="A713" i="2"/>
  <c r="A735" i="2"/>
  <c r="A37" i="2"/>
  <c r="A511" i="2"/>
  <c r="A846" i="2"/>
  <c r="A593" i="2"/>
  <c r="A708" i="2"/>
  <c r="A250" i="2"/>
  <c r="A811" i="2"/>
  <c r="A254" i="2"/>
  <c r="A738" i="2"/>
  <c r="A398" i="2"/>
  <c r="A495" i="2"/>
  <c r="A673" i="2"/>
  <c r="A606" i="2"/>
  <c r="A962" i="2"/>
  <c r="A1124" i="2"/>
  <c r="A560" i="2"/>
  <c r="A328" i="2"/>
  <c r="A635" i="2"/>
  <c r="A313" i="2"/>
  <c r="A484" i="2"/>
  <c r="A169" i="2"/>
  <c r="A587" i="2"/>
  <c r="A162" i="2"/>
  <c r="A509" i="2"/>
  <c r="A452" i="2"/>
  <c r="A771" i="2"/>
  <c r="A10" i="2"/>
  <c r="A352" i="2"/>
  <c r="A284" i="2"/>
  <c r="A570" i="2"/>
  <c r="A427" i="2"/>
  <c r="A1213" i="2"/>
  <c r="A786" i="2"/>
  <c r="A438" i="2"/>
  <c r="A399" i="2"/>
  <c r="A279" i="2"/>
  <c r="A536" i="2"/>
  <c r="A958" i="2"/>
  <c r="A226" i="2"/>
  <c r="A828" i="2"/>
  <c r="A108" i="2"/>
  <c r="A671" i="2"/>
  <c r="A223" i="2"/>
  <c r="A1230" i="2"/>
  <c r="A992" i="2"/>
  <c r="A1024" i="2"/>
  <c r="A64" i="2"/>
  <c r="A163" i="2"/>
  <c r="A646" i="2"/>
  <c r="A855" i="2"/>
  <c r="A830" i="2"/>
  <c r="A417" i="2"/>
  <c r="A17" i="2"/>
  <c r="A498" i="2"/>
  <c r="A578" i="2"/>
  <c r="A1215" i="2"/>
  <c r="A1002" i="2"/>
  <c r="A422" i="2"/>
  <c r="A90" i="2"/>
  <c r="A871" i="2"/>
  <c r="A946" i="2"/>
  <c r="A829" i="2"/>
  <c r="A260" i="2"/>
  <c r="A448" i="2"/>
  <c r="A767" i="2"/>
  <c r="A211" i="2"/>
  <c r="A986" i="2"/>
  <c r="A1076" i="2"/>
  <c r="A426" i="2"/>
  <c r="A540" i="2"/>
  <c r="A12" i="2"/>
  <c r="A907" i="2"/>
  <c r="A702" i="2"/>
  <c r="A727" i="2"/>
  <c r="A96" i="2"/>
  <c r="A92" i="2"/>
  <c r="A884" i="2"/>
  <c r="A734" i="2"/>
  <c r="A1101" i="2"/>
  <c r="A1190" i="2"/>
  <c r="A985" i="2"/>
  <c r="A652" i="2"/>
  <c r="A766" i="2"/>
  <c r="A139" i="2"/>
  <c r="A430" i="2"/>
  <c r="A212" i="2"/>
  <c r="A1116" i="2"/>
  <c r="A66" i="2"/>
  <c r="A81" i="2"/>
  <c r="A531" i="2"/>
  <c r="A1165" i="2"/>
  <c r="A778" i="2"/>
  <c r="A1209" i="2"/>
  <c r="A1072" i="2"/>
  <c r="A175" i="2"/>
  <c r="A126" i="2"/>
  <c r="A400" i="2"/>
  <c r="A176" i="2"/>
  <c r="A472" i="2"/>
  <c r="A801" i="2"/>
  <c r="A899" i="2"/>
  <c r="A803" i="2"/>
  <c r="A649" i="2"/>
  <c r="A1156" i="2"/>
  <c r="A1045" i="2"/>
  <c r="A1030" i="2"/>
  <c r="A225" i="2"/>
  <c r="A146" i="2"/>
  <c r="A669" i="2"/>
  <c r="A500" i="2"/>
  <c r="A933" i="2"/>
  <c r="A103" i="2"/>
  <c r="A304" i="2"/>
  <c r="A528" i="2"/>
  <c r="A668" i="2"/>
  <c r="A881" i="2"/>
  <c r="A705" i="2"/>
  <c r="A351" i="2"/>
  <c r="A161" i="2"/>
  <c r="A363" i="2"/>
  <c r="A1015" i="2"/>
  <c r="A1222" i="2"/>
  <c r="A611" i="2"/>
  <c r="A719" i="2"/>
  <c r="A45" i="2"/>
  <c r="A459" i="2"/>
  <c r="A566" i="2"/>
  <c r="A895" i="2"/>
  <c r="A826" i="2"/>
  <c r="A886" i="2"/>
  <c r="A574" i="2"/>
  <c r="A357" i="2"/>
  <c r="A955" i="2"/>
  <c r="A177" i="2"/>
  <c r="A453" i="2"/>
  <c r="A317" i="2"/>
  <c r="A203" i="2"/>
  <c r="A263" i="2"/>
  <c r="A1092" i="2"/>
  <c r="A758" i="2"/>
  <c r="A481" i="2"/>
  <c r="A782" i="2"/>
  <c r="A1216" i="2"/>
  <c r="A1085" i="2"/>
  <c r="A154" i="2"/>
  <c r="A1046" i="2"/>
  <c r="A849" i="2"/>
  <c r="A171" i="2"/>
  <c r="A575" i="2"/>
  <c r="A562" i="2"/>
  <c r="A631" i="2"/>
  <c r="A979" i="2"/>
  <c r="A35" i="2"/>
  <c r="A747" i="2"/>
  <c r="A413" i="2"/>
  <c r="A524" i="2"/>
  <c r="A971" i="2"/>
  <c r="A579" i="2"/>
  <c r="A185" i="2"/>
  <c r="A466" i="2"/>
  <c r="A74" i="2"/>
  <c r="A921" i="2"/>
  <c r="A261" i="2"/>
  <c r="A198" i="2"/>
  <c r="A812" i="2"/>
  <c r="A30" i="2"/>
  <c r="A821" i="2"/>
  <c r="A661" i="2"/>
  <c r="A405" i="2"/>
  <c r="A204" i="2"/>
  <c r="A850" i="2"/>
  <c r="A489" i="2"/>
  <c r="A366" i="2"/>
  <c r="A182" i="2"/>
  <c r="A309" i="2"/>
  <c r="A76" i="2"/>
  <c r="A281" i="2"/>
  <c r="A883" i="2"/>
  <c r="A286" i="2"/>
  <c r="A389" i="2"/>
  <c r="A289" i="2"/>
  <c r="A183" i="2"/>
  <c r="A815" i="2"/>
  <c r="A682" i="2"/>
  <c r="A388" i="2"/>
  <c r="A493" i="2"/>
  <c r="A912" i="2"/>
  <c r="A179" i="2"/>
  <c r="A216" i="2"/>
  <c r="A617" i="2"/>
  <c r="A582" i="2"/>
  <c r="A1103" i="2"/>
  <c r="A1010" i="2"/>
  <c r="A1087" i="2"/>
  <c r="A573" i="2"/>
  <c r="A450" i="2"/>
  <c r="A893" i="2"/>
  <c r="A932" i="2"/>
  <c r="A663" i="2"/>
  <c r="A733" i="2"/>
  <c r="A810" i="2"/>
  <c r="A224" i="2"/>
  <c r="A410" i="2"/>
  <c r="A1170" i="2"/>
  <c r="A1208" i="2"/>
  <c r="A217" i="2"/>
  <c r="A1219" i="2"/>
  <c r="A554" i="2"/>
  <c r="A294" i="2"/>
  <c r="A1133" i="2"/>
  <c r="A960" i="2"/>
  <c r="A277" i="2"/>
  <c r="A87" i="2"/>
  <c r="A119" i="2"/>
  <c r="A843" i="2"/>
  <c r="A370" i="2"/>
  <c r="A1075" i="2"/>
  <c r="A1066" i="2"/>
  <c r="A288" i="2"/>
  <c r="A949" i="2"/>
  <c r="A89" i="2"/>
  <c r="A945" i="2"/>
  <c r="A903" i="2"/>
  <c r="A681" i="2"/>
  <c r="A190" i="2"/>
  <c r="A170" i="2"/>
  <c r="A91" i="2"/>
  <c r="A371" i="2"/>
  <c r="A1171" i="2"/>
  <c r="A1151" i="2"/>
  <c r="A447" i="2"/>
  <c r="A102" i="2"/>
  <c r="A521" i="2"/>
  <c r="A707" i="2"/>
  <c r="A1134" i="2"/>
  <c r="A490" i="2"/>
  <c r="A282" i="2"/>
  <c r="A577" i="2"/>
  <c r="A299" i="2"/>
  <c r="A497" i="2"/>
  <c r="A1148" i="2"/>
  <c r="A262" i="2"/>
  <c r="A1228" i="2"/>
  <c r="A650" i="2"/>
  <c r="A118" i="2"/>
  <c r="A770" i="2"/>
  <c r="A1141" i="2"/>
  <c r="A39" i="2"/>
  <c r="A742" i="2"/>
  <c r="A60" i="2"/>
  <c r="A718" i="2"/>
  <c r="A1232" i="2"/>
  <c r="A1167" i="2"/>
  <c r="A1161" i="2"/>
  <c r="A385" i="2"/>
  <c r="A931" i="2"/>
  <c r="A1126" i="2"/>
  <c r="A942" i="2"/>
  <c r="A457" i="2"/>
  <c r="A72" i="2"/>
  <c r="A696" i="2"/>
  <c r="A335" i="2"/>
  <c r="A56" i="2"/>
  <c r="A613" i="2"/>
  <c r="A800" i="2"/>
  <c r="A408" i="2"/>
  <c r="A844" i="2"/>
  <c r="A1102" i="2"/>
  <c r="A1180" i="2"/>
  <c r="A793" i="2"/>
  <c r="A165" i="2"/>
  <c r="A51" i="2"/>
  <c r="A131" i="2"/>
  <c r="A247" i="2"/>
  <c r="A725" i="2"/>
  <c r="A127" i="2"/>
  <c r="A322" i="2"/>
  <c r="A827" i="2"/>
  <c r="A160" i="2"/>
  <c r="A128" i="2"/>
  <c r="A293" i="2"/>
  <c r="A596" i="2"/>
  <c r="A643" i="2"/>
  <c r="A670" i="2"/>
  <c r="A275" i="2"/>
  <c r="A186" i="2"/>
  <c r="A699" i="2"/>
  <c r="A654" i="2"/>
  <c r="A555" i="2"/>
  <c r="A1173" i="2"/>
  <c r="A626" i="2"/>
  <c r="A270" i="2"/>
  <c r="A414" i="2"/>
  <c r="A522" i="2"/>
  <c r="A1152" i="2"/>
  <c r="A373" i="2"/>
  <c r="A1041" i="2"/>
  <c r="A1053" i="2"/>
  <c r="A114" i="2"/>
  <c r="A319" i="2"/>
  <c r="A228" i="2"/>
  <c r="A210" i="2"/>
  <c r="A316" i="2"/>
  <c r="A756" i="2"/>
  <c r="A384" i="2"/>
  <c r="A123" i="2"/>
  <c r="A62" i="2"/>
  <c r="A644" i="2"/>
  <c r="A142" i="2"/>
  <c r="A268" i="2"/>
  <c r="A687" i="2"/>
  <c r="A906" i="2"/>
  <c r="A736" i="2"/>
  <c r="A477" i="2"/>
  <c r="A589" i="2"/>
  <c r="A877" i="2"/>
  <c r="A909" i="2"/>
  <c r="A874" i="2"/>
  <c r="A84" i="2"/>
  <c r="A922" i="2"/>
  <c r="A835" i="2"/>
  <c r="A29" i="2"/>
  <c r="A48" i="2"/>
  <c r="A153" i="2"/>
  <c r="A866" i="2"/>
  <c r="A246" i="2"/>
  <c r="A950" i="2"/>
  <c r="A517" i="2"/>
  <c r="A1121" i="2"/>
  <c r="A686" i="2"/>
  <c r="A637" i="2"/>
  <c r="A704" i="2"/>
  <c r="A239" i="2"/>
  <c r="A407" i="2"/>
  <c r="A1214" i="2"/>
  <c r="A667" i="2"/>
  <c r="A996" i="2"/>
  <c r="A915" i="2"/>
  <c r="A85" i="2"/>
  <c r="A327" i="2"/>
  <c r="A1110" i="2"/>
  <c r="A1120" i="2"/>
  <c r="A406" i="2"/>
  <c r="A858" i="2"/>
  <c r="A539" i="2"/>
  <c r="A214" i="2"/>
  <c r="A1220" i="2"/>
  <c r="A870" i="2"/>
  <c r="A1077" i="2"/>
  <c r="A872" i="2"/>
  <c r="A1144" i="2"/>
  <c r="A848" i="2"/>
  <c r="A94" i="2"/>
  <c r="A966" i="2"/>
  <c r="A320" i="2"/>
  <c r="A595" i="2"/>
  <c r="A409" i="2"/>
  <c r="A1039" i="2"/>
  <c r="A1224" i="2"/>
  <c r="A1067" i="2"/>
  <c r="A1176" i="2"/>
  <c r="A208" i="2"/>
  <c r="A346" i="2"/>
  <c r="A802" i="2"/>
  <c r="A902" i="2"/>
  <c r="A27" i="2"/>
  <c r="A552" i="2"/>
  <c r="A50" i="2"/>
  <c r="A141" i="2"/>
  <c r="A349" i="2"/>
  <c r="A783" i="2"/>
  <c r="A791" i="2"/>
  <c r="A792" i="2"/>
  <c r="A658" i="2"/>
  <c r="A290" i="2"/>
  <c r="A676" i="2"/>
  <c r="A499" i="2"/>
  <c r="A1125" i="2"/>
  <c r="A376" i="2"/>
  <c r="A237" i="2"/>
  <c r="A761" i="2"/>
  <c r="A1184" i="2"/>
  <c r="A1189" i="2"/>
  <c r="A1188" i="2"/>
  <c r="A553" i="2"/>
  <c r="A276" i="2"/>
  <c r="A836" i="2"/>
  <c r="A862" i="2"/>
  <c r="A1123" i="2"/>
  <c r="A712" i="2"/>
  <c r="A896" i="2"/>
  <c r="A347" i="2"/>
  <c r="A117" i="2"/>
  <c r="A1052" i="2"/>
  <c r="A1169" i="2"/>
  <c r="A607" i="2"/>
  <c r="A978" i="2"/>
  <c r="A576" i="2"/>
  <c r="A242" i="2"/>
  <c r="A173" i="2"/>
  <c r="A404" i="2"/>
  <c r="A711" i="2"/>
  <c r="A258" i="2"/>
  <c r="A653" i="2"/>
  <c r="A133" i="2"/>
  <c r="A456" i="2"/>
  <c r="A381" i="2"/>
  <c r="A636" i="2"/>
  <c r="A41" i="2"/>
  <c r="A478" i="2"/>
  <c r="A698" i="2"/>
  <c r="A952" i="2"/>
  <c r="A614" i="2"/>
  <c r="A956" i="2"/>
  <c r="A869" i="2"/>
  <c r="A1131" i="2"/>
  <c r="A941" i="2"/>
  <c r="A841" i="2"/>
  <c r="A367" i="2"/>
  <c r="A772" i="2"/>
  <c r="A480" i="2"/>
  <c r="A243" i="2"/>
  <c r="A135" i="2"/>
  <c r="A1014" i="2"/>
  <c r="A207" i="2"/>
  <c r="A1192" i="2"/>
  <c r="A1153" i="2"/>
  <c r="A561" i="2"/>
  <c r="A1060" i="2"/>
  <c r="A788" i="2"/>
  <c r="A1100" i="2"/>
  <c r="A1191" i="2"/>
  <c r="A745" i="2"/>
  <c r="A1004" i="2"/>
  <c r="A342" i="2"/>
  <c r="A1025" i="2"/>
  <c r="A1029" i="2"/>
  <c r="A623" i="2"/>
  <c r="A266" i="2"/>
  <c r="A503" i="2"/>
  <c r="A706" i="2"/>
  <c r="A965" i="2"/>
  <c r="A1117" i="2"/>
  <c r="A20" i="2"/>
  <c r="A809" i="2"/>
  <c r="A612" i="2"/>
  <c r="A1217" i="2"/>
  <c r="A1006" i="2"/>
  <c r="A248" i="2"/>
  <c r="A272" i="2"/>
  <c r="A759" i="2"/>
  <c r="A677" i="2"/>
  <c r="A940" i="2"/>
  <c r="A488" i="2"/>
  <c r="A519" i="2"/>
  <c r="A25" i="2"/>
  <c r="A666" i="2"/>
  <c r="A1136" i="2"/>
  <c r="A523" i="2"/>
  <c r="A1078" i="2"/>
  <c r="A1197" i="2"/>
  <c r="A662" i="2"/>
  <c r="A101" i="2"/>
  <c r="A300" i="2"/>
  <c r="A110" i="2"/>
  <c r="A7" i="2"/>
  <c r="A36" i="2"/>
  <c r="A231" i="2"/>
  <c r="A832" i="2"/>
  <c r="A63" i="2"/>
  <c r="A660" i="2"/>
  <c r="A168" i="2"/>
  <c r="A433" i="2"/>
  <c r="A777" i="2"/>
  <c r="A854" i="2"/>
  <c r="A763" i="2"/>
  <c r="A502" i="2"/>
  <c r="A860" i="2"/>
  <c r="A449" i="2"/>
  <c r="A961" i="2"/>
  <c r="A853" i="2"/>
  <c r="A616" i="2"/>
  <c r="A1012" i="2"/>
  <c r="A703" i="2"/>
  <c r="A1205" i="2"/>
  <c r="A621" i="2"/>
  <c r="A938" i="2"/>
  <c r="A863" i="2"/>
  <c r="A86" i="2"/>
  <c r="A516" i="2"/>
  <c r="A482" i="2"/>
  <c r="A285" i="2"/>
  <c r="A61" i="2"/>
  <c r="A149" i="2"/>
  <c r="A1001" i="2"/>
  <c r="A1183" i="2"/>
  <c r="A1016" i="2"/>
  <c r="A361" i="2"/>
  <c r="A656" i="2"/>
  <c r="A710" i="2"/>
  <c r="A1113" i="2"/>
  <c r="A180" i="2"/>
  <c r="A882" i="2"/>
  <c r="A822" i="2"/>
  <c r="A768" i="2"/>
  <c r="A572" i="2"/>
  <c r="A1193" i="2"/>
  <c r="A999" i="2"/>
  <c r="A785" i="2"/>
  <c r="A105" i="2"/>
  <c r="A639" i="2"/>
  <c r="A1118" i="2"/>
  <c r="A256" i="2"/>
  <c r="A897" i="2"/>
  <c r="A518" i="2"/>
  <c r="A47" i="2"/>
  <c r="A739" i="2"/>
  <c r="A187" i="2"/>
  <c r="A781" i="2"/>
  <c r="A795" i="2"/>
  <c r="A1079" i="2"/>
  <c r="A1021" i="2"/>
  <c r="A731" i="2"/>
  <c r="A824" i="2"/>
  <c r="A440" i="2"/>
  <c r="A82" i="2"/>
  <c r="A934" i="2"/>
  <c r="A959" i="2"/>
  <c r="A887" i="2"/>
  <c r="A222" i="2"/>
  <c r="A807" i="2"/>
  <c r="A944" i="2"/>
  <c r="A446" i="2"/>
  <c r="A1185" i="2"/>
  <c r="A749" i="2"/>
  <c r="A1094" i="2"/>
  <c r="A338" i="2"/>
  <c r="A1097" i="2"/>
  <c r="A504" i="2"/>
  <c r="A847" i="2"/>
  <c r="A584" i="2"/>
  <c r="A1130" i="2"/>
  <c r="A775" i="2"/>
  <c r="A599" i="2"/>
  <c r="A341" i="2"/>
  <c r="A35" i="3"/>
  <c r="A93" i="3"/>
  <c r="A539" i="3"/>
  <c r="A624" i="3"/>
  <c r="A713" i="3"/>
  <c r="A811" i="3"/>
  <c r="A15" i="3"/>
  <c r="A574" i="3"/>
  <c r="A559" i="3"/>
  <c r="A391" i="3"/>
  <c r="A403" i="3"/>
  <c r="A316" i="3"/>
  <c r="A182" i="3"/>
  <c r="A673" i="3"/>
  <c r="A503" i="3"/>
  <c r="A419" i="3"/>
  <c r="A798" i="3"/>
  <c r="A805" i="3"/>
  <c r="A977" i="3"/>
  <c r="A279" i="3"/>
  <c r="A985" i="3"/>
  <c r="A125" i="3"/>
  <c r="A936" i="3"/>
  <c r="A382" i="3"/>
  <c r="A142" i="3"/>
  <c r="A804" i="3"/>
  <c r="A610" i="3"/>
  <c r="A628" i="3"/>
  <c r="A787" i="3"/>
  <c r="A1002" i="3"/>
  <c r="A619" i="3"/>
  <c r="A339" i="3"/>
  <c r="A949" i="3"/>
  <c r="A929" i="3"/>
  <c r="A983" i="3"/>
  <c r="A910" i="3"/>
  <c r="A998" i="3"/>
  <c r="A953" i="3"/>
  <c r="A908" i="3"/>
  <c r="A914" i="3"/>
  <c r="A161" i="3"/>
  <c r="A240" i="3"/>
  <c r="A109" i="3"/>
  <c r="A1031" i="3"/>
  <c r="A994" i="3"/>
  <c r="A487" i="3"/>
  <c r="A201" i="3"/>
  <c r="A363" i="3"/>
  <c r="A452" i="3"/>
  <c r="A36" i="3"/>
  <c r="A305" i="3"/>
  <c r="A102" i="3"/>
  <c r="A96" i="3"/>
  <c r="A82" i="3"/>
  <c r="A826" i="3"/>
  <c r="A211" i="3"/>
  <c r="A47" i="3"/>
  <c r="A13" i="3"/>
  <c r="A99" i="3"/>
  <c r="A702" i="3"/>
  <c r="A609" i="3"/>
  <c r="A531" i="3"/>
  <c r="A732" i="3"/>
  <c r="A623" i="3"/>
  <c r="A87" i="3"/>
  <c r="A323" i="3"/>
  <c r="A838" i="3"/>
  <c r="A873" i="3"/>
  <c r="A308" i="3"/>
  <c r="A241" i="3"/>
  <c r="A562" i="3"/>
  <c r="A141" i="3"/>
  <c r="A721" i="3"/>
  <c r="A299" i="3"/>
  <c r="A697" i="3"/>
  <c r="A651" i="3"/>
  <c r="A90" i="3"/>
  <c r="A155" i="3"/>
  <c r="A260" i="3"/>
  <c r="A545" i="3"/>
  <c r="A845" i="3"/>
  <c r="A121" i="3"/>
  <c r="A535" i="3"/>
  <c r="A445" i="3"/>
  <c r="A56" i="3"/>
  <c r="A474" i="3"/>
  <c r="A705" i="3"/>
  <c r="A164" i="3"/>
  <c r="A513" i="3"/>
  <c r="A243" i="3"/>
  <c r="A516" i="3"/>
  <c r="A387" i="3"/>
  <c r="A583" i="3"/>
  <c r="A1033" i="3"/>
  <c r="A318" i="3"/>
  <c r="A328" i="3"/>
  <c r="A1004" i="3"/>
  <c r="A1028" i="3"/>
  <c r="A239" i="3"/>
  <c r="A349" i="3"/>
  <c r="A4" i="3"/>
  <c r="A62" i="3"/>
  <c r="A340" i="3"/>
  <c r="A282" i="3"/>
  <c r="A313" i="3"/>
  <c r="A616" i="3"/>
  <c r="A476" i="3"/>
  <c r="A638" i="3"/>
  <c r="A760" i="3"/>
  <c r="A688" i="3"/>
  <c r="A931" i="3"/>
  <c r="A988" i="3"/>
  <c r="A774" i="3"/>
  <c r="A797" i="3"/>
  <c r="A28" i="3"/>
  <c r="A180" i="3"/>
  <c r="A179" i="3"/>
  <c r="A852" i="3"/>
  <c r="A256" i="3"/>
  <c r="A352" i="3"/>
  <c r="A711" i="3"/>
  <c r="A469" i="3"/>
  <c r="A319" i="3"/>
  <c r="A366" i="3"/>
  <c r="A29" i="3"/>
  <c r="A866" i="3"/>
  <c r="A81" i="3"/>
  <c r="A315" i="3"/>
  <c r="A1027" i="3"/>
  <c r="A1037" i="3"/>
  <c r="A196" i="3"/>
  <c r="A271" i="3"/>
  <c r="A371" i="3"/>
  <c r="A448" i="3"/>
  <c r="A322" i="3"/>
  <c r="A750" i="3"/>
  <c r="A834" i="3"/>
  <c r="A51" i="3"/>
  <c r="A819" i="3"/>
  <c r="A204" i="3"/>
  <c r="A587" i="3"/>
  <c r="A656" i="3"/>
  <c r="A581" i="3"/>
  <c r="A275" i="3"/>
  <c r="A841" i="3"/>
  <c r="A593" i="3"/>
  <c r="A683" i="3"/>
  <c r="A475" i="3"/>
  <c r="A369" i="3"/>
  <c r="A585" i="3"/>
  <c r="A307" i="3"/>
  <c r="A564" i="3"/>
  <c r="A747" i="3"/>
  <c r="A902" i="3"/>
  <c r="A1014" i="3"/>
  <c r="A735" i="3"/>
  <c r="A1026" i="3"/>
  <c r="A254" i="3"/>
  <c r="A889" i="3"/>
  <c r="A409" i="3"/>
  <c r="A431" i="3"/>
  <c r="A128" i="3"/>
  <c r="A126" i="3"/>
  <c r="A596" i="3"/>
  <c r="A216" i="3"/>
  <c r="A718" i="3"/>
  <c r="A70" i="3"/>
  <c r="A170" i="3"/>
  <c r="A685" i="3"/>
  <c r="A280" i="3"/>
  <c r="A455" i="3"/>
  <c r="A807" i="3"/>
  <c r="A273" i="3"/>
  <c r="A304" i="3"/>
  <c r="A884" i="3"/>
  <c r="A506" i="3"/>
  <c r="A676" i="3"/>
  <c r="A166" i="3"/>
  <c r="A626" i="3"/>
  <c r="A536" i="3"/>
  <c r="A548" i="3"/>
  <c r="A606" i="3"/>
  <c r="A347" i="3"/>
  <c r="A500" i="3"/>
  <c r="A86" i="3"/>
  <c r="A573" i="3"/>
  <c r="A809" i="3"/>
  <c r="A357" i="3"/>
  <c r="A961" i="3"/>
  <c r="A767" i="3"/>
  <c r="A992" i="3"/>
  <c r="A999" i="3"/>
  <c r="A956" i="3"/>
  <c r="A659" i="3"/>
  <c r="A325" i="3"/>
  <c r="A134" i="3"/>
  <c r="A938" i="3"/>
  <c r="A262" i="3"/>
  <c r="A1015" i="3"/>
  <c r="A926" i="3"/>
  <c r="A903" i="3"/>
  <c r="A795" i="3"/>
  <c r="A1008" i="3"/>
  <c r="A1000" i="3"/>
  <c r="A494" i="3"/>
  <c r="A753" i="3"/>
  <c r="A643" i="3"/>
  <c r="A934" i="3"/>
  <c r="A314" i="3"/>
  <c r="A457" i="3"/>
  <c r="A112" i="3"/>
  <c r="A608" i="3"/>
  <c r="A981" i="3"/>
  <c r="A912" i="3"/>
  <c r="A911" i="3"/>
  <c r="A739" i="3"/>
  <c r="A235" i="3"/>
  <c r="A542" i="3"/>
  <c r="A223" i="3"/>
  <c r="A362" i="3"/>
  <c r="A64" i="3"/>
  <c r="A220" i="3"/>
  <c r="A453" i="3"/>
  <c r="A195" i="3"/>
  <c r="A22" i="3"/>
  <c r="A842" i="3"/>
  <c r="A485" i="3"/>
  <c r="A422" i="3"/>
  <c r="A527" i="3"/>
  <c r="A100" i="3"/>
  <c r="A246" i="3"/>
  <c r="A895" i="3"/>
  <c r="A461" i="3"/>
  <c r="A92" i="3"/>
  <c r="A186" i="3"/>
  <c r="A708" i="3"/>
  <c r="A37" i="3"/>
  <c r="A167" i="3"/>
  <c r="A636" i="3"/>
  <c r="A501" i="3"/>
  <c r="A237" i="3"/>
  <c r="A332" i="3"/>
  <c r="A607" i="3"/>
  <c r="A563" i="3"/>
  <c r="A570" i="3"/>
  <c r="A83" i="3"/>
  <c r="A724" i="3"/>
  <c r="A667" i="3"/>
  <c r="A441" i="3"/>
  <c r="A846" i="3"/>
  <c r="A372" i="3"/>
  <c r="A333" i="3"/>
  <c r="A288" i="3"/>
  <c r="A375" i="3"/>
  <c r="A10" i="3"/>
  <c r="A526" i="3"/>
  <c r="A871" i="3"/>
  <c r="A888" i="3"/>
  <c r="A813" i="3"/>
  <c r="A557" i="3"/>
  <c r="A258" i="3"/>
  <c r="A12" i="3"/>
  <c r="A209" i="3"/>
  <c r="A233" i="3"/>
  <c r="A837" i="3"/>
  <c r="A353" i="3"/>
  <c r="A38" i="3"/>
  <c r="A672" i="3"/>
  <c r="A725" i="3"/>
  <c r="A152" i="3"/>
  <c r="A417" i="3"/>
  <c r="A707" i="3"/>
  <c r="A300" i="3"/>
  <c r="A9" i="3"/>
  <c r="A360" i="3"/>
  <c r="A524" i="3"/>
  <c r="A529" i="3"/>
  <c r="A658" i="3"/>
  <c r="A1019" i="3"/>
  <c r="A225" i="3"/>
  <c r="A913" i="3"/>
  <c r="A978" i="3"/>
  <c r="A1025" i="3"/>
  <c r="A230" i="3"/>
  <c r="A984" i="3"/>
  <c r="A571" i="3"/>
  <c r="A843" i="3"/>
  <c r="A24" i="3"/>
  <c r="A671" i="3"/>
  <c r="A828" i="3"/>
  <c r="A832" i="3"/>
  <c r="A857" i="3"/>
  <c r="A127" i="3"/>
  <c r="A405" i="3"/>
  <c r="A25" i="3"/>
  <c r="A582" i="3"/>
  <c r="A853" i="3"/>
  <c r="A824" i="3"/>
  <c r="A78" i="3"/>
  <c r="A882" i="3"/>
  <c r="A232" i="3"/>
  <c r="A11" i="3"/>
  <c r="A6" i="3"/>
  <c r="A276" i="3"/>
  <c r="A594" i="3"/>
  <c r="A1032" i="3"/>
  <c r="A770" i="3"/>
  <c r="A736" i="3"/>
  <c r="A212" i="3"/>
  <c r="A957" i="3"/>
  <c r="A941" i="3"/>
  <c r="A943" i="3"/>
  <c r="A622" i="3"/>
  <c r="A872" i="3"/>
  <c r="A19" i="3"/>
  <c r="A627" i="3"/>
  <c r="A215" i="3"/>
  <c r="A561" i="3"/>
  <c r="A163" i="3"/>
  <c r="A48" i="3"/>
  <c r="A174" i="3"/>
  <c r="A590" i="3"/>
  <c r="A151" i="3"/>
  <c r="A875" i="3"/>
  <c r="A729" i="3"/>
  <c r="A390" i="3"/>
  <c r="A555" i="3"/>
  <c r="A116" i="3"/>
  <c r="A900" i="3"/>
  <c r="A906" i="3"/>
  <c r="A392" i="3"/>
  <c r="A221" i="3"/>
  <c r="A952" i="3"/>
  <c r="A670" i="3"/>
  <c r="A1039" i="3"/>
  <c r="A1009" i="3"/>
  <c r="A885" i="3"/>
  <c r="A377" i="3"/>
  <c r="A45" i="3"/>
  <c r="A698" i="3"/>
  <c r="A213" i="3"/>
  <c r="A839" i="3"/>
  <c r="A194" i="3"/>
  <c r="A21" i="3"/>
  <c r="A827" i="3"/>
  <c r="A67" i="3"/>
  <c r="A171" i="3"/>
  <c r="A669" i="3"/>
  <c r="A168" i="3"/>
  <c r="A932" i="3"/>
  <c r="A969" i="3"/>
  <c r="A451" i="3"/>
  <c r="A993" i="3"/>
  <c r="A916" i="3"/>
  <c r="A425" i="3"/>
  <c r="A765" i="3"/>
  <c r="A973" i="3"/>
  <c r="A435" i="3"/>
  <c r="A40" i="3"/>
  <c r="A716" i="3"/>
  <c r="A187" i="3"/>
  <c r="A464" i="3"/>
  <c r="A825" i="3"/>
  <c r="A511" i="3"/>
  <c r="A442" i="3"/>
  <c r="A816" i="3"/>
  <c r="A874" i="3"/>
  <c r="A89" i="3"/>
  <c r="A714" i="3"/>
  <c r="A462" i="3"/>
  <c r="A450" i="3"/>
  <c r="A518" i="3"/>
  <c r="A660" i="3"/>
  <c r="A14" i="3"/>
  <c r="A222" i="3"/>
  <c r="A410" i="3"/>
  <c r="A173" i="3"/>
  <c r="A188" i="3"/>
  <c r="A298" i="3"/>
  <c r="A504" i="3"/>
  <c r="A396" i="3"/>
  <c r="A472" i="3"/>
  <c r="A197" i="3"/>
  <c r="A245" i="3"/>
  <c r="A924" i="3"/>
  <c r="A738" i="3"/>
  <c r="A1034" i="3"/>
  <c r="A793" i="3"/>
  <c r="A771" i="3"/>
  <c r="A779" i="3"/>
  <c r="A424" i="3"/>
  <c r="A945" i="3"/>
  <c r="A283" i="3"/>
  <c r="A915" i="3"/>
  <c r="A991" i="3"/>
  <c r="A899" i="3"/>
  <c r="A972" i="3"/>
  <c r="A1024" i="3"/>
  <c r="A920" i="3"/>
  <c r="A1022" i="3"/>
  <c r="A982" i="3"/>
  <c r="A896" i="3"/>
  <c r="A98" i="3"/>
  <c r="A755" i="3"/>
  <c r="A761" i="3"/>
  <c r="A951" i="3"/>
  <c r="A898" i="3"/>
  <c r="A955" i="3"/>
  <c r="A782" i="3"/>
  <c r="A923" i="3"/>
  <c r="A907" i="3"/>
  <c r="A963" i="3"/>
  <c r="A928" i="3"/>
  <c r="A297" i="3"/>
  <c r="A625" i="3"/>
  <c r="A95" i="3"/>
  <c r="A198" i="3"/>
  <c r="A468" i="3"/>
  <c r="A550" i="3"/>
  <c r="A341" i="3"/>
  <c r="A303" i="3"/>
  <c r="A327" i="3"/>
  <c r="A234" i="3"/>
  <c r="A642" i="3"/>
  <c r="A700" i="3"/>
  <c r="A444" i="3"/>
  <c r="A129" i="3"/>
  <c r="A53" i="3"/>
  <c r="A73" i="3"/>
  <c r="A236" i="3"/>
  <c r="A412" i="3"/>
  <c r="A79" i="3"/>
  <c r="A693" i="3"/>
  <c r="A547" i="3"/>
  <c r="A354" i="3"/>
  <c r="A23" i="3"/>
  <c r="A355" i="3"/>
  <c r="A131" i="3"/>
  <c r="A566" i="3"/>
  <c r="A411" i="3"/>
  <c r="A261" i="3"/>
  <c r="A847" i="3"/>
  <c r="A146" i="3"/>
  <c r="A107" i="3"/>
  <c r="A840" i="3"/>
  <c r="A637" i="3"/>
  <c r="A492" i="3"/>
  <c r="A601" i="3"/>
  <c r="A122" i="3"/>
  <c r="A103" i="3"/>
  <c r="A950" i="3"/>
  <c r="A778" i="3"/>
  <c r="A773" i="3"/>
  <c r="A217" i="3"/>
  <c r="A1030" i="3"/>
  <c r="A1011" i="3"/>
  <c r="A65" i="3"/>
  <c r="A876" i="3"/>
  <c r="A30" i="3"/>
  <c r="A850" i="3"/>
  <c r="A731" i="3"/>
  <c r="A466" i="3"/>
  <c r="A115" i="3"/>
  <c r="A199" i="3"/>
  <c r="A829" i="3"/>
  <c r="A266" i="3"/>
  <c r="A578" i="3"/>
  <c r="A264" i="3"/>
  <c r="A265" i="3"/>
  <c r="A690" i="3"/>
  <c r="A479" i="3"/>
  <c r="A890" i="3"/>
  <c r="A203" i="3"/>
  <c r="A519" i="3"/>
  <c r="A345" i="3"/>
  <c r="A147" i="3"/>
  <c r="A975" i="3"/>
  <c r="A471" i="3"/>
  <c r="A917" i="3"/>
  <c r="A630" i="3"/>
  <c r="A661" i="3"/>
  <c r="A498" i="3"/>
  <c r="A336" i="3"/>
  <c r="A762" i="3"/>
  <c r="A380" i="3"/>
  <c r="A477" i="3"/>
  <c r="A575" i="3"/>
  <c r="A877" i="3"/>
  <c r="A428" i="3"/>
  <c r="A358" i="3"/>
  <c r="A184" i="3"/>
  <c r="A43" i="3"/>
  <c r="A567" i="3"/>
  <c r="A856" i="3"/>
  <c r="A617" i="3"/>
  <c r="A250" i="3"/>
  <c r="A289" i="3"/>
  <c r="A576" i="3"/>
  <c r="A208" i="3"/>
  <c r="A740" i="3"/>
  <c r="A803" i="3"/>
  <c r="A965" i="3"/>
  <c r="A1012" i="3"/>
  <c r="A94" i="3"/>
  <c r="A224" i="3"/>
  <c r="A633" i="3"/>
  <c r="A717" i="3"/>
  <c r="A677" i="3"/>
  <c r="A104" i="3"/>
  <c r="A105" i="3"/>
  <c r="A859" i="3"/>
  <c r="A556" i="3"/>
  <c r="A493" i="3"/>
  <c r="A533" i="3"/>
  <c r="A309" i="3"/>
  <c r="A207" i="3"/>
  <c r="A74" i="3"/>
  <c r="A439" i="3"/>
  <c r="A321" i="3"/>
  <c r="A399" i="3"/>
  <c r="A959" i="3"/>
  <c r="A745" i="3"/>
  <c r="A418" i="3"/>
  <c r="A176" i="3"/>
  <c r="A467" i="3"/>
  <c r="A964" i="3"/>
  <c r="A350" i="3"/>
  <c r="A665" i="3"/>
  <c r="A118" i="3"/>
  <c r="A647" i="3"/>
  <c r="A44" i="3"/>
  <c r="A541" i="3"/>
  <c r="A178" i="3"/>
  <c r="A158" i="3"/>
  <c r="A302" i="3"/>
  <c r="A505" i="3"/>
  <c r="A701" i="3"/>
  <c r="A684" i="3"/>
  <c r="A434" i="3"/>
  <c r="A438" i="3"/>
  <c r="A379" i="3"/>
  <c r="A270" i="3"/>
  <c r="A730" i="3"/>
  <c r="A33" i="3"/>
  <c r="A42" i="3"/>
  <c r="A579" i="3"/>
  <c r="A569" i="3"/>
  <c r="A335" i="3"/>
  <c r="A365" i="3"/>
  <c r="A416" i="3"/>
  <c r="A565" i="3"/>
  <c r="A655" i="3"/>
  <c r="A253" i="3"/>
  <c r="A181" i="3"/>
  <c r="A1038" i="3"/>
  <c r="A989" i="3"/>
  <c r="A990" i="3"/>
  <c r="A415" i="3"/>
  <c r="A454" i="3"/>
  <c r="A796" i="3"/>
  <c r="A976" i="3"/>
  <c r="A388" i="3"/>
  <c r="A603" i="3"/>
  <c r="A980" i="3"/>
  <c r="A229" i="3"/>
  <c r="A968" i="3"/>
  <c r="A987" i="3"/>
  <c r="A790" i="3"/>
  <c r="A1040" i="3"/>
  <c r="A446" i="3"/>
  <c r="A277" i="3"/>
  <c r="A737" i="3"/>
  <c r="A768" i="3"/>
  <c r="A995" i="3"/>
  <c r="A157" i="3"/>
  <c r="A948" i="3"/>
  <c r="A781" i="3"/>
  <c r="A791" i="3"/>
  <c r="A88" i="3"/>
  <c r="A974" i="3"/>
  <c r="A600" i="3"/>
  <c r="A940" i="3"/>
  <c r="A933" i="3"/>
  <c r="A384" i="3"/>
  <c r="A598" i="3"/>
  <c r="A311" i="3"/>
  <c r="A124" i="3"/>
  <c r="A292" i="3"/>
  <c r="A879" i="3"/>
  <c r="A34" i="3"/>
  <c r="A426" i="3"/>
  <c r="A269" i="3"/>
  <c r="A7" i="3"/>
  <c r="A863" i="3"/>
  <c r="A878" i="3"/>
  <c r="A421" i="3"/>
  <c r="A554" i="3"/>
  <c r="A400" i="3"/>
  <c r="A54" i="3"/>
  <c r="A645" i="3"/>
  <c r="A460" i="3"/>
  <c r="A293" i="3"/>
  <c r="A489" i="3"/>
  <c r="A367" i="3"/>
  <c r="A480" i="3"/>
  <c r="A883" i="3"/>
  <c r="A175" i="3"/>
  <c r="A138" i="3"/>
  <c r="A497" i="3"/>
  <c r="A458" i="3"/>
  <c r="A137" i="3"/>
  <c r="A97" i="3"/>
  <c r="A537" i="3"/>
  <c r="A190" i="3"/>
  <c r="A214" i="3"/>
  <c r="A160" i="3"/>
  <c r="A862" i="3"/>
  <c r="A632" i="3"/>
  <c r="A552" i="3"/>
  <c r="A597" i="3"/>
  <c r="A495" i="3"/>
  <c r="A85" i="3"/>
  <c r="A831" i="3"/>
  <c r="A231" i="3"/>
  <c r="A5" i="3"/>
  <c r="A589" i="3"/>
  <c r="A689" i="3"/>
  <c r="A986" i="3"/>
  <c r="A918" i="3"/>
  <c r="A295" i="3"/>
  <c r="A904" i="3"/>
  <c r="A954" i="3"/>
  <c r="A514" i="3"/>
  <c r="A909" i="3"/>
  <c r="A1005" i="3"/>
  <c r="A820" i="3"/>
  <c r="A334" i="3"/>
  <c r="A257" i="3"/>
  <c r="A52" i="3"/>
  <c r="A720" i="3"/>
  <c r="A629" i="3"/>
  <c r="A726" i="3"/>
  <c r="A806" i="3"/>
  <c r="A756" i="3"/>
  <c r="A763" i="3"/>
  <c r="A800" i="3"/>
  <c r="A772" i="3"/>
  <c r="A733" i="3"/>
  <c r="A967" i="3"/>
  <c r="A997" i="3"/>
  <c r="A935" i="3"/>
  <c r="A886" i="3"/>
  <c r="A177" i="3"/>
  <c r="A844" i="3"/>
  <c r="A193" i="3"/>
  <c r="A123" i="3"/>
  <c r="A143" i="3"/>
  <c r="A517" i="3"/>
  <c r="A602" i="3"/>
  <c r="A486" i="3"/>
  <c r="A549" i="3"/>
  <c r="A119" i="3"/>
  <c r="A206" i="3"/>
  <c r="A117" i="3"/>
  <c r="A681" i="3"/>
  <c r="A752" i="3"/>
  <c r="A376" i="3"/>
  <c r="A145" i="3"/>
  <c r="A613" i="3"/>
  <c r="A1021" i="3"/>
  <c r="A962" i="3"/>
  <c r="A343" i="3"/>
  <c r="A59" i="3"/>
  <c r="A678" i="3"/>
  <c r="A55" i="3"/>
  <c r="A692" i="3"/>
  <c r="A727" i="3"/>
  <c r="A16" i="3"/>
  <c r="A192" i="3"/>
  <c r="A849" i="3"/>
  <c r="A8" i="3"/>
  <c r="A679" i="3"/>
  <c r="A618" i="3"/>
  <c r="A699" i="3"/>
  <c r="A463" i="3"/>
  <c r="A666" i="3"/>
  <c r="A799" i="3"/>
  <c r="A263" i="3"/>
  <c r="A244" i="3"/>
  <c r="A291" i="3"/>
  <c r="A1016" i="3"/>
  <c r="A1001" i="3"/>
  <c r="A356" i="3"/>
  <c r="A1003" i="3"/>
  <c r="A808" i="3"/>
  <c r="A869" i="3"/>
  <c r="A614" i="3"/>
  <c r="A580" i="3"/>
  <c r="A32" i="3"/>
  <c r="A101" i="3"/>
  <c r="A210" i="3"/>
  <c r="A406" i="3"/>
  <c r="A880" i="3"/>
  <c r="A31" i="3"/>
  <c r="A653" i="3"/>
  <c r="A515" i="3"/>
  <c r="A219" i="3"/>
  <c r="A868" i="3"/>
  <c r="A611" i="3"/>
  <c r="A447" i="3"/>
  <c r="A249" i="3"/>
  <c r="A395" i="3"/>
  <c r="A966" i="3"/>
  <c r="A937" i="3"/>
  <c r="A734" i="3"/>
  <c r="A301" i="3"/>
  <c r="A443" i="3"/>
  <c r="A528" i="3"/>
  <c r="A946" i="3"/>
  <c r="A654" i="3"/>
  <c r="A775" i="3"/>
  <c r="A50" i="3"/>
  <c r="A822" i="3"/>
  <c r="A650" i="3"/>
  <c r="A287" i="3"/>
  <c r="A420" i="3"/>
  <c r="A433" i="3"/>
  <c r="A687" i="3"/>
  <c r="A113" i="3"/>
  <c r="A111" i="3"/>
  <c r="A49" i="3"/>
  <c r="A543" i="3"/>
  <c r="A812" i="3"/>
  <c r="A191" i="3"/>
  <c r="A861" i="3"/>
  <c r="A858" i="3"/>
  <c r="A860" i="3"/>
  <c r="A228" i="3"/>
  <c r="A449" i="3"/>
  <c r="A61" i="3"/>
  <c r="A789" i="3"/>
  <c r="A757" i="3"/>
  <c r="A758" i="3"/>
  <c r="A251" i="3"/>
  <c r="A508" i="3"/>
  <c r="A496" i="3"/>
  <c r="A835" i="3"/>
  <c r="A540" i="3"/>
  <c r="A312" i="3"/>
  <c r="A979" i="3"/>
  <c r="A408" i="3"/>
  <c r="A110" i="3"/>
  <c r="A695" i="3"/>
  <c r="A640" i="3"/>
  <c r="A58" i="3"/>
  <c r="A691" i="3"/>
  <c r="A686" i="3"/>
  <c r="A106" i="3"/>
  <c r="A870" i="3"/>
  <c r="A894" i="3"/>
  <c r="A91" i="3"/>
  <c r="A723" i="3"/>
  <c r="A551" i="3"/>
  <c r="A252" i="3"/>
  <c r="A68" i="3"/>
  <c r="A525" i="3"/>
  <c r="A39" i="3"/>
  <c r="A584" i="3"/>
  <c r="A3" i="3"/>
  <c r="A785" i="3"/>
  <c r="A605" i="3"/>
  <c r="A285" i="3"/>
  <c r="A867" i="3"/>
  <c r="A881" i="3"/>
  <c r="A69" i="3"/>
  <c r="A1017" i="3"/>
  <c r="A802" i="3"/>
  <c r="A268" i="3"/>
  <c r="A370" i="3"/>
  <c r="A634" i="3"/>
  <c r="A854" i="3"/>
  <c r="A558" i="3"/>
  <c r="A682" i="3"/>
  <c r="A777" i="3"/>
  <c r="A172" i="3"/>
  <c r="A523" i="3"/>
  <c r="A892" i="3"/>
  <c r="A509" i="3"/>
  <c r="A310" i="3"/>
  <c r="A921" i="3"/>
  <c r="A185" i="3"/>
  <c r="A710" i="3"/>
  <c r="A46" i="3"/>
  <c r="A586" i="3"/>
  <c r="A140" i="3"/>
  <c r="A810" i="3"/>
  <c r="A887" i="3"/>
  <c r="A631" i="3"/>
  <c r="A522" i="3"/>
  <c r="A657" i="3"/>
  <c r="A429" i="3"/>
  <c r="A766" i="3"/>
  <c r="A788" i="3"/>
  <c r="A169" i="3"/>
  <c r="A507" i="3"/>
  <c r="A749" i="3"/>
  <c r="A786" i="3"/>
  <c r="A696" i="3"/>
  <c r="A783" i="3"/>
  <c r="A359" i="3"/>
  <c r="A398" i="3"/>
  <c r="A57" i="3"/>
  <c r="A604" i="3"/>
  <c r="A120" i="3"/>
  <c r="A510" i="3"/>
  <c r="A75" i="3"/>
  <c r="A675" i="3"/>
  <c r="A848" i="3"/>
  <c r="A635" i="3"/>
  <c r="A891" i="3"/>
  <c r="A385" i="3"/>
  <c r="A290" i="3"/>
  <c r="A649" i="3"/>
  <c r="A139" i="3"/>
  <c r="A473" i="3"/>
  <c r="A459" i="3"/>
  <c r="A72" i="3"/>
  <c r="A378" i="3"/>
  <c r="A776" i="3"/>
  <c r="A470" i="3"/>
  <c r="A41" i="3"/>
  <c r="A674" i="3"/>
  <c r="A703" i="3"/>
  <c r="A162" i="3"/>
  <c r="A346" i="3"/>
  <c r="A1035" i="3"/>
  <c r="A944" i="3"/>
  <c r="A612" i="3"/>
  <c r="A512" i="3"/>
  <c r="A851" i="3"/>
  <c r="A414" i="3"/>
  <c r="A960" i="3"/>
  <c r="A764" i="3"/>
  <c r="A348" i="3"/>
  <c r="A149" i="3"/>
  <c r="A592" i="3"/>
  <c r="A294" i="3"/>
  <c r="A499" i="3"/>
  <c r="A905" i="3"/>
  <c r="A971" i="3"/>
  <c r="A947" i="3"/>
  <c r="A719" i="3"/>
  <c r="A393" i="3"/>
  <c r="A534" i="3"/>
  <c r="A644" i="3"/>
  <c r="A413" i="3"/>
  <c r="A939" i="3"/>
  <c r="A71" i="3"/>
  <c r="A639" i="3"/>
  <c r="A324" i="3"/>
  <c r="A136" i="3"/>
  <c r="A456" i="3"/>
  <c r="A255" i="3"/>
  <c r="A490" i="3"/>
  <c r="A741" i="3"/>
  <c r="A238" i="3"/>
  <c r="A646" i="3"/>
  <c r="A284" i="3"/>
  <c r="A148" i="3"/>
  <c r="A351" i="3"/>
  <c r="A996" i="3"/>
  <c r="A114" i="3"/>
  <c r="A342" i="3"/>
  <c r="A482" i="3"/>
  <c r="A465" i="3"/>
  <c r="A344" i="3"/>
  <c r="A544" i="3"/>
  <c r="A1010" i="3"/>
  <c r="A1018" i="3"/>
  <c r="A267" i="3"/>
  <c r="A27" i="3"/>
  <c r="A407" i="3"/>
  <c r="A242" i="3"/>
  <c r="A26" i="3"/>
  <c r="A577" i="3"/>
  <c r="A306" i="3"/>
  <c r="A205" i="3"/>
  <c r="A1029" i="3"/>
  <c r="A694" i="3"/>
  <c r="A432" i="3"/>
  <c r="A154" i="3"/>
  <c r="A368" i="3"/>
  <c r="A664" i="3"/>
  <c r="A742" i="3"/>
  <c r="A648" i="3"/>
  <c r="A1013" i="3"/>
  <c r="A60" i="3"/>
  <c r="A394" i="3"/>
  <c r="A823" i="3"/>
  <c r="A373" i="3"/>
  <c r="A436" i="3"/>
  <c r="A715" i="3"/>
  <c r="A389" i="3"/>
  <c r="A817" i="3"/>
  <c r="A397" i="3"/>
  <c r="A281" i="3"/>
  <c r="A159" i="3"/>
  <c r="A538" i="3"/>
  <c r="A754" i="3"/>
  <c r="A792" i="3"/>
  <c r="A132" i="3"/>
  <c r="A80" i="3"/>
  <c r="A599" i="3"/>
  <c r="A893" i="3"/>
  <c r="A272" i="3"/>
  <c r="A572" i="3"/>
  <c r="A922" i="3"/>
  <c r="A20" i="3"/>
  <c r="A821" i="3"/>
  <c r="A361" i="3"/>
  <c r="A488" i="3"/>
  <c r="A927" i="3"/>
  <c r="A744" i="3"/>
  <c r="A748" i="3"/>
  <c r="A722" i="3"/>
  <c r="A18" i="3"/>
  <c r="A423" i="3"/>
  <c r="A668" i="3"/>
  <c r="A680" i="3"/>
  <c r="A430" i="3"/>
  <c r="A320" i="3"/>
  <c r="A830" i="3"/>
  <c r="A855" i="3"/>
  <c r="A200" i="3"/>
  <c r="A759" i="3"/>
  <c r="A150" i="3"/>
  <c r="A274" i="3"/>
  <c r="A130" i="3"/>
  <c r="A427" i="3"/>
  <c r="A183" i="3"/>
  <c r="A546" i="3"/>
  <c r="A202" i="3"/>
  <c r="A588" i="3"/>
  <c r="A746" i="3"/>
  <c r="A815" i="3"/>
  <c r="A833" i="3"/>
  <c r="A77" i="3"/>
  <c r="A641" i="3"/>
  <c r="A919" i="3"/>
  <c r="A970" i="3"/>
  <c r="A144" i="3"/>
  <c r="A317" i="3"/>
  <c r="A530" i="3"/>
  <c r="A663" i="3"/>
  <c r="A484" i="3"/>
  <c r="A897" i="3"/>
  <c r="A153" i="3"/>
  <c r="A66" i="3"/>
  <c r="A709" i="3"/>
  <c r="A226" i="3"/>
  <c r="A814" i="3"/>
  <c r="A595" i="3"/>
  <c r="A662" i="3"/>
  <c r="A381" i="3"/>
  <c r="A165" i="3"/>
  <c r="A478" i="3"/>
  <c r="A84" i="3"/>
  <c r="A404" i="3"/>
  <c r="A1041" i="3"/>
  <c r="A189" i="3"/>
  <c r="A437" i="3"/>
  <c r="A1007" i="3"/>
  <c r="A784" i="3"/>
  <c r="A925" i="3"/>
  <c r="A331" i="3"/>
  <c r="A491" i="3"/>
  <c r="A401" i="3"/>
  <c r="A259" i="3"/>
  <c r="A481" i="3"/>
  <c r="A227" i="3"/>
  <c r="A521" i="3"/>
  <c r="A728" i="3"/>
  <c r="A329" i="3"/>
  <c r="A836" i="3"/>
  <c r="A706" i="3"/>
  <c r="A769" i="3"/>
  <c r="A901" i="3"/>
  <c r="A615" i="3"/>
  <c r="A818" i="3"/>
  <c r="A568" i="3"/>
  <c r="A337" i="3"/>
  <c r="A133" i="3"/>
  <c r="A286" i="3"/>
  <c r="A780" i="3"/>
  <c r="A63" i="3"/>
  <c r="A532" i="3"/>
  <c r="A386" i="3"/>
  <c r="A248" i="3"/>
  <c r="A218" i="3"/>
  <c r="A958" i="3"/>
  <c r="A930" i="3"/>
  <c r="A794" i="3"/>
  <c r="A712" i="3"/>
  <c r="A620" i="3"/>
  <c r="A247" i="3"/>
  <c r="A156" i="3"/>
  <c r="A801" i="3"/>
  <c r="A1036" i="3"/>
  <c r="A520" i="3"/>
  <c r="A553" i="3"/>
  <c r="A483" i="3"/>
  <c r="A704" i="3"/>
  <c r="A338" i="3"/>
  <c r="A364" i="3"/>
  <c r="A1023" i="3"/>
  <c r="A942" i="3"/>
  <c r="A865" i="3"/>
  <c r="A402" i="3"/>
  <c r="A76" i="3"/>
  <c r="A326" i="3"/>
  <c r="A591" i="3"/>
  <c r="A440" i="3"/>
  <c r="A330" i="3"/>
  <c r="A296" i="3"/>
  <c r="A383" i="3"/>
  <c r="A502" i="3"/>
  <c r="A743" i="3"/>
  <c r="A1020" i="3"/>
  <c r="A652" i="3"/>
  <c r="A864" i="3"/>
  <c r="A108" i="3"/>
  <c r="A17" i="3"/>
  <c r="A278" i="3"/>
  <c r="A1006" i="3"/>
  <c r="A560" i="3"/>
  <c r="A751" i="3"/>
  <c r="A621" i="3"/>
  <c r="A374" i="3"/>
  <c r="A135" i="3"/>
  <c r="A4" i="4"/>
  <c r="A363" i="4"/>
  <c r="A247" i="4"/>
  <c r="A15" i="4"/>
  <c r="A334" i="4"/>
  <c r="A165" i="4"/>
  <c r="A283" i="4"/>
  <c r="A314" i="4"/>
  <c r="A330" i="4"/>
  <c r="A271" i="4"/>
  <c r="A268" i="4"/>
  <c r="A254" i="4"/>
  <c r="A304" i="4"/>
  <c r="A352" i="4"/>
  <c r="A444" i="4"/>
  <c r="A438" i="4"/>
  <c r="A345" i="4"/>
  <c r="A296" i="4"/>
  <c r="A98" i="4"/>
  <c r="A128" i="4"/>
  <c r="A96" i="4"/>
  <c r="A396" i="4"/>
  <c r="A236" i="4"/>
  <c r="A188" i="4"/>
  <c r="A389" i="4"/>
  <c r="A155" i="4"/>
  <c r="A397" i="4"/>
  <c r="A367" i="4"/>
  <c r="A411" i="4"/>
  <c r="A120" i="4"/>
  <c r="A401" i="4"/>
  <c r="A312" i="4"/>
  <c r="A226" i="4"/>
  <c r="A118" i="4"/>
  <c r="A108" i="4"/>
  <c r="A8" i="4"/>
  <c r="A176" i="4"/>
  <c r="A16" i="4"/>
  <c r="A371" i="4"/>
  <c r="A72" i="4"/>
  <c r="A186" i="4"/>
  <c r="A241" i="4"/>
  <c r="A73" i="4"/>
  <c r="A347" i="4"/>
  <c r="A206" i="4"/>
  <c r="A229" i="4"/>
  <c r="A140" i="4"/>
  <c r="A324" i="4"/>
  <c r="A323" i="4"/>
  <c r="A66" i="4"/>
  <c r="A249" i="4"/>
  <c r="A250" i="4"/>
  <c r="A395" i="4"/>
  <c r="A392" i="4"/>
  <c r="A265" i="4"/>
  <c r="A195" i="4"/>
  <c r="A422" i="4"/>
  <c r="A266" i="4"/>
  <c r="A113" i="4"/>
  <c r="A172" i="4"/>
  <c r="A338" i="4"/>
  <c r="A23" i="4"/>
  <c r="A97" i="4"/>
  <c r="A80" i="4"/>
  <c r="A361" i="4"/>
  <c r="A111" i="4"/>
  <c r="A50" i="4"/>
  <c r="A300" i="4"/>
  <c r="A384" i="4"/>
  <c r="A183" i="4"/>
  <c r="A418" i="4"/>
  <c r="A393" i="4"/>
  <c r="A272" i="4"/>
  <c r="A91" i="4"/>
  <c r="A469" i="4"/>
  <c r="A459" i="4"/>
  <c r="A485" i="4"/>
  <c r="A93" i="4"/>
  <c r="A25" i="4"/>
  <c r="A267" i="4"/>
  <c r="A47" i="4"/>
  <c r="A399" i="4"/>
  <c r="A286" i="4"/>
  <c r="A232" i="4"/>
  <c r="A146" i="4"/>
  <c r="A7" i="4"/>
  <c r="A320" i="4"/>
  <c r="A481" i="4"/>
  <c r="A201" i="4"/>
  <c r="A424" i="4"/>
  <c r="A311" i="4"/>
  <c r="A107" i="4"/>
  <c r="A191" i="4"/>
  <c r="A331" i="4"/>
  <c r="A161" i="4"/>
  <c r="A216" i="4"/>
  <c r="A453" i="4"/>
  <c r="A110" i="4"/>
  <c r="A482" i="4"/>
  <c r="A415" i="4"/>
  <c r="A92" i="4"/>
  <c r="A403" i="4"/>
  <c r="A376" i="4"/>
  <c r="A177" i="4"/>
  <c r="A119" i="4"/>
  <c r="A31" i="4"/>
  <c r="A402" i="4"/>
  <c r="A307" i="4"/>
  <c r="A211" i="4"/>
  <c r="A130" i="4"/>
  <c r="A132" i="4"/>
  <c r="A291" i="4"/>
  <c r="A431" i="4"/>
  <c r="A452" i="4"/>
  <c r="A74" i="4"/>
  <c r="A502" i="4"/>
  <c r="A294" i="4"/>
  <c r="A388" i="4"/>
  <c r="A473" i="4"/>
  <c r="A321" i="4"/>
  <c r="A21" i="4"/>
  <c r="A163" i="4"/>
  <c r="A30" i="4"/>
  <c r="A325" i="4"/>
  <c r="A19" i="4"/>
  <c r="A354" i="4"/>
  <c r="A32" i="4"/>
  <c r="A276" i="4"/>
  <c r="A400" i="4"/>
  <c r="A222" i="4"/>
  <c r="A259" i="4"/>
  <c r="A223" i="4"/>
  <c r="A433" i="4"/>
  <c r="A349" i="4"/>
  <c r="A504" i="4"/>
  <c r="A197" i="4"/>
  <c r="A346" i="4"/>
  <c r="A246" i="4"/>
  <c r="A405" i="4"/>
  <c r="A251" i="4"/>
  <c r="A280" i="4"/>
  <c r="A41" i="4"/>
  <c r="A370" i="4"/>
  <c r="A417" i="4"/>
  <c r="A61" i="4"/>
  <c r="A116" i="4"/>
  <c r="A90" i="4"/>
  <c r="A231" i="4"/>
  <c r="A38" i="4"/>
  <c r="A357" i="4"/>
  <c r="A310" i="4"/>
  <c r="A217" i="4"/>
  <c r="A468" i="4"/>
  <c r="A448" i="4"/>
  <c r="A339" i="4"/>
  <c r="A67" i="4"/>
  <c r="A333" i="4"/>
  <c r="A117" i="4"/>
  <c r="A55" i="4"/>
  <c r="A479" i="4"/>
  <c r="A373" i="4"/>
  <c r="A171" i="4"/>
  <c r="A416" i="4"/>
  <c r="A168" i="4"/>
  <c r="A18" i="4"/>
  <c r="A9" i="4"/>
  <c r="A115" i="4"/>
  <c r="A316" i="4"/>
  <c r="A203" i="4"/>
  <c r="A59" i="4"/>
  <c r="A62" i="4"/>
  <c r="A208" i="4"/>
  <c r="A353" i="4"/>
  <c r="A76" i="4"/>
  <c r="A202" i="4"/>
  <c r="A40" i="4"/>
  <c r="A315" i="4"/>
  <c r="A151" i="4"/>
  <c r="A138" i="4"/>
  <c r="A205" i="4"/>
  <c r="A449" i="4"/>
  <c r="A494" i="4"/>
  <c r="A427" i="4"/>
  <c r="A134" i="4"/>
  <c r="A369" i="4"/>
  <c r="A498" i="4"/>
  <c r="A462" i="4"/>
  <c r="A414" i="4"/>
  <c r="A404" i="4"/>
  <c r="A258" i="4"/>
  <c r="A237" i="4"/>
  <c r="A193" i="4"/>
  <c r="A263" i="4"/>
  <c r="A210" i="4"/>
  <c r="A317" i="4"/>
  <c r="A387" i="4"/>
  <c r="A156" i="4"/>
  <c r="A434" i="4"/>
  <c r="A245" i="4"/>
  <c r="A261" i="4"/>
  <c r="A173" i="4"/>
  <c r="A386" i="4"/>
  <c r="A407" i="4"/>
  <c r="A398" i="4"/>
  <c r="A343" i="4"/>
  <c r="A56" i="4"/>
  <c r="A100" i="4"/>
  <c r="A252" i="4"/>
  <c r="A306" i="4"/>
  <c r="A368" i="4"/>
  <c r="A364" i="4"/>
  <c r="A68" i="4"/>
  <c r="A277" i="4"/>
  <c r="A227" i="4"/>
  <c r="A491" i="4"/>
  <c r="A385" i="4"/>
  <c r="A465" i="4"/>
  <c r="A95" i="4"/>
  <c r="A44" i="4"/>
  <c r="A253" i="4"/>
  <c r="A327" i="4"/>
  <c r="A63" i="4"/>
  <c r="A24" i="4"/>
  <c r="A178" i="4"/>
  <c r="A248" i="4"/>
  <c r="A344" i="4"/>
  <c r="A442" i="4"/>
  <c r="A326" i="4"/>
  <c r="A303" i="4"/>
  <c r="A49" i="4"/>
  <c r="A33" i="4"/>
  <c r="A281" i="4"/>
  <c r="A60" i="4"/>
  <c r="A301" i="4"/>
  <c r="A78" i="4"/>
  <c r="A127" i="4"/>
  <c r="A184" i="4"/>
  <c r="A455" i="4"/>
  <c r="A269" i="4"/>
  <c r="A288" i="4"/>
  <c r="A470" i="4"/>
  <c r="A239" i="4"/>
  <c r="A426" i="4"/>
  <c r="A207" i="4"/>
  <c r="A160" i="4"/>
  <c r="A351" i="4"/>
  <c r="A257" i="4"/>
  <c r="A435" i="4"/>
  <c r="A429" i="4"/>
  <c r="A488" i="4"/>
  <c r="A366" i="4"/>
  <c r="A289" i="4"/>
  <c r="A382" i="4"/>
  <c r="A478" i="4"/>
  <c r="A99" i="4"/>
  <c r="A29" i="4"/>
  <c r="A37" i="4"/>
  <c r="A135" i="4"/>
  <c r="A79" i="4"/>
  <c r="A372" i="4"/>
  <c r="A495" i="4"/>
  <c r="A383" i="4"/>
  <c r="A34" i="4"/>
  <c r="A228" i="4"/>
  <c r="A182" i="4"/>
  <c r="A162" i="4"/>
  <c r="A471" i="4"/>
  <c r="A218" i="4"/>
  <c r="A332" i="4"/>
  <c r="A147" i="4"/>
  <c r="A279" i="4"/>
  <c r="A350" i="4"/>
  <c r="A102" i="4"/>
  <c r="A141" i="4"/>
  <c r="A122" i="4"/>
  <c r="A375" i="4"/>
  <c r="A335" i="4"/>
  <c r="A348" i="4"/>
  <c r="A492" i="4"/>
  <c r="A169" i="4"/>
  <c r="A322" i="4"/>
  <c r="A454" i="4"/>
  <c r="A287" i="4"/>
  <c r="A493" i="4"/>
  <c r="A461" i="4"/>
  <c r="A460" i="4"/>
  <c r="A214" i="4"/>
  <c r="A256" i="4"/>
  <c r="A374" i="4"/>
  <c r="A22" i="4"/>
  <c r="A35" i="4"/>
  <c r="A308" i="4"/>
  <c r="A212" i="4"/>
  <c r="A198" i="4"/>
  <c r="A114" i="4"/>
  <c r="A410" i="4"/>
  <c r="A103" i="4"/>
  <c r="A480" i="4"/>
  <c r="A423" i="4"/>
  <c r="A81" i="4"/>
  <c r="A11" i="4"/>
  <c r="A319" i="4"/>
  <c r="A244" i="4"/>
  <c r="A109" i="4"/>
  <c r="A133" i="4"/>
  <c r="A292" i="4"/>
  <c r="A457" i="4"/>
  <c r="A378" i="4"/>
  <c r="A450" i="4"/>
  <c r="A230" i="4"/>
  <c r="A213" i="4"/>
  <c r="A85" i="4"/>
  <c r="A71" i="4"/>
  <c r="A26" i="4"/>
  <c r="A483" i="4"/>
  <c r="A5" i="4"/>
  <c r="A390" i="4"/>
  <c r="A475" i="4"/>
  <c r="A139" i="4"/>
  <c r="A136" i="4"/>
  <c r="A189" i="4"/>
  <c r="A54" i="4"/>
  <c r="A192" i="4"/>
  <c r="A65" i="4"/>
  <c r="A233" i="4"/>
  <c r="A234" i="4"/>
  <c r="A305" i="4"/>
  <c r="A142" i="4"/>
  <c r="A486" i="4"/>
  <c r="A445" i="4"/>
  <c r="A204" i="4"/>
  <c r="A150" i="4"/>
  <c r="A84" i="4"/>
  <c r="A145" i="4"/>
  <c r="A137" i="4"/>
  <c r="A42" i="4"/>
  <c r="A298" i="4"/>
  <c r="A6" i="4"/>
  <c r="A419" i="4"/>
  <c r="A225" i="4"/>
  <c r="A358" i="4"/>
  <c r="A463" i="4"/>
  <c r="A490" i="4"/>
  <c r="A36" i="4"/>
  <c r="A318" i="4"/>
  <c r="A175" i="4"/>
  <c r="A159" i="4"/>
  <c r="A101" i="4"/>
  <c r="A77" i="4"/>
  <c r="A180" i="4"/>
  <c r="A70" i="4"/>
  <c r="A446" i="4"/>
  <c r="A496" i="4"/>
  <c r="A466" i="4"/>
  <c r="A190" i="4"/>
  <c r="A394" i="4"/>
  <c r="A181" i="4"/>
  <c r="A365" i="4"/>
  <c r="A39" i="4"/>
  <c r="A86" i="4"/>
  <c r="A187" i="4"/>
  <c r="A260" i="4"/>
  <c r="A255" i="4"/>
  <c r="A507" i="4"/>
  <c r="A126" i="4"/>
  <c r="A45" i="4"/>
  <c r="A158" i="4"/>
  <c r="A88" i="4"/>
  <c r="A144" i="4"/>
  <c r="A64" i="4"/>
  <c r="A340" i="4"/>
  <c r="A51" i="4"/>
  <c r="A196" i="4"/>
  <c r="A447" i="4"/>
  <c r="A432" i="4"/>
  <c r="A506" i="4"/>
  <c r="A53" i="4"/>
  <c r="A17" i="4"/>
  <c r="A337" i="4"/>
  <c r="A238" i="4"/>
  <c r="A243" i="4"/>
  <c r="A409" i="4"/>
  <c r="A275" i="4"/>
  <c r="A27" i="4"/>
  <c r="A170" i="4"/>
  <c r="A242" i="4"/>
  <c r="A505" i="4"/>
  <c r="A497" i="4"/>
  <c r="A129" i="4"/>
  <c r="A274" i="4"/>
  <c r="A380" i="4"/>
  <c r="A278" i="4"/>
  <c r="A10" i="4"/>
  <c r="A336" i="4"/>
  <c r="A179" i="4"/>
  <c r="A112" i="4"/>
  <c r="A185" i="4"/>
  <c r="A328" i="4"/>
  <c r="A83" i="4"/>
  <c r="A313" i="4"/>
  <c r="A501" i="4"/>
  <c r="A467" i="4"/>
  <c r="A341" i="4"/>
  <c r="A420" i="4"/>
  <c r="A408" i="4"/>
  <c r="A104" i="4"/>
  <c r="A167" i="4"/>
  <c r="A199" i="4"/>
  <c r="A302" i="4"/>
  <c r="A166" i="4"/>
  <c r="A14" i="4"/>
  <c r="A476" i="4"/>
  <c r="A412" i="4"/>
  <c r="A430" i="4"/>
  <c r="A52" i="4"/>
  <c r="A284" i="4"/>
  <c r="A194" i="4"/>
  <c r="A164" i="4"/>
  <c r="A215" i="4"/>
  <c r="A43" i="4"/>
  <c r="A123" i="4"/>
  <c r="A477" i="4"/>
  <c r="A428" i="4"/>
  <c r="A425" i="4"/>
  <c r="A472" i="4"/>
  <c r="A152" i="4"/>
  <c r="A309" i="4"/>
  <c r="A174" i="4"/>
  <c r="A87" i="4"/>
  <c r="A105" i="4"/>
  <c r="A131" i="4"/>
  <c r="A270" i="4"/>
  <c r="A264" i="4"/>
  <c r="A413" i="4"/>
  <c r="A57" i="4"/>
  <c r="A273" i="4"/>
  <c r="A439" i="4"/>
  <c r="A75" i="4"/>
  <c r="A143" i="4"/>
  <c r="A295" i="4"/>
  <c r="A282" i="4"/>
  <c r="A451" i="4"/>
  <c r="A106" i="4"/>
  <c r="A221" i="4"/>
  <c r="A262" i="4"/>
  <c r="A220" i="4"/>
  <c r="A124" i="4"/>
  <c r="A69" i="4"/>
  <c r="A28" i="4"/>
  <c r="A355" i="4"/>
  <c r="A474" i="4"/>
  <c r="A149" i="4"/>
  <c r="A297" i="4"/>
  <c r="A464" i="4"/>
  <c r="A209" i="4"/>
  <c r="A440" i="4"/>
  <c r="A89" i="4"/>
  <c r="A94" i="4"/>
  <c r="A342" i="4"/>
  <c r="A46" i="4"/>
  <c r="A441" i="4"/>
  <c r="A20" i="4"/>
  <c r="A500" i="4"/>
  <c r="A293" i="4"/>
  <c r="A406" i="4"/>
  <c r="A436" i="4"/>
  <c r="A362" i="4"/>
  <c r="A82" i="4"/>
  <c r="A153" i="4"/>
  <c r="A421" i="4"/>
  <c r="A285" i="4"/>
  <c r="A381" i="4"/>
  <c r="A329" i="4"/>
  <c r="A219" i="4"/>
  <c r="A154" i="4"/>
  <c r="A13" i="4"/>
  <c r="A290" i="4"/>
  <c r="A299" i="4"/>
  <c r="A359" i="4"/>
  <c r="A499" i="4"/>
  <c r="A200" i="4"/>
  <c r="A443" i="4"/>
  <c r="A148" i="4"/>
  <c r="A235" i="4"/>
  <c r="A437" i="4"/>
  <c r="A379" i="4"/>
  <c r="A503" i="4"/>
  <c r="A377" i="4"/>
  <c r="A157" i="4"/>
  <c r="A224" i="4"/>
  <c r="A391" i="4"/>
  <c r="A487" i="4"/>
  <c r="A356" i="4"/>
  <c r="A489" i="4"/>
  <c r="A58" i="4"/>
  <c r="A360" i="4"/>
  <c r="A456" i="4"/>
  <c r="A12" i="4"/>
  <c r="A240" i="4"/>
  <c r="A121" i="4"/>
  <c r="A48" i="4"/>
  <c r="A458" i="4"/>
  <c r="A125" i="4"/>
  <c r="A484" i="4"/>
  <c r="A3" i="4"/>
  <c r="A23" i="5"/>
  <c r="A107" i="5"/>
  <c r="A316" i="5"/>
  <c r="A308" i="5"/>
  <c r="A146" i="5"/>
  <c r="A87" i="5"/>
  <c r="A196" i="5"/>
  <c r="A109" i="5"/>
  <c r="A263" i="5"/>
  <c r="A331" i="5"/>
  <c r="A99" i="5"/>
  <c r="A32" i="5"/>
  <c r="A188" i="5"/>
  <c r="A192" i="5"/>
  <c r="A246" i="5"/>
  <c r="A199" i="5"/>
  <c r="A74" i="5"/>
  <c r="A125" i="5"/>
  <c r="A183" i="5"/>
  <c r="A296" i="5"/>
  <c r="A288" i="5"/>
  <c r="A110" i="5"/>
  <c r="A141" i="5"/>
  <c r="A168" i="5"/>
  <c r="A143" i="5"/>
  <c r="A61" i="5"/>
  <c r="A172" i="5"/>
  <c r="A112" i="5"/>
  <c r="A202" i="5"/>
  <c r="A88" i="5"/>
  <c r="A60" i="5"/>
  <c r="A49" i="5"/>
  <c r="A94" i="5"/>
  <c r="A81" i="5"/>
  <c r="A173" i="5"/>
  <c r="A358" i="5"/>
  <c r="A221" i="5"/>
  <c r="A162" i="5"/>
  <c r="A289" i="5"/>
  <c r="A361" i="5"/>
  <c r="A350" i="5"/>
  <c r="A342" i="5"/>
  <c r="A98" i="5"/>
  <c r="A37" i="5"/>
  <c r="A79" i="5"/>
  <c r="A83" i="5"/>
  <c r="A136" i="5"/>
  <c r="A225" i="5"/>
  <c r="A103" i="5"/>
  <c r="A253" i="5"/>
  <c r="A205" i="5"/>
  <c r="A266" i="5"/>
  <c r="A271" i="5"/>
  <c r="A193" i="5"/>
  <c r="A303" i="5"/>
  <c r="A135" i="5"/>
  <c r="A203" i="5"/>
  <c r="A55" i="5"/>
  <c r="A184" i="5"/>
  <c r="A360" i="5"/>
  <c r="A8" i="5"/>
  <c r="A70" i="5"/>
  <c r="A82" i="5"/>
  <c r="A255" i="5"/>
  <c r="A52" i="5"/>
  <c r="A314" i="5"/>
  <c r="A258" i="5"/>
  <c r="A102" i="5"/>
  <c r="A220" i="5"/>
  <c r="A115" i="5"/>
  <c r="A198" i="5"/>
  <c r="A349" i="5"/>
  <c r="A359" i="5"/>
  <c r="A339" i="5"/>
  <c r="A174" i="5"/>
  <c r="A62" i="5"/>
  <c r="A322" i="5"/>
  <c r="A139" i="5"/>
  <c r="A335" i="5"/>
  <c r="A127" i="5"/>
  <c r="A4" i="5"/>
  <c r="A197" i="5"/>
  <c r="A18" i="5"/>
  <c r="A213" i="5"/>
  <c r="A344" i="5"/>
  <c r="A206" i="5"/>
  <c r="A345" i="5"/>
  <c r="A336" i="5"/>
  <c r="A75" i="5"/>
  <c r="A269" i="5"/>
  <c r="A268" i="5"/>
  <c r="A101" i="5"/>
  <c r="A239" i="5"/>
  <c r="A332" i="5"/>
  <c r="A78" i="5"/>
  <c r="A260" i="5"/>
  <c r="A251" i="5"/>
  <c r="A207" i="5"/>
  <c r="A218" i="5"/>
  <c r="A126" i="5"/>
  <c r="A159" i="5"/>
  <c r="A56" i="5"/>
  <c r="A100" i="5"/>
  <c r="A290" i="5"/>
  <c r="A319" i="5"/>
  <c r="A144" i="5"/>
  <c r="A277" i="5"/>
  <c r="A185" i="5"/>
  <c r="A6" i="5"/>
  <c r="A13" i="5"/>
  <c r="A57" i="5"/>
  <c r="A140" i="5"/>
  <c r="A45" i="5"/>
  <c r="A234" i="5"/>
  <c r="A28" i="5"/>
  <c r="A298" i="5"/>
  <c r="A216" i="5"/>
  <c r="A142" i="5"/>
  <c r="A324" i="5"/>
  <c r="A63" i="5"/>
  <c r="A147" i="5"/>
  <c r="A46" i="5"/>
  <c r="A34" i="5"/>
  <c r="A273" i="5"/>
  <c r="A227" i="5"/>
  <c r="A91" i="5"/>
  <c r="A30" i="5"/>
  <c r="A95" i="5"/>
  <c r="A307" i="5"/>
  <c r="A40" i="5"/>
  <c r="A256" i="5"/>
  <c r="A12" i="5"/>
  <c r="A10" i="5"/>
  <c r="A264" i="5"/>
  <c r="A161" i="5"/>
  <c r="A240" i="5"/>
  <c r="A3" i="5"/>
  <c r="A187" i="5"/>
  <c r="A123" i="5"/>
  <c r="A180" i="5"/>
  <c r="A214" i="5"/>
  <c r="A351" i="5"/>
  <c r="A295" i="5"/>
  <c r="A129" i="5"/>
  <c r="A348" i="5"/>
  <c r="A132" i="5"/>
  <c r="A357" i="5"/>
  <c r="A128" i="5"/>
  <c r="A326" i="5"/>
  <c r="A29" i="5"/>
  <c r="A318" i="5"/>
  <c r="A275" i="5"/>
  <c r="A201" i="5"/>
  <c r="A164" i="5"/>
  <c r="A262" i="5"/>
  <c r="A329" i="5"/>
  <c r="A181" i="5"/>
  <c r="A5" i="5"/>
  <c r="A130" i="5"/>
  <c r="A304" i="5"/>
  <c r="A175" i="5"/>
  <c r="A15" i="5"/>
  <c r="A165" i="5"/>
  <c r="A105" i="5"/>
  <c r="A297" i="5"/>
  <c r="A292" i="5"/>
  <c r="A219" i="5"/>
  <c r="A22" i="5"/>
  <c r="A76" i="5"/>
  <c r="A11" i="5"/>
  <c r="A133" i="5"/>
  <c r="A27" i="5"/>
  <c r="A170" i="5"/>
  <c r="A189" i="5"/>
  <c r="A306" i="5"/>
  <c r="A244" i="5"/>
  <c r="A119" i="5"/>
  <c r="A200" i="5"/>
  <c r="A281" i="5"/>
  <c r="A338" i="5"/>
  <c r="A237" i="5"/>
  <c r="A72" i="5"/>
  <c r="A149" i="5"/>
  <c r="A233" i="5"/>
  <c r="A267" i="5"/>
  <c r="A156" i="5"/>
  <c r="A320" i="5"/>
  <c r="A177" i="5"/>
  <c r="A111" i="5"/>
  <c r="A321" i="5"/>
  <c r="A145" i="5"/>
  <c r="A287" i="5"/>
  <c r="A285" i="5"/>
  <c r="A121" i="5"/>
  <c r="A282" i="5"/>
  <c r="A242" i="5"/>
  <c r="A334" i="5"/>
  <c r="A278" i="5"/>
  <c r="A26" i="5"/>
  <c r="A210" i="5"/>
  <c r="A270" i="5"/>
  <c r="A163" i="5"/>
  <c r="A86" i="5"/>
  <c r="A41" i="5"/>
  <c r="A223" i="5"/>
  <c r="A166" i="5"/>
  <c r="A169" i="5"/>
  <c r="A116" i="5"/>
  <c r="A363" i="5"/>
  <c r="A364" i="5"/>
  <c r="A208" i="5"/>
  <c r="A191" i="5"/>
  <c r="A106" i="5"/>
  <c r="A247" i="5"/>
  <c r="A252" i="5"/>
  <c r="A54" i="5"/>
  <c r="A39" i="5"/>
  <c r="A224" i="5"/>
  <c r="A47" i="5"/>
  <c r="A31" i="5"/>
  <c r="A21" i="5"/>
  <c r="A138" i="5"/>
  <c r="A176" i="5"/>
  <c r="A68" i="5"/>
  <c r="A194" i="5"/>
  <c r="A340" i="5"/>
  <c r="A114" i="5"/>
  <c r="A190" i="5"/>
  <c r="A283" i="5"/>
  <c r="A365" i="5"/>
  <c r="A92" i="5"/>
  <c r="A58" i="5"/>
  <c r="A182" i="5"/>
  <c r="A120" i="5"/>
  <c r="A249" i="5"/>
  <c r="A310" i="5"/>
  <c r="A311" i="5"/>
  <c r="A53" i="5"/>
  <c r="A333" i="5"/>
  <c r="A236" i="5"/>
  <c r="A353" i="5"/>
  <c r="A89" i="5"/>
  <c r="A117" i="5"/>
  <c r="A71" i="5"/>
  <c r="A301" i="5"/>
  <c r="A20" i="5"/>
  <c r="A209" i="5"/>
  <c r="A212" i="5"/>
  <c r="A178" i="5"/>
  <c r="A231" i="5"/>
  <c r="A137" i="5"/>
  <c r="A124" i="5"/>
  <c r="A243" i="5"/>
  <c r="A167" i="5"/>
  <c r="A64" i="5"/>
  <c r="A160" i="5"/>
  <c r="A7" i="5"/>
  <c r="A179" i="5"/>
  <c r="A90" i="5"/>
  <c r="A245" i="5"/>
  <c r="A230" i="5"/>
  <c r="A229" i="5"/>
  <c r="A291" i="5"/>
  <c r="A217" i="5"/>
  <c r="A195" i="5"/>
  <c r="A154" i="5"/>
  <c r="A215" i="5"/>
  <c r="A96" i="5"/>
  <c r="A257" i="5"/>
  <c r="A24" i="5"/>
  <c r="A204" i="5"/>
  <c r="A118" i="5"/>
  <c r="A356" i="5"/>
  <c r="A43" i="5"/>
  <c r="A272" i="5"/>
  <c r="A261" i="5"/>
  <c r="A65" i="5"/>
  <c r="A211" i="5"/>
  <c r="A17" i="5"/>
  <c r="A171" i="5"/>
  <c r="A337" i="5"/>
  <c r="A16" i="5"/>
  <c r="A222" i="5"/>
  <c r="A274" i="5"/>
  <c r="A315" i="5"/>
  <c r="A14" i="5"/>
  <c r="A226" i="5"/>
  <c r="A294" i="5"/>
  <c r="A276" i="5"/>
  <c r="A328" i="5"/>
  <c r="A59" i="5"/>
  <c r="A158" i="5"/>
  <c r="A354" i="5"/>
  <c r="A265" i="5"/>
  <c r="A259" i="5"/>
  <c r="A312" i="5"/>
  <c r="A343" i="5"/>
  <c r="A48" i="5"/>
  <c r="A305" i="5"/>
  <c r="A113" i="5"/>
  <c r="A280" i="5"/>
  <c r="A355" i="5"/>
  <c r="A241" i="5"/>
  <c r="A66" i="5"/>
  <c r="A153" i="5"/>
  <c r="A352" i="5"/>
  <c r="A35" i="5"/>
  <c r="A325" i="5"/>
  <c r="A36" i="5"/>
  <c r="A284" i="5"/>
  <c r="A286" i="5"/>
  <c r="A254" i="5"/>
  <c r="A238" i="5"/>
  <c r="A347" i="5"/>
  <c r="A150" i="5"/>
  <c r="A248" i="5"/>
  <c r="A97" i="5"/>
  <c r="A85" i="5"/>
  <c r="A235" i="5"/>
  <c r="A330" i="5"/>
  <c r="A327" i="5"/>
  <c r="A122" i="5"/>
  <c r="A50" i="5"/>
  <c r="A51" i="5"/>
  <c r="A309" i="5"/>
  <c r="A108" i="5"/>
  <c r="A104" i="5"/>
  <c r="A44" i="5"/>
  <c r="A84" i="5"/>
  <c r="A155" i="5"/>
  <c r="A157" i="5"/>
  <c r="A317" i="5"/>
  <c r="A73" i="5"/>
  <c r="A77" i="5"/>
  <c r="A67" i="5"/>
  <c r="A19" i="5"/>
  <c r="A80" i="5"/>
  <c r="A346" i="5"/>
  <c r="A279" i="5"/>
  <c r="A42" i="5"/>
  <c r="A93" i="5"/>
  <c r="A293" i="5"/>
  <c r="A232" i="5"/>
  <c r="A33" i="5"/>
  <c r="A148" i="5"/>
  <c r="A299" i="5"/>
  <c r="A323" i="5"/>
  <c r="A131" i="5"/>
  <c r="A186" i="5"/>
  <c r="A300" i="5"/>
  <c r="A250" i="5"/>
  <c r="A69" i="5"/>
  <c r="A302" i="5"/>
  <c r="A341" i="5"/>
  <c r="A313" i="5"/>
  <c r="A228" i="5"/>
  <c r="A134" i="5"/>
  <c r="A362" i="5"/>
  <c r="A9" i="5"/>
  <c r="A152" i="5"/>
  <c r="A151" i="5"/>
  <c r="A25" i="5"/>
  <c r="A38" i="5"/>
  <c r="A39" i="6"/>
  <c r="A114" i="6"/>
  <c r="A91" i="6"/>
  <c r="A67" i="6"/>
  <c r="A75" i="6"/>
  <c r="A17" i="6"/>
  <c r="A3" i="6"/>
  <c r="A107" i="6"/>
  <c r="A87" i="6"/>
  <c r="A70" i="6"/>
  <c r="A101" i="6"/>
  <c r="A86" i="6"/>
  <c r="A47" i="6"/>
  <c r="A30" i="6"/>
  <c r="A111" i="6"/>
  <c r="A85" i="6"/>
  <c r="A56" i="6"/>
  <c r="A8" i="6"/>
  <c r="A54" i="6"/>
  <c r="A4" i="6"/>
  <c r="A23" i="6"/>
  <c r="A72" i="6"/>
  <c r="A51" i="6"/>
  <c r="A43" i="6"/>
  <c r="A89" i="6"/>
  <c r="A120" i="6"/>
  <c r="A24" i="6"/>
  <c r="A44" i="6"/>
  <c r="A9" i="6"/>
  <c r="A88" i="6"/>
  <c r="A119" i="6"/>
  <c r="A73" i="6"/>
  <c r="A79" i="6"/>
  <c r="A41" i="6"/>
  <c r="A27" i="6"/>
  <c r="A82" i="6"/>
  <c r="A57" i="6"/>
  <c r="A98" i="6"/>
  <c r="A93" i="6"/>
  <c r="A116" i="6"/>
  <c r="A97" i="6"/>
  <c r="A80" i="6"/>
  <c r="A11" i="6"/>
  <c r="A92" i="6"/>
  <c r="A96" i="6"/>
  <c r="A74" i="6"/>
  <c r="A34" i="6"/>
  <c r="A33" i="6"/>
  <c r="A25" i="6"/>
  <c r="A118" i="6"/>
  <c r="A35" i="6"/>
  <c r="A81" i="6"/>
  <c r="A13" i="6"/>
  <c r="A53" i="6"/>
  <c r="A40" i="6"/>
  <c r="A78" i="6"/>
  <c r="A50" i="6"/>
  <c r="A20" i="6"/>
  <c r="A84" i="6"/>
  <c r="A52" i="6"/>
  <c r="A115" i="6"/>
  <c r="A59" i="6"/>
  <c r="A108" i="6"/>
  <c r="A32" i="6"/>
  <c r="A28" i="6"/>
  <c r="A60" i="6"/>
  <c r="A7" i="6"/>
  <c r="A61" i="6"/>
  <c r="A112" i="6"/>
  <c r="A48" i="6"/>
  <c r="A66" i="6"/>
  <c r="A22" i="6"/>
  <c r="A106" i="6"/>
  <c r="A105" i="6"/>
  <c r="A69" i="6"/>
  <c r="A18" i="6"/>
  <c r="A71" i="6"/>
  <c r="A31" i="6"/>
  <c r="A68" i="6"/>
  <c r="A26" i="6"/>
  <c r="A94" i="6"/>
  <c r="A102" i="6"/>
  <c r="A109" i="6"/>
  <c r="A46" i="6"/>
  <c r="A38" i="6"/>
  <c r="A16" i="6"/>
  <c r="A6" i="6"/>
  <c r="A55" i="6"/>
  <c r="A122" i="6"/>
  <c r="A19" i="6"/>
  <c r="A63" i="6"/>
  <c r="A99" i="6"/>
  <c r="A77" i="6"/>
  <c r="A83" i="6"/>
  <c r="A10" i="6"/>
  <c r="A15" i="6"/>
  <c r="A37" i="6"/>
  <c r="A65" i="6"/>
  <c r="A21" i="6"/>
  <c r="A36" i="6"/>
  <c r="A100" i="6"/>
  <c r="A14" i="6"/>
  <c r="A90" i="6"/>
  <c r="A58" i="6"/>
  <c r="A117" i="6"/>
  <c r="A12" i="6"/>
  <c r="A95" i="6"/>
  <c r="A5" i="6"/>
  <c r="A76" i="6"/>
  <c r="A64" i="6"/>
  <c r="A29" i="6"/>
  <c r="A49" i="6"/>
  <c r="A103" i="6"/>
  <c r="A121" i="6"/>
  <c r="A62" i="6"/>
  <c r="A113" i="6"/>
  <c r="A42" i="6"/>
  <c r="A45" i="6"/>
  <c r="A104" i="6"/>
  <c r="A110" i="6"/>
  <c r="A6" i="7"/>
  <c r="A3" i="7"/>
  <c r="A33" i="7"/>
  <c r="A11" i="7"/>
  <c r="A16" i="7"/>
  <c r="A19" i="7"/>
  <c r="A13" i="7"/>
  <c r="A51" i="7"/>
  <c r="A25" i="7"/>
  <c r="A46" i="7"/>
  <c r="A20" i="7"/>
  <c r="A45" i="7"/>
  <c r="A32" i="7"/>
  <c r="A31" i="7"/>
  <c r="A36" i="7"/>
  <c r="A34" i="7"/>
  <c r="A12" i="7"/>
  <c r="A50" i="7"/>
  <c r="A7" i="7"/>
  <c r="A17" i="7"/>
  <c r="A28" i="7"/>
  <c r="A35" i="7"/>
  <c r="A56" i="7"/>
  <c r="A37" i="7"/>
  <c r="A21" i="7"/>
  <c r="A5" i="7"/>
  <c r="A23" i="7"/>
  <c r="A54" i="7"/>
  <c r="A4" i="7"/>
  <c r="A41" i="7"/>
  <c r="A29" i="7"/>
  <c r="A38" i="7"/>
  <c r="A47" i="7"/>
  <c r="A22" i="7"/>
  <c r="A30" i="7"/>
  <c r="A18" i="7"/>
  <c r="A10" i="7"/>
  <c r="A27" i="7"/>
  <c r="A26" i="7"/>
  <c r="A44" i="7"/>
  <c r="A8" i="7"/>
  <c r="A43" i="7"/>
  <c r="A48" i="7"/>
  <c r="A53" i="7"/>
  <c r="A24" i="7"/>
  <c r="A42" i="7"/>
  <c r="A55" i="7"/>
  <c r="A52" i="7"/>
  <c r="A15" i="7"/>
  <c r="A39" i="7"/>
  <c r="A49" i="7"/>
  <c r="A14" i="7"/>
  <c r="A9" i="7"/>
  <c r="A40" i="7"/>
  <c r="A4" i="8"/>
  <c r="A37" i="8"/>
  <c r="A34" i="8"/>
  <c r="A20" i="8"/>
  <c r="A8" i="8"/>
  <c r="A22" i="8"/>
  <c r="A6" i="8"/>
  <c r="A11" i="8"/>
  <c r="A19" i="8"/>
  <c r="A31" i="8"/>
  <c r="A39" i="8"/>
  <c r="A10" i="8"/>
  <c r="A28" i="8"/>
  <c r="A15" i="8"/>
  <c r="A18" i="8"/>
  <c r="A32" i="8"/>
  <c r="A3" i="8"/>
  <c r="A7" i="8"/>
  <c r="A33" i="8"/>
  <c r="A25" i="8"/>
  <c r="A13" i="8"/>
  <c r="A5" i="8"/>
  <c r="A12" i="8"/>
  <c r="A38" i="8"/>
  <c r="A27" i="8"/>
  <c r="A16" i="8"/>
  <c r="A17" i="8"/>
  <c r="A26" i="8"/>
  <c r="A21" i="8"/>
  <c r="A30" i="8"/>
  <c r="A36" i="8"/>
  <c r="A14" i="8"/>
  <c r="A24" i="8"/>
  <c r="A9" i="8"/>
  <c r="A35" i="8"/>
  <c r="A29" i="8"/>
  <c r="A23" i="8"/>
  <c r="A6" i="9"/>
  <c r="A15" i="9"/>
  <c r="A22" i="9"/>
  <c r="A18" i="9"/>
  <c r="A5" i="9"/>
  <c r="A16" i="9"/>
  <c r="A4" i="9"/>
  <c r="A3" i="9"/>
  <c r="A14" i="9"/>
  <c r="A9" i="9"/>
  <c r="A21" i="9"/>
  <c r="A8" i="9"/>
  <c r="A19" i="9"/>
  <c r="A11" i="9"/>
  <c r="A12" i="9"/>
  <c r="A25" i="9"/>
  <c r="A20" i="9"/>
  <c r="A26" i="9"/>
  <c r="A10" i="9"/>
  <c r="A23" i="9"/>
  <c r="A17" i="9"/>
  <c r="A7" i="9"/>
  <c r="A24" i="9"/>
  <c r="A13" i="9"/>
</calcChain>
</file>

<file path=xl/connections.xml><?xml version="1.0" encoding="utf-8"?>
<connections xmlns="http://schemas.openxmlformats.org/spreadsheetml/2006/main">
  <connection id="1" name="Протокол результатов" type="6" refreshedVersion="8" background="1" saveData="1">
    <textPr codePage="1251" sourceFile="C:\Users\Marina\Desktop\Судейство Голованов\2024.09.22_Бежим_Вместе\Базы\Протокол результатов.htm" delimited="0" decimal="," thousands=" ">
      <textFields count="9">
        <textField/>
        <textField position="5"/>
        <textField position="31"/>
        <textField position="58"/>
        <textField position="62"/>
        <textField position="66"/>
        <textField position="67"/>
        <textField position="75"/>
        <textField position="80"/>
      </textFields>
    </textPr>
  </connection>
</connections>
</file>

<file path=xl/sharedStrings.xml><?xml version="1.0" encoding="utf-8"?>
<sst xmlns="http://schemas.openxmlformats.org/spreadsheetml/2006/main" count="32824" uniqueCount="6409">
  <si>
    <t>Железняков Дмитрий</t>
  </si>
  <si>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</si>
  <si>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</si>
  <si>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</si>
  <si>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</si>
  <si>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</si>
  <si>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</si>
  <si>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</si>
  <si>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</si>
  <si>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</si>
  <si>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№п/п</t>
  </si>
  <si>
    <t>Фамилия, имя</t>
  </si>
  <si>
    <t>Место по результату</t>
  </si>
  <si>
    <t>Жиленков Степан</t>
  </si>
  <si>
    <t>Еремин Павел</t>
  </si>
  <si>
    <t>Лиханов Дмитрий</t>
  </si>
  <si>
    <t>UM</t>
  </si>
  <si>
    <t>Рогожин Антон</t>
  </si>
  <si>
    <t>Писарев Дмитрий</t>
  </si>
  <si>
    <t>Рахматуллин Альберт</t>
  </si>
  <si>
    <t>Зверевский Никита</t>
  </si>
  <si>
    <t>Алеев Валерий</t>
  </si>
  <si>
    <t>Мамыкин Андрей</t>
  </si>
  <si>
    <t>Сусоров Алексей</t>
  </si>
  <si>
    <t>T11 M18</t>
  </si>
  <si>
    <t>T11 M40</t>
  </si>
  <si>
    <t>T11 M50</t>
  </si>
  <si>
    <t>T11 D18</t>
  </si>
  <si>
    <t>T11 D50</t>
  </si>
  <si>
    <t>T11 D40</t>
  </si>
  <si>
    <t>UD</t>
  </si>
  <si>
    <t>Ханов Роман</t>
  </si>
  <si>
    <t>Ханова Лидия</t>
  </si>
  <si>
    <t>Добрынская Елизавета</t>
  </si>
  <si>
    <t>Шошов Александр</t>
  </si>
  <si>
    <t>Куликов Роман (1994)</t>
  </si>
  <si>
    <t>Кичуткин Сергей</t>
  </si>
  <si>
    <t>Fun D</t>
  </si>
  <si>
    <t>Баро Елена</t>
  </si>
  <si>
    <t>Умрилова Мария</t>
  </si>
  <si>
    <t>Fun M</t>
  </si>
  <si>
    <t>Газетов Андрей</t>
  </si>
  <si>
    <t>DNS</t>
  </si>
  <si>
    <t>Морозов Александр</t>
  </si>
  <si>
    <t>Брусков Геннадий</t>
  </si>
  <si>
    <t>Козлов Антон</t>
  </si>
  <si>
    <t>Дугин Владимир</t>
  </si>
  <si>
    <t>Соколова Екатерина</t>
  </si>
  <si>
    <t>Родимова Алла</t>
  </si>
  <si>
    <t>Бурдина Татьяна</t>
  </si>
  <si>
    <t>T25 M18</t>
  </si>
  <si>
    <t>T25 M40</t>
  </si>
  <si>
    <t>T25 M50</t>
  </si>
  <si>
    <t>Конаков Антон</t>
  </si>
  <si>
    <t>Вавилкина Татьяна</t>
  </si>
  <si>
    <t>T25 D40</t>
  </si>
  <si>
    <t>Ляпина Елизавета</t>
  </si>
  <si>
    <t>T25 D18</t>
  </si>
  <si>
    <t>Соловьева Елена</t>
  </si>
  <si>
    <t>Гусев Роман</t>
  </si>
  <si>
    <t>Соколовский Александр</t>
  </si>
  <si>
    <t>Седов Петр</t>
  </si>
  <si>
    <t>ПРОТОКОЛ РЕЗУЛЬТАТОВ</t>
  </si>
  <si>
    <t>М</t>
  </si>
  <si>
    <t>Результат</t>
  </si>
  <si>
    <t>Одуева Оксана</t>
  </si>
  <si>
    <t>Попова Наталья</t>
  </si>
  <si>
    <t>Келлер Елена</t>
  </si>
  <si>
    <t>Мельникова Елена</t>
  </si>
  <si>
    <t>Ноздрина Марьяна</t>
  </si>
  <si>
    <t>Потешкин Никита</t>
  </si>
  <si>
    <t>Марунин Александр</t>
  </si>
  <si>
    <t>Кузнецов Дмитрий</t>
  </si>
  <si>
    <t>Некаев Николай</t>
  </si>
  <si>
    <t>Быстров Станислав</t>
  </si>
  <si>
    <t>Старостин Даниил</t>
  </si>
  <si>
    <t>Гришкин Вячеслав</t>
  </si>
  <si>
    <t>Ефимкина Арина</t>
  </si>
  <si>
    <t>Адаксина Екатерина</t>
  </si>
  <si>
    <t>Дегаева Дарья</t>
  </si>
  <si>
    <t>Мелентьев Владимир</t>
  </si>
  <si>
    <t>Колдомасов Андрей</t>
  </si>
  <si>
    <t>Лукоянов Станислав</t>
  </si>
  <si>
    <t>Шутлив Николай</t>
  </si>
  <si>
    <t>Козлов Александр</t>
  </si>
  <si>
    <t>Петрин Дмитрий</t>
  </si>
  <si>
    <t>Ефимкин Вячеслав</t>
  </si>
  <si>
    <t>Ефремов Игорь</t>
  </si>
  <si>
    <t>Почкалов Станислав</t>
  </si>
  <si>
    <t>Голованов Алексей</t>
  </si>
  <si>
    <t>Самылкин Сергей</t>
  </si>
  <si>
    <t>Волков Павел</t>
  </si>
  <si>
    <t>Миронов Виктор</t>
  </si>
  <si>
    <t>Асанов Евгений</t>
  </si>
  <si>
    <t>Шипунов Владимир</t>
  </si>
  <si>
    <t>Филипов Владислав</t>
  </si>
  <si>
    <t>Чуваев Максим</t>
  </si>
  <si>
    <t>Булков Алексей</t>
  </si>
  <si>
    <t>Куликов Юрий</t>
  </si>
  <si>
    <t>Кольтяков Александр</t>
  </si>
  <si>
    <t>Бушуев Захар</t>
  </si>
  <si>
    <t>Голубев Андрей</t>
  </si>
  <si>
    <t>Ноздрин Андрей</t>
  </si>
  <si>
    <t>Лавриненко Владимир</t>
  </si>
  <si>
    <t>Марунина Наталья</t>
  </si>
  <si>
    <t>Т10 Ж45</t>
  </si>
  <si>
    <t>Т10 М45</t>
  </si>
  <si>
    <t>Т20 Ж18</t>
  </si>
  <si>
    <t>Т20 М18</t>
  </si>
  <si>
    <t>Т20 М45</t>
  </si>
  <si>
    <t>Т32 М18</t>
  </si>
  <si>
    <t>Т32 М45</t>
  </si>
  <si>
    <t>DREAM ULTRA TRAIL</t>
  </si>
  <si>
    <t>ГР</t>
  </si>
  <si>
    <t>Трофименцева Ариадна</t>
  </si>
  <si>
    <t>Лобзенко Любовь</t>
  </si>
  <si>
    <t>Кучина Оксана</t>
  </si>
  <si>
    <t>Фролова Полина</t>
  </si>
  <si>
    <t>Курбатова Юлия</t>
  </si>
  <si>
    <t>Буракова Наталья</t>
  </si>
  <si>
    <t>Батракова Татьяна</t>
  </si>
  <si>
    <t>Мунтян Яна</t>
  </si>
  <si>
    <t>Веселова Олеся</t>
  </si>
  <si>
    <t>Дудкина Анастасия</t>
  </si>
  <si>
    <t>Копосова Алена</t>
  </si>
  <si>
    <t>Власова Ксения</t>
  </si>
  <si>
    <t>Дунаева Виктория</t>
  </si>
  <si>
    <t>Савина Ирина</t>
  </si>
  <si>
    <t>Якушина Анфиса</t>
  </si>
  <si>
    <t>Терганова Анастасия</t>
  </si>
  <si>
    <t>Данилова Наталья</t>
  </si>
  <si>
    <t>Богатова Светлана</t>
  </si>
  <si>
    <t>Трифонова Вероника</t>
  </si>
  <si>
    <t>Савельева Анна</t>
  </si>
  <si>
    <t>Тужилова Светлана</t>
  </si>
  <si>
    <t>Максимова Наталья</t>
  </si>
  <si>
    <t>Большакова Дарья</t>
  </si>
  <si>
    <t>Костерина Татьяна</t>
  </si>
  <si>
    <t>Шишкова Анна</t>
  </si>
  <si>
    <t>Пегова Светлана</t>
  </si>
  <si>
    <t>Демидова Анна</t>
  </si>
  <si>
    <t>Васильева Алла</t>
  </si>
  <si>
    <t>Омарова Гюльнара</t>
  </si>
  <si>
    <t>Скамницкая Ирина</t>
  </si>
  <si>
    <t>Хафизова Оксана</t>
  </si>
  <si>
    <t>Давыдова Анна</t>
  </si>
  <si>
    <t>Сошел</t>
  </si>
  <si>
    <t>Исхакова Гулия</t>
  </si>
  <si>
    <t>Сахарова Марина</t>
  </si>
  <si>
    <t>Тарасова Екатерина</t>
  </si>
  <si>
    <t>Федосова Елена</t>
  </si>
  <si>
    <t>Клешнина Ольга</t>
  </si>
  <si>
    <t>Груздева Ольга</t>
  </si>
  <si>
    <t>Тереханова Анастасия</t>
  </si>
  <si>
    <t>Ковалева Мария</t>
  </si>
  <si>
    <t>Чиркова Ксения</t>
  </si>
  <si>
    <t>Безденежных Наталья</t>
  </si>
  <si>
    <t>Смирнова Светлана</t>
  </si>
  <si>
    <t>Гораль Елена</t>
  </si>
  <si>
    <t>Быстрова Наталья</t>
  </si>
  <si>
    <t>Мартынова Анастасия</t>
  </si>
  <si>
    <t>Ерошевская Наталья</t>
  </si>
  <si>
    <t>Ишарина Ирина</t>
  </si>
  <si>
    <t>Никифорова Ирина</t>
  </si>
  <si>
    <t>Шагалова Екатерина</t>
  </si>
  <si>
    <t>Горшенкова Светлана</t>
  </si>
  <si>
    <t>Забелло Светлана</t>
  </si>
  <si>
    <t>Бычкова Ольга</t>
  </si>
  <si>
    <t>Шумилова Наталья</t>
  </si>
  <si>
    <t>Храмцова Анжелика</t>
  </si>
  <si>
    <t>Храмцова Дарья</t>
  </si>
  <si>
    <t>Илюхина Анастасия</t>
  </si>
  <si>
    <t>Синельников Станислав</t>
  </si>
  <si>
    <t>Терехин Сергей</t>
  </si>
  <si>
    <t>Косолюкин Александр</t>
  </si>
  <si>
    <t>Новиков Владимир</t>
  </si>
  <si>
    <t>Шагалов Роман</t>
  </si>
  <si>
    <t>Соколов Александр</t>
  </si>
  <si>
    <t>Полянских Сергей</t>
  </si>
  <si>
    <t>Усов Иван</t>
  </si>
  <si>
    <t>Стручков Денис</t>
  </si>
  <si>
    <t>Батраков Павел</t>
  </si>
  <si>
    <t>Ефимов Роман</t>
  </si>
  <si>
    <t>Уваров Михаил</t>
  </si>
  <si>
    <t>Молочков Максим</t>
  </si>
  <si>
    <t>Ратников Дмитрий</t>
  </si>
  <si>
    <t>Железнов Дмитрий</t>
  </si>
  <si>
    <t>Данилов Илья</t>
  </si>
  <si>
    <t>Самарин Глеб</t>
  </si>
  <si>
    <t>Зубков Евгений</t>
  </si>
  <si>
    <t>Любимов Евгений</t>
  </si>
  <si>
    <t>Гоман Илья</t>
  </si>
  <si>
    <t>Горчаков Александр</t>
  </si>
  <si>
    <t>Чувашов Артем</t>
  </si>
  <si>
    <t>Рыжков Максим</t>
  </si>
  <si>
    <t>Темирханов Вадим</t>
  </si>
  <si>
    <t>Алешин Александр</t>
  </si>
  <si>
    <t>Кучин Дмитрий</t>
  </si>
  <si>
    <t>Пантюхин Максим</t>
  </si>
  <si>
    <t>Грязнов Андрей</t>
  </si>
  <si>
    <t>Зенов Дмитрий</t>
  </si>
  <si>
    <t>Миков Павел</t>
  </si>
  <si>
    <t>Безденежных Сергей</t>
  </si>
  <si>
    <t>Волков Артемий</t>
  </si>
  <si>
    <t>Рузаев Кирилл</t>
  </si>
  <si>
    <t>Чирков Алексей</t>
  </si>
  <si>
    <t>Ярымов Дмитрий</t>
  </si>
  <si>
    <t>Лебедев Максим</t>
  </si>
  <si>
    <t>Терганов Алексей</t>
  </si>
  <si>
    <t>Антоненков Максим</t>
  </si>
  <si>
    <t>Соков Кирилл</t>
  </si>
  <si>
    <t>Решетников Леонид</t>
  </si>
  <si>
    <t>Калинин Александр</t>
  </si>
  <si>
    <t>Постнов Алексей</t>
  </si>
  <si>
    <t>Чертков Владимир</t>
  </si>
  <si>
    <t>Недошитов Дмитрий</t>
  </si>
  <si>
    <t>Крючин Иван</t>
  </si>
  <si>
    <t>Быстров Владимир</t>
  </si>
  <si>
    <t>Шерстков Николай</t>
  </si>
  <si>
    <t>Даньшин Максим</t>
  </si>
  <si>
    <t>Шинькович Александр</t>
  </si>
  <si>
    <t>Мартынов Дмитрий</t>
  </si>
  <si>
    <t>Туманов Евгений</t>
  </si>
  <si>
    <t>Хейфец Максим</t>
  </si>
  <si>
    <t>Арефьев Михаил</t>
  </si>
  <si>
    <t>Белов Алексей</t>
  </si>
  <si>
    <t>Сюй-Кей-Мин Сергей</t>
  </si>
  <si>
    <t>Репин Максим</t>
  </si>
  <si>
    <t>№</t>
  </si>
  <si>
    <t>Группа</t>
  </si>
  <si>
    <t>Бливернец Анатолий</t>
  </si>
  <si>
    <t>Полковников Дмитрий</t>
  </si>
  <si>
    <t>Кубис Вячеслав</t>
  </si>
  <si>
    <t>Шерыхалина Юлия</t>
  </si>
  <si>
    <t>Учайкин Николай</t>
  </si>
  <si>
    <t>Иванкина Людмила</t>
  </si>
  <si>
    <t>Калашникова Наталья</t>
  </si>
  <si>
    <t>Соломинская Инна</t>
  </si>
  <si>
    <t>Максименко Наталья</t>
  </si>
  <si>
    <t>Иванкин Алексей</t>
  </si>
  <si>
    <t>Бекетова Анна</t>
  </si>
  <si>
    <t>Селюкин Илья</t>
  </si>
  <si>
    <t>Маркин Антон</t>
  </si>
  <si>
    <t>Бекетов Алексей</t>
  </si>
  <si>
    <t>Кулешов Виталий</t>
  </si>
  <si>
    <t>Сорокина Александра</t>
  </si>
  <si>
    <t>Бекетов Александр</t>
  </si>
  <si>
    <t>Фомин Андрей</t>
  </si>
  <si>
    <t>СОШЕЛ</t>
  </si>
  <si>
    <t>Данилов Сергей</t>
  </si>
  <si>
    <t>Дмитриева Ирина</t>
  </si>
  <si>
    <t>Дмитриев Александр</t>
  </si>
  <si>
    <t>Архипова Анна</t>
  </si>
  <si>
    <t>Куликов Роман (1985)</t>
  </si>
  <si>
    <t>Смирнова Ольга</t>
  </si>
  <si>
    <t>Тамаров Владимир</t>
  </si>
  <si>
    <t>Чеботарев Олег</t>
  </si>
  <si>
    <t>Стрелов Артем</t>
  </si>
  <si>
    <t>Валин Артем</t>
  </si>
  <si>
    <t>Залипаева Татьяна</t>
  </si>
  <si>
    <t>Савелов Михаил</t>
  </si>
  <si>
    <t>Чернышев Алексей</t>
  </si>
  <si>
    <t>DETY D</t>
  </si>
  <si>
    <t>DETY M</t>
  </si>
  <si>
    <t>Горбунов Александр</t>
  </si>
  <si>
    <t>Коршунов Олег</t>
  </si>
  <si>
    <t>Балдин Андрей</t>
  </si>
  <si>
    <t>Чирков Клим</t>
  </si>
  <si>
    <t>возраст</t>
  </si>
  <si>
    <t>км</t>
  </si>
  <si>
    <t>Малышев Кирилл</t>
  </si>
  <si>
    <t>Козлов Дмитрий</t>
  </si>
  <si>
    <t>Панина Наталья</t>
  </si>
  <si>
    <t>Смирнов Дмитрий</t>
  </si>
  <si>
    <t>Кузьмин Максим</t>
  </si>
  <si>
    <t>Панышев Александр</t>
  </si>
  <si>
    <t>Пиджакова Мария</t>
  </si>
  <si>
    <t>Михайлова Светлана</t>
  </si>
  <si>
    <t>Ж</t>
  </si>
  <si>
    <t>Боброва Ирина</t>
  </si>
  <si>
    <t>Смолькина Наталья</t>
  </si>
  <si>
    <t>Федюшкина Валерия</t>
  </si>
  <si>
    <t>М/ж</t>
  </si>
  <si>
    <t>Корнилова Кира</t>
  </si>
  <si>
    <t>Еллиев Ефрем</t>
  </si>
  <si>
    <t>Соловьев Владимир</t>
  </si>
  <si>
    <t>Односевцев Александр</t>
  </si>
  <si>
    <t>Желонкин Владимир</t>
  </si>
  <si>
    <t>Володяев Сергей</t>
  </si>
  <si>
    <t>Жуков Андрей</t>
  </si>
  <si>
    <t>Межнева Наталия</t>
  </si>
  <si>
    <t>Нужина Татьяна</t>
  </si>
  <si>
    <t>Волкова Юлия</t>
  </si>
  <si>
    <t>Тюлина Татьяна</t>
  </si>
  <si>
    <t>Кожекова Наталия</t>
  </si>
  <si>
    <t>Соколова Наталья</t>
  </si>
  <si>
    <t>Перепелкина Юлия</t>
  </si>
  <si>
    <t>Бочканова Екатерина</t>
  </si>
  <si>
    <t>Подлесов Анатолий</t>
  </si>
  <si>
    <t>Балашов Алексей</t>
  </si>
  <si>
    <t>Ремизов Владислав</t>
  </si>
  <si>
    <t>Бахманов Олег</t>
  </si>
  <si>
    <t>Шулешов Александр</t>
  </si>
  <si>
    <t>Серебряков Андрей</t>
  </si>
  <si>
    <t>Пахомов Сергей</t>
  </si>
  <si>
    <t>Бобров Роман</t>
  </si>
  <si>
    <t>Малышев Владимир</t>
  </si>
  <si>
    <t>Родионов Михаил</t>
  </si>
  <si>
    <t>Киселев Вадим</t>
  </si>
  <si>
    <t>Логвинов Андрей</t>
  </si>
  <si>
    <t>Табашев Сергей</t>
  </si>
  <si>
    <t>Крайнов Андрей</t>
  </si>
  <si>
    <t>Королев Андрей</t>
  </si>
  <si>
    <t>Волков Андрей</t>
  </si>
  <si>
    <t>Ушенин Александр</t>
  </si>
  <si>
    <t>Феофанов Александр</t>
  </si>
  <si>
    <t>Тодорик Наталья</t>
  </si>
  <si>
    <t>Умнякова Светлана</t>
  </si>
  <si>
    <t>Ухова Мария</t>
  </si>
  <si>
    <t>Морозова Нина</t>
  </si>
  <si>
    <t>Карандашева Анна</t>
  </si>
  <si>
    <t>Васильева Жанна</t>
  </si>
  <si>
    <t>Гарсия Ирина</t>
  </si>
  <si>
    <t>Козлова Екатерина</t>
  </si>
  <si>
    <t>Алтабаева Карина</t>
  </si>
  <si>
    <t>Кузнецова Елена</t>
  </si>
  <si>
    <t>Зайцева Екатерина</t>
  </si>
  <si>
    <t>Опыхтина Ирина</t>
  </si>
  <si>
    <t>Лаптева Светлана</t>
  </si>
  <si>
    <t>Абрамова Юлия</t>
  </si>
  <si>
    <t>Пилькевич Дарья</t>
  </si>
  <si>
    <t>Чиркова Алена</t>
  </si>
  <si>
    <t>Усачева Ирина</t>
  </si>
  <si>
    <t>Тимина Ольга</t>
  </si>
  <si>
    <t>Саксина Ирина</t>
  </si>
  <si>
    <t>Миронова Алена</t>
  </si>
  <si>
    <t>Жукова Дарья</t>
  </si>
  <si>
    <t>Макаров Тимофей</t>
  </si>
  <si>
    <t>Голубев Денис</t>
  </si>
  <si>
    <t>Турченко Максим</t>
  </si>
  <si>
    <t>Миляков Евгений</t>
  </si>
  <si>
    <t>Жаворонков Юрий</t>
  </si>
  <si>
    <t>Махнев Антон</t>
  </si>
  <si>
    <t>Кадушкин Михаил</t>
  </si>
  <si>
    <t>Елагин Дмитрий</t>
  </si>
  <si>
    <t>Барышников Дмитрий</t>
  </si>
  <si>
    <t>Бадьянов Ярослав</t>
  </si>
  <si>
    <t>Сюков Александр</t>
  </si>
  <si>
    <t>Казаринов Дмитрий</t>
  </si>
  <si>
    <t>Алексеев Андрей</t>
  </si>
  <si>
    <t>Лялин Иван</t>
  </si>
  <si>
    <t>Степанов Александр</t>
  </si>
  <si>
    <t>Чернышов Дмитрий</t>
  </si>
  <si>
    <t>Абрамов Александр</t>
  </si>
  <si>
    <t>Щербаков Константин</t>
  </si>
  <si>
    <t>Синяков Антон</t>
  </si>
  <si>
    <t>Адеркин Александр</t>
  </si>
  <si>
    <t>Зотеев Павел</t>
  </si>
  <si>
    <t>Заводчиков Андрей</t>
  </si>
  <si>
    <t>Исаков Евгений</t>
  </si>
  <si>
    <t>Дяченко Иван</t>
  </si>
  <si>
    <t>Антонов Алексей</t>
  </si>
  <si>
    <t>Козлов Сергей</t>
  </si>
  <si>
    <t>Сутырин Сергей</t>
  </si>
  <si>
    <t>Шимов Кирилл</t>
  </si>
  <si>
    <t>Сиднев Анатолий</t>
  </si>
  <si>
    <t>Дрянков Антон</t>
  </si>
  <si>
    <t>Шевчук Дмитрий</t>
  </si>
  <si>
    <t>Жулин Владислав</t>
  </si>
  <si>
    <t>Маклаков Андрей</t>
  </si>
  <si>
    <t>Климин Алексей</t>
  </si>
  <si>
    <t>Скворцов Дмитрий</t>
  </si>
  <si>
    <t>Лядов Павел</t>
  </si>
  <si>
    <t>Егоров Андрей</t>
  </si>
  <si>
    <t>Швецов Юрий</t>
  </si>
  <si>
    <t>Безыкорнов Алексей</t>
  </si>
  <si>
    <t>Кулаков Василий</t>
  </si>
  <si>
    <t>Бударин Сергей</t>
  </si>
  <si>
    <t>Болуков Сергей</t>
  </si>
  <si>
    <t>Чкалов Артур</t>
  </si>
  <si>
    <t>Брюсов Евгений</t>
  </si>
  <si>
    <t>Федяев Евгений</t>
  </si>
  <si>
    <t>Квасов Денис</t>
  </si>
  <si>
    <t>Крымов Олег</t>
  </si>
  <si>
    <t>Муреева Евгения</t>
  </si>
  <si>
    <t>Булыгина Татьяна</t>
  </si>
  <si>
    <t>Измайлова Елена</t>
  </si>
  <si>
    <t>Каляева Ольга</t>
  </si>
  <si>
    <t>Артемьева Анастасия</t>
  </si>
  <si>
    <t>Сыров Алексей</t>
  </si>
  <si>
    <t>Волков Михаил</t>
  </si>
  <si>
    <t>Угольников Александр</t>
  </si>
  <si>
    <t>Назарова Мария</t>
  </si>
  <si>
    <t>Гусева Наталья</t>
  </si>
  <si>
    <t>Голубева Алевтина</t>
  </si>
  <si>
    <t>Иванова Альбина</t>
  </si>
  <si>
    <t>Кознов Сергей</t>
  </si>
  <si>
    <t>Волков Артем</t>
  </si>
  <si>
    <t>Табашев Олег</t>
  </si>
  <si>
    <t>Горев Сергей</t>
  </si>
  <si>
    <t>Костров Алексей</t>
  </si>
  <si>
    <t>Гусенкова Ольга</t>
  </si>
  <si>
    <t>Заугарова Ксения</t>
  </si>
  <si>
    <t>Лимаренко Татьяна</t>
  </si>
  <si>
    <t>Демина Светлана</t>
  </si>
  <si>
    <t>Зайцева Наталья</t>
  </si>
  <si>
    <t>Казаков Сергей</t>
  </si>
  <si>
    <t>Дистанция</t>
  </si>
  <si>
    <t>Куренков Денис</t>
  </si>
  <si>
    <t>Панков Владислав</t>
  </si>
  <si>
    <t>Калинин Михаил</t>
  </si>
  <si>
    <t>Ларькин Вячеслав</t>
  </si>
  <si>
    <t>Никонов Марс</t>
  </si>
  <si>
    <t>Белякова Анна</t>
  </si>
  <si>
    <t>Новиков Дмитрий</t>
  </si>
  <si>
    <t>Коренкова Ольга</t>
  </si>
  <si>
    <t>Калашникова Оксана</t>
  </si>
  <si>
    <t>Кузнецова Ширин</t>
  </si>
  <si>
    <t>Волкова Ольга</t>
  </si>
  <si>
    <t>Рожин Алексей</t>
  </si>
  <si>
    <t>Калашников Леонид</t>
  </si>
  <si>
    <t>Батюк Семен</t>
  </si>
  <si>
    <t>Трэйл Нижний Новгород</t>
  </si>
  <si>
    <t>Ночной забег</t>
  </si>
  <si>
    <t>13.04.2024,</t>
  </si>
  <si>
    <t>T1M</t>
  </si>
  <si>
    <t>Номер</t>
  </si>
  <si>
    <t>Долинин Егор</t>
  </si>
  <si>
    <t>Кучин Сергей</t>
  </si>
  <si>
    <t>Колнер Дмитрий</t>
  </si>
  <si>
    <t>Протченко Глеб</t>
  </si>
  <si>
    <t>Загурдаев Александр</t>
  </si>
  <si>
    <t>Рубцов Тимофей</t>
  </si>
  <si>
    <t>Шарыкин Роман</t>
  </si>
  <si>
    <t>Усов Константин</t>
  </si>
  <si>
    <t>Кочуров Лев</t>
  </si>
  <si>
    <t>Кочуров Олег</t>
  </si>
  <si>
    <t>Пивнов Максим</t>
  </si>
  <si>
    <t>Осинин Александр</t>
  </si>
  <si>
    <t>T1D</t>
  </si>
  <si>
    <t>Рябова Анастасия</t>
  </si>
  <si>
    <t>Полева Александра</t>
  </si>
  <si>
    <t>Рычева Лика</t>
  </si>
  <si>
    <t>Майорова Анастасия</t>
  </si>
  <si>
    <t>Горская Любовь</t>
  </si>
  <si>
    <t>Ежова Юлия</t>
  </si>
  <si>
    <t>Зотова Зоя</t>
  </si>
  <si>
    <t>Матвейкина Виктория</t>
  </si>
  <si>
    <t>Филиппова Софья</t>
  </si>
  <si>
    <t>Юхина Анастасия</t>
  </si>
  <si>
    <t>Фирсова Арина</t>
  </si>
  <si>
    <t>Денисова Варвара</t>
  </si>
  <si>
    <t>Лебедева Виктория</t>
  </si>
  <si>
    <t>Осинина Анастасия</t>
  </si>
  <si>
    <t>T3M</t>
  </si>
  <si>
    <t>Кочуров Тимур</t>
  </si>
  <si>
    <t>Яничкин Роман</t>
  </si>
  <si>
    <t>Алипов Василий</t>
  </si>
  <si>
    <t>Георгий Шестаков</t>
  </si>
  <si>
    <t>Денисов Илья</t>
  </si>
  <si>
    <t>Назаров Евгений</t>
  </si>
  <si>
    <t>Ларин Андрей</t>
  </si>
  <si>
    <t>Яничкин Алексей</t>
  </si>
  <si>
    <t>Григорьев Даниил</t>
  </si>
  <si>
    <t>Пашков Алексей</t>
  </si>
  <si>
    <t>Елутин Антон</t>
  </si>
  <si>
    <t>Кузьминых Дмитрий</t>
  </si>
  <si>
    <t>Маслов Дмитрий</t>
  </si>
  <si>
    <t>Простирук Даниил</t>
  </si>
  <si>
    <t>Еропкин Алексей</t>
  </si>
  <si>
    <t>Куприянов Николай</t>
  </si>
  <si>
    <t>Андриевский Виктор</t>
  </si>
  <si>
    <t>Шугаев Михаил</t>
  </si>
  <si>
    <t>Позолотин Вячеслав</t>
  </si>
  <si>
    <t>Кирбинев Евгений</t>
  </si>
  <si>
    <t>Крюков Евгений</t>
  </si>
  <si>
    <t>Майоров Александр</t>
  </si>
  <si>
    <t>Колнер Вячеслав</t>
  </si>
  <si>
    <t>Назаров Андрей</t>
  </si>
  <si>
    <t>Воронин Александр</t>
  </si>
  <si>
    <t>Алферов Сергей</t>
  </si>
  <si>
    <t>Краснов Валерий</t>
  </si>
  <si>
    <t>Сомов Игнат</t>
  </si>
  <si>
    <t>Бахчеван Сергей</t>
  </si>
  <si>
    <t>Стадинчук Руслан</t>
  </si>
  <si>
    <t>Елизаров Евгений</t>
  </si>
  <si>
    <t>Сметанин Олег</t>
  </si>
  <si>
    <t>Рубцов Евгений</t>
  </si>
  <si>
    <t>Барыкин Сергей</t>
  </si>
  <si>
    <t>Злобин Виктор</t>
  </si>
  <si>
    <t>Мирохин Михаил</t>
  </si>
  <si>
    <t>T3D</t>
  </si>
  <si>
    <t>Воронина Екатерина</t>
  </si>
  <si>
    <t>Пряхина Дарья</t>
  </si>
  <si>
    <t>Веденеева Светлана</t>
  </si>
  <si>
    <t>Темнова Елена</t>
  </si>
  <si>
    <t>Фирсова Александра</t>
  </si>
  <si>
    <t>Тулупова Виктория</t>
  </si>
  <si>
    <t>Малюгина Елизавета</t>
  </si>
  <si>
    <t>Булатова Юлия</t>
  </si>
  <si>
    <t>Ефимова Дарья</t>
  </si>
  <si>
    <t>Рубцова Елена</t>
  </si>
  <si>
    <t>Бешанова Ксения</t>
  </si>
  <si>
    <t>Шереметьева Ирина</t>
  </si>
  <si>
    <t>Краснова Наталия</t>
  </si>
  <si>
    <t>Матвейкина Александра</t>
  </si>
  <si>
    <t>Быкова Анна</t>
  </si>
  <si>
    <t>Шеронова Ксения</t>
  </si>
  <si>
    <t>Ким Виктория</t>
  </si>
  <si>
    <t>Смирнова Алена</t>
  </si>
  <si>
    <t>Жаринова Дарья</t>
  </si>
  <si>
    <t>Денисова Ольга</t>
  </si>
  <si>
    <t>Гольцева Елена</t>
  </si>
  <si>
    <t>Шарыкина Ирина</t>
  </si>
  <si>
    <t>Андриевская Варвара</t>
  </si>
  <si>
    <t>Говорухина Анастасия</t>
  </si>
  <si>
    <t>Ким Алина</t>
  </si>
  <si>
    <t>Коломарова Татьяна</t>
  </si>
  <si>
    <t>Сметанина Анна</t>
  </si>
  <si>
    <t>Юхина Нонна</t>
  </si>
  <si>
    <t>Юхина София</t>
  </si>
  <si>
    <t>Кошелева Елена</t>
  </si>
  <si>
    <t>Хегай Анна</t>
  </si>
  <si>
    <t>Тюмина Наталья</t>
  </si>
  <si>
    <t>Грачева Арина</t>
  </si>
  <si>
    <t>Подувальцева Валерия</t>
  </si>
  <si>
    <t>Мирохина Анастасия</t>
  </si>
  <si>
    <t>Климина Ирина</t>
  </si>
  <si>
    <t>Кириченко Олеся</t>
  </si>
  <si>
    <t>Шевлякова Анастасия</t>
  </si>
  <si>
    <t>Сесорова Оксана</t>
  </si>
  <si>
    <t>T10M</t>
  </si>
  <si>
    <t>Яковлев Андрей</t>
  </si>
  <si>
    <t>Добрушский Сергей</t>
  </si>
  <si>
    <t>Ногин Евгений</t>
  </si>
  <si>
    <t>Брайцев Денис</t>
  </si>
  <si>
    <t>Дорнгоф Александр</t>
  </si>
  <si>
    <t>Севрюков Антон</t>
  </si>
  <si>
    <t>Филиппов Василий</t>
  </si>
  <si>
    <t>Мухортов Михаил</t>
  </si>
  <si>
    <t>Фальмонов Роман</t>
  </si>
  <si>
    <t>Осипов Сергей</t>
  </si>
  <si>
    <t>Маренко Борис</t>
  </si>
  <si>
    <t>Арбузов Дмитрий</t>
  </si>
  <si>
    <t>Деревянко Сергей</t>
  </si>
  <si>
    <t>Шаталин Александр</t>
  </si>
  <si>
    <t>Вотяков Андрей</t>
  </si>
  <si>
    <t>Тюрин Павел</t>
  </si>
  <si>
    <t>Лерман Филипп</t>
  </si>
  <si>
    <t>Колесников Александр</t>
  </si>
  <si>
    <t>Мосляков Матвей</t>
  </si>
  <si>
    <t>Чернов Алексей</t>
  </si>
  <si>
    <t>Кокурин Павел</t>
  </si>
  <si>
    <t>Стафеев Михаил</t>
  </si>
  <si>
    <t>Погодин Денис</t>
  </si>
  <si>
    <t>Кузнецов Павел</t>
  </si>
  <si>
    <t>Панин Никита</t>
  </si>
  <si>
    <t>Черненков Дмитрий</t>
  </si>
  <si>
    <t>Минхайдаров Ильназ</t>
  </si>
  <si>
    <t>Ярмак Денис</t>
  </si>
  <si>
    <t>Шилов Сергей</t>
  </si>
  <si>
    <t>Самохвалов Денис</t>
  </si>
  <si>
    <t>Кудряшов Сергей</t>
  </si>
  <si>
    <t>Солуянов Артем</t>
  </si>
  <si>
    <t>Андриевский Николай</t>
  </si>
  <si>
    <t>Егоров Александр</t>
  </si>
  <si>
    <t>Фролов Дмитрий</t>
  </si>
  <si>
    <t>Миронов Владимир</t>
  </si>
  <si>
    <t>Солгалов Андрей</t>
  </si>
  <si>
    <t>Поляков Виталий</t>
  </si>
  <si>
    <t>Новиков Александр</t>
  </si>
  <si>
    <t>Греков Дмитрий</t>
  </si>
  <si>
    <t>Пастухов Виталий</t>
  </si>
  <si>
    <t>Казанцев Иван</t>
  </si>
  <si>
    <t>Андреев Павел</t>
  </si>
  <si>
    <t>Захаров Михаил</t>
  </si>
  <si>
    <t>Назаров Игорь</t>
  </si>
  <si>
    <t>Анохин Дмитрий</t>
  </si>
  <si>
    <t>Мельник Иван</t>
  </si>
  <si>
    <t>Шалашов Алексей</t>
  </si>
  <si>
    <t>Галдин Александр</t>
  </si>
  <si>
    <t>Соколов Вячеслав</t>
  </si>
  <si>
    <t>Сурмак Алексей</t>
  </si>
  <si>
    <t>Калинин Павел</t>
  </si>
  <si>
    <t>Попов Константин</t>
  </si>
  <si>
    <t>Мартыненко Артем</t>
  </si>
  <si>
    <t>Черкасов Павел</t>
  </si>
  <si>
    <t>Душеин Александр</t>
  </si>
  <si>
    <t>Колесник Сергей</t>
  </si>
  <si>
    <t>Арсеньев Александр</t>
  </si>
  <si>
    <t>Кубовский Степан</t>
  </si>
  <si>
    <t>Белов Иван</t>
  </si>
  <si>
    <t>Семенов Руслан</t>
  </si>
  <si>
    <t>Кучинский Даниил</t>
  </si>
  <si>
    <t>Ларионов Виктор</t>
  </si>
  <si>
    <t>Митрохин Владимир</t>
  </si>
  <si>
    <t>Кажин Александр</t>
  </si>
  <si>
    <t>Богомолов Андрей</t>
  </si>
  <si>
    <t>Юхин Алексей</t>
  </si>
  <si>
    <t>Шашков Артем</t>
  </si>
  <si>
    <t>Сибирев Дмитрий</t>
  </si>
  <si>
    <t>Амелин Виталий</t>
  </si>
  <si>
    <t>Лепилов Александр</t>
  </si>
  <si>
    <t>Чистяков Дмитрий</t>
  </si>
  <si>
    <t>Патуткин Алексей</t>
  </si>
  <si>
    <t>Малышев Андрей</t>
  </si>
  <si>
    <t>Воронин Андрей</t>
  </si>
  <si>
    <t>Войтович Михаил</t>
  </si>
  <si>
    <t>Шиленков Артем</t>
  </si>
  <si>
    <t>Удовиков Михаил</t>
  </si>
  <si>
    <t>Семенов Николай</t>
  </si>
  <si>
    <t>Быков Андрей</t>
  </si>
  <si>
    <t>Гришин Алексей</t>
  </si>
  <si>
    <t>Маслов Александр</t>
  </si>
  <si>
    <t>Романов Кирилл</t>
  </si>
  <si>
    <t>Даров Кирилл</t>
  </si>
  <si>
    <t>Шалашов Иван</t>
  </si>
  <si>
    <t>Еремов Артур</t>
  </si>
  <si>
    <t>Федоров Михаил</t>
  </si>
  <si>
    <t>Козлов Лев</t>
  </si>
  <si>
    <t>Рагулин Александр</t>
  </si>
  <si>
    <t>Полянчев Александр</t>
  </si>
  <si>
    <t>Нестеров Иван</t>
  </si>
  <si>
    <t>Тажетдинов Руслан</t>
  </si>
  <si>
    <t>Коробков Андрей</t>
  </si>
  <si>
    <t>T10D</t>
  </si>
  <si>
    <t>Молвина Валерия</t>
  </si>
  <si>
    <t>Кулагина Валентина</t>
  </si>
  <si>
    <t>Иванюта Анна</t>
  </si>
  <si>
    <t>Кочурова Ксения</t>
  </si>
  <si>
    <t>Горская Антонина</t>
  </si>
  <si>
    <t>Крошилина Яна</t>
  </si>
  <si>
    <t>Шевякова Нина</t>
  </si>
  <si>
    <t>Буторина Ольга</t>
  </si>
  <si>
    <t>Комелькова Наталия</t>
  </si>
  <si>
    <t>Шаталина Людмила</t>
  </si>
  <si>
    <t>Ревенкова Надежда</t>
  </si>
  <si>
    <t>Кашина Анна</t>
  </si>
  <si>
    <t>Кудина Юлия</t>
  </si>
  <si>
    <t>Кирбинева Юлия</t>
  </si>
  <si>
    <t>Салеева Элина</t>
  </si>
  <si>
    <t>Пеет Екатерина</t>
  </si>
  <si>
    <t>Соболева Галина</t>
  </si>
  <si>
    <t>Соколова Мария</t>
  </si>
  <si>
    <t>Пивнова Ольга</t>
  </si>
  <si>
    <t>Андрианова Татьяна</t>
  </si>
  <si>
    <t>Голубева Мария</t>
  </si>
  <si>
    <t>Милякова Ольга</t>
  </si>
  <si>
    <t>Ефлеева Юлия</t>
  </si>
  <si>
    <t>Буржибалова Инесса</t>
  </si>
  <si>
    <t>Квасникова Светлана</t>
  </si>
  <si>
    <t>Величкина Юлия</t>
  </si>
  <si>
    <t>Макарова Екатерина</t>
  </si>
  <si>
    <t>Гапшина Анастасия</t>
  </si>
  <si>
    <t>Салехова Юлия</t>
  </si>
  <si>
    <t>Шарафутдинова Анастасия</t>
  </si>
  <si>
    <t>Тувыкина Дарья</t>
  </si>
  <si>
    <t>Горохова Алина</t>
  </si>
  <si>
    <t>Стеклянникова Екатерина</t>
  </si>
  <si>
    <t>Климова Дарья</t>
  </si>
  <si>
    <t>Устинова Джульета</t>
  </si>
  <si>
    <t>Рощина Анастасия</t>
  </si>
  <si>
    <t>Звонарева Кристина</t>
  </si>
  <si>
    <t>Маркелова Наталья</t>
  </si>
  <si>
    <t>Солдаткина Кристина</t>
  </si>
  <si>
    <t>Александрова Ольга</t>
  </si>
  <si>
    <t>Александрова Александра</t>
  </si>
  <si>
    <t>Роговская Дарья</t>
  </si>
  <si>
    <t>Мурашова Екатерина</t>
  </si>
  <si>
    <t>Котлярова Светлана</t>
  </si>
  <si>
    <t>Бегинина Полина</t>
  </si>
  <si>
    <t>Овчинникова Дарья</t>
  </si>
  <si>
    <t>Головина Олеся</t>
  </si>
  <si>
    <t>Кук Катерина</t>
  </si>
  <si>
    <t>Степанова Татьяна</t>
  </si>
  <si>
    <t>Кравцова Екатерина</t>
  </si>
  <si>
    <t>Канафеева Альфия</t>
  </si>
  <si>
    <t>Брыкалова Наталья</t>
  </si>
  <si>
    <t>Левченко Светлана</t>
  </si>
  <si>
    <t>Ефремова Людмила</t>
  </si>
  <si>
    <t>Евстропова Татьяна</t>
  </si>
  <si>
    <t>Бесчастнова Юлия</t>
  </si>
  <si>
    <t>Рудометова Евгения</t>
  </si>
  <si>
    <t>Митина Ирина</t>
  </si>
  <si>
    <t>Дневной забег</t>
  </si>
  <si>
    <t>14.04.2024,</t>
  </si>
  <si>
    <t>Егор Долинин</t>
  </si>
  <si>
    <t>Лимов Иван</t>
  </si>
  <si>
    <t>Грачев Максим</t>
  </si>
  <si>
    <t>Угарков Максим</t>
  </si>
  <si>
    <t>Таганов Евгений</t>
  </si>
  <si>
    <t>Мутовкин Кирилл</t>
  </si>
  <si>
    <t>Богатов Максим</t>
  </si>
  <si>
    <t>Котов Назар</t>
  </si>
  <si>
    <t>Замудряков Михаил</t>
  </si>
  <si>
    <t>Корпус Максим</t>
  </si>
  <si>
    <t>Максим Коновалов</t>
  </si>
  <si>
    <t>Феофанов Матвей</t>
  </si>
  <si>
    <t>Талинин Максим</t>
  </si>
  <si>
    <t>Жулин Роман</t>
  </si>
  <si>
    <t>Умняков Андрей</t>
  </si>
  <si>
    <t>Арташин Данила</t>
  </si>
  <si>
    <t>Смирнов Глеб</t>
  </si>
  <si>
    <t>Бударин Арсений</t>
  </si>
  <si>
    <t>Зорков Денис</t>
  </si>
  <si>
    <t>Лещев Станислав</t>
  </si>
  <si>
    <t>Егоров Михаил</t>
  </si>
  <si>
    <t>Павлов Сергей</t>
  </si>
  <si>
    <t>Таганов Константин</t>
  </si>
  <si>
    <t>Тужилов Кирилл</t>
  </si>
  <si>
    <t>Тужилов Илья</t>
  </si>
  <si>
    <t>Угарков Матвей</t>
  </si>
  <si>
    <t>Кознов Андрей</t>
  </si>
  <si>
    <t>Кузьменко Андрей</t>
  </si>
  <si>
    <t>Чирков Захар</t>
  </si>
  <si>
    <t>Жулин Тимур</t>
  </si>
  <si>
    <t>Кулаков Глеб</t>
  </si>
  <si>
    <t>Матвей Соловьев</t>
  </si>
  <si>
    <t>Виктория Бударина</t>
  </si>
  <si>
    <t>Павлов Степан</t>
  </si>
  <si>
    <t>Авдеева Александра</t>
  </si>
  <si>
    <t>Казистова Анна</t>
  </si>
  <si>
    <t>Сазанова Дарья</t>
  </si>
  <si>
    <t>Яшнова Ульяна</t>
  </si>
  <si>
    <t>Кузьмина Елизавета</t>
  </si>
  <si>
    <t>Григорьева Анна</t>
  </si>
  <si>
    <t>Волкова Злата</t>
  </si>
  <si>
    <t>Кузьмина Ксения</t>
  </si>
  <si>
    <t>Голятина Мария</t>
  </si>
  <si>
    <t>Куликова Арина</t>
  </si>
  <si>
    <t>Умнякова Полина</t>
  </si>
  <si>
    <t>Данилина Анна</t>
  </si>
  <si>
    <t>Алиса Константинова</t>
  </si>
  <si>
    <t>Карпова Арина</t>
  </si>
  <si>
    <t>Позднякова Евгения</t>
  </si>
  <si>
    <t>Головань Анастасия</t>
  </si>
  <si>
    <t>Колнер Елена</t>
  </si>
  <si>
    <t>Ангелова Ксения</t>
  </si>
  <si>
    <t>Каплан Валерия</t>
  </si>
  <si>
    <t>Дмитриева Алина</t>
  </si>
  <si>
    <t>Кудряшова Дарья</t>
  </si>
  <si>
    <t>Шишкина Полина</t>
  </si>
  <si>
    <t>Сухарева Камилла</t>
  </si>
  <si>
    <t>Столбова Анастасия</t>
  </si>
  <si>
    <t>Миндиярова Ульяна</t>
  </si>
  <si>
    <t>Волкова Аделина</t>
  </si>
  <si>
    <t>Богатова Анастасия</t>
  </si>
  <si>
    <t>Головань Виктория</t>
  </si>
  <si>
    <t>Лебедева Мария</t>
  </si>
  <si>
    <t>Хохлова Кира</t>
  </si>
  <si>
    <t>Котова Юта</t>
  </si>
  <si>
    <t>Кузьменко Виктория</t>
  </si>
  <si>
    <t>Таганова Мария</t>
  </si>
  <si>
    <t>Чиркова Бажена</t>
  </si>
  <si>
    <t>Сдобнякова Кира</t>
  </si>
  <si>
    <t>Екатерина Воронина</t>
  </si>
  <si>
    <t>T5M</t>
  </si>
  <si>
    <t>Болдин Евгений</t>
  </si>
  <si>
    <t>Доронкин Алексей</t>
  </si>
  <si>
    <t>Измайлов Николай</t>
  </si>
  <si>
    <t>Мямлин Егор</t>
  </si>
  <si>
    <t>Козлов Алексей</t>
  </si>
  <si>
    <t>Засыпкин Юрий</t>
  </si>
  <si>
    <t>Шишкин Эдуард</t>
  </si>
  <si>
    <t>Павлов Руслан</t>
  </si>
  <si>
    <t>Ларин Александр</t>
  </si>
  <si>
    <t>Коврижных Иван</t>
  </si>
  <si>
    <t>Никулин Сергей</t>
  </si>
  <si>
    <t>Башуров Олег</t>
  </si>
  <si>
    <t>Чичков Сергей</t>
  </si>
  <si>
    <t>Скляров Иван</t>
  </si>
  <si>
    <t>Козырь Михаил</t>
  </si>
  <si>
    <t>Савин Михаил</t>
  </si>
  <si>
    <t>Анаскин Сергей</t>
  </si>
  <si>
    <t>Рычагов Сергей</t>
  </si>
  <si>
    <t>Мазин Александр</t>
  </si>
  <si>
    <t>Гронский Вячеслав</t>
  </si>
  <si>
    <t>Лютов Никита</t>
  </si>
  <si>
    <t>Курбатов Андрей</t>
  </si>
  <si>
    <t>Давлетшин Станислав</t>
  </si>
  <si>
    <t>Лапшин Михаил</t>
  </si>
  <si>
    <t>Хохлов Андрей</t>
  </si>
  <si>
    <t>Бояршинов Николай</t>
  </si>
  <si>
    <t>Куимов Алексей</t>
  </si>
  <si>
    <t>Кризский Сергей</t>
  </si>
  <si>
    <t>Чистяков Артем</t>
  </si>
  <si>
    <t>Нечаев Александр</t>
  </si>
  <si>
    <t>Полежнев Павел</t>
  </si>
  <si>
    <t>Шупейко Александр</t>
  </si>
  <si>
    <t>Аносов Кирилл</t>
  </si>
  <si>
    <t>Фирсов Кирилл</t>
  </si>
  <si>
    <t>Коржин Алексей</t>
  </si>
  <si>
    <t>Ляпин Андрей</t>
  </si>
  <si>
    <t>Мартынюк Евгений</t>
  </si>
  <si>
    <t>Заречный Иван</t>
  </si>
  <si>
    <t>Феофанов Владислав</t>
  </si>
  <si>
    <t>Жеганов Алексей</t>
  </si>
  <si>
    <t>Гуменюк Игорь</t>
  </si>
  <si>
    <t>Федин Андрей</t>
  </si>
  <si>
    <t>Таганов Александр</t>
  </si>
  <si>
    <t>Галкин Сергей</t>
  </si>
  <si>
    <t>Андреев Андрей</t>
  </si>
  <si>
    <t>Пятаев Александр</t>
  </si>
  <si>
    <t>Хлебодаров Максим</t>
  </si>
  <si>
    <t>Белов Максим</t>
  </si>
  <si>
    <t>T5D</t>
  </si>
  <si>
    <t>Трусова Ксения</t>
  </si>
  <si>
    <t>Чернышова Алиса</t>
  </si>
  <si>
    <t>Балюк Ольга</t>
  </si>
  <si>
    <t>Чистякова Анна</t>
  </si>
  <si>
    <t>Зоркова Екатерина</t>
  </si>
  <si>
    <t>Сатушева Яна</t>
  </si>
  <si>
    <t>Пономарева Надежда</t>
  </si>
  <si>
    <t>Зенькович Анастасия</t>
  </si>
  <si>
    <t>Морошкина Ольга</t>
  </si>
  <si>
    <t>Давлетшина Вера</t>
  </si>
  <si>
    <t>Сочнева Анастасия</t>
  </si>
  <si>
    <t>Форсова Анна</t>
  </si>
  <si>
    <t>Сметанина Анастасия</t>
  </si>
  <si>
    <t>Пархоменко Елена</t>
  </si>
  <si>
    <t>Червякова Вероника</t>
  </si>
  <si>
    <t>Панкратова Мария</t>
  </si>
  <si>
    <t>Баклушина Юлия</t>
  </si>
  <si>
    <t>Голошапова Юлия</t>
  </si>
  <si>
    <t>Бухонова Елена</t>
  </si>
  <si>
    <t>Нечаева Алина</t>
  </si>
  <si>
    <t>Коробова Анастасия</t>
  </si>
  <si>
    <t>Позднякова Елена</t>
  </si>
  <si>
    <t>Нужина Светлана</t>
  </si>
  <si>
    <t>Потехина Лариса</t>
  </si>
  <si>
    <t>Шварц Светлана</t>
  </si>
  <si>
    <t>Котова Екатерина</t>
  </si>
  <si>
    <t>Кузьменко Юлия</t>
  </si>
  <si>
    <t>Борисова Ирина</t>
  </si>
  <si>
    <t>Алексеева Екатерина</t>
  </si>
  <si>
    <t>Дубова Татьяна</t>
  </si>
  <si>
    <t>Жулина Александра</t>
  </si>
  <si>
    <t>Муллаярова Татьяна</t>
  </si>
  <si>
    <t>Стрелкова Елена</t>
  </si>
  <si>
    <t>Заскокина Наталия</t>
  </si>
  <si>
    <t>Савицкая Татьяна</t>
  </si>
  <si>
    <t>Болдырева Татьяна</t>
  </si>
  <si>
    <t>Пегова Мария</t>
  </si>
  <si>
    <t>Садовая Наталия</t>
  </si>
  <si>
    <t>Осипова Наталья</t>
  </si>
  <si>
    <t>Таганова Оксана</t>
  </si>
  <si>
    <t>Клюева Ирина</t>
  </si>
  <si>
    <t>Шашкина Анастасия</t>
  </si>
  <si>
    <t>Варочкина Евгения</t>
  </si>
  <si>
    <t>Даница Мэри</t>
  </si>
  <si>
    <t>Кеткова Наталия</t>
  </si>
  <si>
    <t>Флоренская Арина</t>
  </si>
  <si>
    <t>Афанасьева Лариса</t>
  </si>
  <si>
    <t>Большакова Анастасия</t>
  </si>
  <si>
    <t>Кузьмина Ольга</t>
  </si>
  <si>
    <t>Шарова Оксана</t>
  </si>
  <si>
    <t>Канакова Ольга</t>
  </si>
  <si>
    <t>Авраменко Тамара</t>
  </si>
  <si>
    <t>Крашенинникова Екатерина</t>
  </si>
  <si>
    <t>Пискайкина Мария</t>
  </si>
  <si>
    <t>Кораблева Кристина</t>
  </si>
  <si>
    <t>Музоватова Татьяна</t>
  </si>
  <si>
    <t>Бубнова Алена</t>
  </si>
  <si>
    <t>Лютова Наталья</t>
  </si>
  <si>
    <t>Дяченко Кристина</t>
  </si>
  <si>
    <t>Кораблева Ольга</t>
  </si>
  <si>
    <t>Алексеева Татьяна</t>
  </si>
  <si>
    <t>Белова Наталья</t>
  </si>
  <si>
    <t>Кутис Анна</t>
  </si>
  <si>
    <t>T15M</t>
  </si>
  <si>
    <t>Сенин Иван</t>
  </si>
  <si>
    <t>Снитовец Алексей</t>
  </si>
  <si>
    <t>Белов Илья</t>
  </si>
  <si>
    <t>Диденко Денис</t>
  </si>
  <si>
    <t>Головин Павел</t>
  </si>
  <si>
    <t>Образумов Роман</t>
  </si>
  <si>
    <t>Султанов Шамиль</t>
  </si>
  <si>
    <t>Бахметьев Алексей</t>
  </si>
  <si>
    <t>Смирнов Василий</t>
  </si>
  <si>
    <t>Елесин Сергей</t>
  </si>
  <si>
    <t>Пимонов Евгений</t>
  </si>
  <si>
    <t>Клевицкий Сергей</t>
  </si>
  <si>
    <t>Галиев Камиль</t>
  </si>
  <si>
    <t>Кузьмин Алексей</t>
  </si>
  <si>
    <t>Пачков Евгений</t>
  </si>
  <si>
    <t>Невельский Роман</t>
  </si>
  <si>
    <t>Кузьмин Евгений</t>
  </si>
  <si>
    <t>Комаров Никита</t>
  </si>
  <si>
    <t>Балашов Владислав</t>
  </si>
  <si>
    <t>Ринатов Артур</t>
  </si>
  <si>
    <t>Абузяров Марат</t>
  </si>
  <si>
    <t>Уткин Роман</t>
  </si>
  <si>
    <t>Куканов Денис</t>
  </si>
  <si>
    <t>Коннов Владимир</t>
  </si>
  <si>
    <t>Лялин Евгений</t>
  </si>
  <si>
    <t>Шатров Алексей</t>
  </si>
  <si>
    <t>Солохин Павел</t>
  </si>
  <si>
    <t>Синьков Павел</t>
  </si>
  <si>
    <t>Шестаков Георгий</t>
  </si>
  <si>
    <t>Кожинов Евгений</t>
  </si>
  <si>
    <t>Сочков Алексей</t>
  </si>
  <si>
    <t>Башев Кирилл</t>
  </si>
  <si>
    <t>Никифоров Александр</t>
  </si>
  <si>
    <t>Яременко Руслан</t>
  </si>
  <si>
    <t>Вершинин Никита</t>
  </si>
  <si>
    <t>Алексеев Иван</t>
  </si>
  <si>
    <t>Богатырев Алексей</t>
  </si>
  <si>
    <t>Казаков Анатолий</t>
  </si>
  <si>
    <t>Григорьев Дмитрий</t>
  </si>
  <si>
    <t>Талинин Сергей</t>
  </si>
  <si>
    <t>Гусаров Алексей</t>
  </si>
  <si>
    <t>Кудинов Дмитрий</t>
  </si>
  <si>
    <t>Крайнев Александр</t>
  </si>
  <si>
    <t>Уткин Олег</t>
  </si>
  <si>
    <t>Волков Алексей</t>
  </si>
  <si>
    <t>Котлин Павел</t>
  </si>
  <si>
    <t>Луговский Дмитрий</t>
  </si>
  <si>
    <t>Бугров Алексей</t>
  </si>
  <si>
    <t>Леванов Михаил</t>
  </si>
  <si>
    <t>Кудрявцев Виталий</t>
  </si>
  <si>
    <t>Алтабаев Андрей</t>
  </si>
  <si>
    <t>Курицын Илья</t>
  </si>
  <si>
    <t>Лысенков Вадим</t>
  </si>
  <si>
    <t>Раков Дмитрий</t>
  </si>
  <si>
    <t>Воронцов Юра</t>
  </si>
  <si>
    <t>Дмитриев Андрей</t>
  </si>
  <si>
    <t>Дмитриев Иван</t>
  </si>
  <si>
    <t>Липский Артем</t>
  </si>
  <si>
    <t>Первых Дмитрий</t>
  </si>
  <si>
    <t>Доможиров Виталий</t>
  </si>
  <si>
    <t>Бесчастнов Данил</t>
  </si>
  <si>
    <t>Канаков Николай</t>
  </si>
  <si>
    <t>Корнейчук Петр</t>
  </si>
  <si>
    <t>Криштопчик Александр</t>
  </si>
  <si>
    <t>Миронов Сергей</t>
  </si>
  <si>
    <t>Матвеев Евгений</t>
  </si>
  <si>
    <t>Вершинин Сергей</t>
  </si>
  <si>
    <t>Красноперов Алексей</t>
  </si>
  <si>
    <t>Романов Владимир</t>
  </si>
  <si>
    <t>Фомичев Евгений</t>
  </si>
  <si>
    <t>Терехин Артем</t>
  </si>
  <si>
    <t>Гамаюнов Михаил</t>
  </si>
  <si>
    <t>Спивак Евгений</t>
  </si>
  <si>
    <t>T15D</t>
  </si>
  <si>
    <t>Свинцова Ольга</t>
  </si>
  <si>
    <t>Денисова Марина</t>
  </si>
  <si>
    <t>Власова Александра</t>
  </si>
  <si>
    <t>Яшнова Наталья</t>
  </si>
  <si>
    <t>Барабошкина Ольга</t>
  </si>
  <si>
    <t>Белова Светлана</t>
  </si>
  <si>
    <t>Зевакина Ксения</t>
  </si>
  <si>
    <t>Зимина Надежда</t>
  </si>
  <si>
    <t>Уразова Алия</t>
  </si>
  <si>
    <t>Князева Ольга</t>
  </si>
  <si>
    <t>Даньшина Дарья</t>
  </si>
  <si>
    <t>Пухова Марина</t>
  </si>
  <si>
    <t>Василенко Елена</t>
  </si>
  <si>
    <t>Лисина Елена</t>
  </si>
  <si>
    <t>Ван Юлия</t>
  </si>
  <si>
    <t>Голятина Анна</t>
  </si>
  <si>
    <t>Сухарева Александра</t>
  </si>
  <si>
    <t>Нибусина Вероника</t>
  </si>
  <si>
    <t>Волкова Светлана</t>
  </si>
  <si>
    <t>Григорьева Наталья</t>
  </si>
  <si>
    <t>Карамышева Людмила</t>
  </si>
  <si>
    <t>Махова Юлия</t>
  </si>
  <si>
    <t>Селина Татьяна</t>
  </si>
  <si>
    <t>Малкина Екатерина</t>
  </si>
  <si>
    <t>Пьянникова Анастасия</t>
  </si>
  <si>
    <t>Иванникова Ольга</t>
  </si>
  <si>
    <t>Оленева Наталья</t>
  </si>
  <si>
    <t>Вершинина Инна</t>
  </si>
  <si>
    <t>Кормилицына Алина</t>
  </si>
  <si>
    <t>Баталова Марина</t>
  </si>
  <si>
    <t>Медведева Ирина</t>
  </si>
  <si>
    <t>Бегнарская Ирина</t>
  </si>
  <si>
    <t>Лысенкова Юлия</t>
  </si>
  <si>
    <t>Фазулова Татьяна</t>
  </si>
  <si>
    <t>Пыжикова Светлана</t>
  </si>
  <si>
    <t>Бархатова Ольга</t>
  </si>
  <si>
    <t>Курочкина Мария</t>
  </si>
  <si>
    <t>Баранова Наталия</t>
  </si>
  <si>
    <t>Добровольская Марьяна</t>
  </si>
  <si>
    <t>Мурина Елена</t>
  </si>
  <si>
    <t>T30M</t>
  </si>
  <si>
    <t>Куликов Роман</t>
  </si>
  <si>
    <t>Лапин Александр</t>
  </si>
  <si>
    <t>Корнилин Александр</t>
  </si>
  <si>
    <t>Умняков Иван</t>
  </si>
  <si>
    <t>Полшков Богдан</t>
  </si>
  <si>
    <t>Алимов Олег</t>
  </si>
  <si>
    <t>Круглов Сергей</t>
  </si>
  <si>
    <t>Бегнарский Владимир</t>
  </si>
  <si>
    <t>Ершов Роман</t>
  </si>
  <si>
    <t>Жиляков Антон</t>
  </si>
  <si>
    <t>Меньшенин Василий</t>
  </si>
  <si>
    <t>Гаврилов Евгений</t>
  </si>
  <si>
    <t>Ануфриев Андрей</t>
  </si>
  <si>
    <t>Столбов Евгений</t>
  </si>
  <si>
    <t>Каплан Игорь</t>
  </si>
  <si>
    <t>Котельников Олег</t>
  </si>
  <si>
    <t>Лупач Константин</t>
  </si>
  <si>
    <t>Ткаченко Алексей</t>
  </si>
  <si>
    <t>Кремлев Кирилл</t>
  </si>
  <si>
    <t>Денисов Сергей</t>
  </si>
  <si>
    <t>Инжеватов Алексей</t>
  </si>
  <si>
    <t>Ремизов Дмитрий</t>
  </si>
  <si>
    <t>Капитанов Алексей</t>
  </si>
  <si>
    <t>Наянов Михаил</t>
  </si>
  <si>
    <t>Зимин Евгений</t>
  </si>
  <si>
    <t>Трухин Глеб</t>
  </si>
  <si>
    <t>T30D</t>
  </si>
  <si>
    <t>Куличенко Ирина</t>
  </si>
  <si>
    <t>Харичева Надежда</t>
  </si>
  <si>
    <t>Сахарова Наталья</t>
  </si>
  <si>
    <t>Необутова Варвара</t>
  </si>
  <si>
    <t>Трейл - забег "Первомайский"</t>
  </si>
  <si>
    <t>Т11 D</t>
  </si>
  <si>
    <t xml:space="preserve">Группа </t>
  </si>
  <si>
    <t>Буртышева Татьяна</t>
  </si>
  <si>
    <t>Терехина Наталья</t>
  </si>
  <si>
    <t>T11M</t>
  </si>
  <si>
    <t>Торгушин Алексей</t>
  </si>
  <si>
    <t>Буртышев Роман</t>
  </si>
  <si>
    <t>Репин Денис</t>
  </si>
  <si>
    <t>Буртышев Александр</t>
  </si>
  <si>
    <t>T25 D</t>
  </si>
  <si>
    <t>T25 M</t>
  </si>
  <si>
    <t>Горожанцев Антон</t>
  </si>
  <si>
    <t>Шотина Ксения</t>
  </si>
  <si>
    <t>Пушкина Елизавета</t>
  </si>
  <si>
    <t>Казачек Елена</t>
  </si>
  <si>
    <t>Блинов Дмитрий</t>
  </si>
  <si>
    <t>Маркелов Андрей Андрей</t>
  </si>
  <si>
    <t>Евсеев Максим</t>
  </si>
  <si>
    <t>Ларионов Александр</t>
  </si>
  <si>
    <t>Филинов Владислав</t>
  </si>
  <si>
    <t>Поздеев Ярослав</t>
  </si>
  <si>
    <t>Аверьянов Дмитрий</t>
  </si>
  <si>
    <t>Филатов Виктор</t>
  </si>
  <si>
    <t>Кузьмин Тимур</t>
  </si>
  <si>
    <t>Уланков Егор</t>
  </si>
  <si>
    <t>Башев Александр</t>
  </si>
  <si>
    <t>Хмелевский Никита</t>
  </si>
  <si>
    <t>Овчинников Илья</t>
  </si>
  <si>
    <t>Черемушкин Даниил</t>
  </si>
  <si>
    <t>Соловьев Матвей</t>
  </si>
  <si>
    <t>RSD D</t>
  </si>
  <si>
    <t>Бударина Виктория</t>
  </si>
  <si>
    <t>Шевелева Кристина</t>
  </si>
  <si>
    <t>RSD M</t>
  </si>
  <si>
    <t>Шевелев Александр</t>
  </si>
  <si>
    <t>Горожанцев Иван</t>
  </si>
  <si>
    <t>Маркелов Артем</t>
  </si>
  <si>
    <t>Каболов Егор</t>
  </si>
  <si>
    <t>Костылев Михаил</t>
  </si>
  <si>
    <t>Варюхин Дмитрий</t>
  </si>
  <si>
    <t>снят</t>
  </si>
  <si>
    <t>Ларионов Дмитрий</t>
  </si>
  <si>
    <t>Винтонюк Владислава</t>
  </si>
  <si>
    <t>Кукова Александра</t>
  </si>
  <si>
    <t>Видлюга Варвара</t>
  </si>
  <si>
    <t>Самойлина Анна</t>
  </si>
  <si>
    <t>Рябкина Мария</t>
  </si>
  <si>
    <t>Смирнов Роман</t>
  </si>
  <si>
    <t>Борисов Сергей</t>
  </si>
  <si>
    <t>Кулаков Сергей</t>
  </si>
  <si>
    <t xml:space="preserve">Главный судья                                   </t>
  </si>
  <si>
    <t xml:space="preserve">Главный секретарь                               </t>
  </si>
  <si>
    <t>Male</t>
  </si>
  <si>
    <t>Female</t>
  </si>
  <si>
    <t>FIN</t>
  </si>
  <si>
    <t>DNF</t>
  </si>
  <si>
    <t>Туманова</t>
  </si>
  <si>
    <t>under 16 Female</t>
  </si>
  <si>
    <t>DSQ</t>
  </si>
  <si>
    <t>under 16 Male</t>
  </si>
  <si>
    <t>1K</t>
  </si>
  <si>
    <t>6-9 Male</t>
  </si>
  <si>
    <t>14-17 Male</t>
  </si>
  <si>
    <t>10-13 Male</t>
  </si>
  <si>
    <t>6-9 Female</t>
  </si>
  <si>
    <t>10-13 Female</t>
  </si>
  <si>
    <t>14-17 Female</t>
  </si>
  <si>
    <t>Место по полу чистое</t>
  </si>
  <si>
    <t>Место по полу оф.</t>
  </si>
  <si>
    <t>Место в категории чистое</t>
  </si>
  <si>
    <t>Место в категории оф.</t>
  </si>
  <si>
    <t>Место общее чистое</t>
  </si>
  <si>
    <t>Место общее оф.</t>
  </si>
  <si>
    <t>Время чистое</t>
  </si>
  <si>
    <t>Время оф.</t>
  </si>
  <si>
    <t>Пол</t>
  </si>
  <si>
    <t>Статус</t>
  </si>
  <si>
    <t>Категория</t>
  </si>
  <si>
    <t>LYSKОVO 2024</t>
  </si>
  <si>
    <t>Т1 Ж</t>
  </si>
  <si>
    <t>Воронина  Екатерина</t>
  </si>
  <si>
    <t>Серебрякова Камилла</t>
  </si>
  <si>
    <t>Груздева Валерия</t>
  </si>
  <si>
    <t>Маслова  Вера</t>
  </si>
  <si>
    <t>Груничева Сеня</t>
  </si>
  <si>
    <t>в/к</t>
  </si>
  <si>
    <t>Дунаева Мария</t>
  </si>
  <si>
    <t>Мавричева Мария</t>
  </si>
  <si>
    <t>Груничева Агния</t>
  </si>
  <si>
    <t>Баркова Ангелина</t>
  </si>
  <si>
    <t>Шиловская Алиса</t>
  </si>
  <si>
    <t>Груничева Тея</t>
  </si>
  <si>
    <t>Т1 М</t>
  </si>
  <si>
    <t>Апрелов Александр</t>
  </si>
  <si>
    <t>Маркелов Андрей</t>
  </si>
  <si>
    <t>Пачков Арсений</t>
  </si>
  <si>
    <t>Волков Савелий</t>
  </si>
  <si>
    <t>Волков Родион</t>
  </si>
  <si>
    <t>Романов Алексей</t>
  </si>
  <si>
    <t>Юдин Никита</t>
  </si>
  <si>
    <t>Выборнов Михаил</t>
  </si>
  <si>
    <t>Скворцов Григорий</t>
  </si>
  <si>
    <t>Барков  Святослав</t>
  </si>
  <si>
    <t>.</t>
  </si>
  <si>
    <t>Тужилов  Кирилл</t>
  </si>
  <si>
    <t>Т10 М</t>
  </si>
  <si>
    <t>Алексеев Дмитрий</t>
  </si>
  <si>
    <t>Суровцев Андрей</t>
  </si>
  <si>
    <t>Рябинин Дмитрий</t>
  </si>
  <si>
    <t>Дунаев Александр</t>
  </si>
  <si>
    <t>Пимкин Артем</t>
  </si>
  <si>
    <t>Копасов Дмитрий</t>
  </si>
  <si>
    <t>Алексеев Максим</t>
  </si>
  <si>
    <t>Тареев Владимир</t>
  </si>
  <si>
    <t>Юдин Максим</t>
  </si>
  <si>
    <t>Макаров Иван</t>
  </si>
  <si>
    <t>Букатов Виталий</t>
  </si>
  <si>
    <t>Серебряков Александр</t>
  </si>
  <si>
    <t>Семенов Иван</t>
  </si>
  <si>
    <t>Юдин Илья</t>
  </si>
  <si>
    <t>Мертвищев Юрий</t>
  </si>
  <si>
    <t>Чирков Андрей</t>
  </si>
  <si>
    <t>Христич Иван</t>
  </si>
  <si>
    <t>Самоделкин Владимир</t>
  </si>
  <si>
    <t>Корзин Андрей</t>
  </si>
  <si>
    <t>Кузнецов Иван</t>
  </si>
  <si>
    <t>Лапшинов Евгений</t>
  </si>
  <si>
    <t>Т10 Ж</t>
  </si>
  <si>
    <t>с</t>
  </si>
  <si>
    <t>Кондрашина Наталья</t>
  </si>
  <si>
    <t>Синельникова Злата</t>
  </si>
  <si>
    <t>Жданкина Дарья</t>
  </si>
  <si>
    <t>Державина Ольга</t>
  </si>
  <si>
    <t>Марараш Анна</t>
  </si>
  <si>
    <t>Бритвина Юлия</t>
  </si>
  <si>
    <t>Богданова Ольга</t>
  </si>
  <si>
    <t>Пиголина Екатерина</t>
  </si>
  <si>
    <t>Хамкова Ольга</t>
  </si>
  <si>
    <t>Волкова Анна</t>
  </si>
  <si>
    <t>Смоленова Ульяна</t>
  </si>
  <si>
    <t>Маслова  Василиса</t>
  </si>
  <si>
    <t>Ратникова Евгения</t>
  </si>
  <si>
    <t>Домникова Екатерина</t>
  </si>
  <si>
    <t>Алешина Юлия</t>
  </si>
  <si>
    <t>Волкова Ирина</t>
  </si>
  <si>
    <t>Оленева Татьяна</t>
  </si>
  <si>
    <t>Лупанова Елена</t>
  </si>
  <si>
    <t>Маслова Татьяна</t>
  </si>
  <si>
    <t>Белянова Светлана</t>
  </si>
  <si>
    <t>Ковригина Юлия</t>
  </si>
  <si>
    <t>Пронина Виктория</t>
  </si>
  <si>
    <t>Пташник Лилия</t>
  </si>
  <si>
    <t>Головчанская Екатерина</t>
  </si>
  <si>
    <t>Любимова Светлана</t>
  </si>
  <si>
    <t>Чичерина Екатерина</t>
  </si>
  <si>
    <t>Потанджан Татевит</t>
  </si>
  <si>
    <t>Амеленкова Татьяна</t>
  </si>
  <si>
    <t>Грачева Мария</t>
  </si>
  <si>
    <t>Павликова Ольга</t>
  </si>
  <si>
    <t>Кузнецова Инга</t>
  </si>
  <si>
    <t>Христич Елена</t>
  </si>
  <si>
    <t>Гнетова Евгения</t>
  </si>
  <si>
    <t>Недошитова Светлана</t>
  </si>
  <si>
    <t>Т25 М</t>
  </si>
  <si>
    <t>Спыну Андрей</t>
  </si>
  <si>
    <t>Яковлев Игорь</t>
  </si>
  <si>
    <t>Каравай Александр</t>
  </si>
  <si>
    <t>Маершин Роман</t>
  </si>
  <si>
    <t>Сердюк Дмитрий</t>
  </si>
  <si>
    <t>Пронин Николай</t>
  </si>
  <si>
    <t>Шиловский Дмитрий</t>
  </si>
  <si>
    <t>Владимирович Гусев</t>
  </si>
  <si>
    <t>Махнев Алексей</t>
  </si>
  <si>
    <t>Шилаев Александр</t>
  </si>
  <si>
    <t>Никитин Сергей</t>
  </si>
  <si>
    <t>Железняков Юрий</t>
  </si>
  <si>
    <t>Сычев Владимир</t>
  </si>
  <si>
    <t>Хамков Михаил</t>
  </si>
  <si>
    <t>Тестоедов Павел</t>
  </si>
  <si>
    <t>Николаев Иван</t>
  </si>
  <si>
    <t>Зотов Михаил</t>
  </si>
  <si>
    <t>Осминин Виктор</t>
  </si>
  <si>
    <t>Григорьев Геннадий</t>
  </si>
  <si>
    <t>Павликов Иван</t>
  </si>
  <si>
    <t>Павликов Антон</t>
  </si>
  <si>
    <t>Голомидов Алексей</t>
  </si>
  <si>
    <t>Горбунов Владимир</t>
  </si>
  <si>
    <t>Шибанов Николай</t>
  </si>
  <si>
    <t>Тезин Николай</t>
  </si>
  <si>
    <t>Колесов Михаил</t>
  </si>
  <si>
    <t>Якушов Юрий</t>
  </si>
  <si>
    <t>Соколов Николай</t>
  </si>
  <si>
    <t>Лачинов Михаил</t>
  </si>
  <si>
    <t>Нестеренко Павел</t>
  </si>
  <si>
    <t>Вагин Евгений</t>
  </si>
  <si>
    <t>Шишарин Александр</t>
  </si>
  <si>
    <t>Втюрин Дмитрий</t>
  </si>
  <si>
    <t>Пронин Денис</t>
  </si>
  <si>
    <t>Т25 Ж</t>
  </si>
  <si>
    <t>Логашова Ксения</t>
  </si>
  <si>
    <t>Филиппова Екатерина</t>
  </si>
  <si>
    <t>Мунц Наталья</t>
  </si>
  <si>
    <t>Казакова Оксана</t>
  </si>
  <si>
    <t>Ковалева Наталья</t>
  </si>
  <si>
    <t>Якушова Ольга</t>
  </si>
  <si>
    <t>Копанская Тамара</t>
  </si>
  <si>
    <t>Асташина Ольга</t>
  </si>
  <si>
    <t>Сурикова Дарья</t>
  </si>
  <si>
    <t>Кассихина Ольга</t>
  </si>
  <si>
    <t>Лупанова Людмила</t>
  </si>
  <si>
    <t>Коновалова Наталья</t>
  </si>
  <si>
    <t>Т51 М</t>
  </si>
  <si>
    <t>Смирнов Александр</t>
  </si>
  <si>
    <t>Львов Григорий</t>
  </si>
  <si>
    <t>Уланов Роман</t>
  </si>
  <si>
    <t>Лузгин Сергей</t>
  </si>
  <si>
    <t>Колесников Алексей</t>
  </si>
  <si>
    <t>Раннев Евгений</t>
  </si>
  <si>
    <t>Чуйко Сергей</t>
  </si>
  <si>
    <t>Аферов Федор</t>
  </si>
  <si>
    <t>Зайцев Дмитрий</t>
  </si>
  <si>
    <t>Аляпин Михаил</t>
  </si>
  <si>
    <t>Т51 Ж</t>
  </si>
  <si>
    <t>Андреянова Марина</t>
  </si>
  <si>
    <t>Сергунова Наталья</t>
  </si>
  <si>
    <t>Некрасова Екатерина</t>
  </si>
  <si>
    <t>Соколкова Екатерина</t>
  </si>
  <si>
    <t>Т62 М</t>
  </si>
  <si>
    <t>Груздев Владимир</t>
  </si>
  <si>
    <t>Т62 Ж</t>
  </si>
  <si>
    <t>Отделкина Татьяна</t>
  </si>
  <si>
    <t>Т100 М</t>
  </si>
  <si>
    <t>Павлов Дмитрий</t>
  </si>
  <si>
    <t>Князев Алексей</t>
  </si>
  <si>
    <t>Смирнов Валерий</t>
  </si>
  <si>
    <t>Сиднев Антон</t>
  </si>
  <si>
    <t>Иовлев Алексей</t>
  </si>
  <si>
    <t>Федоров Павел</t>
  </si>
  <si>
    <t>Фаттахов Рашит</t>
  </si>
  <si>
    <t>Рябчиков Георгий</t>
  </si>
  <si>
    <t>Скрыпник Наталья</t>
  </si>
  <si>
    <t>Сошнл</t>
  </si>
  <si>
    <t>Т160 М</t>
  </si>
  <si>
    <t>Корнаухов Дмитрий</t>
  </si>
  <si>
    <t>Кондратьев Евгений</t>
  </si>
  <si>
    <t>Переседов Владимир</t>
  </si>
  <si>
    <t>М 11-15</t>
  </si>
  <si>
    <t>Ботенков Матвей</t>
  </si>
  <si>
    <t>Чегаев Валерий</t>
  </si>
  <si>
    <t>Сафонов Александр</t>
  </si>
  <si>
    <t>Андронов Максим</t>
  </si>
  <si>
    <t>Лазуткин Дмитрий</t>
  </si>
  <si>
    <t>Куккет Артем</t>
  </si>
  <si>
    <t>Соловов Владимир</t>
  </si>
  <si>
    <t>Дети М 11-12</t>
  </si>
  <si>
    <t>М 6-10</t>
  </si>
  <si>
    <t>Чудайкин Герман</t>
  </si>
  <si>
    <t>Кольтяков Михаил</t>
  </si>
  <si>
    <t>Волхонов  Егор</t>
  </si>
  <si>
    <t>Быстров Федор</t>
  </si>
  <si>
    <t>Чудайкин Иван</t>
  </si>
  <si>
    <t>Почкалов Петр</t>
  </si>
  <si>
    <t>Расходчиков Егор</t>
  </si>
  <si>
    <t>Дети М 6-10</t>
  </si>
  <si>
    <t>Д 11-15</t>
  </si>
  <si>
    <t>Фролова Мария</t>
  </si>
  <si>
    <t>Панюшкина  Александра</t>
  </si>
  <si>
    <t>Машкова  София</t>
  </si>
  <si>
    <t>Чудайкина Варвара</t>
  </si>
  <si>
    <t>Дети Д 11-15</t>
  </si>
  <si>
    <t>Д 6-10</t>
  </si>
  <si>
    <t>Кузнецова Александра</t>
  </si>
  <si>
    <t>Маклакова Вера</t>
  </si>
  <si>
    <t>Куренкова Мария</t>
  </si>
  <si>
    <t>Ботенкова Алина</t>
  </si>
  <si>
    <t>Седова Варвара</t>
  </si>
  <si>
    <t>Кольтякова Мария</t>
  </si>
  <si>
    <t>Панкова  Вероника</t>
  </si>
  <si>
    <t>Почкалова Полина</t>
  </si>
  <si>
    <t>Чудайкина Валерия</t>
  </si>
  <si>
    <t>Кузева  Мария</t>
  </si>
  <si>
    <t>Фролова Александра</t>
  </si>
  <si>
    <t>Дети Д 6-10</t>
  </si>
  <si>
    <t>Т32 Ж18</t>
  </si>
  <si>
    <t>Мастерова Дарья</t>
  </si>
  <si>
    <t>Седова Ольга</t>
  </si>
  <si>
    <t>Т32 Ж</t>
  </si>
  <si>
    <t>Маскаев  Александр</t>
  </si>
  <si>
    <t>Полянский Сергей</t>
  </si>
  <si>
    <t>Колесников Владислав</t>
  </si>
  <si>
    <t>Росяйкин Владимир</t>
  </si>
  <si>
    <t>Вралов Максим</t>
  </si>
  <si>
    <t>Акимов Артур</t>
  </si>
  <si>
    <t>Т32 М</t>
  </si>
  <si>
    <t>Сюбаева Светлана</t>
  </si>
  <si>
    <t>Т20 Ж</t>
  </si>
  <si>
    <t>Разумов Николай</t>
  </si>
  <si>
    <t>Равилов Эльдар</t>
  </si>
  <si>
    <t>Помолов Алексей</t>
  </si>
  <si>
    <t>Валеев Рафаэль</t>
  </si>
  <si>
    <t>Солкин Евгений</t>
  </si>
  <si>
    <t>Романенков Олег</t>
  </si>
  <si>
    <t>Кочетков Павел</t>
  </si>
  <si>
    <t>Корнилов Владислав</t>
  </si>
  <si>
    <t>Пиняев Сергей</t>
  </si>
  <si>
    <t>Дроздов Игорь</t>
  </si>
  <si>
    <t>Ларин Вадим</t>
  </si>
  <si>
    <t>Примак Максим</t>
  </si>
  <si>
    <t>Фролов Вадим</t>
  </si>
  <si>
    <t>Т20 М</t>
  </si>
  <si>
    <t>Т10 Ж18</t>
  </si>
  <si>
    <t>Алиева Амина</t>
  </si>
  <si>
    <t>Силигина Юлия</t>
  </si>
  <si>
    <t>Амелькина Дарья</t>
  </si>
  <si>
    <t>Шкутова Надежда</t>
  </si>
  <si>
    <t>Ботинкова Ирина</t>
  </si>
  <si>
    <t>Концова Ирина</t>
  </si>
  <si>
    <t>Анисимова Анна</t>
  </si>
  <si>
    <t>Уханова Анна</t>
  </si>
  <si>
    <t>Жиркова Лидия</t>
  </si>
  <si>
    <t>Мишина Наталья</t>
  </si>
  <si>
    <t>Скворцова Анастасия</t>
  </si>
  <si>
    <t>Панкова Людмила</t>
  </si>
  <si>
    <t>Разумова Мария</t>
  </si>
  <si>
    <t>Павлюк Татьяна</t>
  </si>
  <si>
    <t>Юмаева Юлия</t>
  </si>
  <si>
    <t>Соловьева Диана</t>
  </si>
  <si>
    <t>Чарыкова Елизавета</t>
  </si>
  <si>
    <t>Наумова Юлия</t>
  </si>
  <si>
    <t>Конкина Виктория</t>
  </si>
  <si>
    <t>Горлова Елизавета</t>
  </si>
  <si>
    <t>Магомедова Марина</t>
  </si>
  <si>
    <t>Моргунова Любовь</t>
  </si>
  <si>
    <t>Т10 М18</t>
  </si>
  <si>
    <t>Амелькин Алексей</t>
  </si>
  <si>
    <t>Козлов Даниил</t>
  </si>
  <si>
    <t>Талалаев Дмитрий</t>
  </si>
  <si>
    <t>Ледяйкин Алексей</t>
  </si>
  <si>
    <t>Киушкин Владислав</t>
  </si>
  <si>
    <t>Расходчиков Сергей</t>
  </si>
  <si>
    <t>Тимошенко Владислав</t>
  </si>
  <si>
    <t>Панкратов Виктор</t>
  </si>
  <si>
    <t>Чудайкин Александр</t>
  </si>
  <si>
    <t>Шадрин Владимир</t>
  </si>
  <si>
    <t>Кондюрев Илья</t>
  </si>
  <si>
    <t>Сюбаев Роман</t>
  </si>
  <si>
    <t>Нудиплодов Степан</t>
  </si>
  <si>
    <t>Ляличкин Владислав</t>
  </si>
  <si>
    <t>Краков Евгений</t>
  </si>
  <si>
    <t>Елизаров  Дмитрий</t>
  </si>
  <si>
    <t>Володин Арений</t>
  </si>
  <si>
    <t>Чекайкин Владислав</t>
  </si>
  <si>
    <t>Топчишвили Мамука</t>
  </si>
  <si>
    <t>Мельников Роман</t>
  </si>
  <si>
    <t>Сивоконев Александр</t>
  </si>
  <si>
    <t>14 июля 2024, с. Подлесная Тавла</t>
  </si>
  <si>
    <t>Фестиваль «TAVLA TRAIL» с национальным колоритом</t>
  </si>
  <si>
    <t>Фомин Михаил</t>
  </si>
  <si>
    <t>T6 M</t>
  </si>
  <si>
    <t>Глухов Алексей</t>
  </si>
  <si>
    <t>6 КМ МУЖЧИНЫ</t>
  </si>
  <si>
    <t>T21 M1</t>
  </si>
  <si>
    <t>T21 M2</t>
  </si>
  <si>
    <t>Силкин Александр</t>
  </si>
  <si>
    <t>Афонин Владимир</t>
  </si>
  <si>
    <t>Кололеев Андрей</t>
  </si>
  <si>
    <t>Шиманов Сергей</t>
  </si>
  <si>
    <t>Низамов Дамир</t>
  </si>
  <si>
    <t>Черношей Юрий</t>
  </si>
  <si>
    <t>Листов Сергей</t>
  </si>
  <si>
    <t>21 КМ МУЖЧИНЫ</t>
  </si>
  <si>
    <t>T12 M1</t>
  </si>
  <si>
    <t>T12 M2</t>
  </si>
  <si>
    <t>Михалкин Богдан</t>
  </si>
  <si>
    <t>Филимонов Александр</t>
  </si>
  <si>
    <t>Сидоров Сергей</t>
  </si>
  <si>
    <t>Базарнов Александр</t>
  </si>
  <si>
    <t>Маньшев Антон</t>
  </si>
  <si>
    <t>Юрьев Вячеслав</t>
  </si>
  <si>
    <t>12 КМ МУЖЧИНЫ</t>
  </si>
  <si>
    <t>T6 D</t>
  </si>
  <si>
    <t>Лисицкая Евгения</t>
  </si>
  <si>
    <t>Байгузова Виктория</t>
  </si>
  <si>
    <t>6 КМ ЖЕНЩИНЫ</t>
  </si>
  <si>
    <t>T21 D2</t>
  </si>
  <si>
    <t>T21 D1</t>
  </si>
  <si>
    <t>Шиманова Юлия</t>
  </si>
  <si>
    <t>Щербакова Анна</t>
  </si>
  <si>
    <t>Аникина Мария</t>
  </si>
  <si>
    <t>21 КМ ЖЕНЩИНЫ</t>
  </si>
  <si>
    <t>Зарубина Светлана</t>
  </si>
  <si>
    <t>T12 D2</t>
  </si>
  <si>
    <t>Белкина Анастасия</t>
  </si>
  <si>
    <t>T12 D1</t>
  </si>
  <si>
    <t>Рождественская Наталия</t>
  </si>
  <si>
    <t>Чистякова Анастасия</t>
  </si>
  <si>
    <t>Ашурбекова Евгения</t>
  </si>
  <si>
    <t>Байгузова Елена</t>
  </si>
  <si>
    <t>Барышева Светлана</t>
  </si>
  <si>
    <t>Городничева Ксения</t>
  </si>
  <si>
    <t>Брускова Кристина</t>
  </si>
  <si>
    <t>Низамова Юлия</t>
  </si>
  <si>
    <t>12 КМ ЖЕНЩИНЫ</t>
  </si>
  <si>
    <t>11 августа 2024 года, Пензенская область, с. Владыкино</t>
  </si>
  <si>
    <t>VLADYKINO TRAIL 2024</t>
  </si>
  <si>
    <t>БЕГОВОЙ КЛУБ «БЕГУЩИЕ ЛИСЫ»</t>
  </si>
  <si>
    <t>ФЕДЕРАЦИЯ ЛЕГКОЙ АТЛЕТИКИ РЕСПУБЛИКИ МОРДОВИЯ</t>
  </si>
  <si>
    <t>МИНИСТЕРСТВО СПОРТА РЕСПУБЛИКИ МОРДОВИЯ</t>
  </si>
  <si>
    <t>DREAM TRAIL LYSKOVO 23 июня</t>
  </si>
  <si>
    <t>TAVLA TRAIL 07 июля</t>
  </si>
  <si>
    <t>VLADYKINO TRAIL 11 августа</t>
  </si>
  <si>
    <t>HERO LEAGUE TRAIL – ночной 13 апреля</t>
  </si>
  <si>
    <t>HERO LEAGUE TRAIL – дневной 14 апреля</t>
  </si>
  <si>
    <t>ПЕРВОМАЙСКИЙ ТРЕЙЛ 29 апреля</t>
  </si>
  <si>
    <t>HERO LEAGUE TRAIL 04 мая</t>
  </si>
  <si>
    <t>БЕЖИМ ВМЕСТЕ 22 сентября</t>
  </si>
  <si>
    <t>HERO LEAGUE TRAIL 06 октября</t>
  </si>
  <si>
    <t>ОКСКАЯ ТРОПА - ночной 26 октября</t>
  </si>
  <si>
    <t>ОКСКАЯ ТРОПА - дневной 27 октября</t>
  </si>
  <si>
    <t>Седых Глеб</t>
  </si>
  <si>
    <t>М/Ж</t>
  </si>
  <si>
    <t>Т100 Ж</t>
  </si>
  <si>
    <t>Яшин Андрей</t>
  </si>
  <si>
    <t>Яруллин Руслан</t>
  </si>
  <si>
    <t>Янголичин Руслан</t>
  </si>
  <si>
    <t>Якушина Наталья</t>
  </si>
  <si>
    <t>Якушина Анна</t>
  </si>
  <si>
    <t>Якушев Денис</t>
  </si>
  <si>
    <t>Якутин Роберт</t>
  </si>
  <si>
    <t>Яковлев Александр</t>
  </si>
  <si>
    <t>Юхнович Станислав</t>
  </si>
  <si>
    <t>Юхин Александр</t>
  </si>
  <si>
    <t>Юсупов Константин</t>
  </si>
  <si>
    <t>Юсупов Вилен</t>
  </si>
  <si>
    <t>Юсупов Басир</t>
  </si>
  <si>
    <t>Юрьев Сергей</t>
  </si>
  <si>
    <t>Юрченков Владимир</t>
  </si>
  <si>
    <t>Юрченко Андрей</t>
  </si>
  <si>
    <t>Юркин Максим</t>
  </si>
  <si>
    <t>Юмаев Артур</t>
  </si>
  <si>
    <t>Южанова Ульяна</t>
  </si>
  <si>
    <t>Юдина Евгения</t>
  </si>
  <si>
    <t>Экснер Ирина</t>
  </si>
  <si>
    <t>Щербакова Татьяна</t>
  </si>
  <si>
    <t>Щербаков Ярослав</t>
  </si>
  <si>
    <t>Щербаков Сергей</t>
  </si>
  <si>
    <t>Щеколдин Валерий</t>
  </si>
  <si>
    <t>Щедрина Екатерина</t>
  </si>
  <si>
    <t>Шуть Илья</t>
  </si>
  <si>
    <t>Шурмель Валерий</t>
  </si>
  <si>
    <t>Шумская Елена</t>
  </si>
  <si>
    <t>Шуваева Екатерина</t>
  </si>
  <si>
    <t>Шток Алекс</t>
  </si>
  <si>
    <t>Шпаковский Вячеслав</t>
  </si>
  <si>
    <t>Шопенкова Виктория</t>
  </si>
  <si>
    <t>Шмакова Оксана</t>
  </si>
  <si>
    <t>Шмаков Александр</t>
  </si>
  <si>
    <t>Шкалова Светлана</t>
  </si>
  <si>
    <t>Ширяева Дарья</t>
  </si>
  <si>
    <t>Ширяева Виктория</t>
  </si>
  <si>
    <t>Ширяев Максим</t>
  </si>
  <si>
    <t>Шиколенко Наталия</t>
  </si>
  <si>
    <t>Шибанова Анна</t>
  </si>
  <si>
    <t>Шереметьев Андрей</t>
  </si>
  <si>
    <t>Шеремета Николай</t>
  </si>
  <si>
    <t>Шепель Лукерья</t>
  </si>
  <si>
    <t>Шепель Анастасия</t>
  </si>
  <si>
    <t>Шендановин Юрий</t>
  </si>
  <si>
    <t>Шендановин Арсений</t>
  </si>
  <si>
    <t>Шеина Мария</t>
  </si>
  <si>
    <t>Шевчук Олег</t>
  </si>
  <si>
    <t>Швец Мария</t>
  </si>
  <si>
    <t>Шведов Сергей</t>
  </si>
  <si>
    <t>Шаяхова Аида</t>
  </si>
  <si>
    <t>Шаяхметов Эмиль</t>
  </si>
  <si>
    <t>Шахова Олеся</t>
  </si>
  <si>
    <t>Шахаева Аюна</t>
  </si>
  <si>
    <t>Шапошников Сергей</t>
  </si>
  <si>
    <t>Шабуневич Эдуард</t>
  </si>
  <si>
    <t>Шабаев Руслан</t>
  </si>
  <si>
    <t>Чучков Павел</t>
  </si>
  <si>
    <t>Чурилов Александр</t>
  </si>
  <si>
    <t>Чупов Александр</t>
  </si>
  <si>
    <t>Чупирчук Андрей</t>
  </si>
  <si>
    <t>Чумаченко Владимир</t>
  </si>
  <si>
    <t>Чудакова Татьяна</t>
  </si>
  <si>
    <t>Чорный Роман</t>
  </si>
  <si>
    <t>Чирочкина Марина</t>
  </si>
  <si>
    <t>Чирочкина Екатерина</t>
  </si>
  <si>
    <t>Чирков Илья</t>
  </si>
  <si>
    <t>Черпак Алексей</t>
  </si>
  <si>
    <t>Чернышова Элина</t>
  </si>
  <si>
    <t>Чернышов Максим</t>
  </si>
  <si>
    <t>Чернышева Анжелика</t>
  </si>
  <si>
    <t>Чернышева Анастасия</t>
  </si>
  <si>
    <t>Чернышев Денис</t>
  </si>
  <si>
    <t>Черных Марина</t>
  </si>
  <si>
    <t>Черных Евгений</t>
  </si>
  <si>
    <t>Черных Александр</t>
  </si>
  <si>
    <t>Черноусова Елизавета</t>
  </si>
  <si>
    <t>Черноваленко Александр</t>
  </si>
  <si>
    <t>Чернова Оксана</t>
  </si>
  <si>
    <t>Чернова Мария</t>
  </si>
  <si>
    <t>Чернова Дарья</t>
  </si>
  <si>
    <t>Черкес Наталья</t>
  </si>
  <si>
    <t>Черемных Юрий</t>
  </si>
  <si>
    <t>Черевач Дмитрий</t>
  </si>
  <si>
    <t>Чекасина Ирина</t>
  </si>
  <si>
    <t>Чачина Ксения</t>
  </si>
  <si>
    <t>Чайкина Анна</t>
  </si>
  <si>
    <t>Цыпляткин Артем</t>
  </si>
  <si>
    <t>Цыганов Дмитрий</t>
  </si>
  <si>
    <t>Цуцкова Анастасия</t>
  </si>
  <si>
    <t>Царев Максим</t>
  </si>
  <si>
    <t>Хуснутдинова Альфия</t>
  </si>
  <si>
    <t>Худяков Сергей</t>
  </si>
  <si>
    <t>Хрыканов Максим</t>
  </si>
  <si>
    <t>Храпов Николай</t>
  </si>
  <si>
    <t>Хорева Юлия</t>
  </si>
  <si>
    <t>Холиков Хуршед</t>
  </si>
  <si>
    <t>Хованская Юлия</t>
  </si>
  <si>
    <t>Хлевной Илья</t>
  </si>
  <si>
    <t>Хваль Родион</t>
  </si>
  <si>
    <t>Хваль Виталий</t>
  </si>
  <si>
    <t>Хахилев Артур</t>
  </si>
  <si>
    <t>Харченко Дмитрий</t>
  </si>
  <si>
    <t>Харченко Валерия</t>
  </si>
  <si>
    <t>Ханыков Андрей</t>
  </si>
  <si>
    <t>Халиуллин Марат</t>
  </si>
  <si>
    <t>Хаджи-мурадова Лейли</t>
  </si>
  <si>
    <t>Фузейн Дарья</t>
  </si>
  <si>
    <t>Фролова Людмила</t>
  </si>
  <si>
    <t>Фриндт Янош</t>
  </si>
  <si>
    <t>Фотина Яна</t>
  </si>
  <si>
    <t>Фомниди Светик</t>
  </si>
  <si>
    <t>Фомичев Алексей</t>
  </si>
  <si>
    <t>Фомина Анна</t>
  </si>
  <si>
    <t>Фомин Степан</t>
  </si>
  <si>
    <t>Фоменко Оксана</t>
  </si>
  <si>
    <t>Фоменко Виктория</t>
  </si>
  <si>
    <t>Филякина Алина</t>
  </si>
  <si>
    <t>Филюнин Владимир</t>
  </si>
  <si>
    <t>Филиппова Евгения</t>
  </si>
  <si>
    <t>Филиппов Егор</t>
  </si>
  <si>
    <t>Филиппов Дмитрий</t>
  </si>
  <si>
    <t>Филина Валерия</t>
  </si>
  <si>
    <t>Филин Евгений</t>
  </si>
  <si>
    <t>Филимонова Алиса</t>
  </si>
  <si>
    <t>Филатова Евгения</t>
  </si>
  <si>
    <t>Филатов Михаил</t>
  </si>
  <si>
    <t>Фидарова Ольга</t>
  </si>
  <si>
    <t>Ферапонтов Тимофей</t>
  </si>
  <si>
    <t>Федорова Вероника</t>
  </si>
  <si>
    <t>Фандюшина Варвара</t>
  </si>
  <si>
    <t>Фадина Ксения</t>
  </si>
  <si>
    <t>Фадин Денис</t>
  </si>
  <si>
    <t>Фабио Брамбилла</t>
  </si>
  <si>
    <t>Ушаков Роман</t>
  </si>
  <si>
    <t>Ушаков Вячеслав</t>
  </si>
  <si>
    <t>Устюгова Инга</t>
  </si>
  <si>
    <t>Устимова Вероника</t>
  </si>
  <si>
    <t>Ураушкин Михаил</t>
  </si>
  <si>
    <t>Ураушкин Дмитрий</t>
  </si>
  <si>
    <t>Улугбековна Одина</t>
  </si>
  <si>
    <t>Узков Михаил</t>
  </si>
  <si>
    <t>Узков Александр</t>
  </si>
  <si>
    <t>Удовиков Павел</t>
  </si>
  <si>
    <t>Удалова Анастасия</t>
  </si>
  <si>
    <t>Турбанова Екатерина</t>
  </si>
  <si>
    <t>Туманов Александр</t>
  </si>
  <si>
    <t>Тулебаев Талгат</t>
  </si>
  <si>
    <t>Тудвасев Максим</t>
  </si>
  <si>
    <t>Трубникова Алиса</t>
  </si>
  <si>
    <t>Трофимова Яна</t>
  </si>
  <si>
    <t>Тройчук Саша Ми</t>
  </si>
  <si>
    <t>Третьяк Светлана</t>
  </si>
  <si>
    <t>Тралева Дарья</t>
  </si>
  <si>
    <t>Тралев Даниил</t>
  </si>
  <si>
    <t>Тореева Светлана</t>
  </si>
  <si>
    <t>Тореев Владимир</t>
  </si>
  <si>
    <t>Толстова Ольга</t>
  </si>
  <si>
    <t>Токмакова Ирина</t>
  </si>
  <si>
    <t>Токарев Максим</t>
  </si>
  <si>
    <t>Ткаченко Кира</t>
  </si>
  <si>
    <t>Ткачев Даниил</t>
  </si>
  <si>
    <t>Ткачев Валентин</t>
  </si>
  <si>
    <t>Тищенко Семен</t>
  </si>
  <si>
    <t>Тихонова Наталья</t>
  </si>
  <si>
    <t>Тихомиров Владимир</t>
  </si>
  <si>
    <t>Титова Наталья</t>
  </si>
  <si>
    <t>Тимченко Кира</t>
  </si>
  <si>
    <t>Тимофеева Валерия</t>
  </si>
  <si>
    <t>Тимофеев Роман</t>
  </si>
  <si>
    <t>Тимофеев Михаил</t>
  </si>
  <si>
    <t>Терентьева Анна</t>
  </si>
  <si>
    <t>Терентьев Вячеслав</t>
  </si>
  <si>
    <t>Теплякова Надежда</t>
  </si>
  <si>
    <t>Темкина Виктория</t>
  </si>
  <si>
    <t>Темкин Павел</t>
  </si>
  <si>
    <t>Текучев Иван</t>
  </si>
  <si>
    <t>Татаренко Анна</t>
  </si>
  <si>
    <t>Тарнавская Наталья</t>
  </si>
  <si>
    <t>Тарбеева Ольга</t>
  </si>
  <si>
    <t>Тарасова Евгения</t>
  </si>
  <si>
    <t>Тагиев Фархад</t>
  </si>
  <si>
    <t>Сысой Дмитрий</t>
  </si>
  <si>
    <t>Суховеева Вероника</t>
  </si>
  <si>
    <t>Сурчевская Анастасия</t>
  </si>
  <si>
    <t>Сургутский Равиль</t>
  </si>
  <si>
    <t>Сунчугашев Дмитрий</t>
  </si>
  <si>
    <t>Суйундуков Байыр</t>
  </si>
  <si>
    <t>Судакова Анна</t>
  </si>
  <si>
    <t>Суворов Иван</t>
  </si>
  <si>
    <t>Студеникин Алексей</t>
  </si>
  <si>
    <t>Струкова Кира</t>
  </si>
  <si>
    <t>Струков Алексей</t>
  </si>
  <si>
    <t>Стрельников Валерий</t>
  </si>
  <si>
    <t>Страшко Александр</t>
  </si>
  <si>
    <t>Столярова Анастасия</t>
  </si>
  <si>
    <t>Стешин Александр</t>
  </si>
  <si>
    <t>Стецюк Максим</t>
  </si>
  <si>
    <t>Степанов Кирилл</t>
  </si>
  <si>
    <t>Сташинскас Сергей</t>
  </si>
  <si>
    <t>Стасюк Владимир</t>
  </si>
  <si>
    <t>Стародубец Сергей</t>
  </si>
  <si>
    <t>Стажарин Константин</t>
  </si>
  <si>
    <t>Средняя Арина</t>
  </si>
  <si>
    <t>Спиридонов Алексей</t>
  </si>
  <si>
    <t>Спивак Ольга</t>
  </si>
  <si>
    <t>Сорокин Дмитрий</t>
  </si>
  <si>
    <t>Сорокин Денис</t>
  </si>
  <si>
    <t>Солодовников Михаил</t>
  </si>
  <si>
    <t>Солодкова Ирина</t>
  </si>
  <si>
    <t>Соловьева Анна</t>
  </si>
  <si>
    <t>Солнышкова Екатерина</t>
  </si>
  <si>
    <t>Соколова Любовь</t>
  </si>
  <si>
    <t>Соколов Никита</t>
  </si>
  <si>
    <t>Соколов Евгений</t>
  </si>
  <si>
    <t>Соковой Павел</t>
  </si>
  <si>
    <t>Снигур Анастасия</t>
  </si>
  <si>
    <t>Смирнова Валентина</t>
  </si>
  <si>
    <t>Сметанин Глеб</t>
  </si>
  <si>
    <t>Смердов Илья</t>
  </si>
  <si>
    <t>Слистина Екатерина</t>
  </si>
  <si>
    <t>Сливин Александр</t>
  </si>
  <si>
    <t>Скорцеску Анастасия</t>
  </si>
  <si>
    <t>Скоробогатов Роман</t>
  </si>
  <si>
    <t>Скачков Владимир</t>
  </si>
  <si>
    <t>Ситникова Ольга</t>
  </si>
  <si>
    <t>Сироткина Марина</t>
  </si>
  <si>
    <t>Сироткин Михаил</t>
  </si>
  <si>
    <t>Сиротина Анастасия</t>
  </si>
  <si>
    <t>Сирота Светлана</t>
  </si>
  <si>
    <t>Симонов Александр</t>
  </si>
  <si>
    <t>Симанцева Дарья</t>
  </si>
  <si>
    <t>Силантьева Светлана</t>
  </si>
  <si>
    <t>Силантьева Ангелина</t>
  </si>
  <si>
    <t>Сидоренко Ян</t>
  </si>
  <si>
    <t>Сидоренко Любовь</t>
  </si>
  <si>
    <t>Сиволап Егор</t>
  </si>
  <si>
    <t>Сериков Руслан</t>
  </si>
  <si>
    <t>Серебрянникова Светлана</t>
  </si>
  <si>
    <t>Сердюченко Ирина</t>
  </si>
  <si>
    <t>Сергеевна Наталья</t>
  </si>
  <si>
    <t>Сергеева Марина</t>
  </si>
  <si>
    <t>Сергеев Станислав</t>
  </si>
  <si>
    <t>Сербина Светлана</t>
  </si>
  <si>
    <t>Семиколенных Сергей</t>
  </si>
  <si>
    <t>Семиколенных Наталья</t>
  </si>
  <si>
    <t>Семенушкин Андрей</t>
  </si>
  <si>
    <t>Семенова Наталья</t>
  </si>
  <si>
    <t>Сёмена Ульяна</t>
  </si>
  <si>
    <t>Семакин Петр</t>
  </si>
  <si>
    <t>Селецкая Екатерина</t>
  </si>
  <si>
    <t>Селезнева Наталья</t>
  </si>
  <si>
    <t>Седых Маргарита</t>
  </si>
  <si>
    <t>Седляр Алексей</t>
  </si>
  <si>
    <t>Сегединов Максим</t>
  </si>
  <si>
    <t>Свистур Ксения</t>
  </si>
  <si>
    <t>Свинарева Александра</t>
  </si>
  <si>
    <t>Свидчева Валентина</t>
  </si>
  <si>
    <t>Свидчева Анастасия</t>
  </si>
  <si>
    <t>Саяхова Елена</t>
  </si>
  <si>
    <t>Сас Сергей</t>
  </si>
  <si>
    <t>Сас Дмитрий</t>
  </si>
  <si>
    <t>Сас Александр</t>
  </si>
  <si>
    <t>Сараев Дмитрий</t>
  </si>
  <si>
    <t>Сапожникова Рада</t>
  </si>
  <si>
    <t>Сапожникова Дарья</t>
  </si>
  <si>
    <t>Сапожникова Вера</t>
  </si>
  <si>
    <t>Сапожников Павел</t>
  </si>
  <si>
    <t>Самусенко Сергей</t>
  </si>
  <si>
    <t>Самусенко Евгения</t>
  </si>
  <si>
    <t>Самусенко Андрей</t>
  </si>
  <si>
    <t>Самсонова Екатерина</t>
  </si>
  <si>
    <t>Самсонов Сергей</t>
  </si>
  <si>
    <t>Самардак Галина</t>
  </si>
  <si>
    <t>Сальникова Анастасия</t>
  </si>
  <si>
    <t>Сальников Егор</t>
  </si>
  <si>
    <t>Саинчук Николай</t>
  </si>
  <si>
    <t>Сазонова Людмила</t>
  </si>
  <si>
    <t>Сазонов Алексей</t>
  </si>
  <si>
    <t>Садыкова Елизавета</t>
  </si>
  <si>
    <t>Савченко Наталья</t>
  </si>
  <si>
    <t>Савченко Иван</t>
  </si>
  <si>
    <t>Савушкин Андрей</t>
  </si>
  <si>
    <t>Савичев Михаил</t>
  </si>
  <si>
    <t>Савельева Светлана</t>
  </si>
  <si>
    <t>Савельев Ярослав</t>
  </si>
  <si>
    <t>Савельев Вадим</t>
  </si>
  <si>
    <t>Саввина Кира</t>
  </si>
  <si>
    <t>Рябова Ольга</t>
  </si>
  <si>
    <t>Рюмшин Андрей</t>
  </si>
  <si>
    <t>Рымарева Нелли</t>
  </si>
  <si>
    <t>Рымарев Иван</t>
  </si>
  <si>
    <t>Ручкин Александр</t>
  </si>
  <si>
    <t>Рунова Вера</t>
  </si>
  <si>
    <t>Руднев Дмитрий</t>
  </si>
  <si>
    <t>Руденок Римма</t>
  </si>
  <si>
    <t>Романьков Олег</t>
  </si>
  <si>
    <t>Романченко Юрий</t>
  </si>
  <si>
    <t>Романченко Григорий</t>
  </si>
  <si>
    <t>Романова Мария</t>
  </si>
  <si>
    <t>Романова Екатерина</t>
  </si>
  <si>
    <t>Романова Анна</t>
  </si>
  <si>
    <t>Романов Игорь</t>
  </si>
  <si>
    <t>Романков Сергей</t>
  </si>
  <si>
    <t>Рокотянская Мария</t>
  </si>
  <si>
    <t>Рожкова Александра</t>
  </si>
  <si>
    <t>Рожков Олег</t>
  </si>
  <si>
    <t>Роднов Василий</t>
  </si>
  <si>
    <t>Родниковский Дмитрий</t>
  </si>
  <si>
    <t>Роготнев Евгений</t>
  </si>
  <si>
    <t>Рогожкина Елизавета</t>
  </si>
  <si>
    <t>Резепин Дмитрий</t>
  </si>
  <si>
    <t>Рахов Алексей</t>
  </si>
  <si>
    <t>Рахимов Руслан</t>
  </si>
  <si>
    <t>Рахимов Даниил</t>
  </si>
  <si>
    <t>Ратникова Елизавета</t>
  </si>
  <si>
    <t>Растригина Елена</t>
  </si>
  <si>
    <t>Растригин Александр</t>
  </si>
  <si>
    <t>Райков Михаил</t>
  </si>
  <si>
    <t>Разваляев Николай</t>
  </si>
  <si>
    <t>Радилецкий Иван</t>
  </si>
  <si>
    <t>Рагун Сергей</t>
  </si>
  <si>
    <t>Рагун Ольга</t>
  </si>
  <si>
    <t>Пыжова Светлана</t>
  </si>
  <si>
    <t>Пчельников Михаил</t>
  </si>
  <si>
    <t>Пчелкин Олег</t>
  </si>
  <si>
    <t>Пушенко Роман</t>
  </si>
  <si>
    <t>Путинцев Сергей</t>
  </si>
  <si>
    <t>Пуненкова Нина</t>
  </si>
  <si>
    <t>Пулявин Кирилл</t>
  </si>
  <si>
    <t>Пукась Михаил</t>
  </si>
  <si>
    <t>Птица Светлана</t>
  </si>
  <si>
    <t>Просветов Евгений</t>
  </si>
  <si>
    <t>Пронь Константин</t>
  </si>
  <si>
    <t>Прокудин Вячеслав</t>
  </si>
  <si>
    <t>Прокопьев Максим</t>
  </si>
  <si>
    <t>Прокопьев Алексей</t>
  </si>
  <si>
    <t>Прозоров Юрий</t>
  </si>
  <si>
    <t>Приходько Денис</t>
  </si>
  <si>
    <t>Прибыток Андрей</t>
  </si>
  <si>
    <t>Потворов Павел</t>
  </si>
  <si>
    <t>Попроцкий Михаил</t>
  </si>
  <si>
    <t>Попович Константин</t>
  </si>
  <si>
    <t>Попова Анна</t>
  </si>
  <si>
    <t>Попов Станислав</t>
  </si>
  <si>
    <t>Попов Сергей</t>
  </si>
  <si>
    <t>Попов Павел</t>
  </si>
  <si>
    <t>Попов Кирилл</t>
  </si>
  <si>
    <t>Попов Глеб</t>
  </si>
  <si>
    <t>Пономарев Сергей</t>
  </si>
  <si>
    <t>Пономарев Александр</t>
  </si>
  <si>
    <t>Полянская Евгения</t>
  </si>
  <si>
    <t>Полякова Анастасия</t>
  </si>
  <si>
    <t>Поляков Михаил</t>
  </si>
  <si>
    <t>Поляков Александр</t>
  </si>
  <si>
    <t>Полонин Дмитрий</t>
  </si>
  <si>
    <t>Полехина Анастасия</t>
  </si>
  <si>
    <t>Показанников Владимир</t>
  </si>
  <si>
    <t>Поздняков Олег</t>
  </si>
  <si>
    <t>Подшибякин Александр</t>
  </si>
  <si>
    <t>Подлесная Екатерина</t>
  </si>
  <si>
    <t>Плотникова Елена</t>
  </si>
  <si>
    <t>Плотникова Анастасия</t>
  </si>
  <si>
    <t>Пластовский Роберт</t>
  </si>
  <si>
    <t>Пластовская Ксения</t>
  </si>
  <si>
    <t>Пичугин Олег</t>
  </si>
  <si>
    <t>Питеев Павел</t>
  </si>
  <si>
    <t>Пиналова Татьяна</t>
  </si>
  <si>
    <t>Пиналов Максим</t>
  </si>
  <si>
    <t>Пименова Анастасия</t>
  </si>
  <si>
    <t>Пилиптеева Дарья</t>
  </si>
  <si>
    <t>Петроян Николай</t>
  </si>
  <si>
    <t>Петровская Вероника</t>
  </si>
  <si>
    <t>Петрова Виктория</t>
  </si>
  <si>
    <t>Петров Алексей</t>
  </si>
  <si>
    <t>Петр Дэн</t>
  </si>
  <si>
    <t>Першин Николай</t>
  </si>
  <si>
    <t>Перова Елизавета</t>
  </si>
  <si>
    <t>Перетятько Вячеслав</t>
  </si>
  <si>
    <t>Пашкова Ольга</t>
  </si>
  <si>
    <t>Пашина Ольга</t>
  </si>
  <si>
    <t>Пашин Михаил</t>
  </si>
  <si>
    <t>Пахомова Полина</t>
  </si>
  <si>
    <t>Пахомова Елизавета</t>
  </si>
  <si>
    <t>Пахомова Анна</t>
  </si>
  <si>
    <t>Пасютин Дмитрий</t>
  </si>
  <si>
    <t>Парфирьев Даниил</t>
  </si>
  <si>
    <t>Парсенадзе Кристина</t>
  </si>
  <si>
    <t>Паринов Илья</t>
  </si>
  <si>
    <t>Пардилова Евгения</t>
  </si>
  <si>
    <t>Панферов Кирилл</t>
  </si>
  <si>
    <t>Пантюховский Георгий</t>
  </si>
  <si>
    <t>Пантюхова Екатерина</t>
  </si>
  <si>
    <t>Панов Ярослав</t>
  </si>
  <si>
    <t>Панков Алексей</t>
  </si>
  <si>
    <t>Панарина Юлия</t>
  </si>
  <si>
    <t>Палаткина Людмила</t>
  </si>
  <si>
    <t>Павлюченко Оксана</t>
  </si>
  <si>
    <t>Павлюченко Кира</t>
  </si>
  <si>
    <t>Павлюченко Вадим</t>
  </si>
  <si>
    <t>Павлов Петр</t>
  </si>
  <si>
    <t>Павлов Виктор</t>
  </si>
  <si>
    <t>Очкин Алексей</t>
  </si>
  <si>
    <t>Охримчук Светлана</t>
  </si>
  <si>
    <t>Осьмеркин Станислав</t>
  </si>
  <si>
    <t>Осышная Елена</t>
  </si>
  <si>
    <t>Островская Алина</t>
  </si>
  <si>
    <t>Осмоловская Ирина</t>
  </si>
  <si>
    <t>Осипов Владимир</t>
  </si>
  <si>
    <t>Осадчая Кристина</t>
  </si>
  <si>
    <t>Орлов Валерий</t>
  </si>
  <si>
    <t>Олейник Роман</t>
  </si>
  <si>
    <t>Озеренчук Марина</t>
  </si>
  <si>
    <t>Огурцов Алексей</t>
  </si>
  <si>
    <t>Огородов Александр</t>
  </si>
  <si>
    <t>Огарок Алексей</t>
  </si>
  <si>
    <t>Оганян Наталья</t>
  </si>
  <si>
    <t>Овсиенко Виктор</t>
  </si>
  <si>
    <t>Нужных Дмитрий</t>
  </si>
  <si>
    <t>Нугуманова Екатерина</t>
  </si>
  <si>
    <t>Нугуманов Денис</t>
  </si>
  <si>
    <t>Нугуманов Владислав</t>
  </si>
  <si>
    <t>Носов Сергей</t>
  </si>
  <si>
    <t>Носков Владимир</t>
  </si>
  <si>
    <t>Новосельцева Екатерина</t>
  </si>
  <si>
    <t>Новосельцева Алена</t>
  </si>
  <si>
    <t>Новичков Сергей</t>
  </si>
  <si>
    <t>Новичков Александр</t>
  </si>
  <si>
    <t>Новицкая Ирина</t>
  </si>
  <si>
    <t>Новиков Антон</t>
  </si>
  <si>
    <t>Никульшин Иван</t>
  </si>
  <si>
    <t>Никонорова Елена</t>
  </si>
  <si>
    <t>Никонов Евгений</t>
  </si>
  <si>
    <t>Николайчева Вероника</t>
  </si>
  <si>
    <t>Николаева Елизавета</t>
  </si>
  <si>
    <t>Николаев Алексей</t>
  </si>
  <si>
    <t>Никиткова Валентина</t>
  </si>
  <si>
    <t>Никандрова Мария</t>
  </si>
  <si>
    <t>Неткачева Наталья</t>
  </si>
  <si>
    <t>Нестерович Валерий</t>
  </si>
  <si>
    <t>Несоленов Антон</t>
  </si>
  <si>
    <t>Немирович Роман</t>
  </si>
  <si>
    <t>Неминов Сергей</t>
  </si>
  <si>
    <t>Недялкова Олена</t>
  </si>
  <si>
    <t>Негин Григорий</t>
  </si>
  <si>
    <t>Наумович Павел</t>
  </si>
  <si>
    <t>Наумова Любовь</t>
  </si>
  <si>
    <t>Наумов Александр</t>
  </si>
  <si>
    <t>Насонова Анастасия</t>
  </si>
  <si>
    <t>Насонов Владимир</t>
  </si>
  <si>
    <t>Назарцев Андрей</t>
  </si>
  <si>
    <t>Назаров Юнус</t>
  </si>
  <si>
    <t>Назаров Дмитрий</t>
  </si>
  <si>
    <t>Мушкет Илья</t>
  </si>
  <si>
    <t>Мушкет Анастасия</t>
  </si>
  <si>
    <t>Мушина Екатерина</t>
  </si>
  <si>
    <t>Мушин Павел</t>
  </si>
  <si>
    <t>Мучник Владимир</t>
  </si>
  <si>
    <t>Мурзина Анастасия</t>
  </si>
  <si>
    <t>Муренко Анжелика</t>
  </si>
  <si>
    <t>Мурахин Александр</t>
  </si>
  <si>
    <t>Муратов Ярослав</t>
  </si>
  <si>
    <t>Муравьева Валерия</t>
  </si>
  <si>
    <t>Муковоз Ирина</t>
  </si>
  <si>
    <t>Муковоз Иван</t>
  </si>
  <si>
    <t>Мругала Александр</t>
  </si>
  <si>
    <t>Мотыченко Юрий</t>
  </si>
  <si>
    <t>Московкина Виктория</t>
  </si>
  <si>
    <t>Москвитина Мария</t>
  </si>
  <si>
    <t>Москвитина Елена</t>
  </si>
  <si>
    <t>Мосеева Елена</t>
  </si>
  <si>
    <t>Морозова Любовь</t>
  </si>
  <si>
    <t>Морозова Дарья</t>
  </si>
  <si>
    <t>Моргунов Александр</t>
  </si>
  <si>
    <t>Мокроусов Павел</t>
  </si>
  <si>
    <t>Моисеенкова Милана</t>
  </si>
  <si>
    <t>Моисеева Ольга</t>
  </si>
  <si>
    <t>Моисеев Герман</t>
  </si>
  <si>
    <t>Могилин Никита</t>
  </si>
  <si>
    <t>Мовлаева Ульяна</t>
  </si>
  <si>
    <t>Мовлаева Кристина</t>
  </si>
  <si>
    <t>Мищенко Анастасия</t>
  </si>
  <si>
    <t>Мишустина Светлана</t>
  </si>
  <si>
    <t>Михальченков Сергей</t>
  </si>
  <si>
    <t>Михальский Эдуард</t>
  </si>
  <si>
    <t>Михайлова Елена</t>
  </si>
  <si>
    <t>Михайлова Анна</t>
  </si>
  <si>
    <t>Михайлов Дмитрий</t>
  </si>
  <si>
    <t>Михайлов Андрей</t>
  </si>
  <si>
    <t>Михаил Колодин</t>
  </si>
  <si>
    <t>Митряшкин Андрей</t>
  </si>
  <si>
    <t>Мирошин Илья</t>
  </si>
  <si>
    <t>Минакова Мирослава</t>
  </si>
  <si>
    <t>Милованова Ирина</t>
  </si>
  <si>
    <t>Милованов Ярослав</t>
  </si>
  <si>
    <t>Мешкова Кетевана</t>
  </si>
  <si>
    <t>Мельситдинова Виктория</t>
  </si>
  <si>
    <t>Мезин Александр</t>
  </si>
  <si>
    <t>Медведев Марек</t>
  </si>
  <si>
    <t>Медведев Виктор</t>
  </si>
  <si>
    <t>Медведев Алексей</t>
  </si>
  <si>
    <t>Мащенко Полина</t>
  </si>
  <si>
    <t>Машнинов Роман</t>
  </si>
  <si>
    <t>Махалин Андрей</t>
  </si>
  <si>
    <t>Матюхин Роман</t>
  </si>
  <si>
    <t>Матевосян Галина</t>
  </si>
  <si>
    <t>Матвеева Яна</t>
  </si>
  <si>
    <t>Матасова Ольга</t>
  </si>
  <si>
    <t>Маслова Таисия</t>
  </si>
  <si>
    <t>Маслова Светлана</t>
  </si>
  <si>
    <t>Маслова Елена</t>
  </si>
  <si>
    <t>Маслов Яков</t>
  </si>
  <si>
    <t>Маслов Вадим</t>
  </si>
  <si>
    <t>Масленникова Виктория</t>
  </si>
  <si>
    <t>Масленников Виктор</t>
  </si>
  <si>
    <t>Марченкова Евгения</t>
  </si>
  <si>
    <t>Марченков Иван</t>
  </si>
  <si>
    <t>Марченко Антонина</t>
  </si>
  <si>
    <t>Мартынова Анжелика</t>
  </si>
  <si>
    <t>Мартынов Максим</t>
  </si>
  <si>
    <t>Мартынов Андрей</t>
  </si>
  <si>
    <t>Маркова Тэш</t>
  </si>
  <si>
    <t>Маркин Вячеслав</t>
  </si>
  <si>
    <t>Маркелова Наталия</t>
  </si>
  <si>
    <t>Маркелова Вера</t>
  </si>
  <si>
    <t>Маркелов Павел</t>
  </si>
  <si>
    <t>Мария Зюкина</t>
  </si>
  <si>
    <t>Мансурова Сафия</t>
  </si>
  <si>
    <t>Мансурова Лейсан</t>
  </si>
  <si>
    <t>Мамаева Наталия</t>
  </si>
  <si>
    <t>Мамаева Дарья</t>
  </si>
  <si>
    <t>Малюгин Никита</t>
  </si>
  <si>
    <t>Мальгинова Алина</t>
  </si>
  <si>
    <t>Малофеев Андрей</t>
  </si>
  <si>
    <t>Малкерова Мария</t>
  </si>
  <si>
    <t>Малиновский Егор</t>
  </si>
  <si>
    <t>Малиновская Наталья</t>
  </si>
  <si>
    <t>Максимов Павел</t>
  </si>
  <si>
    <t>Максимов Константин</t>
  </si>
  <si>
    <t>Максимов Кирилл</t>
  </si>
  <si>
    <t>Макарова Алина</t>
  </si>
  <si>
    <t>Макаров Даниэль</t>
  </si>
  <si>
    <t>Макар Бурхинов</t>
  </si>
  <si>
    <t>Майстренко Евгений</t>
  </si>
  <si>
    <t>Маилова Карина</t>
  </si>
  <si>
    <t>Магомедов Зайпулла</t>
  </si>
  <si>
    <t>Ляпкова Ольга</t>
  </si>
  <si>
    <t>Львова Светлана</t>
  </si>
  <si>
    <t>Львов Константин</t>
  </si>
  <si>
    <t>Львов Иван</t>
  </si>
  <si>
    <t>Львов Егор</t>
  </si>
  <si>
    <t>Лысиков Дмитрий</t>
  </si>
  <si>
    <t>Лысенко Олег</t>
  </si>
  <si>
    <t>Лысенко Вероника</t>
  </si>
  <si>
    <t>Лысенко Андрей</t>
  </si>
  <si>
    <t>Лукина Екатерина</t>
  </si>
  <si>
    <t>Лукин Дмитрий</t>
  </si>
  <si>
    <t>Лоскутов Сергей</t>
  </si>
  <si>
    <t>Лосев Алексей</t>
  </si>
  <si>
    <t>Лопунова Полина</t>
  </si>
  <si>
    <t>Лопатьева Анастасия</t>
  </si>
  <si>
    <t>Лопатина Татьяна</t>
  </si>
  <si>
    <t>Литвинова Татьяна</t>
  </si>
  <si>
    <t>Литвинов Максим</t>
  </si>
  <si>
    <t>Литвинов Александр</t>
  </si>
  <si>
    <t>Лисицына Елена</t>
  </si>
  <si>
    <t>Лисицына Алиса</t>
  </si>
  <si>
    <t>Лисенков Антон</t>
  </si>
  <si>
    <t>Линников Сергей</t>
  </si>
  <si>
    <t>Лимонцева Милана</t>
  </si>
  <si>
    <t>Лимонцев Андрей</t>
  </si>
  <si>
    <t>Ли Максим</t>
  </si>
  <si>
    <t>Лещев Николай</t>
  </si>
  <si>
    <t>Лепский Василий</t>
  </si>
  <si>
    <t>Лепская Вера</t>
  </si>
  <si>
    <t>Леонтьев Артем</t>
  </si>
  <si>
    <t>Лейднер Татьяна</t>
  </si>
  <si>
    <t>Лейбович Илья</t>
  </si>
  <si>
    <t>Легчилин Владимир</t>
  </si>
  <si>
    <t>Левшукова Екатерина</t>
  </si>
  <si>
    <t>Левин Александр</t>
  </si>
  <si>
    <t>Лебедев Дмитрий</t>
  </si>
  <si>
    <t>Лебедев Денис</t>
  </si>
  <si>
    <t>Латыпова Альфия</t>
  </si>
  <si>
    <t>Лакеев Ярослав</t>
  </si>
  <si>
    <t>Лазутина Нина</t>
  </si>
  <si>
    <t>Лазутина Валерия</t>
  </si>
  <si>
    <t>Лазутин Евгений</t>
  </si>
  <si>
    <t>Лаврухина Маргарита</t>
  </si>
  <si>
    <t>Лавриненок Алексей</t>
  </si>
  <si>
    <t>Кучинскайте Анастасия</t>
  </si>
  <si>
    <t>Кучальская Виктория</t>
  </si>
  <si>
    <t>Кучальская Анна</t>
  </si>
  <si>
    <t>Кустова Ксения</t>
  </si>
  <si>
    <t>Курочкин Александр</t>
  </si>
  <si>
    <t>Куров Денис</t>
  </si>
  <si>
    <t>Куркина Марина</t>
  </si>
  <si>
    <t>Куркин Виталий</t>
  </si>
  <si>
    <t>Куриленко Денис</t>
  </si>
  <si>
    <t>Куплинов Владислав</t>
  </si>
  <si>
    <t>Кунафин Алмаз</t>
  </si>
  <si>
    <t>Кулумбегов Арсен</t>
  </si>
  <si>
    <t>Куликов Андрей</t>
  </si>
  <si>
    <t>Кулешов Алексей</t>
  </si>
  <si>
    <t>Кулаева Мария</t>
  </si>
  <si>
    <t>Кулагин Владимир</t>
  </si>
  <si>
    <t>Кукушкин Владислав</t>
  </si>
  <si>
    <t>Кук Екатерина</t>
  </si>
  <si>
    <t>Кузякина Анна</t>
  </si>
  <si>
    <t>Кузьмина Наталья</t>
  </si>
  <si>
    <t>Кузьмина Надежда</t>
  </si>
  <si>
    <t>Кузнецова Ольга</t>
  </si>
  <si>
    <t>Кузнецова Евгения</t>
  </si>
  <si>
    <t>Кузнецова Анжелика</t>
  </si>
  <si>
    <t>Кузнецов Станислав</t>
  </si>
  <si>
    <t>Кузнецов Сергей</t>
  </si>
  <si>
    <t>Кузнецов Марк</t>
  </si>
  <si>
    <t>Кузнецов Виктор</t>
  </si>
  <si>
    <t>Кузнецов Александр</t>
  </si>
  <si>
    <t>Кузичкина Юлия</t>
  </si>
  <si>
    <t>Кузин Фёдор</t>
  </si>
  <si>
    <t>Кузин Дмитрий</t>
  </si>
  <si>
    <t>Кузин Гордей</t>
  </si>
  <si>
    <t>Кудряшова Наталия</t>
  </si>
  <si>
    <t>Кудряшова Мария</t>
  </si>
  <si>
    <t>Кудряшова Ирина</t>
  </si>
  <si>
    <t>Кудрявцева Анна</t>
  </si>
  <si>
    <t>Кудрин Александр</t>
  </si>
  <si>
    <t>Кудицкий Евгений</t>
  </si>
  <si>
    <t>Кудин Петр</t>
  </si>
  <si>
    <t>Кубатов Руслан</t>
  </si>
  <si>
    <t>Крючкова Виктория</t>
  </si>
  <si>
    <t>Крючков Илья</t>
  </si>
  <si>
    <t>Крылов Сергей</t>
  </si>
  <si>
    <t>Крылов Артем</t>
  </si>
  <si>
    <t>Критикова Екатерина</t>
  </si>
  <si>
    <t>Крикунова Мария</t>
  </si>
  <si>
    <t>Крикунов Кирилл</t>
  </si>
  <si>
    <t>Криворотова Мария</t>
  </si>
  <si>
    <t>Кривова Анастасия</t>
  </si>
  <si>
    <t>Кретов Максим</t>
  </si>
  <si>
    <t>Красносельская Людмила</t>
  </si>
  <si>
    <t>Красников Алексей</t>
  </si>
  <si>
    <t>Красавина Софья</t>
  </si>
  <si>
    <t>Кошкин Андрей</t>
  </si>
  <si>
    <t>Кошкарбаев Турхан</t>
  </si>
  <si>
    <t>Кошель Евгения</t>
  </si>
  <si>
    <t>Кочнев Евгений</t>
  </si>
  <si>
    <t>Кочкин Александр</t>
  </si>
  <si>
    <t>Кочерыгина Анастасия</t>
  </si>
  <si>
    <t>Котов Михаил</t>
  </si>
  <si>
    <t>Котерняк Игорь</t>
  </si>
  <si>
    <t>Косцова Елена</t>
  </si>
  <si>
    <t>Костина Наталья</t>
  </si>
  <si>
    <t>Косач Николай</t>
  </si>
  <si>
    <t>Корчагина Светлана</t>
  </si>
  <si>
    <t>Коротков Сергей</t>
  </si>
  <si>
    <t>Коротков Артём</t>
  </si>
  <si>
    <t>Коротких Николай</t>
  </si>
  <si>
    <t>Коростелева Екатерина</t>
  </si>
  <si>
    <t>Коропова Елена</t>
  </si>
  <si>
    <t>Королев Алексей</t>
  </si>
  <si>
    <t>Константинова Мария</t>
  </si>
  <si>
    <t>Коновалов Артем</t>
  </si>
  <si>
    <t>Коноваленко Павел</t>
  </si>
  <si>
    <t>Коноваленко Наталья</t>
  </si>
  <si>
    <t>Кондрашин Вячеслав</t>
  </si>
  <si>
    <t>Комоско Андрей</t>
  </si>
  <si>
    <t>Комель Дмитрий</t>
  </si>
  <si>
    <t>Комель Алиса</t>
  </si>
  <si>
    <t>Комель Александр</t>
  </si>
  <si>
    <t>Комаров Андрей</t>
  </si>
  <si>
    <t>Колюбацкий Артем</t>
  </si>
  <si>
    <t>Колюбацкая Ольга</t>
  </si>
  <si>
    <t>Колтыгин Владимир</t>
  </si>
  <si>
    <t>Колосков Владислав</t>
  </si>
  <si>
    <t>Коломиец Марьян</t>
  </si>
  <si>
    <t>Колодина Полина</t>
  </si>
  <si>
    <t>Колобухов Кирилл</t>
  </si>
  <si>
    <t>Колкова Евгения</t>
  </si>
  <si>
    <t>Колина Александра</t>
  </si>
  <si>
    <t>Колесова Светлана</t>
  </si>
  <si>
    <t>Колесов Максим</t>
  </si>
  <si>
    <t>Колесников Максим</t>
  </si>
  <si>
    <t>Кокшина Виктория</t>
  </si>
  <si>
    <t>Козырина Лариса</t>
  </si>
  <si>
    <t>Козырин Алексей</t>
  </si>
  <si>
    <t>Козлова Татьяна</t>
  </si>
  <si>
    <t>Козлов Михаил</t>
  </si>
  <si>
    <t>Козицкий Андрей</t>
  </si>
  <si>
    <t>Кожухова Мария</t>
  </si>
  <si>
    <t>Кожевникова Ника</t>
  </si>
  <si>
    <t>Ковальков Никита</t>
  </si>
  <si>
    <t>Коваленко Илья</t>
  </si>
  <si>
    <t>Ковалева Марина</t>
  </si>
  <si>
    <t>Ковалев Максим</t>
  </si>
  <si>
    <t>Кобелева Алиса</t>
  </si>
  <si>
    <t>Князев Александр</t>
  </si>
  <si>
    <t>Ключник Алексей</t>
  </si>
  <si>
    <t>Клюкин Евгений</t>
  </si>
  <si>
    <t>Клюквин Дмитрий</t>
  </si>
  <si>
    <t>Клочкова Анна</t>
  </si>
  <si>
    <t>Клоков Василий</t>
  </si>
  <si>
    <t>Клименко Кристина</t>
  </si>
  <si>
    <t>Клименко Александра</t>
  </si>
  <si>
    <t>Клементьев Андрей</t>
  </si>
  <si>
    <t>Кислова Инна</t>
  </si>
  <si>
    <t>Кислов Александр</t>
  </si>
  <si>
    <t>Киселев Алексей</t>
  </si>
  <si>
    <t>Кирюшкин Алексей</t>
  </si>
  <si>
    <t>Кириленко Сергей</t>
  </si>
  <si>
    <t>Кин Дмитрий</t>
  </si>
  <si>
    <t>Кечкин Иван</t>
  </si>
  <si>
    <t>Катайцев Владимир</t>
  </si>
  <si>
    <t>Касьянов Денис</t>
  </si>
  <si>
    <t>Карышев Дмитрий</t>
  </si>
  <si>
    <t>Карышев Данила</t>
  </si>
  <si>
    <t>Карташова Мария</t>
  </si>
  <si>
    <t>Карпухина Анастасия</t>
  </si>
  <si>
    <t>Карпович Сергей</t>
  </si>
  <si>
    <t>Карлова Елена</t>
  </si>
  <si>
    <t>Каркоцкий Ян</t>
  </si>
  <si>
    <t>Каркоцкий Марк</t>
  </si>
  <si>
    <t>Каркоцкий Денис</t>
  </si>
  <si>
    <t>Каркоцкая Анастасия</t>
  </si>
  <si>
    <t>Каримова Альбина</t>
  </si>
  <si>
    <t>Карева Наталья</t>
  </si>
  <si>
    <t>Карачарова Наталья</t>
  </si>
  <si>
    <t>Карамышева Надежда</t>
  </si>
  <si>
    <t>Караман Галина</t>
  </si>
  <si>
    <t>Караев Тимур</t>
  </si>
  <si>
    <t>Капцев Дмитрий</t>
  </si>
  <si>
    <t>Кантемиров Дмитрий</t>
  </si>
  <si>
    <t>Канаев Антон</t>
  </si>
  <si>
    <t>Канаев Александр</t>
  </si>
  <si>
    <t>Камынина Александра</t>
  </si>
  <si>
    <t>Камкина Ксения</t>
  </si>
  <si>
    <t>Каменева Елена</t>
  </si>
  <si>
    <t>Калинин Евгений</t>
  </si>
  <si>
    <t>Казаков Денис</t>
  </si>
  <si>
    <t>Казаков Василий</t>
  </si>
  <si>
    <t>Казак Алексей</t>
  </si>
  <si>
    <t>Кабанов Александр</t>
  </si>
  <si>
    <t>Каадзе Сабина</t>
  </si>
  <si>
    <t>Истратов Роман</t>
  </si>
  <si>
    <t>Искра Артур</t>
  </si>
  <si>
    <t>Искра Анастас</t>
  </si>
  <si>
    <t>Исаев Антон</t>
  </si>
  <si>
    <t>Ипатова Наталья</t>
  </si>
  <si>
    <t>Ипатова Екатерина</t>
  </si>
  <si>
    <t>Ипатова Анна</t>
  </si>
  <si>
    <t>Иошина Анна</t>
  </si>
  <si>
    <t>Иньков Александр</t>
  </si>
  <si>
    <t>Илюхин Александр</t>
  </si>
  <si>
    <t>Ильясова Дилара</t>
  </si>
  <si>
    <t>Ильин Сергей</t>
  </si>
  <si>
    <t>Ильин Дмитрий</t>
  </si>
  <si>
    <t>Илларионов Юрий</t>
  </si>
  <si>
    <t>Илларионов Антон</t>
  </si>
  <si>
    <t>Игумнов Дмитрий</t>
  </si>
  <si>
    <t>Игнатьева Анастасия</t>
  </si>
  <si>
    <t>Игнатова Виктория</t>
  </si>
  <si>
    <t>Игнатова Анастасия</t>
  </si>
  <si>
    <t>Ивойлов Стас</t>
  </si>
  <si>
    <t>Ивлева Елена</t>
  </si>
  <si>
    <t>Ивашин Глеб</t>
  </si>
  <si>
    <t>Ивашин Владислав</t>
  </si>
  <si>
    <t>Ивашин Алексей</t>
  </si>
  <si>
    <t>Ивахненко Денис</t>
  </si>
  <si>
    <t>Ивахненко Валерия</t>
  </si>
  <si>
    <t>Иванова Ирина</t>
  </si>
  <si>
    <t>Иванова Анна</t>
  </si>
  <si>
    <t>Иванов Илья</t>
  </si>
  <si>
    <t>Иванов Иван</t>
  </si>
  <si>
    <t>Иванов Андрей</t>
  </si>
  <si>
    <t>Иванов Алексей</t>
  </si>
  <si>
    <t>Ибрагимова Альбина</t>
  </si>
  <si>
    <t>Зырянова Милена</t>
  </si>
  <si>
    <t>Зубов Дмитрий</t>
  </si>
  <si>
    <t>Зубенко Анастасия</t>
  </si>
  <si>
    <t>Зотова Анастасия</t>
  </si>
  <si>
    <t>Золотарева Карина</t>
  </si>
  <si>
    <t>Злобин Илья</t>
  </si>
  <si>
    <t>Зиновьева Анастасия</t>
  </si>
  <si>
    <t>Зиновьев Андрей</t>
  </si>
  <si>
    <t>Зимин Максим</t>
  </si>
  <si>
    <t>Зибарев Лев</t>
  </si>
  <si>
    <t>Земцов Денис</t>
  </si>
  <si>
    <t>Зеленин Никита</t>
  </si>
  <si>
    <t>Зверева Ирина</t>
  </si>
  <si>
    <t>Захарова Виктория</t>
  </si>
  <si>
    <t>Захаров Стас</t>
  </si>
  <si>
    <t>Захаров Сергей</t>
  </si>
  <si>
    <t>Захаров Владислав</t>
  </si>
  <si>
    <t>Занин Сергей</t>
  </si>
  <si>
    <t>Замараева Таисия</t>
  </si>
  <si>
    <t>Зайнакаева Эльза</t>
  </si>
  <si>
    <t>Зазулинский Дмитрий</t>
  </si>
  <si>
    <t>Завьялова Александра</t>
  </si>
  <si>
    <t>Заботина Анна</t>
  </si>
  <si>
    <t>Забара Марианна</t>
  </si>
  <si>
    <t>Забавка Максим</t>
  </si>
  <si>
    <t>Жучков Владимир</t>
  </si>
  <si>
    <t>Журавлева Екатерина</t>
  </si>
  <si>
    <t>Жукова Ирина</t>
  </si>
  <si>
    <t>Жукова Елена</t>
  </si>
  <si>
    <t>Жукова Валентина</t>
  </si>
  <si>
    <t>Жукова Анна</t>
  </si>
  <si>
    <t>Жуков Сергей</t>
  </si>
  <si>
    <t>Жоголева Елена</t>
  </si>
  <si>
    <t>Жестарева Любовь</t>
  </si>
  <si>
    <t>Желнова Алина</t>
  </si>
  <si>
    <t>Жданова Ольга</t>
  </si>
  <si>
    <t>Жарикова Анастасия</t>
  </si>
  <si>
    <t>Жанков Алексей</t>
  </si>
  <si>
    <t>Ефременков Сергей</t>
  </si>
  <si>
    <t>Ефимочкин Денис</t>
  </si>
  <si>
    <t>Ефимов Александр</t>
  </si>
  <si>
    <t>Ефименко Оксана</t>
  </si>
  <si>
    <t>Ершова Анна</t>
  </si>
  <si>
    <t>Ерофеев Андрей</t>
  </si>
  <si>
    <t>Ермолаева Даша</t>
  </si>
  <si>
    <t>Емцов Денис</t>
  </si>
  <si>
    <t>Ельчищев Никита</t>
  </si>
  <si>
    <t>Еленский Вадим</t>
  </si>
  <si>
    <t>Екатерина Коптенкова</t>
  </si>
  <si>
    <t>Егорова Надежда</t>
  </si>
  <si>
    <t>Егоров Сергей</t>
  </si>
  <si>
    <t>Егоров Николай</t>
  </si>
  <si>
    <t>Егоров Дмитрий</t>
  </si>
  <si>
    <t>Егоров Антон</t>
  </si>
  <si>
    <t>Евстигнеев Илья</t>
  </si>
  <si>
    <t>Дудоладова Ирина</t>
  </si>
  <si>
    <t>Дудник Денис</t>
  </si>
  <si>
    <t>Дубовик Татьяна</t>
  </si>
  <si>
    <t>Дубинин Роман</t>
  </si>
  <si>
    <t>Дроздова Юлия</t>
  </si>
  <si>
    <t>Дроздова Валентина</t>
  </si>
  <si>
    <t>Дрогунова Алиса</t>
  </si>
  <si>
    <t>Дрогунов Дмитрий</t>
  </si>
  <si>
    <t>Дорошенко Юрий</t>
  </si>
  <si>
    <t>Дорожкина Инна</t>
  </si>
  <si>
    <t>Дорожка Дарья</t>
  </si>
  <si>
    <t>Донецков Андрей</t>
  </si>
  <si>
    <t>Домарев Илья</t>
  </si>
  <si>
    <t>Долматова Ольга</t>
  </si>
  <si>
    <t>Должикова Елена</t>
  </si>
  <si>
    <t>Долбина Вероника</t>
  </si>
  <si>
    <t>Дмитриев Илья</t>
  </si>
  <si>
    <t>Дицкий Станислав</t>
  </si>
  <si>
    <t>Дицкая Анна</t>
  </si>
  <si>
    <t>Дитятьева Саодатхон</t>
  </si>
  <si>
    <t>Дитятьев Филипп</t>
  </si>
  <si>
    <t>Дитятьев Тимур</t>
  </si>
  <si>
    <t>Дитятьев Артём</t>
  </si>
  <si>
    <t>Дикий Николай</t>
  </si>
  <si>
    <t>Денисенко Андрей</t>
  </si>
  <si>
    <t>Демьянов Дмитрий</t>
  </si>
  <si>
    <t>Демидов Владимир</t>
  </si>
  <si>
    <t>Дедиченко Денис</t>
  </si>
  <si>
    <t>Дегтярева Оксана</t>
  </si>
  <si>
    <t>Дегтерева Оливия</t>
  </si>
  <si>
    <t>Дегтерева Ирина</t>
  </si>
  <si>
    <t>Дегтерев Вадим</t>
  </si>
  <si>
    <t>Девятьяров Валентин</t>
  </si>
  <si>
    <t>Двулучанский Сергей</t>
  </si>
  <si>
    <t>Двулучанский Максим</t>
  </si>
  <si>
    <t>Двулучанский Андрей</t>
  </si>
  <si>
    <t>Данченков Денис</t>
  </si>
  <si>
    <t>Данилова Юлия</t>
  </si>
  <si>
    <t>Данилова Любовь</t>
  </si>
  <si>
    <t>Данилова Диана</t>
  </si>
  <si>
    <t>Данилова Алёна</t>
  </si>
  <si>
    <t>Данилов Евгений</t>
  </si>
  <si>
    <t>Данилина Анастасия</t>
  </si>
  <si>
    <t>Даниленко Юлия</t>
  </si>
  <si>
    <t>Давыдов Юрий</t>
  </si>
  <si>
    <t>Гущин Дмитрий</t>
  </si>
  <si>
    <t>Гутеев Денис</t>
  </si>
  <si>
    <t>Гусев Игорь</t>
  </si>
  <si>
    <t>Гусак Никита</t>
  </si>
  <si>
    <t>Гуркин Иван</t>
  </si>
  <si>
    <t>Гудков Емельян</t>
  </si>
  <si>
    <t>Губайдуллина Ирина</t>
  </si>
  <si>
    <t>Гроцкий Игорь</t>
  </si>
  <si>
    <t>Громов Александр</t>
  </si>
  <si>
    <t>Грисюк Данила</t>
  </si>
  <si>
    <t>Грималяк Алина</t>
  </si>
  <si>
    <t>Графонова Ольга</t>
  </si>
  <si>
    <t>Горячкин Алексей</t>
  </si>
  <si>
    <t>Горячева Елена</t>
  </si>
  <si>
    <t>Горчакова Анастасия</t>
  </si>
  <si>
    <t>Горощенко Михаил</t>
  </si>
  <si>
    <t>Горлатых Роман</t>
  </si>
  <si>
    <t>Горбунова Надежда</t>
  </si>
  <si>
    <t>Горбунов Михаил</t>
  </si>
  <si>
    <t>Гончарова Василиса</t>
  </si>
  <si>
    <t>Гончаренко Юлия</t>
  </si>
  <si>
    <t>Гончар Илья</t>
  </si>
  <si>
    <t>Гольцова Татьяна</t>
  </si>
  <si>
    <t>Голубева Людмила</t>
  </si>
  <si>
    <t>Голохов Константин</t>
  </si>
  <si>
    <t>Головлева Елена</t>
  </si>
  <si>
    <t>Головина Симона</t>
  </si>
  <si>
    <t>Головина Алиса</t>
  </si>
  <si>
    <t>Голицин Андрей</t>
  </si>
  <si>
    <t>Годунов Михаил</t>
  </si>
  <si>
    <t>Говорушко Юрий</t>
  </si>
  <si>
    <t>Глинкина Ольга</t>
  </si>
  <si>
    <t>Глебова Наталия</t>
  </si>
  <si>
    <t>Гладченко Юлия</t>
  </si>
  <si>
    <t>Герасимова Елена</t>
  </si>
  <si>
    <t>Герасимов Олег</t>
  </si>
  <si>
    <t>Герасимов Иван</t>
  </si>
  <si>
    <t>Герасимов Виталий</t>
  </si>
  <si>
    <t>Гаудис Иван</t>
  </si>
  <si>
    <t>Гаряев Ренат</t>
  </si>
  <si>
    <t>Гапоненко Виктория</t>
  </si>
  <si>
    <t>Галковская Елена</t>
  </si>
  <si>
    <t>Гайдук Светлана</t>
  </si>
  <si>
    <t>Газарян Мария</t>
  </si>
  <si>
    <t>Гаврин Валерий</t>
  </si>
  <si>
    <t>Гаврилова Кира</t>
  </si>
  <si>
    <t>Гаврилова Екатерина</t>
  </si>
  <si>
    <t>Гаврилова Валерия</t>
  </si>
  <si>
    <t>Гаврилов Юрий</t>
  </si>
  <si>
    <t>Гаврилов Станислав</t>
  </si>
  <si>
    <t>Гаврилов Константин</t>
  </si>
  <si>
    <t>Вульф Светлана</t>
  </si>
  <si>
    <t>Воропаева Анастасия</t>
  </si>
  <si>
    <t>Воропаев Александр</t>
  </si>
  <si>
    <t>Воронцова Екатерина</t>
  </si>
  <si>
    <t>Воробьева Елизавета</t>
  </si>
  <si>
    <t>Володин Сергей</t>
  </si>
  <si>
    <t>Волков Евгений</t>
  </si>
  <si>
    <t>Винокурова Жанна</t>
  </si>
  <si>
    <t>Виноградов Кирилл</t>
  </si>
  <si>
    <t>Винников Павел</t>
  </si>
  <si>
    <t>Вилитенко Николай</t>
  </si>
  <si>
    <t>Вилитенко Анна</t>
  </si>
  <si>
    <t>Вержановская Татьяна</t>
  </si>
  <si>
    <t>Великая Ольга</t>
  </si>
  <si>
    <t>Вашкель Ольга</t>
  </si>
  <si>
    <t>Вашкель Диана</t>
  </si>
  <si>
    <t>Вахрушев Денис</t>
  </si>
  <si>
    <t>Васильев Александр</t>
  </si>
  <si>
    <t>Варламов Михаил</t>
  </si>
  <si>
    <t>Варин Михаил</t>
  </si>
  <si>
    <t>Варварска Мия</t>
  </si>
  <si>
    <t>Валитова Лилия</t>
  </si>
  <si>
    <t>Бычков-закирзянов Юрий</t>
  </si>
  <si>
    <t>Бычкова Ксения</t>
  </si>
  <si>
    <t>Быстров Алексей</t>
  </si>
  <si>
    <t>Быков Антон</t>
  </si>
  <si>
    <t>Буянова Юлия</t>
  </si>
  <si>
    <t>Бухаров Денис</t>
  </si>
  <si>
    <t>Бухаров Артур</t>
  </si>
  <si>
    <t>Буслаева Эльза</t>
  </si>
  <si>
    <t>Бурхинова Юлия</t>
  </si>
  <si>
    <t>Бурхинова Наталия</t>
  </si>
  <si>
    <t>Буравлева Мария</t>
  </si>
  <si>
    <t>Булычева Анастасия</t>
  </si>
  <si>
    <t>Буздалин Сергей</t>
  </si>
  <si>
    <t>Бузанова Ольга</t>
  </si>
  <si>
    <t>Будукин Тимур</t>
  </si>
  <si>
    <t>Будников Роман</t>
  </si>
  <si>
    <t>Будакова Яна</t>
  </si>
  <si>
    <t>Бохина Адиля</t>
  </si>
  <si>
    <t>Бохин Сергей</t>
  </si>
  <si>
    <t>Бохин Евгений</t>
  </si>
  <si>
    <t>Борщ Светлана</t>
  </si>
  <si>
    <t>Борщ Илья</t>
  </si>
  <si>
    <t>Бородай Светлана</t>
  </si>
  <si>
    <t>Борисов Дмитрий</t>
  </si>
  <si>
    <t>Борисов Андрей</t>
  </si>
  <si>
    <t>Бордодымова Кристина</t>
  </si>
  <si>
    <t>Бондаренко Роман</t>
  </si>
  <si>
    <t>Бондаренко Владислава</t>
  </si>
  <si>
    <t>Бондаренко Алевтина</t>
  </si>
  <si>
    <t>Болотник Евгений</t>
  </si>
  <si>
    <t>Болотная Ксения</t>
  </si>
  <si>
    <t>Болдина Мария</t>
  </si>
  <si>
    <t>Бойчук Анастасия</t>
  </si>
  <si>
    <t>Бодягин Сергей</t>
  </si>
  <si>
    <t>Богуж София-виктория</t>
  </si>
  <si>
    <t>Богуж Мария</t>
  </si>
  <si>
    <t>Богомолова Елена</t>
  </si>
  <si>
    <t>Богданова Елена</t>
  </si>
  <si>
    <t>Блинова Яна</t>
  </si>
  <si>
    <t>Блинова Екатерина</t>
  </si>
  <si>
    <t>Блинов Кирилл</t>
  </si>
  <si>
    <t>Бикбулатова Альфия</t>
  </si>
  <si>
    <t>Беспалов Сергей</t>
  </si>
  <si>
    <t>Бескончин Яков</t>
  </si>
  <si>
    <t>Бершадская Ольга</t>
  </si>
  <si>
    <t>Бенцианова Екатерина</t>
  </si>
  <si>
    <t>Бенцианов Давид-эйтан</t>
  </si>
  <si>
    <t>Беляков Артем</t>
  </si>
  <si>
    <t>Беляев Павел</t>
  </si>
  <si>
    <t>Беляев Михаил</t>
  </si>
  <si>
    <t>Беляев Дмитрий</t>
  </si>
  <si>
    <t>Белохвостов Владислав</t>
  </si>
  <si>
    <t>Белоногова Марина</t>
  </si>
  <si>
    <t>Белова Виктория</t>
  </si>
  <si>
    <t>Белов Кирилл</t>
  </si>
  <si>
    <t>Белинский Матвей</t>
  </si>
  <si>
    <t>Бектемирова Регина</t>
  </si>
  <si>
    <t>Бекбасов Эльда</t>
  </si>
  <si>
    <t>Безверхая Анастасия</t>
  </si>
  <si>
    <t>Бахман Мария</t>
  </si>
  <si>
    <t>Бахарева Вера</t>
  </si>
  <si>
    <t>Баулина Дарья</t>
  </si>
  <si>
    <t>Батракова Ольга</t>
  </si>
  <si>
    <t>Батракова Анна</t>
  </si>
  <si>
    <t>Батраков Иван</t>
  </si>
  <si>
    <t>Батраков Вадим</t>
  </si>
  <si>
    <t>Басова Ксения</t>
  </si>
  <si>
    <t>Барышева Екатерина</t>
  </si>
  <si>
    <t>Барсова Амель</t>
  </si>
  <si>
    <t>Баранникова Оксана</t>
  </si>
  <si>
    <t>Балябин Иван</t>
  </si>
  <si>
    <t>Балашов Артём</t>
  </si>
  <si>
    <t>Балашов Андрей</t>
  </si>
  <si>
    <t>Балацкий Олег</t>
  </si>
  <si>
    <t>Баландина Лидия</t>
  </si>
  <si>
    <t>Бакленева Екатерина</t>
  </si>
  <si>
    <t>Байрамуков Азретали</t>
  </si>
  <si>
    <t>Базайкина Марина</t>
  </si>
  <si>
    <t>Бабкин Михаил</t>
  </si>
  <si>
    <t>Бабинцев Егор</t>
  </si>
  <si>
    <t>Ахунзянова Юлия</t>
  </si>
  <si>
    <t>Ахунзянов Руслан</t>
  </si>
  <si>
    <t>Ахмадуллин Рафаиль</t>
  </si>
  <si>
    <t>Атаманова Антонина</t>
  </si>
  <si>
    <t>Атаманов Игорь</t>
  </si>
  <si>
    <t>Астровская Анна</t>
  </si>
  <si>
    <t>Астанов Акмаль</t>
  </si>
  <si>
    <t>Ассаул Александр</t>
  </si>
  <si>
    <t>Арышева Елена</t>
  </si>
  <si>
    <t>Арцова Анастасия</t>
  </si>
  <si>
    <t>Архипова Наталья</t>
  </si>
  <si>
    <t>Артур Тимошев</t>
  </si>
  <si>
    <t>Арзуманян Эдвин</t>
  </si>
  <si>
    <t>Анфиногенов Иван</t>
  </si>
  <si>
    <t>Антонов Дмитрий</t>
  </si>
  <si>
    <t>Антипов Михаил</t>
  </si>
  <si>
    <t>Антипов Артем</t>
  </si>
  <si>
    <t>Анисимов Егор</t>
  </si>
  <si>
    <t>Аникин Илья</t>
  </si>
  <si>
    <t>Андрусов Павел</t>
  </si>
  <si>
    <t>Андрияшкин Андрей</t>
  </si>
  <si>
    <t>Андреева Яна</t>
  </si>
  <si>
    <t>Андреева Ольга</t>
  </si>
  <si>
    <t>Андреев Антон</t>
  </si>
  <si>
    <t>Анастасия Сас</t>
  </si>
  <si>
    <t>Ананян Левон</t>
  </si>
  <si>
    <t>Амиров Тимур</t>
  </si>
  <si>
    <t>Амелина Светлана</t>
  </si>
  <si>
    <t>Амбарцумова Карина</t>
  </si>
  <si>
    <t>Алябьева Инна</t>
  </si>
  <si>
    <t>Алукаев Кирилл</t>
  </si>
  <si>
    <t>Алипова Влада</t>
  </si>
  <si>
    <t>Алешов Вадим</t>
  </si>
  <si>
    <t>Алешко Михаил</t>
  </si>
  <si>
    <t>Алёна Котлярова</t>
  </si>
  <si>
    <t>Алексеева Полина</t>
  </si>
  <si>
    <t>Алексеева Дарья</t>
  </si>
  <si>
    <t>Алексеев Илья</t>
  </si>
  <si>
    <t>Александрова Наталья</t>
  </si>
  <si>
    <t>Аксенова Ксения</t>
  </si>
  <si>
    <t>Аксенов Андрей</t>
  </si>
  <si>
    <t>Акимов Олег</t>
  </si>
  <si>
    <t>Акимов Илья</t>
  </si>
  <si>
    <t>Азиханова Мария</t>
  </si>
  <si>
    <t>Азанов Сергей</t>
  </si>
  <si>
    <t>Агряскина Диана</t>
  </si>
  <si>
    <t>Агафонов Денис</t>
  </si>
  <si>
    <t>Авчарова Алина</t>
  </si>
  <si>
    <t>Аврамков Василий</t>
  </si>
  <si>
    <t>Авдеева Елена</t>
  </si>
  <si>
    <t>Авдеев Дмитрий</t>
  </si>
  <si>
    <t>Абрамов Максим</t>
  </si>
  <si>
    <t>Абрамов Алексей</t>
  </si>
  <si>
    <t>Абрамкин Илья</t>
  </si>
  <si>
    <t>Абдуназаров Фёдор</t>
  </si>
  <si>
    <t>Абдрахимов Альберт</t>
  </si>
  <si>
    <t>Абдрасов Асхат</t>
  </si>
  <si>
    <t>Coventry James</t>
  </si>
  <si>
    <t>Алентев Игорь</t>
  </si>
  <si>
    <t>Агафонов Артем</t>
  </si>
  <si>
    <t>Матвейкин Артем</t>
  </si>
  <si>
    <t>Звонарева Ольга</t>
  </si>
  <si>
    <t>Веденеев Семен</t>
  </si>
  <si>
    <t>Семочкин Александр</t>
  </si>
  <si>
    <t>Савченко Петр</t>
  </si>
  <si>
    <t>Беленов Семен</t>
  </si>
  <si>
    <t>Лохин Артем</t>
  </si>
  <si>
    <t>Рябов Алексей (1989)</t>
  </si>
  <si>
    <t>Рябов Алексей (1985)</t>
  </si>
  <si>
    <t>Кротов Алексей (1991)</t>
  </si>
  <si>
    <t>Кротов Алексей (1989)</t>
  </si>
  <si>
    <t>Ткачев Артем</t>
  </si>
  <si>
    <t>Алтарев Антон</t>
  </si>
  <si>
    <t>Тюрин Елисей</t>
  </si>
  <si>
    <t>Барковски Константин</t>
  </si>
  <si>
    <t>Бикчурина Алена</t>
  </si>
  <si>
    <t>Черемушкина Елена</t>
  </si>
  <si>
    <t>Саменков Артем</t>
  </si>
  <si>
    <t>Игнатьева Валерия</t>
  </si>
  <si>
    <t>Азыркина Анастасия</t>
  </si>
  <si>
    <t>Козлова Анастасия</t>
  </si>
  <si>
    <t>Федоров Максим</t>
  </si>
  <si>
    <t>Гругорук Александр</t>
  </si>
  <si>
    <t>Легеза Максим</t>
  </si>
  <si>
    <t>Суханов Александр</t>
  </si>
  <si>
    <t>Ильина Мария</t>
  </si>
  <si>
    <t>Куратова Екатерина</t>
  </si>
  <si>
    <t>Трункво Сергей</t>
  </si>
  <si>
    <t>Кyдpявцeв Eвгeний</t>
  </si>
  <si>
    <t>Кадука Антон</t>
  </si>
  <si>
    <t>Пичугина Валентина</t>
  </si>
  <si>
    <t>Зотов Николай</t>
  </si>
  <si>
    <t>Метелева Полина</t>
  </si>
  <si>
    <t>Маленко Павел</t>
  </si>
  <si>
    <t>Еремин Андрей</t>
  </si>
  <si>
    <t>Миненок Алена</t>
  </si>
  <si>
    <t>Новикова Алена</t>
  </si>
  <si>
    <t>Пикалев Алексей</t>
  </si>
  <si>
    <t>Кантемиров Артем</t>
  </si>
  <si>
    <t>Желнов Артем</t>
  </si>
  <si>
    <t>Муравьев Константин</t>
  </si>
  <si>
    <t>Михалев Алексей</t>
  </si>
  <si>
    <t>Скорик Петр</t>
  </si>
  <si>
    <t>Блаженнов Артем</t>
  </si>
  <si>
    <t>Соловьев Андрей</t>
  </si>
  <si>
    <t>Шапаев Артем</t>
  </si>
  <si>
    <t>Романова Маргарита</t>
  </si>
  <si>
    <t>Степанов Артем</t>
  </si>
  <si>
    <t>Козлова Алена</t>
  </si>
  <si>
    <t>Шишкина Алена</t>
  </si>
  <si>
    <t>Зверев Артем</t>
  </si>
  <si>
    <t>Кузнецова Алена</t>
  </si>
  <si>
    <t>Склярова Алена</t>
  </si>
  <si>
    <t>Петрова Алена</t>
  </si>
  <si>
    <t>Жидков Артем</t>
  </si>
  <si>
    <t>Клещенок Мария</t>
  </si>
  <si>
    <t>Садыкова Елизавета-2</t>
  </si>
  <si>
    <t>Зверева Ирина-2</t>
  </si>
  <si>
    <t>Игнатова Анастасия-2</t>
  </si>
  <si>
    <t>Широков Игорь</t>
  </si>
  <si>
    <t>Палаева Наталья</t>
  </si>
  <si>
    <t>Климова Марина</t>
  </si>
  <si>
    <t>Данилов Илья (1982)</t>
  </si>
  <si>
    <t>Данилов Илья (1980)</t>
  </si>
  <si>
    <t>Шувалов Михаил</t>
  </si>
  <si>
    <t>Иванов Алексей-2</t>
  </si>
  <si>
    <t>Абдешев Ренат</t>
  </si>
  <si>
    <t>Высоких Марина</t>
  </si>
  <si>
    <t>Тутынин Александр</t>
  </si>
  <si>
    <t>Козлов Михаил-2</t>
  </si>
  <si>
    <t>Козлов Михаил-3</t>
  </si>
  <si>
    <t>Смирнова Ирина</t>
  </si>
  <si>
    <t>Соляхова Ольга</t>
  </si>
  <si>
    <t>Митрошин Сергей</t>
  </si>
  <si>
    <t>Ляхманов Илья</t>
  </si>
  <si>
    <t>Волхонов Олег</t>
  </si>
  <si>
    <t>Ловецков Алексей</t>
  </si>
  <si>
    <t>Рогачев Олег</t>
  </si>
  <si>
    <t>Иваненко Светлана</t>
  </si>
  <si>
    <t>Малашкина Алина</t>
  </si>
  <si>
    <t>Панкова Ольга</t>
  </si>
  <si>
    <t>Шевалаева Наталья</t>
  </si>
  <si>
    <t>Стегореску Светлана</t>
  </si>
  <si>
    <t>Пониматкина Елизавета</t>
  </si>
  <si>
    <t>Потанина Светлана</t>
  </si>
  <si>
    <t>Кузева Ирина</t>
  </si>
  <si>
    <t>Коваленко Дарья</t>
  </si>
  <si>
    <t>Гудовских Анна</t>
  </si>
  <si>
    <t>Юрина Анна</t>
  </si>
  <si>
    <t>Семенов Николай (1981)</t>
  </si>
  <si>
    <t>Семенов Николай (1986)</t>
  </si>
  <si>
    <t>Никитин Максим (1982)</t>
  </si>
  <si>
    <t>Никитин Максим (2005)</t>
  </si>
  <si>
    <t>Волков Александр (1984)</t>
  </si>
  <si>
    <t>Волков Александр (1994)</t>
  </si>
  <si>
    <t>Карпов Дмитрий (1994)</t>
  </si>
  <si>
    <t>Карпов Дмитрий (1980)</t>
  </si>
  <si>
    <t>Соколов Александр-2</t>
  </si>
  <si>
    <t>Красильников Никита (2008)</t>
  </si>
  <si>
    <t>Красильников Никита (1992)</t>
  </si>
  <si>
    <t>Морозов Андрей (1982)</t>
  </si>
  <si>
    <t>Морозов Андрей (1992)</t>
  </si>
  <si>
    <t>Аксенов Александр (1983)</t>
  </si>
  <si>
    <t>Аксенов Александр (1992)</t>
  </si>
  <si>
    <t>Родниковский Дмитрий-2</t>
  </si>
  <si>
    <t>Фирстов Николай</t>
  </si>
  <si>
    <t>ЖЕНЩИНЫ 18-39 лет</t>
  </si>
  <si>
    <t>МУЖЧИНЫ 18-39 лет</t>
  </si>
  <si>
    <t>Наумова Екатерина (1986)</t>
  </si>
  <si>
    <t>МУЖЧИНЫ 40-49 лет</t>
  </si>
  <si>
    <t>ЖЕНЩИНЫ 40-49 лет</t>
  </si>
  <si>
    <t>МУЖЧИНЫ 50+ лет</t>
  </si>
  <si>
    <t>ЖЕНЩИНЫ 50+ лет</t>
  </si>
  <si>
    <t>ЮНИОРЫ 14-17 лет</t>
  </si>
  <si>
    <t>ЮНИОРКИ 14-17 лет</t>
  </si>
  <si>
    <t>Смирнова Екатерина (1986)</t>
  </si>
  <si>
    <t>Смирнова Екатерина (1984)</t>
  </si>
  <si>
    <t>Матвеева Ксения (1990)</t>
  </si>
  <si>
    <t>Матвеева Ксения (1983)</t>
  </si>
  <si>
    <t>Бычкова Ольга (1985)</t>
  </si>
  <si>
    <t>Бычкова Ольга (1981)</t>
  </si>
  <si>
    <t>Кузнецова Мария-2</t>
  </si>
  <si>
    <t>Кузнецова Мария (1984)</t>
  </si>
  <si>
    <t>Кузнецова Мария (1987)</t>
  </si>
  <si>
    <t>Леонова Екатерина (1987)</t>
  </si>
  <si>
    <t>Леонова Екатерина (1984)</t>
  </si>
  <si>
    <t>Медведева Мария (1984)</t>
  </si>
  <si>
    <t>Медведева Мария (1990)</t>
  </si>
  <si>
    <t>Егорова Ирина (1984)</t>
  </si>
  <si>
    <t>Егорова Ирина (1987)</t>
  </si>
  <si>
    <t>Морозов Алексей (1981)</t>
  </si>
  <si>
    <t>Морозов Алексей (1985)</t>
  </si>
  <si>
    <t>Наумова Екатерина (1983)</t>
  </si>
  <si>
    <t>Иванова Надежда (1978)</t>
  </si>
  <si>
    <t>Иванова Надежда (2007)</t>
  </si>
  <si>
    <t>Бондарева Ирина (2010)</t>
  </si>
  <si>
    <t>Бондарева Ирина (1978)</t>
  </si>
  <si>
    <t>Калашников Александр (1987)</t>
  </si>
  <si>
    <t>Калашников Александр (1975)</t>
  </si>
  <si>
    <t>Каюмов Семен</t>
  </si>
  <si>
    <t>Вотяков Максим</t>
  </si>
  <si>
    <t>Бобин Сергей</t>
  </si>
  <si>
    <t>Донских Алексей</t>
  </si>
  <si>
    <t>Спицын Артем</t>
  </si>
  <si>
    <t>Кудайбергенов Мирлан</t>
  </si>
  <si>
    <t>Бобина Наталья</t>
  </si>
  <si>
    <t>Штайнбах Юлия</t>
  </si>
  <si>
    <t>Илюхина Анна</t>
  </si>
  <si>
    <t>Скворцова Юлия</t>
  </si>
  <si>
    <t>Яшина Ирина</t>
  </si>
  <si>
    <t>Фуфачева Анна</t>
  </si>
  <si>
    <t>Костарева Ольга</t>
  </si>
  <si>
    <t>Щеколдина Ольга</t>
  </si>
  <si>
    <t>Пиир Любовь</t>
  </si>
  <si>
    <t>Косова Наталья</t>
  </si>
  <si>
    <t>Фролова Екатерина</t>
  </si>
  <si>
    <t>Мельников Алексей</t>
  </si>
  <si>
    <t>Козырин Иван</t>
  </si>
  <si>
    <t>Коновалов Максим</t>
  </si>
  <si>
    <t>Косов Дмитрий</t>
  </si>
  <si>
    <t>Гловацкая Юлия</t>
  </si>
  <si>
    <t>Галкина Татьяна</t>
  </si>
  <si>
    <t>Юлдашева Наталья</t>
  </si>
  <si>
    <t>Иванова Елена</t>
  </si>
  <si>
    <t>Попович Алена</t>
  </si>
  <si>
    <t>Бойчич Надежда</t>
  </si>
  <si>
    <t>Саинчук Елизавета</t>
  </si>
  <si>
    <t>Глебова Наталья</t>
  </si>
  <si>
    <t>Пудочкина Полина</t>
  </si>
  <si>
    <t>T5 UD</t>
  </si>
  <si>
    <t>Фролов Александр</t>
  </si>
  <si>
    <t>Муравьев Сергей</t>
  </si>
  <si>
    <t>T5 UM</t>
  </si>
  <si>
    <t>Горнухина Екатерина</t>
  </si>
  <si>
    <t>Малышева Юлия</t>
  </si>
  <si>
    <t>Кобылкина Юлия</t>
  </si>
  <si>
    <t>Белова Вера</t>
  </si>
  <si>
    <t>Ильичева Анна</t>
  </si>
  <si>
    <t>Калинина Елена</t>
  </si>
  <si>
    <t>Степанова Юлия</t>
  </si>
  <si>
    <t>Елесина Наталья</t>
  </si>
  <si>
    <t>Слепова Елена</t>
  </si>
  <si>
    <t>Скачкова Елена</t>
  </si>
  <si>
    <t>Васильева Виктория</t>
  </si>
  <si>
    <t>Пудочкина Ирина</t>
  </si>
  <si>
    <t>Шишлова Людмила</t>
  </si>
  <si>
    <t>Лебедева Алина</t>
  </si>
  <si>
    <t>Алексанян Анета</t>
  </si>
  <si>
    <t>Вителева Валерия</t>
  </si>
  <si>
    <t>Третьякова Алена</t>
  </si>
  <si>
    <t>Поршакова Анастасия</t>
  </si>
  <si>
    <t>Ленегова Марина</t>
  </si>
  <si>
    <t>Плис Ирина</t>
  </si>
  <si>
    <t>Гурьянова Ольга</t>
  </si>
  <si>
    <t>Бурычева Анна</t>
  </si>
  <si>
    <t>T5 D18</t>
  </si>
  <si>
    <t>Слепов Кирилл</t>
  </si>
  <si>
    <t>Бурый Дмитрий</t>
  </si>
  <si>
    <t>Зотин Алексей</t>
  </si>
  <si>
    <t>Тюкаев Алексей</t>
  </si>
  <si>
    <t>Чернов Игорь</t>
  </si>
  <si>
    <t>T5 M18</t>
  </si>
  <si>
    <t>T15 D50</t>
  </si>
  <si>
    <t>Скачков Борис</t>
  </si>
  <si>
    <t>Третьякова Елена</t>
  </si>
  <si>
    <t>Мурзаев Александр</t>
  </si>
  <si>
    <t>Карасев Олег</t>
  </si>
  <si>
    <t>Шарова Екатерина</t>
  </si>
  <si>
    <t>Абдурахманова Яна</t>
  </si>
  <si>
    <t>Портной Иван</t>
  </si>
  <si>
    <t>Ванчинов Александр</t>
  </si>
  <si>
    <t>Хлопков Сергей</t>
  </si>
  <si>
    <t>Суханов Владимир</t>
  </si>
  <si>
    <t>Олин Алексей</t>
  </si>
  <si>
    <t>Трофимов Алексей</t>
  </si>
  <si>
    <t>Андреев Виталий</t>
  </si>
  <si>
    <t>Фролов Даниил</t>
  </si>
  <si>
    <t>T15 M18</t>
  </si>
  <si>
    <t>Шипулина Елизавета</t>
  </si>
  <si>
    <t>Васильева Яна</t>
  </si>
  <si>
    <t>Безаева Ксения</t>
  </si>
  <si>
    <t>Ионова Арина</t>
  </si>
  <si>
    <t>Пудочкина Дарья</t>
  </si>
  <si>
    <t>Фролова Арина</t>
  </si>
  <si>
    <t>Скачкова Мирослава</t>
  </si>
  <si>
    <t>Плис Виталина</t>
  </si>
  <si>
    <t>Семёнова Екатерина</t>
  </si>
  <si>
    <t>Бобарико Вера</t>
  </si>
  <si>
    <t>Фролова Анастасия</t>
  </si>
  <si>
    <t>Соколова Варвара</t>
  </si>
  <si>
    <t>Артемьева Ксения</t>
  </si>
  <si>
    <t>Скачкова Златослава</t>
  </si>
  <si>
    <t>T1 RSD D</t>
  </si>
  <si>
    <t>Степанов Артём</t>
  </si>
  <si>
    <t>Ядрихинский Марк</t>
  </si>
  <si>
    <t>Третьяков Артём</t>
  </si>
  <si>
    <t>Майоров Иван</t>
  </si>
  <si>
    <t>Акулов Андрей</t>
  </si>
  <si>
    <t>Бузин Владимир</t>
  </si>
  <si>
    <t>Шимов Демьян</t>
  </si>
  <si>
    <t>Казистов Александр</t>
  </si>
  <si>
    <t>Станченков Максим</t>
  </si>
  <si>
    <t>Тюкаев Лев</t>
  </si>
  <si>
    <t>Ионов Ярослав</t>
  </si>
  <si>
    <t>Шапаев Артём</t>
  </si>
  <si>
    <t>Мыльников Михаил</t>
  </si>
  <si>
    <t>T1 RSD M</t>
  </si>
  <si>
    <t>Кобылкина Валерия</t>
  </si>
  <si>
    <t>Шавенцева Екатерина</t>
  </si>
  <si>
    <t>Павлова Полина</t>
  </si>
  <si>
    <t>Каргапольцева Василиса</t>
  </si>
  <si>
    <t>Герасимова Александра</t>
  </si>
  <si>
    <t>Маркелова Екатерина</t>
  </si>
  <si>
    <t>Сюбаева Кира</t>
  </si>
  <si>
    <t>Каретникова Екатерина</t>
  </si>
  <si>
    <t>Маркелова Елена</t>
  </si>
  <si>
    <t>Быкова Полина</t>
  </si>
  <si>
    <t>T1 DETY D</t>
  </si>
  <si>
    <t>Калугин Андрей</t>
  </si>
  <si>
    <t>Изилов Семён</t>
  </si>
  <si>
    <t>Самойлин Никита</t>
  </si>
  <si>
    <t>Агафонов Артём</t>
  </si>
  <si>
    <t>Артемьев Роман</t>
  </si>
  <si>
    <t>T1 DETY M</t>
  </si>
  <si>
    <t>ТРЕЙЛ ЗАБЕГ «БЕЖИМ ВМЕСТЕ»</t>
  </si>
  <si>
    <t>ЛЕГКОАТЛЕТИЧЕСКОЕ ФИЗКУЛЬТУРНОЕ МЕРОПРИЯТИЕ</t>
  </si>
  <si>
    <t>группа</t>
  </si>
  <si>
    <t>Степанова Екатерина</t>
  </si>
  <si>
    <t>Моргутов Сегей</t>
  </si>
  <si>
    <t>Березин Артем</t>
  </si>
  <si>
    <t>Сычев Артем</t>
  </si>
  <si>
    <t>Бухлаков Артем</t>
  </si>
  <si>
    <t>Ж 1986</t>
  </si>
  <si>
    <t>Ж 1975</t>
  </si>
  <si>
    <t>Сидорова Елена (1976)</t>
  </si>
  <si>
    <t>Сидорова Елена (1974)</t>
  </si>
  <si>
    <t>Марченко Илья (1983)</t>
  </si>
  <si>
    <t>Марченко Илья (2008)</t>
  </si>
  <si>
    <t>Место по полу</t>
  </si>
  <si>
    <t>Место в категории</t>
  </si>
  <si>
    <t>Имя</t>
  </si>
  <si>
    <t>Фамилия</t>
  </si>
  <si>
    <t>Дата рождения</t>
  </si>
  <si>
    <t>Александра</t>
  </si>
  <si>
    <t>Яковлева</t>
  </si>
  <si>
    <t>25 km</t>
  </si>
  <si>
    <t>Желнов</t>
  </si>
  <si>
    <t>Станислав</t>
  </si>
  <si>
    <t>Братеньков</t>
  </si>
  <si>
    <t>Екатерина</t>
  </si>
  <si>
    <t>Гудожникова</t>
  </si>
  <si>
    <t>Вадим</t>
  </si>
  <si>
    <t>Шарков</t>
  </si>
  <si>
    <t>Дария</t>
  </si>
  <si>
    <t>Ермолаева</t>
  </si>
  <si>
    <t>Алексей</t>
  </si>
  <si>
    <t>Колокольников</t>
  </si>
  <si>
    <t>Анна</t>
  </si>
  <si>
    <t>Глазкова</t>
  </si>
  <si>
    <t>Дмитрий</t>
  </si>
  <si>
    <t>Горелышев</t>
  </si>
  <si>
    <t>Татьяна</t>
  </si>
  <si>
    <t>И</t>
  </si>
  <si>
    <t>Александр</t>
  </si>
  <si>
    <t>Иньков</t>
  </si>
  <si>
    <t>Недялкова</t>
  </si>
  <si>
    <t>Виталий</t>
  </si>
  <si>
    <t>Добряков</t>
  </si>
  <si>
    <t>Мария</t>
  </si>
  <si>
    <t>Струпинская</t>
  </si>
  <si>
    <t>Елена</t>
  </si>
  <si>
    <t>Альмашова</t>
  </si>
  <si>
    <t>Павел</t>
  </si>
  <si>
    <t>Темкин</t>
  </si>
  <si>
    <t>Бурмакин</t>
  </si>
  <si>
    <t>Раменскова</t>
  </si>
  <si>
    <t>Ксения</t>
  </si>
  <si>
    <t>Серебровская</t>
  </si>
  <si>
    <t>Антонов</t>
  </si>
  <si>
    <t>Роман</t>
  </si>
  <si>
    <t>Сазанов</t>
  </si>
  <si>
    <t>Анастасия</t>
  </si>
  <si>
    <t>Саорцеску</t>
  </si>
  <si>
    <t>Иванова</t>
  </si>
  <si>
    <t>Тимофеев</t>
  </si>
  <si>
    <t>Карина</t>
  </si>
  <si>
    <t>Головина</t>
  </si>
  <si>
    <t>Константин</t>
  </si>
  <si>
    <t>Криворотова</t>
  </si>
  <si>
    <t>Сергей</t>
  </si>
  <si>
    <t>Чугунов</t>
  </si>
  <si>
    <t>Артемова</t>
  </si>
  <si>
    <t>Андрей</t>
  </si>
  <si>
    <t>Михайлов</t>
  </si>
  <si>
    <t>Игорь</t>
  </si>
  <si>
    <t>Челотканов</t>
  </si>
  <si>
    <t>Юлия</t>
  </si>
  <si>
    <t>Шевчук</t>
  </si>
  <si>
    <t>Бакушев</t>
  </si>
  <si>
    <t>Олеся</t>
  </si>
  <si>
    <t>Конина</t>
  </si>
  <si>
    <t>Фесюк</t>
  </si>
  <si>
    <t>Третьяков</t>
  </si>
  <si>
    <t>Кочурова</t>
  </si>
  <si>
    <t>Артем</t>
  </si>
  <si>
    <t>Раменсков</t>
  </si>
  <si>
    <t>Быкова</t>
  </si>
  <si>
    <t>Морозов</t>
  </si>
  <si>
    <t>Мартынова</t>
  </si>
  <si>
    <t>Рамиль</t>
  </si>
  <si>
    <t>Шарифуллин</t>
  </si>
  <si>
    <t>Камынина</t>
  </si>
  <si>
    <t>Анатолий</t>
  </si>
  <si>
    <t>Лапин</t>
  </si>
  <si>
    <t>Гарри</t>
  </si>
  <si>
    <t>Гекко</t>
  </si>
  <si>
    <t>Марина</t>
  </si>
  <si>
    <t>Белоногова</t>
  </si>
  <si>
    <t>Николай</t>
  </si>
  <si>
    <t>Фролов</t>
  </si>
  <si>
    <t>Мигунова</t>
  </si>
  <si>
    <t>Дарья</t>
  </si>
  <si>
    <t>Доброва</t>
  </si>
  <si>
    <t>Аркадий</t>
  </si>
  <si>
    <t>Лобанков</t>
  </si>
  <si>
    <t>Блинова</t>
  </si>
  <si>
    <t>Иван</t>
  </si>
  <si>
    <t>Юдинцев</t>
  </si>
  <si>
    <t>Перепечина</t>
  </si>
  <si>
    <t>Демкин</t>
  </si>
  <si>
    <t>Исмагилова</t>
  </si>
  <si>
    <t>Илья</t>
  </si>
  <si>
    <t>Данилов</t>
  </si>
  <si>
    <t>Демин</t>
  </si>
  <si>
    <t>Галич</t>
  </si>
  <si>
    <t>Никонорова</t>
  </si>
  <si>
    <t>Леонид</t>
  </si>
  <si>
    <t>Герасимов</t>
  </si>
  <si>
    <t>Надежда</t>
  </si>
  <si>
    <t>Павлова</t>
  </si>
  <si>
    <t>Филатов</t>
  </si>
  <si>
    <t>Моисеева</t>
  </si>
  <si>
    <t>Моисеенко</t>
  </si>
  <si>
    <t>Максим</t>
  </si>
  <si>
    <t>Абрамов</t>
  </si>
  <si>
    <t>Виктор</t>
  </si>
  <si>
    <t>Платонов</t>
  </si>
  <si>
    <t>Половко</t>
  </si>
  <si>
    <t>Родригес-пинеда</t>
  </si>
  <si>
    <t>Кириенко</t>
  </si>
  <si>
    <t>Светлана</t>
  </si>
  <si>
    <t>Маркова</t>
  </si>
  <si>
    <t>Трофимов</t>
  </si>
  <si>
    <t>Наталья</t>
  </si>
  <si>
    <t>Белолипецкая</t>
  </si>
  <si>
    <t>Кирьян</t>
  </si>
  <si>
    <t>Елизавета</t>
  </si>
  <si>
    <t>Прокопчук</t>
  </si>
  <si>
    <t>Валерий</t>
  </si>
  <si>
    <t>Назаров</t>
  </si>
  <si>
    <t>Алина</t>
  </si>
  <si>
    <t>Кудимова</t>
  </si>
  <si>
    <t>Захарова</t>
  </si>
  <si>
    <t>Евгений</t>
  </si>
  <si>
    <t>Иванов</t>
  </si>
  <si>
    <t>Ольга</t>
  </si>
  <si>
    <t>Вишнякова</t>
  </si>
  <si>
    <t>Чупов</t>
  </si>
  <si>
    <t>Анжелика</t>
  </si>
  <si>
    <t>Чернышева</t>
  </si>
  <si>
    <t>Владимир</t>
  </si>
  <si>
    <t>Бояринцев</t>
  </si>
  <si>
    <t>Лахаева</t>
  </si>
  <si>
    <t>Антон</t>
  </si>
  <si>
    <t>Юрий</t>
  </si>
  <si>
    <t>Бессуднов</t>
  </si>
  <si>
    <t>Позднякова</t>
  </si>
  <si>
    <t>Пономарева</t>
  </si>
  <si>
    <t>Кошкин</t>
  </si>
  <si>
    <t>Егор</t>
  </si>
  <si>
    <t>Поваров</t>
  </si>
  <si>
    <t>Арина</t>
  </si>
  <si>
    <t>Попова</t>
  </si>
  <si>
    <t>Игумнов</t>
  </si>
  <si>
    <t>Денис</t>
  </si>
  <si>
    <t>Чернышев</t>
  </si>
  <si>
    <t>Tumanova81-81@mail.ru</t>
  </si>
  <si>
    <t>Кучера</t>
  </si>
  <si>
    <t>Братышева</t>
  </si>
  <si>
    <t>Кузнецова</t>
  </si>
  <si>
    <t>Гимишли</t>
  </si>
  <si>
    <t>Огарок</t>
  </si>
  <si>
    <t>Онкина</t>
  </si>
  <si>
    <t>Юнус</t>
  </si>
  <si>
    <t>Бедило</t>
  </si>
  <si>
    <t>Ипатова</t>
  </si>
  <si>
    <t>Крайнев</t>
  </si>
  <si>
    <t>Гуреев</t>
  </si>
  <si>
    <t>Гуляницкий</t>
  </si>
  <si>
    <t>Аксютин</t>
  </si>
  <si>
    <t>Угольников</t>
  </si>
  <si>
    <t>Дамир</t>
  </si>
  <si>
    <t>Алишев</t>
  </si>
  <si>
    <t>Юрченко</t>
  </si>
  <si>
    <t>Сухов</t>
  </si>
  <si>
    <t>Михаил</t>
  </si>
  <si>
    <t>Горбунов</t>
  </si>
  <si>
    <t>Василий</t>
  </si>
  <si>
    <t>Роднов</t>
  </si>
  <si>
    <t>Кузнецов</t>
  </si>
  <si>
    <t>Князев</t>
  </si>
  <si>
    <t>Дьяк</t>
  </si>
  <si>
    <t>Запорожцев</t>
  </si>
  <si>
    <t>Долгов</t>
  </si>
  <si>
    <t>Майшарипов</t>
  </si>
  <si>
    <t>Козлов</t>
  </si>
  <si>
    <t>Громов</t>
  </si>
  <si>
    <t>Глазов</t>
  </si>
  <si>
    <t>Филипп</t>
  </si>
  <si>
    <t>Чистяков</t>
  </si>
  <si>
    <t>Олег</t>
  </si>
  <si>
    <t>Политов</t>
  </si>
  <si>
    <t>Владислав</t>
  </si>
  <si>
    <t>Сергеев</t>
  </si>
  <si>
    <t>Ураушкин</t>
  </si>
  <si>
    <t>Барышев</t>
  </si>
  <si>
    <t>Пушкин</t>
  </si>
  <si>
    <t>Леонов</t>
  </si>
  <si>
    <t>Ярмак</t>
  </si>
  <si>
    <t>Крючков</t>
  </si>
  <si>
    <t>Жуков</t>
  </si>
  <si>
    <t>Жадько</t>
  </si>
  <si>
    <t>Бирюлин</t>
  </si>
  <si>
    <t>Достон</t>
  </si>
  <si>
    <t>Фармонов</t>
  </si>
  <si>
    <t>Шишков</t>
  </si>
  <si>
    <t>Мигунов</t>
  </si>
  <si>
    <t>Водянников</t>
  </si>
  <si>
    <t>Колесниченко</t>
  </si>
  <si>
    <t>Горячкин</t>
  </si>
  <si>
    <t>Орлов</t>
  </si>
  <si>
    <t>Чернавский</t>
  </si>
  <si>
    <t>Ильяс</t>
  </si>
  <si>
    <t>Акаев</t>
  </si>
  <si>
    <t>Руслан</t>
  </si>
  <si>
    <t>Батищев</t>
  </si>
  <si>
    <t>Протасов</t>
  </si>
  <si>
    <t>Тюленев</t>
  </si>
  <si>
    <t>Ромашов</t>
  </si>
  <si>
    <t>Бирюков</t>
  </si>
  <si>
    <t>Федор</t>
  </si>
  <si>
    <t>Голубов</t>
  </si>
  <si>
    <t>Махмутов</t>
  </si>
  <si>
    <t>Ильдар</t>
  </si>
  <si>
    <t>Рафаиль</t>
  </si>
  <si>
    <t>Ахмадуллин</t>
  </si>
  <si>
    <t>Захаров</t>
  </si>
  <si>
    <t>Должиков</t>
  </si>
  <si>
    <t>Сазонов</t>
  </si>
  <si>
    <t>Карташев</t>
  </si>
  <si>
    <t>Дудник</t>
  </si>
  <si>
    <t>Кошелев</t>
  </si>
  <si>
    <t>Тимофей</t>
  </si>
  <si>
    <t>Некрасов</t>
  </si>
  <si>
    <t>Калиничев</t>
  </si>
  <si>
    <t>Туманов</t>
  </si>
  <si>
    <t>Ромадин</t>
  </si>
  <si>
    <t>Чернышов</t>
  </si>
  <si>
    <t>Бляшук</t>
  </si>
  <si>
    <t>Братышев</t>
  </si>
  <si>
    <t>Тигран</t>
  </si>
  <si>
    <t>Симонян</t>
  </si>
  <si>
    <t>Осипов</t>
  </si>
  <si>
    <t>Авдеев</t>
  </si>
  <si>
    <t>Marcel</t>
  </si>
  <si>
    <t>Olejar</t>
  </si>
  <si>
    <t>Графчикова</t>
  </si>
  <si>
    <t>Кошевой</t>
  </si>
  <si>
    <t>Табельская</t>
  </si>
  <si>
    <t>Тупицкий</t>
  </si>
  <si>
    <t>Уксусов</t>
  </si>
  <si>
    <t>Радюк</t>
  </si>
  <si>
    <t>Саркисян</t>
  </si>
  <si>
    <t>Зазулинский</t>
  </si>
  <si>
    <t>Гарицына</t>
  </si>
  <si>
    <t>Кириленко</t>
  </si>
  <si>
    <t>Барышников</t>
  </si>
  <si>
    <t>Кононов</t>
  </si>
  <si>
    <t>Воробьев</t>
  </si>
  <si>
    <t>Динар</t>
  </si>
  <si>
    <t>Файрузов</t>
  </si>
  <si>
    <t>Пархун</t>
  </si>
  <si>
    <t>Алексеев</t>
  </si>
  <si>
    <t>Ярослав</t>
  </si>
  <si>
    <t>Щербаков</t>
  </si>
  <si>
    <t>Лавриненок</t>
  </si>
  <si>
    <t>Казаков</t>
  </si>
  <si>
    <t>Чудинов</t>
  </si>
  <si>
    <t>Кристина</t>
  </si>
  <si>
    <t>Токарева</t>
  </si>
  <si>
    <t>Афанасьева</t>
  </si>
  <si>
    <t>Виктория</t>
  </si>
  <si>
    <t>Ларина</t>
  </si>
  <si>
    <t>Вячеслав</t>
  </si>
  <si>
    <t>Тарасов</t>
  </si>
  <si>
    <t>Юхнович</t>
  </si>
  <si>
    <t>10 km</t>
  </si>
  <si>
    <t>Полина</t>
  </si>
  <si>
    <t>Данюк</t>
  </si>
  <si>
    <t>Прокудин</t>
  </si>
  <si>
    <t>Старовойтова</t>
  </si>
  <si>
    <t>Данченков</t>
  </si>
  <si>
    <t>Ефремова</t>
  </si>
  <si>
    <t>Семенова</t>
  </si>
  <si>
    <t>Натаров</t>
  </si>
  <si>
    <t>Бородай</t>
  </si>
  <si>
    <t>Кувшинов</t>
  </si>
  <si>
    <t>Конаков</t>
  </si>
  <si>
    <t>Нина</t>
  </si>
  <si>
    <t>Морозова</t>
  </si>
  <si>
    <t>Шамаев</t>
  </si>
  <si>
    <t>Федосова</t>
  </si>
  <si>
    <t>Бабинов</t>
  </si>
  <si>
    <t>Гладченко</t>
  </si>
  <si>
    <t>Шариф</t>
  </si>
  <si>
    <t>Вера</t>
  </si>
  <si>
    <t>Рунова</t>
  </si>
  <si>
    <t>Архипов</t>
  </si>
  <si>
    <t>Андрианова</t>
  </si>
  <si>
    <t>Воронцова</t>
  </si>
  <si>
    <t>Митрофанрва</t>
  </si>
  <si>
    <t>Левин</t>
  </si>
  <si>
    <t>Митраков</t>
  </si>
  <si>
    <t>Журина</t>
  </si>
  <si>
    <t>Пиотровская</t>
  </si>
  <si>
    <t>Миленин</t>
  </si>
  <si>
    <t>Сорокин</t>
  </si>
  <si>
    <t>Педченко</t>
  </si>
  <si>
    <t>Ирина</t>
  </si>
  <si>
    <t>Прокофьева</t>
  </si>
  <si>
    <t>Малофеев</t>
  </si>
  <si>
    <t>Пономарев</t>
  </si>
  <si>
    <t>Зверева</t>
  </si>
  <si>
    <t>Веселов</t>
  </si>
  <si>
    <t>Дина</t>
  </si>
  <si>
    <t>Ливинская</t>
  </si>
  <si>
    <t>Назимова</t>
  </si>
  <si>
    <t>Борисова</t>
  </si>
  <si>
    <t>Ситников</t>
  </si>
  <si>
    <t>Пожникова</t>
  </si>
  <si>
    <t>Поляков</t>
  </si>
  <si>
    <t>Павлюченкова</t>
  </si>
  <si>
    <t>Никита</t>
  </si>
  <si>
    <t>Ефремов</t>
  </si>
  <si>
    <t>Белкина</t>
  </si>
  <si>
    <t>Нежельченко</t>
  </si>
  <si>
    <t>Тегина</t>
  </si>
  <si>
    <t>Серебряков</t>
  </si>
  <si>
    <t>Сокарова</t>
  </si>
  <si>
    <t>Шелест</t>
  </si>
  <si>
    <t>Милехина</t>
  </si>
  <si>
    <t>Михеев</t>
  </si>
  <si>
    <t>Артемий</t>
  </si>
  <si>
    <t>Петров</t>
  </si>
  <si>
    <t>Усачева</t>
  </si>
  <si>
    <t>Постников</t>
  </si>
  <si>
    <t>Бритвина</t>
  </si>
  <si>
    <t>Панов</t>
  </si>
  <si>
    <t>Кипоренко</t>
  </si>
  <si>
    <t>Федотова</t>
  </si>
  <si>
    <t>Алексаедр</t>
  </si>
  <si>
    <t>Соломатин</t>
  </si>
  <si>
    <t>Козин</t>
  </si>
  <si>
    <t>Саша</t>
  </si>
  <si>
    <t>Робинсон</t>
  </si>
  <si>
    <t>Ли</t>
  </si>
  <si>
    <t>Альфия</t>
  </si>
  <si>
    <t>Латыпова</t>
  </si>
  <si>
    <t>Гаврилин</t>
  </si>
  <si>
    <t>Илона</t>
  </si>
  <si>
    <t>Горецкая</t>
  </si>
  <si>
    <t>Пушкина</t>
  </si>
  <si>
    <t>Тихонов</t>
  </si>
  <si>
    <t>Евгения</t>
  </si>
  <si>
    <t>Савельева</t>
  </si>
  <si>
    <t>Холмов</t>
  </si>
  <si>
    <t>Vera</t>
  </si>
  <si>
    <t>Pikovskaya</t>
  </si>
  <si>
    <t>Кулик</t>
  </si>
  <si>
    <t>Московченко</t>
  </si>
  <si>
    <t>Спиридонов</t>
  </si>
  <si>
    <t>Наталия</t>
  </si>
  <si>
    <t>Демидова</t>
  </si>
  <si>
    <t>Черникова</t>
  </si>
  <si>
    <t>Рожнов</t>
  </si>
  <si>
    <t>Сканцев</t>
  </si>
  <si>
    <t>Леснова</t>
  </si>
  <si>
    <t>Марк</t>
  </si>
  <si>
    <t>Староверов</t>
  </si>
  <si>
    <t>Анисимов</t>
  </si>
  <si>
    <t>Филиппова</t>
  </si>
  <si>
    <t>Данилин</t>
  </si>
  <si>
    <t>Ульяна</t>
  </si>
  <si>
    <t>Чеглакова</t>
  </si>
  <si>
    <t>Малявина</t>
  </si>
  <si>
    <t>Еретенко</t>
  </si>
  <si>
    <t>Савостин</t>
  </si>
  <si>
    <t>Буртышева</t>
  </si>
  <si>
    <t>Федотов</t>
  </si>
  <si>
    <t>Безруков</t>
  </si>
  <si>
    <t>Кутаева</t>
  </si>
  <si>
    <t>Мурина</t>
  </si>
  <si>
    <t>Меша</t>
  </si>
  <si>
    <t>Галковская</t>
  </si>
  <si>
    <t>Гвоздев</t>
  </si>
  <si>
    <t>Гончаренко</t>
  </si>
  <si>
    <t>Розанов</t>
  </si>
  <si>
    <t>Емельянова</t>
  </si>
  <si>
    <t>Царегородцев</t>
  </si>
  <si>
    <t>Валерия</t>
  </si>
  <si>
    <t>Мольгавко</t>
  </si>
  <si>
    <t>Мехти</t>
  </si>
  <si>
    <t>Агакишиев</t>
  </si>
  <si>
    <t>Крылов</t>
  </si>
  <si>
    <t>Сизова</t>
  </si>
  <si>
    <t>Шведов</t>
  </si>
  <si>
    <t>Колюбацкая</t>
  </si>
  <si>
    <t>Спирина</t>
  </si>
  <si>
    <t>Бузмаков</t>
  </si>
  <si>
    <t>Наумов</t>
  </si>
  <si>
    <t>Грушина</t>
  </si>
  <si>
    <t>Шутова</t>
  </si>
  <si>
    <t>Попроцкий</t>
  </si>
  <si>
    <t>Вохминова</t>
  </si>
  <si>
    <t>Легачев</t>
  </si>
  <si>
    <t>Латышева</t>
  </si>
  <si>
    <t>Колошина</t>
  </si>
  <si>
    <t>Пеженков</t>
  </si>
  <si>
    <t>Мельникова</t>
  </si>
  <si>
    <t>Мамыкин</t>
  </si>
  <si>
    <t>Ильин</t>
  </si>
  <si>
    <t>Орлова</t>
  </si>
  <si>
    <t>Стас</t>
  </si>
  <si>
    <t>Патронов</t>
  </si>
  <si>
    <t>Лякишева</t>
  </si>
  <si>
    <t>Жанна</t>
  </si>
  <si>
    <t>Галицкая</t>
  </si>
  <si>
    <t>Добров</t>
  </si>
  <si>
    <t>Роберт</t>
  </si>
  <si>
    <t>Смакаев</t>
  </si>
  <si>
    <t>Диана</t>
  </si>
  <si>
    <t>Николенко</t>
  </si>
  <si>
    <t>Рыбальченко</t>
  </si>
  <si>
    <t>Герман</t>
  </si>
  <si>
    <t>Моисеев</t>
  </si>
  <si>
    <t>Башкурова</t>
  </si>
  <si>
    <t>Владлена</t>
  </si>
  <si>
    <t>Баранова</t>
  </si>
  <si>
    <t>Aleksandr</t>
  </si>
  <si>
    <t>Tutynin</t>
  </si>
  <si>
    <t>Суворова</t>
  </si>
  <si>
    <t>Есипов</t>
  </si>
  <si>
    <t>Черников</t>
  </si>
  <si>
    <t>Бингюл</t>
  </si>
  <si>
    <t>Алексеева</t>
  </si>
  <si>
    <t>Варламов</t>
  </si>
  <si>
    <t>Маслов</t>
  </si>
  <si>
    <t>Власова</t>
  </si>
  <si>
    <t>Шаркова</t>
  </si>
  <si>
    <t>Смирнов</t>
  </si>
  <si>
    <t>Eвгeний</t>
  </si>
  <si>
    <t>Кyдрявцeв</t>
  </si>
  <si>
    <t>Криницына</t>
  </si>
  <si>
    <t>Пеньков</t>
  </si>
  <si>
    <t>Оксана</t>
  </si>
  <si>
    <t>Панферова</t>
  </si>
  <si>
    <t>Кружкова</t>
  </si>
  <si>
    <t>Алдошин</t>
  </si>
  <si>
    <t>Ткачев</t>
  </si>
  <si>
    <t>Акашкина</t>
  </si>
  <si>
    <t>Радомская</t>
  </si>
  <si>
    <t>Малюшкин</t>
  </si>
  <si>
    <t>Тамара</t>
  </si>
  <si>
    <t>Алисова</t>
  </si>
  <si>
    <t>Копытова</t>
  </si>
  <si>
    <t>Рашид</t>
  </si>
  <si>
    <t>Ирмаков</t>
  </si>
  <si>
    <t>Савельев</t>
  </si>
  <si>
    <t>Мясникова</t>
  </si>
  <si>
    <t>Георгий</t>
  </si>
  <si>
    <t>Дмитриев</t>
  </si>
  <si>
    <t>Инна</t>
  </si>
  <si>
    <t>Толчеевк</t>
  </si>
  <si>
    <t>Щербакова</t>
  </si>
  <si>
    <t>Софья</t>
  </si>
  <si>
    <t>Артюшина</t>
  </si>
  <si>
    <t>Кондрашева</t>
  </si>
  <si>
    <t>Одинцов</t>
  </si>
  <si>
    <t>Клычева</t>
  </si>
  <si>
    <t>Сливкин</t>
  </si>
  <si>
    <t>Калашникова</t>
  </si>
  <si>
    <t>Лысов</t>
  </si>
  <si>
    <t>Кутасова</t>
  </si>
  <si>
    <t>Мурашов</t>
  </si>
  <si>
    <t>Инал</t>
  </si>
  <si>
    <t>Серков</t>
  </si>
  <si>
    <t>Рябинчикова</t>
  </si>
  <si>
    <t>Адутов</t>
  </si>
  <si>
    <t>Иванцов</t>
  </si>
  <si>
    <t>Савченко</t>
  </si>
  <si>
    <t>Фатнева</t>
  </si>
  <si>
    <t>Голубин</t>
  </si>
  <si>
    <t>Перова</t>
  </si>
  <si>
    <t>Новиков</t>
  </si>
  <si>
    <t>Строганова</t>
  </si>
  <si>
    <t>Волков</t>
  </si>
  <si>
    <t>Богданова</t>
  </si>
  <si>
    <t>Виноградов</t>
  </si>
  <si>
    <t>Антонова</t>
  </si>
  <si>
    <t>Кинаш</t>
  </si>
  <si>
    <t>Уткина</t>
  </si>
  <si>
    <t>Соленов</t>
  </si>
  <si>
    <t>Адодин</t>
  </si>
  <si>
    <t>Ульянова</t>
  </si>
  <si>
    <t>Данила</t>
  </si>
  <si>
    <t>Тюренков</t>
  </si>
  <si>
    <t>Силифонова</t>
  </si>
  <si>
    <t>Ивашин</t>
  </si>
  <si>
    <t>Ольга Леонидовна</t>
  </si>
  <si>
    <t>Васильева</t>
  </si>
  <si>
    <t>Амелина</t>
  </si>
  <si>
    <t>Шумов</t>
  </si>
  <si>
    <t>Торхова</t>
  </si>
  <si>
    <t>Швец</t>
  </si>
  <si>
    <t>Пантелеева</t>
  </si>
  <si>
    <t>Анфимов</t>
  </si>
  <si>
    <t>Лямин</t>
  </si>
  <si>
    <t>Танонов</t>
  </si>
  <si>
    <t>Ширяева</t>
  </si>
  <si>
    <t>Кирилл</t>
  </si>
  <si>
    <t>Черемисин</t>
  </si>
  <si>
    <t>Романова</t>
  </si>
  <si>
    <t>Щавелев</t>
  </si>
  <si>
    <t>Дюдяев</t>
  </si>
  <si>
    <t>Ооржак</t>
  </si>
  <si>
    <t>Ковалева</t>
  </si>
  <si>
    <t>Попов</t>
  </si>
  <si>
    <t>Фещенко</t>
  </si>
  <si>
    <t>Алена</t>
  </si>
  <si>
    <t>Аверьянова</t>
  </si>
  <si>
    <t>Беляков</t>
  </si>
  <si>
    <t>Иванцова</t>
  </si>
  <si>
    <t>Ангелина</t>
  </si>
  <si>
    <t>Булискерия</t>
  </si>
  <si>
    <t>Смердов</t>
  </si>
  <si>
    <t>Сальникова</t>
  </si>
  <si>
    <t>Осипчук</t>
  </si>
  <si>
    <t>Тризно</t>
  </si>
  <si>
    <t>Сметанкина</t>
  </si>
  <si>
    <t>Анфиногенов</t>
  </si>
  <si>
    <t>Костикова</t>
  </si>
  <si>
    <t>Девяткина</t>
  </si>
  <si>
    <t>Всеволод</t>
  </si>
  <si>
    <t>Богомазов</t>
  </si>
  <si>
    <t>Аверьянов</t>
  </si>
  <si>
    <t>Никулин</t>
  </si>
  <si>
    <t>Сивко</t>
  </si>
  <si>
    <t>Андрияшкин</t>
  </si>
  <si>
    <t>Галицын</t>
  </si>
  <si>
    <t>Егорычева</t>
  </si>
  <si>
    <t>Ринат</t>
  </si>
  <si>
    <t>Киримов</t>
  </si>
  <si>
    <t>Трогиянова</t>
  </si>
  <si>
    <t>Галузова</t>
  </si>
  <si>
    <t>Бычкова</t>
  </si>
  <si>
    <t>Лерман</t>
  </si>
  <si>
    <t>Новикова</t>
  </si>
  <si>
    <t>Красковский</t>
  </si>
  <si>
    <t>Троицкая</t>
  </si>
  <si>
    <t>Дущенко</t>
  </si>
  <si>
    <t>Алиев</t>
  </si>
  <si>
    <t>Медведева</t>
  </si>
  <si>
    <t>Колесова</t>
  </si>
  <si>
    <t>Козынцев</t>
  </si>
  <si>
    <t>Савич</t>
  </si>
  <si>
    <t>Майлатова</t>
  </si>
  <si>
    <t>Корчагин</t>
  </si>
  <si>
    <t>Козырева</t>
  </si>
  <si>
    <t>Минаев</t>
  </si>
  <si>
    <t>Дмитриева</t>
  </si>
  <si>
    <t>Авдохин</t>
  </si>
  <si>
    <t>Комлев</t>
  </si>
  <si>
    <t>Кузьмина</t>
  </si>
  <si>
    <t>Кошечкина</t>
  </si>
  <si>
    <t>Постнов</t>
  </si>
  <si>
    <t>Мартакова</t>
  </si>
  <si>
    <t>Александрова</t>
  </si>
  <si>
    <t>Огарков</t>
  </si>
  <si>
    <t>Бажанов</t>
  </si>
  <si>
    <t>Титова</t>
  </si>
  <si>
    <t>Трушин</t>
  </si>
  <si>
    <t>Колодзей</t>
  </si>
  <si>
    <t>Назаренко</t>
  </si>
  <si>
    <t>Васина</t>
  </si>
  <si>
    <t>Сударикова</t>
  </si>
  <si>
    <t>Семенов</t>
  </si>
  <si>
    <t>Патрина</t>
  </si>
  <si>
    <t>Тимакова</t>
  </si>
  <si>
    <t>Вурдов</t>
  </si>
  <si>
    <t>Полуэктов</t>
  </si>
  <si>
    <t>Лариса</t>
  </si>
  <si>
    <t>Козырина</t>
  </si>
  <si>
    <t>Гаврилина</t>
  </si>
  <si>
    <t>Тегин</t>
  </si>
  <si>
    <t>Evgeny</t>
  </si>
  <si>
    <t>Кувыкин</t>
  </si>
  <si>
    <t>Тутова</t>
  </si>
  <si>
    <t>Болтенкова</t>
  </si>
  <si>
    <t>Азамат</t>
  </si>
  <si>
    <t>Нурашов</t>
  </si>
  <si>
    <t>Кравченко</t>
  </si>
  <si>
    <t>Ягафаров</t>
  </si>
  <si>
    <t>Сергеева</t>
  </si>
  <si>
    <t>Сурмак</t>
  </si>
  <si>
    <t>Селихов</t>
  </si>
  <si>
    <t>Шевцова</t>
  </si>
  <si>
    <t>Поповв</t>
  </si>
  <si>
    <t>Фроловский</t>
  </si>
  <si>
    <t>Гармаш</t>
  </si>
  <si>
    <t>Шеремета</t>
  </si>
  <si>
    <t>Шведова</t>
  </si>
  <si>
    <t>Тимур</t>
  </si>
  <si>
    <t>Абдукахаров</t>
  </si>
  <si>
    <t>Черноусов</t>
  </si>
  <si>
    <t>Гекова</t>
  </si>
  <si>
    <t>Семибратова</t>
  </si>
  <si>
    <t>Лапутин</t>
  </si>
  <si>
    <t>Панев</t>
  </si>
  <si>
    <t>Петрова</t>
  </si>
  <si>
    <t>Аниканова</t>
  </si>
  <si>
    <t>Путинцев</t>
  </si>
  <si>
    <t>Кременская</t>
  </si>
  <si>
    <t>Семыкин</t>
  </si>
  <si>
    <t>Голыгин</t>
  </si>
  <si>
    <t>Уфимцева</t>
  </si>
  <si>
    <t>Деньщекова</t>
  </si>
  <si>
    <t>Тихомиров</t>
  </si>
  <si>
    <t>Панарина</t>
  </si>
  <si>
    <t>Воробьева</t>
  </si>
  <si>
    <t>Истомин</t>
  </si>
  <si>
    <t>Кутлин</t>
  </si>
  <si>
    <t>Ширин</t>
  </si>
  <si>
    <t>Якушина</t>
  </si>
  <si>
    <t>Руденко</t>
  </si>
  <si>
    <t>Аликина</t>
  </si>
  <si>
    <t>Вельмакин</t>
  </si>
  <si>
    <t>Макашов</t>
  </si>
  <si>
    <t>Кольцова</t>
  </si>
  <si>
    <t>Валентина</t>
  </si>
  <si>
    <t>Абдуллаева</t>
  </si>
  <si>
    <t>Митракова</t>
  </si>
  <si>
    <t>Sergey</t>
  </si>
  <si>
    <t>Sovetov</t>
  </si>
  <si>
    <t>Овсянникова</t>
  </si>
  <si>
    <t>Юрченков</t>
  </si>
  <si>
    <t>Ковалкин</t>
  </si>
  <si>
    <t>Аргал</t>
  </si>
  <si>
    <t>Людмила</t>
  </si>
  <si>
    <t>Гурина</t>
  </si>
  <si>
    <t>Исаичев</t>
  </si>
  <si>
    <t>Пасечник</t>
  </si>
  <si>
    <t>Щеколдина</t>
  </si>
  <si>
    <t>Колесников</t>
  </si>
  <si>
    <t>Соловьев</t>
  </si>
  <si>
    <t>Бузова</t>
  </si>
  <si>
    <t>Чеглаков</t>
  </si>
  <si>
    <t>Химич</t>
  </si>
  <si>
    <t>Желтиков</t>
  </si>
  <si>
    <t>Элина</t>
  </si>
  <si>
    <t>Ганусевич</t>
  </si>
  <si>
    <t>Вершинина</t>
  </si>
  <si>
    <t>Белозеров</t>
  </si>
  <si>
    <t>Мещеряков</t>
  </si>
  <si>
    <t>Войно</t>
  </si>
  <si>
    <t>Буртышев</t>
  </si>
  <si>
    <t>Валерьянова</t>
  </si>
  <si>
    <t>Возмищева</t>
  </si>
  <si>
    <t>Гарьянова</t>
  </si>
  <si>
    <t>Лаврентьев</t>
  </si>
  <si>
    <t>Малькова</t>
  </si>
  <si>
    <t>Чухраев</t>
  </si>
  <si>
    <t>Александров</t>
  </si>
  <si>
    <t>Мусарина</t>
  </si>
  <si>
    <t>Абдумалик</t>
  </si>
  <si>
    <t>Маюсупов</t>
  </si>
  <si>
    <t>Помазан</t>
  </si>
  <si>
    <t>Ленар</t>
  </si>
  <si>
    <t>Рахматуллин</t>
  </si>
  <si>
    <t>Маркевич</t>
  </si>
  <si>
    <t>Горлатых</t>
  </si>
  <si>
    <t>Тимофеенко</t>
  </si>
  <si>
    <t>Кокшина</t>
  </si>
  <si>
    <t>Кулешов</t>
  </si>
  <si>
    <t>Тихомир</t>
  </si>
  <si>
    <t>Склюев</t>
  </si>
  <si>
    <t>Маргарита</t>
  </si>
  <si>
    <t>Камалдинова</t>
  </si>
  <si>
    <t>Артомонов</t>
  </si>
  <si>
    <t>Костиков</t>
  </si>
  <si>
    <t>София</t>
  </si>
  <si>
    <t>Манжара</t>
  </si>
  <si>
    <t>Левшукова</t>
  </si>
  <si>
    <t>Черашев-туманов</t>
  </si>
  <si>
    <t>Колюбацкий</t>
  </si>
  <si>
    <t>Рудометова</t>
  </si>
  <si>
    <t>Дурышев</t>
  </si>
  <si>
    <t>Царевич</t>
  </si>
  <si>
    <t>Бережная</t>
  </si>
  <si>
    <t>Киреев</t>
  </si>
  <si>
    <t>Лавриненко</t>
  </si>
  <si>
    <t>Бенцианова</t>
  </si>
  <si>
    <t>Подколзина</t>
  </si>
  <si>
    <t>Ерофеев</t>
  </si>
  <si>
    <t>Земляникин</t>
  </si>
  <si>
    <t>Токарев</t>
  </si>
  <si>
    <t>Дашкевич</t>
  </si>
  <si>
    <t>Шлепанов</t>
  </si>
  <si>
    <t>Юхин</t>
  </si>
  <si>
    <t>Турунин</t>
  </si>
  <si>
    <t>Азаров</t>
  </si>
  <si>
    <t>Иваничкин</t>
  </si>
  <si>
    <t>Носков</t>
  </si>
  <si>
    <t>Демидкин</t>
  </si>
  <si>
    <t>Гекман</t>
  </si>
  <si>
    <t>Канивец</t>
  </si>
  <si>
    <t>Андреев</t>
  </si>
  <si>
    <t>Трихунков</t>
  </si>
  <si>
    <t>Бычков</t>
  </si>
  <si>
    <t>Володин</t>
  </si>
  <si>
    <t>Гусейнов</t>
  </si>
  <si>
    <t>Ярцев</t>
  </si>
  <si>
    <t>Артур</t>
  </si>
  <si>
    <t>Юмаев</t>
  </si>
  <si>
    <t>Щеголев</t>
  </si>
  <si>
    <t>Потапов</t>
  </si>
  <si>
    <t>Шувалов</t>
  </si>
  <si>
    <t>Куров</t>
  </si>
  <si>
    <t>Толмачев</t>
  </si>
  <si>
    <t>Плахов</t>
  </si>
  <si>
    <t>Чекмарев</t>
  </si>
  <si>
    <t>Перепелица</t>
  </si>
  <si>
    <t>Болотских</t>
  </si>
  <si>
    <t>Гулынский</t>
  </si>
  <si>
    <t>Матвей</t>
  </si>
  <si>
    <t>Кулаковский</t>
  </si>
  <si>
    <t>Зенцов</t>
  </si>
  <si>
    <t>Фатнев</t>
  </si>
  <si>
    <t>Хвалин</t>
  </si>
  <si>
    <t>Александр Александрович</t>
  </si>
  <si>
    <t>Гусев</t>
  </si>
  <si>
    <t>Сараев</t>
  </si>
  <si>
    <t>Стрижов</t>
  </si>
  <si>
    <t>Комиссаров</t>
  </si>
  <si>
    <t>Ширяев</t>
  </si>
  <si>
    <t>Малышев</t>
  </si>
  <si>
    <t>Стоцкий</t>
  </si>
  <si>
    <t>Ковалев</t>
  </si>
  <si>
    <t>Васильев</t>
  </si>
  <si>
    <t>Маховский</t>
  </si>
  <si>
    <t>Данил</t>
  </si>
  <si>
    <t>Петухов</t>
  </si>
  <si>
    <t>Шамонаев</t>
  </si>
  <si>
    <t>Павлов</t>
  </si>
  <si>
    <t>Цуриков</t>
  </si>
  <si>
    <t>Ламанов</t>
  </si>
  <si>
    <t>Кир</t>
  </si>
  <si>
    <t>Копытов</t>
  </si>
  <si>
    <t>Щекин</t>
  </si>
  <si>
    <t>Полянчев</t>
  </si>
  <si>
    <t>Ибрагим</t>
  </si>
  <si>
    <t>Юнусов</t>
  </si>
  <si>
    <t>Троицкий</t>
  </si>
  <si>
    <t>Белов</t>
  </si>
  <si>
    <t>Райченко</t>
  </si>
  <si>
    <t>Алещенков</t>
  </si>
  <si>
    <t>Степан</t>
  </si>
  <si>
    <t>Майлатов</t>
  </si>
  <si>
    <t>Валентин</t>
  </si>
  <si>
    <t>Лахмистров</t>
  </si>
  <si>
    <t>Шепетуха</t>
  </si>
  <si>
    <t>Вершинин</t>
  </si>
  <si>
    <t>Ванюшкин</t>
  </si>
  <si>
    <t>Флейто</t>
  </si>
  <si>
    <t>Матвеев</t>
  </si>
  <si>
    <t>Козырин</t>
  </si>
  <si>
    <t>Ахматов</t>
  </si>
  <si>
    <t>Власов</t>
  </si>
  <si>
    <t>Алмаз</t>
  </si>
  <si>
    <t>Кунафин</t>
  </si>
  <si>
    <t>Подосинников</t>
  </si>
  <si>
    <t>Пермяков</t>
  </si>
  <si>
    <t>Билык</t>
  </si>
  <si>
    <t>Баир</t>
  </si>
  <si>
    <t>Лиджанов</t>
  </si>
  <si>
    <t>Солнцев</t>
  </si>
  <si>
    <t>Дрогунов</t>
  </si>
  <si>
    <t>Патрин</t>
  </si>
  <si>
    <t>Вохминов</t>
  </si>
  <si>
    <t>Горюнов</t>
  </si>
  <si>
    <t>Довгопол</t>
  </si>
  <si>
    <t>Миронов</t>
  </si>
  <si>
    <t>Калачев</t>
  </si>
  <si>
    <t>Ильинов</t>
  </si>
  <si>
    <t>Пяткин</t>
  </si>
  <si>
    <t>Зотеев</t>
  </si>
  <si>
    <t>Бороденко</t>
  </si>
  <si>
    <t>Сона</t>
  </si>
  <si>
    <t>Варданян</t>
  </si>
  <si>
    <t>Варшавский</t>
  </si>
  <si>
    <t>Плотников</t>
  </si>
  <si>
    <t>Боева</t>
  </si>
  <si>
    <t>Вероника</t>
  </si>
  <si>
    <t>Еськина</t>
  </si>
  <si>
    <t>Белова</t>
  </si>
  <si>
    <t>Лобанов</t>
  </si>
  <si>
    <t>Сурмач</t>
  </si>
  <si>
    <t>Сташинскас</t>
  </si>
  <si>
    <t>Косовец</t>
  </si>
  <si>
    <t>Серединский</t>
  </si>
  <si>
    <t>Покатова</t>
  </si>
  <si>
    <t>Риваненкова</t>
  </si>
  <si>
    <t>Калпаев</t>
  </si>
  <si>
    <t>Миколенко</t>
  </si>
  <si>
    <t>Кених</t>
  </si>
  <si>
    <t>Ивашина</t>
  </si>
  <si>
    <t>Шклейник</t>
  </si>
  <si>
    <t>Кузичкина</t>
  </si>
  <si>
    <t>Ломов</t>
  </si>
  <si>
    <t>Цыпленков</t>
  </si>
  <si>
    <t>Савенко</t>
  </si>
  <si>
    <t>Соцкова</t>
  </si>
  <si>
    <t>Семигина</t>
  </si>
  <si>
    <t>Егоров</t>
  </si>
  <si>
    <t>Матюшенко</t>
  </si>
  <si>
    <t>Родионов</t>
  </si>
  <si>
    <t>OFF</t>
  </si>
  <si>
    <t>Кофанова</t>
  </si>
  <si>
    <t>Холмовский</t>
  </si>
  <si>
    <t>Галина</t>
  </si>
  <si>
    <t>Ушакова</t>
  </si>
  <si>
    <t>Бутаков</t>
  </si>
  <si>
    <t>Сорочан</t>
  </si>
  <si>
    <t>Кукшинов</t>
  </si>
  <si>
    <t>Глухова</t>
  </si>
  <si>
    <t>Петр</t>
  </si>
  <si>
    <t>Семакин</t>
  </si>
  <si>
    <t>Бажанова</t>
  </si>
  <si>
    <t>Ярушевская</t>
  </si>
  <si>
    <t>Абрамова</t>
  </si>
  <si>
    <t>Измайлов</t>
  </si>
  <si>
    <t>Чебышев</t>
  </si>
  <si>
    <t>Домарев</t>
  </si>
  <si>
    <t>Котелевская</t>
  </si>
  <si>
    <t>Бевзюк</t>
  </si>
  <si>
    <t>Жаркова</t>
  </si>
  <si>
    <t>Киселева</t>
  </si>
  <si>
    <t>Владимировна</t>
  </si>
  <si>
    <t>Добашина</t>
  </si>
  <si>
    <t>Оздоев</t>
  </si>
  <si>
    <t>Юсан</t>
  </si>
  <si>
    <t>Сафарбекова</t>
  </si>
  <si>
    <t>Нестеров</t>
  </si>
  <si>
    <t>Клюкин</t>
  </si>
  <si>
    <t>Крылова</t>
  </si>
  <si>
    <t>Питеев</t>
  </si>
  <si>
    <t>Забавнюк</t>
  </si>
  <si>
    <t>Химин</t>
  </si>
  <si>
    <t>Овчинникова</t>
  </si>
  <si>
    <t>Шумская</t>
  </si>
  <si>
    <t>Эльвира</t>
  </si>
  <si>
    <t>Масюкова</t>
  </si>
  <si>
    <t>Камила</t>
  </si>
  <si>
    <t>Кыйбаева</t>
  </si>
  <si>
    <t>Карасев</t>
  </si>
  <si>
    <t>Алтунин</t>
  </si>
  <si>
    <t>Кулагин</t>
  </si>
  <si>
    <t>Куркин</t>
  </si>
  <si>
    <t>Зырянова</t>
  </si>
  <si>
    <t>Михайличенко</t>
  </si>
  <si>
    <t>Буга</t>
  </si>
  <si>
    <t>Лукьяненкова</t>
  </si>
  <si>
    <t>Маликова</t>
  </si>
  <si>
    <t>Ковинский</t>
  </si>
  <si>
    <t>Михайленко</t>
  </si>
  <si>
    <t>Кузяев</t>
  </si>
  <si>
    <t>Семен</t>
  </si>
  <si>
    <t>Майко</t>
  </si>
  <si>
    <t>Рябов</t>
  </si>
  <si>
    <t>Исмаил</t>
  </si>
  <si>
    <t>Юсубов</t>
  </si>
  <si>
    <t>Чибисова</t>
  </si>
  <si>
    <t>Чебаков</t>
  </si>
  <si>
    <t>Ходаков</t>
  </si>
  <si>
    <t>Бунько</t>
  </si>
  <si>
    <t>Телюкина</t>
  </si>
  <si>
    <t>Шаблий</t>
  </si>
  <si>
    <t>Шишмаков</t>
  </si>
  <si>
    <t>Карпов</t>
  </si>
  <si>
    <t>Мухортова</t>
  </si>
  <si>
    <t>Лукина</t>
  </si>
  <si>
    <t>Оболихин</t>
  </si>
  <si>
    <t>Кечкин</t>
  </si>
  <si>
    <t>Еленский</t>
  </si>
  <si>
    <t>Селиванова</t>
  </si>
  <si>
    <t>5 km</t>
  </si>
  <si>
    <t>Иванцив</t>
  </si>
  <si>
    <t>Пустовей</t>
  </si>
  <si>
    <t>Генриетта</t>
  </si>
  <si>
    <t>Бичуренко</t>
  </si>
  <si>
    <t>Чудакова</t>
  </si>
  <si>
    <t>Дамира</t>
  </si>
  <si>
    <t>Муратова</t>
  </si>
  <si>
    <t>Таянов</t>
  </si>
  <si>
    <t>Нурсултан</t>
  </si>
  <si>
    <t>Досманбетов</t>
  </si>
  <si>
    <t>Хотина</t>
  </si>
  <si>
    <t>Королев</t>
  </si>
  <si>
    <t>Овчарева</t>
  </si>
  <si>
    <t>Барыкина</t>
  </si>
  <si>
    <t>Баранов</t>
  </si>
  <si>
    <t>Себелев</t>
  </si>
  <si>
    <t>Агеева</t>
  </si>
  <si>
    <t>Кислов</t>
  </si>
  <si>
    <t>Григорук</t>
  </si>
  <si>
    <t>Мохирева</t>
  </si>
  <si>
    <t>Петрук</t>
  </si>
  <si>
    <t>Лысиков</t>
  </si>
  <si>
    <t>Губанова</t>
  </si>
  <si>
    <t>Трегубов</t>
  </si>
  <si>
    <t>Пыжова</t>
  </si>
  <si>
    <t>Будукин</t>
  </si>
  <si>
    <t>Гришин</t>
  </si>
  <si>
    <t>Герасимова</t>
  </si>
  <si>
    <t>Ревер</t>
  </si>
  <si>
    <t>Зайцева</t>
  </si>
  <si>
    <t>Марат</t>
  </si>
  <si>
    <t>Халиуллин</t>
  </si>
  <si>
    <t>Кожуханцева</t>
  </si>
  <si>
    <t>Рожкова</t>
  </si>
  <si>
    <t>Сенников</t>
  </si>
  <si>
    <t>Файчук</t>
  </si>
  <si>
    <t>Айропетьян</t>
  </si>
  <si>
    <t>Семичева</t>
  </si>
  <si>
    <t>Сафронов</t>
  </si>
  <si>
    <t>Мартынов</t>
  </si>
  <si>
    <t>Боголюбова</t>
  </si>
  <si>
    <t>Листопадов</t>
  </si>
  <si>
    <t>Третьякова</t>
  </si>
  <si>
    <t>Самсонова</t>
  </si>
  <si>
    <t>Добротворский</t>
  </si>
  <si>
    <t>Комяков</t>
  </si>
  <si>
    <t>Гребенникова</t>
  </si>
  <si>
    <t>Скуднева</t>
  </si>
  <si>
    <t>Бахталовская</t>
  </si>
  <si>
    <t>Тепляков</t>
  </si>
  <si>
    <t>Устинов</t>
  </si>
  <si>
    <t>Устимова</t>
  </si>
  <si>
    <t>Бурцева</t>
  </si>
  <si>
    <t>Любовь</t>
  </si>
  <si>
    <t>Гуревич</t>
  </si>
  <si>
    <t>Жукова</t>
  </si>
  <si>
    <t>Даниил</t>
  </si>
  <si>
    <t>Борисов</t>
  </si>
  <si>
    <t>Лагунова</t>
  </si>
  <si>
    <t>Мартыненко</t>
  </si>
  <si>
    <t>Ложкина</t>
  </si>
  <si>
    <t>Кудрявцев</t>
  </si>
  <si>
    <t>Фирания</t>
  </si>
  <si>
    <t>Брусницына</t>
  </si>
  <si>
    <t>Грицын</t>
  </si>
  <si>
    <t>Кочетков</t>
  </si>
  <si>
    <t>Ревунова</t>
  </si>
  <si>
    <t>Куркина</t>
  </si>
  <si>
    <t>Макарова</t>
  </si>
  <si>
    <t>Барановская</t>
  </si>
  <si>
    <t>Бороздов</t>
  </si>
  <si>
    <t>Овчарев</t>
  </si>
  <si>
    <t>Контарева</t>
  </si>
  <si>
    <t>Киренков</t>
  </si>
  <si>
    <t>Домогатская</t>
  </si>
  <si>
    <t>Пашин</t>
  </si>
  <si>
    <t>Сердитова</t>
  </si>
  <si>
    <t>Шуваев</t>
  </si>
  <si>
    <t>Бардина</t>
  </si>
  <si>
    <t>Еловский</t>
  </si>
  <si>
    <t>Громова</t>
  </si>
  <si>
    <t>Севостьянов</t>
  </si>
  <si>
    <t>Чупров</t>
  </si>
  <si>
    <t>Бурова</t>
  </si>
  <si>
    <t>Зульфия</t>
  </si>
  <si>
    <t>Красильникова</t>
  </si>
  <si>
    <t>Комаров</t>
  </si>
  <si>
    <t>Литвиненко</t>
  </si>
  <si>
    <t>Влада</t>
  </si>
  <si>
    <t>Карайкоз</t>
  </si>
  <si>
    <t>Кижаева</t>
  </si>
  <si>
    <t>Макаров</t>
  </si>
  <si>
    <t>Данилова</t>
  </si>
  <si>
    <t>Протопопова</t>
  </si>
  <si>
    <t>Коченгин</t>
  </si>
  <si>
    <t>Алекса</t>
  </si>
  <si>
    <t>Курбатский</t>
  </si>
  <si>
    <t>Обухова</t>
  </si>
  <si>
    <t>Курбатов</t>
  </si>
  <si>
    <t>Чеботарев</t>
  </si>
  <si>
    <t>Морева</t>
  </si>
  <si>
    <t>Чирков</t>
  </si>
  <si>
    <t>Толгоренко</t>
  </si>
  <si>
    <t>Жижикова</t>
  </si>
  <si>
    <t>Камил</t>
  </si>
  <si>
    <t>Эскерьеков</t>
  </si>
  <si>
    <t>Луи</t>
  </si>
  <si>
    <t>Россье</t>
  </si>
  <si>
    <t>Краснова</t>
  </si>
  <si>
    <t>Рымарев</t>
  </si>
  <si>
    <t>Судакова</t>
  </si>
  <si>
    <t>Рогова</t>
  </si>
  <si>
    <t>Кучмистый</t>
  </si>
  <si>
    <t>Пичугин</t>
  </si>
  <si>
    <t>Яна</t>
  </si>
  <si>
    <t>Бусаров</t>
  </si>
  <si>
    <t>Свистур</t>
  </si>
  <si>
    <t>Дудка</t>
  </si>
  <si>
    <t>Ваничкин</t>
  </si>
  <si>
    <t>Игнатьева</t>
  </si>
  <si>
    <t>Брюханова</t>
  </si>
  <si>
    <t>Хуторянская</t>
  </si>
  <si>
    <t>Шашков</t>
  </si>
  <si>
    <t>Фидарова</t>
  </si>
  <si>
    <t>Гергулев</t>
  </si>
  <si>
    <t>Курочкин</t>
  </si>
  <si>
    <t>Куприянова</t>
  </si>
  <si>
    <t>Гарюшкина</t>
  </si>
  <si>
    <t>Янош</t>
  </si>
  <si>
    <t>Фриндт</t>
  </si>
  <si>
    <t>Дитятьев</t>
  </si>
  <si>
    <t>Шурыгина</t>
  </si>
  <si>
    <t>Ярема</t>
  </si>
  <si>
    <t>Горшенин</t>
  </si>
  <si>
    <t>Полторак</t>
  </si>
  <si>
    <t>Кузина</t>
  </si>
  <si>
    <t>Беляева</t>
  </si>
  <si>
    <t>Ефременков</t>
  </si>
  <si>
    <t>Азим</t>
  </si>
  <si>
    <t>Вишняков</t>
  </si>
  <si>
    <t>Шиколенко</t>
  </si>
  <si>
    <t>Римма</t>
  </si>
  <si>
    <t>Тарасова</t>
  </si>
  <si>
    <t>Гомарцев</t>
  </si>
  <si>
    <t>Быстров</t>
  </si>
  <si>
    <t>Федосеева</t>
  </si>
  <si>
    <t>Должикова</t>
  </si>
  <si>
    <t>Гусева</t>
  </si>
  <si>
    <t>Красковская</t>
  </si>
  <si>
    <t>Немтинов</t>
  </si>
  <si>
    <t>Прохорова</t>
  </si>
  <si>
    <t>Катайцев</t>
  </si>
  <si>
    <t>Марищенко</t>
  </si>
  <si>
    <t>Дорджиева</t>
  </si>
  <si>
    <t>Титкина</t>
  </si>
  <si>
    <t>Деулин</t>
  </si>
  <si>
    <t>Шкалова</t>
  </si>
  <si>
    <t>Григорий</t>
  </si>
  <si>
    <t>Фомин</t>
  </si>
  <si>
    <t>Кустова</t>
  </si>
  <si>
    <t>Сизых</t>
  </si>
  <si>
    <t>Кирюхин</t>
  </si>
  <si>
    <t>Голощекова</t>
  </si>
  <si>
    <t>Разинов</t>
  </si>
  <si>
    <t>Филатова</t>
  </si>
  <si>
    <t>Сериков</t>
  </si>
  <si>
    <t>Заргомшох</t>
  </si>
  <si>
    <t>Мухсинов</t>
  </si>
  <si>
    <t>Клюева</t>
  </si>
  <si>
    <t>Язев</t>
  </si>
  <si>
    <t>Графонова</t>
  </si>
  <si>
    <t>Толкунова</t>
  </si>
  <si>
    <t>Рафаэль</t>
  </si>
  <si>
    <t>Байбиков</t>
  </si>
  <si>
    <t>Кащеев</t>
  </si>
  <si>
    <t>Семеновская</t>
  </si>
  <si>
    <t>Полийчук</t>
  </si>
  <si>
    <t>Берлизов</t>
  </si>
  <si>
    <t>Шимчук</t>
  </si>
  <si>
    <t>Миленина</t>
  </si>
  <si>
    <t>Кривоногов</t>
  </si>
  <si>
    <t>Шмергельская</t>
  </si>
  <si>
    <t>Майкова</t>
  </si>
  <si>
    <t>Ежов</t>
  </si>
  <si>
    <t>Сахнова</t>
  </si>
  <si>
    <t>Ишанов</t>
  </si>
  <si>
    <t>Зыбин</t>
  </si>
  <si>
    <t>Микирева</t>
  </si>
  <si>
    <t>Гортунова</t>
  </si>
  <si>
    <t>Воронцов</t>
  </si>
  <si>
    <t>Юдин</t>
  </si>
  <si>
    <t>Хушнуда</t>
  </si>
  <si>
    <t>Евсеев</t>
  </si>
  <si>
    <t>Дубровина</t>
  </si>
  <si>
    <t>Шарапов</t>
  </si>
  <si>
    <t>Шиш</t>
  </si>
  <si>
    <t>Горбунова</t>
  </si>
  <si>
    <t>Петлеванный</t>
  </si>
  <si>
    <t>Ершова</t>
  </si>
  <si>
    <t>Прохоров</t>
  </si>
  <si>
    <t>Ласточкин</t>
  </si>
  <si>
    <t>Королева</t>
  </si>
  <si>
    <t>Маколова</t>
  </si>
  <si>
    <t>Бабкин</t>
  </si>
  <si>
    <t>Каминский</t>
  </si>
  <si>
    <t>Григорьева</t>
  </si>
  <si>
    <t>Айнур</t>
  </si>
  <si>
    <t>Ахметзянов</t>
  </si>
  <si>
    <t>Ларькина</t>
  </si>
  <si>
    <t>Сентюрин</t>
  </si>
  <si>
    <t>Саяхова</t>
  </si>
  <si>
    <t>Бабич</t>
  </si>
  <si>
    <t>Мосягина</t>
  </si>
  <si>
    <t>Мальцев</t>
  </si>
  <si>
    <t>Рачинский</t>
  </si>
  <si>
    <t>Фесенко</t>
  </si>
  <si>
    <t>Камратова</t>
  </si>
  <si>
    <t>Глеб</t>
  </si>
  <si>
    <t>Сметанин</t>
  </si>
  <si>
    <t>Зубкова</t>
  </si>
  <si>
    <t>Дмитриенко</t>
  </si>
  <si>
    <t>Тишкина</t>
  </si>
  <si>
    <t>Подущенко</t>
  </si>
  <si>
    <t>Храмцов</t>
  </si>
  <si>
    <t>Шушаков</t>
  </si>
  <si>
    <t>Бойко</t>
  </si>
  <si>
    <t>Шмаков</t>
  </si>
  <si>
    <t>Даяна</t>
  </si>
  <si>
    <t>Машезова</t>
  </si>
  <si>
    <t>Полушкин</t>
  </si>
  <si>
    <t>Давид</t>
  </si>
  <si>
    <t>Сланов</t>
  </si>
  <si>
    <t>Носкова</t>
  </si>
  <si>
    <t>Сергеевич</t>
  </si>
  <si>
    <t>Тодоренко</t>
  </si>
  <si>
    <t>Тренихина</t>
  </si>
  <si>
    <t>Савва</t>
  </si>
  <si>
    <t>Герасев</t>
  </si>
  <si>
    <t>Коновалова</t>
  </si>
  <si>
    <t>Ныш</t>
  </si>
  <si>
    <t>Маршацкий</t>
  </si>
  <si>
    <t>Анцупов</t>
  </si>
  <si>
    <t>Саодатхон</t>
  </si>
  <si>
    <t>Дитятьева</t>
  </si>
  <si>
    <t>Струков</t>
  </si>
  <si>
    <t>Реснянская</t>
  </si>
  <si>
    <t>Казанова</t>
  </si>
  <si>
    <t>Мухрин</t>
  </si>
  <si>
    <t>Сафиуллов</t>
  </si>
  <si>
    <t>Думбрава</t>
  </si>
  <si>
    <t>Степанова</t>
  </si>
  <si>
    <t>Акрамджон</t>
  </si>
  <si>
    <t>Тузтаев</t>
  </si>
  <si>
    <t>Терматеосова</t>
  </si>
  <si>
    <t>Сапронов</t>
  </si>
  <si>
    <t>Виталина</t>
  </si>
  <si>
    <t>Скрыбыкина</t>
  </si>
  <si>
    <t>Настанюк</t>
  </si>
  <si>
    <t>Пинигин</t>
  </si>
  <si>
    <t>Смирнова</t>
  </si>
  <si>
    <t>Аверкина</t>
  </si>
  <si>
    <t>Валитов</t>
  </si>
  <si>
    <t>Плюскова</t>
  </si>
  <si>
    <t>Неклюдов</t>
  </si>
  <si>
    <t>Сперанский</t>
  </si>
  <si>
    <t>Шаповалова</t>
  </si>
  <si>
    <t>Земцов</t>
  </si>
  <si>
    <t>Липатов</t>
  </si>
  <si>
    <t>Поглазова</t>
  </si>
  <si>
    <t>Чупрова</t>
  </si>
  <si>
    <t>Харламов</t>
  </si>
  <si>
    <t>Катя</t>
  </si>
  <si>
    <t>Альбина</t>
  </si>
  <si>
    <t>Каримова</t>
  </si>
  <si>
    <t>Удовиков</t>
  </si>
  <si>
    <t>Романов</t>
  </si>
  <si>
    <t>Аствацатрян</t>
  </si>
  <si>
    <t>Сахнов</t>
  </si>
  <si>
    <t>Нестерова</t>
  </si>
  <si>
    <t>Ашот</t>
  </si>
  <si>
    <t>Терматеосов</t>
  </si>
  <si>
    <t>Сентюрина</t>
  </si>
  <si>
    <t>Малахов</t>
  </si>
  <si>
    <t>Прыгина</t>
  </si>
  <si>
    <t>Митрошин</t>
  </si>
  <si>
    <t>Пеженкова</t>
  </si>
  <si>
    <t>Иннокентий</t>
  </si>
  <si>
    <t>Лаженицын</t>
  </si>
  <si>
    <t>Гвелесиани</t>
  </si>
  <si>
    <t>Лукшина</t>
  </si>
  <si>
    <t>Заболоцкая</t>
  </si>
  <si>
    <t>Титов</t>
  </si>
  <si>
    <t>Никитина</t>
  </si>
  <si>
    <t>Сотникова</t>
  </si>
  <si>
    <t>Киселев</t>
  </si>
  <si>
    <t>Гортунов</t>
  </si>
  <si>
    <t>Кваша</t>
  </si>
  <si>
    <t>Ливерко</t>
  </si>
  <si>
    <t>Ибрагимова</t>
  </si>
  <si>
    <t>Симонов</t>
  </si>
  <si>
    <t>Тарасенко</t>
  </si>
  <si>
    <t>Ростошинский</t>
  </si>
  <si>
    <t>Юля</t>
  </si>
  <si>
    <t>Ильина</t>
  </si>
  <si>
    <t>Одинцова</t>
  </si>
  <si>
    <t>Ираклий</t>
  </si>
  <si>
    <t>Лукава</t>
  </si>
  <si>
    <t>Егорова</t>
  </si>
  <si>
    <t>Плюсков</t>
  </si>
  <si>
    <t>Пичугина</t>
  </si>
  <si>
    <t>Арсеньева</t>
  </si>
  <si>
    <t>Димидов</t>
  </si>
  <si>
    <t>Бубнова</t>
  </si>
  <si>
    <t>Кудрин</t>
  </si>
  <si>
    <t>Крупенько</t>
  </si>
  <si>
    <t>Денисов</t>
  </si>
  <si>
    <t>Пенькова</t>
  </si>
  <si>
    <t>Клинчев</t>
  </si>
  <si>
    <t>Карпушина</t>
  </si>
  <si>
    <t>Молчанова</t>
  </si>
  <si>
    <t>Камиль</t>
  </si>
  <si>
    <t>Курбанов</t>
  </si>
  <si>
    <t>Нурмурат</t>
  </si>
  <si>
    <t>Пайзуллаев</t>
  </si>
  <si>
    <t>Инесса</t>
  </si>
  <si>
    <t>Буржибалова</t>
  </si>
  <si>
    <t>Шульга</t>
  </si>
  <si>
    <t>Чемакина</t>
  </si>
  <si>
    <t>Князева</t>
  </si>
  <si>
    <t>Шумаков</t>
  </si>
  <si>
    <t>Никитин</t>
  </si>
  <si>
    <t>Толкачева</t>
  </si>
  <si>
    <t>Сидоренко</t>
  </si>
  <si>
    <t>Милана</t>
  </si>
  <si>
    <t>Борисенко</t>
  </si>
  <si>
    <t>Покасанова</t>
  </si>
  <si>
    <t>Горинова</t>
  </si>
  <si>
    <t>Зинченко</t>
  </si>
  <si>
    <t>Руфаджон</t>
  </si>
  <si>
    <t>Исманов</t>
  </si>
  <si>
    <t>Рудикова</t>
  </si>
  <si>
    <t>Artem</t>
  </si>
  <si>
    <t>Kosterin</t>
  </si>
  <si>
    <t>Шаромова</t>
  </si>
  <si>
    <t>Сапрыкин</t>
  </si>
  <si>
    <t>Сушко</t>
  </si>
  <si>
    <t>Калинина</t>
  </si>
  <si>
    <t>Букреев</t>
  </si>
  <si>
    <t>Юлгушева</t>
  </si>
  <si>
    <t>Лис</t>
  </si>
  <si>
    <t>Карастелин</t>
  </si>
  <si>
    <t>Бородулин</t>
  </si>
  <si>
    <t>Марченко</t>
  </si>
  <si>
    <t>Жовтяк</t>
  </si>
  <si>
    <t>Магомедшамиль</t>
  </si>
  <si>
    <t>Чартаев</t>
  </si>
  <si>
    <t>Лымарева</t>
  </si>
  <si>
    <t>Белявцева</t>
  </si>
  <si>
    <t>Султан</t>
  </si>
  <si>
    <t>Хамитов</t>
  </si>
  <si>
    <t>Юлгушев</t>
  </si>
  <si>
    <t>Якимова</t>
  </si>
  <si>
    <t>Наиль</t>
  </si>
  <si>
    <t>Ахмедов</t>
  </si>
  <si>
    <t>Сухотинский</t>
  </si>
  <si>
    <t>Зинатулина</t>
  </si>
  <si>
    <t>Арсений</t>
  </si>
  <si>
    <t>Герасименко</t>
  </si>
  <si>
    <t>Марков</t>
  </si>
  <si>
    <t>Стреляева</t>
  </si>
  <si>
    <t>Красников</t>
  </si>
  <si>
    <t>Алëна</t>
  </si>
  <si>
    <t>Попович</t>
  </si>
  <si>
    <t>Чертилин</t>
  </si>
  <si>
    <t>Майя</t>
  </si>
  <si>
    <t>Полуян</t>
  </si>
  <si>
    <t>Гребенщикова</t>
  </si>
  <si>
    <t>Яков</t>
  </si>
  <si>
    <t>Алешкин</t>
  </si>
  <si>
    <t>Лилия</t>
  </si>
  <si>
    <t>Зайнуллина</t>
  </si>
  <si>
    <t>Халеев</t>
  </si>
  <si>
    <t>Скворченков</t>
  </si>
  <si>
    <t>Бутарская</t>
  </si>
  <si>
    <t>Скородумов</t>
  </si>
  <si>
    <t>Краковецкая</t>
  </si>
  <si>
    <t>Цветкова</t>
  </si>
  <si>
    <t>Кулаев</t>
  </si>
  <si>
    <t>Владислава</t>
  </si>
  <si>
    <t>Зотова</t>
  </si>
  <si>
    <t>Ламин</t>
  </si>
  <si>
    <t>Смаль</t>
  </si>
  <si>
    <t>Кострюков</t>
  </si>
  <si>
    <t>Крошкин</t>
  </si>
  <si>
    <t>Головенкина</t>
  </si>
  <si>
    <t>Говорова</t>
  </si>
  <si>
    <t>Белобровский</t>
  </si>
  <si>
    <t>Давыдов</t>
  </si>
  <si>
    <t>Никонова</t>
  </si>
  <si>
    <t>Сергутова</t>
  </si>
  <si>
    <t>Лысенко</t>
  </si>
  <si>
    <t>Забелина</t>
  </si>
  <si>
    <t>Думшев</t>
  </si>
  <si>
    <t>Лихошерстова</t>
  </si>
  <si>
    <t>Якименко</t>
  </si>
  <si>
    <t>Антошин</t>
  </si>
  <si>
    <t>Стреляев</t>
  </si>
  <si>
    <t>Добровольский</t>
  </si>
  <si>
    <t>Москаленко</t>
  </si>
  <si>
    <t>Мелкумян</t>
  </si>
  <si>
    <t>Бочко</t>
  </si>
  <si>
    <t>Бодэ</t>
  </si>
  <si>
    <t>Плехова</t>
  </si>
  <si>
    <t>Ираида</t>
  </si>
  <si>
    <t>Чегодаева</t>
  </si>
  <si>
    <t>Клыпин</t>
  </si>
  <si>
    <t>Егорушкова</t>
  </si>
  <si>
    <t>Василенков</t>
  </si>
  <si>
    <t>Кандыкина</t>
  </si>
  <si>
    <t>Чернов</t>
  </si>
  <si>
    <t>Блюдова</t>
  </si>
  <si>
    <t>Тимкин</t>
  </si>
  <si>
    <t>Ригина</t>
  </si>
  <si>
    <t>Папахина</t>
  </si>
  <si>
    <t>Цилина</t>
  </si>
  <si>
    <t>Исаев</t>
  </si>
  <si>
    <t>Мудров</t>
  </si>
  <si>
    <t>Рамис</t>
  </si>
  <si>
    <t>Саппаров</t>
  </si>
  <si>
    <t>Колесникова</t>
  </si>
  <si>
    <t>Малышева</t>
  </si>
  <si>
    <t>Красных</t>
  </si>
  <si>
    <t>Смагина</t>
  </si>
  <si>
    <t>Анфиса</t>
  </si>
  <si>
    <t>Дубовцева</t>
  </si>
  <si>
    <t>Лобода</t>
  </si>
  <si>
    <t>Сходцева</t>
  </si>
  <si>
    <t>Полещук</t>
  </si>
  <si>
    <t>Шишкова</t>
  </si>
  <si>
    <t>Худякова</t>
  </si>
  <si>
    <t>Хаустова</t>
  </si>
  <si>
    <t>Горбушина</t>
  </si>
  <si>
    <t>Оленева</t>
  </si>
  <si>
    <t>Пыхтина</t>
  </si>
  <si>
    <t>Сорокина</t>
  </si>
  <si>
    <t>Василина</t>
  </si>
  <si>
    <t>Фадеева</t>
  </si>
  <si>
    <t>Федотенкова</t>
  </si>
  <si>
    <t>Янеева</t>
  </si>
  <si>
    <t>Базанова</t>
  </si>
  <si>
    <t>Нерезько</t>
  </si>
  <si>
    <t>Тустановская</t>
  </si>
  <si>
    <t>Бидзикоева</t>
  </si>
  <si>
    <t>Шахова</t>
  </si>
  <si>
    <t>Долгова</t>
  </si>
  <si>
    <t>Гордеева</t>
  </si>
  <si>
    <t>Княжева</t>
  </si>
  <si>
    <t>Клецова</t>
  </si>
  <si>
    <t>Чуева</t>
  </si>
  <si>
    <t>Иванкина</t>
  </si>
  <si>
    <t>Грицына</t>
  </si>
  <si>
    <t>Калианиди</t>
  </si>
  <si>
    <t>Кладько</t>
  </si>
  <si>
    <t>Цымбал</t>
  </si>
  <si>
    <t>Югова</t>
  </si>
  <si>
    <t>Бабакова</t>
  </si>
  <si>
    <t>Есипова</t>
  </si>
  <si>
    <t>Заспа</t>
  </si>
  <si>
    <t>Рыжова</t>
  </si>
  <si>
    <t>Денисова</t>
  </si>
  <si>
    <t>Семина</t>
  </si>
  <si>
    <t>Атабекян</t>
  </si>
  <si>
    <t>Полякова</t>
  </si>
  <si>
    <t>Алмедина</t>
  </si>
  <si>
    <t>Мулич</t>
  </si>
  <si>
    <t>Любимова</t>
  </si>
  <si>
    <t>Яркаева</t>
  </si>
  <si>
    <t>Гришанина</t>
  </si>
  <si>
    <t>Луиза</t>
  </si>
  <si>
    <t>Зарипова</t>
  </si>
  <si>
    <t>Кетевана</t>
  </si>
  <si>
    <t>Мешкова</t>
  </si>
  <si>
    <t>Сания</t>
  </si>
  <si>
    <t>Дудаткина</t>
  </si>
  <si>
    <t>Казакулова</t>
  </si>
  <si>
    <t>Камель</t>
  </si>
  <si>
    <t>Котлова</t>
  </si>
  <si>
    <t>Динара</t>
  </si>
  <si>
    <t>Фомина</t>
  </si>
  <si>
    <t>Пацация</t>
  </si>
  <si>
    <t>Левченко</t>
  </si>
  <si>
    <t>Нелли</t>
  </si>
  <si>
    <t>Талхина</t>
  </si>
  <si>
    <t>Демирчян</t>
  </si>
  <si>
    <t>Кудрявцева</t>
  </si>
  <si>
    <t>Ермакова</t>
  </si>
  <si>
    <t>Богатова</t>
  </si>
  <si>
    <t>Акимов</t>
  </si>
  <si>
    <t>Сайгутина</t>
  </si>
  <si>
    <t>Гордеев</t>
  </si>
  <si>
    <t>Панферов</t>
  </si>
  <si>
    <t>Карташова</t>
  </si>
  <si>
    <t>Кумарова</t>
  </si>
  <si>
    <t>Садекова</t>
  </si>
  <si>
    <t>Шебалков</t>
  </si>
  <si>
    <t>Алхутова</t>
  </si>
  <si>
    <t>Гущин</t>
  </si>
  <si>
    <t>Болтунов</t>
  </si>
  <si>
    <t>Зыкунов</t>
  </si>
  <si>
    <t>Атлет</t>
  </si>
  <si>
    <t>Неизвестный</t>
  </si>
  <si>
    <t>Велижанина</t>
  </si>
  <si>
    <t>Шестакова</t>
  </si>
  <si>
    <t>Тимошенко</t>
  </si>
  <si>
    <t>Жирнова</t>
  </si>
  <si>
    <t>Богданов</t>
  </si>
  <si>
    <t>Зиняева</t>
  </si>
  <si>
    <t>Буракова</t>
  </si>
  <si>
    <t>Бурматова</t>
  </si>
  <si>
    <t>Богатырева</t>
  </si>
  <si>
    <t>Петрашко</t>
  </si>
  <si>
    <t>Кочерыгина</t>
  </si>
  <si>
    <t>Точилова</t>
  </si>
  <si>
    <t>Шамсутдинова</t>
  </si>
  <si>
    <t>Белая</t>
  </si>
  <si>
    <t>Лисакович</t>
  </si>
  <si>
    <t>Гришаева</t>
  </si>
  <si>
    <t>Климов</t>
  </si>
  <si>
    <t>Rustamnash</t>
  </si>
  <si>
    <t>Исмагилов</t>
  </si>
  <si>
    <t>Юршина</t>
  </si>
  <si>
    <t>Смышляев</t>
  </si>
  <si>
    <t>Исаева</t>
  </si>
  <si>
    <t>Большаков</t>
  </si>
  <si>
    <t>Пасюкова</t>
  </si>
  <si>
    <t>Протасова</t>
  </si>
  <si>
    <t>Михайлова</t>
  </si>
  <si>
    <t>Ермаков</t>
  </si>
  <si>
    <t>Бенуэли</t>
  </si>
  <si>
    <t>Катерина</t>
  </si>
  <si>
    <t>Меговорян</t>
  </si>
  <si>
    <t>Вирсис</t>
  </si>
  <si>
    <t>Крамаров</t>
  </si>
  <si>
    <t>Люсова</t>
  </si>
  <si>
    <t>Рафикова</t>
  </si>
  <si>
    <t>Артамонова</t>
  </si>
  <si>
    <t>Ерохин</t>
  </si>
  <si>
    <t>Губайдуллина</t>
  </si>
  <si>
    <t>Змейков</t>
  </si>
  <si>
    <t>Крениг</t>
  </si>
  <si>
    <t>Самойлова</t>
  </si>
  <si>
    <t>Матюшина</t>
  </si>
  <si>
    <t>Генералова</t>
  </si>
  <si>
    <t>Устинова</t>
  </si>
  <si>
    <t>Музыченко</t>
  </si>
  <si>
    <t>Прокофьев</t>
  </si>
  <si>
    <t>Супрун</t>
  </si>
  <si>
    <t>Свинарева</t>
  </si>
  <si>
    <t>Мурашкин</t>
  </si>
  <si>
    <t>Штырев</t>
  </si>
  <si>
    <t>Мишустина</t>
  </si>
  <si>
    <t>Шатова</t>
  </si>
  <si>
    <t>Шабалин</t>
  </si>
  <si>
    <t>Дунькова</t>
  </si>
  <si>
    <t>Кузин</t>
  </si>
  <si>
    <t>Поплевина</t>
  </si>
  <si>
    <t>Блохина</t>
  </si>
  <si>
    <t>Алла</t>
  </si>
  <si>
    <t>Гришина</t>
  </si>
  <si>
    <t>Филиппов</t>
  </si>
  <si>
    <t>Зелинская</t>
  </si>
  <si>
    <t>Вакунова</t>
  </si>
  <si>
    <t>Солдатенко</t>
  </si>
  <si>
    <t>Лейсан</t>
  </si>
  <si>
    <t>Земдиханова</t>
  </si>
  <si>
    <t>Ильмира</t>
  </si>
  <si>
    <t>Василенкова</t>
  </si>
  <si>
    <t>Сацюк</t>
  </si>
  <si>
    <t>Поношева</t>
  </si>
  <si>
    <t>Пашина</t>
  </si>
  <si>
    <t>Смородинов</t>
  </si>
  <si>
    <t>Кружилина</t>
  </si>
  <si>
    <t>Вдадимир</t>
  </si>
  <si>
    <t>Терентьев</t>
  </si>
  <si>
    <t>Шлякова</t>
  </si>
  <si>
    <t>Миронова</t>
  </si>
  <si>
    <t>Харитонов</t>
  </si>
  <si>
    <t>Рассказов</t>
  </si>
  <si>
    <t>Будянская</t>
  </si>
  <si>
    <t>Вяльцева</t>
  </si>
  <si>
    <t>Умаров</t>
  </si>
  <si>
    <t>Татьяна Сергеевна</t>
  </si>
  <si>
    <t>Плакатина</t>
  </si>
  <si>
    <t>Галина Александровна</t>
  </si>
  <si>
    <t>Лыженкова</t>
  </si>
  <si>
    <t>Ступин</t>
  </si>
  <si>
    <t>Мануйлов</t>
  </si>
  <si>
    <t>Литвинов</t>
  </si>
  <si>
    <t>Джамиля</t>
  </si>
  <si>
    <t>Джабарова</t>
  </si>
  <si>
    <t>Гладчук</t>
  </si>
  <si>
    <t>Сверчков</t>
  </si>
  <si>
    <t>Парфирьев</t>
  </si>
  <si>
    <t>Хаванова</t>
  </si>
  <si>
    <t>Арутюнова</t>
  </si>
  <si>
    <t>Варич</t>
  </si>
  <si>
    <t>Агишев</t>
  </si>
  <si>
    <t>Разомазова</t>
  </si>
  <si>
    <t>Варвара</t>
  </si>
  <si>
    <t>Ядрихинская</t>
  </si>
  <si>
    <t>Мовлаева</t>
  </si>
  <si>
    <t>1 km</t>
  </si>
  <si>
    <t>Кашина</t>
  </si>
  <si>
    <t>Селичева</t>
  </si>
  <si>
    <t>Корнеева</t>
  </si>
  <si>
    <t>Кулев</t>
  </si>
  <si>
    <t>Влад</t>
  </si>
  <si>
    <t>Алиса</t>
  </si>
  <si>
    <t>Дрогунова</t>
  </si>
  <si>
    <t>Рымарева</t>
  </si>
  <si>
    <t>Родимин</t>
  </si>
  <si>
    <t>Мирослава</t>
  </si>
  <si>
    <t>Кочеткова</t>
  </si>
  <si>
    <t>Желнова</t>
  </si>
  <si>
    <t>Сева</t>
  </si>
  <si>
    <t>Седов</t>
  </si>
  <si>
    <t>Карпук</t>
  </si>
  <si>
    <t>Таянова</t>
  </si>
  <si>
    <t>Баграт</t>
  </si>
  <si>
    <t>Чекуришвили</t>
  </si>
  <si>
    <t>Заплешко</t>
  </si>
  <si>
    <t>Лев</t>
  </si>
  <si>
    <t>Чуркин</t>
  </si>
  <si>
    <t>Щукин</t>
  </si>
  <si>
    <t>Познанский</t>
  </si>
  <si>
    <t>Еcения</t>
  </si>
  <si>
    <t>Kудрявцевa</t>
  </si>
  <si>
    <t>Яворская</t>
  </si>
  <si>
    <t>Василиса</t>
  </si>
  <si>
    <t>Сметанина</t>
  </si>
  <si>
    <t>Лолита</t>
  </si>
  <si>
    <t>Войлоков</t>
  </si>
  <si>
    <t>Храмцова</t>
  </si>
  <si>
    <t>Моисеенкова</t>
  </si>
  <si>
    <t>Крикунова</t>
  </si>
  <si>
    <t>Невзорова</t>
  </si>
  <si>
    <t>Алешина</t>
  </si>
  <si>
    <t>Селичев</t>
  </si>
  <si>
    <t>Зубарева</t>
  </si>
  <si>
    <t>Бояринцева</t>
  </si>
  <si>
    <t>Солоницына</t>
  </si>
  <si>
    <t>Дьяченко</t>
  </si>
  <si>
    <t>Герусов</t>
  </si>
  <si>
    <t>Даниэль</t>
  </si>
  <si>
    <t>Беркович</t>
  </si>
  <si>
    <t>Цыбина</t>
  </si>
  <si>
    <t>Антонина</t>
  </si>
  <si>
    <t>Познанская</t>
  </si>
  <si>
    <t>Марей</t>
  </si>
  <si>
    <t>Гречкин</t>
  </si>
  <si>
    <t>Давид-эйтан</t>
  </si>
  <si>
    <t>Бенцианов</t>
  </si>
  <si>
    <t>Демкина</t>
  </si>
  <si>
    <t>Назимов</t>
  </si>
  <si>
    <t>Злата</t>
  </si>
  <si>
    <t>Волкова</t>
  </si>
  <si>
    <t>Крикунов</t>
  </si>
  <si>
    <t>Малых</t>
  </si>
  <si>
    <t>Юхина</t>
  </si>
  <si>
    <t>Елисей</t>
  </si>
  <si>
    <t>Халина</t>
  </si>
  <si>
    <t>Рогов</t>
  </si>
  <si>
    <t>Аделина</t>
  </si>
  <si>
    <t>Лебедева</t>
  </si>
  <si>
    <t>Родион</t>
  </si>
  <si>
    <t>Матвеева</t>
  </si>
  <si>
    <t>Горохов</t>
  </si>
  <si>
    <t>Харламова</t>
  </si>
  <si>
    <t>Крестьянинова</t>
  </si>
  <si>
    <t>Кирюшкина</t>
  </si>
  <si>
    <t>Войтович</t>
  </si>
  <si>
    <t>Самуил</t>
  </si>
  <si>
    <t>Лукьянов</t>
  </si>
  <si>
    <t>Михальченко</t>
  </si>
  <si>
    <t>Варакин</t>
  </si>
  <si>
    <t>Савелий</t>
  </si>
  <si>
    <t>Рахов</t>
  </si>
  <si>
    <t>Стрюченко</t>
  </si>
  <si>
    <t>Манохин</t>
  </si>
  <si>
    <t>Бронислав</t>
  </si>
  <si>
    <t>Цыпленкова</t>
  </si>
  <si>
    <t>Кочуров</t>
  </si>
  <si>
    <t>Кадашов</t>
  </si>
  <si>
    <t>Артëм</t>
  </si>
  <si>
    <t>Харитонова</t>
  </si>
  <si>
    <t>Сайфудинова</t>
  </si>
  <si>
    <t>Эльмира</t>
  </si>
  <si>
    <t>Исламова</t>
  </si>
  <si>
    <t>Иделия</t>
  </si>
  <si>
    <t>Ростислав</t>
  </si>
  <si>
    <t>Яковлева Александра</t>
  </si>
  <si>
    <t>Братеньков Станислав</t>
  </si>
  <si>
    <t>Гудожникова Екатерина</t>
  </si>
  <si>
    <t>Шарков Вадим</t>
  </si>
  <si>
    <t>Ермолаева Дария</t>
  </si>
  <si>
    <t>Колокольников Алексей</t>
  </si>
  <si>
    <t>Глазкова Анна</t>
  </si>
  <si>
    <t>Горелышев Дмитрий</t>
  </si>
  <si>
    <t>И Татьяна</t>
  </si>
  <si>
    <t>Добряков Виталий</t>
  </si>
  <si>
    <t>Струпинская Мария</t>
  </si>
  <si>
    <t>Альмашова Елена</t>
  </si>
  <si>
    <t>Раменскова Татьяна</t>
  </si>
  <si>
    <t>Серебровская Ксения</t>
  </si>
  <si>
    <t>Сазанов Роман</t>
  </si>
  <si>
    <t>Саорцеску Анастасия</t>
  </si>
  <si>
    <t>Головина Карина</t>
  </si>
  <si>
    <t>Чугунов Сергей</t>
  </si>
  <si>
    <t>Артемова Екатерина</t>
  </si>
  <si>
    <t>Челотканов Игорь</t>
  </si>
  <si>
    <t>Шевчук Юлия</t>
  </si>
  <si>
    <t>Бакушев Павел</t>
  </si>
  <si>
    <t>Конина Олеся</t>
  </si>
  <si>
    <t>Фесюк Анна</t>
  </si>
  <si>
    <t>Третьяков Андрей</t>
  </si>
  <si>
    <t>Раменсков Артем</t>
  </si>
  <si>
    <t>Быкова Елена</t>
  </si>
  <si>
    <t>Мартынова Мария</t>
  </si>
  <si>
    <t>Шарифуллин Рамиль</t>
  </si>
  <si>
    <t>Лапин Анатолий</t>
  </si>
  <si>
    <t>Гекко Гарри</t>
  </si>
  <si>
    <t>Фролов Николай</t>
  </si>
  <si>
    <t>Мигунова Елена</t>
  </si>
  <si>
    <t>Доброва Дарья</t>
  </si>
  <si>
    <t>Лобанков Аркадий</t>
  </si>
  <si>
    <t>Юдинцев Иван</t>
  </si>
  <si>
    <t>Перепечина Екатерина</t>
  </si>
  <si>
    <t>Демкин Станислав</t>
  </si>
  <si>
    <t>Исмагилова Татьяна</t>
  </si>
  <si>
    <t>Галич Екатерина</t>
  </si>
  <si>
    <t>Герасимов Леонид</t>
  </si>
  <si>
    <t>Павлова Надежда</t>
  </si>
  <si>
    <t>Филатов Николай</t>
  </si>
  <si>
    <t>Моисеева Юлия</t>
  </si>
  <si>
    <t>Моисеенко Александр</t>
  </si>
  <si>
    <t>Платонов Виктор</t>
  </si>
  <si>
    <t>Половко Екатерина</t>
  </si>
  <si>
    <t>Родригес-пинеда Екатерина</t>
  </si>
  <si>
    <t>Кириенко Илья</t>
  </si>
  <si>
    <t>Маркова Светлана</t>
  </si>
  <si>
    <t>Белолипецкая Наталья</t>
  </si>
  <si>
    <t>Кирьян Александр</t>
  </si>
  <si>
    <t>Прокопчук Елизавета</t>
  </si>
  <si>
    <t>Назаров Валерий</t>
  </si>
  <si>
    <t>Кудимова Алина</t>
  </si>
  <si>
    <t>Захарова Наталья</t>
  </si>
  <si>
    <t>Иванов Евгений</t>
  </si>
  <si>
    <t>Вишнякова Ольга</t>
  </si>
  <si>
    <t>Бояринцев Владимир</t>
  </si>
  <si>
    <t>Лахаева Анастасия</t>
  </si>
  <si>
    <t>Демин Антон</t>
  </si>
  <si>
    <t>Бессуднов Юрий</t>
  </si>
  <si>
    <t>Позднякова Татьяна</t>
  </si>
  <si>
    <t>Поваров Егор</t>
  </si>
  <si>
    <t>Марина Арина</t>
  </si>
  <si>
    <t>Кучера Александр</t>
  </si>
  <si>
    <t>Братышева Татьяна</t>
  </si>
  <si>
    <t>Кузнецова Юлия</t>
  </si>
  <si>
    <t>Гимишли Дмитрий</t>
  </si>
  <si>
    <t>Онкина Александра</t>
  </si>
  <si>
    <t>Бедило Дарья</t>
  </si>
  <si>
    <t>Гуреев Алексей</t>
  </si>
  <si>
    <t>Гуляницкий Александр</t>
  </si>
  <si>
    <t>Аксютин Алексей</t>
  </si>
  <si>
    <t>Алишев Дамир</t>
  </si>
  <si>
    <t>Сухов Александр</t>
  </si>
  <si>
    <t>Дьяк Игорь</t>
  </si>
  <si>
    <t>Запорожцев Павел</t>
  </si>
  <si>
    <t>Долгов Дмитрий</t>
  </si>
  <si>
    <t>Майшарипов Денис</t>
  </si>
  <si>
    <t>Глазов Алексей</t>
  </si>
  <si>
    <t>Чистяков Филипп</t>
  </si>
  <si>
    <t>Политов Олег</t>
  </si>
  <si>
    <t>Сергеев Владислав</t>
  </si>
  <si>
    <t>Барышев Андрей</t>
  </si>
  <si>
    <t>Пушкин Андрей</t>
  </si>
  <si>
    <t>Леонов Павел</t>
  </si>
  <si>
    <t>Иванов Артем</t>
  </si>
  <si>
    <t>Жадько Евгений</t>
  </si>
  <si>
    <t>Бирюлин Владимир</t>
  </si>
  <si>
    <t>Фармонов Достон</t>
  </si>
  <si>
    <t>Шишков Максим</t>
  </si>
  <si>
    <t>Мигунов Павел</t>
  </si>
  <si>
    <t>Водянников Игорь</t>
  </si>
  <si>
    <t>Колесниченко Александр</t>
  </si>
  <si>
    <t>Орлов Филипп</t>
  </si>
  <si>
    <t>Чернавский Алексей</t>
  </si>
  <si>
    <t>Акаев Ильяс</t>
  </si>
  <si>
    <t>Батищев Руслан</t>
  </si>
  <si>
    <t>Протасов Александр</t>
  </si>
  <si>
    <t>Тюленев Сергей</t>
  </si>
  <si>
    <t>Ромашов Николай</t>
  </si>
  <si>
    <t>Бирюков Александр</t>
  </si>
  <si>
    <t>Голубов Федор</t>
  </si>
  <si>
    <t>Ильдар Махмутов</t>
  </si>
  <si>
    <t>Захаров Дмитрий</t>
  </si>
  <si>
    <t>Должиков Андрей</t>
  </si>
  <si>
    <t>Карташев Алексей</t>
  </si>
  <si>
    <t>Кошелев Сергей</t>
  </si>
  <si>
    <t>Некрасов Тимофей</t>
  </si>
  <si>
    <t>Калиничев Константин</t>
  </si>
  <si>
    <t>Некрасов Алексей</t>
  </si>
  <si>
    <t>Ромадин Александр</t>
  </si>
  <si>
    <t>Чернышов Александр</t>
  </si>
  <si>
    <t>Бляшук Дмитрий</t>
  </si>
  <si>
    <t>Братышев Сергей</t>
  </si>
  <si>
    <t>Симонян Тигран</t>
  </si>
  <si>
    <t>Осипов Валерий</t>
  </si>
  <si>
    <t>Авдеев Александр</t>
  </si>
  <si>
    <t>Olejar Marcel</t>
  </si>
  <si>
    <t>Графчикова Ольга</t>
  </si>
  <si>
    <t>Кошевой Александр</t>
  </si>
  <si>
    <t>Табельская Татьяна</t>
  </si>
  <si>
    <t>Тупицкий Иван</t>
  </si>
  <si>
    <t>Уксусов Вадим</t>
  </si>
  <si>
    <t>Радюк Евгений</t>
  </si>
  <si>
    <t>Саркисян Анна</t>
  </si>
  <si>
    <t>Гарицына Елизавета</t>
  </si>
  <si>
    <t>Карташев Евгений</t>
  </si>
  <si>
    <t>Барышников Сергей</t>
  </si>
  <si>
    <t>Кононов Сергей</t>
  </si>
  <si>
    <t>Воробьев Денис</t>
  </si>
  <si>
    <t>Файрузов Динар</t>
  </si>
  <si>
    <t>Пархун Роман</t>
  </si>
  <si>
    <t>Алексеев Евгений</t>
  </si>
  <si>
    <t>Чудинов Дмитрий</t>
  </si>
  <si>
    <t>Токарева Кристина</t>
  </si>
  <si>
    <t>Виктория Афанасьева</t>
  </si>
  <si>
    <t>Ларина Елизавета</t>
  </si>
  <si>
    <t>Тарасов Вячеслав</t>
  </si>
  <si>
    <t>Данюк Полина</t>
  </si>
  <si>
    <t>Прокудин Николай</t>
  </si>
  <si>
    <t>Старовойтова Елена</t>
  </si>
  <si>
    <t>Ефремова Наталья</t>
  </si>
  <si>
    <t>Натаров Алексей</t>
  </si>
  <si>
    <t>Кувшинов Антон</t>
  </si>
  <si>
    <t>Шамаев Дмитрий</t>
  </si>
  <si>
    <t>Федосова Наталья</t>
  </si>
  <si>
    <t>Бабинов Евгений</t>
  </si>
  <si>
    <t>Герасимов Шариф</t>
  </si>
  <si>
    <t>Архипов Антон</t>
  </si>
  <si>
    <t>Андрианова Анастасия</t>
  </si>
  <si>
    <t>Осипов Антон</t>
  </si>
  <si>
    <t>Воронцова Татьяна</t>
  </si>
  <si>
    <t>Митрофанрва Анна</t>
  </si>
  <si>
    <t>Митраков Дмитрий</t>
  </si>
  <si>
    <t>Журина Светлана</t>
  </si>
  <si>
    <t>Миленин Андрей</t>
  </si>
  <si>
    <t>Сорокин Антон</t>
  </si>
  <si>
    <t>Педченко Мария</t>
  </si>
  <si>
    <t>Прокофьева Ирина</t>
  </si>
  <si>
    <t>Пономарев Валерий</t>
  </si>
  <si>
    <t>Веселов Андрей</t>
  </si>
  <si>
    <t>Ливинская Дина</t>
  </si>
  <si>
    <t>Назимова Екатерина</t>
  </si>
  <si>
    <t>Сорокин Максим</t>
  </si>
  <si>
    <t>Борисова Юлия</t>
  </si>
  <si>
    <t>Ситников Иван</t>
  </si>
  <si>
    <t>Пожникова Мария</t>
  </si>
  <si>
    <t>Поляков Сергей</t>
  </si>
  <si>
    <t>Павлюченкова Светлана</t>
  </si>
  <si>
    <t>Ефремов Никита</t>
  </si>
  <si>
    <t>Белкина Мария</t>
  </si>
  <si>
    <t>Нежельченко Алексей</t>
  </si>
  <si>
    <t>Тегина Ольга</t>
  </si>
  <si>
    <t>Серебряков Сергей</t>
  </si>
  <si>
    <t>Сокарова Анна</t>
  </si>
  <si>
    <t>Шелест Евгений</t>
  </si>
  <si>
    <t>Милехина Светлана</t>
  </si>
  <si>
    <t>Михеев Антон</t>
  </si>
  <si>
    <t>Петров Артемий</t>
  </si>
  <si>
    <t>Постников Антон</t>
  </si>
  <si>
    <t>Бритвина Ольга</t>
  </si>
  <si>
    <t>Панов Алексей</t>
  </si>
  <si>
    <t>Кипоренко Наталья</t>
  </si>
  <si>
    <t>Федотова Виктория</t>
  </si>
  <si>
    <t>Козин Алексей</t>
  </si>
  <si>
    <t>Ли Александр</t>
  </si>
  <si>
    <t>Гаврилин Владимир</t>
  </si>
  <si>
    <t>Горецкая Илона</t>
  </si>
  <si>
    <t>Сазонов Владимир</t>
  </si>
  <si>
    <t>Пушкина Мария</t>
  </si>
  <si>
    <t>Тихонов Вадим</t>
  </si>
  <si>
    <t>Савельева Евгения</t>
  </si>
  <si>
    <t>Холмов Иван</t>
  </si>
  <si>
    <t>Кулик Татьяна</t>
  </si>
  <si>
    <t>Демидова Наталия</t>
  </si>
  <si>
    <t>Черникова Юлия</t>
  </si>
  <si>
    <t>Рожнов Дмитрий</t>
  </si>
  <si>
    <t>Сканцев Максим</t>
  </si>
  <si>
    <t>Леснова Арина</t>
  </si>
  <si>
    <t>Староверов Марк</t>
  </si>
  <si>
    <t>Попова Кристина</t>
  </si>
  <si>
    <t>Анисимов Владислав</t>
  </si>
  <si>
    <t>Филиппова Светлана</t>
  </si>
  <si>
    <t>Данилин Илья</t>
  </si>
  <si>
    <t>Чеглакова Ульяна</t>
  </si>
  <si>
    <t>Малявина Татьяна</t>
  </si>
  <si>
    <t>Савостин Никита</t>
  </si>
  <si>
    <t>Позднякова Александра</t>
  </si>
  <si>
    <t>Федотов Владимир</t>
  </si>
  <si>
    <t>Кутаева Александра</t>
  </si>
  <si>
    <t>Мурина Анна</t>
  </si>
  <si>
    <t>Меша Павел</t>
  </si>
  <si>
    <t>Гвоздев Илья</t>
  </si>
  <si>
    <t>Гончаренко Елизавета</t>
  </si>
  <si>
    <t>Розанов Владимир</t>
  </si>
  <si>
    <t>Емельянова Юлия</t>
  </si>
  <si>
    <t>Царегородцев Павел</t>
  </si>
  <si>
    <t>Мольгавко Валерия</t>
  </si>
  <si>
    <t>Агакишиев Мехти</t>
  </si>
  <si>
    <t>Крылов Павел</t>
  </si>
  <si>
    <t>Сизова Анастасия</t>
  </si>
  <si>
    <t>Спирина Светлана</t>
  </si>
  <si>
    <t>Бузмаков Сергей</t>
  </si>
  <si>
    <t>Наумов Владимир</t>
  </si>
  <si>
    <t>Грушина Карина</t>
  </si>
  <si>
    <t>Щербаков Дмитрий</t>
  </si>
  <si>
    <t>Шутова Олеся</t>
  </si>
  <si>
    <t>Вохминова Елена</t>
  </si>
  <si>
    <t>Легачев Александр</t>
  </si>
  <si>
    <t>Латышева Олеся</t>
  </si>
  <si>
    <t>Колошина Надежда</t>
  </si>
  <si>
    <t>Пеженков Максим</t>
  </si>
  <si>
    <t>Мельникова Юлия</t>
  </si>
  <si>
    <t>Мамыкин Александр</t>
  </si>
  <si>
    <t>Ильин Александр</t>
  </si>
  <si>
    <t>Орлова Ирина</t>
  </si>
  <si>
    <t>Патронов Стас</t>
  </si>
  <si>
    <t>Лякишева Марина</t>
  </si>
  <si>
    <t>Галицкая Жанна</t>
  </si>
  <si>
    <t>Добров Александр</t>
  </si>
  <si>
    <t>Смакаев Роберт</t>
  </si>
  <si>
    <t>Николенко Диана</t>
  </si>
  <si>
    <t>Рыбальченко Александр</t>
  </si>
  <si>
    <t>Башкурова Ольга</t>
  </si>
  <si>
    <t>Баранова Владлена</t>
  </si>
  <si>
    <t>Суворова Мария</t>
  </si>
  <si>
    <t>Есипов Никита</t>
  </si>
  <si>
    <t>Черников Андрей</t>
  </si>
  <si>
    <t>Бингюл Мария</t>
  </si>
  <si>
    <t>Бояринцев Павел</t>
  </si>
  <si>
    <t>Алексеева Елизавета</t>
  </si>
  <si>
    <t>Иванова Марина</t>
  </si>
  <si>
    <t>Маслов Алексей</t>
  </si>
  <si>
    <t>Власова Ирина</t>
  </si>
  <si>
    <t>Шаркова Кристина</t>
  </si>
  <si>
    <t>Кyдрявцeв Eвгeний</t>
  </si>
  <si>
    <t>Криницына Анастасия</t>
  </si>
  <si>
    <t>Пеньков Николай</t>
  </si>
  <si>
    <t>Панферова Оксана</t>
  </si>
  <si>
    <t>Кружкова Надежда</t>
  </si>
  <si>
    <t>Алдошин Владимир</t>
  </si>
  <si>
    <t>Ткачев Федор</t>
  </si>
  <si>
    <t>Акашкина Татьяна</t>
  </si>
  <si>
    <t>Радомская Надежда</t>
  </si>
  <si>
    <t>Малюшкин Константин</t>
  </si>
  <si>
    <t>Алисова Тамара</t>
  </si>
  <si>
    <t>Копытова Александра</t>
  </si>
  <si>
    <t>Ирмаков Рашид</t>
  </si>
  <si>
    <t>Савельев Андрей</t>
  </si>
  <si>
    <t>Мясникова Юлия</t>
  </si>
  <si>
    <t>Дмитриев Георгий</t>
  </si>
  <si>
    <t>Толчеевк Инна</t>
  </si>
  <si>
    <t>Иванов Дмитрий</t>
  </si>
  <si>
    <t>Крылов Юрий</t>
  </si>
  <si>
    <t>Артюшина Софья</t>
  </si>
  <si>
    <t>Кондрашева Татьяна</t>
  </si>
  <si>
    <t>Одинцов Виталий</t>
  </si>
  <si>
    <t>Клычева Олеся</t>
  </si>
  <si>
    <t>Сливкин Максим</t>
  </si>
  <si>
    <t>Калашникова Юлия</t>
  </si>
  <si>
    <t>Лысов Александр</t>
  </si>
  <si>
    <t>Кутасова Юлия</t>
  </si>
  <si>
    <t>Мурашов Сергей</t>
  </si>
  <si>
    <t>Инал Тамара</t>
  </si>
  <si>
    <t>Серков Павел</t>
  </si>
  <si>
    <t>Рябинчикова Марина</t>
  </si>
  <si>
    <t>Адутов Руслан</t>
  </si>
  <si>
    <t>Иванцов Михаил</t>
  </si>
  <si>
    <t>Фатнева Екатерина</t>
  </si>
  <si>
    <t>Голубин Игорь</t>
  </si>
  <si>
    <t>Перова Ольга</t>
  </si>
  <si>
    <t>Строганова Елена</t>
  </si>
  <si>
    <t>Богданова Наталия</t>
  </si>
  <si>
    <t>Виноградов Александр</t>
  </si>
  <si>
    <t>Антонова Наталья</t>
  </si>
  <si>
    <t>Кинаш Денис</t>
  </si>
  <si>
    <t>Уткина Анна</t>
  </si>
  <si>
    <t>Соленов Сергей</t>
  </si>
  <si>
    <t>Адодин Артем</t>
  </si>
  <si>
    <t>Ульянова Анна</t>
  </si>
  <si>
    <t>Тюренков Данила</t>
  </si>
  <si>
    <t>Силифонова Мария</t>
  </si>
  <si>
    <t>Шумов Артем</t>
  </si>
  <si>
    <t>Торхова Елена</t>
  </si>
  <si>
    <t>Швец Иван</t>
  </si>
  <si>
    <t>Пантелеева Алина</t>
  </si>
  <si>
    <t>Анфимов Виталий</t>
  </si>
  <si>
    <t>Ларина Татьяна</t>
  </si>
  <si>
    <t>Лямин Роман</t>
  </si>
  <si>
    <t>Танонов Александр</t>
  </si>
  <si>
    <t>Ширяева Татьяна</t>
  </si>
  <si>
    <t>Черемисин Кирилл</t>
  </si>
  <si>
    <t>Щавелев Павел</t>
  </si>
  <si>
    <t>Дюдяев Николай</t>
  </si>
  <si>
    <t>Попов Дмитрий</t>
  </si>
  <si>
    <t>Фещенко Сергей</t>
  </si>
  <si>
    <t>Аверьянова Алена</t>
  </si>
  <si>
    <t>Беляков Максим</t>
  </si>
  <si>
    <t>Иванцова Елена</t>
  </si>
  <si>
    <t>Булискерия Ангелина</t>
  </si>
  <si>
    <t>Сальникова Кристина</t>
  </si>
  <si>
    <t>Осипчук Анатолий</t>
  </si>
  <si>
    <t>Тризно Антон</t>
  </si>
  <si>
    <t>Сметанкина Ольга</t>
  </si>
  <si>
    <t>Костикова Ирина</t>
  </si>
  <si>
    <t>Девяткина Дарья</t>
  </si>
  <si>
    <t>Богомазов Всеволод</t>
  </si>
  <si>
    <t>Аверьянов Юрий</t>
  </si>
  <si>
    <t>Зверева Наталья</t>
  </si>
  <si>
    <t>Никулин Алексей</t>
  </si>
  <si>
    <t>Сивко Карина</t>
  </si>
  <si>
    <t>Галицын Игорь</t>
  </si>
  <si>
    <t>Егорычева Татьяна</t>
  </si>
  <si>
    <t>Киримов Ринат</t>
  </si>
  <si>
    <t>Трогиянова Татьяна</t>
  </si>
  <si>
    <t>Галузова Виктория</t>
  </si>
  <si>
    <t>Новикова Наталья</t>
  </si>
  <si>
    <t>Красковский Андрей</t>
  </si>
  <si>
    <t>Троицкая Мария</t>
  </si>
  <si>
    <t>Дущенко Юрий</t>
  </si>
  <si>
    <t>Алиев Иван</t>
  </si>
  <si>
    <t>Медведева Татьяна</t>
  </si>
  <si>
    <t>Козынцев Александр</t>
  </si>
  <si>
    <t>Савич Ольга</t>
  </si>
  <si>
    <t>Майлатова Светлана</t>
  </si>
  <si>
    <t>Корчагин Антон</t>
  </si>
  <si>
    <t>Минаев Павел</t>
  </si>
  <si>
    <t>Дмитриева Светлана</t>
  </si>
  <si>
    <t>Авдохин Евгений</t>
  </si>
  <si>
    <t>Комлев Никита</t>
  </si>
  <si>
    <t>Кузьмина Юлия</t>
  </si>
  <si>
    <t>Трофимов Александр</t>
  </si>
  <si>
    <t>Кошечкина Наталья</t>
  </si>
  <si>
    <t>Постнов Сергей</t>
  </si>
  <si>
    <t>Мартакова Оксана</t>
  </si>
  <si>
    <t>Огарков Александр</t>
  </si>
  <si>
    <t>Бажанов Дмитрий</t>
  </si>
  <si>
    <t>Титова Мария</t>
  </si>
  <si>
    <t>Трушин Иван</t>
  </si>
  <si>
    <t>Колодзей Светлана</t>
  </si>
  <si>
    <t>Назаренко Вадим</t>
  </si>
  <si>
    <t>Васина Анна</t>
  </si>
  <si>
    <t>Сударикова Ольга</t>
  </si>
  <si>
    <t>Швец Андрей</t>
  </si>
  <si>
    <t>Патрина Ольга</t>
  </si>
  <si>
    <t>Смирнов Михаил</t>
  </si>
  <si>
    <t>Тимакова Мария</t>
  </si>
  <si>
    <t>Вурдов Денис</t>
  </si>
  <si>
    <t>Полуэктов Павел</t>
  </si>
  <si>
    <t>Гаврилина Анастасия</t>
  </si>
  <si>
    <t>Тегин Дмитрий</t>
  </si>
  <si>
    <t>Тутова Елена</t>
  </si>
  <si>
    <t>Болтенкова Наталья</t>
  </si>
  <si>
    <t>Нурашов Азамат</t>
  </si>
  <si>
    <t>Кравченко Анна</t>
  </si>
  <si>
    <t>Ягафаров Роберт</t>
  </si>
  <si>
    <t>Щавелев Иван</t>
  </si>
  <si>
    <t>Сергеева Анна</t>
  </si>
  <si>
    <t>Орлова Анна</t>
  </si>
  <si>
    <t>Селихов Александр</t>
  </si>
  <si>
    <t>Шевцова Елена</t>
  </si>
  <si>
    <t>Поповв Екатерина</t>
  </si>
  <si>
    <t>Фроловский Дмитрий</t>
  </si>
  <si>
    <t>Гармаш Татьяна</t>
  </si>
  <si>
    <t>Шведова Екатерина</t>
  </si>
  <si>
    <t>Абдукахаров Тимур</t>
  </si>
  <si>
    <t>Черноусов Денис</t>
  </si>
  <si>
    <t>Гекова Елена</t>
  </si>
  <si>
    <t>Семибратова Юлия</t>
  </si>
  <si>
    <t>Лапутин Андрей</t>
  </si>
  <si>
    <t>Панев Алексей</t>
  </si>
  <si>
    <t>Петрова Мария</t>
  </si>
  <si>
    <t>Аниканова Олеся</t>
  </si>
  <si>
    <t>Кременская Марина</t>
  </si>
  <si>
    <t>Семыкин Александр</t>
  </si>
  <si>
    <t>Голыгин Алексей</t>
  </si>
  <si>
    <t>Уфимцева Ирина</t>
  </si>
  <si>
    <t>Деньщекова Ирина</t>
  </si>
  <si>
    <t>Тихомиров Павел</t>
  </si>
  <si>
    <t>Волков Максим</t>
  </si>
  <si>
    <t>Воробьева Оксана</t>
  </si>
  <si>
    <t>Истомин Сергей</t>
  </si>
  <si>
    <t>Кутлин Роман</t>
  </si>
  <si>
    <t>Савельев Алексей</t>
  </si>
  <si>
    <t>Руденко Владимир</t>
  </si>
  <si>
    <t>Аликина Дина</t>
  </si>
  <si>
    <t>Вельмакин Артем</t>
  </si>
  <si>
    <t>Макашов Максим</t>
  </si>
  <si>
    <t>Кольцова Валерия</t>
  </si>
  <si>
    <t>Абдуллаева Валентина</t>
  </si>
  <si>
    <t>Корчагин Дмитрий</t>
  </si>
  <si>
    <t>Митракова Екатерина</t>
  </si>
  <si>
    <t>Овсянникова Анна</t>
  </si>
  <si>
    <t>Юрченков Александр</t>
  </si>
  <si>
    <t>Ковалкин Николай</t>
  </si>
  <si>
    <t>Гурина Людмила</t>
  </si>
  <si>
    <t>Исаичев Сергей</t>
  </si>
  <si>
    <t>Пасечник Николай</t>
  </si>
  <si>
    <t>Колесников Артем</t>
  </si>
  <si>
    <t>Бузова Валерия</t>
  </si>
  <si>
    <t>Чеглаков Никита</t>
  </si>
  <si>
    <t>Химич Александра</t>
  </si>
  <si>
    <t>Желтиков Максим</t>
  </si>
  <si>
    <t>Ганусевич Элина</t>
  </si>
  <si>
    <t>Вершинина Мария</t>
  </si>
  <si>
    <t>Белозеров Дмитрий</t>
  </si>
  <si>
    <t>Мещеряков Антон</t>
  </si>
  <si>
    <t>Войно Наталия</t>
  </si>
  <si>
    <t>Валерьянова Анастасия</t>
  </si>
  <si>
    <t>Возмищева Виктория</t>
  </si>
  <si>
    <t>Гарьянова Анна</t>
  </si>
  <si>
    <t>Лаврентьев Виталий</t>
  </si>
  <si>
    <t>Малькова Анастасия</t>
  </si>
  <si>
    <t>Тимофей Чухраев</t>
  </si>
  <si>
    <t>Александров Виталий</t>
  </si>
  <si>
    <t>Мусарина Наталья</t>
  </si>
  <si>
    <t>Маюсупов Абдумалик</t>
  </si>
  <si>
    <t>Помазан Вера</t>
  </si>
  <si>
    <t>Рахматуллин Ленар</t>
  </si>
  <si>
    <t>Маркевич Екатерина</t>
  </si>
  <si>
    <t>Тимофеенко Екатерина</t>
  </si>
  <si>
    <t>Склюев Тихомир</t>
  </si>
  <si>
    <t>Камалдинова Маргарита</t>
  </si>
  <si>
    <t>Артомонов Вячеслав</t>
  </si>
  <si>
    <t>Костиков Алексей</t>
  </si>
  <si>
    <t>Манжара София</t>
  </si>
  <si>
    <t>Черашев-туманов Константин</t>
  </si>
  <si>
    <t>Манжара Елена</t>
  </si>
  <si>
    <t>Иванов Роман</t>
  </si>
  <si>
    <t>Дурышев Константин</t>
  </si>
  <si>
    <t>Царевич Анастасия</t>
  </si>
  <si>
    <t>Бережная Юлия</t>
  </si>
  <si>
    <t>Киреев Андрей</t>
  </si>
  <si>
    <t>Подколзина Юлия</t>
  </si>
  <si>
    <t>Земляникин Александр</t>
  </si>
  <si>
    <t>Токарев Александр</t>
  </si>
  <si>
    <t>Дашкевич Александр</t>
  </si>
  <si>
    <t>Шлепанов Виталий</t>
  </si>
  <si>
    <t>Турунин Илья</t>
  </si>
  <si>
    <t>Спиридонов Павел</t>
  </si>
  <si>
    <t>Азаров Дмитрий</t>
  </si>
  <si>
    <t>Петров Максим</t>
  </si>
  <si>
    <t>Иваничкин Сергей</t>
  </si>
  <si>
    <t>Демидкин Николай</t>
  </si>
  <si>
    <t>Гекман Дмитрий</t>
  </si>
  <si>
    <t>Ткачев Александр</t>
  </si>
  <si>
    <t>Шарков Павел</t>
  </si>
  <si>
    <t>Канивец Михаил</t>
  </si>
  <si>
    <t>Андреев Михаил</t>
  </si>
  <si>
    <t>Трихунков Дмитрий</t>
  </si>
  <si>
    <t>Бычков Алексей</t>
  </si>
  <si>
    <t>Володин Владимир</t>
  </si>
  <si>
    <t>Гусейнов Тимур</t>
  </si>
  <si>
    <t>Ярцев Владимир</t>
  </si>
  <si>
    <t>Щеголев Александр</t>
  </si>
  <si>
    <t>Потапов Александр</t>
  </si>
  <si>
    <t>Шувалов Алексей</t>
  </si>
  <si>
    <t>Иванов Михаил</t>
  </si>
  <si>
    <t>Барышников Юрий</t>
  </si>
  <si>
    <t>Толмачев Никита</t>
  </si>
  <si>
    <t>Плахов Николай</t>
  </si>
  <si>
    <t>Демкин Евгений</t>
  </si>
  <si>
    <t>Фролов Вячеслав</t>
  </si>
  <si>
    <t>Чекмарев Роман</t>
  </si>
  <si>
    <t>Перепелица Виктор</t>
  </si>
  <si>
    <t>Болотских Николай</t>
  </si>
  <si>
    <t>Гулынский Владимир</t>
  </si>
  <si>
    <t>Кулаковский Матвей</t>
  </si>
  <si>
    <t>Зенцов Владимир</t>
  </si>
  <si>
    <t>Фатнев Андрей</t>
  </si>
  <si>
    <t>Хвалин Виктор</t>
  </si>
  <si>
    <t>Стрижов Максим</t>
  </si>
  <si>
    <t>Комиссаров Иван</t>
  </si>
  <si>
    <t>Ширяев Денис</t>
  </si>
  <si>
    <t>Малышев Евгений</t>
  </si>
  <si>
    <t>Стоцкий Иван</t>
  </si>
  <si>
    <t>Васильев Андрей</t>
  </si>
  <si>
    <t>Данил Маховский</t>
  </si>
  <si>
    <t>Петухов Евгений</t>
  </si>
  <si>
    <t>Шамонаев Алексей</t>
  </si>
  <si>
    <t>Павлов Кирилл</t>
  </si>
  <si>
    <t>Павлов Александр</t>
  </si>
  <si>
    <t>Цуриков Иван</t>
  </si>
  <si>
    <t>Ламанов Сергей</t>
  </si>
  <si>
    <t>Копытов Кир</t>
  </si>
  <si>
    <t>Щекин Вячеслав</t>
  </si>
  <si>
    <t>Юнусов Ибрагим</t>
  </si>
  <si>
    <t>Райченко Роман</t>
  </si>
  <si>
    <t>Алещенков Дмитрий</t>
  </si>
  <si>
    <t>Майлатов Степан</t>
  </si>
  <si>
    <t>Лахмистров Валентин</t>
  </si>
  <si>
    <t>Шепетуха Алексей</t>
  </si>
  <si>
    <t>Вершинин Дмитрий</t>
  </si>
  <si>
    <t>Воробьев Игорь</t>
  </si>
  <si>
    <t>Ванюшкин Игорь</t>
  </si>
  <si>
    <t>Наумов Антон</t>
  </si>
  <si>
    <t>Флейто Алексей</t>
  </si>
  <si>
    <t>Ахматов Данил</t>
  </si>
  <si>
    <t>Власов Максим</t>
  </si>
  <si>
    <t>Сергеев Анатолий</t>
  </si>
  <si>
    <t>Подосинников Игорь</t>
  </si>
  <si>
    <t>Пермяков Алексей</t>
  </si>
  <si>
    <t>Носков Михаил</t>
  </si>
  <si>
    <t>Билык Роман</t>
  </si>
  <si>
    <t>Лиджанов Баир</t>
  </si>
  <si>
    <t>Чистяков Федор</t>
  </si>
  <si>
    <t>Солнцев Роман</t>
  </si>
  <si>
    <t>Патрин Алексей</t>
  </si>
  <si>
    <t>Вохминов Денис</t>
  </si>
  <si>
    <t>Горюнов Константин</t>
  </si>
  <si>
    <t>Довгопол Ксения</t>
  </si>
  <si>
    <t>Миронов Дмитрий</t>
  </si>
  <si>
    <t>Калачев Юрий</t>
  </si>
  <si>
    <t>Ильинов Виктор</t>
  </si>
  <si>
    <t>Пяткин Иван</t>
  </si>
  <si>
    <t>Зотеев Степан</t>
  </si>
  <si>
    <t>Бороденко Виталий</t>
  </si>
  <si>
    <t>Варданян Сона</t>
  </si>
  <si>
    <t>Варшавский Александр</t>
  </si>
  <si>
    <t>Кулешов Владимир</t>
  </si>
  <si>
    <t>Плотников Дмитрий</t>
  </si>
  <si>
    <t>Вероника Боева</t>
  </si>
  <si>
    <t>Еськина Анастасия</t>
  </si>
  <si>
    <t>Лобанов Денис</t>
  </si>
  <si>
    <t>Сурмач Евгений</t>
  </si>
  <si>
    <t>Косовец Мария</t>
  </si>
  <si>
    <t>Серединский Владимир</t>
  </si>
  <si>
    <t>Покатова Екатерина</t>
  </si>
  <si>
    <t>Риваненкова Людмила</t>
  </si>
  <si>
    <t>Калпаев Руслан</t>
  </si>
  <si>
    <t>Миколенко Игорь</t>
  </si>
  <si>
    <t>Кених Артем</t>
  </si>
  <si>
    <t>Ивашина Ирина</t>
  </si>
  <si>
    <t>Шклейник Наталья</t>
  </si>
  <si>
    <t>Ломов Сергей</t>
  </si>
  <si>
    <t>Цыпленков Алексей</t>
  </si>
  <si>
    <t>Савенко Роман</t>
  </si>
  <si>
    <t>Петрова Юлия</t>
  </si>
  <si>
    <t>Соцкова Мария</t>
  </si>
  <si>
    <t>Семигина Анастасия</t>
  </si>
  <si>
    <t>Матюшенко Дмитрий</t>
  </si>
  <si>
    <t>Родионов Константин</t>
  </si>
  <si>
    <t>Кофанова Татьяна</t>
  </si>
  <si>
    <t>Холмовский Алексей</t>
  </si>
  <si>
    <t>Казаков Илья</t>
  </si>
  <si>
    <t>Ушакова Галина</t>
  </si>
  <si>
    <t>Гусев Владимир</t>
  </si>
  <si>
    <t>Бутаков Дмитрий</t>
  </si>
  <si>
    <t>Сорочан Наталья</t>
  </si>
  <si>
    <t>Кукшинов Дмитрий</t>
  </si>
  <si>
    <t>Глухова Анастасия</t>
  </si>
  <si>
    <t>Бажанова Екатерина</t>
  </si>
  <si>
    <t>Ярушевская Марина</t>
  </si>
  <si>
    <t>Абрамова Олеся</t>
  </si>
  <si>
    <t>Измайлов Дамир</t>
  </si>
  <si>
    <t>Чебышев Виктор</t>
  </si>
  <si>
    <t>Котелевская Анна</t>
  </si>
  <si>
    <t>Бевзюк Никита</t>
  </si>
  <si>
    <t>Жаркова Ольга</t>
  </si>
  <si>
    <t>Владимировна Киселева</t>
  </si>
  <si>
    <t>Горюнов Станислав</t>
  </si>
  <si>
    <t>Ирина Добашина</t>
  </si>
  <si>
    <t>Оздоев Ибрагим</t>
  </si>
  <si>
    <t>Юсан Татьяна</t>
  </si>
  <si>
    <t>Сафарбекова Марина</t>
  </si>
  <si>
    <t>Нестеров Роман</t>
  </si>
  <si>
    <t>Клюкин Александр</t>
  </si>
  <si>
    <t>Крылова Татьяна</t>
  </si>
  <si>
    <t>Миколенко Вера</t>
  </si>
  <si>
    <t>Забавнюк Юрий</t>
  </si>
  <si>
    <t>Химин Иван</t>
  </si>
  <si>
    <t>Овчинникова Екатерина</t>
  </si>
  <si>
    <t>Морозова Валерия</t>
  </si>
  <si>
    <t>Масюкова Эльвира</t>
  </si>
  <si>
    <t>Кыйбаева Камила</t>
  </si>
  <si>
    <t>Карасев Евгений</t>
  </si>
  <si>
    <t>Алтунин Станислав</t>
  </si>
  <si>
    <t>Матвеев Владимир</t>
  </si>
  <si>
    <t>Кулагин Дмитрий</t>
  </si>
  <si>
    <t>Зырянова Ульяна</t>
  </si>
  <si>
    <t>Михайличенко Роман</t>
  </si>
  <si>
    <t>Буга Александр</t>
  </si>
  <si>
    <t>Лукьяненкова Елена</t>
  </si>
  <si>
    <t>Анастасия Маликова</t>
  </si>
  <si>
    <t>Ковинский Александр</t>
  </si>
  <si>
    <t>Михайленко Александр</t>
  </si>
  <si>
    <t>Кузяев Тимур</t>
  </si>
  <si>
    <t>Майко Семен</t>
  </si>
  <si>
    <t>Сергей Рябов</t>
  </si>
  <si>
    <t>Юсубов Исмаил</t>
  </si>
  <si>
    <t>Чибисова Марина</t>
  </si>
  <si>
    <t>Чебаков Иван</t>
  </si>
  <si>
    <t>Морозова Александра</t>
  </si>
  <si>
    <t>Ходаков Михаил</t>
  </si>
  <si>
    <t>Бунько Денис</t>
  </si>
  <si>
    <t>Прокофьева Анастасия</t>
  </si>
  <si>
    <t>Телюкина Татьяна</t>
  </si>
  <si>
    <t>Шаблий Александра</t>
  </si>
  <si>
    <t>Шишмаков Никита</t>
  </si>
  <si>
    <t>Карпов Дмитрий</t>
  </si>
  <si>
    <t>Михайлов Евгений</t>
  </si>
  <si>
    <t>Мухортова Елизавета</t>
  </si>
  <si>
    <t>Лукина Елена</t>
  </si>
  <si>
    <t>Оболихин Алексей</t>
  </si>
  <si>
    <t>Селиванова Елена</t>
  </si>
  <si>
    <t>Иванцив Кирилл</t>
  </si>
  <si>
    <t>Пустовей Анатолий</t>
  </si>
  <si>
    <t>Иванова Генриетта</t>
  </si>
  <si>
    <t>Бичуренко Михаил</t>
  </si>
  <si>
    <t>Муратова Дамира</t>
  </si>
  <si>
    <t>Таянов Дмитрий</t>
  </si>
  <si>
    <t>Досманбетов Нурсултан</t>
  </si>
  <si>
    <t>Хотина Светлана</t>
  </si>
  <si>
    <t>Королев Сергей</t>
  </si>
  <si>
    <t>Овчарева Мария</t>
  </si>
  <si>
    <t>Барыкина Анна</t>
  </si>
  <si>
    <t>Баранов Сергей</t>
  </si>
  <si>
    <t>Себелев Сергей</t>
  </si>
  <si>
    <t>Агеева Анна</t>
  </si>
  <si>
    <t>Кислов Андрей</t>
  </si>
  <si>
    <t>Мартынова Ирина</t>
  </si>
  <si>
    <t>Григорук Александр</t>
  </si>
  <si>
    <t>Мохирева Виктория</t>
  </si>
  <si>
    <t>Петрук Алина</t>
  </si>
  <si>
    <t>Губанова Алина</t>
  </si>
  <si>
    <t>Трегубов Виталий</t>
  </si>
  <si>
    <t>Гришин Александр</t>
  </si>
  <si>
    <t>Герасимова Ирина</t>
  </si>
  <si>
    <t>Ревер Олег</t>
  </si>
  <si>
    <t>Кожуханцева Олеся</t>
  </si>
  <si>
    <t>Сенников Владислав</t>
  </si>
  <si>
    <t>Файчук Евгений</t>
  </si>
  <si>
    <t>Айропетьян Маргарита</t>
  </si>
  <si>
    <t>Семичева Анастасия</t>
  </si>
  <si>
    <t>Сафронов Илья</t>
  </si>
  <si>
    <t>Виктория Боголюбова</t>
  </si>
  <si>
    <t>Листопадов Алексей</t>
  </si>
  <si>
    <t>Третьякова Мария</t>
  </si>
  <si>
    <t>Самсонова Ирина</t>
  </si>
  <si>
    <t>Добротворский Александр</t>
  </si>
  <si>
    <t>Комяков Сергей</t>
  </si>
  <si>
    <t>Гребенникова Софья</t>
  </si>
  <si>
    <t>Скуднева Юлия</t>
  </si>
  <si>
    <t>Кравченко Максим</t>
  </si>
  <si>
    <t>Бахталовская Вероника</t>
  </si>
  <si>
    <t>Тепляков Андрей</t>
  </si>
  <si>
    <t>Устинов Сергей</t>
  </si>
  <si>
    <t>Бурцева Полина</t>
  </si>
  <si>
    <t>Волков Константин</t>
  </si>
  <si>
    <t>Гуревич Любовь</t>
  </si>
  <si>
    <t>Данилов Вячеслав</t>
  </si>
  <si>
    <t>Морозов Кирилл</t>
  </si>
  <si>
    <t>Борисов Даниил</t>
  </si>
  <si>
    <t>Лагунова Карина</t>
  </si>
  <si>
    <t>Мартыненко Дмитрий</t>
  </si>
  <si>
    <t>Ложкина Анна</t>
  </si>
  <si>
    <t>Кудрявцев Павел</t>
  </si>
  <si>
    <t>Брусницына Фирания</t>
  </si>
  <si>
    <t>Грицын Александр</t>
  </si>
  <si>
    <t>Кочетков Алексей</t>
  </si>
  <si>
    <t>Ревунова София</t>
  </si>
  <si>
    <t>Тихомиров Никита</t>
  </si>
  <si>
    <t>Миронов Игорь</t>
  </si>
  <si>
    <t>Макарова Евгения</t>
  </si>
  <si>
    <t>Барановская Наталья</t>
  </si>
  <si>
    <t>Бороздов Олег</t>
  </si>
  <si>
    <t>Овчарев Сергей</t>
  </si>
  <si>
    <t>Контарева Ольга</t>
  </si>
  <si>
    <t>Киренков Никита</t>
  </si>
  <si>
    <t>Домогатская Екатерина</t>
  </si>
  <si>
    <t>Сердитова Марина</t>
  </si>
  <si>
    <t>Шуваев Александр</t>
  </si>
  <si>
    <t>Бардина Ольга</t>
  </si>
  <si>
    <t>Еловский Олег</t>
  </si>
  <si>
    <t>Громова Мария</t>
  </si>
  <si>
    <t>Морозова Ирина</t>
  </si>
  <si>
    <t>Севостьянов Александр</t>
  </si>
  <si>
    <t>Чупров Константин</t>
  </si>
  <si>
    <t>Бурова Юлия</t>
  </si>
  <si>
    <t>Красильникова Зульфия</t>
  </si>
  <si>
    <t>Литвиненко Илья</t>
  </si>
  <si>
    <t>Литвиненко Влада</t>
  </si>
  <si>
    <t>Карайкоз Максим</t>
  </si>
  <si>
    <t>Кижаева Элина</t>
  </si>
  <si>
    <t>Макаров Евгений</t>
  </si>
  <si>
    <t>Протопопова Мария</t>
  </si>
  <si>
    <t>Коченгин Алексей</t>
  </si>
  <si>
    <t>Кузнецова Алекса</t>
  </si>
  <si>
    <t>Курбатский Сергей</t>
  </si>
  <si>
    <t>Обухова Анна</t>
  </si>
  <si>
    <t>Макаров Александр</t>
  </si>
  <si>
    <t>Чеботарев Сергей</t>
  </si>
  <si>
    <t>Морева Оксана</t>
  </si>
  <si>
    <t>Толгоренко Наталья</t>
  </si>
  <si>
    <t>Жижикова Анна</t>
  </si>
  <si>
    <t>Эскерьеков Камил</t>
  </si>
  <si>
    <t>Россье Луи</t>
  </si>
  <si>
    <t>Краснова Юлия</t>
  </si>
  <si>
    <t>Рогова Анастасия</t>
  </si>
  <si>
    <t>Кучмистый Антон</t>
  </si>
  <si>
    <t>Пичугин Владислав</t>
  </si>
  <si>
    <t>Макарова Яна</t>
  </si>
  <si>
    <t>Бусаров Алексей</t>
  </si>
  <si>
    <t>Дудка Наталия</t>
  </si>
  <si>
    <t>Ваничкин Максим</t>
  </si>
  <si>
    <t>Демин Андрей</t>
  </si>
  <si>
    <t>Карайкоз Никита</t>
  </si>
  <si>
    <t>Хуторянская Анна</t>
  </si>
  <si>
    <t>Шашков Сергей</t>
  </si>
  <si>
    <t>Гергулев Денис</t>
  </si>
  <si>
    <t>Курочкин Дмитрий</t>
  </si>
  <si>
    <t>Куприянова Наталья</t>
  </si>
  <si>
    <t>Гарюшкина Елизавета</t>
  </si>
  <si>
    <t>Шурыгина Дарья</t>
  </si>
  <si>
    <t>Ярема Светлана</t>
  </si>
  <si>
    <t>Горшенин Михаил</t>
  </si>
  <si>
    <t>Полторак Александр</t>
  </si>
  <si>
    <t>Кузина Анна</t>
  </si>
  <si>
    <t>Беляева Маргарита</t>
  </si>
  <si>
    <t>Вишняков Азим</t>
  </si>
  <si>
    <t>Тарасова Римма</t>
  </si>
  <si>
    <t>Гомарцев Роман</t>
  </si>
  <si>
    <t>Быстров Александр</t>
  </si>
  <si>
    <t>Федосеева Татьяна</t>
  </si>
  <si>
    <t>Тарасов Сергей</t>
  </si>
  <si>
    <t>Гусева Анастасия</t>
  </si>
  <si>
    <t>Красковская Наталья</t>
  </si>
  <si>
    <t>Немтинов Сергей</t>
  </si>
  <si>
    <t>Брюханова Виктория</t>
  </si>
  <si>
    <t>Прохорова Анна</t>
  </si>
  <si>
    <t>Владислав Марищенко</t>
  </si>
  <si>
    <t>Дорджиева Ирина</t>
  </si>
  <si>
    <t>Титкина Елена</t>
  </si>
  <si>
    <t>Деулин Александр</t>
  </si>
  <si>
    <t>Фомин Григорий</t>
  </si>
  <si>
    <t>Сизых Людмила</t>
  </si>
  <si>
    <t>Королев Максим</t>
  </si>
  <si>
    <t>Кирюхин Владимир</t>
  </si>
  <si>
    <t>Голощекова Анастасия</t>
  </si>
  <si>
    <t>Разинов Михаил</t>
  </si>
  <si>
    <t>Филатова Екатерина</t>
  </si>
  <si>
    <t>Васина Ольга</t>
  </si>
  <si>
    <t>Мухсинов Заргомшох</t>
  </si>
  <si>
    <t>Клюева Евгения</t>
  </si>
  <si>
    <t>Язев Вадим</t>
  </si>
  <si>
    <t>Толкунова Вероника</t>
  </si>
  <si>
    <t>Байбиков Рафаэль</t>
  </si>
  <si>
    <t>Кащеев Михаил</t>
  </si>
  <si>
    <t>Семеновская Ксения</t>
  </si>
  <si>
    <t>Полийчук Екатерина</t>
  </si>
  <si>
    <t>Берлизов Алексей</t>
  </si>
  <si>
    <t>Шимчук Александр</t>
  </si>
  <si>
    <t>Романова Яна</t>
  </si>
  <si>
    <t>Миленина Юлия</t>
  </si>
  <si>
    <t>Сенников Михаил</t>
  </si>
  <si>
    <t>Кривоногов Игорь</t>
  </si>
  <si>
    <t>Шмергельская Анна</t>
  </si>
  <si>
    <t>Майкова Анастасия</t>
  </si>
  <si>
    <t>Ежов Владимир</t>
  </si>
  <si>
    <t>Сахнова Елена</t>
  </si>
  <si>
    <t>Ишанов Илья</t>
  </si>
  <si>
    <t>Зыбин Антон</t>
  </si>
  <si>
    <t>Микирева Марина</t>
  </si>
  <si>
    <t>Гортунова Валентина</t>
  </si>
  <si>
    <t>Воронцов Владислав</t>
  </si>
  <si>
    <t>Юдин Сергей</t>
  </si>
  <si>
    <t>Абдуллаева Хушнуда</t>
  </si>
  <si>
    <t>Евсеев Вячеслав</t>
  </si>
  <si>
    <t>Дубровина Екатерина</t>
  </si>
  <si>
    <t>Шарапов Александр</t>
  </si>
  <si>
    <t>Шиш Мария</t>
  </si>
  <si>
    <t>Горбунова Светлана</t>
  </si>
  <si>
    <t>Петлеванный Дмитрий</t>
  </si>
  <si>
    <t>Ершова Анастасия</t>
  </si>
  <si>
    <t>Прохоров Алексей</t>
  </si>
  <si>
    <t>Ласточкин Александр</t>
  </si>
  <si>
    <t>Королева Валентина</t>
  </si>
  <si>
    <t>Маколова Елена</t>
  </si>
  <si>
    <t>Васильева Екатерина</t>
  </si>
  <si>
    <t>Каминский Игорь</t>
  </si>
  <si>
    <t>Ахметзянов Айнур</t>
  </si>
  <si>
    <t>Ларькина Виктория</t>
  </si>
  <si>
    <t>Сентюрин Андрей</t>
  </si>
  <si>
    <t>Бабич Алексей</t>
  </si>
  <si>
    <t>Мосягина Елена</t>
  </si>
  <si>
    <t>Мальцев Кирилл</t>
  </si>
  <si>
    <t>Рачинский Артем</t>
  </si>
  <si>
    <t>Фесенко Дарья</t>
  </si>
  <si>
    <t>Камратова Яна</t>
  </si>
  <si>
    <t>Зубкова Ольга</t>
  </si>
  <si>
    <t>Дмитриенко Алексей</t>
  </si>
  <si>
    <t>Тишкина Елена</t>
  </si>
  <si>
    <t>Подущенко Андрей</t>
  </si>
  <si>
    <t>Храмцов Алексей</t>
  </si>
  <si>
    <t>Шушаков Андрей</t>
  </si>
  <si>
    <t>Григорьева Екатерина</t>
  </si>
  <si>
    <t>Бойко Елизавета</t>
  </si>
  <si>
    <t>Машезова Даяна</t>
  </si>
  <si>
    <t>Полушкин Сергей</t>
  </si>
  <si>
    <t>Сланов Давид</t>
  </si>
  <si>
    <t>Носкова Юлия</t>
  </si>
  <si>
    <t>Сергеевич Кирилл</t>
  </si>
  <si>
    <t>Тодоренко Ирина</t>
  </si>
  <si>
    <t>Тренихина Мария</t>
  </si>
  <si>
    <t>Герасев Савва</t>
  </si>
  <si>
    <t>Коновалова Елена</t>
  </si>
  <si>
    <t>Казаков Максим</t>
  </si>
  <si>
    <t>Ныш Мария</t>
  </si>
  <si>
    <t>Маршацкий Павел</t>
  </si>
  <si>
    <t>Анцупов Роман</t>
  </si>
  <si>
    <t>Реснянская Екатерина</t>
  </si>
  <si>
    <t>Казанова Софья</t>
  </si>
  <si>
    <t>Мухрин Дмитрий</t>
  </si>
  <si>
    <t>Сафиуллов Руслан</t>
  </si>
  <si>
    <t>Думбрава Кристина</t>
  </si>
  <si>
    <t>Тузтаев Акрамджон</t>
  </si>
  <si>
    <t>Терматеосова Диана</t>
  </si>
  <si>
    <t>Сапронов Антон</t>
  </si>
  <si>
    <t>Скрыбыкина Виталина</t>
  </si>
  <si>
    <t>Настанюк Павел</t>
  </si>
  <si>
    <t>Пинигин Иван</t>
  </si>
  <si>
    <t>Смирнова Мария</t>
  </si>
  <si>
    <t>Аверкина Анна</t>
  </si>
  <si>
    <t>Валитов Роман</t>
  </si>
  <si>
    <t>Плюскова Татьяна</t>
  </si>
  <si>
    <t>Горбунова Кристина</t>
  </si>
  <si>
    <t>Неклюдов Юрий</t>
  </si>
  <si>
    <t>Сперанский Александр</t>
  </si>
  <si>
    <t>Соцкова Екатерина</t>
  </si>
  <si>
    <t>Гекман Екатерина</t>
  </si>
  <si>
    <t>Шаповалова Анастасия</t>
  </si>
  <si>
    <t>Липатов Денис</t>
  </si>
  <si>
    <t>Поглазова Ксения</t>
  </si>
  <si>
    <t>Храмцов Виктор</t>
  </si>
  <si>
    <t>Чупрова Мария</t>
  </si>
  <si>
    <t>Харламов Дмитрий</t>
  </si>
  <si>
    <t>Аствацатрян Жанна</t>
  </si>
  <si>
    <t>Сахнов Владимир</t>
  </si>
  <si>
    <t>Нестерова Виктория</t>
  </si>
  <si>
    <t>Терматеосов Ашот</t>
  </si>
  <si>
    <t>Сентюрина Юлия</t>
  </si>
  <si>
    <t>Малахов Андрей</t>
  </si>
  <si>
    <t>Прыгина Юлия</t>
  </si>
  <si>
    <t>Митрошин Дмитрий</t>
  </si>
  <si>
    <t>Пеженкова Ольга</t>
  </si>
  <si>
    <t>Лаженицын Иннокентий</t>
  </si>
  <si>
    <t>Гвелесиани Даниил</t>
  </si>
  <si>
    <t>Лукшина Ксения</t>
  </si>
  <si>
    <t>Заболоцкая Надежда</t>
  </si>
  <si>
    <t>Андреев Юрий</t>
  </si>
  <si>
    <t>Титов Игорь</t>
  </si>
  <si>
    <t>Никитина Анна</t>
  </si>
  <si>
    <t>Елизавета Сотникова</t>
  </si>
  <si>
    <t>Киселев Денис</t>
  </si>
  <si>
    <t>Гортунов Дмитрий</t>
  </si>
  <si>
    <t>Кваша Елизавета</t>
  </si>
  <si>
    <t>Ливерко Максим</t>
  </si>
  <si>
    <t>Ибрагимова Камила</t>
  </si>
  <si>
    <t>Симонов Николай</t>
  </si>
  <si>
    <t>Кузнецова Валерия</t>
  </si>
  <si>
    <t>Тарасенко Валентина</t>
  </si>
  <si>
    <t>Ростошинский Александр</t>
  </si>
  <si>
    <t>Горбунов Алексей</t>
  </si>
  <si>
    <t>Одинцова Олеся</t>
  </si>
  <si>
    <t>Кудрявцев Алексей</t>
  </si>
  <si>
    <t>Лукава Ираклий</t>
  </si>
  <si>
    <t>Егорова Анна</t>
  </si>
  <si>
    <t>Плюсков Сергей</t>
  </si>
  <si>
    <t>Пичугина Светлана</t>
  </si>
  <si>
    <t>Арсеньева Александра</t>
  </si>
  <si>
    <t>Станислав Димидов</t>
  </si>
  <si>
    <t>Бубнова Александра</t>
  </si>
  <si>
    <t>Крупенько Ольга</t>
  </si>
  <si>
    <t>Борисова Татьяна</t>
  </si>
  <si>
    <t>Денисов Виталий</t>
  </si>
  <si>
    <t>Пенькова Анна</t>
  </si>
  <si>
    <t>Клинчев Марк</t>
  </si>
  <si>
    <t>Карпушина Наталья</t>
  </si>
  <si>
    <t>Миронов Максим</t>
  </si>
  <si>
    <t>Молчанова Елизавета</t>
  </si>
  <si>
    <t>Курбанов Камиль</t>
  </si>
  <si>
    <t>Пайзуллаев Нурмурат</t>
  </si>
  <si>
    <t>Шульга Сергей</t>
  </si>
  <si>
    <t>Чемакина Ксения</t>
  </si>
  <si>
    <t>Князева Дарья</t>
  </si>
  <si>
    <t>Шумаков Александр</t>
  </si>
  <si>
    <t>Никитин Кирилл</t>
  </si>
  <si>
    <t>Толкачева Ольга</t>
  </si>
  <si>
    <t>Сидоренко Сергей</t>
  </si>
  <si>
    <t>Борисенко Милана</t>
  </si>
  <si>
    <t>Покасанова Марина</t>
  </si>
  <si>
    <t>Владимир Иванов</t>
  </si>
  <si>
    <t>Горинова Юлия</t>
  </si>
  <si>
    <t>Зинченко Артем</t>
  </si>
  <si>
    <t>Исманов Руфаджон</t>
  </si>
  <si>
    <t>Рудикова Екатерина</t>
  </si>
  <si>
    <t>Шаромова Юлия</t>
  </si>
  <si>
    <t>Сапрыкин Михаил</t>
  </si>
  <si>
    <t>Сушко Сергей</t>
  </si>
  <si>
    <t>Калинина Александра</t>
  </si>
  <si>
    <t>Букреев Сергей</t>
  </si>
  <si>
    <t>Юлгушева Анастасия</t>
  </si>
  <si>
    <t>Лис Александра</t>
  </si>
  <si>
    <t>Карастелин Алексей</t>
  </si>
  <si>
    <t>Бородулин Георгий</t>
  </si>
  <si>
    <t>Титова Евгения</t>
  </si>
  <si>
    <t>Марченко Мария</t>
  </si>
  <si>
    <t>Жовтяк Евгений</t>
  </si>
  <si>
    <t>Чартаев Магомедшамиль</t>
  </si>
  <si>
    <t>Лымарева Екатерина</t>
  </si>
  <si>
    <t>Белявцева Юлия</t>
  </si>
  <si>
    <t>Хамитов Султан</t>
  </si>
  <si>
    <t>Юлгушев Руслан</t>
  </si>
  <si>
    <t>Якимова Марина</t>
  </si>
  <si>
    <t>Ахмедов Наиль</t>
  </si>
  <si>
    <t>Зинатулина Валерия</t>
  </si>
  <si>
    <t>Архипов Арсений</t>
  </si>
  <si>
    <t>Морозова Ольга</t>
  </si>
  <si>
    <t>Герасименко Александра</t>
  </si>
  <si>
    <t>Стреляева Валерия</t>
  </si>
  <si>
    <t>Красников Александр</t>
  </si>
  <si>
    <t>Чертилин Алексей</t>
  </si>
  <si>
    <t>Полуян Майя</t>
  </si>
  <si>
    <t>Серков Александр</t>
  </si>
  <si>
    <t>Алешкин Яков</t>
  </si>
  <si>
    <t>Зайнуллина Лилия</t>
  </si>
  <si>
    <t>Халеев Сергей</t>
  </si>
  <si>
    <t>Скворченков Роман</t>
  </si>
  <si>
    <t>Бутарская Наталья</t>
  </si>
  <si>
    <t>Скородумов Алексей</t>
  </si>
  <si>
    <t>Краковецкая Инна</t>
  </si>
  <si>
    <t>Цветкова Елизавета</t>
  </si>
  <si>
    <t>Кулаев Олег</t>
  </si>
  <si>
    <t>Зотова Владислава</t>
  </si>
  <si>
    <t>Ламин Сергей</t>
  </si>
  <si>
    <t>Смаль Екатерина</t>
  </si>
  <si>
    <t>Кострюков Егор</t>
  </si>
  <si>
    <t>Крошкин Владимир</t>
  </si>
  <si>
    <t>Головенкина Ольга</t>
  </si>
  <si>
    <t>Говорова Екатерина</t>
  </si>
  <si>
    <t>Белобровский Владислав</t>
  </si>
  <si>
    <t>Ольга Никонова</t>
  </si>
  <si>
    <t>Сергутова Елена</t>
  </si>
  <si>
    <t>Захаров Артем</t>
  </si>
  <si>
    <t>Лысенко Антон</t>
  </si>
  <si>
    <t>Забелина Юлия</t>
  </si>
  <si>
    <t>Думшев Никита</t>
  </si>
  <si>
    <t>Лихошерстова Елена</t>
  </si>
  <si>
    <t>Якименко Светлана</t>
  </si>
  <si>
    <t>Антошин Кирилл</t>
  </si>
  <si>
    <t>Стреляев Матвей</t>
  </si>
  <si>
    <t>Добровольский Евгений</t>
  </si>
  <si>
    <t>Баранова Наталья</t>
  </si>
  <si>
    <t>Москаленко Дарья</t>
  </si>
  <si>
    <t>Мелкумян Александр</t>
  </si>
  <si>
    <t>Бочко Екатерина</t>
  </si>
  <si>
    <t>Бодэ Максим</t>
  </si>
  <si>
    <t>Плехова Анастасия</t>
  </si>
  <si>
    <t>Сергеевич Дмитрий</t>
  </si>
  <si>
    <t>Чегодаева Ираида</t>
  </si>
  <si>
    <t>Клыпин Валентин</t>
  </si>
  <si>
    <t>Егорушкова Ирина</t>
  </si>
  <si>
    <t>Василенков Антон</t>
  </si>
  <si>
    <t>Кандыкина Мария</t>
  </si>
  <si>
    <t>Чернов Дмитрий</t>
  </si>
  <si>
    <t>Блюдова Ольга</t>
  </si>
  <si>
    <t>Тимкин Иван</t>
  </si>
  <si>
    <t>Папахина Ригина</t>
  </si>
  <si>
    <t>Цилина Ольга</t>
  </si>
  <si>
    <t>Исаев Владислав</t>
  </si>
  <si>
    <t>Мудров Роман</t>
  </si>
  <si>
    <t>Саппаров Рамис</t>
  </si>
  <si>
    <t>Колесникова Ульяна</t>
  </si>
  <si>
    <t>Малышева Мария</t>
  </si>
  <si>
    <t>Красных Лилия</t>
  </si>
  <si>
    <t>Смагина Александра</t>
  </si>
  <si>
    <t>Дубовцева Анфиса</t>
  </si>
  <si>
    <t>Лобода Дарья</t>
  </si>
  <si>
    <t>Сходцева Екатерина</t>
  </si>
  <si>
    <t>Полещук Наталья</t>
  </si>
  <si>
    <t>Худякова Жанна</t>
  </si>
  <si>
    <t>Хаустова Галина</t>
  </si>
  <si>
    <t>Горбушина Ирина</t>
  </si>
  <si>
    <t>Пыхтина Наталья</t>
  </si>
  <si>
    <t>Сорокина Ольга</t>
  </si>
  <si>
    <t>Фадеева Василина</t>
  </si>
  <si>
    <t>Федотенкова Елена</t>
  </si>
  <si>
    <t>Янеева Мария</t>
  </si>
  <si>
    <t>Базанова Инна</t>
  </si>
  <si>
    <t>Нерезько Наталия</t>
  </si>
  <si>
    <t>Тустановская Наталия</t>
  </si>
  <si>
    <t>Бидзикоева Нина</t>
  </si>
  <si>
    <t>Долгова Анастасия</t>
  </si>
  <si>
    <t>Смирнова Ксения</t>
  </si>
  <si>
    <t>Щербакова Валерия</t>
  </si>
  <si>
    <t>Гордеева Мария</t>
  </si>
  <si>
    <t>Княжева Наталия</t>
  </si>
  <si>
    <t>Клецова Мария</t>
  </si>
  <si>
    <t>Чуева Любовь</t>
  </si>
  <si>
    <t>Иванкина Ольга</t>
  </si>
  <si>
    <t>Калинина Маргарита</t>
  </si>
  <si>
    <t>Кольцова Анна</t>
  </si>
  <si>
    <t>Грицына Кристина</t>
  </si>
  <si>
    <t>Калианиди Анастасия</t>
  </si>
  <si>
    <t>Попова Екатерина</t>
  </si>
  <si>
    <t>Кладько Елена</t>
  </si>
  <si>
    <t>Цымбал Елизавета</t>
  </si>
  <si>
    <t>Югова Екатерина</t>
  </si>
  <si>
    <t>Бабакова Татьяна</t>
  </si>
  <si>
    <t>Есипова Юлия</t>
  </si>
  <si>
    <t>Заспа Дарья</t>
  </si>
  <si>
    <t>Рыжова Людмила</t>
  </si>
  <si>
    <t>Денисова Полина</t>
  </si>
  <si>
    <t>Семина Ольга</t>
  </si>
  <si>
    <t>Атабекян Екатерина</t>
  </si>
  <si>
    <t>Полякова Ольга</t>
  </si>
  <si>
    <t>Степанова Ульяна</t>
  </si>
  <si>
    <t>Новикова Екатерина</t>
  </si>
  <si>
    <t>Мулич Алмедина</t>
  </si>
  <si>
    <t>Марченко Александра</t>
  </si>
  <si>
    <t>Любимова Екатерина</t>
  </si>
  <si>
    <t>Яркаева Анна</t>
  </si>
  <si>
    <t>Гришанина Анна</t>
  </si>
  <si>
    <t>Зарипова Луиза</t>
  </si>
  <si>
    <t>Назимова Елена</t>
  </si>
  <si>
    <t>Королева Анна</t>
  </si>
  <si>
    <t>Дудаткина Сания</t>
  </si>
  <si>
    <t>Павлова Юлия</t>
  </si>
  <si>
    <t>Казакулова Юлия</t>
  </si>
  <si>
    <t>Блюдова Юлия</t>
  </si>
  <si>
    <t>Стреляева Виктория</t>
  </si>
  <si>
    <t>Камель Анастасия</t>
  </si>
  <si>
    <t>Котлова Анна</t>
  </si>
  <si>
    <t>Фомина Динара</t>
  </si>
  <si>
    <t>Пацация Софья</t>
  </si>
  <si>
    <t>Левченко Алексей</t>
  </si>
  <si>
    <t>Талхина Нелли</t>
  </si>
  <si>
    <t>Демирчян Илона</t>
  </si>
  <si>
    <t>Кудрявцева Мария</t>
  </si>
  <si>
    <t>Жукова Светлана</t>
  </si>
  <si>
    <t>Ермакова Дарья</t>
  </si>
  <si>
    <t>Богатова Татьяна</t>
  </si>
  <si>
    <t>Акимов Марк</t>
  </si>
  <si>
    <t>Григорьева Ирина</t>
  </si>
  <si>
    <t>Сайгутина Кристина</t>
  </si>
  <si>
    <t>Гордеев Артур</t>
  </si>
  <si>
    <t>Владимировна Людмила</t>
  </si>
  <si>
    <t>Панферов Александр</t>
  </si>
  <si>
    <t>Карташова Екатерина</t>
  </si>
  <si>
    <t>Семенова Виктория</t>
  </si>
  <si>
    <t>Кумарова Дарья</t>
  </si>
  <si>
    <t>Садекова Диана</t>
  </si>
  <si>
    <t>Шебалков Артем</t>
  </si>
  <si>
    <t>Алхутова Инна</t>
  </si>
  <si>
    <t>Гущин Евгений</t>
  </si>
  <si>
    <t>Болтунов Сергей</t>
  </si>
  <si>
    <t>Зыкунов Сергей</t>
  </si>
  <si>
    <t>Неизвестный Атлет</t>
  </si>
  <si>
    <t>Велижанина Наталья</t>
  </si>
  <si>
    <t>Алексеев Вячеслав</t>
  </si>
  <si>
    <t>Ильина Марина</t>
  </si>
  <si>
    <t>Шестакова Мария</t>
  </si>
  <si>
    <t>Тимошенко Ольга</t>
  </si>
  <si>
    <t>Жирнова Екатерина</t>
  </si>
  <si>
    <t>Ульянова Светлана</t>
  </si>
  <si>
    <t>Богданов Виталий</t>
  </si>
  <si>
    <t>Ульянова Екатерина</t>
  </si>
  <si>
    <t>Зиняева Алексей</t>
  </si>
  <si>
    <t>Буракова Анастасия</t>
  </si>
  <si>
    <t>Бурматова Елена</t>
  </si>
  <si>
    <t>Богатырева Яна</t>
  </si>
  <si>
    <t>Петрашко Дмитрий</t>
  </si>
  <si>
    <t>Точилова Альбина</t>
  </si>
  <si>
    <t>Шамсутдинова Евгения</t>
  </si>
  <si>
    <t>Белая Наталья</t>
  </si>
  <si>
    <t>Лисакович Екатерина</t>
  </si>
  <si>
    <t>Гришаева Мария</t>
  </si>
  <si>
    <t>Кириленко Анна</t>
  </si>
  <si>
    <t>Климов Александр</t>
  </si>
  <si>
    <t>Исмагилов Rustamnash</t>
  </si>
  <si>
    <t>Юршина Наталья</t>
  </si>
  <si>
    <t>Смышляев Сергей</t>
  </si>
  <si>
    <t>Исаева Светлана</t>
  </si>
  <si>
    <t>Большаков Иван</t>
  </si>
  <si>
    <t>Пасюкова Ангелина</t>
  </si>
  <si>
    <t>Протасова Елизавета</t>
  </si>
  <si>
    <t>Ермаков Сергей</t>
  </si>
  <si>
    <t>Устинов Максим</t>
  </si>
  <si>
    <t>Катерина Бенуэли</t>
  </si>
  <si>
    <t>Савельев Роман</t>
  </si>
  <si>
    <t>Вирсис Анастасия</t>
  </si>
  <si>
    <t>Крамаров Кирилл</t>
  </si>
  <si>
    <t>Люсова Татьяна</t>
  </si>
  <si>
    <t>Рафикова Татьяна</t>
  </si>
  <si>
    <t>Смирнова Елизавета</t>
  </si>
  <si>
    <t>Артамонова Софья</t>
  </si>
  <si>
    <t>Ерохин Алексей</t>
  </si>
  <si>
    <t>Давыдов Александр</t>
  </si>
  <si>
    <t>Моисеева Александра</t>
  </si>
  <si>
    <t>Змейков Евгений</t>
  </si>
  <si>
    <t>Крениг Максим</t>
  </si>
  <si>
    <t>Самойлова Ирина</t>
  </si>
  <si>
    <t>Матюшина Анастасия</t>
  </si>
  <si>
    <t>Генералова Диана</t>
  </si>
  <si>
    <t>Устинова Елена</t>
  </si>
  <si>
    <t>Музыченко Анастасия</t>
  </si>
  <si>
    <t>Прокофьев Илья</t>
  </si>
  <si>
    <t>Супрун Светлана</t>
  </si>
  <si>
    <t>Козырева Эльвира</t>
  </si>
  <si>
    <t>Ермаков Андрей</t>
  </si>
  <si>
    <t>Мурашкин Михаил</t>
  </si>
  <si>
    <t>Штырев Владислав</t>
  </si>
  <si>
    <t>Шатова Кристина</t>
  </si>
  <si>
    <t>Шабалин Андрей</t>
  </si>
  <si>
    <t>Дунькова Юлия</t>
  </si>
  <si>
    <t>Швец Маргарита</t>
  </si>
  <si>
    <t>Кузин Иван</t>
  </si>
  <si>
    <t>Поплевина Анна</t>
  </si>
  <si>
    <t>Блохина Анна</t>
  </si>
  <si>
    <t>Гусева Алла</t>
  </si>
  <si>
    <t>Гришина Ольга</t>
  </si>
  <si>
    <t>Филиппов Иван</t>
  </si>
  <si>
    <t>Зелинская Ольга</t>
  </si>
  <si>
    <t>Вакунова Екатерина</t>
  </si>
  <si>
    <t>Земдиханова Лейсан</t>
  </si>
  <si>
    <t>Василенкова Ильмира</t>
  </si>
  <si>
    <t>Сацюк Сергей</t>
  </si>
  <si>
    <t>Поношева Анастасия</t>
  </si>
  <si>
    <t>Смородинов Максим</t>
  </si>
  <si>
    <t>Кружилина Елена</t>
  </si>
  <si>
    <t>Терентьев Вдадимир</t>
  </si>
  <si>
    <t>Алексеева Ирина</t>
  </si>
  <si>
    <t>Шлякова Ольга</t>
  </si>
  <si>
    <t>Миронова Полина</t>
  </si>
  <si>
    <t>Харитонов Максим</t>
  </si>
  <si>
    <t>Рассказов Александр</t>
  </si>
  <si>
    <t>Будянская Алина</t>
  </si>
  <si>
    <t>Вяльцева Анастасия</t>
  </si>
  <si>
    <t>Умаров Руслан</t>
  </si>
  <si>
    <t>Новикова Татьяна Сергеевна</t>
  </si>
  <si>
    <t>Плакатина Полина</t>
  </si>
  <si>
    <t>Лыженкова Галина Александровна</t>
  </si>
  <si>
    <t>Ступин Игорь</t>
  </si>
  <si>
    <t>Мануйлов Михаил</t>
  </si>
  <si>
    <t>Джабарова Джамиля</t>
  </si>
  <si>
    <t>Гладчук Василий</t>
  </si>
  <si>
    <t>Белявцева Ольга</t>
  </si>
  <si>
    <t>Коновалова Анастасия</t>
  </si>
  <si>
    <t>Сверчков Павел</t>
  </si>
  <si>
    <t>Хаванова Евгения</t>
  </si>
  <si>
    <t>Арутюнова Анастасия</t>
  </si>
  <si>
    <t>Васина Ирина</t>
  </si>
  <si>
    <t>Варич Станислав</t>
  </si>
  <si>
    <t>Богатырева Ольга</t>
  </si>
  <si>
    <t>Иванова Светлана</t>
  </si>
  <si>
    <t>Агишев Тимур</t>
  </si>
  <si>
    <t>Разомазова Валерия</t>
  </si>
  <si>
    <t>Ядрихинская Варвара</t>
  </si>
  <si>
    <t>Павлюченкова Виктория</t>
  </si>
  <si>
    <t>Яковлева Майя</t>
  </si>
  <si>
    <t>Кочетков Ярослав</t>
  </si>
  <si>
    <t>Марков Максим</t>
  </si>
  <si>
    <t>Селичева Екатерина</t>
  </si>
  <si>
    <t>Корнеева Ирина</t>
  </si>
  <si>
    <t>Давид Кулев</t>
  </si>
  <si>
    <t>Флейто Влад</t>
  </si>
  <si>
    <t>Тодоренко Владислав</t>
  </si>
  <si>
    <t>Анфимов Максим</t>
  </si>
  <si>
    <t>Родимин Павел</t>
  </si>
  <si>
    <t>Кочеткова Мирослава</t>
  </si>
  <si>
    <t>Зубкова Анастасия</t>
  </si>
  <si>
    <t>Флейто Сева</t>
  </si>
  <si>
    <t>Вероника Сорокина</t>
  </si>
  <si>
    <t>Шелест Андрей</t>
  </si>
  <si>
    <t>Волков Антон</t>
  </si>
  <si>
    <t>Миленин Владислав</t>
  </si>
  <si>
    <t>Зубкова Дарья</t>
  </si>
  <si>
    <t>Седов Александр</t>
  </si>
  <si>
    <t>Карпук Анна</t>
  </si>
  <si>
    <t>Таянова Евгения</t>
  </si>
  <si>
    <t>Соленов Максим</t>
  </si>
  <si>
    <t>Чекуришвили Баграт</t>
  </si>
  <si>
    <t>Заплешко Данила</t>
  </si>
  <si>
    <t>Лев Химич</t>
  </si>
  <si>
    <t>Чуркин Степан</t>
  </si>
  <si>
    <t>Алексеева София</t>
  </si>
  <si>
    <t>Щукин Егор</t>
  </si>
  <si>
    <t>Познанский Ярослав</t>
  </si>
  <si>
    <t>Баранова Анна</t>
  </si>
  <si>
    <t>Петрук Степан</t>
  </si>
  <si>
    <t>Яворская Мария</t>
  </si>
  <si>
    <t>Сметанина Василиса</t>
  </si>
  <si>
    <t>Спирина Лолита</t>
  </si>
  <si>
    <t>Войлоков Никита</t>
  </si>
  <si>
    <t>Ковалев Андрей</t>
  </si>
  <si>
    <t>Полякова Ульяна</t>
  </si>
  <si>
    <t>Невзорова Варвара</t>
  </si>
  <si>
    <t>Алешина Анастасия</t>
  </si>
  <si>
    <t>Селичев Артем</t>
  </si>
  <si>
    <t>Зубарева Марина</t>
  </si>
  <si>
    <t>Бояринцева Влада</t>
  </si>
  <si>
    <t>Авдохин Тимофей</t>
  </si>
  <si>
    <t>Солоницына Мирослава</t>
  </si>
  <si>
    <t>Дьяченко Ангелина</t>
  </si>
  <si>
    <t>Баранова Ольга</t>
  </si>
  <si>
    <t>Герусов Андрей</t>
  </si>
  <si>
    <t>Волков Кирилл</t>
  </si>
  <si>
    <t>Потапов Вадим</t>
  </si>
  <si>
    <t>Гаврилина Анна</t>
  </si>
  <si>
    <t>Беркович Илья</t>
  </si>
  <si>
    <t>Гортунова Полина</t>
  </si>
  <si>
    <t>Кочеткова Александра</t>
  </si>
  <si>
    <t>Цыбина Ксения</t>
  </si>
  <si>
    <t>Глеб Химич</t>
  </si>
  <si>
    <t>Познанская Антонина</t>
  </si>
  <si>
    <t>Гречкин Марей</t>
  </si>
  <si>
    <t>Зверева Валерия</t>
  </si>
  <si>
    <t>Демкина Валерия</t>
  </si>
  <si>
    <t>Назимов Глеб</t>
  </si>
  <si>
    <t>Волкова Ксения</t>
  </si>
  <si>
    <t>Малых Марк</t>
  </si>
  <si>
    <t>Авдеев Михаил</t>
  </si>
  <si>
    <t>Кулев Александр</t>
  </si>
  <si>
    <t>Иванцов Елисей</t>
  </si>
  <si>
    <t>Халина Дарья</t>
  </si>
  <si>
    <t>Рогов Виктор</t>
  </si>
  <si>
    <t>Кашина Дарья</t>
  </si>
  <si>
    <t>Иванова Елизавета</t>
  </si>
  <si>
    <t>Щербаков Илья</t>
  </si>
  <si>
    <t>Тарасов Данил</t>
  </si>
  <si>
    <t>Григорий Кулаев</t>
  </si>
  <si>
    <t>Швец Арина</t>
  </si>
  <si>
    <t>Волкова Яна</t>
  </si>
  <si>
    <t>Гекман Родион</t>
  </si>
  <si>
    <t>Дмитриенко Иван</t>
  </si>
  <si>
    <t>Пушкин Михаил</t>
  </si>
  <si>
    <t>Бажанов Глеб</t>
  </si>
  <si>
    <t>Королева Софья</t>
  </si>
  <si>
    <t>Кулаев Давид</t>
  </si>
  <si>
    <t>Анцупов Никита</t>
  </si>
  <si>
    <t>Королева Елизавета</t>
  </si>
  <si>
    <t>Горохов Алексей</t>
  </si>
  <si>
    <t>Вера Харламова</t>
  </si>
  <si>
    <t>Крестьянинова Татьяна</t>
  </si>
  <si>
    <t>Тарасов Давид</t>
  </si>
  <si>
    <t>Серков Максим</t>
  </si>
  <si>
    <t>Дмитриева Екатерина</t>
  </si>
  <si>
    <t>Кирюшкина Маргарита</t>
  </si>
  <si>
    <t>Войтович Никита</t>
  </si>
  <si>
    <t>Васильев Самуил</t>
  </si>
  <si>
    <t>Косовец Александр</t>
  </si>
  <si>
    <t>Лукьянов Олег</t>
  </si>
  <si>
    <t>Михальченко Лев</t>
  </si>
  <si>
    <t>Гладчук Михаил</t>
  </si>
  <si>
    <t>Варакин Олег</t>
  </si>
  <si>
    <t>Кононов Савелий</t>
  </si>
  <si>
    <t>Земдиханова Алина</t>
  </si>
  <si>
    <t>Одинцов Олег</t>
  </si>
  <si>
    <t>Прокудин Ярослав</t>
  </si>
  <si>
    <t>Гладчук Виталий</t>
  </si>
  <si>
    <t>Назаров Лев</t>
  </si>
  <si>
    <t>Стрюченко Глеб</t>
  </si>
  <si>
    <t>Манохин Артем</t>
  </si>
  <si>
    <t>Киренков Бронислав</t>
  </si>
  <si>
    <t>Цыпленкова Алиса</t>
  </si>
  <si>
    <t>Кудрявцев Марк</t>
  </si>
  <si>
    <t>Абрамов Николай</t>
  </si>
  <si>
    <t>Стрюченко Анастасия</t>
  </si>
  <si>
    <t>Артëм Кадашов</t>
  </si>
  <si>
    <t>Давыдов Давид</t>
  </si>
  <si>
    <t>Александра Харитонова</t>
  </si>
  <si>
    <t>Сайфудинова Алëна</t>
  </si>
  <si>
    <t>Исламова Эльмира</t>
  </si>
  <si>
    <t>Гладчук Светлана</t>
  </si>
  <si>
    <t>Стрюченко Максим</t>
  </si>
  <si>
    <t>Земдиханова Иделия</t>
  </si>
  <si>
    <t>Стрюченко Денис</t>
  </si>
  <si>
    <t>Гекман Ростислав</t>
  </si>
  <si>
    <t>Пиковская Вера</t>
  </si>
  <si>
    <t>Советов Сергей</t>
  </si>
  <si>
    <t>Костерин Артем</t>
  </si>
  <si>
    <t>Кудрявцевa Еcения</t>
  </si>
  <si>
    <t>Недялкова Алена</t>
  </si>
  <si>
    <t>Бурмакин Артем</t>
  </si>
  <si>
    <t>Муравьев</t>
  </si>
  <si>
    <t>Круподеров Павел</t>
  </si>
  <si>
    <t>Круподеров</t>
  </si>
  <si>
    <t>Еретенко Артем</t>
  </si>
  <si>
    <t>Соловьева Вера</t>
  </si>
  <si>
    <t>Соловьева</t>
  </si>
  <si>
    <t>Королева Алена</t>
  </si>
  <si>
    <t>Козырева Алена</t>
  </si>
  <si>
    <t>Пономарева Дарья</t>
  </si>
  <si>
    <t>Смирнов Артем</t>
  </si>
  <si>
    <t>Еремин</t>
  </si>
  <si>
    <t>Сатваренная Алина</t>
  </si>
  <si>
    <t>Сатваренная</t>
  </si>
  <si>
    <t>Данилова Алена</t>
  </si>
  <si>
    <t>Королева Ольга</t>
  </si>
  <si>
    <t>Брюханова Алена</t>
  </si>
  <si>
    <t>Селезнев Юрий</t>
  </si>
  <si>
    <t>Селезнев</t>
  </si>
  <si>
    <t>Штарев Антон</t>
  </si>
  <si>
    <t>Штарев</t>
  </si>
  <si>
    <t>Григорьева Алена</t>
  </si>
  <si>
    <t>Левина Светлана</t>
  </si>
  <si>
    <t>Левина</t>
  </si>
  <si>
    <t>Царева Анастасия</t>
  </si>
  <si>
    <t>Царева</t>
  </si>
  <si>
    <t>Шахова Алена</t>
  </si>
  <si>
    <t>Семенова Алина</t>
  </si>
  <si>
    <t>Меговорян Артем</t>
  </si>
  <si>
    <t>Солдатенко Семен</t>
  </si>
  <si>
    <t>Дитятьев Артем</t>
  </si>
  <si>
    <t>Храмцова Алена</t>
  </si>
  <si>
    <t>Шульга Артем</t>
  </si>
  <si>
    <t>место</t>
  </si>
  <si>
    <t>Пиотровская Юлия</t>
  </si>
  <si>
    <t>Соломатин Александр</t>
  </si>
  <si>
    <t>Робинсон Александр</t>
  </si>
  <si>
    <t>Московченко Роман</t>
  </si>
  <si>
    <t>Спиридонов Андрей</t>
  </si>
  <si>
    <t>Иванов Александр</t>
  </si>
  <si>
    <t>Васильева Ольга</t>
  </si>
  <si>
    <t>Ооржак Екатерина</t>
  </si>
  <si>
    <t>Кувыкин Евгений</t>
  </si>
  <si>
    <t>Аргал Вера</t>
  </si>
  <si>
    <t>Гусев Александр</t>
  </si>
  <si>
    <t>Троицкий Антон</t>
  </si>
  <si>
    <t>Демидова Екатерина</t>
  </si>
  <si>
    <t>Ильина Юлия</t>
  </si>
  <si>
    <t>Сухотинский Егор</t>
  </si>
  <si>
    <t>Гребенщикова Светлана</t>
  </si>
  <si>
    <t>Александрова Софья</t>
  </si>
  <si>
    <t>Медведева Мария (2000)</t>
  </si>
  <si>
    <t>Марков Максим 1 км</t>
  </si>
  <si>
    <t>Кулаев Олег 1 км</t>
  </si>
  <si>
    <t>Заплешко Данила 1 км</t>
  </si>
  <si>
    <t>Марков Максим 1 км-2</t>
  </si>
  <si>
    <t>Антонов Алексей 1 км</t>
  </si>
  <si>
    <t>Лихошерстова Елена 2</t>
  </si>
  <si>
    <t>Бахталовская Вероника 2</t>
  </si>
  <si>
    <t>Куркина Марина (1997)</t>
  </si>
  <si>
    <t>Куркина Марина (1985)</t>
  </si>
  <si>
    <t>Мартынова Мария 2</t>
  </si>
  <si>
    <t>Мартынова Мария (1988)</t>
  </si>
  <si>
    <t>Пономарева Елена (1983)</t>
  </si>
  <si>
    <t>Пономарева Елена (1992)</t>
  </si>
  <si>
    <t>Демин Дмитрий (1993)</t>
  </si>
  <si>
    <t>Демин Дмитрий (1987)</t>
  </si>
  <si>
    <t>Смирнов Евгений (2001)</t>
  </si>
  <si>
    <t>Козлов Михаил (1969)</t>
  </si>
  <si>
    <t>Козлов Михаил (1992)</t>
  </si>
  <si>
    <t>Клыпин Валентин 2</t>
  </si>
  <si>
    <t>Бабкин Михаил 2</t>
  </si>
  <si>
    <t>Макарова Евгения 2</t>
  </si>
  <si>
    <t>Хотина Светлана 2</t>
  </si>
  <si>
    <t>Шимчук Александр 2</t>
  </si>
  <si>
    <t>Кузнецова Валерия 2</t>
  </si>
  <si>
    <t>Орлова Ирина 2</t>
  </si>
  <si>
    <t>Михайлов Андрей 2</t>
  </si>
  <si>
    <t>Кузнецов Павел 2</t>
  </si>
  <si>
    <t>Володин Владимир 2</t>
  </si>
  <si>
    <t>Галицкая Жанна 2</t>
  </si>
  <si>
    <t>Семенов Дмитрий (1995)</t>
  </si>
  <si>
    <t>Семенов Дмитрий (1988)</t>
  </si>
  <si>
    <t>Смирнов Евгений (1984)</t>
  </si>
  <si>
    <t>Безруков Евгений (1974)</t>
  </si>
  <si>
    <t>Безруков Евгений (1977)</t>
  </si>
  <si>
    <t>Попович Алена (1989)</t>
  </si>
  <si>
    <t>Попович Алена (1979)</t>
  </si>
  <si>
    <t>Шишкова Анна (1977)</t>
  </si>
  <si>
    <t>Шишкова Анна (2000)</t>
  </si>
  <si>
    <t>Трофимов Алексей (1979)</t>
  </si>
  <si>
    <t>Трофимов Алексей (1993)</t>
  </si>
  <si>
    <t>Данилов Сергей (1987)</t>
  </si>
  <si>
    <t>Данилов Сергей (1980)</t>
  </si>
  <si>
    <t>Смирнов Александр (1979)</t>
  </si>
  <si>
    <t>Смирнов Александр (1992)</t>
  </si>
  <si>
    <t>Романов Владимир (1996)</t>
  </si>
  <si>
    <t>Романов Владимир (1982)</t>
  </si>
  <si>
    <t>Левин Александр (1972)</t>
  </si>
  <si>
    <t>Левин Александр (1983)</t>
  </si>
  <si>
    <t>Якушина Наталья (1977)</t>
  </si>
  <si>
    <t>Якушина Наталья (2006)</t>
  </si>
  <si>
    <t>Игумнов Дмитрий (2004)</t>
  </si>
  <si>
    <t>Игумнов Дмитрий (1978)</t>
  </si>
  <si>
    <t>Князев Алексей (1984)</t>
  </si>
  <si>
    <t>Князев Алексей (1987)</t>
  </si>
  <si>
    <t>НОЧНОЙ ТРЕЙЛ</t>
  </si>
  <si>
    <t>"ОКСКАЯ ТРОПА"</t>
  </si>
  <si>
    <t>26 октября 2024 г., б/о "Остров Приключений"</t>
  </si>
  <si>
    <t>T3,5М1417</t>
  </si>
  <si>
    <t>СИДОРОК ЕГОР</t>
  </si>
  <si>
    <t>T3,5Ж1417</t>
  </si>
  <si>
    <t>T10М</t>
  </si>
  <si>
    <t>T10М39</t>
  </si>
  <si>
    <t>КОНАКОВ АНТОН</t>
  </si>
  <si>
    <t>ЧУВАШОВ АРТЕМ</t>
  </si>
  <si>
    <t>ДАНЬШИН МАКСИМ</t>
  </si>
  <si>
    <t>БЕЗЫКОРНОВ АЛЕКСЕЙ</t>
  </si>
  <si>
    <t>КУЛИКОВ ЮРИЙ</t>
  </si>
  <si>
    <t>T10М50+</t>
  </si>
  <si>
    <t>ЧКАЛОВ АРТУР</t>
  </si>
  <si>
    <t>ШВЕЦОВ ЮРИЙ</t>
  </si>
  <si>
    <t>T10М4049</t>
  </si>
  <si>
    <t>СЮБАЕВ РОМАН</t>
  </si>
  <si>
    <t>СТРУЧКОВ ДЕНИС</t>
  </si>
  <si>
    <t>ГАЗЕТОВ АНДРЕЙ</t>
  </si>
  <si>
    <t>ШАЛАШОВ АЛЕКСЕЙ</t>
  </si>
  <si>
    <t>ЖУЛИН ВЛАДИСЛАВ</t>
  </si>
  <si>
    <t>АДЕРКИН АЛЕКСАНДР</t>
  </si>
  <si>
    <t>БУРТЫШЕВ АЛЕКСАНДР</t>
  </si>
  <si>
    <t>УШЕНИН АЛЕКСАНДР</t>
  </si>
  <si>
    <t>АЛТАБАЕВ АНДРЕЙ</t>
  </si>
  <si>
    <t>БАРЫШНИКОВ ДМИТРИЙ</t>
  </si>
  <si>
    <t>ЧИСТЯКОВ ДМИТРИЙ</t>
  </si>
  <si>
    <t>ЧИРКОВ АЛЕКСЕЙ</t>
  </si>
  <si>
    <t>БУРТЫШЕВ РОМАН</t>
  </si>
  <si>
    <t>КАЖИН АЛЕКСАНДР</t>
  </si>
  <si>
    <t>КОРОБКОВ АНДРЕЙ</t>
  </si>
  <si>
    <t>БОБИН СЕРГЕЙ</t>
  </si>
  <si>
    <t>ТАЖЕТДИНОВ РУСЛАН</t>
  </si>
  <si>
    <t>ЕРЕМИН ПАВЕЛ</t>
  </si>
  <si>
    <t>Т10Ж</t>
  </si>
  <si>
    <t>ЛОГАШОВА КСЕНИЯ</t>
  </si>
  <si>
    <t>T10Ж39</t>
  </si>
  <si>
    <t>СЮБАЕВА СВЕТЛАНА</t>
  </si>
  <si>
    <t>КАРГИНА МАРИЯ</t>
  </si>
  <si>
    <t>БЕЗДЕНЕЖНЫХ НАТАЛЬЯ</t>
  </si>
  <si>
    <t>УСАЧЕВА ИРИНА</t>
  </si>
  <si>
    <t>МУРЕЕВА ЕВГЕНИЯ</t>
  </si>
  <si>
    <t>T10Ж4049</t>
  </si>
  <si>
    <t>ВЛАСОВА АЛЕКСАНДРА</t>
  </si>
  <si>
    <t>БУРАКОВА НАТАЛЬЯ</t>
  </si>
  <si>
    <t>АНДРИАНОВА ТАТЬЯНА</t>
  </si>
  <si>
    <t>ГОЛУБЕВА АЛЕВТИНА</t>
  </si>
  <si>
    <t>НИБУСИНА ВЕРОНИКА</t>
  </si>
  <si>
    <t>ЛИМАРЕНКО ТАТЬЯНА</t>
  </si>
  <si>
    <t>ЧИРКОВА КСЕНИЯ</t>
  </si>
  <si>
    <t>ВЫСОКИХ МАРИНА</t>
  </si>
  <si>
    <t>СИТНИКОВА ЕКАТЕРИНА</t>
  </si>
  <si>
    <t>БУРТЫШЕВА ТАТЬЯНА</t>
  </si>
  <si>
    <t>T10Ж50+</t>
  </si>
  <si>
    <t>АЛТАБАЕВА КАРИНА</t>
  </si>
  <si>
    <t>БУЛЫГИНА ТАТЬЯНА</t>
  </si>
  <si>
    <t>ДАНИЛОВА НАТАЛЬЯ</t>
  </si>
  <si>
    <t>ТОДОРИК НАТАЛЬЯ</t>
  </si>
  <si>
    <t>ТРЕТЬЯКОВА ЕЛЕНА</t>
  </si>
  <si>
    <t>ТУЖИЛОВА СВЕТЛАНА</t>
  </si>
  <si>
    <t>ОЛЕНЕВА НАТАЛЬЯ</t>
  </si>
  <si>
    <t>ЛАЗАРЦЕВА КСЕНИЯ</t>
  </si>
  <si>
    <t>РАКИТА ДАРЬЯ</t>
  </si>
  <si>
    <t>ДНЕВНОЙ ТРЕЙЛ</t>
  </si>
  <si>
    <t>27 октября 2024 г., б/о "Остров Приключений"</t>
  </si>
  <si>
    <t>T31М</t>
  </si>
  <si>
    <t>T31М39</t>
  </si>
  <si>
    <t>ПОЛШКОВ БОГДАН</t>
  </si>
  <si>
    <t>ЛАПИН АЛЕКСАНДР</t>
  </si>
  <si>
    <t>УМНЯКОВ ИВАН</t>
  </si>
  <si>
    <t>РЫЖКОВ МАКСИМ</t>
  </si>
  <si>
    <t>T31М40-4</t>
  </si>
  <si>
    <t>АНДРЕЕВ ВИТАЛИЙ</t>
  </si>
  <si>
    <t>МЕДВЕДЕВ ВИКТОР</t>
  </si>
  <si>
    <t>ЗЕНОВ ДМИТРИЙ</t>
  </si>
  <si>
    <t>ЕЛЕСИН СЕРГЕЙ</t>
  </si>
  <si>
    <t>ВОЛКОВ АРТЕМ</t>
  </si>
  <si>
    <t>КИСЕЛЕВ ВАДИМ</t>
  </si>
  <si>
    <t>СМИРНОВ ДМИТРИЙ</t>
  </si>
  <si>
    <t>КАДУШКИН МИХАИЛ</t>
  </si>
  <si>
    <t>МАЛЫШЕВ ВЛАДИМИР</t>
  </si>
  <si>
    <t>ЛЯЛИН ИВАН</t>
  </si>
  <si>
    <t>СИНЯКОВ АНТОН</t>
  </si>
  <si>
    <t>ЧЕРНЫШОВ ДМИТРИЙ</t>
  </si>
  <si>
    <t>ТАРАСОВ СЕРГЕЙ</t>
  </si>
  <si>
    <t>ЛИХАНОВ ДМИТРИЙ</t>
  </si>
  <si>
    <t>ГРЯЗНОВ АНДРЕЙ</t>
  </si>
  <si>
    <t>КАНАКОВ НИКОЛАЙ</t>
  </si>
  <si>
    <t>ОДНОСЕВЦЕВ АЛЕКСАНДР</t>
  </si>
  <si>
    <t>T31М50+</t>
  </si>
  <si>
    <t>ЛОГВИНОВ АНДРЕЙ</t>
  </si>
  <si>
    <t>ЛАЧИНОВ МИХАИЛ</t>
  </si>
  <si>
    <t>ЛАРИОНОВ ВИКТОР</t>
  </si>
  <si>
    <t>ГОРБУНОВ ВЛАДИМИР</t>
  </si>
  <si>
    <t>ШИЛАЕВ АЛЕКСАНДР</t>
  </si>
  <si>
    <t>ЕЛАГИН ДМИТРИЙ</t>
  </si>
  <si>
    <t>ЖЕЛОНКИН ВЛАДИМИР</t>
  </si>
  <si>
    <t>ОЛИН АЛЕКСЕЙ</t>
  </si>
  <si>
    <t>Т31Ж</t>
  </si>
  <si>
    <t>УМНЯКОВА СВЕТЛАНА</t>
  </si>
  <si>
    <t>T31Ж39</t>
  </si>
  <si>
    <t>T31Ж40-4</t>
  </si>
  <si>
    <t>ШЕВЯКОВА НИНА</t>
  </si>
  <si>
    <t>САВЕЛЬЕВА АННА</t>
  </si>
  <si>
    <t>ВЕСЕЛОВА ОЛЕСЯ</t>
  </si>
  <si>
    <t>МОРОЗОВА НИНА</t>
  </si>
  <si>
    <t>СВИНЦОВА ОЛЬГА</t>
  </si>
  <si>
    <t>БАРАБОШКИНА ОЛЬГА</t>
  </si>
  <si>
    <t>МУНЦ НАТАЛЬЯ</t>
  </si>
  <si>
    <t>T31Ж50+</t>
  </si>
  <si>
    <t>ХРАМЦОВА АНЖЕЛИКА</t>
  </si>
  <si>
    <t>КОПАНСКАЯ ТАМАРА</t>
  </si>
  <si>
    <t>Т15М</t>
  </si>
  <si>
    <t>T15М39</t>
  </si>
  <si>
    <t>ФРОЛОВ ДАНИИЛ</t>
  </si>
  <si>
    <t>T15М40-4</t>
  </si>
  <si>
    <t>КОЗЛОВ АЛЕКСАНДР</t>
  </si>
  <si>
    <t>ТЕРЕХИН СЕРГЕЙ</t>
  </si>
  <si>
    <t>МАЛЫШЕВ КИРИЛЛ</t>
  </si>
  <si>
    <t>T15М50+</t>
  </si>
  <si>
    <t>ФИЛИППОВ ВАСИЛИЙ</t>
  </si>
  <si>
    <t>СКАЧКОВ БОРИС</t>
  </si>
  <si>
    <t>МУРЗАЕВ АЛЕКСАНДР</t>
  </si>
  <si>
    <t>МОРОЗОВ АЛЕКСАНДР</t>
  </si>
  <si>
    <t>КУЗЬМИН ЕВГЕНИЙ</t>
  </si>
  <si>
    <t>СЕРЕБРЯКОВ АНДРЕЙ</t>
  </si>
  <si>
    <t>ЛЕБЕДЕВ МАКСИМ</t>
  </si>
  <si>
    <t>КЛЕВИЦКИЙ СЕРГЕЙ</t>
  </si>
  <si>
    <t>РОДИОНОВ МИХАИЛ</t>
  </si>
  <si>
    <t>БЕЛЕНОВ СЕМЕН</t>
  </si>
  <si>
    <t>СУХАНОВ ВЛАДИМИР</t>
  </si>
  <si>
    <t>МЕЛЬНИКОВ АЛЕКСЕЙ</t>
  </si>
  <si>
    <t>КОНДЮРЕВ ИЛЬЯ</t>
  </si>
  <si>
    <t>ИСАКОВ ЕВГЕНИЙ</t>
  </si>
  <si>
    <t>АНТОНОВ АЛЕКСЕЙ</t>
  </si>
  <si>
    <t>КОЗЛОВ СЕРГЕЙ</t>
  </si>
  <si>
    <t>ТАБАШЕВ ОЛЕГ</t>
  </si>
  <si>
    <t>МАКЛАКОВ АНДРЕЙ</t>
  </si>
  <si>
    <t>ШИМОВ КИРИЛЛ</t>
  </si>
  <si>
    <t>БАШЕВ КИРИЛЛ</t>
  </si>
  <si>
    <t>ТАНОНОВ АЛЕКСАНДР</t>
  </si>
  <si>
    <t>КУРИЦЫН ИЛЬЯ</t>
  </si>
  <si>
    <t>БАЛДИН АНДРЕЙ</t>
  </si>
  <si>
    <t>ТАБАШЕВ СЕРГЕЙ</t>
  </si>
  <si>
    <t>ХЛОПКОВ СЕРГЕЙ</t>
  </si>
  <si>
    <t>СОРОКИН ДМИТРИЙ</t>
  </si>
  <si>
    <t>МАСЛОВ АЛЕКСАНДР</t>
  </si>
  <si>
    <t>ВАНЧИНОВ АЛЕКСАНДР</t>
  </si>
  <si>
    <t>НИКИТИН СЕРГЕЙ</t>
  </si>
  <si>
    <t>ВОЛКОВ АНДРЕЙ</t>
  </si>
  <si>
    <t>КРЫМОВ ОЛЕГ</t>
  </si>
  <si>
    <t>T15Ж</t>
  </si>
  <si>
    <t>ТРОФИМЕНЦЕВА АРИАДНА</t>
  </si>
  <si>
    <t>T15Ж39</t>
  </si>
  <si>
    <t>КОНДРАШИНА НАТАЛЬЯ</t>
  </si>
  <si>
    <t>T15Ж40-4</t>
  </si>
  <si>
    <t>БАЛЮК ОЛЬГА</t>
  </si>
  <si>
    <t>T15Ж50+</t>
  </si>
  <si>
    <t>ДЕРЖАВИНА ОЛЬГА</t>
  </si>
  <si>
    <t>ГОРСКАЯ АНТОНИНА</t>
  </si>
  <si>
    <t>КОЗЛОВА ЕКАТЕРИНА</t>
  </si>
  <si>
    <t>КАЗАКОВА ОКСАНА</t>
  </si>
  <si>
    <t>КУРБАТОВА ЮЛИЯ</t>
  </si>
  <si>
    <t>СОБОЛЕВА ГАЛИНА</t>
  </si>
  <si>
    <t>ВАСИЛЬЕВА ЖАННА</t>
  </si>
  <si>
    <t>ДЕМИНА СВЕТЛАНА</t>
  </si>
  <si>
    <t>СУРИКОВА ДАРЬЯ</t>
  </si>
  <si>
    <t>КАШИНА АННА</t>
  </si>
  <si>
    <t>КОПОСОВА АЛЕНА</t>
  </si>
  <si>
    <t>ШАРОВА ЕКАТЕРИНА</t>
  </si>
  <si>
    <t>ГРИГОРЬЕВА НАТАЛЬЯ</t>
  </si>
  <si>
    <t>ВОЛКОВА СВЕТЛАНА</t>
  </si>
  <si>
    <t>ТРЕТЬЯКОВА АЛЕНА</t>
  </si>
  <si>
    <t>МЕЛЬНИКОВА ЕЛЕНА</t>
  </si>
  <si>
    <t>ГОРАЛЬ ЕЛЕНА</t>
  </si>
  <si>
    <t>УМРИЛОВА МАРИЯ</t>
  </si>
  <si>
    <t>КАНАКОВА ОЛЬГА</t>
  </si>
  <si>
    <t>Т8М</t>
  </si>
  <si>
    <t>ДРЯНКОВ АНТОН</t>
  </si>
  <si>
    <t>T8М39</t>
  </si>
  <si>
    <t>РУЗАЕВ КИРИЛЛ</t>
  </si>
  <si>
    <t>ГОРБУНОВ АЛЕКСАНДР</t>
  </si>
  <si>
    <t>T8М40-49</t>
  </si>
  <si>
    <t>ИЗМАЙЛОВ НИКОЛАЙ</t>
  </si>
  <si>
    <t>T8М50+</t>
  </si>
  <si>
    <t>УТКИН РОМАН</t>
  </si>
  <si>
    <t>КОПАСОВ ДМИТРИЙ</t>
  </si>
  <si>
    <t>ДУНАЕВ АЛЕКСАНДР</t>
  </si>
  <si>
    <t>КУЧИН ДМИТРИЙ</t>
  </si>
  <si>
    <t>НАЗАРОВ ИГОРЬ</t>
  </si>
  <si>
    <t>АЛЕЕВ ВАЛЕРИЙ</t>
  </si>
  <si>
    <t>ХАНОВ РОМАН</t>
  </si>
  <si>
    <t>ЗОТИН АЛЕКСЕЙ</t>
  </si>
  <si>
    <t>ШУЛЕШОВ АЛЕКСАНДР</t>
  </si>
  <si>
    <t>ЖЕЛЕЗНОВ ДМИТРИЙ</t>
  </si>
  <si>
    <t>ЗАВОДЧИКОВ АНДРЕЙ</t>
  </si>
  <si>
    <t>СИДНЕВ АНАТОЛИЙ</t>
  </si>
  <si>
    <t>СЛЕПОВ КИРИЛЛ</t>
  </si>
  <si>
    <t>ТАМАРОВ ВЛАДИМИР</t>
  </si>
  <si>
    <t>T8Ж</t>
  </si>
  <si>
    <t>СТЕПАНОВА ЕКАТЕРИНА</t>
  </si>
  <si>
    <t>T8Ж39</t>
  </si>
  <si>
    <t>ТАРАСОВА ЕКАТЕРИНА</t>
  </si>
  <si>
    <t>ФЕДОСОВА ЕЛЕНА</t>
  </si>
  <si>
    <t>ДЕНИСОВА МАРИНА</t>
  </si>
  <si>
    <t>БОГДАНОВА ОЛЬГА</t>
  </si>
  <si>
    <t>T8Ж40-49</t>
  </si>
  <si>
    <t>НАЗАРОВА МАРИЯ</t>
  </si>
  <si>
    <t>КОМЕЛЬКОВА НАТАЛИЯ</t>
  </si>
  <si>
    <t>РОДИМОВА АЛЛА</t>
  </si>
  <si>
    <t>T8Ж50+</t>
  </si>
  <si>
    <t>САТУШЕВА ЯНА</t>
  </si>
  <si>
    <t>ГУРЬЯНОВА ОЛЬГА</t>
  </si>
  <si>
    <t>ГУСЕВА НАТАЛЬЯ</t>
  </si>
  <si>
    <t>ПОТЕХИНА ЛАРИСА</t>
  </si>
  <si>
    <t>АЛЕКСАНЯН АНЕТА</t>
  </si>
  <si>
    <t>БАРХАТОВА ОЛЬГА</t>
  </si>
  <si>
    <t>ЧИРКОВА АЛЕНА</t>
  </si>
  <si>
    <t>СОКОЛОВА НАТАЛЬЯ</t>
  </si>
  <si>
    <t>СОЧНЕВА АНАСТАСИЯ</t>
  </si>
  <si>
    <t>СМЕТАНИНА АНАСТАСИЯ</t>
  </si>
  <si>
    <t>ИЗМАЙЛОВА ЕЛЕНА</t>
  </si>
  <si>
    <t>ГОЛОШАПОВА ЮЛИЯ</t>
  </si>
  <si>
    <t>ВОЛКОВА ИРИНА</t>
  </si>
  <si>
    <t>ПАНИНА НАТАЛЬЯ</t>
  </si>
  <si>
    <t>БУХОНОВА ЕЛЕНА</t>
  </si>
  <si>
    <t>САВИЦКАЯ ТАТЬЯНА</t>
  </si>
  <si>
    <t>ГАПШИНА АНАСТАСИЯ</t>
  </si>
  <si>
    <t>ЖУКОВА ДАРЬЯ</t>
  </si>
  <si>
    <t>БУРДИНА ТАТЬЯНА</t>
  </si>
  <si>
    <t>МАСЛОВА ТАТЬЯНА</t>
  </si>
  <si>
    <t>ПИЛЬКЕВИЧ ДАРЬЯ</t>
  </si>
  <si>
    <t>СЛЕПОВА ЕЛЕНА</t>
  </si>
  <si>
    <t>САКСИНА ИРИНА</t>
  </si>
  <si>
    <t>ШАРОМОВА ЮЛИЯ</t>
  </si>
  <si>
    <t>НИКИФОРОВА ИРИНА</t>
  </si>
  <si>
    <t>БОЧКАНОВА ЕКАТЕРИНА</t>
  </si>
  <si>
    <t>ЕЛЕСИНА НАТАЛЬЯ</t>
  </si>
  <si>
    <t>КУЗНЕЦОВА ОЛЬГА</t>
  </si>
  <si>
    <t>СКАМНИЦКАЯ ИРИНА</t>
  </si>
  <si>
    <t>Т8 UnМ</t>
  </si>
  <si>
    <t>T8М14-17</t>
  </si>
  <si>
    <t>КОСТЫЛЕВ МИХАИЛ</t>
  </si>
  <si>
    <t>БУХЛАКОВ АРТЕМ</t>
  </si>
  <si>
    <t>T8 UnЖ</t>
  </si>
  <si>
    <t>T8Ж14-17</t>
  </si>
  <si>
    <t>ВОРОНИНА ЕКАТЕРИНА</t>
  </si>
  <si>
    <t>АРТЕМЬЕВА АНАСТАСИЯ</t>
  </si>
  <si>
    <t>ПУДОЧКИНА ПОЛИНА</t>
  </si>
  <si>
    <t>T8СхМ</t>
  </si>
  <si>
    <t>КУБИС ВЯЧЕСЛАВ</t>
  </si>
  <si>
    <t>T8схМ40+</t>
  </si>
  <si>
    <t>БРЮСОВ ЕВГЕНИЙ</t>
  </si>
  <si>
    <t>ЗАГРЕБИН ГЕННАДИЙ</t>
  </si>
  <si>
    <t>T8СхЖ</t>
  </si>
  <si>
    <t>ИГРУШКИНА СВЕТЛАНА</t>
  </si>
  <si>
    <t>T8схЖ40+</t>
  </si>
  <si>
    <t>ТУРУТИНА ИННА</t>
  </si>
  <si>
    <t>T3МСх</t>
  </si>
  <si>
    <t>БАЗОВ ИЛЬЯ</t>
  </si>
  <si>
    <t>T3,5схМ3</t>
  </si>
  <si>
    <t>ПЕРХАДОВ АГАМЫРАТ</t>
  </si>
  <si>
    <t>T3,5схМ4</t>
  </si>
  <si>
    <t>ФИЛОНОВ ВЛАДИМИР</t>
  </si>
  <si>
    <t>T3ЖСх</t>
  </si>
  <si>
    <t>МЫШКОВАКУЛИКОВА ТАТЬЯНА</t>
  </si>
  <si>
    <t>T3,5схЖ4</t>
  </si>
  <si>
    <t>ВАСИЛЬЕВА АЛЕКСАНДРА</t>
  </si>
  <si>
    <t>T3,5схЖ3</t>
  </si>
  <si>
    <t>ГРУШИНА МАРИЯ</t>
  </si>
  <si>
    <t>БЫЧКОВА НАДЕЖДА</t>
  </si>
  <si>
    <t>ПАРШАКОВА ОЛЬГА</t>
  </si>
  <si>
    <t>ДЕДУШКИНА АННА</t>
  </si>
  <si>
    <t>ФЕДИНА ЕЛЕНА</t>
  </si>
  <si>
    <t>МАРАКУЛИНА АЛИСА</t>
  </si>
  <si>
    <t>ЛОБАНОВА АЛЕКСАНДРА</t>
  </si>
  <si>
    <t>ИКИЗЛИ СТЕФАНИДА</t>
  </si>
  <si>
    <t>ВАСИЛЕЦ ЕЛЕНА</t>
  </si>
  <si>
    <t>ПЕРЕЛЫГИНА НАТАЛИЯ</t>
  </si>
  <si>
    <t>САВИНЫХ ТАМАРА</t>
  </si>
  <si>
    <t>ЗАГРЕБИНА СВЕТЛАНА</t>
  </si>
  <si>
    <t>БАРАНОВА ОКСАНА</t>
  </si>
  <si>
    <t>АЛХЕДДО ИРИНА</t>
  </si>
  <si>
    <t>ЛЕПЕНДИНА ТАТЬЯНА</t>
  </si>
  <si>
    <t>ШВЕДОВА ЮЛИЯ</t>
  </si>
  <si>
    <t>ЛОМТЕВА ОЛЬГА</t>
  </si>
  <si>
    <t>ИСАЧЕНКО ЭЛЬВИРА</t>
  </si>
  <si>
    <t>ЕРШОВА ТАТЬЯНА</t>
  </si>
  <si>
    <t>ЗУБАРЕВА ЛАРИСА</t>
  </si>
  <si>
    <t>ЕСИНА ИРИНА</t>
  </si>
  <si>
    <t>К оплате</t>
  </si>
  <si>
    <t>к оплате</t>
  </si>
  <si>
    <t>к оплает</t>
  </si>
  <si>
    <t>ЮМ</t>
  </si>
  <si>
    <t>ЮЖ</t>
  </si>
  <si>
    <t>Талхадов Артур</t>
  </si>
  <si>
    <t>Патрушев Максим</t>
  </si>
  <si>
    <t>ЛОХИН АРТЕМ</t>
  </si>
  <si>
    <t>БОЙЧИЧ НАДЕЖДА</t>
  </si>
  <si>
    <t>Кириллов Кирилл</t>
  </si>
  <si>
    <t>Сизова Ирина</t>
  </si>
  <si>
    <t>СТРЕЛОВ АРТЕМ</t>
  </si>
  <si>
    <t>КЛЕЩЕНОК МАРИЯ</t>
  </si>
  <si>
    <t>ПЕРЕПЕЛКИНА ЮЛИЯ</t>
  </si>
  <si>
    <t>ПРОМЕТОВА ЕЛЕНА</t>
  </si>
  <si>
    <t>БУРЫЧЕВА АННА</t>
  </si>
  <si>
    <t>АБДУРАХМАНОВА ЯНА</t>
  </si>
  <si>
    <t xml:space="preserve"> </t>
  </si>
  <si>
    <t>Воронкова Ева</t>
  </si>
  <si>
    <t>Дюсмекеева Елизавета</t>
  </si>
  <si>
    <t>Гнездина Надежда</t>
  </si>
  <si>
    <t>Сидорок Егор</t>
  </si>
  <si>
    <t>Ермаков Кирилл</t>
  </si>
  <si>
    <t>Коваленко Леонид</t>
  </si>
  <si>
    <t>Васильев Константин</t>
  </si>
  <si>
    <t>Русинов Михаил</t>
  </si>
  <si>
    <t>Никулин Владимир</t>
  </si>
  <si>
    <t>Ижболдина Татьяна</t>
  </si>
  <si>
    <t>Кудакова Марина</t>
  </si>
  <si>
    <t>Горланова Наталья</t>
  </si>
  <si>
    <t>Неклюдова Елена</t>
  </si>
  <si>
    <t>Микишев Николай</t>
  </si>
  <si>
    <t>Крестинин Алексей</t>
  </si>
  <si>
    <t>Крюков Дмитрий</t>
  </si>
  <si>
    <t>Петряев Алексей</t>
  </si>
  <si>
    <t>Елизаров Виталий</t>
  </si>
  <si>
    <t>Виноградов Дмитрий</t>
  </si>
  <si>
    <t>Вотяков Дмитрий</t>
  </si>
  <si>
    <t>Паршин Алексей</t>
  </si>
  <si>
    <t>Ливерко Михаил</t>
  </si>
  <si>
    <t>Зайцев Сергей</t>
  </si>
  <si>
    <t>Рыбина Татьяна</t>
  </si>
  <si>
    <t>Каштанова Наталия</t>
  </si>
  <si>
    <t>Шамова-Бушуева Ирина</t>
  </si>
  <si>
    <t>Акатьева Екатерина</t>
  </si>
  <si>
    <t>Дюсмакеева Наталия</t>
  </si>
  <si>
    <t>Часова Наталья</t>
  </si>
  <si>
    <t>Елфимова Анна</t>
  </si>
  <si>
    <t>Барыкина Анастасия</t>
  </si>
  <si>
    <t>Смолкина Анасастия</t>
  </si>
  <si>
    <t>Лучевникова Елена</t>
  </si>
  <si>
    <t>Гридина Янина</t>
  </si>
  <si>
    <t>Уромова Светлана</t>
  </si>
  <si>
    <t>Попович Ирина</t>
  </si>
  <si>
    <t>Кашина Татьяна</t>
  </si>
  <si>
    <t>Мирсаяпова Диляра</t>
  </si>
  <si>
    <t>Никишина Анна</t>
  </si>
  <si>
    <t>Нуртдинова Гузель</t>
  </si>
  <si>
    <t>Халак Мария</t>
  </si>
  <si>
    <t>Шаленкова Екатерина</t>
  </si>
  <si>
    <t>Никифорова Татьяна</t>
  </si>
  <si>
    <t>Зырянова Марина</t>
  </si>
  <si>
    <t>Никулина Светлана</t>
  </si>
  <si>
    <t>Кияшко Екатерина</t>
  </si>
  <si>
    <t>Тихонова Мария</t>
  </si>
  <si>
    <t>Фищук Наталья</t>
  </si>
  <si>
    <t>Локтионова Ольга</t>
  </si>
  <si>
    <t>Столярова Мария</t>
  </si>
  <si>
    <t>Потапова Надежда</t>
  </si>
  <si>
    <t>Паничева Анна</t>
  </si>
  <si>
    <t>Демина Евгения</t>
  </si>
  <si>
    <t>Сидорова Татьяна</t>
  </si>
  <si>
    <t>Афанасьева Надежда</t>
  </si>
  <si>
    <t>Футман Роман</t>
  </si>
  <si>
    <t>Храмов Роман</t>
  </si>
  <si>
    <t>Кулагин Павел</t>
  </si>
  <si>
    <t>П Эдуард</t>
  </si>
  <si>
    <t>Горелов Кирилл</t>
  </si>
  <si>
    <t>Иванов Сергей</t>
  </si>
  <si>
    <t>Курач Владимир</t>
  </si>
  <si>
    <t>Никитин Илья</t>
  </si>
  <si>
    <t>Ищенко Роман</t>
  </si>
  <si>
    <t>Макаров Сергей</t>
  </si>
  <si>
    <t>СУРИКОВ АЛЕКСЕЙ (1983)</t>
  </si>
  <si>
    <t>СУРИКОВ АЛЕКСЕЙ (1975)</t>
  </si>
  <si>
    <t>Корочкин Антон</t>
  </si>
  <si>
    <t>Рычагов Андрей</t>
  </si>
  <si>
    <t>Юрьевич Неровнов</t>
  </si>
  <si>
    <t>Русанов Евгений</t>
  </si>
  <si>
    <t>Ушаков Николай</t>
  </si>
  <si>
    <t>Ирдименьев Алексей</t>
  </si>
  <si>
    <t>Чередниченко Сергей</t>
  </si>
  <si>
    <t>Майоров Сергей</t>
  </si>
  <si>
    <t>Журавлев Алексей</t>
  </si>
  <si>
    <t>Салтыков Максим</t>
  </si>
  <si>
    <t>Устинов Михаил</t>
  </si>
  <si>
    <t>Гаврюшин Александр</t>
  </si>
  <si>
    <t>Шаров Евгений</t>
  </si>
  <si>
    <t>Воронов Алексей</t>
  </si>
  <si>
    <t>Калачев Валерий</t>
  </si>
  <si>
    <t>Калинкин Роман</t>
  </si>
  <si>
    <t>Кудряшов Игорь</t>
  </si>
  <si>
    <t>Комаров Сергей</t>
  </si>
  <si>
    <t>Пастухов Михаил</t>
  </si>
  <si>
    <t>Строкин Павел</t>
  </si>
  <si>
    <t>Русинов Дмитрий</t>
  </si>
  <si>
    <t>Саматов Андрей</t>
  </si>
  <si>
    <t>Макаров Алексей</t>
  </si>
  <si>
    <t>Скамницкий Дмитрий</t>
  </si>
  <si>
    <t>Прокофьев Константин</t>
  </si>
  <si>
    <t>Новожилов Евгений</t>
  </si>
  <si>
    <t>Хмелевский Олег</t>
  </si>
  <si>
    <t>Гусев Виталий</t>
  </si>
  <si>
    <t>Слыжов Игорь</t>
  </si>
  <si>
    <t>Мачнев Сергей</t>
  </si>
  <si>
    <t>Васкевич Данила</t>
  </si>
  <si>
    <t>Суриков Алексей (1983)</t>
  </si>
  <si>
    <t>Суриков Алексей (1975)</t>
  </si>
  <si>
    <t>Барабин Станислав</t>
  </si>
  <si>
    <t>Никулин Егор</t>
  </si>
  <si>
    <t>Каширский Феликс</t>
  </si>
  <si>
    <t>Глебов Игорь</t>
  </si>
  <si>
    <t>Алексеев Андрей (1983)</t>
  </si>
  <si>
    <t>Алексеев Андрей (1992)</t>
  </si>
  <si>
    <t>Каргина Мария</t>
  </si>
  <si>
    <t>Соболева Жанна</t>
  </si>
  <si>
    <t>Образцова Екатерина</t>
  </si>
  <si>
    <t>Владимирова Дарья</t>
  </si>
  <si>
    <t>Крюкова Екатерина</t>
  </si>
  <si>
    <t>Ситникова Екатерина</t>
  </si>
  <si>
    <t>Иноземцева Татьяна</t>
  </si>
  <si>
    <t>Жукова Анастасия</t>
  </si>
  <si>
    <t>Климова Елена</t>
  </si>
  <si>
    <t>Давыдова Ксения</t>
  </si>
  <si>
    <t>Александрова Елена</t>
  </si>
  <si>
    <t>Шелепенкина Любовь</t>
  </si>
  <si>
    <t>Фатьянова Мария</t>
  </si>
  <si>
    <t>Костюк Елена</t>
  </si>
  <si>
    <t>Софронова Яна</t>
  </si>
  <si>
    <t>Питанова Марина</t>
  </si>
  <si>
    <t>Лазарцева Ксения</t>
  </si>
  <si>
    <t>Буртышева Анастасия</t>
  </si>
  <si>
    <t>Ракита Дарья</t>
  </si>
  <si>
    <t>Повилягина Анастасия</t>
  </si>
  <si>
    <t>Топоркова Ульяна</t>
  </si>
  <si>
    <t>Филиппова Анастасия</t>
  </si>
  <si>
    <t>Цыганова Екатерина</t>
  </si>
  <si>
    <t>Архиреева Марина</t>
  </si>
  <si>
    <t>Анисимова Наталья</t>
  </si>
  <si>
    <t>Тушавина Елена</t>
  </si>
  <si>
    <t>Гаврилова Татьяна</t>
  </si>
  <si>
    <t>Петрушева Анастасия</t>
  </si>
  <si>
    <t>Мухина Арина</t>
  </si>
  <si>
    <t>Терацова Татьяна</t>
  </si>
  <si>
    <t>Кочеткова Яна</t>
  </si>
  <si>
    <t>Левакова Дарья</t>
  </si>
  <si>
    <t>Риарден Юлия</t>
  </si>
  <si>
    <t>Повереннова Ирина</t>
  </si>
  <si>
    <t>Зорина Мария</t>
  </si>
  <si>
    <t>Доброва Оксана</t>
  </si>
  <si>
    <t>Гужева Елена</t>
  </si>
  <si>
    <t>Метелкина Елена</t>
  </si>
  <si>
    <t>Улыбина Мария</t>
  </si>
  <si>
    <t>Сучак Елена</t>
  </si>
  <si>
    <t>Привалова Анна</t>
  </si>
  <si>
    <t>Графьева Алена</t>
  </si>
  <si>
    <t>Зеленеева Эльмира</t>
  </si>
  <si>
    <t>Горбунова Александра</t>
  </si>
  <si>
    <t>Веретенова Кристина</t>
  </si>
  <si>
    <t>Матвеенко Юлия</t>
  </si>
  <si>
    <t>Кукушкина Оксана</t>
  </si>
  <si>
    <t>Фролова Татьяна</t>
  </si>
  <si>
    <t>Стешова Мария</t>
  </si>
  <si>
    <t>Малофеева Ольга</t>
  </si>
  <si>
    <t>Курыжова Алла</t>
  </si>
  <si>
    <t>Конькова Ирина</t>
  </si>
  <si>
    <t>Камалиева Алия</t>
  </si>
  <si>
    <t>Вдовина Алена</t>
  </si>
  <si>
    <t>Синягина Галина</t>
  </si>
  <si>
    <t>Белобородова Антонина</t>
  </si>
  <si>
    <t>Сидорова Алена</t>
  </si>
  <si>
    <t>Карпова Светлана</t>
  </si>
  <si>
    <t>Ермошина Анастасия</t>
  </si>
  <si>
    <t>Колдомцева Марина</t>
  </si>
  <si>
    <t>Петрова Галина</t>
  </si>
  <si>
    <t>Трусова Анастасия</t>
  </si>
  <si>
    <t>Развозова Марина</t>
  </si>
  <si>
    <t>Курюкина Ксения</t>
  </si>
  <si>
    <t>Беликова Ольга</t>
  </si>
  <si>
    <t>Рябова Елена</t>
  </si>
  <si>
    <t>Ефременко Юлия</t>
  </si>
  <si>
    <t>Егорова Юлия</t>
  </si>
  <si>
    <t>Муханова Наталья</t>
  </si>
  <si>
    <t>Никольская Ирина</t>
  </si>
  <si>
    <t>Земляная Елизавета</t>
  </si>
  <si>
    <t>Неклюдова Мария</t>
  </si>
  <si>
    <t>Махалова Екатерина</t>
  </si>
  <si>
    <t>Лобанова Марина</t>
  </si>
  <si>
    <t>Потапова Наталья</t>
  </si>
  <si>
    <t>Масленникова Екатерина</t>
  </si>
  <si>
    <t>Пичугина Анна</t>
  </si>
  <si>
    <t>Царегородцева Ольга</t>
  </si>
  <si>
    <t>Карпова Екатерина</t>
  </si>
  <si>
    <t>Теплова Анна</t>
  </si>
  <si>
    <t>Короткова Юлия</t>
  </si>
  <si>
    <t>Горностаева Екатерина</t>
  </si>
  <si>
    <t>Башарина Елена</t>
  </si>
  <si>
    <t>Куликова Мария</t>
  </si>
  <si>
    <t>Горбатенко Светлана (1966)</t>
  </si>
  <si>
    <t>Горбатенко Светлана (1996)</t>
  </si>
  <si>
    <t>Пьянов Владислав</t>
  </si>
  <si>
    <t>Графов Михаил</t>
  </si>
  <si>
    <t>Попинов Константин</t>
  </si>
  <si>
    <t>Шмелев Антон</t>
  </si>
  <si>
    <t>Архипов Дмитрий</t>
  </si>
  <si>
    <t>Постнов Дмитрий</t>
  </si>
  <si>
    <t>Шестаков Павел</t>
  </si>
  <si>
    <t>Малов Илья</t>
  </si>
  <si>
    <t>Денисов Николай</t>
  </si>
  <si>
    <t>Маслов Владимир</t>
  </si>
  <si>
    <t>Лазарев Алексей</t>
  </si>
  <si>
    <t>Фатьянов Александр</t>
  </si>
  <si>
    <t>Гусев Андрей</t>
  </si>
  <si>
    <t>Сорокин Михаил</t>
  </si>
  <si>
    <t>Ястребов Сергей</t>
  </si>
  <si>
    <t>Ионов Максим</t>
  </si>
  <si>
    <t>Астанин Никита</t>
  </si>
  <si>
    <t>Климов Тимур</t>
  </si>
  <si>
    <t>Чистозвонов Михаил</t>
  </si>
  <si>
    <t>Савельев Денис</t>
  </si>
  <si>
    <t>Маркин Дмитрий</t>
  </si>
  <si>
    <t>Герасимов Сергей</t>
  </si>
  <si>
    <t>Блохин Александр</t>
  </si>
  <si>
    <t>Шкунов Александр</t>
  </si>
  <si>
    <t>Богдалов Марат</t>
  </si>
  <si>
    <t>Лебедев Юрий</t>
  </si>
  <si>
    <t>Рогозин Илья</t>
  </si>
  <si>
    <t>Зеленкин Сергей</t>
  </si>
  <si>
    <t>Кулышев Владимир</t>
  </si>
  <si>
    <t>Кочин Дмитрий</t>
  </si>
  <si>
    <t>Сомов Артем</t>
  </si>
  <si>
    <t>Дедешин Павел</t>
  </si>
  <si>
    <t>Сидоров Василий</t>
  </si>
  <si>
    <t>Синяков Артем</t>
  </si>
  <si>
    <t>Иванов Игорь</t>
  </si>
  <si>
    <t>Шаров Станислав</t>
  </si>
  <si>
    <t>Беляев Валерий</t>
  </si>
  <si>
    <t>Торчиков Сергей</t>
  </si>
  <si>
    <t>Набойченко Дмитрий</t>
  </si>
  <si>
    <t>Гусев Дмитрий</t>
  </si>
  <si>
    <t>Юхин Артем</t>
  </si>
  <si>
    <t>Щербаков Максим</t>
  </si>
  <si>
    <t>Леонтьев Андрей</t>
  </si>
  <si>
    <t>Симаков Артем</t>
  </si>
  <si>
    <t>Мюнц Александр</t>
  </si>
  <si>
    <t>Астахов Павел</t>
  </si>
  <si>
    <t>Крутов Дмитрий</t>
  </si>
  <si>
    <t>Михеев Сергей</t>
  </si>
  <si>
    <t>Филатов Павел</t>
  </si>
  <si>
    <t>Скуратович Александр</t>
  </si>
  <si>
    <t>Желунин Егор</t>
  </si>
  <si>
    <t>Терехин Дмитрий</t>
  </si>
  <si>
    <t>Кобзев Андрей</t>
  </si>
  <si>
    <t>Жиров Алексей</t>
  </si>
  <si>
    <t>Данильченко Иван</t>
  </si>
  <si>
    <t>Шевяков Александр</t>
  </si>
  <si>
    <t>Маштаков Юрий</t>
  </si>
  <si>
    <t>Мулинов Артур</t>
  </si>
  <si>
    <t>Гаврилов Антон</t>
  </si>
  <si>
    <t>Маштаков Станислав</t>
  </si>
  <si>
    <t>Маркеев Денис</t>
  </si>
  <si>
    <t>Улыбин Василий</t>
  </si>
  <si>
    <t>Король Артем</t>
  </si>
  <si>
    <t>Щетинин Дмитрий</t>
  </si>
  <si>
    <t>Терехов Александр</t>
  </si>
  <si>
    <t>Горшенин Евгений</t>
  </si>
  <si>
    <t>Терацов Николай</t>
  </si>
  <si>
    <t>Шулешов Михаил</t>
  </si>
  <si>
    <t>Киларев Дмитрий</t>
  </si>
  <si>
    <t>Воронков Максим</t>
  </si>
  <si>
    <t>Жуков Юрий</t>
  </si>
  <si>
    <t>Балашов Александр</t>
  </si>
  <si>
    <t>Кувшинов Сергей</t>
  </si>
  <si>
    <t>Веретенов Вадим</t>
  </si>
  <si>
    <t>Духин Александр</t>
  </si>
  <si>
    <t>Шклярик Андрей</t>
  </si>
  <si>
    <t>Вайзбург Виктор</t>
  </si>
  <si>
    <t>Бахметьев Игорь</t>
  </si>
  <si>
    <t>Таныгин Ян</t>
  </si>
  <si>
    <t>Сенников Роман</t>
  </si>
  <si>
    <t>Козырев Иван</t>
  </si>
  <si>
    <t>Малинин Николай</t>
  </si>
  <si>
    <t>Чубаров Илья</t>
  </si>
  <si>
    <t>Андроник Антон</t>
  </si>
  <si>
    <t>Варавва Михаил</t>
  </si>
  <si>
    <t>Кузнецов Эдуард</t>
  </si>
  <si>
    <t>Богданов Прохор</t>
  </si>
  <si>
    <t>Гагаев Роман</t>
  </si>
  <si>
    <t>Ельников Денис</t>
  </si>
  <si>
    <t>Петрухин Роман</t>
  </si>
  <si>
    <t>Братухин Олег</t>
  </si>
  <si>
    <t>Калинин Максим</t>
  </si>
  <si>
    <t>Безденежных Александр</t>
  </si>
  <si>
    <t>Кузнецов Егор</t>
  </si>
  <si>
    <t>Максимов Михаил</t>
  </si>
  <si>
    <t>Кузнецов Андрей</t>
  </si>
  <si>
    <t>Павленко Виктор</t>
  </si>
  <si>
    <t>Гапичев Алексей</t>
  </si>
  <si>
    <t>Курыжов Константин</t>
  </si>
  <si>
    <t>Шило Илья</t>
  </si>
  <si>
    <t>Махов Арсений</t>
  </si>
  <si>
    <t>Шило Яков</t>
  </si>
  <si>
    <t>Шатов Никита</t>
  </si>
  <si>
    <t>Кузнецов Леонид</t>
  </si>
  <si>
    <t>Попов Евгений</t>
  </si>
  <si>
    <t>Никонов Павел</t>
  </si>
  <si>
    <t>Кормщиков Илья</t>
  </si>
  <si>
    <t>Почивалин Вадим</t>
  </si>
  <si>
    <t>Казаков Вячеслав</t>
  </si>
  <si>
    <t>Садеков Илдар</t>
  </si>
  <si>
    <t>Кашигин Денис</t>
  </si>
  <si>
    <t>Тягунов Александр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</si>
</sst>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₽_-;\-* #,##0.00\ _₽_-;_-* &quot;-&quot;??\ _₽_-;_-@_-"/>
    <numFmt numFmtId="164" formatCode="0.0"/>
    <numFmt numFmtId="165" formatCode="hh:mm:ss"/>
    <numFmt numFmtId="166" formatCode="d/m/yyyy"/>
  </numFmts>
  <fonts count="46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color rgb="FF000000"/>
      <name val="Times New Roman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333366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0"/>
      <color rgb="FF000000"/>
      <name val="Arial Unicode MS"/>
      <family val="2"/>
      <charset val="204"/>
    </font>
    <font>
      <b/>
      <u/>
      <sz val="10"/>
      <color rgb="FF000000"/>
      <name val="Arial Unicode MS"/>
      <family val="2"/>
      <charset val="204"/>
    </font>
    <font>
      <b/>
      <sz val="18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scheme val="minor"/>
    </font>
    <font>
      <b/>
      <sz val="10"/>
      <color rgb="FF000000"/>
      <name val="Arial Unicode MS"/>
      <family val="2"/>
      <charset val="204"/>
    </font>
    <font>
      <b/>
      <u/>
      <sz val="10"/>
      <color rgb="FF000000"/>
      <name val="Arial Unicode MS"/>
    </font>
    <font>
      <sz val="10"/>
      <color rgb="FF000000"/>
      <name val="Arial Unicode MS"/>
    </font>
    <font>
      <sz val="10"/>
      <color rgb="FF000000"/>
      <name val="Calibri"/>
      <scheme val="minor"/>
    </font>
    <font>
      <b/>
      <sz val="10"/>
      <color theme="1"/>
      <name val="Calibri"/>
      <family val="2"/>
      <charset val="204"/>
      <scheme val="minor"/>
    </font>
    <font>
      <sz val="11"/>
      <name val="Calibri"/>
      <scheme val="minor"/>
    </font>
    <font>
      <b/>
      <sz val="12"/>
      <color rgb="FF333366"/>
      <name val="Arial"/>
    </font>
    <font>
      <b/>
      <sz val="12"/>
      <color rgb="FFFF0000"/>
      <name val="Arial"/>
    </font>
    <font>
      <b/>
      <sz val="10"/>
      <color rgb="FF000000"/>
      <name val="Arimo"/>
    </font>
    <font>
      <b/>
      <sz val="11"/>
      <name val="Calibri"/>
    </font>
    <font>
      <sz val="11"/>
      <name val="Calibri"/>
    </font>
    <font>
      <sz val="10"/>
      <color rgb="FF000000"/>
      <name val="Arimo"/>
    </font>
    <font>
      <sz val="10"/>
      <color theme="1"/>
      <name val="Times New Roman"/>
      <family val="1"/>
      <charset val="204"/>
    </font>
    <font>
      <sz val="10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10"/>
      <color theme="1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8" tint="0.39997558519241921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theme="9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theme="9"/>
      </bottom>
      <diagonal/>
    </border>
    <border>
      <left style="thin">
        <color theme="9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9"/>
      </right>
      <top/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9"/>
      </right>
      <top style="thin">
        <color indexed="64"/>
      </top>
      <bottom/>
      <diagonal/>
    </border>
    <border>
      <left style="thin">
        <color theme="9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9"/>
      </right>
      <top/>
      <bottom/>
      <diagonal/>
    </border>
    <border>
      <left style="thin">
        <color theme="9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9"/>
      </right>
      <top style="thin">
        <color theme="1"/>
      </top>
      <bottom style="thin">
        <color theme="1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theme="1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theme="1"/>
      </bottom>
      <diagonal/>
    </border>
    <border>
      <left style="thin">
        <color theme="9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theme="9"/>
      </right>
      <top style="thin">
        <color theme="1"/>
      </top>
      <bottom/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theme="1" tint="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/>
      <top style="thin">
        <color indexed="64"/>
      </top>
      <bottom style="thin">
        <color theme="1" tint="4.9989318521683403E-2"/>
      </bottom>
      <diagonal/>
    </border>
    <border>
      <left style="thin">
        <color theme="9"/>
      </left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 style="thin">
        <color theme="9"/>
      </right>
      <top style="thin">
        <color theme="1" tint="4.9989318521683403E-2"/>
      </top>
      <bottom style="thin">
        <color theme="1" tint="4.9989318521683403E-2"/>
      </bottom>
      <diagonal/>
    </border>
    <border>
      <left/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/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theme="9"/>
      </left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1" tint="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1" tint="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43" fontId="11" fillId="0" borderId="0" applyFont="0" applyFill="0" applyBorder="0" applyAlignment="0" applyProtection="0"/>
    <xf numFmtId="0" fontId="10" fillId="0" borderId="0"/>
    <xf numFmtId="0" fontId="15" fillId="0" borderId="0"/>
    <xf numFmtId="0" fontId="9" fillId="0" borderId="0"/>
    <xf numFmtId="0" fontId="25" fillId="0" borderId="0"/>
    <xf numFmtId="0" fontId="7" fillId="0" borderId="0"/>
    <xf numFmtId="0" fontId="6" fillId="0" borderId="0"/>
    <xf numFmtId="0" fontId="29" fillId="0" borderId="0"/>
    <xf numFmtId="0" fontId="31" fillId="0" borderId="0"/>
    <xf numFmtId="0" fontId="39" fillId="0" borderId="0"/>
  </cellStyleXfs>
  <cellXfs count="350">
    <xf numFmtId="0" fontId="0" fillId="0" borderId="0" xfId="0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1" xfId="0" applyFont="1" applyBorder="1"/>
    <xf numFmtId="0" fontId="12" fillId="0" borderId="1" xfId="0" applyFont="1" applyBorder="1" applyAlignment="1">
      <alignment horizontal="right"/>
    </xf>
    <xf numFmtId="0" fontId="13" fillId="0" borderId="0" xfId="0" applyFont="1"/>
    <xf numFmtId="0" fontId="13" fillId="0" borderId="0" xfId="0" applyFont="1" applyFill="1"/>
    <xf numFmtId="0" fontId="13" fillId="4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2" fillId="4" borderId="1" xfId="0" applyFont="1" applyFill="1" applyBorder="1"/>
    <xf numFmtId="0" fontId="12" fillId="3" borderId="1" xfId="0" applyFont="1" applyFill="1" applyBorder="1"/>
    <xf numFmtId="21" fontId="12" fillId="0" borderId="0" xfId="0" applyNumberFormat="1" applyFont="1"/>
    <xf numFmtId="0" fontId="12" fillId="0" borderId="0" xfId="0" applyFont="1" applyAlignment="1"/>
    <xf numFmtId="0" fontId="12" fillId="0" borderId="1" xfId="0" applyFont="1" applyFill="1" applyBorder="1" applyAlignment="1">
      <alignment horizontal="right"/>
    </xf>
    <xf numFmtId="0" fontId="25" fillId="0" borderId="0" xfId="5"/>
    <xf numFmtId="0" fontId="12" fillId="0" borderId="2" xfId="0" applyFont="1" applyBorder="1" applyAlignment="1">
      <alignment horizontal="right"/>
    </xf>
    <xf numFmtId="0" fontId="18" fillId="0" borderId="0" xfId="5" applyFont="1" applyAlignment="1">
      <alignment horizontal="left" vertical="center" wrapText="1"/>
    </xf>
    <xf numFmtId="165" fontId="25" fillId="0" borderId="0" xfId="5" applyNumberFormat="1"/>
    <xf numFmtId="0" fontId="27" fillId="0" borderId="0" xfId="5" applyFont="1" applyAlignment="1">
      <alignment vertical="center"/>
    </xf>
    <xf numFmtId="0" fontId="28" fillId="0" borderId="0" xfId="5" applyFont="1" applyAlignment="1">
      <alignment vertical="center"/>
    </xf>
    <xf numFmtId="0" fontId="6" fillId="0" borderId="0" xfId="7"/>
    <xf numFmtId="0" fontId="18" fillId="0" borderId="0" xfId="7" applyFont="1" applyAlignment="1">
      <alignment horizontal="left" wrapText="1"/>
    </xf>
    <xf numFmtId="0" fontId="26" fillId="0" borderId="1" xfId="7" applyFont="1" applyBorder="1"/>
    <xf numFmtId="0" fontId="20" fillId="0" borderId="0" xfId="7" applyFont="1"/>
    <xf numFmtId="0" fontId="19" fillId="0" borderId="1" xfId="7" applyFont="1" applyBorder="1"/>
    <xf numFmtId="0" fontId="6" fillId="0" borderId="1" xfId="7" applyBorder="1"/>
    <xf numFmtId="21" fontId="6" fillId="0" borderId="1" xfId="7" applyNumberFormat="1" applyBorder="1"/>
    <xf numFmtId="0" fontId="19" fillId="0" borderId="0" xfId="7" applyFont="1"/>
    <xf numFmtId="0" fontId="31" fillId="0" borderId="0" xfId="9" applyFont="1" applyAlignment="1"/>
    <xf numFmtId="0" fontId="32" fillId="0" borderId="0" xfId="9" applyFont="1" applyAlignment="1">
      <alignment horizontal="center" wrapText="1"/>
    </xf>
    <xf numFmtId="0" fontId="33" fillId="0" borderId="0" xfId="9" applyFont="1" applyAlignment="1">
      <alignment horizontal="left" wrapText="1"/>
    </xf>
    <xf numFmtId="0" fontId="34" fillId="0" borderId="7" xfId="9" applyFont="1" applyBorder="1"/>
    <xf numFmtId="0" fontId="35" fillId="0" borderId="7" xfId="9" applyFont="1" applyBorder="1"/>
    <xf numFmtId="0" fontId="36" fillId="0" borderId="7" xfId="9" applyFont="1" applyBorder="1" applyAlignment="1">
      <alignment horizontal="left"/>
    </xf>
    <xf numFmtId="0" fontId="36" fillId="0" borderId="7" xfId="9" applyFont="1" applyBorder="1" applyAlignment="1">
      <alignment horizontal="left" wrapText="1"/>
    </xf>
    <xf numFmtId="21" fontId="36" fillId="0" borderId="7" xfId="9" applyNumberFormat="1" applyFont="1" applyBorder="1" applyAlignment="1">
      <alignment horizontal="left" wrapText="1"/>
    </xf>
    <xf numFmtId="0" fontId="37" fillId="0" borderId="7" xfId="9" applyFont="1" applyBorder="1"/>
    <xf numFmtId="0" fontId="36" fillId="0" borderId="7" xfId="9" applyFont="1" applyBorder="1"/>
    <xf numFmtId="21" fontId="36" fillId="0" borderId="7" xfId="9" applyNumberFormat="1" applyFont="1" applyBorder="1"/>
    <xf numFmtId="46" fontId="36" fillId="0" borderId="7" xfId="9" applyNumberFormat="1" applyFont="1" applyBorder="1"/>
    <xf numFmtId="0" fontId="16" fillId="0" borderId="1" xfId="7" applyFont="1" applyBorder="1"/>
    <xf numFmtId="0" fontId="23" fillId="0" borderId="0" xfId="7" applyFont="1"/>
    <xf numFmtId="0" fontId="23" fillId="5" borderId="0" xfId="7" applyFont="1" applyFill="1" applyAlignment="1">
      <alignment horizontal="left" vertical="center" indent="1"/>
    </xf>
    <xf numFmtId="21" fontId="23" fillId="5" borderId="0" xfId="7" applyNumberFormat="1" applyFont="1" applyFill="1" applyAlignment="1">
      <alignment horizontal="left" vertical="center" indent="1"/>
    </xf>
    <xf numFmtId="0" fontId="22" fillId="5" borderId="6" xfId="7" applyFont="1" applyFill="1" applyBorder="1" applyAlignment="1">
      <alignment horizontal="left" vertical="center" indent="1"/>
    </xf>
    <xf numFmtId="0" fontId="23" fillId="0" borderId="0" xfId="7" applyFont="1" applyAlignment="1">
      <alignment horizontal="left"/>
    </xf>
    <xf numFmtId="0" fontId="12" fillId="0" borderId="0" xfId="9" applyFont="1" applyAlignment="1"/>
    <xf numFmtId="0" fontId="38" fillId="0" borderId="0" xfId="7" applyFont="1" applyAlignment="1">
      <alignment horizontal="center"/>
    </xf>
    <xf numFmtId="0" fontId="21" fillId="0" borderId="0" xfId="7" applyFont="1" applyAlignment="1">
      <alignment horizontal="center" vertical="center" wrapText="1"/>
    </xf>
    <xf numFmtId="0" fontId="24" fillId="0" borderId="0" xfId="7" applyFont="1" applyAlignment="1">
      <alignment horizontal="center" vertical="center" wrapText="1"/>
    </xf>
    <xf numFmtId="0" fontId="21" fillId="0" borderId="0" xfId="7" applyFont="1" applyAlignment="1">
      <alignment horizontal="left" vertical="center" wrapText="1"/>
    </xf>
    <xf numFmtId="0" fontId="38" fillId="0" borderId="0" xfId="7" applyFont="1" applyAlignment="1">
      <alignment horizontal="left"/>
    </xf>
    <xf numFmtId="0" fontId="22" fillId="5" borderId="6" xfId="7" applyFont="1" applyFill="1" applyBorder="1" applyAlignment="1">
      <alignment horizontal="left" vertical="center"/>
    </xf>
    <xf numFmtId="0" fontId="23" fillId="5" borderId="0" xfId="7" applyFont="1" applyFill="1" applyAlignment="1">
      <alignment horizontal="left" vertical="center"/>
    </xf>
    <xf numFmtId="0" fontId="21" fillId="0" borderId="0" xfId="7" applyFont="1" applyAlignment="1">
      <alignment horizontal="left" vertical="center"/>
    </xf>
    <xf numFmtId="0" fontId="24" fillId="0" borderId="0" xfId="7" applyFont="1" applyAlignment="1">
      <alignment horizontal="left" vertical="center"/>
    </xf>
    <xf numFmtId="0" fontId="23" fillId="0" borderId="0" xfId="7" applyFont="1" applyAlignment="1">
      <alignment horizontal="left" vertical="center"/>
    </xf>
    <xf numFmtId="0" fontId="6" fillId="0" borderId="0" xfId="7" applyAlignment="1">
      <alignment horizontal="left" vertical="center"/>
    </xf>
    <xf numFmtId="0" fontId="39" fillId="0" borderId="0" xfId="10" applyFont="1" applyAlignment="1"/>
    <xf numFmtId="0" fontId="39" fillId="0" borderId="0" xfId="10" applyFont="1" applyAlignment="1">
      <alignment horizontal="center"/>
    </xf>
    <xf numFmtId="21" fontId="40" fillId="0" borderId="0" xfId="10" applyNumberFormat="1" applyFont="1" applyAlignment="1">
      <alignment horizontal="center"/>
    </xf>
    <xf numFmtId="0" fontId="40" fillId="0" borderId="1" xfId="10" applyFont="1" applyBorder="1" applyAlignment="1">
      <alignment horizontal="center"/>
    </xf>
    <xf numFmtId="0" fontId="39" fillId="0" borderId="1" xfId="10" applyFont="1" applyBorder="1" applyAlignment="1">
      <alignment horizontal="center"/>
    </xf>
    <xf numFmtId="21" fontId="40" fillId="0" borderId="1" xfId="10" applyNumberFormat="1" applyFont="1" applyBorder="1" applyAlignment="1">
      <alignment horizontal="center"/>
    </xf>
    <xf numFmtId="0" fontId="30" fillId="0" borderId="1" xfId="10" applyFont="1" applyBorder="1" applyAlignment="1">
      <alignment horizontal="center" wrapText="1"/>
    </xf>
    <xf numFmtId="0" fontId="41" fillId="0" borderId="7" xfId="9" applyFont="1" applyBorder="1"/>
    <xf numFmtId="0" fontId="14" fillId="0" borderId="0" xfId="10" applyFont="1" applyAlignment="1">
      <alignment horizontal="left"/>
    </xf>
    <xf numFmtId="0" fontId="6" fillId="0" borderId="1" xfId="10" applyFont="1" applyBorder="1" applyAlignment="1">
      <alignment horizontal="left"/>
    </xf>
    <xf numFmtId="0" fontId="36" fillId="6" borderId="7" xfId="9" applyFont="1" applyFill="1" applyBorder="1"/>
    <xf numFmtId="21" fontId="36" fillId="6" borderId="7" xfId="9" applyNumberFormat="1" applyFont="1" applyFill="1" applyBorder="1"/>
    <xf numFmtId="0" fontId="12" fillId="6" borderId="0" xfId="9" applyFont="1" applyFill="1" applyAlignment="1"/>
    <xf numFmtId="0" fontId="31" fillId="6" borderId="0" xfId="9" applyFont="1" applyFill="1" applyAlignment="1"/>
    <xf numFmtId="0" fontId="13" fillId="0" borderId="1" xfId="0" applyFont="1" applyFill="1" applyBorder="1"/>
    <xf numFmtId="0" fontId="36" fillId="2" borderId="1" xfId="9" applyFont="1" applyFill="1" applyBorder="1"/>
    <xf numFmtId="0" fontId="6" fillId="5" borderId="0" xfId="7" applyFont="1" applyFill="1" applyAlignment="1">
      <alignment horizontal="left" vertical="center" indent="1"/>
    </xf>
    <xf numFmtId="0" fontId="40" fillId="7" borderId="1" xfId="10" applyFont="1" applyFill="1" applyBorder="1" applyAlignment="1">
      <alignment horizontal="center"/>
    </xf>
    <xf numFmtId="21" fontId="40" fillId="7" borderId="1" xfId="10" applyNumberFormat="1" applyFont="1" applyFill="1" applyBorder="1" applyAlignment="1">
      <alignment horizontal="center"/>
    </xf>
    <xf numFmtId="0" fontId="39" fillId="7" borderId="1" xfId="10" applyFont="1" applyFill="1" applyBorder="1" applyAlignment="1">
      <alignment horizontal="center"/>
    </xf>
    <xf numFmtId="0" fontId="39" fillId="7" borderId="0" xfId="10" applyFont="1" applyFill="1" applyAlignment="1"/>
    <xf numFmtId="0" fontId="16" fillId="0" borderId="1" xfId="10" applyFont="1" applyBorder="1" applyAlignment="1">
      <alignment horizontal="left" wrapText="1"/>
    </xf>
    <xf numFmtId="0" fontId="6" fillId="7" borderId="1" xfId="10" applyFont="1" applyFill="1" applyBorder="1" applyAlignment="1">
      <alignment horizontal="left"/>
    </xf>
    <xf numFmtId="0" fontId="6" fillId="5" borderId="0" xfId="7" applyFont="1" applyFill="1" applyAlignment="1">
      <alignment vertical="center"/>
    </xf>
    <xf numFmtId="0" fontId="6" fillId="0" borderId="1" xfId="10" applyFont="1" applyBorder="1" applyAlignment="1"/>
    <xf numFmtId="0" fontId="6" fillId="7" borderId="1" xfId="10" applyFont="1" applyFill="1" applyBorder="1" applyAlignment="1"/>
    <xf numFmtId="0" fontId="5" fillId="0" borderId="1" xfId="7" applyFont="1" applyBorder="1"/>
    <xf numFmtId="0" fontId="5" fillId="0" borderId="0" xfId="7" applyFont="1" applyAlignment="1"/>
    <xf numFmtId="0" fontId="5" fillId="0" borderId="1" xfId="10" applyFont="1" applyBorder="1" applyAlignment="1"/>
    <xf numFmtId="0" fontId="5" fillId="5" borderId="0" xfId="7" applyFont="1" applyFill="1" applyAlignment="1">
      <alignment vertical="center"/>
    </xf>
    <xf numFmtId="0" fontId="14" fillId="0" borderId="0" xfId="7" applyFont="1" applyAlignment="1">
      <alignment vertical="center" wrapText="1"/>
    </xf>
    <xf numFmtId="0" fontId="16" fillId="5" borderId="6" xfId="7" applyFont="1" applyFill="1" applyBorder="1" applyAlignment="1">
      <alignment vertical="center"/>
    </xf>
    <xf numFmtId="0" fontId="43" fillId="0" borderId="0" xfId="7" applyFont="1" applyAlignment="1">
      <alignment vertical="center" wrapText="1"/>
    </xf>
    <xf numFmtId="0" fontId="5" fillId="0" borderId="1" xfId="10" applyFont="1" applyBorder="1" applyAlignment="1">
      <alignment horizontal="left"/>
    </xf>
    <xf numFmtId="0" fontId="12" fillId="0" borderId="0" xfId="0" applyFont="1" applyAlignment="1">
      <alignment horizontal="center"/>
    </xf>
    <xf numFmtId="0" fontId="5" fillId="2" borderId="1" xfId="5" applyFont="1" applyFill="1" applyBorder="1" applyAlignment="1"/>
    <xf numFmtId="0" fontId="5" fillId="2" borderId="1" xfId="10" applyFont="1" applyFill="1" applyBorder="1" applyAlignment="1">
      <alignment horizontal="left"/>
    </xf>
    <xf numFmtId="0" fontId="36" fillId="8" borderId="7" xfId="9" applyFont="1" applyFill="1" applyBorder="1"/>
    <xf numFmtId="0" fontId="5" fillId="8" borderId="0" xfId="7" applyFont="1" applyFill="1" applyAlignment="1">
      <alignment vertical="center"/>
    </xf>
    <xf numFmtId="0" fontId="12" fillId="0" borderId="3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42" fillId="9" borderId="11" xfId="0" applyFont="1" applyFill="1" applyBorder="1" applyAlignment="1">
      <alignment horizontal="center" vertical="center"/>
    </xf>
    <xf numFmtId="0" fontId="42" fillId="9" borderId="11" xfId="0" applyFont="1" applyFill="1" applyBorder="1" applyAlignment="1">
      <alignment horizontal="center" vertical="center" wrapText="1"/>
    </xf>
    <xf numFmtId="21" fontId="42" fillId="9" borderId="11" xfId="0" applyNumberFormat="1" applyFont="1" applyFill="1" applyBorder="1" applyAlignment="1">
      <alignment horizontal="center" vertical="center"/>
    </xf>
    <xf numFmtId="0" fontId="25" fillId="12" borderId="3" xfId="5" applyFill="1" applyBorder="1"/>
    <xf numFmtId="0" fontId="25" fillId="12" borderId="1" xfId="5" applyFill="1" applyBorder="1"/>
    <xf numFmtId="0" fontId="6" fillId="12" borderId="1" xfId="7" applyFill="1" applyBorder="1"/>
    <xf numFmtId="0" fontId="5" fillId="12" borderId="1" xfId="10" applyFont="1" applyFill="1" applyBorder="1" applyAlignment="1">
      <alignment horizontal="left"/>
    </xf>
    <xf numFmtId="0" fontId="6" fillId="12" borderId="1" xfId="10" applyFont="1" applyFill="1" applyBorder="1" applyAlignment="1">
      <alignment horizontal="left"/>
    </xf>
    <xf numFmtId="0" fontId="36" fillId="12" borderId="1" xfId="9" applyFont="1" applyFill="1" applyBorder="1"/>
    <xf numFmtId="0" fontId="41" fillId="12" borderId="1" xfId="9" applyFont="1" applyFill="1" applyBorder="1"/>
    <xf numFmtId="0" fontId="5" fillId="12" borderId="1" xfId="7" applyFont="1" applyFill="1" applyBorder="1"/>
    <xf numFmtId="0" fontId="5" fillId="12" borderId="1" xfId="7" applyFont="1" applyFill="1" applyBorder="1" applyAlignment="1">
      <alignment vertical="center"/>
    </xf>
    <xf numFmtId="164" fontId="13" fillId="13" borderId="13" xfId="0" applyNumberFormat="1" applyFont="1" applyFill="1" applyBorder="1"/>
    <xf numFmtId="164" fontId="13" fillId="13" borderId="3" xfId="0" applyNumberFormat="1" applyFont="1" applyFill="1" applyBorder="1"/>
    <xf numFmtId="164" fontId="13" fillId="13" borderId="5" xfId="0" applyNumberFormat="1" applyFont="1" applyFill="1" applyBorder="1"/>
    <xf numFmtId="164" fontId="13" fillId="13" borderId="1" xfId="0" applyNumberFormat="1" applyFont="1" applyFill="1" applyBorder="1"/>
    <xf numFmtId="0" fontId="12" fillId="0" borderId="3" xfId="0" applyFont="1" applyBorder="1"/>
    <xf numFmtId="0" fontId="12" fillId="12" borderId="1" xfId="9" applyFont="1" applyFill="1" applyBorder="1" applyAlignment="1"/>
    <xf numFmtId="0" fontId="13" fillId="13" borderId="12" xfId="0" applyFont="1" applyFill="1" applyBorder="1"/>
    <xf numFmtId="0" fontId="13" fillId="13" borderId="4" xfId="0" applyFont="1" applyFill="1" applyBorder="1"/>
    <xf numFmtId="21" fontId="12" fillId="0" borderId="13" xfId="1" applyNumberFormat="1" applyFont="1" applyBorder="1" applyAlignment="1">
      <alignment horizontal="right"/>
    </xf>
    <xf numFmtId="21" fontId="12" fillId="0" borderId="5" xfId="1" applyNumberFormat="1" applyFont="1" applyBorder="1" applyAlignment="1">
      <alignment horizontal="right"/>
    </xf>
    <xf numFmtId="21" fontId="12" fillId="0" borderId="14" xfId="1" applyNumberFormat="1" applyFont="1" applyBorder="1" applyAlignment="1">
      <alignment horizontal="right"/>
    </xf>
    <xf numFmtId="0" fontId="12" fillId="0" borderId="15" xfId="0" applyFont="1" applyBorder="1" applyAlignment="1">
      <alignment horizontal="right"/>
    </xf>
    <xf numFmtId="0" fontId="12" fillId="0" borderId="16" xfId="0" applyFont="1" applyBorder="1" applyAlignment="1">
      <alignment horizontal="right"/>
    </xf>
    <xf numFmtId="21" fontId="12" fillId="0" borderId="17" xfId="1" applyNumberFormat="1" applyFont="1" applyBorder="1" applyAlignment="1">
      <alignment horizontal="right"/>
    </xf>
    <xf numFmtId="0" fontId="12" fillId="0" borderId="18" xfId="0" applyFont="1" applyBorder="1" applyAlignment="1">
      <alignment horizontal="right"/>
    </xf>
    <xf numFmtId="0" fontId="12" fillId="0" borderId="17" xfId="0" applyFont="1" applyBorder="1"/>
    <xf numFmtId="0" fontId="12" fillId="0" borderId="18" xfId="0" applyFont="1" applyBorder="1"/>
    <xf numFmtId="0" fontId="12" fillId="0" borderId="12" xfId="0" applyFont="1" applyBorder="1" applyAlignment="1">
      <alignment horizontal="right"/>
    </xf>
    <xf numFmtId="0" fontId="12" fillId="0" borderId="4" xfId="0" applyFont="1" applyBorder="1" applyAlignment="1">
      <alignment horizontal="right"/>
    </xf>
    <xf numFmtId="0" fontId="12" fillId="0" borderId="17" xfId="0" applyFont="1" applyBorder="1" applyAlignment="1">
      <alignment horizontal="right"/>
    </xf>
    <xf numFmtId="21" fontId="12" fillId="0" borderId="17" xfId="1" applyNumberFormat="1" applyFont="1" applyFill="1" applyBorder="1" applyAlignment="1">
      <alignment horizontal="right"/>
    </xf>
    <xf numFmtId="0" fontId="12" fillId="0" borderId="18" xfId="0" applyFont="1" applyFill="1" applyBorder="1" applyAlignment="1">
      <alignment horizontal="right"/>
    </xf>
    <xf numFmtId="21" fontId="12" fillId="0" borderId="19" xfId="1" applyNumberFormat="1" applyFont="1" applyBorder="1" applyAlignment="1">
      <alignment horizontal="right"/>
    </xf>
    <xf numFmtId="0" fontId="12" fillId="0" borderId="20" xfId="0" applyFont="1" applyBorder="1" applyAlignment="1">
      <alignment horizontal="right"/>
    </xf>
    <xf numFmtId="21" fontId="12" fillId="0" borderId="17" xfId="0" applyNumberFormat="1" applyFont="1" applyBorder="1" applyAlignment="1">
      <alignment horizontal="right"/>
    </xf>
    <xf numFmtId="21" fontId="12" fillId="0" borderId="14" xfId="0" applyNumberFormat="1" applyFont="1" applyBorder="1" applyAlignment="1">
      <alignment horizontal="right"/>
    </xf>
    <xf numFmtId="21" fontId="12" fillId="0" borderId="19" xfId="0" applyNumberFormat="1" applyFont="1" applyBorder="1" applyAlignment="1">
      <alignment horizontal="right"/>
    </xf>
    <xf numFmtId="0" fontId="13" fillId="0" borderId="15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10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13" fillId="0" borderId="1" xfId="0" applyFont="1" applyFill="1" applyBorder="1" applyAlignment="1">
      <alignment horizontal="right"/>
    </xf>
    <xf numFmtId="0" fontId="13" fillId="0" borderId="3" xfId="0" applyFont="1" applyBorder="1" applyAlignment="1">
      <alignment horizontal="right"/>
    </xf>
    <xf numFmtId="0" fontId="13" fillId="0" borderId="1" xfId="0" applyFont="1" applyBorder="1"/>
    <xf numFmtId="21" fontId="12" fillId="0" borderId="21" xfId="1" applyNumberFormat="1" applyFont="1" applyBorder="1" applyAlignment="1">
      <alignment horizontal="right"/>
    </xf>
    <xf numFmtId="0" fontId="12" fillId="0" borderId="22" xfId="0" applyFont="1" applyBorder="1" applyAlignment="1">
      <alignment horizontal="right"/>
    </xf>
    <xf numFmtId="21" fontId="12" fillId="0" borderId="13" xfId="0" applyNumberFormat="1" applyFont="1" applyBorder="1" applyAlignment="1">
      <alignment horizontal="right"/>
    </xf>
    <xf numFmtId="21" fontId="12" fillId="0" borderId="21" xfId="0" applyNumberFormat="1" applyFont="1" applyBorder="1" applyAlignment="1">
      <alignment horizontal="right"/>
    </xf>
    <xf numFmtId="0" fontId="42" fillId="9" borderId="23" xfId="0" applyFont="1" applyFill="1" applyBorder="1" applyAlignment="1">
      <alignment horizontal="center" vertical="center"/>
    </xf>
    <xf numFmtId="0" fontId="42" fillId="9" borderId="23" xfId="0" applyFont="1" applyFill="1" applyBorder="1" applyAlignment="1">
      <alignment horizontal="center" vertical="center" wrapText="1"/>
    </xf>
    <xf numFmtId="21" fontId="42" fillId="9" borderId="23" xfId="0" applyNumberFormat="1" applyFont="1" applyFill="1" applyBorder="1" applyAlignment="1">
      <alignment horizontal="center" vertical="center"/>
    </xf>
    <xf numFmtId="21" fontId="12" fillId="0" borderId="24" xfId="1" applyNumberFormat="1" applyFont="1" applyBorder="1" applyAlignment="1">
      <alignment horizontal="right"/>
    </xf>
    <xf numFmtId="0" fontId="12" fillId="0" borderId="25" xfId="0" applyFont="1" applyBorder="1" applyAlignment="1">
      <alignment horizontal="right"/>
    </xf>
    <xf numFmtId="21" fontId="12" fillId="0" borderId="24" xfId="0" applyNumberFormat="1" applyFont="1" applyBorder="1" applyAlignment="1">
      <alignment horizontal="right"/>
    </xf>
    <xf numFmtId="0" fontId="5" fillId="7" borderId="1" xfId="10" applyFont="1" applyFill="1" applyBorder="1" applyAlignment="1">
      <alignment horizontal="left"/>
    </xf>
    <xf numFmtId="0" fontId="40" fillId="11" borderId="1" xfId="10" applyFont="1" applyFill="1" applyBorder="1" applyAlignment="1">
      <alignment horizontal="center"/>
    </xf>
    <xf numFmtId="0" fontId="40" fillId="12" borderId="1" xfId="10" applyFont="1" applyFill="1" applyBorder="1" applyAlignment="1">
      <alignment horizontal="center"/>
    </xf>
    <xf numFmtId="0" fontId="6" fillId="12" borderId="1" xfId="5" applyFont="1" applyFill="1" applyBorder="1" applyAlignment="1"/>
    <xf numFmtId="0" fontId="5" fillId="12" borderId="1" xfId="5" applyFont="1" applyFill="1" applyBorder="1" applyAlignment="1"/>
    <xf numFmtId="0" fontId="6" fillId="12" borderId="1" xfId="7" applyFont="1" applyFill="1" applyBorder="1" applyAlignment="1"/>
    <xf numFmtId="0" fontId="6" fillId="12" borderId="1" xfId="10" applyFont="1" applyFill="1" applyBorder="1" applyAlignment="1"/>
    <xf numFmtId="0" fontId="5" fillId="12" borderId="1" xfId="10" applyFont="1" applyFill="1" applyBorder="1" applyAlignment="1"/>
    <xf numFmtId="0" fontId="6" fillId="12" borderId="1" xfId="7" applyFont="1" applyFill="1" applyBorder="1" applyAlignment="1">
      <alignment vertical="center"/>
    </xf>
    <xf numFmtId="21" fontId="12" fillId="0" borderId="26" xfId="1" applyNumberFormat="1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0" fontId="12" fillId="0" borderId="27" xfId="0" applyFont="1" applyBorder="1" applyAlignment="1">
      <alignment horizontal="right"/>
    </xf>
    <xf numFmtId="21" fontId="12" fillId="0" borderId="26" xfId="0" applyNumberFormat="1" applyFont="1" applyBorder="1" applyAlignment="1">
      <alignment horizontal="right"/>
    </xf>
    <xf numFmtId="0" fontId="12" fillId="0" borderId="0" xfId="0" applyFont="1" applyBorder="1"/>
    <xf numFmtId="21" fontId="12" fillId="0" borderId="0" xfId="0" applyNumberFormat="1" applyFont="1" applyBorder="1"/>
    <xf numFmtId="21" fontId="12" fillId="0" borderId="5" xfId="0" applyNumberFormat="1" applyFont="1" applyBorder="1" applyAlignment="1">
      <alignment horizontal="right"/>
    </xf>
    <xf numFmtId="0" fontId="25" fillId="10" borderId="0" xfId="5" applyFill="1"/>
    <xf numFmtId="0" fontId="12" fillId="0" borderId="15" xfId="0" applyFont="1" applyFill="1" applyBorder="1" applyAlignment="1">
      <alignment horizontal="right"/>
    </xf>
    <xf numFmtId="0" fontId="40" fillId="10" borderId="1" xfId="10" applyFont="1" applyFill="1" applyBorder="1" applyAlignment="1">
      <alignment horizontal="center"/>
    </xf>
    <xf numFmtId="21" fontId="12" fillId="0" borderId="28" xfId="1" applyNumberFormat="1" applyFont="1" applyBorder="1" applyAlignment="1">
      <alignment horizontal="right"/>
    </xf>
    <xf numFmtId="0" fontId="12" fillId="0" borderId="29" xfId="0" applyFont="1" applyBorder="1" applyAlignment="1">
      <alignment horizontal="right"/>
    </xf>
    <xf numFmtId="0" fontId="12" fillId="0" borderId="30" xfId="0" applyFont="1" applyBorder="1" applyAlignment="1">
      <alignment horizontal="right"/>
    </xf>
    <xf numFmtId="0" fontId="13" fillId="0" borderId="29" xfId="0" applyFont="1" applyBorder="1" applyAlignment="1">
      <alignment horizontal="right"/>
    </xf>
    <xf numFmtId="0" fontId="13" fillId="0" borderId="0" xfId="0" applyFont="1" applyBorder="1"/>
    <xf numFmtId="0" fontId="6" fillId="12" borderId="1" xfId="5" applyFont="1" applyFill="1" applyBorder="1"/>
    <xf numFmtId="0" fontId="5" fillId="12" borderId="1" xfId="5" applyFont="1" applyFill="1" applyBorder="1"/>
    <xf numFmtId="0" fontId="6" fillId="12" borderId="1" xfId="7" applyFont="1" applyFill="1" applyBorder="1"/>
    <xf numFmtId="0" fontId="25" fillId="12" borderId="1" xfId="5" applyFill="1" applyBorder="1" applyAlignment="1">
      <alignment horizontal="left"/>
    </xf>
    <xf numFmtId="0" fontId="6" fillId="12" borderId="1" xfId="7" applyFill="1" applyBorder="1" applyAlignment="1">
      <alignment horizontal="left"/>
    </xf>
    <xf numFmtId="0" fontId="36" fillId="12" borderId="1" xfId="9" applyFont="1" applyFill="1" applyBorder="1" applyAlignment="1">
      <alignment horizontal="left"/>
    </xf>
    <xf numFmtId="0" fontId="12" fillId="12" borderId="1" xfId="9" applyFont="1" applyFill="1" applyBorder="1" applyAlignment="1">
      <alignment horizontal="left"/>
    </xf>
    <xf numFmtId="21" fontId="12" fillId="0" borderId="31" xfId="1" applyNumberFormat="1" applyFont="1" applyBorder="1" applyAlignment="1">
      <alignment horizontal="right"/>
    </xf>
    <xf numFmtId="0" fontId="12" fillId="0" borderId="32" xfId="0" applyFont="1" applyBorder="1" applyAlignment="1">
      <alignment horizontal="right"/>
    </xf>
    <xf numFmtId="0" fontId="13" fillId="0" borderId="32" xfId="0" applyFont="1" applyBorder="1" applyAlignment="1">
      <alignment horizontal="right"/>
    </xf>
    <xf numFmtId="0" fontId="12" fillId="0" borderId="33" xfId="0" applyFont="1" applyBorder="1" applyAlignment="1">
      <alignment horizontal="right"/>
    </xf>
    <xf numFmtId="164" fontId="13" fillId="13" borderId="2" xfId="0" applyNumberFormat="1" applyFont="1" applyFill="1" applyBorder="1"/>
    <xf numFmtId="0" fontId="13" fillId="13" borderId="9" xfId="0" applyFont="1" applyFill="1" applyBorder="1"/>
    <xf numFmtId="21" fontId="12" fillId="0" borderId="34" xfId="1" applyNumberFormat="1" applyFont="1" applyBorder="1" applyAlignment="1">
      <alignment horizontal="right"/>
    </xf>
    <xf numFmtId="0" fontId="12" fillId="0" borderId="35" xfId="0" applyFont="1" applyBorder="1" applyAlignment="1">
      <alignment horizontal="right"/>
    </xf>
    <xf numFmtId="0" fontId="13" fillId="0" borderId="35" xfId="0" applyFont="1" applyBorder="1" applyAlignment="1">
      <alignment horizontal="right"/>
    </xf>
    <xf numFmtId="0" fontId="12" fillId="0" borderId="36" xfId="0" applyFont="1" applyBorder="1" applyAlignment="1">
      <alignment horizontal="right"/>
    </xf>
    <xf numFmtId="21" fontId="12" fillId="0" borderId="37" xfId="1" applyNumberFormat="1" applyFont="1" applyBorder="1" applyAlignment="1">
      <alignment horizontal="right"/>
    </xf>
    <xf numFmtId="0" fontId="12" fillId="0" borderId="38" xfId="0" applyFont="1" applyBorder="1" applyAlignment="1">
      <alignment horizontal="right"/>
    </xf>
    <xf numFmtId="0" fontId="13" fillId="0" borderId="38" xfId="0" applyFont="1" applyBorder="1" applyAlignment="1">
      <alignment horizontal="right"/>
    </xf>
    <xf numFmtId="0" fontId="12" fillId="0" borderId="39" xfId="0" applyFont="1" applyBorder="1" applyAlignment="1">
      <alignment horizontal="right"/>
    </xf>
    <xf numFmtId="21" fontId="12" fillId="0" borderId="34" xfId="0" applyNumberFormat="1" applyFont="1" applyBorder="1" applyAlignment="1">
      <alignment horizontal="right"/>
    </xf>
    <xf numFmtId="21" fontId="12" fillId="0" borderId="31" xfId="0" applyNumberFormat="1" applyFont="1" applyBorder="1" applyAlignment="1">
      <alignment horizontal="right"/>
    </xf>
    <xf numFmtId="21" fontId="12" fillId="0" borderId="37" xfId="0" applyNumberFormat="1" applyFont="1" applyBorder="1" applyAlignment="1">
      <alignment horizontal="right"/>
    </xf>
    <xf numFmtId="0" fontId="12" fillId="0" borderId="21" xfId="0" applyFont="1" applyBorder="1"/>
    <xf numFmtId="0" fontId="13" fillId="0" borderId="3" xfId="0" applyFont="1" applyBorder="1"/>
    <xf numFmtId="0" fontId="12" fillId="0" borderId="22" xfId="0" applyFont="1" applyBorder="1"/>
    <xf numFmtId="0" fontId="12" fillId="0" borderId="31" xfId="0" applyFont="1" applyBorder="1"/>
    <xf numFmtId="0" fontId="12" fillId="0" borderId="32" xfId="0" applyFont="1" applyBorder="1"/>
    <xf numFmtId="0" fontId="13" fillId="0" borderId="32" xfId="0" applyFont="1" applyBorder="1"/>
    <xf numFmtId="0" fontId="12" fillId="0" borderId="33" xfId="0" applyFont="1" applyBorder="1"/>
    <xf numFmtId="0" fontId="12" fillId="12" borderId="1" xfId="3" applyFont="1" applyFill="1" applyBorder="1" applyAlignment="1">
      <alignment vertical="top" wrapText="1"/>
    </xf>
    <xf numFmtId="0" fontId="12" fillId="12" borderId="1" xfId="0" applyFont="1" applyFill="1" applyBorder="1"/>
    <xf numFmtId="49" fontId="25" fillId="12" borderId="1" xfId="5" applyNumberFormat="1" applyFill="1" applyBorder="1"/>
    <xf numFmtId="0" fontId="9" fillId="12" borderId="1" xfId="4" applyFill="1" applyBorder="1"/>
    <xf numFmtId="49" fontId="8" fillId="12" borderId="1" xfId="5" applyNumberFormat="1" applyFont="1" applyFill="1" applyBorder="1"/>
    <xf numFmtId="21" fontId="12" fillId="0" borderId="40" xfId="1" applyNumberFormat="1" applyFont="1" applyBorder="1" applyAlignment="1">
      <alignment horizontal="right"/>
    </xf>
    <xf numFmtId="0" fontId="12" fillId="0" borderId="41" xfId="0" applyFont="1" applyBorder="1" applyAlignment="1">
      <alignment horizontal="right"/>
    </xf>
    <xf numFmtId="0" fontId="13" fillId="0" borderId="41" xfId="0" applyFont="1" applyBorder="1" applyAlignment="1">
      <alignment horizontal="right"/>
    </xf>
    <xf numFmtId="0" fontId="12" fillId="0" borderId="42" xfId="0" applyFont="1" applyBorder="1" applyAlignment="1">
      <alignment horizontal="right"/>
    </xf>
    <xf numFmtId="21" fontId="12" fillId="0" borderId="43" xfId="1" applyNumberFormat="1" applyFont="1" applyBorder="1" applyAlignment="1">
      <alignment horizontal="right"/>
    </xf>
    <xf numFmtId="0" fontId="12" fillId="0" borderId="44" xfId="0" applyFont="1" applyBorder="1" applyAlignment="1">
      <alignment horizontal="right"/>
    </xf>
    <xf numFmtId="21" fontId="12" fillId="0" borderId="40" xfId="0" applyNumberFormat="1" applyFont="1" applyBorder="1" applyAlignment="1">
      <alignment horizontal="right"/>
    </xf>
    <xf numFmtId="21" fontId="12" fillId="0" borderId="43" xfId="0" applyNumberFormat="1" applyFont="1" applyBorder="1" applyAlignment="1">
      <alignment horizontal="right"/>
    </xf>
    <xf numFmtId="21" fontId="12" fillId="0" borderId="45" xfId="1" applyNumberFormat="1" applyFont="1" applyBorder="1" applyAlignment="1">
      <alignment horizontal="right"/>
    </xf>
    <xf numFmtId="0" fontId="12" fillId="0" borderId="46" xfId="0" applyFont="1" applyFill="1" applyBorder="1" applyAlignment="1">
      <alignment horizontal="right"/>
    </xf>
    <xf numFmtId="0" fontId="13" fillId="0" borderId="46" xfId="0" applyFont="1" applyBorder="1" applyAlignment="1">
      <alignment horizontal="right"/>
    </xf>
    <xf numFmtId="0" fontId="12" fillId="0" borderId="47" xfId="0" applyFont="1" applyBorder="1" applyAlignment="1">
      <alignment horizontal="right"/>
    </xf>
    <xf numFmtId="21" fontId="12" fillId="0" borderId="48" xfId="1" applyNumberFormat="1" applyFont="1" applyBorder="1" applyAlignment="1">
      <alignment horizontal="right"/>
    </xf>
    <xf numFmtId="0" fontId="12" fillId="0" borderId="46" xfId="0" applyFont="1" applyBorder="1" applyAlignment="1">
      <alignment horizontal="right"/>
    </xf>
    <xf numFmtId="0" fontId="12" fillId="0" borderId="49" xfId="0" applyFont="1" applyBorder="1" applyAlignment="1">
      <alignment horizontal="right"/>
    </xf>
    <xf numFmtId="21" fontId="12" fillId="0" borderId="45" xfId="0" applyNumberFormat="1" applyFont="1" applyBorder="1" applyAlignment="1">
      <alignment horizontal="right"/>
    </xf>
    <xf numFmtId="21" fontId="12" fillId="0" borderId="48" xfId="0" applyNumberFormat="1" applyFont="1" applyBorder="1" applyAlignment="1">
      <alignment horizontal="right"/>
    </xf>
    <xf numFmtId="21" fontId="12" fillId="0" borderId="45" xfId="1" applyNumberFormat="1" applyFont="1" applyFill="1" applyBorder="1" applyAlignment="1">
      <alignment horizontal="right"/>
    </xf>
    <xf numFmtId="21" fontId="12" fillId="0" borderId="50" xfId="1" applyNumberFormat="1" applyFont="1" applyBorder="1" applyAlignment="1">
      <alignment horizontal="right"/>
    </xf>
    <xf numFmtId="0" fontId="12" fillId="0" borderId="51" xfId="0" applyFont="1" applyBorder="1" applyAlignment="1">
      <alignment horizontal="right"/>
    </xf>
    <xf numFmtId="0" fontId="13" fillId="0" borderId="51" xfId="0" applyFont="1" applyBorder="1" applyAlignment="1">
      <alignment horizontal="right"/>
    </xf>
    <xf numFmtId="0" fontId="12" fillId="0" borderId="52" xfId="0" applyFont="1" applyBorder="1" applyAlignment="1">
      <alignment horizontal="right"/>
    </xf>
    <xf numFmtId="21" fontId="12" fillId="0" borderId="53" xfId="1" applyNumberFormat="1" applyFont="1" applyBorder="1" applyAlignment="1">
      <alignment horizontal="right"/>
    </xf>
    <xf numFmtId="0" fontId="12" fillId="0" borderId="54" xfId="0" applyFont="1" applyBorder="1" applyAlignment="1">
      <alignment horizontal="right"/>
    </xf>
    <xf numFmtId="21" fontId="12" fillId="0" borderId="50" xfId="0" applyNumberFormat="1" applyFont="1" applyBorder="1" applyAlignment="1">
      <alignment horizontal="right"/>
    </xf>
    <xf numFmtId="21" fontId="12" fillId="0" borderId="53" xfId="0" applyNumberFormat="1" applyFont="1" applyBorder="1" applyAlignment="1">
      <alignment horizontal="right"/>
    </xf>
    <xf numFmtId="0" fontId="6" fillId="12" borderId="2" xfId="10" applyFont="1" applyFill="1" applyBorder="1" applyAlignment="1">
      <alignment horizontal="left"/>
    </xf>
    <xf numFmtId="0" fontId="12" fillId="12" borderId="1" xfId="0" applyFont="1" applyFill="1" applyBorder="1" applyAlignment="1"/>
    <xf numFmtId="0" fontId="42" fillId="9" borderId="11" xfId="0" applyFont="1" applyFill="1" applyBorder="1" applyAlignment="1">
      <alignment horizontal="center" vertical="center" wrapText="1"/>
    </xf>
    <xf numFmtId="0" fontId="13" fillId="0" borderId="3" xfId="0" applyFont="1" applyFill="1" applyBorder="1"/>
    <xf numFmtId="0" fontId="13" fillId="11" borderId="1" xfId="0" applyFont="1" applyFill="1" applyBorder="1"/>
    <xf numFmtId="0" fontId="16" fillId="11" borderId="1" xfId="0" applyFont="1" applyFill="1" applyBorder="1"/>
    <xf numFmtId="0" fontId="4" fillId="0" borderId="1" xfId="10" applyFont="1" applyBorder="1" applyAlignment="1">
      <alignment horizontal="left"/>
    </xf>
    <xf numFmtId="0" fontId="4" fillId="12" borderId="1" xfId="10" applyFont="1" applyFill="1" applyBorder="1" applyAlignment="1">
      <alignment horizontal="left"/>
    </xf>
    <xf numFmtId="0" fontId="4" fillId="0" borderId="1" xfId="7" applyFont="1" applyBorder="1"/>
    <xf numFmtId="0" fontId="4" fillId="12" borderId="1" xfId="7" applyFont="1" applyFill="1" applyBorder="1"/>
    <xf numFmtId="0" fontId="37" fillId="11" borderId="7" xfId="9" applyFont="1" applyFill="1" applyBorder="1"/>
    <xf numFmtId="0" fontId="36" fillId="11" borderId="7" xfId="9" applyFont="1" applyFill="1" applyBorder="1"/>
    <xf numFmtId="21" fontId="36" fillId="11" borderId="7" xfId="9" applyNumberFormat="1" applyFont="1" applyFill="1" applyBorder="1"/>
    <xf numFmtId="0" fontId="12" fillId="11" borderId="0" xfId="9" applyFont="1" applyFill="1" applyAlignment="1"/>
    <xf numFmtId="0" fontId="31" fillId="11" borderId="0" xfId="9" applyFont="1" applyFill="1" applyAlignment="1"/>
    <xf numFmtId="1" fontId="12" fillId="0" borderId="17" xfId="0" applyNumberFormat="1" applyFont="1" applyBorder="1" applyAlignment="1">
      <alignment horizontal="right"/>
    </xf>
    <xf numFmtId="0" fontId="4" fillId="0" borderId="1" xfId="10" applyFont="1" applyBorder="1" applyAlignment="1"/>
    <xf numFmtId="0" fontId="4" fillId="12" borderId="1" xfId="10" applyFont="1" applyFill="1" applyBorder="1" applyAlignment="1"/>
    <xf numFmtId="0" fontId="4" fillId="12" borderId="1" xfId="5" applyFont="1" applyFill="1" applyBorder="1" applyAlignment="1"/>
    <xf numFmtId="0" fontId="4" fillId="12" borderId="1" xfId="5" applyFont="1" applyFill="1" applyBorder="1"/>
    <xf numFmtId="14" fontId="25" fillId="0" borderId="0" xfId="5" applyNumberFormat="1"/>
    <xf numFmtId="21" fontId="12" fillId="0" borderId="1" xfId="1" applyNumberFormat="1" applyFont="1" applyBorder="1" applyAlignment="1">
      <alignment horizontal="right"/>
    </xf>
    <xf numFmtId="21" fontId="12" fillId="0" borderId="1" xfId="0" applyNumberFormat="1" applyFont="1" applyBorder="1" applyAlignment="1">
      <alignment horizontal="right"/>
    </xf>
    <xf numFmtId="21" fontId="12" fillId="0" borderId="1" xfId="1" applyNumberFormat="1" applyFont="1" applyFill="1" applyBorder="1" applyAlignment="1">
      <alignment horizontal="right"/>
    </xf>
    <xf numFmtId="0" fontId="3" fillId="0" borderId="1" xfId="7" applyFont="1" applyBorder="1"/>
    <xf numFmtId="0" fontId="3" fillId="12" borderId="1" xfId="10" applyFont="1" applyFill="1" applyBorder="1" applyAlignment="1">
      <alignment horizontal="left"/>
    </xf>
    <xf numFmtId="0" fontId="3" fillId="0" borderId="1" xfId="10" applyFont="1" applyBorder="1" applyAlignment="1">
      <alignment horizontal="left"/>
    </xf>
    <xf numFmtId="0" fontId="3" fillId="0" borderId="1" xfId="10" applyFont="1" applyBorder="1" applyAlignment="1"/>
    <xf numFmtId="0" fontId="3" fillId="12" borderId="1" xfId="10" applyFont="1" applyFill="1" applyBorder="1" applyAlignment="1"/>
    <xf numFmtId="21" fontId="12" fillId="0" borderId="55" xfId="1" applyNumberFormat="1" applyFont="1" applyBorder="1" applyAlignment="1">
      <alignment horizontal="right"/>
    </xf>
    <xf numFmtId="0" fontId="13" fillId="13" borderId="27" xfId="0" applyFont="1" applyFill="1" applyBorder="1"/>
    <xf numFmtId="0" fontId="13" fillId="13" borderId="18" xfId="0" applyFont="1" applyFill="1" applyBorder="1"/>
    <xf numFmtId="0" fontId="45" fillId="0" borderId="0" xfId="8" applyFont="1" applyAlignment="1">
      <alignment horizontal="center"/>
    </xf>
    <xf numFmtId="0" fontId="29" fillId="0" borderId="0" xfId="8" applyFont="1" applyAlignment="1"/>
    <xf numFmtId="14" fontId="45" fillId="0" borderId="0" xfId="8" applyNumberFormat="1" applyFont="1" applyAlignment="1">
      <alignment horizontal="center"/>
    </xf>
    <xf numFmtId="21" fontId="45" fillId="0" borderId="0" xfId="8" applyNumberFormat="1" applyFont="1" applyAlignment="1">
      <alignment horizontal="center"/>
    </xf>
    <xf numFmtId="166" fontId="45" fillId="0" borderId="0" xfId="8" applyNumberFormat="1" applyFont="1" applyAlignment="1">
      <alignment horizontal="center"/>
    </xf>
    <xf numFmtId="0" fontId="45" fillId="0" borderId="0" xfId="8" applyFont="1" applyAlignment="1">
      <alignment horizontal="left"/>
    </xf>
    <xf numFmtId="0" fontId="45" fillId="11" borderId="0" xfId="8" applyFont="1" applyFill="1" applyAlignment="1">
      <alignment horizontal="center"/>
    </xf>
    <xf numFmtId="21" fontId="45" fillId="11" borderId="0" xfId="8" applyNumberFormat="1" applyFont="1" applyFill="1" applyAlignment="1">
      <alignment horizontal="center"/>
    </xf>
    <xf numFmtId="0" fontId="29" fillId="11" borderId="0" xfId="8" applyFont="1" applyFill="1" applyAlignment="1"/>
    <xf numFmtId="0" fontId="2" fillId="12" borderId="1" xfId="8" applyFont="1" applyFill="1" applyBorder="1" applyAlignment="1">
      <alignment horizontal="left"/>
    </xf>
    <xf numFmtId="0" fontId="40" fillId="0" borderId="0" xfId="8" applyFont="1" applyAlignment="1">
      <alignment horizontal="left"/>
    </xf>
    <xf numFmtId="0" fontId="29" fillId="14" borderId="0" xfId="8" applyFont="1" applyFill="1" applyAlignment="1"/>
    <xf numFmtId="0" fontId="2" fillId="0" borderId="0" xfId="8" applyFont="1" applyAlignment="1">
      <alignment horizontal="left"/>
    </xf>
    <xf numFmtId="0" fontId="2" fillId="11" borderId="0" xfId="8" applyFont="1" applyFill="1" applyAlignment="1">
      <alignment horizontal="left"/>
    </xf>
    <xf numFmtId="0" fontId="2" fillId="12" borderId="1" xfId="10" applyFont="1" applyFill="1" applyBorder="1" applyAlignment="1">
      <alignment horizontal="left"/>
    </xf>
    <xf numFmtId="0" fontId="14" fillId="0" borderId="0" xfId="8" applyFont="1" applyAlignment="1">
      <alignment horizontal="left"/>
    </xf>
    <xf numFmtId="0" fontId="29" fillId="0" borderId="0" xfId="8" applyFont="1" applyFill="1" applyAlignment="1"/>
    <xf numFmtId="0" fontId="2" fillId="0" borderId="1" xfId="10" applyFont="1" applyBorder="1" applyAlignment="1">
      <alignment horizontal="left"/>
    </xf>
    <xf numFmtId="21" fontId="12" fillId="0" borderId="14" xfId="1" applyNumberFormat="1" applyFont="1" applyFill="1" applyBorder="1" applyAlignment="1">
      <alignment horizontal="right"/>
    </xf>
    <xf numFmtId="0" fontId="2" fillId="0" borderId="1" xfId="10" applyFont="1" applyBorder="1" applyAlignment="1"/>
    <xf numFmtId="0" fontId="2" fillId="12" borderId="1" xfId="10" applyFont="1" applyFill="1" applyBorder="1" applyAlignment="1"/>
    <xf numFmtId="0" fontId="2" fillId="12" borderId="1" xfId="5" applyFont="1" applyFill="1" applyBorder="1" applyAlignment="1"/>
    <xf numFmtId="21" fontId="12" fillId="0" borderId="51" xfId="1" applyNumberFormat="1" applyFont="1" applyBorder="1" applyAlignment="1">
      <alignment horizontal="right"/>
    </xf>
    <xf numFmtId="21" fontId="40" fillId="0" borderId="17" xfId="10" applyNumberFormat="1" applyFont="1" applyBorder="1" applyAlignment="1">
      <alignment horizontal="right"/>
    </xf>
    <xf numFmtId="0" fontId="40" fillId="0" borderId="1" xfId="10" applyFont="1" applyBorder="1" applyAlignment="1">
      <alignment horizontal="right"/>
    </xf>
    <xf numFmtId="0" fontId="2" fillId="12" borderId="3" xfId="8" applyFont="1" applyFill="1" applyBorder="1" applyAlignment="1">
      <alignment horizontal="left"/>
    </xf>
    <xf numFmtId="21" fontId="12" fillId="0" borderId="0" xfId="0" applyNumberFormat="1" applyFont="1" applyBorder="1" applyAlignment="1">
      <alignment horizontal="right"/>
    </xf>
    <xf numFmtId="1" fontId="12" fillId="0" borderId="1" xfId="0" applyNumberFormat="1" applyFont="1" applyBorder="1" applyAlignment="1">
      <alignment horizontal="right"/>
    </xf>
    <xf numFmtId="0" fontId="25" fillId="0" borderId="0" xfId="5" applyAlignment="1">
      <alignment horizontal="center" vertical="center" wrapText="1"/>
    </xf>
    <xf numFmtId="0" fontId="18" fillId="0" borderId="0" xfId="5" applyFont="1" applyAlignment="1">
      <alignment horizontal="left" vertical="center"/>
    </xf>
    <xf numFmtId="0" fontId="20" fillId="0" borderId="0" xfId="5" applyFont="1" applyAlignment="1">
      <alignment vertical="center"/>
    </xf>
    <xf numFmtId="0" fontId="19" fillId="0" borderId="0" xfId="5" applyFont="1" applyAlignment="1">
      <alignment vertical="center"/>
    </xf>
    <xf numFmtId="21" fontId="25" fillId="0" borderId="0" xfId="5" applyNumberFormat="1"/>
    <xf numFmtId="0" fontId="1" fillId="0" borderId="0" xfId="7" applyFont="1"/>
    <xf numFmtId="0" fontId="36" fillId="12" borderId="2" xfId="9" applyFont="1" applyFill="1" applyBorder="1" applyAlignment="1">
      <alignment horizontal="left"/>
    </xf>
    <xf numFmtId="0" fontId="12" fillId="0" borderId="26" xfId="0" applyFont="1" applyBorder="1"/>
    <xf numFmtId="0" fontId="12" fillId="0" borderId="14" xfId="0" applyFont="1" applyBorder="1"/>
    <xf numFmtId="0" fontId="12" fillId="0" borderId="2" xfId="0" applyFont="1" applyBorder="1"/>
    <xf numFmtId="0" fontId="12" fillId="0" borderId="15" xfId="0" applyFont="1" applyBorder="1"/>
    <xf numFmtId="0" fontId="13" fillId="0" borderId="2" xfId="0" applyFont="1" applyBorder="1"/>
    <xf numFmtId="0" fontId="13" fillId="0" borderId="15" xfId="0" applyFont="1" applyBorder="1"/>
    <xf numFmtId="0" fontId="12" fillId="0" borderId="27" xfId="0" applyFont="1" applyBorder="1"/>
    <xf numFmtId="0" fontId="12" fillId="0" borderId="16" xfId="0" applyFont="1" applyBorder="1"/>
    <xf numFmtId="0" fontId="12" fillId="0" borderId="28" xfId="0" applyFont="1" applyBorder="1"/>
    <xf numFmtId="0" fontId="12" fillId="0" borderId="29" xfId="0" applyFont="1" applyBorder="1"/>
    <xf numFmtId="0" fontId="13" fillId="0" borderId="29" xfId="0" applyFont="1" applyBorder="1"/>
    <xf numFmtId="0" fontId="12" fillId="0" borderId="30" xfId="0" applyFont="1" applyBorder="1"/>
    <xf numFmtId="0" fontId="12" fillId="0" borderId="37" xfId="0" applyFont="1" applyBorder="1"/>
    <xf numFmtId="0" fontId="12" fillId="0" borderId="34" xfId="0" applyFont="1" applyBorder="1"/>
    <xf numFmtId="0" fontId="12" fillId="0" borderId="38" xfId="0" applyFont="1" applyBorder="1"/>
    <xf numFmtId="0" fontId="12" fillId="0" borderId="35" xfId="0" applyFont="1" applyBorder="1"/>
    <xf numFmtId="0" fontId="13" fillId="0" borderId="38" xfId="0" applyFont="1" applyBorder="1"/>
    <xf numFmtId="0" fontId="13" fillId="0" borderId="35" xfId="0" applyFont="1" applyBorder="1"/>
    <xf numFmtId="0" fontId="12" fillId="0" borderId="39" xfId="0" applyFont="1" applyBorder="1"/>
    <xf numFmtId="0" fontId="12" fillId="0" borderId="36" xfId="0" applyFont="1" applyBorder="1"/>
    <xf numFmtId="0" fontId="25" fillId="12" borderId="0" xfId="5" applyFill="1"/>
    <xf numFmtId="0" fontId="1" fillId="0" borderId="1" xfId="10" applyFont="1" applyBorder="1" applyAlignment="1"/>
    <xf numFmtId="0" fontId="1" fillId="12" borderId="1" xfId="10" applyFont="1" applyFill="1" applyBorder="1" applyAlignment="1"/>
    <xf numFmtId="0" fontId="12" fillId="0" borderId="41" xfId="0" applyFont="1" applyFill="1" applyBorder="1" applyAlignment="1">
      <alignment horizontal="right"/>
    </xf>
    <xf numFmtId="0" fontId="42" fillId="9" borderId="11" xfId="0" applyFont="1" applyFill="1" applyBorder="1" applyAlignment="1">
      <alignment horizontal="center" vertical="center" wrapText="1"/>
    </xf>
    <xf numFmtId="0" fontId="42" fillId="9" borderId="11" xfId="0" applyFont="1" applyFill="1" applyBorder="1"/>
    <xf numFmtId="0" fontId="44" fillId="9" borderId="11" xfId="0" applyFont="1" applyFill="1" applyBorder="1" applyAlignment="1">
      <alignment horizontal="center" vertical="center"/>
    </xf>
    <xf numFmtId="0" fontId="44" fillId="9" borderId="11" xfId="0" applyFont="1" applyFill="1" applyBorder="1" applyAlignment="1">
      <alignment horizontal="center" vertical="center" wrapText="1"/>
    </xf>
    <xf numFmtId="0" fontId="42" fillId="9" borderId="23" xfId="0" applyFont="1" applyFill="1" applyBorder="1" applyAlignment="1">
      <alignment horizontal="center" vertical="center" wrapText="1"/>
    </xf>
    <xf numFmtId="0" fontId="17" fillId="0" borderId="0" xfId="5" applyFont="1" applyAlignment="1">
      <alignment horizontal="center" vertical="center" wrapText="1"/>
    </xf>
    <xf numFmtId="0" fontId="17" fillId="0" borderId="0" xfId="7" applyFont="1" applyAlignment="1">
      <alignment horizontal="center" wrapText="1"/>
    </xf>
    <xf numFmtId="0" fontId="33" fillId="0" borderId="0" xfId="9" applyFont="1" applyAlignment="1">
      <alignment horizontal="left" wrapText="1"/>
    </xf>
    <xf numFmtId="0" fontId="31" fillId="0" borderId="0" xfId="9" applyFont="1" applyAlignment="1"/>
    <xf numFmtId="0" fontId="32" fillId="0" borderId="0" xfId="9" applyFont="1" applyAlignment="1">
      <alignment horizontal="center" wrapText="1"/>
    </xf>
    <xf numFmtId="14" fontId="32" fillId="0" borderId="0" xfId="9" applyNumberFormat="1" applyFont="1" applyAlignment="1">
      <alignment horizontal="center" wrapText="1"/>
    </xf>
    <xf numFmtId="0" fontId="18" fillId="0" borderId="0" xfId="9" applyFont="1" applyAlignment="1">
      <alignment horizontal="left" wrapText="1"/>
    </xf>
    <xf numFmtId="0" fontId="33" fillId="0" borderId="8" xfId="9" applyFont="1" applyBorder="1" applyAlignment="1">
      <alignment horizontal="left" wrapText="1"/>
    </xf>
    <xf numFmtId="0" fontId="36" fillId="0" borderId="8" xfId="9" applyFont="1" applyBorder="1"/>
    <xf numFmtId="0" fontId="18" fillId="0" borderId="0" xfId="7" applyFont="1" applyAlignment="1">
      <alignment horizontal="left" wrapText="1"/>
    </xf>
    <xf numFmtId="0" fontId="17" fillId="0" borderId="0" xfId="5" applyFont="1" applyAlignment="1">
      <alignment horizontal="center" vertical="center"/>
    </xf>
    <xf numFmtId="0" fontId="25" fillId="12" borderId="2" xfId="5" applyFill="1" applyBorder="1"/>
  </cellXfs>
  <cellStyles count="11">
    <cellStyle name="Обычный" xfId="0" builtinId="0"/>
    <cellStyle name="Обычный 10" xfId="10"/>
    <cellStyle name="Обычный 2" xfId="2"/>
    <cellStyle name="Обычный 3" xfId="3"/>
    <cellStyle name="Обычный 4" xfId="4"/>
    <cellStyle name="Обычный 5" xfId="5"/>
    <cellStyle name="Обычный 6" xfId="6"/>
    <cellStyle name="Обычный 7" xfId="7"/>
    <cellStyle name="Обычный 8" xfId="8"/>
    <cellStyle name="Обычный 9" xfId="9"/>
    <cellStyle name="Финансовый" xfId="1" builtinId="3"/>
  </cellStyles>
  <dxfs count="3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Протокол результатов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theme="1" tint="0.14999847407452621"/>
  </sheetPr>
  <dimension ref="A1:AX1238"/>
  <sheetViews>
    <sheetView tabSelected="1" workbookViewId="0">
      <selection activeCell="C13" sqref="C13"/>
    </sheetView>
  </sheetViews>
  <sheetFormatPr defaultColWidth="8.88671875" defaultRowHeight="14.4"/>
  <cols>
    <col min="1" max="1" width="10.6640625" style="7" customWidth="1"/>
    <col min="2" max="2" width="8.88671875" style="7" customWidth="1"/>
    <col min="3" max="3" width="28" style="13" customWidth="1"/>
    <col min="4" max="4" width="11.5546875" style="6" customWidth="1"/>
    <col min="5" max="6" width="12.5546875" style="6" customWidth="1"/>
    <col min="7" max="7" width="8.44140625" style="3" customWidth="1"/>
    <col min="8" max="8" width="12.5546875" style="3" customWidth="1"/>
    <col min="9" max="9" width="8.44140625" style="142" customWidth="1"/>
    <col min="10" max="10" width="7.33203125" style="3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93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s="2" customFormat="1" ht="14.4" customHeight="1">
      <c r="A1" s="333" t="s">
        <v>12</v>
      </c>
      <c r="B1" s="333" t="s">
        <v>5</v>
      </c>
      <c r="C1" s="335" t="s">
        <v>2637</v>
      </c>
      <c r="D1" s="333" t="s">
        <v>6</v>
      </c>
      <c r="E1" s="333" t="s">
        <v>8</v>
      </c>
      <c r="F1" s="333" t="s">
        <v>7</v>
      </c>
      <c r="G1" s="335" t="s">
        <v>1428</v>
      </c>
      <c r="H1" s="335"/>
      <c r="I1" s="335"/>
      <c r="J1" s="335"/>
      <c r="K1" s="335" t="s">
        <v>1429</v>
      </c>
      <c r="L1" s="335"/>
      <c r="M1" s="335"/>
      <c r="N1" s="335"/>
      <c r="O1" s="336" t="s">
        <v>1430</v>
      </c>
      <c r="P1" s="335"/>
      <c r="Q1" s="335"/>
      <c r="R1" s="335"/>
      <c r="S1" s="335" t="s">
        <v>1431</v>
      </c>
      <c r="T1" s="335"/>
      <c r="U1" s="335"/>
      <c r="V1" s="335"/>
      <c r="W1" s="335" t="s">
        <v>1425</v>
      </c>
      <c r="X1" s="335"/>
      <c r="Y1" s="335"/>
      <c r="Z1" s="335"/>
      <c r="AA1" s="335" t="s">
        <v>1426</v>
      </c>
      <c r="AB1" s="335"/>
      <c r="AC1" s="335"/>
      <c r="AD1" s="335"/>
      <c r="AE1" s="335" t="s">
        <v>1427</v>
      </c>
      <c r="AF1" s="335"/>
      <c r="AG1" s="335"/>
      <c r="AH1" s="335"/>
      <c r="AI1" s="335" t="s">
        <v>1432</v>
      </c>
      <c r="AJ1" s="335"/>
      <c r="AK1" s="335"/>
      <c r="AL1" s="335"/>
      <c r="AM1" s="335" t="s">
        <v>1433</v>
      </c>
      <c r="AN1" s="335"/>
      <c r="AO1" s="335"/>
      <c r="AP1" s="335"/>
      <c r="AQ1" s="335" t="s">
        <v>1434</v>
      </c>
      <c r="AR1" s="335"/>
      <c r="AS1" s="335"/>
      <c r="AT1" s="335"/>
      <c r="AU1" s="335" t="s">
        <v>1435</v>
      </c>
      <c r="AV1" s="335"/>
      <c r="AW1" s="335"/>
      <c r="AX1" s="335"/>
    </row>
    <row r="2" spans="1:50" s="2" customFormat="1" ht="45" customHeight="1">
      <c r="A2" s="333"/>
      <c r="B2" s="337"/>
      <c r="C2" s="335"/>
      <c r="D2" s="333"/>
      <c r="E2" s="333"/>
      <c r="F2" s="334"/>
      <c r="G2" s="100" t="s">
        <v>1</v>
      </c>
      <c r="H2" s="101" t="s">
        <v>2</v>
      </c>
      <c r="I2" s="101" t="s">
        <v>3</v>
      </c>
      <c r="J2" s="101" t="s">
        <v>9</v>
      </c>
      <c r="K2" s="100" t="s">
        <v>1</v>
      </c>
      <c r="L2" s="101" t="s">
        <v>2</v>
      </c>
      <c r="M2" s="101" t="s">
        <v>3</v>
      </c>
      <c r="N2" s="100" t="s">
        <v>9</v>
      </c>
      <c r="O2" s="100" t="s">
        <v>1</v>
      </c>
      <c r="P2" s="101" t="s">
        <v>2</v>
      </c>
      <c r="Q2" s="101" t="s">
        <v>3</v>
      </c>
      <c r="R2" s="100" t="s">
        <v>9</v>
      </c>
      <c r="S2" s="100" t="s">
        <v>1</v>
      </c>
      <c r="T2" s="101" t="s">
        <v>2</v>
      </c>
      <c r="U2" s="101" t="s">
        <v>3</v>
      </c>
      <c r="V2" s="100" t="s">
        <v>9</v>
      </c>
      <c r="W2" s="100" t="s">
        <v>1</v>
      </c>
      <c r="X2" s="101" t="s">
        <v>2</v>
      </c>
      <c r="Y2" s="101" t="s">
        <v>3</v>
      </c>
      <c r="Z2" s="100" t="s">
        <v>9</v>
      </c>
      <c r="AA2" s="100" t="s">
        <v>1</v>
      </c>
      <c r="AB2" s="101" t="s">
        <v>2</v>
      </c>
      <c r="AC2" s="101" t="s">
        <v>3</v>
      </c>
      <c r="AD2" s="100" t="s">
        <v>9</v>
      </c>
      <c r="AE2" s="100" t="s">
        <v>1</v>
      </c>
      <c r="AF2" s="101" t="s">
        <v>2</v>
      </c>
      <c r="AG2" s="101" t="s">
        <v>3</v>
      </c>
      <c r="AH2" s="100" t="s">
        <v>9</v>
      </c>
      <c r="AI2" s="102" t="s">
        <v>1</v>
      </c>
      <c r="AJ2" s="101" t="s">
        <v>2</v>
      </c>
      <c r="AK2" s="101" t="s">
        <v>3</v>
      </c>
      <c r="AL2" s="100" t="s">
        <v>9</v>
      </c>
      <c r="AM2" s="100" t="s">
        <v>1</v>
      </c>
      <c r="AN2" s="101" t="s">
        <v>2</v>
      </c>
      <c r="AO2" s="101" t="s">
        <v>3</v>
      </c>
      <c r="AP2" s="100" t="s">
        <v>9</v>
      </c>
      <c r="AQ2" s="100" t="s">
        <v>1</v>
      </c>
      <c r="AR2" s="101" t="s">
        <v>2</v>
      </c>
      <c r="AS2" s="101" t="s">
        <v>3</v>
      </c>
      <c r="AT2" s="100" t="s">
        <v>9</v>
      </c>
      <c r="AU2" s="100" t="s">
        <v>1</v>
      </c>
      <c r="AV2" s="101" t="s">
        <v>2</v>
      </c>
      <c r="AW2" s="101" t="s">
        <v>3</v>
      </c>
      <c r="AX2" s="100" t="s">
        <v>9</v>
      </c>
    </row>
    <row r="3" spans="1:50" ht="14.4" customHeight="1">
      <c r="A3" s="245">
        <f>IF(D3=0," ",RANK(D3,$D$3:$D$1238,0))</f>
        <v>1</v>
      </c>
      <c r="B3" s="246">
        <v>1</v>
      </c>
      <c r="C3" s="103" t="s">
        <v>53</v>
      </c>
      <c r="D3" s="112">
        <f>I3+M3+Q3+U3+Y3+AC3+AG3+AK3+AO3+AW3+AS3</f>
        <v>703</v>
      </c>
      <c r="E3" s="113">
        <f>J3+N3+R3+V3+Z3+AD3+AH3+AL3+AP3+AX3+AT3</f>
        <v>96</v>
      </c>
      <c r="F3" s="118">
        <f>COUNTA(H3,L3,P3,T3,X3,AB3,AF3,AJ3,AN3,AV3,AR3)</f>
        <v>8</v>
      </c>
      <c r="G3" s="122">
        <f>VLOOKUP(C3,'1'!$B$46:$H$384,3,FALSE)</f>
        <v>4.8912037037037039E-2</v>
      </c>
      <c r="H3" s="123">
        <f>VLOOKUP(C3,'1'!$B$46:$H$384,4,FALSE)</f>
        <v>135</v>
      </c>
      <c r="I3" s="139">
        <f>VLOOKUP(H3,Баллы!$A$2:$B$101,2)+J3/2</f>
        <v>6</v>
      </c>
      <c r="J3" s="124">
        <f>VLOOKUP(C3,'1'!$B$46:$H$384,6,FALSE)</f>
        <v>10</v>
      </c>
      <c r="K3" s="122"/>
      <c r="L3" s="123"/>
      <c r="M3" s="139"/>
      <c r="N3" s="124"/>
      <c r="O3" s="122">
        <f>VLOOKUP(C3,'3'!$B$7:$H$127,3,FALSE)</f>
        <v>2.6481481481481481E-2</v>
      </c>
      <c r="P3" s="123">
        <f>VLOOKUP(C3,'3'!$B$7:$H$127,4,FALSE)</f>
        <v>1</v>
      </c>
      <c r="Q3" s="139">
        <f>VLOOKUP(P3,Баллы!$A$2:$B$101,2)+R3/2</f>
        <v>105.5</v>
      </c>
      <c r="R3" s="124">
        <f>VLOOKUP(C3,'3'!$B$7:$H$127,6,FALSE)</f>
        <v>11</v>
      </c>
      <c r="S3" s="122"/>
      <c r="T3" s="123"/>
      <c r="U3" s="139"/>
      <c r="V3" s="124"/>
      <c r="W3" s="137">
        <f>VLOOKUP(C3,'5'!$B$50:$H$423,3,FALSE)</f>
        <v>9.3668981481481492E-2</v>
      </c>
      <c r="X3" s="123">
        <f>VLOOKUP(C3,'5'!$B$50:$H$423,4,FALSE)</f>
        <v>8</v>
      </c>
      <c r="Y3" s="139">
        <f>VLOOKUP(X3,Баллы!$A$2:$B$101,2)+Z3/2</f>
        <v>97.5</v>
      </c>
      <c r="Z3" s="124">
        <f>VLOOKUP(C3,'5'!$B$50:$H$423,6,FALSE)</f>
        <v>25</v>
      </c>
      <c r="AA3" s="137">
        <f>VLOOKUP(C3,'6'!$B$8:$H$202,3,FALSE)</f>
        <v>3.1122685185185187E-2</v>
      </c>
      <c r="AB3" s="123">
        <f>VLOOKUP(C3,'6'!$B$8:$H$202,4,FALSE)</f>
        <v>3</v>
      </c>
      <c r="AC3" s="139">
        <f>VLOOKUP(AB3,Баллы!$A$2:$B$101,2)+AD3/2</f>
        <v>100</v>
      </c>
      <c r="AD3" s="124">
        <f>VLOOKUP(C3,'6'!$B$8:$H$202,6,FALSE)</f>
        <v>10</v>
      </c>
      <c r="AE3" s="137">
        <f>VLOOKUP(C3,'7'!$B$11:$H$105,3,FALSE)</f>
        <v>3.8067129629629631E-2</v>
      </c>
      <c r="AF3" s="123">
        <f>VLOOKUP(C3,'7'!$B$11:$H$105,4,FALSE)</f>
        <v>3</v>
      </c>
      <c r="AG3" s="139">
        <f>VLOOKUP(AF3,Баллы!$A$2:$B$101,2)+AH3/2</f>
        <v>101</v>
      </c>
      <c r="AH3" s="124">
        <f>VLOOKUP(C3,'7'!$B$11:$H$105,6,FALSE)</f>
        <v>12</v>
      </c>
      <c r="AI3" s="155"/>
      <c r="AJ3" s="123"/>
      <c r="AK3" s="139"/>
      <c r="AL3" s="124"/>
      <c r="AM3" s="155">
        <f>VLOOKUP(C3,'9'!$B$2:$H$1187,3,FALSE)</f>
        <v>2.8657407407407406E-2</v>
      </c>
      <c r="AN3" s="123">
        <f>VLOOKUP(C3,'9'!$B$2:$H$1187,4,FALSE)</f>
        <v>6</v>
      </c>
      <c r="AO3" s="139">
        <f>VLOOKUP(AN3,Баллы!$A$2:$B$101,2)+AP3/2</f>
        <v>94</v>
      </c>
      <c r="AP3" s="124">
        <f>VLOOKUP(C3,'9'!$B$2:$H$1187,6,FALSE)</f>
        <v>10</v>
      </c>
      <c r="AQ3" s="122">
        <f>VLOOKUP(C3,'10'!$B$8:$H$232,3,FALSE)</f>
        <v>2.9988425925925925E-2</v>
      </c>
      <c r="AR3" s="123">
        <f>VLOOKUP(C3,'10'!$B$8:$H$232,4,FALSE)</f>
        <v>3</v>
      </c>
      <c r="AS3" s="139">
        <f>VLOOKUP(AR3,Баллы!$A$2:$B$101,2)+AT3/2</f>
        <v>100</v>
      </c>
      <c r="AT3" s="124">
        <f>VLOOKUP(C3,'10'!$B$8:$H$232,6,FALSE)</f>
        <v>10</v>
      </c>
      <c r="AU3" s="122">
        <f>VLOOKUP(C3,'11'!$B$9:$H$521,3,FALSE)</f>
        <v>2.3402777777777779E-2</v>
      </c>
      <c r="AV3" s="123">
        <f>VLOOKUP(C3,'11'!$B$9:$H$521,4,FALSE)</f>
        <v>3</v>
      </c>
      <c r="AW3" s="139">
        <f>VLOOKUP(AV3,Баллы!$A$2:$B$101,2)+AX3/2</f>
        <v>99</v>
      </c>
      <c r="AX3" s="124">
        <f>VLOOKUP(C3,'11'!$B$9:$H$521,6,FALSE)</f>
        <v>8</v>
      </c>
    </row>
    <row r="4" spans="1:50" ht="14.4" customHeight="1">
      <c r="A4" s="245">
        <f>IF(D4=0," ",RANK(D4,$D$3:$D$1238,0))</f>
        <v>2</v>
      </c>
      <c r="B4" s="246">
        <v>2</v>
      </c>
      <c r="C4" s="104" t="s">
        <v>375</v>
      </c>
      <c r="D4" s="114">
        <f>I4+M4+Q4+U4+Y4+AC4+AG4+AK4+AO4+AW4+AS4</f>
        <v>613.5</v>
      </c>
      <c r="E4" s="115">
        <f>J4+N4+R4+V4+Z4+AD4+AH4+AL4+AP4+AX4+AT4</f>
        <v>167</v>
      </c>
      <c r="F4" s="119">
        <f>COUNTA(H4,L4,P4,T4,X4,AB4,AF4,AJ4,AN4,AV4,AR4)</f>
        <v>6</v>
      </c>
      <c r="G4" s="125"/>
      <c r="H4" s="5"/>
      <c r="I4" s="140"/>
      <c r="J4" s="126"/>
      <c r="K4" s="125">
        <f>VLOOKUP(C4,'2'!$B$101:$H$575,3,FALSE)</f>
        <v>0.10780092592592593</v>
      </c>
      <c r="L4" s="5">
        <f>VLOOKUP(C4,'2'!$B$101:$H$575,4,FALSE)</f>
        <v>10</v>
      </c>
      <c r="M4" s="140">
        <f>VLOOKUP(L4,Баллы!$A$2:$B$101,2)+N4/2</f>
        <v>96</v>
      </c>
      <c r="N4" s="126">
        <f>VLOOKUP(C4,'2'!$B$101:$H$575,6,FALSE)</f>
        <v>30</v>
      </c>
      <c r="O4" s="125">
        <f>VLOOKUP(C4,'3'!$B$7:$H$127,3,FALSE)</f>
        <v>8.6458333333333345E-2</v>
      </c>
      <c r="P4" s="5">
        <f>VLOOKUP(C4,'3'!$B$7:$H$127,4,FALSE)</f>
        <v>3</v>
      </c>
      <c r="Q4" s="140">
        <f>VLOOKUP(P4,Баллы!$A$2:$B$101,2)+R4/2</f>
        <v>107.5</v>
      </c>
      <c r="R4" s="126">
        <f>VLOOKUP(C4,'3'!$B$7:$H$127,6,FALSE)</f>
        <v>25</v>
      </c>
      <c r="S4" s="125"/>
      <c r="T4" s="5"/>
      <c r="U4" s="140"/>
      <c r="V4" s="126"/>
      <c r="W4" s="136">
        <f>VLOOKUP(C4,'5'!$B$50:$H$423,3,FALSE)</f>
        <v>0.22575231481481481</v>
      </c>
      <c r="X4" s="5">
        <f>VLOOKUP(C4,'5'!$B$50:$H$423,4,FALSE)</f>
        <v>3</v>
      </c>
      <c r="Y4" s="140">
        <f>VLOOKUP(X4,Баллы!$A$2:$B$101,2)+Z4/2</f>
        <v>120.5</v>
      </c>
      <c r="Z4" s="126">
        <f>VLOOKUP(C4,'5'!$B$50:$H$423,6,FALSE)</f>
        <v>51</v>
      </c>
      <c r="AA4" s="136">
        <f>VLOOKUP(C4,'6'!$B$8:$H$202,3,FALSE)</f>
        <v>6.4571759259259259E-2</v>
      </c>
      <c r="AB4" s="5">
        <f>VLOOKUP(C4,'6'!$B$8:$H$202,4,FALSE)</f>
        <v>7</v>
      </c>
      <c r="AC4" s="140">
        <f>VLOOKUP(AB4,Баллы!$A$2:$B$101,2)+AD4/2</f>
        <v>97</v>
      </c>
      <c r="AD4" s="126">
        <f>VLOOKUP(C4,'6'!$B$8:$H$202,6,FALSE)</f>
        <v>20</v>
      </c>
      <c r="AE4" s="136"/>
      <c r="AF4" s="5"/>
      <c r="AG4" s="140"/>
      <c r="AH4" s="126"/>
      <c r="AI4" s="155"/>
      <c r="AJ4" s="123"/>
      <c r="AK4" s="139"/>
      <c r="AL4" s="124"/>
      <c r="AM4" s="155"/>
      <c r="AN4" s="123"/>
      <c r="AO4" s="139"/>
      <c r="AP4" s="124"/>
      <c r="AQ4" s="122">
        <f>VLOOKUP(C4,'10'!$B$8:$H$232,3,FALSE)</f>
        <v>3.1608796296296295E-2</v>
      </c>
      <c r="AR4" s="123">
        <f>VLOOKUP(C4,'10'!$B$8:$H$232,4,FALSE)</f>
        <v>6</v>
      </c>
      <c r="AS4" s="139">
        <f>VLOOKUP(AR4,Баллы!$A$2:$B$101,2)+AT4/2</f>
        <v>94</v>
      </c>
      <c r="AT4" s="124">
        <f>VLOOKUP(C4,'10'!$B$8:$H$232,6,FALSE)</f>
        <v>10</v>
      </c>
      <c r="AU4" s="122">
        <f>VLOOKUP(C4,'11'!$B$9:$H$521,3,FALSE)</f>
        <v>0.10388888888888889</v>
      </c>
      <c r="AV4" s="123">
        <f>VLOOKUP(C4,'11'!$B$9:$H$521,4,FALSE)</f>
        <v>9</v>
      </c>
      <c r="AW4" s="139">
        <f>VLOOKUP(AV4,Баллы!$A$2:$B$101,2)+AX4/2</f>
        <v>98.5</v>
      </c>
      <c r="AX4" s="124">
        <f>VLOOKUP(C4,'11'!$B$9:$H$521,6,FALSE)</f>
        <v>31</v>
      </c>
    </row>
    <row r="5" spans="1:50" ht="14.4" customHeight="1">
      <c r="A5" s="245">
        <f>IF(D5=0," ",RANK(D5,$D$3:$D$1238,0))</f>
        <v>3</v>
      </c>
      <c r="B5" s="246">
        <v>3</v>
      </c>
      <c r="C5" s="104" t="s">
        <v>35</v>
      </c>
      <c r="D5" s="115">
        <f>I5+M5+Q5+U5+Y5+AC5+AG5+AK5+AO5+AW5+AS5</f>
        <v>553</v>
      </c>
      <c r="E5" s="115">
        <f>J5+N5+R5+V5+Z5+AD5+AH5+AL5+AP5+AX5+AT5</f>
        <v>112</v>
      </c>
      <c r="F5" s="119">
        <f>COUNTA(H5,L5,P5,T5,X5,AB5,AF5,AJ5,AN5,AV5,AR5)</f>
        <v>6</v>
      </c>
      <c r="G5" s="125"/>
      <c r="H5" s="5"/>
      <c r="I5" s="140"/>
      <c r="J5" s="126"/>
      <c r="K5" s="125">
        <f>VLOOKUP(C5,'2'!$B$101:$H$575,3,FALSE)</f>
        <v>0.11312499999999999</v>
      </c>
      <c r="L5" s="5">
        <f>VLOOKUP(C5,'2'!$B$101:$H$575,4,FALSE)</f>
        <v>14</v>
      </c>
      <c r="M5" s="140">
        <f>VLOOKUP(L5,Баллы!$A$2:$B$101,2)+N5/2</f>
        <v>92</v>
      </c>
      <c r="N5" s="126">
        <f>VLOOKUP(C5,'2'!$B$101:$H$575,6,FALSE)</f>
        <v>30</v>
      </c>
      <c r="O5" s="125">
        <f>VLOOKUP(C5,'3'!$B$7:$H$127,3,FALSE)</f>
        <v>2.8506944444444442E-2</v>
      </c>
      <c r="P5" s="5">
        <f>VLOOKUP(C5,'3'!$B$7:$H$127,4,FALSE)</f>
        <v>4</v>
      </c>
      <c r="Q5" s="140">
        <f>VLOOKUP(P5,Баллы!$A$2:$B$101,2)+R5/2</f>
        <v>98.5</v>
      </c>
      <c r="R5" s="126">
        <f>VLOOKUP(C5,'3'!$B$7:$H$127,6,FALSE)</f>
        <v>11</v>
      </c>
      <c r="S5" s="125"/>
      <c r="T5" s="5"/>
      <c r="U5" s="140"/>
      <c r="V5" s="126"/>
      <c r="W5" s="136">
        <f>VLOOKUP(C5,'5'!$B$50:$H$423,3,FALSE)</f>
        <v>9.930555555555555E-2</v>
      </c>
      <c r="X5" s="5">
        <f>VLOOKUP(C5,'5'!$B$50:$H$423,4,FALSE)</f>
        <v>11</v>
      </c>
      <c r="Y5" s="140">
        <f>VLOOKUP(X5,Баллы!$A$2:$B$101,2)+Z5/2</f>
        <v>92.5</v>
      </c>
      <c r="Z5" s="126">
        <f>VLOOKUP(C5,'5'!$B$50:$H$423,6,FALSE)</f>
        <v>25</v>
      </c>
      <c r="AA5" s="136"/>
      <c r="AB5" s="5"/>
      <c r="AC5" s="140"/>
      <c r="AD5" s="126"/>
      <c r="AE5" s="136"/>
      <c r="AF5" s="5"/>
      <c r="AG5" s="140"/>
      <c r="AH5" s="126"/>
      <c r="AI5" s="155">
        <f>VLOOKUP(C5,'8'!$B$6:$H$193,3,FALSE)</f>
        <v>1.4618055555555556E-2</v>
      </c>
      <c r="AJ5" s="123">
        <f>VLOOKUP(C5,'8'!$B$6:$H$193,4,FALSE)</f>
        <v>3</v>
      </c>
      <c r="AK5" s="139">
        <f>VLOOKUP(AJ5,Баллы!$A$2:$B$101,2)+AL5/2</f>
        <v>97.5</v>
      </c>
      <c r="AL5" s="124">
        <f>VLOOKUP(C5,'8'!$B$6:$H$193,6,FALSE)</f>
        <v>5</v>
      </c>
      <c r="AM5" s="155"/>
      <c r="AN5" s="123"/>
      <c r="AO5" s="139"/>
      <c r="AP5" s="124"/>
      <c r="AQ5" s="122">
        <f>VLOOKUP(C5,'10'!$B$8:$H$232,3,FALSE)</f>
        <v>3.2349537037037038E-2</v>
      </c>
      <c r="AR5" s="123">
        <f>VLOOKUP(C5,'10'!$B$8:$H$232,4,FALSE)</f>
        <v>8</v>
      </c>
      <c r="AS5" s="139">
        <f>VLOOKUP(AR5,Баллы!$A$2:$B$101,2)+AT5/2</f>
        <v>90</v>
      </c>
      <c r="AT5" s="124">
        <f>VLOOKUP(C5,'10'!$B$8:$H$232,6,FALSE)</f>
        <v>10</v>
      </c>
      <c r="AU5" s="122">
        <f>VLOOKUP(C5,'11'!$B$9:$H$521,3,FALSE)</f>
        <v>0.12003472222222222</v>
      </c>
      <c r="AV5" s="123">
        <f>VLOOKUP(C5,'11'!$B$9:$H$521,4,FALSE)</f>
        <v>24</v>
      </c>
      <c r="AW5" s="139">
        <f>VLOOKUP(AV5,Баллы!$A$2:$B$101,2)+AX5/2</f>
        <v>82.5</v>
      </c>
      <c r="AX5" s="124">
        <f>VLOOKUP(C5,'11'!$B$9:$H$521,6,FALSE)</f>
        <v>31</v>
      </c>
    </row>
    <row r="6" spans="1:50" ht="14.4" customHeight="1">
      <c r="A6" s="245">
        <f>IF(D6=0," ",RANK(D6,$D$3:$D$1238,0))</f>
        <v>4</v>
      </c>
      <c r="B6" s="246">
        <v>4</v>
      </c>
      <c r="C6" s="105" t="s">
        <v>1362</v>
      </c>
      <c r="D6" s="115">
        <f>I6+M6+Q6+U6+Y6+AC6+AG6+AK6+AO6+AW6+AS6</f>
        <v>403</v>
      </c>
      <c r="E6" s="115">
        <f>J6+N6+R6+V6+Z6+AD6+AH6+AL6+AP6+AX6+AT6</f>
        <v>54</v>
      </c>
      <c r="F6" s="119">
        <f>COUNTA(H6,L6,P6,T6,X6,AB6,AF6,AJ6,AN6,AV6,AR6)</f>
        <v>5</v>
      </c>
      <c r="G6" s="125"/>
      <c r="H6" s="5"/>
      <c r="I6" s="140"/>
      <c r="J6" s="126"/>
      <c r="K6" s="125"/>
      <c r="L6" s="5"/>
      <c r="M6" s="140"/>
      <c r="N6" s="126"/>
      <c r="O6" s="125"/>
      <c r="P6" s="5"/>
      <c r="Q6" s="140"/>
      <c r="R6" s="126"/>
      <c r="S6" s="125"/>
      <c r="T6" s="5"/>
      <c r="U6" s="140"/>
      <c r="V6" s="126"/>
      <c r="W6" s="136"/>
      <c r="X6" s="5"/>
      <c r="Y6" s="140"/>
      <c r="Z6" s="126"/>
      <c r="AA6" s="136">
        <f>VLOOKUP(C6,'6'!$B$8:$H$202,3,FALSE)</f>
        <v>4.0347222222222222E-2</v>
      </c>
      <c r="AB6" s="5">
        <f>VLOOKUP(C6,'6'!$B$8:$H$202,4,FALSE)</f>
        <v>25</v>
      </c>
      <c r="AC6" s="140">
        <f>VLOOKUP(AB6,Баллы!$A$2:$B$101,2)+AD6/2</f>
        <v>71</v>
      </c>
      <c r="AD6" s="126">
        <f>VLOOKUP(C6,'6'!$B$8:$H$202,6,FALSE)</f>
        <v>10</v>
      </c>
      <c r="AE6" s="136">
        <f>VLOOKUP(C6,'7'!$B$11:$H$105,3,FALSE)</f>
        <v>0.11168981481481481</v>
      </c>
      <c r="AF6" s="5">
        <f>VLOOKUP(C6,'7'!$B$11:$H$105,4,FALSE)</f>
        <v>22</v>
      </c>
      <c r="AG6" s="140">
        <f>VLOOKUP(AF6,Баллы!$A$2:$B$101,2)+AH6/2</f>
        <v>79.5</v>
      </c>
      <c r="AH6" s="126">
        <f>VLOOKUP(C6,'7'!$B$11:$H$105,6,FALSE)</f>
        <v>21</v>
      </c>
      <c r="AI6" s="155">
        <f>VLOOKUP(C6,'8'!$B$6:$H$193,3,FALSE)</f>
        <v>1.7210648148148149E-2</v>
      </c>
      <c r="AJ6" s="123">
        <f>VLOOKUP(C6,'8'!$B$6:$H$193,4,FALSE)</f>
        <v>6</v>
      </c>
      <c r="AK6" s="139">
        <f>VLOOKUP(AJ6,Баллы!$A$2:$B$101,2)+AL6/2</f>
        <v>91.5</v>
      </c>
      <c r="AL6" s="124">
        <f>VLOOKUP(C6,'8'!$B$6:$H$193,6,FALSE)</f>
        <v>5</v>
      </c>
      <c r="AM6" s="155"/>
      <c r="AN6" s="123"/>
      <c r="AO6" s="139"/>
      <c r="AP6" s="124"/>
      <c r="AQ6" s="122">
        <f>VLOOKUP(C6,'10'!$B$8:$H$232,3,FALSE)</f>
        <v>3.7534722222222219E-2</v>
      </c>
      <c r="AR6" s="123">
        <f>VLOOKUP(C6,'10'!$B$8:$H$232,4,FALSE)</f>
        <v>18</v>
      </c>
      <c r="AS6" s="139">
        <f>VLOOKUP(AR6,Баллы!$A$2:$B$101,2)+AT6/2</f>
        <v>78</v>
      </c>
      <c r="AT6" s="124">
        <f>VLOOKUP(C6,'10'!$B$8:$H$232,6,FALSE)</f>
        <v>10</v>
      </c>
      <c r="AU6" s="122">
        <f>VLOOKUP(C6,'11'!$B$9:$H$521,3,FALSE)</f>
        <v>2.841435185185185E-2</v>
      </c>
      <c r="AV6" s="123">
        <f>VLOOKUP(C6,'11'!$B$9:$H$521,4,FALSE)</f>
        <v>12</v>
      </c>
      <c r="AW6" s="139">
        <f>VLOOKUP(AV6,Баллы!$A$2:$B$101,2)+AX6/2</f>
        <v>83</v>
      </c>
      <c r="AX6" s="124">
        <f>VLOOKUP(C6,'11'!$B$9:$H$521,6,FALSE)</f>
        <v>8</v>
      </c>
    </row>
    <row r="7" spans="1:50" ht="14.4" customHeight="1">
      <c r="A7" s="245">
        <f>IF(D7=0," ",RANK(D7,$D$3:$D$1238,0))</f>
        <v>5</v>
      </c>
      <c r="B7" s="246">
        <v>5</v>
      </c>
      <c r="C7" s="104" t="s">
        <v>379</v>
      </c>
      <c r="D7" s="115">
        <f>I7+M7+Q7+U7+Y7+AC7+AG7+AK7+AO7+AW7+AS7</f>
        <v>402.5</v>
      </c>
      <c r="E7" s="115">
        <f>J7+N7+R7+V7+Z7+AD7+AH7+AL7+AP7+AX7+AT7</f>
        <v>65</v>
      </c>
      <c r="F7" s="119">
        <f>COUNTA(H7,L7,P7,T7,X7,AB7,AF7,AJ7,AN7,AV7,AR7)</f>
        <v>5</v>
      </c>
      <c r="G7" s="125">
        <f>VLOOKUP(C7,'1'!$B$46:$H$384,3,FALSE)</f>
        <v>3.2488425925925928E-2</v>
      </c>
      <c r="H7" s="5">
        <f>VLOOKUP(C7,'1'!$B$46:$H$384,4,FALSE)</f>
        <v>15</v>
      </c>
      <c r="I7" s="140">
        <f>VLOOKUP(H7,Баллы!$A$2:$B$101,2)+J7/2</f>
        <v>81</v>
      </c>
      <c r="J7" s="126">
        <f>VLOOKUP(C7,'1'!$B$46:$H$384,6,FALSE)</f>
        <v>10</v>
      </c>
      <c r="K7" s="125">
        <f>VLOOKUP(C7,'2'!$B$101:$H$575,3,FALSE)</f>
        <v>4.9398148148148142E-2</v>
      </c>
      <c r="L7" s="5">
        <f>VLOOKUP(C7,'2'!$B$101:$H$575,4,FALSE)</f>
        <v>21</v>
      </c>
      <c r="M7" s="140">
        <f>VLOOKUP(L7,Баллы!$A$2:$B$101,2)+N7/2</f>
        <v>77.5</v>
      </c>
      <c r="N7" s="126">
        <f>VLOOKUP(C7,'2'!$B$101:$H$575,6,FALSE)</f>
        <v>15</v>
      </c>
      <c r="O7" s="125"/>
      <c r="P7" s="5"/>
      <c r="Q7" s="140"/>
      <c r="R7" s="126"/>
      <c r="S7" s="125"/>
      <c r="T7" s="5"/>
      <c r="U7" s="140"/>
      <c r="V7" s="126"/>
      <c r="W7" s="136"/>
      <c r="X7" s="5"/>
      <c r="Y7" s="140"/>
      <c r="Z7" s="126"/>
      <c r="AA7" s="136"/>
      <c r="AB7" s="5"/>
      <c r="AC7" s="140"/>
      <c r="AD7" s="126"/>
      <c r="AE7" s="136"/>
      <c r="AF7" s="5"/>
      <c r="AG7" s="140"/>
      <c r="AH7" s="126"/>
      <c r="AI7" s="155">
        <f>VLOOKUP(C7,'8'!$B$6:$H$193,3,FALSE)</f>
        <v>5.9236111111111114E-2</v>
      </c>
      <c r="AJ7" s="123">
        <f>VLOOKUP(C7,'8'!$B$6:$H$193,4,FALSE)</f>
        <v>16</v>
      </c>
      <c r="AK7" s="139">
        <f>VLOOKUP(AJ7,Баллы!$A$2:$B$101,2)+AL7/2</f>
        <v>82.5</v>
      </c>
      <c r="AL7" s="124">
        <f>VLOOKUP(C7,'8'!$B$6:$H$193,6,FALSE)</f>
        <v>15</v>
      </c>
      <c r="AM7" s="155"/>
      <c r="AN7" s="123"/>
      <c r="AO7" s="139"/>
      <c r="AP7" s="124"/>
      <c r="AQ7" s="122">
        <f>VLOOKUP(C7,'10'!$B$8:$H$232,3,FALSE)</f>
        <v>3.5706018518518519E-2</v>
      </c>
      <c r="AR7" s="123">
        <f>VLOOKUP(C7,'10'!$B$8:$H$232,4,FALSE)</f>
        <v>13</v>
      </c>
      <c r="AS7" s="139">
        <f>VLOOKUP(AR7,Баллы!$A$2:$B$101,2)+AT7/2</f>
        <v>83</v>
      </c>
      <c r="AT7" s="124">
        <f>VLOOKUP(C7,'10'!$B$8:$H$232,6,FALSE)</f>
        <v>10</v>
      </c>
      <c r="AU7" s="122">
        <f>VLOOKUP(C7,'11'!$B$9:$H$521,3,FALSE)</f>
        <v>5.3229166666666668E-2</v>
      </c>
      <c r="AV7" s="123">
        <f>VLOOKUP(C7,'11'!$B$9:$H$521,4,FALSE)</f>
        <v>20</v>
      </c>
      <c r="AW7" s="139">
        <f>VLOOKUP(AV7,Баллы!$A$2:$B$101,2)+AX7/2</f>
        <v>78.5</v>
      </c>
      <c r="AX7" s="124">
        <f>VLOOKUP(C7,'11'!$B$9:$H$521,6,FALSE)</f>
        <v>15</v>
      </c>
    </row>
    <row r="8" spans="1:50" ht="14.4" customHeight="1">
      <c r="A8" s="245">
        <f>IF(D8=0," ",RANK(D8,$D$3:$D$1238,0))</f>
        <v>6</v>
      </c>
      <c r="B8" s="246">
        <v>6</v>
      </c>
      <c r="C8" s="104" t="s">
        <v>219</v>
      </c>
      <c r="D8" s="115">
        <f>I8+M8+Q8+U8+Y8+AC8+AG8+AK8+AO8+AW8+AS8</f>
        <v>385</v>
      </c>
      <c r="E8" s="115">
        <f>J8+N8+R8+V8+Z8+AD8+AH8+AL8+AP8+AX8+AT8</f>
        <v>76</v>
      </c>
      <c r="F8" s="119">
        <f>COUNTA(H8,L8,P8,T8,X8,AB8,AF8,AJ8,AN8,AV8,AR8)</f>
        <v>4</v>
      </c>
      <c r="G8" s="125">
        <f>VLOOKUP(C8,'1'!$B$46:$H$384,3,FALSE)</f>
        <v>3.0254629629629631E-2</v>
      </c>
      <c r="H8" s="5">
        <f>VLOOKUP(C8,'1'!$B$46:$H$384,4,FALSE)</f>
        <v>9</v>
      </c>
      <c r="I8" s="140">
        <f>VLOOKUP(H8,Баллы!$A$2:$B$101,2)+J8/2</f>
        <v>88</v>
      </c>
      <c r="J8" s="126">
        <f>VLOOKUP(C8,'1'!$B$46:$H$384,6,FALSE)</f>
        <v>10</v>
      </c>
      <c r="K8" s="125"/>
      <c r="L8" s="5"/>
      <c r="M8" s="140"/>
      <c r="N8" s="126"/>
      <c r="O8" s="125"/>
      <c r="P8" s="5"/>
      <c r="Q8" s="140"/>
      <c r="R8" s="126"/>
      <c r="S8" s="125"/>
      <c r="T8" s="5"/>
      <c r="U8" s="140"/>
      <c r="V8" s="126"/>
      <c r="W8" s="136">
        <f>VLOOKUP(C8,'5'!$B$50:$H$423,3,FALSE)</f>
        <v>0.27983796296296298</v>
      </c>
      <c r="X8" s="5">
        <f>VLOOKUP(C8,'5'!$B$50:$H$423,4,FALSE)</f>
        <v>11</v>
      </c>
      <c r="Y8" s="140">
        <f>VLOOKUP(X8,Баллы!$A$2:$B$101,2)+Z8/2</f>
        <v>105.5</v>
      </c>
      <c r="Z8" s="126">
        <f>VLOOKUP(C8,'5'!$B$50:$H$423,6,FALSE)</f>
        <v>51</v>
      </c>
      <c r="AA8" s="136"/>
      <c r="AB8" s="5"/>
      <c r="AC8" s="140"/>
      <c r="AD8" s="126"/>
      <c r="AE8" s="136"/>
      <c r="AF8" s="5"/>
      <c r="AG8" s="140"/>
      <c r="AH8" s="126"/>
      <c r="AI8" s="155">
        <f>VLOOKUP(C8,'8'!$B$6:$H$193,3,FALSE)</f>
        <v>1.4722222222222222E-2</v>
      </c>
      <c r="AJ8" s="123">
        <f>VLOOKUP(C8,'8'!$B$6:$H$193,4,FALSE)</f>
        <v>4</v>
      </c>
      <c r="AK8" s="139">
        <f>VLOOKUP(AJ8,Баллы!$A$2:$B$101,2)+AL8/2</f>
        <v>95.5</v>
      </c>
      <c r="AL8" s="124">
        <f>VLOOKUP(C8,'8'!$B$6:$H$193,6,FALSE)</f>
        <v>5</v>
      </c>
      <c r="AM8" s="155"/>
      <c r="AN8" s="123"/>
      <c r="AO8" s="139"/>
      <c r="AP8" s="124"/>
      <c r="AQ8" s="122">
        <f>VLOOKUP(C8,'10'!$B$8:$H$232,3,FALSE)</f>
        <v>3.1307870370370368E-2</v>
      </c>
      <c r="AR8" s="123">
        <f>VLOOKUP(C8,'10'!$B$8:$H$232,4,FALSE)</f>
        <v>5</v>
      </c>
      <c r="AS8" s="139">
        <f>VLOOKUP(AR8,Баллы!$A$2:$B$101,2)+AT8/2</f>
        <v>96</v>
      </c>
      <c r="AT8" s="124">
        <f>VLOOKUP(C8,'10'!$B$8:$H$232,6,FALSE)</f>
        <v>10</v>
      </c>
      <c r="AU8" s="122"/>
      <c r="AV8" s="123"/>
      <c r="AW8" s="139"/>
      <c r="AX8" s="124"/>
    </row>
    <row r="9" spans="1:50" ht="14.4" customHeight="1">
      <c r="A9" s="245">
        <f>IF(D9=0," ",RANK(D9,$D$3:$D$1238,0))</f>
        <v>7</v>
      </c>
      <c r="B9" s="246">
        <v>7</v>
      </c>
      <c r="C9" s="108" t="s">
        <v>18</v>
      </c>
      <c r="D9" s="115">
        <f>I9+M9+Q9+U9+Y9+AC9+AG9+AK9+AO9+AW9+AS9</f>
        <v>382.5</v>
      </c>
      <c r="E9" s="115">
        <f>J9+N9+R9+V9+Z9+AD9+AH9+AL9+AP9+AX9+AT9</f>
        <v>57</v>
      </c>
      <c r="F9" s="119">
        <f>COUNTA(H9,L9,P9,T9,X9,AB9,AF9,AJ9,AN9,AV9,AR9)</f>
        <v>4</v>
      </c>
      <c r="G9" s="125">
        <f>VLOOKUP(C9,'1'!$B$46:$H$384,3,FALSE)</f>
        <v>2.9409722222222223E-2</v>
      </c>
      <c r="H9" s="5">
        <f>VLOOKUP(C9,'1'!$B$46:$H$384,4,FALSE)</f>
        <v>6</v>
      </c>
      <c r="I9" s="140">
        <f>VLOOKUP(H9,Баллы!$A$2:$B$101,2)+J9/2</f>
        <v>94</v>
      </c>
      <c r="J9" s="126">
        <f>VLOOKUP(C9,'1'!$B$46:$H$384,6,FALSE)</f>
        <v>10</v>
      </c>
      <c r="K9" s="125"/>
      <c r="L9" s="5"/>
      <c r="M9" s="140"/>
      <c r="N9" s="126"/>
      <c r="O9" s="125"/>
      <c r="P9" s="5"/>
      <c r="Q9" s="140"/>
      <c r="R9" s="126"/>
      <c r="S9" s="125"/>
      <c r="T9" s="5"/>
      <c r="U9" s="140"/>
      <c r="V9" s="126"/>
      <c r="W9" s="136">
        <f>VLOOKUP(C9,'5'!$B$50:$H$423,3,FALSE)</f>
        <v>9.2037037037037028E-2</v>
      </c>
      <c r="X9" s="5">
        <f>VLOOKUP(C9,'5'!$B$50:$H$423,4,FALSE)</f>
        <v>6</v>
      </c>
      <c r="Y9" s="140">
        <f>VLOOKUP(X9,Баллы!$A$2:$B$101,2)+Z9/2</f>
        <v>101.5</v>
      </c>
      <c r="Z9" s="126">
        <f>VLOOKUP(C9,'5'!$B$50:$H$423,6,FALSE)</f>
        <v>25</v>
      </c>
      <c r="AA9" s="136">
        <f>VLOOKUP(C9,'6'!$B$8:$H$202,3,FALSE)</f>
        <v>3.123842592592593E-2</v>
      </c>
      <c r="AB9" s="5">
        <f>VLOOKUP(C9,'6'!$B$8:$H$202,4,FALSE)</f>
        <v>4</v>
      </c>
      <c r="AC9" s="140">
        <f>VLOOKUP(AB9,Баллы!$A$2:$B$101,2)+AD9/2</f>
        <v>98</v>
      </c>
      <c r="AD9" s="126">
        <f>VLOOKUP(C9,'6'!$B$8:$H$202,6,FALSE)</f>
        <v>10</v>
      </c>
      <c r="AE9" s="136">
        <f>VLOOKUP(C9,'7'!$B$11:$H$105,3,FALSE)</f>
        <v>4.5682870370370374E-2</v>
      </c>
      <c r="AF9" s="5">
        <f>VLOOKUP(C9,'7'!$B$11:$H$105,4,FALSE)</f>
        <v>9</v>
      </c>
      <c r="AG9" s="140">
        <f>VLOOKUP(AF9,Баллы!$A$2:$B$101,2)+AH9/2</f>
        <v>89</v>
      </c>
      <c r="AH9" s="126">
        <f>VLOOKUP(C9,'7'!$B$11:$H$105,6,FALSE)</f>
        <v>12</v>
      </c>
      <c r="AI9" s="155"/>
      <c r="AJ9" s="123"/>
      <c r="AK9" s="139"/>
      <c r="AL9" s="124"/>
      <c r="AM9" s="155"/>
      <c r="AN9" s="123"/>
      <c r="AO9" s="139"/>
      <c r="AP9" s="124"/>
      <c r="AQ9" s="122"/>
      <c r="AR9" s="123"/>
      <c r="AS9" s="139"/>
      <c r="AT9" s="124"/>
      <c r="AU9" s="122"/>
      <c r="AV9" s="123"/>
      <c r="AW9" s="139"/>
      <c r="AX9" s="124"/>
    </row>
    <row r="10" spans="1:50" ht="14.4" customHeight="1">
      <c r="A10" s="245">
        <f>IF(D10=0," ",RANK(D10,$D$3:$D$1238,0))</f>
        <v>8</v>
      </c>
      <c r="B10" s="246">
        <v>8</v>
      </c>
      <c r="C10" s="104" t="s">
        <v>180</v>
      </c>
      <c r="D10" s="115">
        <f>I10+M10+Q10+U10+Y10+AC10+AG10+AK10+AO10+AW10+AS10</f>
        <v>334</v>
      </c>
      <c r="E10" s="115">
        <f>J10+N10+R10+V10+Z10+AD10+AH10+AL10+AP10+AX10+AT10</f>
        <v>80</v>
      </c>
      <c r="F10" s="119">
        <f>COUNTA(H10,L10,P10,T10,X10,AB10,AF10,AJ10,AN10,AV10,AR10)</f>
        <v>5</v>
      </c>
      <c r="G10" s="125">
        <f>VLOOKUP(C10,'1'!$B$46:$H$384,3,FALSE)</f>
        <v>3.532407407407407E-2</v>
      </c>
      <c r="H10" s="5">
        <f>VLOOKUP(C10,'1'!$B$46:$H$384,4,FALSE)</f>
        <v>35</v>
      </c>
      <c r="I10" s="140">
        <f>VLOOKUP(H10,Баллы!$A$2:$B$101,2)+J10/2</f>
        <v>61</v>
      </c>
      <c r="J10" s="126">
        <f>VLOOKUP(C10,'1'!$B$46:$H$384,6,FALSE)</f>
        <v>10</v>
      </c>
      <c r="K10" s="125"/>
      <c r="L10" s="5"/>
      <c r="M10" s="140"/>
      <c r="N10" s="126"/>
      <c r="O10" s="125"/>
      <c r="P10" s="5"/>
      <c r="Q10" s="140"/>
      <c r="R10" s="126"/>
      <c r="S10" s="125"/>
      <c r="T10" s="5"/>
      <c r="U10" s="140"/>
      <c r="V10" s="126"/>
      <c r="W10" s="136">
        <f>VLOOKUP(C10,'5'!$B$50:$H$423,3,FALSE)</f>
        <v>0.13770833333333335</v>
      </c>
      <c r="X10" s="5">
        <f>VLOOKUP(C10,'5'!$B$50:$H$423,4,FALSE)</f>
        <v>59</v>
      </c>
      <c r="Y10" s="140">
        <f>VLOOKUP(X10,Баллы!$A$2:$B$101,2)+Z10/2</f>
        <v>44.5</v>
      </c>
      <c r="Z10" s="126">
        <f>VLOOKUP(C10,'5'!$B$50:$H$423,6,FALSE)</f>
        <v>25</v>
      </c>
      <c r="AA10" s="136">
        <f>VLOOKUP(C10,'6'!$B$8:$H$202,3,FALSE)</f>
        <v>8.8854166666666665E-2</v>
      </c>
      <c r="AB10" s="5">
        <f>VLOOKUP(C10,'6'!$B$8:$H$202,4,FALSE)</f>
        <v>30</v>
      </c>
      <c r="AC10" s="140">
        <f>VLOOKUP(AB10,Баллы!$A$2:$B$101,2)+AD10/2</f>
        <v>71</v>
      </c>
      <c r="AD10" s="126">
        <f>VLOOKUP(C10,'6'!$B$8:$H$202,6,FALSE)</f>
        <v>20</v>
      </c>
      <c r="AE10" s="136"/>
      <c r="AF10" s="5"/>
      <c r="AG10" s="140"/>
      <c r="AH10" s="126"/>
      <c r="AI10" s="155">
        <f>VLOOKUP(C10,'8'!$B$6:$H$193,3,FALSE)</f>
        <v>5.9583333333333335E-2</v>
      </c>
      <c r="AJ10" s="123">
        <f>VLOOKUP(C10,'8'!$B$6:$H$193,4,FALSE)</f>
        <v>17</v>
      </c>
      <c r="AK10" s="139">
        <f>VLOOKUP(AJ10,Баллы!$A$2:$B$101,2)+AL10/2</f>
        <v>81.5</v>
      </c>
      <c r="AL10" s="124">
        <f>VLOOKUP(C10,'8'!$B$6:$H$193,6,FALSE)</f>
        <v>15</v>
      </c>
      <c r="AM10" s="155"/>
      <c r="AN10" s="123"/>
      <c r="AO10" s="139"/>
      <c r="AP10" s="124"/>
      <c r="AQ10" s="122">
        <f>VLOOKUP(C10,'10'!$B$8:$H$232,3,FALSE)</f>
        <v>3.878472222222222E-2</v>
      </c>
      <c r="AR10" s="123">
        <f>VLOOKUP(C10,'10'!$B$8:$H$232,4,FALSE)</f>
        <v>20</v>
      </c>
      <c r="AS10" s="139">
        <f>VLOOKUP(AR10,Баллы!$A$2:$B$101,2)+AT10/2</f>
        <v>76</v>
      </c>
      <c r="AT10" s="124">
        <f>VLOOKUP(C10,'10'!$B$8:$H$232,6,FALSE)</f>
        <v>10</v>
      </c>
      <c r="AU10" s="122"/>
      <c r="AV10" s="123"/>
      <c r="AW10" s="139"/>
      <c r="AX10" s="124"/>
    </row>
    <row r="11" spans="1:50" ht="14.4" customHeight="1">
      <c r="A11" s="245">
        <f>IF(D11=0," ",RANK(D11,$D$3:$D$1238,0))</f>
        <v>9</v>
      </c>
      <c r="B11" s="246">
        <v>9</v>
      </c>
      <c r="C11" s="104" t="s">
        <v>44</v>
      </c>
      <c r="D11" s="115">
        <f>I11+M11+Q11+U11+Y11+AC11+AG11+AK11+AO11+AW11+AS11</f>
        <v>331</v>
      </c>
      <c r="E11" s="115">
        <f>J11+N11+R11+V11+Z11+AD11+AH11+AL11+AP11+AX11+AT11</f>
        <v>48</v>
      </c>
      <c r="F11" s="119">
        <f>COUNTA(H11,L11,P11,T11,X11,AB11,AF11,AJ11,AN11,AV11,AR11)</f>
        <v>5</v>
      </c>
      <c r="G11" s="125">
        <f>VLOOKUP(C11,'1'!$B$46:$H$384,3,FALSE)</f>
        <v>3.8124999999999999E-2</v>
      </c>
      <c r="H11" s="5">
        <f>VLOOKUP(C11,'1'!$B$46:$H$384,4,FALSE)</f>
        <v>58</v>
      </c>
      <c r="I11" s="140">
        <f>VLOOKUP(H11,Баллы!$A$2:$B$101,2)+J11/2</f>
        <v>38</v>
      </c>
      <c r="J11" s="126">
        <f>VLOOKUP(C11,'1'!$B$46:$H$384,6,FALSE)</f>
        <v>10</v>
      </c>
      <c r="K11" s="125">
        <f>VLOOKUP(C11,'2'!$B$101:$H$575,3,FALSE)</f>
        <v>1.9803240740740739E-2</v>
      </c>
      <c r="L11" s="5">
        <f>VLOOKUP(C11,'2'!$B$101:$H$575,4,FALSE)</f>
        <v>25</v>
      </c>
      <c r="M11" s="140">
        <f>VLOOKUP(L11,Баллы!$A$2:$B$101,2)+N11/2</f>
        <v>68.5</v>
      </c>
      <c r="N11" s="126">
        <f>VLOOKUP(C11,'2'!$B$101:$H$575,6,FALSE)</f>
        <v>5</v>
      </c>
      <c r="O11" s="125">
        <f>VLOOKUP(C11,'3'!$B$7:$H$127,3,FALSE)</f>
        <v>3.8206018518518521E-2</v>
      </c>
      <c r="P11" s="5">
        <f>VLOOKUP(C11,'3'!$B$7:$H$127,4,FALSE)</f>
        <v>15</v>
      </c>
      <c r="Q11" s="140">
        <f>VLOOKUP(P11,Баллы!$A$2:$B$101,2)+R11/2</f>
        <v>81.5</v>
      </c>
      <c r="R11" s="126">
        <f>VLOOKUP(C11,'3'!$B$7:$H$127,6,FALSE)</f>
        <v>11</v>
      </c>
      <c r="S11" s="125"/>
      <c r="T11" s="5"/>
      <c r="U11" s="140"/>
      <c r="V11" s="126"/>
      <c r="W11" s="136"/>
      <c r="X11" s="5"/>
      <c r="Y11" s="140"/>
      <c r="Z11" s="126"/>
      <c r="AA11" s="136">
        <f>VLOOKUP(C11,'6'!$B$8:$H$202,3,FALSE)</f>
        <v>4.297453703703704E-2</v>
      </c>
      <c r="AB11" s="5">
        <f>VLOOKUP(C11,'6'!$B$8:$H$202,4,FALSE)</f>
        <v>34</v>
      </c>
      <c r="AC11" s="140">
        <f>VLOOKUP(AB11,Баллы!$A$2:$B$101,2)+AD11/2</f>
        <v>62</v>
      </c>
      <c r="AD11" s="126">
        <f>VLOOKUP(C11,'6'!$B$8:$H$202,6,FALSE)</f>
        <v>10</v>
      </c>
      <c r="AE11" s="136">
        <f>VLOOKUP(C11,'7'!$B$11:$H$105,3,FALSE)</f>
        <v>5.199074074074074E-2</v>
      </c>
      <c r="AF11" s="5">
        <f>VLOOKUP(C11,'7'!$B$11:$H$105,4,FALSE)</f>
        <v>16</v>
      </c>
      <c r="AG11" s="140">
        <f>VLOOKUP(AF11,Баллы!$A$2:$B$101,2)+AH11/2</f>
        <v>81</v>
      </c>
      <c r="AH11" s="126">
        <f>VLOOKUP(C11,'7'!$B$11:$H$105,6,FALSE)</f>
        <v>12</v>
      </c>
      <c r="AI11" s="155"/>
      <c r="AJ11" s="123"/>
      <c r="AK11" s="139"/>
      <c r="AL11" s="124"/>
      <c r="AM11" s="155"/>
      <c r="AN11" s="123"/>
      <c r="AO11" s="139"/>
      <c r="AP11" s="124"/>
      <c r="AQ11" s="122"/>
      <c r="AR11" s="123"/>
      <c r="AS11" s="139"/>
      <c r="AT11" s="124"/>
      <c r="AU11" s="122"/>
      <c r="AV11" s="123"/>
      <c r="AW11" s="139"/>
      <c r="AX11" s="124"/>
    </row>
    <row r="12" spans="1:50" ht="14.4" customHeight="1">
      <c r="A12" s="245">
        <f>IF(D12=0," ",RANK(D12,$D$3:$D$1238,0))</f>
        <v>10</v>
      </c>
      <c r="B12" s="246">
        <v>10</v>
      </c>
      <c r="C12" s="108" t="s">
        <v>366</v>
      </c>
      <c r="D12" s="115">
        <f>I12+M12+Q12+U12+Y12+AC12+AG12+AK12+AO12+AW12+AS12</f>
        <v>314</v>
      </c>
      <c r="E12" s="115">
        <f>J12+N12+R12+V12+Z12+AD12+AH12+AL12+AP12+AX12+AT12</f>
        <v>38</v>
      </c>
      <c r="F12" s="119">
        <f>COUNTA(H12,L12,P12,T12,X12,AB12,AF12,AJ12,AN12,AV12,AR12)</f>
        <v>3</v>
      </c>
      <c r="G12" s="125"/>
      <c r="H12" s="5"/>
      <c r="I12" s="140"/>
      <c r="J12" s="126"/>
      <c r="K12" s="125"/>
      <c r="L12" s="5"/>
      <c r="M12" s="140"/>
      <c r="N12" s="126"/>
      <c r="O12" s="125"/>
      <c r="P12" s="5"/>
      <c r="Q12" s="140"/>
      <c r="R12" s="126"/>
      <c r="S12" s="125"/>
      <c r="T12" s="5"/>
      <c r="U12" s="140"/>
      <c r="V12" s="126"/>
      <c r="W12" s="136">
        <f>VLOOKUP(C12,'5'!$B$50:$H$423,3,FALSE)</f>
        <v>8.880787037037037E-2</v>
      </c>
      <c r="X12" s="5">
        <f>VLOOKUP(C12,'5'!$B$50:$H$423,4,FALSE)</f>
        <v>3</v>
      </c>
      <c r="Y12" s="140">
        <f>VLOOKUP(X12,Баллы!$A$2:$B$101,2)+Z12/2</f>
        <v>107.5</v>
      </c>
      <c r="Z12" s="126">
        <f>VLOOKUP(C12,'5'!$B$50:$H$423,6,FALSE)</f>
        <v>25</v>
      </c>
      <c r="AA12" s="136"/>
      <c r="AB12" s="5"/>
      <c r="AC12" s="140"/>
      <c r="AD12" s="126"/>
      <c r="AE12" s="136"/>
      <c r="AF12" s="5"/>
      <c r="AG12" s="140"/>
      <c r="AH12" s="126"/>
      <c r="AI12" s="155">
        <f>VLOOKUP(C12,'8'!$B$6:$H$193,3,FALSE)</f>
        <v>1.2662037037037038E-2</v>
      </c>
      <c r="AJ12" s="123">
        <f>VLOOKUP(C12,'8'!$B$6:$H$193,4,FALSE)</f>
        <v>1</v>
      </c>
      <c r="AK12" s="139">
        <f>VLOOKUP(AJ12,Баллы!$A$2:$B$101,2)+AL12/2</f>
        <v>102.5</v>
      </c>
      <c r="AL12" s="124">
        <f>VLOOKUP(C12,'8'!$B$6:$H$193,6,FALSE)</f>
        <v>5</v>
      </c>
      <c r="AM12" s="155"/>
      <c r="AN12" s="123"/>
      <c r="AO12" s="139"/>
      <c r="AP12" s="124"/>
      <c r="AQ12" s="122"/>
      <c r="AR12" s="123"/>
      <c r="AS12" s="139"/>
      <c r="AT12" s="124"/>
      <c r="AU12" s="122">
        <f>VLOOKUP(C12,'11'!$B$9:$H$521,3,FALSE)</f>
        <v>2.1250000000000002E-2</v>
      </c>
      <c r="AV12" s="123">
        <f>VLOOKUP(C12,'11'!$B$9:$H$521,4,FALSE)</f>
        <v>1</v>
      </c>
      <c r="AW12" s="139">
        <f>VLOOKUP(AV12,Баллы!$A$2:$B$101,2)+AX12/2</f>
        <v>104</v>
      </c>
      <c r="AX12" s="124">
        <f>VLOOKUP(C12,'11'!$B$9:$H$521,6,FALSE)</f>
        <v>8</v>
      </c>
    </row>
    <row r="13" spans="1:50" ht="14.4" customHeight="1">
      <c r="A13" s="245">
        <f>IF(D13=0," ",RANK(D13,$D$3:$D$1238,0))</f>
        <v>11</v>
      </c>
      <c r="B13" s="246">
        <v>11</v>
      </c>
      <c r="C13" s="108" t="s">
        <v>193</v>
      </c>
      <c r="D13" s="115">
        <f>I13+M13+Q13+U13+Y13+AC13+AG13+AK13+AO13+AW13+AS13</f>
        <v>307</v>
      </c>
      <c r="E13" s="115">
        <f>J13+N13+R13+V13+Z13+AD13+AH13+AL13+AP13+AX13+AT13</f>
        <v>92</v>
      </c>
      <c r="F13" s="119">
        <f>COUNTA(H13,L13,P13,T13,X13,AB13,AF13,AJ13,AN13,AV13,AR13)</f>
        <v>3</v>
      </c>
      <c r="G13" s="125"/>
      <c r="H13" s="5"/>
      <c r="I13" s="140"/>
      <c r="J13" s="126"/>
      <c r="K13" s="125"/>
      <c r="L13" s="5"/>
      <c r="M13" s="140"/>
      <c r="N13" s="126"/>
      <c r="O13" s="125"/>
      <c r="P13" s="5"/>
      <c r="Q13" s="140"/>
      <c r="R13" s="126"/>
      <c r="S13" s="125"/>
      <c r="T13" s="5"/>
      <c r="U13" s="140"/>
      <c r="V13" s="126"/>
      <c r="W13" s="136">
        <f>VLOOKUP(C13,'5'!$B$50:$H$423,3,FALSE)</f>
        <v>0.25331018518518517</v>
      </c>
      <c r="X13" s="5">
        <f>VLOOKUP(C13,'5'!$B$50:$H$423,4,FALSE)</f>
        <v>6</v>
      </c>
      <c r="Y13" s="140">
        <f>VLOOKUP(X13,Баллы!$A$2:$B$101,2)+Z13/2</f>
        <v>114.5</v>
      </c>
      <c r="Z13" s="126">
        <f>VLOOKUP(C13,'5'!$B$50:$H$423,6,FALSE)</f>
        <v>51</v>
      </c>
      <c r="AA13" s="136"/>
      <c r="AB13" s="5"/>
      <c r="AC13" s="140"/>
      <c r="AD13" s="126"/>
      <c r="AE13" s="136"/>
      <c r="AF13" s="5"/>
      <c r="AG13" s="140"/>
      <c r="AH13" s="126"/>
      <c r="AI13" s="155"/>
      <c r="AJ13" s="123"/>
      <c r="AK13" s="139"/>
      <c r="AL13" s="124"/>
      <c r="AM13" s="155"/>
      <c r="AN13" s="123"/>
      <c r="AO13" s="139"/>
      <c r="AP13" s="124"/>
      <c r="AQ13" s="122">
        <f>VLOOKUP(C13,'10'!$B$8:$H$232,3,FALSE)</f>
        <v>3.1296296296296294E-2</v>
      </c>
      <c r="AR13" s="123">
        <f>VLOOKUP(C13,'10'!$B$8:$H$232,4,FALSE)</f>
        <v>4</v>
      </c>
      <c r="AS13" s="139">
        <f>VLOOKUP(AR13,Баллы!$A$2:$B$101,2)+AT13/2</f>
        <v>98</v>
      </c>
      <c r="AT13" s="124">
        <f>VLOOKUP(C13,'10'!$B$8:$H$232,6,FALSE)</f>
        <v>10</v>
      </c>
      <c r="AU13" s="122">
        <f>VLOOKUP(C13,'11'!$B$9:$H$521,3,FALSE)</f>
        <v>0.10924768518518518</v>
      </c>
      <c r="AV13" s="123">
        <f>VLOOKUP(C13,'11'!$B$9:$H$521,4,FALSE)</f>
        <v>12</v>
      </c>
      <c r="AW13" s="139">
        <f>VLOOKUP(AV13,Баллы!$A$2:$B$101,2)+AX13/2</f>
        <v>94.5</v>
      </c>
      <c r="AX13" s="124">
        <f>VLOOKUP(C13,'11'!$B$9:$H$521,6,FALSE)</f>
        <v>31</v>
      </c>
    </row>
    <row r="14" spans="1:50" ht="14.4" customHeight="1">
      <c r="A14" s="245">
        <f>IF(D14=0," ",RANK(D14,$D$3:$D$1238,0))</f>
        <v>12</v>
      </c>
      <c r="B14" s="246">
        <v>12</v>
      </c>
      <c r="C14" s="104" t="s">
        <v>199</v>
      </c>
      <c r="D14" s="115">
        <f>I14+M14+Q14+U14+Y14+AC14+AG14+AK14+AO14+AW14+AS14</f>
        <v>304</v>
      </c>
      <c r="E14" s="115">
        <f>J14+N14+R14+V14+Z14+AD14+AH14+AL14+AP14+AX14+AT14</f>
        <v>118</v>
      </c>
      <c r="F14" s="119">
        <f>COUNTA(H14,L14,P14,T14,X14,AB14,AF14,AJ14,AN14,AV14,AR14)</f>
        <v>4</v>
      </c>
      <c r="G14" s="125"/>
      <c r="H14" s="5"/>
      <c r="I14" s="140"/>
      <c r="J14" s="126"/>
      <c r="K14" s="125">
        <f>VLOOKUP(C14,'2'!$B$101:$H$575,3,FALSE)</f>
        <v>0.13737268518518519</v>
      </c>
      <c r="L14" s="5">
        <f>VLOOKUP(C14,'2'!$B$101:$H$575,4,FALSE)</f>
        <v>40</v>
      </c>
      <c r="M14" s="140">
        <f>VLOOKUP(L14,Баллы!$A$2:$B$101,2)+N14/2</f>
        <v>66</v>
      </c>
      <c r="N14" s="126">
        <f>VLOOKUP(C14,'2'!$B$101:$H$575,6,FALSE)</f>
        <v>30</v>
      </c>
      <c r="O14" s="125"/>
      <c r="P14" s="5"/>
      <c r="Q14" s="140"/>
      <c r="R14" s="126"/>
      <c r="S14" s="125"/>
      <c r="T14" s="5"/>
      <c r="U14" s="140"/>
      <c r="V14" s="126"/>
      <c r="W14" s="136">
        <f>VLOOKUP(C14,'5'!$B$50:$H$423,3,FALSE)</f>
        <v>0.10396990740740741</v>
      </c>
      <c r="X14" s="5">
        <f>VLOOKUP(C14,'5'!$B$50:$H$423,4,FALSE)</f>
        <v>17</v>
      </c>
      <c r="Y14" s="140">
        <f>VLOOKUP(X14,Баллы!$A$2:$B$101,2)+Z14/2</f>
        <v>86.5</v>
      </c>
      <c r="Z14" s="126">
        <f>VLOOKUP(C14,'5'!$B$50:$H$423,6,FALSE)</f>
        <v>25</v>
      </c>
      <c r="AA14" s="136">
        <f>VLOOKUP(C14,'6'!$B$8:$H$202,3,FALSE)</f>
        <v>0.1230787037037037</v>
      </c>
      <c r="AB14" s="5">
        <f>VLOOKUP(C14,'6'!$B$8:$H$202,4,FALSE)</f>
        <v>9</v>
      </c>
      <c r="AC14" s="140">
        <f>VLOOKUP(AB14,Баллы!$A$2:$B$101,2)+AD14/2</f>
        <v>99</v>
      </c>
      <c r="AD14" s="126">
        <f>VLOOKUP(C14,'6'!$B$8:$H$202,6,FALSE)</f>
        <v>32</v>
      </c>
      <c r="AE14" s="136"/>
      <c r="AF14" s="5"/>
      <c r="AG14" s="140"/>
      <c r="AH14" s="126"/>
      <c r="AI14" s="155"/>
      <c r="AJ14" s="123"/>
      <c r="AK14" s="139"/>
      <c r="AL14" s="124"/>
      <c r="AM14" s="155"/>
      <c r="AN14" s="123"/>
      <c r="AO14" s="139"/>
      <c r="AP14" s="124"/>
      <c r="AQ14" s="122"/>
      <c r="AR14" s="123"/>
      <c r="AS14" s="139"/>
      <c r="AT14" s="124"/>
      <c r="AU14" s="122">
        <f>VLOOKUP(C14,'11'!$B$9:$H$521,3,FALSE)</f>
        <v>0.14379629629629628</v>
      </c>
      <c r="AV14" s="123">
        <f>VLOOKUP(C14,'11'!$B$9:$H$521,4,FALSE)</f>
        <v>54</v>
      </c>
      <c r="AW14" s="139">
        <f>VLOOKUP(AV14,Баллы!$A$2:$B$101,2)+AX14/2</f>
        <v>52.5</v>
      </c>
      <c r="AX14" s="124">
        <f>VLOOKUP(C14,'11'!$B$9:$H$521,6,FALSE)</f>
        <v>31</v>
      </c>
    </row>
    <row r="15" spans="1:50" ht="14.4" customHeight="1">
      <c r="A15" s="245">
        <f>IF(D15=0," ",RANK(D15,$D$3:$D$1238,0))</f>
        <v>13</v>
      </c>
      <c r="B15" s="246">
        <v>13</v>
      </c>
      <c r="C15" s="104" t="s">
        <v>533</v>
      </c>
      <c r="D15" s="115">
        <f>I15+M15+Q15+U15+Y15+AC15+AG15+AK15+AO15+AW15+AS15</f>
        <v>282</v>
      </c>
      <c r="E15" s="115">
        <f>J15+N15+R15+V15+Z15+AD15+AH15+AL15+AP15+AX15+AT15</f>
        <v>30</v>
      </c>
      <c r="F15" s="119">
        <f>COUNTA(H15,L15,P15,T15,X15,AB15,AF15,AJ15,AN15,AV15,AR15)</f>
        <v>3</v>
      </c>
      <c r="G15" s="125">
        <f>VLOOKUP(C15,'1'!$B$46:$H$384,3,FALSE)</f>
        <v>2.9039351851851854E-2</v>
      </c>
      <c r="H15" s="5">
        <f>VLOOKUP(C15,'1'!$B$46:$H$384,4,FALSE)</f>
        <v>5</v>
      </c>
      <c r="I15" s="140">
        <f>VLOOKUP(H15,Баллы!$A$2:$B$101,2)+J15/2</f>
        <v>96</v>
      </c>
      <c r="J15" s="126">
        <f>VLOOKUP(C15,'1'!$B$46:$H$384,6,FALSE)</f>
        <v>10</v>
      </c>
      <c r="K15" s="125">
        <f>VLOOKUP(C15,'2'!$B$101:$H$575,3,FALSE)</f>
        <v>1.4699074074074074E-2</v>
      </c>
      <c r="L15" s="5">
        <f>VLOOKUP(C15,'2'!$B$101:$H$575,4,FALSE)</f>
        <v>2</v>
      </c>
      <c r="M15" s="140">
        <f>VLOOKUP(L15,Баллы!$A$2:$B$101,2)+N15/2</f>
        <v>99.5</v>
      </c>
      <c r="N15" s="126">
        <f>VLOOKUP(C15,'2'!$B$101:$H$575,6,FALSE)</f>
        <v>5</v>
      </c>
      <c r="O15" s="125"/>
      <c r="P15" s="5"/>
      <c r="Q15" s="140"/>
      <c r="R15" s="126"/>
      <c r="S15" s="125"/>
      <c r="T15" s="5"/>
      <c r="U15" s="140"/>
      <c r="V15" s="126"/>
      <c r="W15" s="136"/>
      <c r="X15" s="5"/>
      <c r="Y15" s="140"/>
      <c r="Z15" s="126"/>
      <c r="AA15" s="136"/>
      <c r="AB15" s="5"/>
      <c r="AC15" s="140"/>
      <c r="AD15" s="126"/>
      <c r="AE15" s="136"/>
      <c r="AF15" s="5"/>
      <c r="AG15" s="140"/>
      <c r="AH15" s="126"/>
      <c r="AI15" s="155"/>
      <c r="AJ15" s="123"/>
      <c r="AK15" s="139"/>
      <c r="AL15" s="124"/>
      <c r="AM15" s="155"/>
      <c r="AN15" s="123"/>
      <c r="AO15" s="139"/>
      <c r="AP15" s="124"/>
      <c r="AQ15" s="122"/>
      <c r="AR15" s="123"/>
      <c r="AS15" s="139"/>
      <c r="AT15" s="124"/>
      <c r="AU15" s="122">
        <f>VLOOKUP(C15,'11'!$B$9:$H$521,3,FALSE)</f>
        <v>5.0347222222222224E-2</v>
      </c>
      <c r="AV15" s="123">
        <f>VLOOKUP(C15,'11'!$B$9:$H$521,4,FALSE)</f>
        <v>12</v>
      </c>
      <c r="AW15" s="139">
        <f>VLOOKUP(AV15,Баллы!$A$2:$B$101,2)+AX15/2</f>
        <v>86.5</v>
      </c>
      <c r="AX15" s="124">
        <f>VLOOKUP(C15,'11'!$B$9:$H$521,6,FALSE)</f>
        <v>15</v>
      </c>
    </row>
    <row r="16" spans="1:50" ht="14.4" customHeight="1">
      <c r="A16" s="245">
        <f>IF(D16=0," ",RANK(D16,$D$3:$D$1238,0))</f>
        <v>14</v>
      </c>
      <c r="B16" s="246">
        <v>14</v>
      </c>
      <c r="C16" s="104" t="s">
        <v>873</v>
      </c>
      <c r="D16" s="115">
        <f>I16+M16+Q16+U16+Y16+AC16+AG16+AK16+AO16+AW16+AS16</f>
        <v>278.5</v>
      </c>
      <c r="E16" s="115">
        <f>J16+N16+R16+V16+Z16+AD16+AH16+AL16+AP16+AX16+AT16</f>
        <v>55</v>
      </c>
      <c r="F16" s="119">
        <f>COUNTA(H16,L16,P16,T16,X16,AB16,AF16,AJ16,AN16,AV16,AR16)</f>
        <v>3</v>
      </c>
      <c r="G16" s="125"/>
      <c r="H16" s="5"/>
      <c r="I16" s="140"/>
      <c r="J16" s="126"/>
      <c r="K16" s="125">
        <f>VLOOKUP(C16,'2'!$B$101:$H$575,3,FALSE)</f>
        <v>4.5671296296296293E-2</v>
      </c>
      <c r="L16" s="5">
        <f>VLOOKUP(C16,'2'!$B$101:$H$575,4,FALSE)</f>
        <v>9</v>
      </c>
      <c r="M16" s="140">
        <f>VLOOKUP(L16,Баллы!$A$2:$B$101,2)+N16/2</f>
        <v>90.5</v>
      </c>
      <c r="N16" s="126">
        <f>VLOOKUP(C16,'2'!$B$101:$H$575,6,FALSE)</f>
        <v>15</v>
      </c>
      <c r="O16" s="125"/>
      <c r="P16" s="5"/>
      <c r="Q16" s="140"/>
      <c r="R16" s="126"/>
      <c r="S16" s="125"/>
      <c r="T16" s="5"/>
      <c r="U16" s="140"/>
      <c r="V16" s="126"/>
      <c r="W16" s="136">
        <f>VLOOKUP(C16,'5'!$B$50:$H$423,3,FALSE)</f>
        <v>0.10195601851851853</v>
      </c>
      <c r="X16" s="5">
        <f>VLOOKUP(C16,'5'!$B$50:$H$423,4,FALSE)</f>
        <v>14</v>
      </c>
      <c r="Y16" s="140">
        <f>VLOOKUP(X16,Баллы!$A$2:$B$101,2)+Z16/2</f>
        <v>89.5</v>
      </c>
      <c r="Z16" s="126">
        <f>VLOOKUP(C16,'5'!$B$50:$H$423,6,FALSE)</f>
        <v>25</v>
      </c>
      <c r="AA16" s="136"/>
      <c r="AB16" s="5"/>
      <c r="AC16" s="140"/>
      <c r="AD16" s="126"/>
      <c r="AE16" s="136"/>
      <c r="AF16" s="5"/>
      <c r="AG16" s="140"/>
      <c r="AH16" s="126"/>
      <c r="AI16" s="155">
        <f>VLOOKUP(C16,'8'!$B$6:$H$193,3,FALSE)</f>
        <v>4.9849537037037039E-2</v>
      </c>
      <c r="AJ16" s="123">
        <f>VLOOKUP(C16,'8'!$B$6:$H$193,4,FALSE)</f>
        <v>5</v>
      </c>
      <c r="AK16" s="139">
        <f>VLOOKUP(AJ16,Баллы!$A$2:$B$101,2)+AL16/2</f>
        <v>98.5</v>
      </c>
      <c r="AL16" s="124">
        <f>VLOOKUP(C16,'8'!$B$6:$H$193,6,FALSE)</f>
        <v>15</v>
      </c>
      <c r="AM16" s="155"/>
      <c r="AN16" s="123"/>
      <c r="AO16" s="139"/>
      <c r="AP16" s="124"/>
      <c r="AQ16" s="122"/>
      <c r="AR16" s="123"/>
      <c r="AS16" s="139"/>
      <c r="AT16" s="124"/>
      <c r="AU16" s="122"/>
      <c r="AV16" s="123"/>
      <c r="AW16" s="139"/>
      <c r="AX16" s="124"/>
    </row>
    <row r="17" spans="1:50" ht="14.4" customHeight="1">
      <c r="A17" s="245">
        <f>IF(D17=0," ",RANK(D17,$D$3:$D$1238,0))</f>
        <v>15</v>
      </c>
      <c r="B17" s="246">
        <v>15</v>
      </c>
      <c r="C17" s="104" t="s">
        <v>350</v>
      </c>
      <c r="D17" s="115">
        <f>I17+M17+Q17+U17+Y17+AC17+AG17+AK17+AO17+AW17+AS17</f>
        <v>278</v>
      </c>
      <c r="E17" s="115">
        <f>J17+N17+R17+V17+Z17+AD17+AH17+AL17+AP17+AX17+AT17</f>
        <v>86</v>
      </c>
      <c r="F17" s="119">
        <f>COUNTA(H17,L17,P17,T17,X17,AB17,AF17,AJ17,AN17,AV17,AR17)</f>
        <v>4</v>
      </c>
      <c r="G17" s="125"/>
      <c r="H17" s="5"/>
      <c r="I17" s="140"/>
      <c r="J17" s="126"/>
      <c r="K17" s="125">
        <f>VLOOKUP(C17,'2'!$B$101:$H$575,3,FALSE)</f>
        <v>5.226851851851852E-2</v>
      </c>
      <c r="L17" s="5">
        <f>VLOOKUP(C17,'2'!$B$101:$H$575,4,FALSE)</f>
        <v>34</v>
      </c>
      <c r="M17" s="140">
        <f>VLOOKUP(L17,Баллы!$A$2:$B$101,2)+N17/2</f>
        <v>64.5</v>
      </c>
      <c r="N17" s="126">
        <f>VLOOKUP(C17,'2'!$B$101:$H$575,6,FALSE)</f>
        <v>15</v>
      </c>
      <c r="O17" s="125"/>
      <c r="P17" s="5"/>
      <c r="Q17" s="140"/>
      <c r="R17" s="126"/>
      <c r="S17" s="125"/>
      <c r="T17" s="5"/>
      <c r="U17" s="140"/>
      <c r="V17" s="126"/>
      <c r="W17" s="136">
        <f>VLOOKUP(C17,'5'!$B$50:$H$423,3,FALSE)</f>
        <v>0.12243055555555556</v>
      </c>
      <c r="X17" s="5">
        <f>VLOOKUP(C17,'5'!$B$50:$H$423,4,FALSE)</f>
        <v>45</v>
      </c>
      <c r="Y17" s="140">
        <f>VLOOKUP(X17,Баллы!$A$2:$B$101,2)+Z17/2</f>
        <v>58.5</v>
      </c>
      <c r="Z17" s="126">
        <f>VLOOKUP(C17,'5'!$B$50:$H$423,6,FALSE)</f>
        <v>25</v>
      </c>
      <c r="AA17" s="136"/>
      <c r="AB17" s="5"/>
      <c r="AC17" s="140"/>
      <c r="AD17" s="126"/>
      <c r="AE17" s="136"/>
      <c r="AF17" s="5"/>
      <c r="AG17" s="140"/>
      <c r="AH17" s="126"/>
      <c r="AI17" s="155">
        <f>VLOOKUP(C17,'8'!$B$6:$H$193,3,FALSE)</f>
        <v>5.7013888888888892E-2</v>
      </c>
      <c r="AJ17" s="123">
        <f>VLOOKUP(C17,'8'!$B$6:$H$193,4,FALSE)</f>
        <v>13</v>
      </c>
      <c r="AK17" s="139">
        <f>VLOOKUP(AJ17,Баллы!$A$2:$B$101,2)+AL17/2</f>
        <v>85.5</v>
      </c>
      <c r="AL17" s="124">
        <f>VLOOKUP(C17,'8'!$B$6:$H$193,6,FALSE)</f>
        <v>15</v>
      </c>
      <c r="AM17" s="155"/>
      <c r="AN17" s="123"/>
      <c r="AO17" s="139"/>
      <c r="AP17" s="124"/>
      <c r="AQ17" s="122"/>
      <c r="AR17" s="123"/>
      <c r="AS17" s="139"/>
      <c r="AT17" s="124"/>
      <c r="AU17" s="122">
        <f>VLOOKUP(C17,'11'!$B$9:$H$521,3,FALSE)</f>
        <v>0.12851851851851853</v>
      </c>
      <c r="AV17" s="123">
        <f>VLOOKUP(C17,'11'!$B$9:$H$521,4,FALSE)</f>
        <v>37</v>
      </c>
      <c r="AW17" s="139">
        <f>VLOOKUP(AV17,Баллы!$A$2:$B$101,2)+AX17/2</f>
        <v>69.5</v>
      </c>
      <c r="AX17" s="124">
        <f>VLOOKUP(C17,'11'!$B$9:$H$521,6,FALSE)</f>
        <v>31</v>
      </c>
    </row>
    <row r="18" spans="1:50" ht="14.4" customHeight="1">
      <c r="A18" s="245">
        <f>IF(D18=0," ",RANK(D18,$D$3:$D$1238,0))</f>
        <v>16</v>
      </c>
      <c r="B18" s="246">
        <v>16</v>
      </c>
      <c r="C18" s="104" t="s">
        <v>192</v>
      </c>
      <c r="D18" s="115">
        <f>I18+M18+Q18+U18+Y18+AC18+AG18+AK18+AO18+AW18+AS18</f>
        <v>270</v>
      </c>
      <c r="E18" s="115">
        <f>J18+N18+R18+V18+Z18+AD18+AH18+AL18+AP18+AX18+AT18</f>
        <v>190</v>
      </c>
      <c r="F18" s="119">
        <f>COUNTA(H18,L18,P18,T18,X18,AB18,AF18,AJ18,AN18,AV18,AR18)</f>
        <v>2</v>
      </c>
      <c r="G18" s="125"/>
      <c r="H18" s="5"/>
      <c r="I18" s="140"/>
      <c r="J18" s="126"/>
      <c r="K18" s="125">
        <f>VLOOKUP(C18,'2'!$B$101:$H$575,3,FALSE)</f>
        <v>0.10802083333333333</v>
      </c>
      <c r="L18" s="5">
        <f>VLOOKUP(C18,'2'!$B$101:$H$575,4,FALSE)</f>
        <v>11</v>
      </c>
      <c r="M18" s="140">
        <f>VLOOKUP(L18,Баллы!$A$2:$B$101,2)+N18/2</f>
        <v>95</v>
      </c>
      <c r="N18" s="126">
        <f>VLOOKUP(C18,'2'!$B$101:$H$575,6,FALSE)</f>
        <v>30</v>
      </c>
      <c r="O18" s="125"/>
      <c r="P18" s="5"/>
      <c r="Q18" s="140"/>
      <c r="R18" s="126"/>
      <c r="S18" s="125"/>
      <c r="T18" s="5"/>
      <c r="U18" s="140"/>
      <c r="V18" s="126"/>
      <c r="W18" s="136">
        <f>VLOOKUP(C18,'5'!$B$50:$H$423,3,FALSE)</f>
        <v>0.99387731481481489</v>
      </c>
      <c r="X18" s="5">
        <f>VLOOKUP(C18,'5'!$B$50:$H$423,4,FALSE)</f>
        <v>3</v>
      </c>
      <c r="Y18" s="140">
        <f>VLOOKUP(X18,Баллы!$A$2:$B$101,2)+Z18/2</f>
        <v>175</v>
      </c>
      <c r="Z18" s="126">
        <f>VLOOKUP(C18,'5'!$B$50:$H$423,6,FALSE)</f>
        <v>160</v>
      </c>
      <c r="AA18" s="136"/>
      <c r="AB18" s="5"/>
      <c r="AC18" s="140"/>
      <c r="AD18" s="126"/>
      <c r="AE18" s="136"/>
      <c r="AF18" s="5"/>
      <c r="AG18" s="140"/>
      <c r="AH18" s="126"/>
      <c r="AI18" s="155"/>
      <c r="AJ18" s="123"/>
      <c r="AK18" s="139"/>
      <c r="AL18" s="124"/>
      <c r="AM18" s="155"/>
      <c r="AN18" s="123"/>
      <c r="AO18" s="139"/>
      <c r="AP18" s="124"/>
      <c r="AQ18" s="122"/>
      <c r="AR18" s="123"/>
      <c r="AS18" s="139"/>
      <c r="AT18" s="124"/>
      <c r="AU18" s="122"/>
      <c r="AV18" s="123"/>
      <c r="AW18" s="139"/>
      <c r="AX18" s="124"/>
    </row>
    <row r="19" spans="1:50" ht="14.4" customHeight="1">
      <c r="A19" s="245">
        <f>IF(D19=0," ",RANK(D19,$D$3:$D$1238,0))</f>
        <v>17</v>
      </c>
      <c r="B19" s="246">
        <v>17</v>
      </c>
      <c r="C19" s="104" t="s">
        <v>359</v>
      </c>
      <c r="D19" s="115">
        <f>I19+M19+Q19+U19+Y19+AC19+AG19+AK19+AO19+AW19+AS19</f>
        <v>267</v>
      </c>
      <c r="E19" s="115">
        <f>J19+N19+R19+V19+Z19+AD19+AH19+AL19+AP19+AX19+AT19</f>
        <v>90</v>
      </c>
      <c r="F19" s="119">
        <f>COUNTA(H19,L19,P19,T19,X19,AB19,AF19,AJ19,AN19,AV19,AR19)</f>
        <v>5</v>
      </c>
      <c r="G19" s="125">
        <f>VLOOKUP(C19,'1'!$B$46:$H$384,3,FALSE)</f>
        <v>3.7337962962962962E-2</v>
      </c>
      <c r="H19" s="5">
        <f>VLOOKUP(C19,'1'!$B$46:$H$384,4,FALSE)</f>
        <v>50</v>
      </c>
      <c r="I19" s="140">
        <f>VLOOKUP(H19,Баллы!$A$2:$B$101,2)+J19/2</f>
        <v>46</v>
      </c>
      <c r="J19" s="126">
        <f>VLOOKUP(C19,'1'!$B$46:$H$384,6,FALSE)</f>
        <v>10</v>
      </c>
      <c r="K19" s="125">
        <f>VLOOKUP(C19,'2'!$B$101:$H$575,3,FALSE)</f>
        <v>5.9074074074074077E-2</v>
      </c>
      <c r="L19" s="5">
        <f>VLOOKUP(C19,'2'!$B$101:$H$575,4,FALSE)</f>
        <v>71</v>
      </c>
      <c r="M19" s="140">
        <f>VLOOKUP(L19,Баллы!$A$2:$B$101,2)+N19/2</f>
        <v>27.5</v>
      </c>
      <c r="N19" s="126">
        <f>VLOOKUP(C19,'2'!$B$101:$H$575,6,FALSE)</f>
        <v>15</v>
      </c>
      <c r="O19" s="125">
        <f>VLOOKUP(C19,'3'!$B$7:$H$127,3,FALSE)</f>
        <v>0.12168981481481482</v>
      </c>
      <c r="P19" s="5">
        <f>VLOOKUP(C19,'3'!$B$7:$H$127,4,FALSE)</f>
        <v>7</v>
      </c>
      <c r="Q19" s="140">
        <f>VLOOKUP(P19,Баллы!$A$2:$B$101,2)+R19/2</f>
        <v>99.5</v>
      </c>
      <c r="R19" s="126">
        <f>VLOOKUP(C19,'3'!$B$7:$H$127,6,FALSE)</f>
        <v>25</v>
      </c>
      <c r="S19" s="125"/>
      <c r="T19" s="5"/>
      <c r="U19" s="140"/>
      <c r="V19" s="126"/>
      <c r="W19" s="136">
        <f>VLOOKUP(C19,'5'!$B$50:$H$423,3,FALSE)</f>
        <v>0.14598379629629629</v>
      </c>
      <c r="X19" s="5">
        <f>VLOOKUP(C19,'5'!$B$50:$H$423,4,FALSE)</f>
        <v>64</v>
      </c>
      <c r="Y19" s="140">
        <f>VLOOKUP(X19,Баллы!$A$2:$B$101,2)+Z19/2</f>
        <v>39.5</v>
      </c>
      <c r="Z19" s="126">
        <f>VLOOKUP(C19,'5'!$B$50:$H$423,6,FALSE)</f>
        <v>25</v>
      </c>
      <c r="AA19" s="136"/>
      <c r="AB19" s="5"/>
      <c r="AC19" s="140"/>
      <c r="AD19" s="126"/>
      <c r="AE19" s="136"/>
      <c r="AF19" s="5"/>
      <c r="AG19" s="140"/>
      <c r="AH19" s="126"/>
      <c r="AI19" s="155"/>
      <c r="AJ19" s="123"/>
      <c r="AK19" s="139"/>
      <c r="AL19" s="124"/>
      <c r="AM19" s="155"/>
      <c r="AN19" s="123"/>
      <c r="AO19" s="139"/>
      <c r="AP19" s="124"/>
      <c r="AQ19" s="122"/>
      <c r="AR19" s="123"/>
      <c r="AS19" s="139"/>
      <c r="AT19" s="124"/>
      <c r="AU19" s="122">
        <f>VLOOKUP(C19,'11'!$B$9:$H$521,3,FALSE)</f>
        <v>5.9374999999999997E-2</v>
      </c>
      <c r="AV19" s="123">
        <f>VLOOKUP(C19,'11'!$B$9:$H$521,4,FALSE)</f>
        <v>44</v>
      </c>
      <c r="AW19" s="139">
        <f>VLOOKUP(AV19,Баллы!$A$2:$B$101,2)+AX19/2</f>
        <v>54.5</v>
      </c>
      <c r="AX19" s="124">
        <f>VLOOKUP(C19,'11'!$B$9:$H$521,6,FALSE)</f>
        <v>15</v>
      </c>
    </row>
    <row r="20" spans="1:50" ht="14.4" customHeight="1">
      <c r="A20" s="245">
        <f>IF(D20=0," ",RANK(D20,$D$3:$D$1238,0))</f>
        <v>18</v>
      </c>
      <c r="B20" s="246">
        <v>18</v>
      </c>
      <c r="C20" s="105" t="s">
        <v>1022</v>
      </c>
      <c r="D20" s="115">
        <f>I20+M20+Q20+U20+Y20+AC20+AG20+AK20+AO20+AW20+AS20</f>
        <v>255</v>
      </c>
      <c r="E20" s="115">
        <f>J20+N20+R20+V20+Z20+AD20+AH20+AL20+AP20+AX20+AT20</f>
        <v>56</v>
      </c>
      <c r="F20" s="119">
        <f>COUNTA(H20,L20,P20,T20,X20,AB20,AF20,AJ20,AN20,AV20,AR20)</f>
        <v>3</v>
      </c>
      <c r="G20" s="125"/>
      <c r="H20" s="5"/>
      <c r="I20" s="140"/>
      <c r="J20" s="126"/>
      <c r="K20" s="125"/>
      <c r="L20" s="5"/>
      <c r="M20" s="140"/>
      <c r="N20" s="126"/>
      <c r="O20" s="125">
        <f>VLOOKUP(C20,'3'!$B$7:$H$127,3,FALSE)</f>
        <v>3.3379629629629634E-2</v>
      </c>
      <c r="P20" s="5">
        <f>VLOOKUP(C20,'3'!$B$7:$H$127,4,FALSE)</f>
        <v>9</v>
      </c>
      <c r="Q20" s="140">
        <f>VLOOKUP(P20,Баллы!$A$2:$B$101,2)+R20/2</f>
        <v>88.5</v>
      </c>
      <c r="R20" s="126">
        <f>VLOOKUP(C20,'3'!$B$7:$H$127,6,FALSE)</f>
        <v>11</v>
      </c>
      <c r="S20" s="125"/>
      <c r="T20" s="5"/>
      <c r="U20" s="140"/>
      <c r="V20" s="126"/>
      <c r="W20" s="136">
        <f>VLOOKUP(C20,'5'!$B$50:$H$423,3,FALSE)</f>
        <v>0.10998842592592593</v>
      </c>
      <c r="X20" s="5">
        <f>VLOOKUP(C20,'5'!$B$50:$H$423,4,FALSE)</f>
        <v>25</v>
      </c>
      <c r="Y20" s="140">
        <f>VLOOKUP(X20,Баллы!$A$2:$B$101,2)+Z20/2</f>
        <v>78.5</v>
      </c>
      <c r="Z20" s="126">
        <f>VLOOKUP(C20,'5'!$B$50:$H$423,6,FALSE)</f>
        <v>25</v>
      </c>
      <c r="AA20" s="136">
        <f>VLOOKUP(C20,'6'!$B$8:$H$202,3,FALSE)</f>
        <v>6.8599537037037042E-2</v>
      </c>
      <c r="AB20" s="5">
        <f>VLOOKUP(C20,'6'!$B$8:$H$202,4,FALSE)</f>
        <v>13</v>
      </c>
      <c r="AC20" s="140">
        <f>VLOOKUP(AB20,Баллы!$A$2:$B$101,2)+AD20/2</f>
        <v>88</v>
      </c>
      <c r="AD20" s="126">
        <f>VLOOKUP(C20,'6'!$B$8:$H$202,6,FALSE)</f>
        <v>20</v>
      </c>
      <c r="AE20" s="136"/>
      <c r="AF20" s="5"/>
      <c r="AG20" s="140"/>
      <c r="AH20" s="126"/>
      <c r="AI20" s="155"/>
      <c r="AJ20" s="123"/>
      <c r="AK20" s="139"/>
      <c r="AL20" s="124"/>
      <c r="AM20" s="155"/>
      <c r="AN20" s="123"/>
      <c r="AO20" s="139"/>
      <c r="AP20" s="124"/>
      <c r="AQ20" s="122"/>
      <c r="AR20" s="123"/>
      <c r="AS20" s="139"/>
      <c r="AT20" s="124"/>
      <c r="AU20" s="122"/>
      <c r="AV20" s="123"/>
      <c r="AW20" s="139"/>
      <c r="AX20" s="124"/>
    </row>
    <row r="21" spans="1:50" ht="14.4" customHeight="1">
      <c r="A21" s="245">
        <f>IF(D21=0," ",RANK(D21,$D$3:$D$1238,0))</f>
        <v>19</v>
      </c>
      <c r="B21" s="246">
        <v>19</v>
      </c>
      <c r="C21" s="107" t="s">
        <v>361</v>
      </c>
      <c r="D21" s="115">
        <f>I21+M21+Q21+U21+Y21+AC21+AG21+AK21+AO21+AW21+AS21</f>
        <v>233</v>
      </c>
      <c r="E21" s="115">
        <f>J21+N21+R21+V21+Z21+AD21+AH21+AL21+AP21+AX21+AT21</f>
        <v>50</v>
      </c>
      <c r="F21" s="119">
        <f>COUNTA(H21,L21,P21,T21,X21,AB21,AF21,AJ21,AN21,AV21,AR21)</f>
        <v>3</v>
      </c>
      <c r="G21" s="125"/>
      <c r="H21" s="5"/>
      <c r="I21" s="140"/>
      <c r="J21" s="126"/>
      <c r="K21" s="125"/>
      <c r="L21" s="5"/>
      <c r="M21" s="140"/>
      <c r="N21" s="126"/>
      <c r="O21" s="125"/>
      <c r="P21" s="5"/>
      <c r="Q21" s="140"/>
      <c r="R21" s="126"/>
      <c r="S21" s="125">
        <f>VLOOKUP(C21,'4'!$B$2:$I$1053,3,FALSE)</f>
        <v>2.9652777777777778E-2</v>
      </c>
      <c r="T21" s="5">
        <f>VLOOKUP(C21,'4'!$B$2:$I$1053,4,FALSE)</f>
        <v>10</v>
      </c>
      <c r="U21" s="140">
        <f>VLOOKUP(T21,Баллы!$A$2:$B$101,2)+V21/2</f>
        <v>86</v>
      </c>
      <c r="V21" s="126">
        <f>VLOOKUP(C21,'4'!$B$2:$I$1053,6,FALSE)</f>
        <v>10</v>
      </c>
      <c r="W21" s="136"/>
      <c r="X21" s="5"/>
      <c r="Y21" s="140"/>
      <c r="Z21" s="126"/>
      <c r="AA21" s="136"/>
      <c r="AB21" s="5"/>
      <c r="AC21" s="140"/>
      <c r="AD21" s="126"/>
      <c r="AE21" s="136"/>
      <c r="AF21" s="5"/>
      <c r="AG21" s="140"/>
      <c r="AH21" s="126"/>
      <c r="AI21" s="155"/>
      <c r="AJ21" s="123"/>
      <c r="AK21" s="139"/>
      <c r="AL21" s="124"/>
      <c r="AM21" s="155">
        <f>VLOOKUP(C21,'9'!$B$2:$H$1187,3,FALSE)</f>
        <v>8.3113425925925924E-2</v>
      </c>
      <c r="AN21" s="123">
        <f>VLOOKUP(C21,'9'!$B$2:$H$1187,4,FALSE)</f>
        <v>10</v>
      </c>
      <c r="AO21" s="139">
        <f>VLOOKUP(AN21,Баллы!$A$2:$B$101,2)+AP21/2</f>
        <v>93.5</v>
      </c>
      <c r="AP21" s="124">
        <f>VLOOKUP(C21,'9'!$B$2:$H$1187,6,FALSE)</f>
        <v>25</v>
      </c>
      <c r="AQ21" s="122"/>
      <c r="AR21" s="123"/>
      <c r="AS21" s="139"/>
      <c r="AT21" s="124"/>
      <c r="AU21" s="122">
        <f>VLOOKUP(C21,'11'!$B$9:$H$521,3,FALSE)</f>
        <v>5.9756944444444446E-2</v>
      </c>
      <c r="AV21" s="123">
        <f>VLOOKUP(C21,'11'!$B$9:$H$521,4,FALSE)</f>
        <v>45</v>
      </c>
      <c r="AW21" s="139">
        <f>VLOOKUP(AV21,Баллы!$A$2:$B$101,2)+AX21/2</f>
        <v>53.5</v>
      </c>
      <c r="AX21" s="124">
        <f>VLOOKUP(C21,'11'!$B$9:$H$521,6,FALSE)</f>
        <v>15</v>
      </c>
    </row>
    <row r="22" spans="1:50" ht="14.4" customHeight="1">
      <c r="A22" s="245">
        <f>IF(D22=0," ",RANK(D22,$D$3:$D$1238,0))</f>
        <v>20</v>
      </c>
      <c r="B22" s="246">
        <v>20</v>
      </c>
      <c r="C22" s="104" t="s">
        <v>2661</v>
      </c>
      <c r="D22" s="115">
        <f>I22+M22+Q22+U22+Y22+AC22+AG22+AK22+AO22+AW22+AS22</f>
        <v>229.5</v>
      </c>
      <c r="E22" s="115">
        <f>J22+N22+R22+V22+Z22+AD22+AH22+AL22+AP22+AX22+AT22</f>
        <v>65</v>
      </c>
      <c r="F22" s="119">
        <f>COUNTA(H22,L22,P22,T22,X22,AB22,AF22,AJ22,AN22,AV22,AR22)</f>
        <v>3</v>
      </c>
      <c r="G22" s="125">
        <f>VLOOKUP(C22,'1'!$B$46:$H$384,3,FALSE)</f>
        <v>3.3414351851851855E-2</v>
      </c>
      <c r="H22" s="5">
        <f>VLOOKUP(C22,'1'!$B$46:$H$384,4,FALSE)</f>
        <v>23</v>
      </c>
      <c r="I22" s="140">
        <f>VLOOKUP(H22,Баллы!$A$2:$B$101,2)+J22/2</f>
        <v>73</v>
      </c>
      <c r="J22" s="126">
        <f>VLOOKUP(C22,'1'!$B$46:$H$384,6,FALSE)</f>
        <v>10</v>
      </c>
      <c r="K22" s="125">
        <f>VLOOKUP(C22,'2'!$B$101:$H$575,3,FALSE)</f>
        <v>0.12802083333333333</v>
      </c>
      <c r="L22" s="5">
        <f>VLOOKUP(C22,'2'!$B$101:$H$575,4,FALSE)</f>
        <v>33</v>
      </c>
      <c r="M22" s="140">
        <f>VLOOKUP(L22,Баллы!$A$2:$B$101,2)+N22/2</f>
        <v>73</v>
      </c>
      <c r="N22" s="126">
        <f>VLOOKUP(C22,'2'!$B$101:$H$575,6,FALSE)</f>
        <v>30</v>
      </c>
      <c r="O22" s="125"/>
      <c r="P22" s="5"/>
      <c r="Q22" s="140"/>
      <c r="R22" s="126"/>
      <c r="S22" s="125"/>
      <c r="T22" s="5"/>
      <c r="U22" s="140"/>
      <c r="V22" s="126"/>
      <c r="W22" s="136"/>
      <c r="X22" s="5"/>
      <c r="Y22" s="140"/>
      <c r="Z22" s="126"/>
      <c r="AA22" s="136"/>
      <c r="AB22" s="5"/>
      <c r="AC22" s="140"/>
      <c r="AD22" s="126"/>
      <c r="AE22" s="136"/>
      <c r="AF22" s="5"/>
      <c r="AG22" s="140"/>
      <c r="AH22" s="126"/>
      <c r="AI22" s="155"/>
      <c r="AJ22" s="123"/>
      <c r="AK22" s="139"/>
      <c r="AL22" s="124"/>
      <c r="AM22" s="155">
        <f>VLOOKUP(C22,'9'!$B$2:$H$1187,3,FALSE)</f>
        <v>8.7546296296296303E-2</v>
      </c>
      <c r="AN22" s="123">
        <f>VLOOKUP(C22,'9'!$B$2:$H$1187,4,FALSE)</f>
        <v>20</v>
      </c>
      <c r="AO22" s="139">
        <f>VLOOKUP(AN22,Баллы!$A$2:$B$101,2)+AP22/2</f>
        <v>83.5</v>
      </c>
      <c r="AP22" s="124">
        <f>VLOOKUP(C22,'9'!$B$2:$H$1187,6,FALSE)</f>
        <v>25</v>
      </c>
      <c r="AQ22" s="122"/>
      <c r="AR22" s="123"/>
      <c r="AS22" s="139"/>
      <c r="AT22" s="124"/>
      <c r="AU22" s="122"/>
      <c r="AV22" s="123"/>
      <c r="AW22" s="139"/>
      <c r="AX22" s="124"/>
    </row>
    <row r="23" spans="1:50" ht="14.4" customHeight="1">
      <c r="A23" s="245">
        <f>IF(D23=0," ",RANK(D23,$D$3:$D$1238,0))</f>
        <v>21</v>
      </c>
      <c r="B23" s="246">
        <v>21</v>
      </c>
      <c r="C23" s="104" t="s">
        <v>253</v>
      </c>
      <c r="D23" s="115">
        <f>I23+M23+Q23+U23+Y23+AC23+AG23+AK23+AO23+AW23+AS23</f>
        <v>227.5</v>
      </c>
      <c r="E23" s="115">
        <f>J23+N23+R23+V23+Z23+AD23+AH23+AL23+AP23+AX23+AT23</f>
        <v>61</v>
      </c>
      <c r="F23" s="119">
        <f>COUNTA(H23,L23,P23,T23,X23,AB23,AF23,AJ23,AN23,AV23,AR23)</f>
        <v>2</v>
      </c>
      <c r="G23" s="125"/>
      <c r="H23" s="5"/>
      <c r="I23" s="140"/>
      <c r="J23" s="126"/>
      <c r="K23" s="125">
        <f>VLOOKUP(C23,'2'!$B$101:$H$575,3,FALSE)</f>
        <v>8.9803240740740739E-2</v>
      </c>
      <c r="L23" s="5">
        <f>VLOOKUP(C23,'2'!$B$101:$H$575,4,FALSE)</f>
        <v>1</v>
      </c>
      <c r="M23" s="140">
        <f>VLOOKUP(L23,Баллы!$A$2:$B$101,2)+N23/2</f>
        <v>115</v>
      </c>
      <c r="N23" s="126">
        <f>VLOOKUP(C23,'2'!$B$101:$H$575,6,FALSE)</f>
        <v>30</v>
      </c>
      <c r="O23" s="125"/>
      <c r="P23" s="5"/>
      <c r="Q23" s="140"/>
      <c r="R23" s="126"/>
      <c r="S23" s="125"/>
      <c r="T23" s="5"/>
      <c r="U23" s="140"/>
      <c r="V23" s="126"/>
      <c r="W23" s="136"/>
      <c r="X23" s="5"/>
      <c r="Y23" s="140"/>
      <c r="Z23" s="126"/>
      <c r="AA23" s="136"/>
      <c r="AB23" s="5"/>
      <c r="AC23" s="140"/>
      <c r="AD23" s="126"/>
      <c r="AE23" s="136"/>
      <c r="AF23" s="5"/>
      <c r="AG23" s="140"/>
      <c r="AH23" s="126"/>
      <c r="AI23" s="155"/>
      <c r="AJ23" s="123"/>
      <c r="AK23" s="139"/>
      <c r="AL23" s="124"/>
      <c r="AM23" s="155"/>
      <c r="AN23" s="123"/>
      <c r="AO23" s="139"/>
      <c r="AP23" s="124"/>
      <c r="AQ23" s="122"/>
      <c r="AR23" s="123"/>
      <c r="AS23" s="139"/>
      <c r="AT23" s="124"/>
      <c r="AU23" s="122">
        <f>VLOOKUP(C23,'11'!$B$9:$H$521,3,FALSE)</f>
        <v>9.6145833333333333E-2</v>
      </c>
      <c r="AV23" s="123">
        <f>VLOOKUP(C23,'11'!$B$9:$H$521,4,FALSE)</f>
        <v>2</v>
      </c>
      <c r="AW23" s="139">
        <f>VLOOKUP(AV23,Баллы!$A$2:$B$101,2)+AX23/2</f>
        <v>112.5</v>
      </c>
      <c r="AX23" s="124">
        <f>VLOOKUP(C23,'11'!$B$9:$H$521,6,FALSE)</f>
        <v>31</v>
      </c>
    </row>
    <row r="24" spans="1:50" ht="14.4" customHeight="1">
      <c r="A24" s="245">
        <f>IF(D24=0," ",RANK(D24,$D$3:$D$1238,0))</f>
        <v>21</v>
      </c>
      <c r="B24" s="246">
        <v>22</v>
      </c>
      <c r="C24" s="104" t="s">
        <v>175</v>
      </c>
      <c r="D24" s="115">
        <f>I24+M24+Q24+U24+Y24+AC24+AG24+AK24+AO24+AW24+AS24</f>
        <v>227.5</v>
      </c>
      <c r="E24" s="115">
        <f>J24+N24+R24+V24+Z24+AD24+AH24+AL24+AP24+AX24+AT24</f>
        <v>55</v>
      </c>
      <c r="F24" s="119">
        <f>COUNTA(H24,L24,P24,T24,X24,AB24,AF24,AJ24,AN24,AV24,AR24)</f>
        <v>3</v>
      </c>
      <c r="G24" s="125">
        <f>VLOOKUP(C24,'1'!$B$46:$H$384,3,FALSE)</f>
        <v>3.6342592592592593E-2</v>
      </c>
      <c r="H24" s="5">
        <f>VLOOKUP(C24,'1'!$B$46:$H$384,4,FALSE)</f>
        <v>40</v>
      </c>
      <c r="I24" s="140">
        <f>VLOOKUP(H24,Баллы!$A$2:$B$101,2)+J24/2</f>
        <v>56</v>
      </c>
      <c r="J24" s="126">
        <f>VLOOKUP(C24,'1'!$B$46:$H$384,6,FALSE)</f>
        <v>10</v>
      </c>
      <c r="K24" s="125"/>
      <c r="L24" s="5"/>
      <c r="M24" s="140"/>
      <c r="N24" s="126"/>
      <c r="O24" s="125"/>
      <c r="P24" s="5"/>
      <c r="Q24" s="140"/>
      <c r="R24" s="126"/>
      <c r="S24" s="125"/>
      <c r="T24" s="5"/>
      <c r="U24" s="140"/>
      <c r="V24" s="126"/>
      <c r="W24" s="136">
        <f>VLOOKUP(C24,'5'!$B$50:$H$423,3,FALSE)</f>
        <v>0.11329861111111111</v>
      </c>
      <c r="X24" s="5">
        <f>VLOOKUP(C24,'5'!$B$50:$H$423,4,FALSE)</f>
        <v>31</v>
      </c>
      <c r="Y24" s="140">
        <f>VLOOKUP(X24,Баллы!$A$2:$B$101,2)+Z24/2</f>
        <v>72.5</v>
      </c>
      <c r="Z24" s="126">
        <f>VLOOKUP(C24,'5'!$B$50:$H$423,6,FALSE)</f>
        <v>25</v>
      </c>
      <c r="AA24" s="136">
        <f>VLOOKUP(C24,'6'!$B$8:$H$202,3,FALSE)</f>
        <v>6.4560185185185193E-2</v>
      </c>
      <c r="AB24" s="5">
        <f>VLOOKUP(C24,'6'!$B$8:$H$202,4,FALSE)</f>
        <v>6</v>
      </c>
      <c r="AC24" s="140">
        <f>VLOOKUP(AB24,Баллы!$A$2:$B$101,2)+AD24/2</f>
        <v>99</v>
      </c>
      <c r="AD24" s="126">
        <f>VLOOKUP(C24,'6'!$B$8:$H$202,6,FALSE)</f>
        <v>20</v>
      </c>
      <c r="AE24" s="136"/>
      <c r="AF24" s="5"/>
      <c r="AG24" s="140"/>
      <c r="AH24" s="126"/>
      <c r="AI24" s="155"/>
      <c r="AJ24" s="123"/>
      <c r="AK24" s="139"/>
      <c r="AL24" s="124"/>
      <c r="AM24" s="155"/>
      <c r="AN24" s="123"/>
      <c r="AO24" s="139"/>
      <c r="AP24" s="124"/>
      <c r="AQ24" s="122"/>
      <c r="AR24" s="123"/>
      <c r="AS24" s="139"/>
      <c r="AT24" s="124"/>
      <c r="AU24" s="122"/>
      <c r="AV24" s="123"/>
      <c r="AW24" s="139"/>
      <c r="AX24" s="124"/>
    </row>
    <row r="25" spans="1:50" ht="14.4" customHeight="1">
      <c r="A25" s="245">
        <f>IF(D25=0," ",RANK(D25,$D$3:$D$1238,0))</f>
        <v>23</v>
      </c>
      <c r="B25" s="246">
        <v>23</v>
      </c>
      <c r="C25" s="108" t="s">
        <v>1249</v>
      </c>
      <c r="D25" s="115">
        <f>I25+M25+Q25+U25+Y25+AC25+AG25+AK25+AO25+AW25+AS25</f>
        <v>223.5</v>
      </c>
      <c r="E25" s="115">
        <f>J25+N25+R25+V25+Z25+AD25+AH25+AL25+AP25+AX25+AT25</f>
        <v>131</v>
      </c>
      <c r="F25" s="119">
        <f>COUNTA(H25,L25,P25,T25,X25,AB25,AF25,AJ25,AN25,AV25,AR25)</f>
        <v>2</v>
      </c>
      <c r="G25" s="125"/>
      <c r="H25" s="5"/>
      <c r="I25" s="140"/>
      <c r="J25" s="126"/>
      <c r="K25" s="125"/>
      <c r="L25" s="5"/>
      <c r="M25" s="140"/>
      <c r="N25" s="126"/>
      <c r="O25" s="125"/>
      <c r="P25" s="5"/>
      <c r="Q25" s="140"/>
      <c r="R25" s="126"/>
      <c r="S25" s="125"/>
      <c r="T25" s="5"/>
      <c r="U25" s="140"/>
      <c r="V25" s="126"/>
      <c r="W25" s="136">
        <f>VLOOKUP(C25,'5'!$B$50:$H$423,3,FALSE)</f>
        <v>0.49903935185185189</v>
      </c>
      <c r="X25" s="5">
        <f>VLOOKUP(C25,'5'!$B$50:$H$423,4,FALSE)</f>
        <v>1</v>
      </c>
      <c r="Y25" s="140">
        <f>VLOOKUP(X25,Баллы!$A$2:$B$101,2)+Z25/2</f>
        <v>150</v>
      </c>
      <c r="Z25" s="126">
        <f>VLOOKUP(C25,'5'!$B$50:$H$423,6,FALSE)</f>
        <v>100</v>
      </c>
      <c r="AA25" s="136"/>
      <c r="AB25" s="5"/>
      <c r="AC25" s="140"/>
      <c r="AD25" s="126"/>
      <c r="AE25" s="136"/>
      <c r="AF25" s="5"/>
      <c r="AG25" s="140"/>
      <c r="AH25" s="126"/>
      <c r="AI25" s="155"/>
      <c r="AJ25" s="123"/>
      <c r="AK25" s="139"/>
      <c r="AL25" s="124"/>
      <c r="AM25" s="155"/>
      <c r="AN25" s="123"/>
      <c r="AO25" s="139"/>
      <c r="AP25" s="124"/>
      <c r="AQ25" s="122"/>
      <c r="AR25" s="123"/>
      <c r="AS25" s="139"/>
      <c r="AT25" s="124"/>
      <c r="AU25" s="122">
        <f>VLOOKUP(C25,'11'!$B$9:$H$521,3,FALSE)</f>
        <v>0.12604166666666666</v>
      </c>
      <c r="AV25" s="123">
        <f>VLOOKUP(C25,'11'!$B$9:$H$521,4,FALSE)</f>
        <v>33</v>
      </c>
      <c r="AW25" s="139">
        <f>VLOOKUP(AV25,Баллы!$A$2:$B$101,2)+AX25/2</f>
        <v>73.5</v>
      </c>
      <c r="AX25" s="124">
        <f>VLOOKUP(C25,'11'!$B$9:$H$521,6,FALSE)</f>
        <v>31</v>
      </c>
    </row>
    <row r="26" spans="1:50" ht="14.4" customHeight="1">
      <c r="A26" s="245">
        <f>IF(D26=0," ",RANK(D26,$D$3:$D$1238,0))</f>
        <v>24</v>
      </c>
      <c r="B26" s="246">
        <v>24</v>
      </c>
      <c r="C26" s="108" t="s">
        <v>2625</v>
      </c>
      <c r="D26" s="115">
        <f>I26+M26+Q26+U26+Y26+AC26+AG26+AK26+AO26+AW26+AS26</f>
        <v>220.5</v>
      </c>
      <c r="E26" s="115">
        <f>J26+N26+R26+V26+Z26+AD26+AH26+AL26+AP26+AX26+AT26</f>
        <v>71</v>
      </c>
      <c r="F26" s="119">
        <f>COUNTA(H26,L26,P26,T26,X26,AB26,AF26,AJ26,AN26,AV26,AR26)</f>
        <v>3</v>
      </c>
      <c r="G26" s="125"/>
      <c r="H26" s="5"/>
      <c r="I26" s="140"/>
      <c r="J26" s="126"/>
      <c r="K26" s="125"/>
      <c r="L26" s="5"/>
      <c r="M26" s="140"/>
      <c r="N26" s="126"/>
      <c r="O26" s="125"/>
      <c r="P26" s="5"/>
      <c r="Q26" s="140"/>
      <c r="R26" s="126"/>
      <c r="S26" s="125"/>
      <c r="T26" s="5"/>
      <c r="U26" s="140"/>
      <c r="V26" s="126"/>
      <c r="W26" s="136">
        <f>VLOOKUP(C26,'5'!$B$50:$H$423,3,FALSE)</f>
        <v>0.11447916666666667</v>
      </c>
      <c r="X26" s="5">
        <f>VLOOKUP(C26,'5'!$B$50:$H$423,4,FALSE)</f>
        <v>34</v>
      </c>
      <c r="Y26" s="140">
        <f>VLOOKUP(X26,Баллы!$A$2:$B$101,2)+Z26/2</f>
        <v>69.5</v>
      </c>
      <c r="Z26" s="126">
        <f>VLOOKUP(C26,'5'!$B$50:$H$423,6,FALSE)</f>
        <v>25</v>
      </c>
      <c r="AA26" s="136"/>
      <c r="AB26" s="5"/>
      <c r="AC26" s="140"/>
      <c r="AD26" s="126"/>
      <c r="AE26" s="136"/>
      <c r="AF26" s="5"/>
      <c r="AG26" s="140"/>
      <c r="AH26" s="126"/>
      <c r="AI26" s="155">
        <f>VLOOKUP(C26,'8'!$B$6:$H$193,3,FALSE)</f>
        <v>5.8553240740740739E-2</v>
      </c>
      <c r="AJ26" s="123">
        <f>VLOOKUP(C26,'8'!$B$6:$H$193,4,FALSE)</f>
        <v>14</v>
      </c>
      <c r="AK26" s="139">
        <f>VLOOKUP(AJ26,Баллы!$A$2:$B$101,2)+AL26/2</f>
        <v>84.5</v>
      </c>
      <c r="AL26" s="124">
        <f>VLOOKUP(C26,'8'!$B$6:$H$193,6,FALSE)</f>
        <v>15</v>
      </c>
      <c r="AM26" s="155"/>
      <c r="AN26" s="123"/>
      <c r="AO26" s="139"/>
      <c r="AP26" s="124"/>
      <c r="AQ26" s="122"/>
      <c r="AR26" s="123"/>
      <c r="AS26" s="139"/>
      <c r="AT26" s="124"/>
      <c r="AU26" s="122">
        <f>VLOOKUP(C26,'11'!$B$9:$H$521,3,FALSE)</f>
        <v>0.13052083333333334</v>
      </c>
      <c r="AV26" s="123">
        <f>VLOOKUP(C26,'11'!$B$9:$H$521,4,FALSE)</f>
        <v>40</v>
      </c>
      <c r="AW26" s="139">
        <f>VLOOKUP(AV26,Баллы!$A$2:$B$101,2)+AX26/2</f>
        <v>66.5</v>
      </c>
      <c r="AX26" s="124">
        <f>VLOOKUP(C26,'11'!$B$9:$H$521,6,FALSE)</f>
        <v>31</v>
      </c>
    </row>
    <row r="27" spans="1:50" ht="14.4" customHeight="1">
      <c r="A27" s="245">
        <f>IF(D27=0," ",RANK(D27,$D$3:$D$1238,0))</f>
        <v>25</v>
      </c>
      <c r="B27" s="246">
        <v>25</v>
      </c>
      <c r="C27" s="104" t="s">
        <v>870</v>
      </c>
      <c r="D27" s="115">
        <f>I27+M27+Q27+U27+Y27+AC27+AG27+AK27+AO27+AW27+AS27</f>
        <v>217</v>
      </c>
      <c r="E27" s="115">
        <f>J27+N27+R27+V27+Z27+AD27+AH27+AL27+AP27+AX27+AT27</f>
        <v>40</v>
      </c>
      <c r="F27" s="119">
        <f>COUNTA(H27,L27,P27,T27,X27,AB27,AF27,AJ27,AN27,AV27,AR27)</f>
        <v>2</v>
      </c>
      <c r="G27" s="125"/>
      <c r="H27" s="5"/>
      <c r="I27" s="140"/>
      <c r="J27" s="126"/>
      <c r="K27" s="125">
        <f>VLOOKUP(C27,'2'!$B$101:$H$575,3,FALSE)</f>
        <v>3.7951388888888889E-2</v>
      </c>
      <c r="L27" s="5">
        <f>VLOOKUP(C27,'2'!$B$101:$H$575,4,FALSE)</f>
        <v>1</v>
      </c>
      <c r="M27" s="140">
        <f>VLOOKUP(L27,Баллы!$A$2:$B$101,2)+N27/2</f>
        <v>107.5</v>
      </c>
      <c r="N27" s="126">
        <f>VLOOKUP(C27,'2'!$B$101:$H$575,6,FALSE)</f>
        <v>15</v>
      </c>
      <c r="O27" s="125"/>
      <c r="P27" s="5"/>
      <c r="Q27" s="140"/>
      <c r="R27" s="126"/>
      <c r="S27" s="125"/>
      <c r="T27" s="5"/>
      <c r="U27" s="140"/>
      <c r="V27" s="126"/>
      <c r="W27" s="136">
        <f>VLOOKUP(C27,'5'!$B$50:$H$423,3,FALSE)</f>
        <v>8.3263888888888887E-2</v>
      </c>
      <c r="X27" s="5">
        <f>VLOOKUP(C27,'5'!$B$50:$H$423,4,FALSE)</f>
        <v>2</v>
      </c>
      <c r="Y27" s="140">
        <f>VLOOKUP(X27,Баллы!$A$2:$B$101,2)+Z27/2</f>
        <v>109.5</v>
      </c>
      <c r="Z27" s="126">
        <f>VLOOKUP(C27,'5'!$B$50:$H$423,6,FALSE)</f>
        <v>25</v>
      </c>
      <c r="AA27" s="136"/>
      <c r="AB27" s="5"/>
      <c r="AC27" s="140"/>
      <c r="AD27" s="126"/>
      <c r="AE27" s="136"/>
      <c r="AF27" s="5"/>
      <c r="AG27" s="140"/>
      <c r="AH27" s="126"/>
      <c r="AI27" s="155"/>
      <c r="AJ27" s="123"/>
      <c r="AK27" s="139"/>
      <c r="AL27" s="124"/>
      <c r="AM27" s="155"/>
      <c r="AN27" s="123"/>
      <c r="AO27" s="139"/>
      <c r="AP27" s="124"/>
      <c r="AQ27" s="122"/>
      <c r="AR27" s="123"/>
      <c r="AS27" s="139"/>
      <c r="AT27" s="124"/>
      <c r="AU27" s="122"/>
      <c r="AV27" s="123"/>
      <c r="AW27" s="139"/>
      <c r="AX27" s="124"/>
    </row>
    <row r="28" spans="1:50" ht="14.4" customHeight="1">
      <c r="A28" s="245">
        <f>IF(D28=0," ",RANK(D28,$D$3:$D$1238,0))</f>
        <v>26</v>
      </c>
      <c r="B28" s="246">
        <v>26</v>
      </c>
      <c r="C28" s="104" t="s">
        <v>986</v>
      </c>
      <c r="D28" s="115">
        <f>I28+M28+Q28+U28+Y28+AC28+AG28+AK28+AO28+AW28+AS28</f>
        <v>216.5</v>
      </c>
      <c r="E28" s="115">
        <f>J28+N28+R28+V28+Z28+AD28+AH28+AL28+AP28+AX28+AT28</f>
        <v>61</v>
      </c>
      <c r="F28" s="119">
        <f>COUNTA(H28,L28,P28,T28,X28,AB28,AF28,AJ28,AN28,AV28,AR28)</f>
        <v>2</v>
      </c>
      <c r="G28" s="125"/>
      <c r="H28" s="5"/>
      <c r="I28" s="140"/>
      <c r="J28" s="126"/>
      <c r="K28" s="125">
        <f>VLOOKUP(C28,'2'!$B$101:$H$575,3,FALSE)</f>
        <v>9.6909722222222217E-2</v>
      </c>
      <c r="L28" s="5">
        <f>VLOOKUP(C28,'2'!$B$101:$H$575,4,FALSE)</f>
        <v>3</v>
      </c>
      <c r="M28" s="140">
        <f>VLOOKUP(L28,Баллы!$A$2:$B$101,2)+N28/2</f>
        <v>110</v>
      </c>
      <c r="N28" s="126">
        <f>VLOOKUP(C28,'2'!$B$101:$H$575,6,FALSE)</f>
        <v>30</v>
      </c>
      <c r="O28" s="125"/>
      <c r="P28" s="5"/>
      <c r="Q28" s="140"/>
      <c r="R28" s="126"/>
      <c r="S28" s="125"/>
      <c r="T28" s="5"/>
      <c r="U28" s="140"/>
      <c r="V28" s="126"/>
      <c r="W28" s="136"/>
      <c r="X28" s="5"/>
      <c r="Y28" s="140"/>
      <c r="Z28" s="126"/>
      <c r="AA28" s="136"/>
      <c r="AB28" s="5"/>
      <c r="AC28" s="140"/>
      <c r="AD28" s="126"/>
      <c r="AE28" s="136"/>
      <c r="AF28" s="5"/>
      <c r="AG28" s="140"/>
      <c r="AH28" s="126"/>
      <c r="AI28" s="155"/>
      <c r="AJ28" s="123"/>
      <c r="AK28" s="139"/>
      <c r="AL28" s="124"/>
      <c r="AM28" s="155"/>
      <c r="AN28" s="123"/>
      <c r="AO28" s="139"/>
      <c r="AP28" s="124"/>
      <c r="AQ28" s="122"/>
      <c r="AR28" s="123"/>
      <c r="AS28" s="139"/>
      <c r="AT28" s="124"/>
      <c r="AU28" s="122">
        <f>VLOOKUP(C28,'11'!$B$9:$H$521,3,FALSE)</f>
        <v>9.7881944444444438E-2</v>
      </c>
      <c r="AV28" s="123">
        <f>VLOOKUP(C28,'11'!$B$9:$H$521,4,FALSE)</f>
        <v>5</v>
      </c>
      <c r="AW28" s="139">
        <f>VLOOKUP(AV28,Баллы!$A$2:$B$101,2)+AX28/2</f>
        <v>106.5</v>
      </c>
      <c r="AX28" s="124">
        <f>VLOOKUP(C28,'11'!$B$9:$H$521,6,FALSE)</f>
        <v>31</v>
      </c>
    </row>
    <row r="29" spans="1:50" ht="14.4" customHeight="1">
      <c r="A29" s="245">
        <f>IF(D29=0," ",RANK(D29,$D$3:$D$1238,0))</f>
        <v>27</v>
      </c>
      <c r="B29" s="246">
        <v>27</v>
      </c>
      <c r="C29" s="104" t="s">
        <v>989</v>
      </c>
      <c r="D29" s="115">
        <f>I29+M29+Q29+U29+Y29+AC29+AG29+AK29+AO29+AW29+AS29</f>
        <v>214.5</v>
      </c>
      <c r="E29" s="115">
        <f>J29+N29+R29+V29+Z29+AD29+AH29+AL29+AP29+AX29+AT29</f>
        <v>61</v>
      </c>
      <c r="F29" s="119">
        <f>COUNTA(H29,L29,P29,T29,X29,AB29,AF29,AJ29,AN29,AV29,AR29)</f>
        <v>2</v>
      </c>
      <c r="G29" s="125"/>
      <c r="H29" s="5"/>
      <c r="I29" s="140"/>
      <c r="J29" s="126"/>
      <c r="K29" s="125">
        <f>VLOOKUP(C29,'2'!$B$101:$H$575,3,FALSE)</f>
        <v>9.886574074074074E-2</v>
      </c>
      <c r="L29" s="5">
        <f>VLOOKUP(C29,'2'!$B$101:$H$575,4,FALSE)</f>
        <v>6</v>
      </c>
      <c r="M29" s="140">
        <f>VLOOKUP(L29,Баллы!$A$2:$B$101,2)+N29/2</f>
        <v>104</v>
      </c>
      <c r="N29" s="126">
        <f>VLOOKUP(C29,'2'!$B$101:$H$575,6,FALSE)</f>
        <v>30</v>
      </c>
      <c r="O29" s="125"/>
      <c r="P29" s="5"/>
      <c r="Q29" s="140"/>
      <c r="R29" s="126"/>
      <c r="S29" s="125"/>
      <c r="T29" s="5"/>
      <c r="U29" s="140"/>
      <c r="V29" s="126"/>
      <c r="W29" s="136"/>
      <c r="X29" s="5"/>
      <c r="Y29" s="140"/>
      <c r="Z29" s="126"/>
      <c r="AA29" s="136"/>
      <c r="AB29" s="5"/>
      <c r="AC29" s="140"/>
      <c r="AD29" s="126"/>
      <c r="AE29" s="136"/>
      <c r="AF29" s="5"/>
      <c r="AG29" s="140"/>
      <c r="AH29" s="126"/>
      <c r="AI29" s="155"/>
      <c r="AJ29" s="123"/>
      <c r="AK29" s="139"/>
      <c r="AL29" s="124"/>
      <c r="AM29" s="155"/>
      <c r="AN29" s="123"/>
      <c r="AO29" s="139"/>
      <c r="AP29" s="124"/>
      <c r="AQ29" s="122"/>
      <c r="AR29" s="123"/>
      <c r="AS29" s="139"/>
      <c r="AT29" s="124"/>
      <c r="AU29" s="122">
        <f>VLOOKUP(C29,'11'!$B$9:$H$521,3,FALSE)</f>
        <v>9.6365740740740738E-2</v>
      </c>
      <c r="AV29" s="123">
        <f>VLOOKUP(C29,'11'!$B$9:$H$521,4,FALSE)</f>
        <v>3</v>
      </c>
      <c r="AW29" s="139">
        <f>VLOOKUP(AV29,Баллы!$A$2:$B$101,2)+AX29/2</f>
        <v>110.5</v>
      </c>
      <c r="AX29" s="124">
        <f>VLOOKUP(C29,'11'!$B$9:$H$521,6,FALSE)</f>
        <v>31</v>
      </c>
    </row>
    <row r="30" spans="1:50" ht="14.4" customHeight="1">
      <c r="A30" s="245">
        <f>IF(D30=0," ",RANK(D30,$D$3:$D$1238,0))</f>
        <v>28</v>
      </c>
      <c r="B30" s="246">
        <v>28</v>
      </c>
      <c r="C30" s="105" t="s">
        <v>242</v>
      </c>
      <c r="D30" s="115">
        <f>I30+M30+Q30+U30+Y30+AC30+AG30+AK30+AO30+AW30+AS30</f>
        <v>212.5</v>
      </c>
      <c r="E30" s="115">
        <f>J30+N30+R30+V30+Z30+AD30+AH30+AL30+AP30+AX30+AT30</f>
        <v>53</v>
      </c>
      <c r="F30" s="119">
        <f>COUNTA(H30,L30,P30,T30,X30,AB30,AF30,AJ30,AN30,AV30,AR30)</f>
        <v>2</v>
      </c>
      <c r="G30" s="125"/>
      <c r="H30" s="5"/>
      <c r="I30" s="140"/>
      <c r="J30" s="126"/>
      <c r="K30" s="125"/>
      <c r="L30" s="5"/>
      <c r="M30" s="140"/>
      <c r="N30" s="126"/>
      <c r="O30" s="125"/>
      <c r="P30" s="5"/>
      <c r="Q30" s="140"/>
      <c r="R30" s="126"/>
      <c r="S30" s="125"/>
      <c r="T30" s="5"/>
      <c r="U30" s="140"/>
      <c r="V30" s="126"/>
      <c r="W30" s="136"/>
      <c r="X30" s="5"/>
      <c r="Y30" s="140"/>
      <c r="Z30" s="126"/>
      <c r="AA30" s="136">
        <f>VLOOKUP(C30,'6'!$B$8:$H$202,3,FALSE)</f>
        <v>0.10671296296296295</v>
      </c>
      <c r="AB30" s="5">
        <f>VLOOKUP(C30,'6'!$B$8:$H$202,4,FALSE)</f>
        <v>5</v>
      </c>
      <c r="AC30" s="140">
        <f>VLOOKUP(AB30,Баллы!$A$2:$B$101,2)+AD30/2</f>
        <v>107</v>
      </c>
      <c r="AD30" s="126">
        <f>VLOOKUP(C30,'6'!$B$8:$H$202,6,FALSE)</f>
        <v>32</v>
      </c>
      <c r="AE30" s="136">
        <f>VLOOKUP(C30,'7'!$B$11:$H$105,3,FALSE)</f>
        <v>7.2719907407407414E-2</v>
      </c>
      <c r="AF30" s="5">
        <f>VLOOKUP(C30,'7'!$B$11:$H$105,4,FALSE)</f>
        <v>3</v>
      </c>
      <c r="AG30" s="140">
        <f>VLOOKUP(AF30,Баллы!$A$2:$B$101,2)+AH30/2</f>
        <v>105.5</v>
      </c>
      <c r="AH30" s="126">
        <f>VLOOKUP(C30,'7'!$B$11:$H$105,6,FALSE)</f>
        <v>21</v>
      </c>
      <c r="AI30" s="155"/>
      <c r="AJ30" s="123"/>
      <c r="AK30" s="139"/>
      <c r="AL30" s="124"/>
      <c r="AM30" s="155"/>
      <c r="AN30" s="123"/>
      <c r="AO30" s="139"/>
      <c r="AP30" s="124"/>
      <c r="AQ30" s="122"/>
      <c r="AR30" s="123"/>
      <c r="AS30" s="139"/>
      <c r="AT30" s="124"/>
      <c r="AU30" s="122"/>
      <c r="AV30" s="123"/>
      <c r="AW30" s="139"/>
      <c r="AX30" s="124"/>
    </row>
    <row r="31" spans="1:50" ht="14.4" customHeight="1">
      <c r="A31" s="245">
        <f>IF(D31=0," ",RANK(D31,$D$3:$D$1238,0))</f>
        <v>28</v>
      </c>
      <c r="B31" s="246">
        <v>29</v>
      </c>
      <c r="C31" s="104" t="s">
        <v>36</v>
      </c>
      <c r="D31" s="115">
        <f>I31+M31+Q31+U31+Y31+AC31+AG31+AK31+AO31+AW31+AS31</f>
        <v>212.5</v>
      </c>
      <c r="E31" s="115">
        <f>J31+N31+R31+V31+Z31+AD31+AH31+AL31+AP31+AX31+AT31</f>
        <v>35</v>
      </c>
      <c r="F31" s="119">
        <f>COUNTA(H31,L31,P31,T31,X31,AB31,AF31,AJ31,AN31,AV31,AR31)</f>
        <v>2</v>
      </c>
      <c r="G31" s="125">
        <f>VLOOKUP(C31,'1'!$B$46:$H$384,3,FALSE)</f>
        <v>2.8854166666666667E-2</v>
      </c>
      <c r="H31" s="5">
        <f>VLOOKUP(C31,'1'!$B$46:$H$384,4,FALSE)</f>
        <v>3</v>
      </c>
      <c r="I31" s="140">
        <f>VLOOKUP(H31,Баллы!$A$2:$B$101,2)+J31/2</f>
        <v>100</v>
      </c>
      <c r="J31" s="126">
        <f>VLOOKUP(C31,'1'!$B$46:$H$384,6,FALSE)</f>
        <v>10</v>
      </c>
      <c r="K31" s="125"/>
      <c r="L31" s="5"/>
      <c r="M31" s="140"/>
      <c r="N31" s="126"/>
      <c r="O31" s="125"/>
      <c r="P31" s="5"/>
      <c r="Q31" s="140"/>
      <c r="R31" s="126"/>
      <c r="S31" s="125"/>
      <c r="T31" s="5"/>
      <c r="U31" s="140"/>
      <c r="V31" s="126"/>
      <c r="W31" s="136">
        <f>VLOOKUP(C31,'5'!$B$50:$H$423,3,FALSE)</f>
        <v>7.9710648148148142E-2</v>
      </c>
      <c r="X31" s="5">
        <f>VLOOKUP(C31,'5'!$B$50:$H$423,4,FALSE)</f>
        <v>1</v>
      </c>
      <c r="Y31" s="140">
        <f>VLOOKUP(X31,Баллы!$A$2:$B$101,2)+Z31/2</f>
        <v>112.5</v>
      </c>
      <c r="Z31" s="126">
        <f>VLOOKUP(C31,'5'!$B$50:$H$423,6,FALSE)</f>
        <v>25</v>
      </c>
      <c r="AA31" s="136"/>
      <c r="AB31" s="5"/>
      <c r="AC31" s="140"/>
      <c r="AD31" s="126"/>
      <c r="AE31" s="136"/>
      <c r="AF31" s="5"/>
      <c r="AG31" s="140"/>
      <c r="AH31" s="126"/>
      <c r="AI31" s="155"/>
      <c r="AJ31" s="123"/>
      <c r="AK31" s="139"/>
      <c r="AL31" s="124"/>
      <c r="AM31" s="155"/>
      <c r="AN31" s="123"/>
      <c r="AO31" s="139"/>
      <c r="AP31" s="124"/>
      <c r="AQ31" s="122"/>
      <c r="AR31" s="123"/>
      <c r="AS31" s="139"/>
      <c r="AT31" s="124"/>
      <c r="AU31" s="122"/>
      <c r="AV31" s="123"/>
      <c r="AW31" s="139"/>
      <c r="AX31" s="124"/>
    </row>
    <row r="32" spans="1:50" ht="14.4" customHeight="1">
      <c r="A32" s="245">
        <f>IF(D32=0," ",RANK(D32,$D$3:$D$1238,0))</f>
        <v>30</v>
      </c>
      <c r="B32" s="246">
        <v>30</v>
      </c>
      <c r="C32" s="105" t="s">
        <v>241</v>
      </c>
      <c r="D32" s="115">
        <f>I32+M32+Q32+U32+Y32+AC32+AG32+AK32+AO32+AW32+AS32</f>
        <v>210.5</v>
      </c>
      <c r="E32" s="115">
        <f>J32+N32+R32+V32+Z32+AD32+AH32+AL32+AP32+AX32+AT32</f>
        <v>53</v>
      </c>
      <c r="F32" s="119">
        <f>COUNTA(H32,L32,P32,T32,X32,AB32,AF32,AJ32,AN32,AV32,AR32)</f>
        <v>2</v>
      </c>
      <c r="G32" s="125"/>
      <c r="H32" s="5"/>
      <c r="I32" s="140"/>
      <c r="J32" s="126"/>
      <c r="K32" s="125"/>
      <c r="L32" s="5"/>
      <c r="M32" s="140"/>
      <c r="N32" s="126"/>
      <c r="O32" s="125"/>
      <c r="P32" s="5"/>
      <c r="Q32" s="140"/>
      <c r="R32" s="126"/>
      <c r="S32" s="125"/>
      <c r="T32" s="5"/>
      <c r="U32" s="140"/>
      <c r="V32" s="126"/>
      <c r="W32" s="136"/>
      <c r="X32" s="5"/>
      <c r="Y32" s="140"/>
      <c r="Z32" s="126"/>
      <c r="AA32" s="136">
        <f>VLOOKUP(C32,'6'!$B$8:$H$202,3,FALSE)</f>
        <v>0.10182870370370371</v>
      </c>
      <c r="AB32" s="5">
        <f>VLOOKUP(C32,'6'!$B$8:$H$202,4,FALSE)</f>
        <v>2</v>
      </c>
      <c r="AC32" s="140">
        <f>VLOOKUP(AB32,Баллы!$A$2:$B$101,2)+AD32/2</f>
        <v>113</v>
      </c>
      <c r="AD32" s="126">
        <f>VLOOKUP(C32,'6'!$B$8:$H$202,6,FALSE)</f>
        <v>32</v>
      </c>
      <c r="AE32" s="136">
        <f>VLOOKUP(C32,'7'!$B$11:$H$105,3,FALSE)</f>
        <v>7.7106481481481484E-2</v>
      </c>
      <c r="AF32" s="5">
        <f>VLOOKUP(C32,'7'!$B$11:$H$105,4,FALSE)</f>
        <v>7</v>
      </c>
      <c r="AG32" s="140">
        <f>VLOOKUP(AF32,Баллы!$A$2:$B$101,2)+AH32/2</f>
        <v>97.5</v>
      </c>
      <c r="AH32" s="126">
        <f>VLOOKUP(C32,'7'!$B$11:$H$105,6,FALSE)</f>
        <v>21</v>
      </c>
      <c r="AI32" s="155"/>
      <c r="AJ32" s="123"/>
      <c r="AK32" s="139"/>
      <c r="AL32" s="124"/>
      <c r="AM32" s="155"/>
      <c r="AN32" s="123"/>
      <c r="AO32" s="139"/>
      <c r="AP32" s="124"/>
      <c r="AQ32" s="122"/>
      <c r="AR32" s="123"/>
      <c r="AS32" s="139"/>
      <c r="AT32" s="124"/>
      <c r="AU32" s="122"/>
      <c r="AV32" s="123"/>
      <c r="AW32" s="139"/>
      <c r="AX32" s="124"/>
    </row>
    <row r="33" spans="1:50" ht="14.4" customHeight="1">
      <c r="A33" s="245">
        <f>IF(D33=0," ",RANK(D33,$D$3:$D$1238,0))</f>
        <v>31</v>
      </c>
      <c r="B33" s="246">
        <v>31</v>
      </c>
      <c r="C33" s="104" t="s">
        <v>988</v>
      </c>
      <c r="D33" s="115">
        <f>I33+M33+Q33+U33+Y33+AC33+AG33+AK33+AO33+AW33+AS33</f>
        <v>208.5</v>
      </c>
      <c r="E33" s="115">
        <f>J33+N33+R33+V33+Z33+AD33+AH33+AL33+AP33+AX33+AT33</f>
        <v>61</v>
      </c>
      <c r="F33" s="119">
        <f>COUNTA(H33,L33,P33,T33,X33,AB33,AF33,AJ33,AN33,AV33,AR33)</f>
        <v>2</v>
      </c>
      <c r="G33" s="125"/>
      <c r="H33" s="5"/>
      <c r="I33" s="140"/>
      <c r="J33" s="126"/>
      <c r="K33" s="125">
        <f>VLOOKUP(C33,'2'!$B$101:$H$575,3,FALSE)</f>
        <v>9.8032407407407415E-2</v>
      </c>
      <c r="L33" s="5">
        <f>VLOOKUP(C33,'2'!$B$101:$H$575,4,FALSE)</f>
        <v>5</v>
      </c>
      <c r="M33" s="140">
        <f>VLOOKUP(L33,Баллы!$A$2:$B$101,2)+N33/2</f>
        <v>106</v>
      </c>
      <c r="N33" s="126">
        <f>VLOOKUP(C33,'2'!$B$101:$H$575,6,FALSE)</f>
        <v>30</v>
      </c>
      <c r="O33" s="125"/>
      <c r="P33" s="5"/>
      <c r="Q33" s="140"/>
      <c r="R33" s="126"/>
      <c r="S33" s="125"/>
      <c r="T33" s="5"/>
      <c r="U33" s="140"/>
      <c r="V33" s="126"/>
      <c r="W33" s="136"/>
      <c r="X33" s="5"/>
      <c r="Y33" s="140"/>
      <c r="Z33" s="126"/>
      <c r="AA33" s="136"/>
      <c r="AB33" s="5"/>
      <c r="AC33" s="140"/>
      <c r="AD33" s="126"/>
      <c r="AE33" s="136"/>
      <c r="AF33" s="5"/>
      <c r="AG33" s="140"/>
      <c r="AH33" s="126"/>
      <c r="AI33" s="155"/>
      <c r="AJ33" s="123"/>
      <c r="AK33" s="139"/>
      <c r="AL33" s="124"/>
      <c r="AM33" s="155"/>
      <c r="AN33" s="123"/>
      <c r="AO33" s="139"/>
      <c r="AP33" s="124"/>
      <c r="AQ33" s="122"/>
      <c r="AR33" s="123"/>
      <c r="AS33" s="139"/>
      <c r="AT33" s="124"/>
      <c r="AU33" s="122">
        <f>VLOOKUP(C33,'11'!$B$9:$H$521,3,FALSE)</f>
        <v>0.10200231481481481</v>
      </c>
      <c r="AV33" s="123">
        <f>VLOOKUP(C33,'11'!$B$9:$H$521,4,FALSE)</f>
        <v>7</v>
      </c>
      <c r="AW33" s="139">
        <f>VLOOKUP(AV33,Баллы!$A$2:$B$101,2)+AX33/2</f>
        <v>102.5</v>
      </c>
      <c r="AX33" s="124">
        <f>VLOOKUP(C33,'11'!$B$9:$H$521,6,FALSE)</f>
        <v>31</v>
      </c>
    </row>
    <row r="34" spans="1:50" ht="14.4" customHeight="1">
      <c r="A34" s="245">
        <f>IF(D34=0," ",RANK(D34,$D$3:$D$1238,0))</f>
        <v>32</v>
      </c>
      <c r="B34" s="246">
        <v>32</v>
      </c>
      <c r="C34" s="104" t="s">
        <v>95</v>
      </c>
      <c r="D34" s="115">
        <f>I34+M34+Q34+U34+Y34+AC34+AG34+AK34+AO34+AW34+AS34</f>
        <v>207.5</v>
      </c>
      <c r="E34" s="115">
        <f>J34+N34+R34+V34+Z34+AD34+AH34+AL34+AP34+AX34+AT34</f>
        <v>25</v>
      </c>
      <c r="F34" s="119">
        <f>COUNTA(H34,L34,P34,T34,X34,AB34,AF34,AJ34,AN34,AV34,AR34)</f>
        <v>2</v>
      </c>
      <c r="G34" s="125">
        <f>VLOOKUP(C34,'1'!$B$46:$H$384,3,FALSE)</f>
        <v>2.6643518518518521E-2</v>
      </c>
      <c r="H34" s="5">
        <f>VLOOKUP(C34,'1'!$B$46:$H$384,4,FALSE)</f>
        <v>1</v>
      </c>
      <c r="I34" s="140">
        <f>VLOOKUP(H34,Баллы!$A$2:$B$101,2)+J34/2</f>
        <v>105</v>
      </c>
      <c r="J34" s="126">
        <f>VLOOKUP(C34,'1'!$B$46:$H$384,6,FALSE)</f>
        <v>10</v>
      </c>
      <c r="K34" s="125">
        <f>VLOOKUP(C34,'2'!$B$101:$H$575,3,FALSE)</f>
        <v>4.0949074074074075E-2</v>
      </c>
      <c r="L34" s="5">
        <f>VLOOKUP(C34,'2'!$B$101:$H$575,4,FALSE)</f>
        <v>3</v>
      </c>
      <c r="M34" s="140">
        <f>VLOOKUP(L34,Баллы!$A$2:$B$101,2)+N34/2</f>
        <v>102.5</v>
      </c>
      <c r="N34" s="126">
        <f>VLOOKUP(C34,'2'!$B$101:$H$575,6,FALSE)</f>
        <v>15</v>
      </c>
      <c r="O34" s="125"/>
      <c r="P34" s="5"/>
      <c r="Q34" s="140"/>
      <c r="R34" s="126"/>
      <c r="S34" s="125"/>
      <c r="T34" s="5"/>
      <c r="U34" s="140"/>
      <c r="V34" s="126"/>
      <c r="W34" s="136"/>
      <c r="X34" s="5"/>
      <c r="Y34" s="140"/>
      <c r="Z34" s="126"/>
      <c r="AA34" s="136"/>
      <c r="AB34" s="5"/>
      <c r="AC34" s="140"/>
      <c r="AD34" s="126"/>
      <c r="AE34" s="136"/>
      <c r="AF34" s="5"/>
      <c r="AG34" s="140"/>
      <c r="AH34" s="126"/>
      <c r="AI34" s="155"/>
      <c r="AJ34" s="123"/>
      <c r="AK34" s="139"/>
      <c r="AL34" s="124"/>
      <c r="AM34" s="155"/>
      <c r="AN34" s="123"/>
      <c r="AO34" s="139"/>
      <c r="AP34" s="124"/>
      <c r="AQ34" s="122"/>
      <c r="AR34" s="123"/>
      <c r="AS34" s="139"/>
      <c r="AT34" s="124"/>
      <c r="AU34" s="122"/>
      <c r="AV34" s="123"/>
      <c r="AW34" s="139"/>
      <c r="AX34" s="124"/>
    </row>
    <row r="35" spans="1:50" ht="14.4" customHeight="1">
      <c r="A35" s="245">
        <f>IF(D35=0," ",RANK(D35,$D$3:$D$1238,0))</f>
        <v>33</v>
      </c>
      <c r="B35" s="246">
        <v>33</v>
      </c>
      <c r="C35" s="104" t="s">
        <v>2746</v>
      </c>
      <c r="D35" s="115">
        <f>I35+M35+Q35+U35+Y35+AC35+AG35+AK35+AO35+AW35+AS35</f>
        <v>207</v>
      </c>
      <c r="E35" s="115">
        <f>J35+N35+R35+V35+Z35+AD35+AH35+AL35+AP35+AX35+AT35</f>
        <v>30</v>
      </c>
      <c r="F35" s="119">
        <f>COUNTA(H35,L35,P35,T35,X35,AB35,AF35,AJ35,AN35,AV35,AR35)</f>
        <v>2</v>
      </c>
      <c r="G35" s="125"/>
      <c r="H35" s="5"/>
      <c r="I35" s="140"/>
      <c r="J35" s="126"/>
      <c r="K35" s="125"/>
      <c r="L35" s="5"/>
      <c r="M35" s="140"/>
      <c r="N35" s="126"/>
      <c r="O35" s="125"/>
      <c r="P35" s="5"/>
      <c r="Q35" s="140"/>
      <c r="R35" s="126"/>
      <c r="S35" s="125"/>
      <c r="T35" s="5"/>
      <c r="U35" s="140"/>
      <c r="V35" s="126"/>
      <c r="W35" s="136"/>
      <c r="X35" s="5"/>
      <c r="Y35" s="140"/>
      <c r="Z35" s="126"/>
      <c r="AA35" s="136"/>
      <c r="AB35" s="301"/>
      <c r="AC35" s="140"/>
      <c r="AD35" s="126"/>
      <c r="AE35" s="136"/>
      <c r="AF35" s="5"/>
      <c r="AG35" s="140"/>
      <c r="AH35" s="126"/>
      <c r="AI35" s="155">
        <f>VLOOKUP(C35,'8'!$B$6:$H$193,3,FALSE)</f>
        <v>4.5011574074074072E-2</v>
      </c>
      <c r="AJ35" s="123">
        <f>VLOOKUP(C35,'8'!$B$6:$H$193,4,FALSE)</f>
        <v>2</v>
      </c>
      <c r="AK35" s="139">
        <f>VLOOKUP(AJ35,Баллы!$A$2:$B$101,2)+AL35/2</f>
        <v>104.5</v>
      </c>
      <c r="AL35" s="124">
        <f>VLOOKUP(C35,'8'!$B$6:$H$193,6,FALSE)</f>
        <v>15</v>
      </c>
      <c r="AM35" s="155"/>
      <c r="AN35" s="123"/>
      <c r="AO35" s="139"/>
      <c r="AP35" s="124"/>
      <c r="AQ35" s="122"/>
      <c r="AR35" s="123"/>
      <c r="AS35" s="139"/>
      <c r="AT35" s="124"/>
      <c r="AU35" s="122">
        <f>VLOOKUP(C35,'11'!$B$9:$H$521,3,FALSE)</f>
        <v>4.1840277777777775E-2</v>
      </c>
      <c r="AV35" s="123">
        <f>VLOOKUP(C35,'11'!$B$9:$H$521,4,FALSE)</f>
        <v>3</v>
      </c>
      <c r="AW35" s="139">
        <f>VLOOKUP(AV35,Баллы!$A$2:$B$101,2)+AX35/2</f>
        <v>102.5</v>
      </c>
      <c r="AX35" s="124">
        <f>VLOOKUP(C35,'11'!$B$9:$H$521,6,FALSE)</f>
        <v>15</v>
      </c>
    </row>
    <row r="36" spans="1:50" ht="14.4" customHeight="1">
      <c r="A36" s="245">
        <f>IF(D36=0," ",RANK(D36,$D$3:$D$1238,0))</f>
        <v>33</v>
      </c>
      <c r="B36" s="246">
        <v>34</v>
      </c>
      <c r="C36" s="107" t="s">
        <v>1447</v>
      </c>
      <c r="D36" s="115">
        <f>I36+M36+Q36+U36+Y36+AC36+AG36+AK36+AO36+AW36+AS36</f>
        <v>207</v>
      </c>
      <c r="E36" s="115">
        <f>J36+N36+R36+V36+Z36+AD36+AH36+AL36+AP36+AX36+AT36</f>
        <v>20</v>
      </c>
      <c r="F36" s="119">
        <f>COUNTA(H36,L36,P36,T36,X36,AB36,AF36,AJ36,AN36,AV36,AR36)</f>
        <v>2</v>
      </c>
      <c r="G36" s="125"/>
      <c r="H36" s="5"/>
      <c r="I36" s="140"/>
      <c r="J36" s="126"/>
      <c r="K36" s="125"/>
      <c r="L36" s="5"/>
      <c r="M36" s="140"/>
      <c r="N36" s="126"/>
      <c r="O36" s="125"/>
      <c r="P36" s="5"/>
      <c r="Q36" s="140"/>
      <c r="R36" s="126"/>
      <c r="S36" s="125">
        <f>VLOOKUP(C36,'4'!$B$2:$I$1053,3,FALSE)</f>
        <v>2.5474537037037039E-2</v>
      </c>
      <c r="T36" s="5">
        <f>VLOOKUP(C36,'4'!$B$2:$I$1053,4,FALSE)</f>
        <v>2</v>
      </c>
      <c r="U36" s="140">
        <f>VLOOKUP(T36,Баллы!$A$2:$B$101,2)+V36/2</f>
        <v>102</v>
      </c>
      <c r="V36" s="126">
        <f>VLOOKUP(C36,'4'!$B$2:$I$1053,6,FALSE)</f>
        <v>10</v>
      </c>
      <c r="W36" s="136"/>
      <c r="X36" s="5"/>
      <c r="Y36" s="140"/>
      <c r="Z36" s="126"/>
      <c r="AA36" s="136"/>
      <c r="AB36" s="5"/>
      <c r="AC36" s="140"/>
      <c r="AD36" s="126"/>
      <c r="AE36" s="136"/>
      <c r="AF36" s="5"/>
      <c r="AG36" s="140"/>
      <c r="AH36" s="126"/>
      <c r="AI36" s="155"/>
      <c r="AJ36" s="123"/>
      <c r="AK36" s="139"/>
      <c r="AL36" s="124"/>
      <c r="AM36" s="155">
        <f>VLOOKUP(C36,'9'!$B$2:$H$1187,3,FALSE)</f>
        <v>2.6574074074074073E-2</v>
      </c>
      <c r="AN36" s="123">
        <f>VLOOKUP(C36,'9'!$B$2:$H$1187,4,FALSE)</f>
        <v>1</v>
      </c>
      <c r="AO36" s="139">
        <f>VLOOKUP(AN36,Баллы!$A$2:$B$101,2)+AP36/2</f>
        <v>105</v>
      </c>
      <c r="AP36" s="124">
        <f>VLOOKUP(C36,'9'!$B$2:$H$1187,6,FALSE)</f>
        <v>10</v>
      </c>
      <c r="AQ36" s="122"/>
      <c r="AR36" s="123"/>
      <c r="AS36" s="139"/>
      <c r="AT36" s="124"/>
      <c r="AU36" s="122"/>
      <c r="AV36" s="123"/>
      <c r="AW36" s="139"/>
      <c r="AX36" s="124"/>
    </row>
    <row r="37" spans="1:50" ht="14.4" customHeight="1">
      <c r="A37" s="245">
        <f>IF(D37=0," ",RANK(D37,$D$3:$D$1238,0))</f>
        <v>35</v>
      </c>
      <c r="B37" s="246">
        <v>35</v>
      </c>
      <c r="C37" s="104" t="s">
        <v>757</v>
      </c>
      <c r="D37" s="115">
        <f>I37+M37+Q37+U37+Y37+AC37+AG37+AK37+AO37+AW37+AS37</f>
        <v>202</v>
      </c>
      <c r="E37" s="115">
        <f>J37+N37+R37+V37+Z37+AD37+AH37+AL37+AP37+AX37+AT37</f>
        <v>10</v>
      </c>
      <c r="F37" s="119">
        <f>COUNTA(H37,L37,P37,T37,X37,AB37,AF37,AJ37,AN37,AV37,AR37)</f>
        <v>2</v>
      </c>
      <c r="G37" s="125"/>
      <c r="H37" s="5"/>
      <c r="I37" s="140"/>
      <c r="J37" s="126"/>
      <c r="K37" s="125">
        <f>VLOOKUP(C37,'2'!$B$101:$H$575,3,FALSE)</f>
        <v>1.3819444444444445E-2</v>
      </c>
      <c r="L37" s="5">
        <f>VLOOKUP(C37,'2'!$B$101:$H$575,4,FALSE)</f>
        <v>1</v>
      </c>
      <c r="M37" s="140">
        <f>VLOOKUP(L37,Баллы!$A$2:$B$101,2)+N37/2</f>
        <v>102.5</v>
      </c>
      <c r="N37" s="126">
        <f>VLOOKUP(C37,'2'!$B$101:$H$575,6,FALSE)</f>
        <v>5</v>
      </c>
      <c r="O37" s="125"/>
      <c r="P37" s="5"/>
      <c r="Q37" s="140"/>
      <c r="R37" s="126"/>
      <c r="S37" s="125"/>
      <c r="T37" s="5"/>
      <c r="U37" s="140"/>
      <c r="V37" s="126"/>
      <c r="W37" s="136"/>
      <c r="X37" s="5"/>
      <c r="Y37" s="140"/>
      <c r="Z37" s="126"/>
      <c r="AA37" s="136"/>
      <c r="AB37" s="5"/>
      <c r="AC37" s="140"/>
      <c r="AD37" s="126"/>
      <c r="AE37" s="136"/>
      <c r="AF37" s="5"/>
      <c r="AG37" s="140"/>
      <c r="AH37" s="126"/>
      <c r="AI37" s="155">
        <f>VLOOKUP(C37,'8'!$B$6:$H$193,3,FALSE)</f>
        <v>1.3182870370370371E-2</v>
      </c>
      <c r="AJ37" s="123">
        <f>VLOOKUP(C37,'8'!$B$6:$H$193,4,FALSE)</f>
        <v>2</v>
      </c>
      <c r="AK37" s="139">
        <f>VLOOKUP(AJ37,Баллы!$A$2:$B$101,2)+AL37/2</f>
        <v>99.5</v>
      </c>
      <c r="AL37" s="124">
        <f>VLOOKUP(C37,'8'!$B$6:$H$193,6,FALSE)</f>
        <v>5</v>
      </c>
      <c r="AM37" s="155"/>
      <c r="AN37" s="123"/>
      <c r="AO37" s="139"/>
      <c r="AP37" s="124"/>
      <c r="AQ37" s="122"/>
      <c r="AR37" s="123"/>
      <c r="AS37" s="139"/>
      <c r="AT37" s="124"/>
      <c r="AU37" s="122"/>
      <c r="AV37" s="123"/>
      <c r="AW37" s="139"/>
      <c r="AX37" s="124"/>
    </row>
    <row r="38" spans="1:50" ht="14.4" customHeight="1">
      <c r="A38" s="245">
        <f>IF(D38=0," ",RANK(D38,$D$3:$D$1238,0))</f>
        <v>36</v>
      </c>
      <c r="B38" s="246">
        <v>36</v>
      </c>
      <c r="C38" s="107" t="s">
        <v>2308</v>
      </c>
      <c r="D38" s="115">
        <f>I38+M38+Q38+U38+Y38+AC38+AG38+AK38+AO38+AW38+AS38</f>
        <v>201</v>
      </c>
      <c r="E38" s="115">
        <f>J38+N38+R38+V38+Z38+AD38+AH38+AL38+AP38+AX38+AT38</f>
        <v>30</v>
      </c>
      <c r="F38" s="119">
        <f>COUNTA(H38,L38,P38,T38,X38,AB38,AF38,AJ38,AN38,AV38,AR38)</f>
        <v>2</v>
      </c>
      <c r="G38" s="125"/>
      <c r="H38" s="5"/>
      <c r="I38" s="140"/>
      <c r="J38" s="126"/>
      <c r="K38" s="125"/>
      <c r="L38" s="5"/>
      <c r="M38" s="140"/>
      <c r="N38" s="126"/>
      <c r="O38" s="125"/>
      <c r="P38" s="5"/>
      <c r="Q38" s="140"/>
      <c r="R38" s="126"/>
      <c r="S38" s="125">
        <f>VLOOKUP(C38,'4'!$B$2:$I$1053,3,FALSE)</f>
        <v>6.1145833333333337E-2</v>
      </c>
      <c r="T38" s="5">
        <f>VLOOKUP(C38,'4'!$B$2:$I$1053,4,FALSE)</f>
        <v>5</v>
      </c>
      <c r="U38" s="140">
        <f>VLOOKUP(T38,Баллы!$A$2:$B$101,2)+V38/2</f>
        <v>101</v>
      </c>
      <c r="V38" s="126">
        <f>VLOOKUP(C38,'4'!$B$2:$I$1053,6,FALSE)</f>
        <v>20</v>
      </c>
      <c r="W38" s="136"/>
      <c r="X38" s="5"/>
      <c r="Y38" s="140"/>
      <c r="Z38" s="126"/>
      <c r="AA38" s="136"/>
      <c r="AB38" s="5"/>
      <c r="AC38" s="140"/>
      <c r="AD38" s="126"/>
      <c r="AE38" s="136"/>
      <c r="AF38" s="5"/>
      <c r="AG38" s="140"/>
      <c r="AH38" s="126"/>
      <c r="AI38" s="155"/>
      <c r="AJ38" s="123"/>
      <c r="AK38" s="139"/>
      <c r="AL38" s="124"/>
      <c r="AM38" s="155">
        <f>VLOOKUP(C38,'9'!$B$2:$H$1187,3,FALSE)</f>
        <v>2.7650462962962963E-2</v>
      </c>
      <c r="AN38" s="123">
        <f>VLOOKUP(C38,'9'!$B$2:$H$1187,4,FALSE)</f>
        <v>3</v>
      </c>
      <c r="AO38" s="139">
        <f>VLOOKUP(AN38,Баллы!$A$2:$B$101,2)+AP38/2</f>
        <v>100</v>
      </c>
      <c r="AP38" s="124">
        <f>VLOOKUP(C38,'9'!$B$2:$H$1187,6,FALSE)</f>
        <v>10</v>
      </c>
      <c r="AQ38" s="122"/>
      <c r="AR38" s="123"/>
      <c r="AS38" s="139"/>
      <c r="AT38" s="124"/>
      <c r="AU38" s="122"/>
      <c r="AV38" s="123"/>
      <c r="AW38" s="139"/>
      <c r="AX38" s="124"/>
    </row>
    <row r="39" spans="1:50" ht="14.4" customHeight="1">
      <c r="A39" s="245">
        <f>IF(D39=0," ",RANK(D39,$D$3:$D$1238,0))</f>
        <v>37</v>
      </c>
      <c r="B39" s="246">
        <v>37</v>
      </c>
      <c r="C39" s="105" t="s">
        <v>408</v>
      </c>
      <c r="D39" s="115">
        <f>I39+M39+Q39+U39+Y39+AC39+AG39+AK39+AO39+AW39+AS39</f>
        <v>200.5</v>
      </c>
      <c r="E39" s="115">
        <f>J39+N39+R39+V39+Z39+AD39+AH39+AL39+AP39+AX39+AT39</f>
        <v>41</v>
      </c>
      <c r="F39" s="119">
        <f>COUNTA(H39,L39,P39,T39,X39,AB39,AF39,AJ39,AN39,AV39,AR39)</f>
        <v>2</v>
      </c>
      <c r="G39" s="125"/>
      <c r="H39" s="5"/>
      <c r="I39" s="140"/>
      <c r="J39" s="126"/>
      <c r="K39" s="125"/>
      <c r="L39" s="5"/>
      <c r="M39" s="140"/>
      <c r="N39" s="126"/>
      <c r="O39" s="125"/>
      <c r="P39" s="5"/>
      <c r="Q39" s="140"/>
      <c r="R39" s="126"/>
      <c r="S39" s="125"/>
      <c r="T39" s="5"/>
      <c r="U39" s="140"/>
      <c r="V39" s="126"/>
      <c r="W39" s="136"/>
      <c r="X39" s="5"/>
      <c r="Y39" s="140"/>
      <c r="Z39" s="126"/>
      <c r="AA39" s="136">
        <f>VLOOKUP(C39,'6'!$B$8:$H$202,3,FALSE)</f>
        <v>6.2534722222222228E-2</v>
      </c>
      <c r="AB39" s="5">
        <f>VLOOKUP(C39,'6'!$B$8:$H$202,4,FALSE)</f>
        <v>3</v>
      </c>
      <c r="AC39" s="140">
        <f>VLOOKUP(AB39,Баллы!$A$2:$B$101,2)+AD39/2</f>
        <v>105</v>
      </c>
      <c r="AD39" s="126">
        <f>VLOOKUP(C39,'6'!$B$8:$H$202,6,FALSE)</f>
        <v>20</v>
      </c>
      <c r="AE39" s="136">
        <f>VLOOKUP(C39,'7'!$B$11:$H$105,3,FALSE)</f>
        <v>7.7453703703703705E-2</v>
      </c>
      <c r="AF39" s="5">
        <f>VLOOKUP(C39,'7'!$B$11:$H$105,4,FALSE)</f>
        <v>8</v>
      </c>
      <c r="AG39" s="140">
        <f>VLOOKUP(AF39,Баллы!$A$2:$B$101,2)+AH39/2</f>
        <v>95.5</v>
      </c>
      <c r="AH39" s="126">
        <f>VLOOKUP(C39,'7'!$B$11:$H$105,6,FALSE)</f>
        <v>21</v>
      </c>
      <c r="AI39" s="155"/>
      <c r="AJ39" s="123"/>
      <c r="AK39" s="139"/>
      <c r="AL39" s="124"/>
      <c r="AM39" s="155"/>
      <c r="AN39" s="123"/>
      <c r="AO39" s="139"/>
      <c r="AP39" s="124"/>
      <c r="AQ39" s="122"/>
      <c r="AR39" s="123"/>
      <c r="AS39" s="139"/>
      <c r="AT39" s="124"/>
      <c r="AU39" s="122"/>
      <c r="AV39" s="123"/>
      <c r="AW39" s="139"/>
      <c r="AX39" s="124"/>
    </row>
    <row r="40" spans="1:50" ht="14.4" customHeight="1">
      <c r="A40" s="245">
        <f>IF(D40=0," ",RANK(D40,$D$3:$D$1238,0))</f>
        <v>38</v>
      </c>
      <c r="B40" s="246">
        <v>38</v>
      </c>
      <c r="C40" s="110" t="s">
        <v>2539</v>
      </c>
      <c r="D40" s="115">
        <f>I40+M40+Q40+U40+Y40+AC40+AG40+AK40+AO40+AW40+AS40</f>
        <v>199</v>
      </c>
      <c r="E40" s="115">
        <f>J40+N40+R40+V40+Z40+AD40+AH40+AL40+AP40+AX40+AT40</f>
        <v>38</v>
      </c>
      <c r="F40" s="119">
        <f>COUNTA(H40,L40,P40,T40,X40,AB40,AF40,AJ40,AN40,AV40,AR40)</f>
        <v>2</v>
      </c>
      <c r="G40" s="125"/>
      <c r="H40" s="5"/>
      <c r="I40" s="140"/>
      <c r="J40" s="126"/>
      <c r="K40" s="125"/>
      <c r="L40" s="5"/>
      <c r="M40" s="140"/>
      <c r="N40" s="126"/>
      <c r="O40" s="125"/>
      <c r="P40" s="5"/>
      <c r="Q40" s="140"/>
      <c r="R40" s="126"/>
      <c r="S40" s="125"/>
      <c r="T40" s="5"/>
      <c r="U40" s="140"/>
      <c r="V40" s="126"/>
      <c r="W40" s="136"/>
      <c r="X40" s="5"/>
      <c r="Y40" s="140"/>
      <c r="Z40" s="126"/>
      <c r="AA40" s="136">
        <f>VLOOKUP(C40,'6'!$B$8:$H$202,3,FALSE)</f>
        <v>0.12767361111111111</v>
      </c>
      <c r="AB40" s="5">
        <f>VLOOKUP(C40,'6'!$B$8:$H$202,4,FALSE)</f>
        <v>11</v>
      </c>
      <c r="AC40" s="140">
        <f>VLOOKUP(AB40,Баллы!$A$2:$B$101,2)+AD40/2</f>
        <v>96</v>
      </c>
      <c r="AD40" s="126">
        <f>VLOOKUP(C40,'6'!$B$8:$H$202,6,FALSE)</f>
        <v>32</v>
      </c>
      <c r="AE40" s="136">
        <f>VLOOKUP(C40,'7'!$B$11:$H$105,3,FALSE)</f>
        <v>2.1087962962962965E-2</v>
      </c>
      <c r="AF40" s="5">
        <f>VLOOKUP(C40,'7'!$B$11:$H$105,4,FALSE)</f>
        <v>1</v>
      </c>
      <c r="AG40" s="140">
        <f>VLOOKUP(AF40,Баллы!$A$2:$B$101,2)+AH40/2</f>
        <v>103</v>
      </c>
      <c r="AH40" s="126">
        <f>VLOOKUP(C40,'7'!$B$11:$H$105,6,FALSE)</f>
        <v>6</v>
      </c>
      <c r="AI40" s="155"/>
      <c r="AJ40" s="123"/>
      <c r="AK40" s="139"/>
      <c r="AL40" s="124"/>
      <c r="AM40" s="155"/>
      <c r="AN40" s="123"/>
      <c r="AO40" s="139"/>
      <c r="AP40" s="124"/>
      <c r="AQ40" s="122"/>
      <c r="AR40" s="123"/>
      <c r="AS40" s="139"/>
      <c r="AT40" s="124"/>
      <c r="AU40" s="122"/>
      <c r="AV40" s="123"/>
      <c r="AW40" s="139"/>
      <c r="AX40" s="124"/>
    </row>
    <row r="41" spans="1:50" ht="14.4" customHeight="1">
      <c r="A41" s="245">
        <f>IF(D41=0," ",RANK(D41,$D$3:$D$1238,0))</f>
        <v>39</v>
      </c>
      <c r="B41" s="246">
        <v>39</v>
      </c>
      <c r="C41" s="104" t="s">
        <v>2745</v>
      </c>
      <c r="D41" s="115">
        <f>I41+M41+Q41+U41+Y41+AC41+AG41+AK41+AO41+AW41+AS41</f>
        <v>198</v>
      </c>
      <c r="E41" s="115">
        <f>J41+N41+R41+V41+Z41+AD41+AH41+AL41+AP41+AX41+AT41</f>
        <v>46</v>
      </c>
      <c r="F41" s="119">
        <f>COUNTA(H41,L41,P41,T41,X41,AB41,AF41,AJ41,AN41,AV41,AR41)</f>
        <v>2</v>
      </c>
      <c r="G41" s="125"/>
      <c r="H41" s="5"/>
      <c r="I41" s="140"/>
      <c r="J41" s="126"/>
      <c r="K41" s="125"/>
      <c r="L41" s="5"/>
      <c r="M41" s="140"/>
      <c r="N41" s="126"/>
      <c r="O41" s="125"/>
      <c r="P41" s="5"/>
      <c r="Q41" s="140"/>
      <c r="R41" s="126"/>
      <c r="S41" s="125"/>
      <c r="T41" s="5"/>
      <c r="U41" s="140"/>
      <c r="V41" s="126"/>
      <c r="W41" s="136"/>
      <c r="X41" s="5"/>
      <c r="Y41" s="140"/>
      <c r="Z41" s="126"/>
      <c r="AA41" s="136"/>
      <c r="AB41" s="301"/>
      <c r="AC41" s="140"/>
      <c r="AD41" s="126"/>
      <c r="AE41" s="136"/>
      <c r="AF41" s="5"/>
      <c r="AG41" s="140"/>
      <c r="AH41" s="126"/>
      <c r="AI41" s="155">
        <f>VLOOKUP(C41,'8'!$B$6:$H$193,3,FALSE)</f>
        <v>4.8113425925925928E-2</v>
      </c>
      <c r="AJ41" s="123">
        <f>VLOOKUP(C41,'8'!$B$6:$H$193,4,FALSE)</f>
        <v>3</v>
      </c>
      <c r="AK41" s="139">
        <f>VLOOKUP(AJ41,Баллы!$A$2:$B$101,2)+AL41/2</f>
        <v>102.5</v>
      </c>
      <c r="AL41" s="124">
        <f>VLOOKUP(C41,'8'!$B$6:$H$193,6,FALSE)</f>
        <v>15</v>
      </c>
      <c r="AM41" s="155"/>
      <c r="AN41" s="123"/>
      <c r="AO41" s="139"/>
      <c r="AP41" s="124"/>
      <c r="AQ41" s="122"/>
      <c r="AR41" s="123"/>
      <c r="AS41" s="139"/>
      <c r="AT41" s="124"/>
      <c r="AU41" s="122">
        <f>VLOOKUP(C41,'11'!$B$9:$H$521,3,FALSE)</f>
        <v>0.10796296296296297</v>
      </c>
      <c r="AV41" s="123">
        <f>VLOOKUP(C41,'11'!$B$9:$H$521,4,FALSE)</f>
        <v>11</v>
      </c>
      <c r="AW41" s="139">
        <f>VLOOKUP(AV41,Баллы!$A$2:$B$101,2)+AX41/2</f>
        <v>95.5</v>
      </c>
      <c r="AX41" s="124">
        <f>VLOOKUP(C41,'11'!$B$9:$H$521,6,FALSE)</f>
        <v>31</v>
      </c>
    </row>
    <row r="42" spans="1:50" ht="14.4" customHeight="1">
      <c r="A42" s="245">
        <f>IF(D42=0," ",RANK(D42,$D$3:$D$1238,0))</f>
        <v>39</v>
      </c>
      <c r="B42" s="246">
        <v>40</v>
      </c>
      <c r="C42" s="105" t="s">
        <v>230</v>
      </c>
      <c r="D42" s="115">
        <f>I42+M42+Q42+U42+Y42+AC42+AG42+AK42+AO42+AW42+AS42</f>
        <v>198</v>
      </c>
      <c r="E42" s="115">
        <f>J42+N42+R42+V42+Z42+AD42+AH42+AL42+AP42+AX42+AT42</f>
        <v>32</v>
      </c>
      <c r="F42" s="119">
        <f>COUNTA(H42,L42,P42,T42,X42,AB42,AF42,AJ42,AN42,AV42,AR42)</f>
        <v>2</v>
      </c>
      <c r="G42" s="125"/>
      <c r="H42" s="5"/>
      <c r="I42" s="140"/>
      <c r="J42" s="126"/>
      <c r="K42" s="125"/>
      <c r="L42" s="5"/>
      <c r="M42" s="140"/>
      <c r="N42" s="126"/>
      <c r="O42" s="125"/>
      <c r="P42" s="5"/>
      <c r="Q42" s="140"/>
      <c r="R42" s="126"/>
      <c r="S42" s="125"/>
      <c r="T42" s="5"/>
      <c r="U42" s="140"/>
      <c r="V42" s="126"/>
      <c r="W42" s="136"/>
      <c r="X42" s="5"/>
      <c r="Y42" s="140"/>
      <c r="Z42" s="126"/>
      <c r="AA42" s="136">
        <f>VLOOKUP(C42,'6'!$B$8:$H$202,3,FALSE)</f>
        <v>6.2604166666666669E-2</v>
      </c>
      <c r="AB42" s="5">
        <f>VLOOKUP(C42,'6'!$B$8:$H$202,4,FALSE)</f>
        <v>5</v>
      </c>
      <c r="AC42" s="140">
        <f>VLOOKUP(AB42,Баллы!$A$2:$B$101,2)+AD42/2</f>
        <v>101</v>
      </c>
      <c r="AD42" s="126">
        <f>VLOOKUP(C42,'6'!$B$8:$H$202,6,FALSE)</f>
        <v>20</v>
      </c>
      <c r="AE42" s="136">
        <f>VLOOKUP(C42,'7'!$B$11:$H$105,3,FALSE)</f>
        <v>3.9386574074074074E-2</v>
      </c>
      <c r="AF42" s="5">
        <f>VLOOKUP(C42,'7'!$B$11:$H$105,4,FALSE)</f>
        <v>5</v>
      </c>
      <c r="AG42" s="140">
        <f>VLOOKUP(AF42,Баллы!$A$2:$B$101,2)+AH42/2</f>
        <v>97</v>
      </c>
      <c r="AH42" s="126">
        <f>VLOOKUP(C42,'7'!$B$11:$H$105,6,FALSE)</f>
        <v>12</v>
      </c>
      <c r="AI42" s="155"/>
      <c r="AJ42" s="123"/>
      <c r="AK42" s="139"/>
      <c r="AL42" s="124"/>
      <c r="AM42" s="155"/>
      <c r="AN42" s="123"/>
      <c r="AO42" s="139"/>
      <c r="AP42" s="124"/>
      <c r="AQ42" s="122"/>
      <c r="AR42" s="123"/>
      <c r="AS42" s="139"/>
      <c r="AT42" s="124"/>
      <c r="AU42" s="122"/>
      <c r="AV42" s="123"/>
      <c r="AW42" s="139"/>
      <c r="AX42" s="124"/>
    </row>
    <row r="43" spans="1:50" ht="14.4" customHeight="1">
      <c r="A43" s="245">
        <f>IF(D43=0," ",RANK(D43,$D$3:$D$1238,0))</f>
        <v>39</v>
      </c>
      <c r="B43" s="246">
        <v>41</v>
      </c>
      <c r="C43" s="104" t="s">
        <v>377</v>
      </c>
      <c r="D43" s="115">
        <f>I43+M43+Q43+U43+Y43+AC43+AG43+AK43+AO43+AW43+AS43</f>
        <v>198</v>
      </c>
      <c r="E43" s="115">
        <f>J43+N43+R43+V43+Z43+AD43+AH43+AL43+AP43+AX43+AT43</f>
        <v>16</v>
      </c>
      <c r="F43" s="119">
        <f>COUNTA(H43,L43,P43,T43,X43,AB43,AF43,AJ43,AN43,AV43,AR43)</f>
        <v>2</v>
      </c>
      <c r="G43" s="125"/>
      <c r="H43" s="5"/>
      <c r="I43" s="140"/>
      <c r="J43" s="126"/>
      <c r="K43" s="125">
        <f>VLOOKUP(C43,'2'!$B$101:$H$575,3,FALSE)</f>
        <v>1.4918981481481483E-2</v>
      </c>
      <c r="L43" s="5">
        <f>VLOOKUP(C43,'2'!$B$101:$H$575,4,FALSE)</f>
        <v>3</v>
      </c>
      <c r="M43" s="140">
        <f>VLOOKUP(L43,Баллы!$A$2:$B$101,2)+N43/2</f>
        <v>97.5</v>
      </c>
      <c r="N43" s="126">
        <f>VLOOKUP(C43,'2'!$B$101:$H$575,6,FALSE)</f>
        <v>5</v>
      </c>
      <c r="O43" s="125">
        <f>VLOOKUP(C43,'3'!$B$7:$H$127,3,FALSE)</f>
        <v>2.8483796296296295E-2</v>
      </c>
      <c r="P43" s="5">
        <f>VLOOKUP(C43,'3'!$B$7:$H$127,4,FALSE)</f>
        <v>3</v>
      </c>
      <c r="Q43" s="140">
        <f>VLOOKUP(P43,Баллы!$A$2:$B$101,2)+R43/2</f>
        <v>100.5</v>
      </c>
      <c r="R43" s="126">
        <f>VLOOKUP(C43,'3'!$B$7:$H$127,6,FALSE)</f>
        <v>11</v>
      </c>
      <c r="S43" s="125"/>
      <c r="T43" s="5"/>
      <c r="U43" s="140"/>
      <c r="V43" s="126"/>
      <c r="W43" s="136"/>
      <c r="X43" s="5"/>
      <c r="Y43" s="140"/>
      <c r="Z43" s="126"/>
      <c r="AA43" s="136"/>
      <c r="AB43" s="5"/>
      <c r="AC43" s="140"/>
      <c r="AD43" s="126"/>
      <c r="AE43" s="136"/>
      <c r="AF43" s="5"/>
      <c r="AG43" s="140"/>
      <c r="AH43" s="126"/>
      <c r="AI43" s="155"/>
      <c r="AJ43" s="123"/>
      <c r="AK43" s="139"/>
      <c r="AL43" s="124"/>
      <c r="AM43" s="155"/>
      <c r="AN43" s="123"/>
      <c r="AO43" s="139"/>
      <c r="AP43" s="124"/>
      <c r="AQ43" s="122"/>
      <c r="AR43" s="123"/>
      <c r="AS43" s="139"/>
      <c r="AT43" s="124"/>
      <c r="AU43" s="122"/>
      <c r="AV43" s="123"/>
      <c r="AW43" s="139"/>
      <c r="AX43" s="124"/>
    </row>
    <row r="44" spans="1:50" ht="14.4" customHeight="1">
      <c r="A44" s="245">
        <f>IF(D44=0," ",RANK(D44,$D$3:$D$1238,0))</f>
        <v>42</v>
      </c>
      <c r="B44" s="246">
        <v>42</v>
      </c>
      <c r="C44" s="105" t="s">
        <v>70</v>
      </c>
      <c r="D44" s="115">
        <f>I44+M44+Q44+U44+Y44+AC44+AG44+AK44+AO44+AW44+AS44</f>
        <v>195</v>
      </c>
      <c r="E44" s="115">
        <f>J44+N44+R44+V44+Z44+AD44+AH44+AL44+AP44+AX44+AT44</f>
        <v>22</v>
      </c>
      <c r="F44" s="119">
        <f>COUNTA(H44,L44,P44,T44,X44,AB44,AF44,AJ44,AN44,AV44,AR44)</f>
        <v>2</v>
      </c>
      <c r="G44" s="125"/>
      <c r="H44" s="5"/>
      <c r="I44" s="140"/>
      <c r="J44" s="126"/>
      <c r="K44" s="125"/>
      <c r="L44" s="5"/>
      <c r="M44" s="140"/>
      <c r="N44" s="126"/>
      <c r="O44" s="125"/>
      <c r="P44" s="5"/>
      <c r="Q44" s="140"/>
      <c r="R44" s="126"/>
      <c r="S44" s="125"/>
      <c r="T44" s="5"/>
      <c r="U44" s="140"/>
      <c r="V44" s="126"/>
      <c r="W44" s="136"/>
      <c r="X44" s="5"/>
      <c r="Y44" s="140"/>
      <c r="Z44" s="126"/>
      <c r="AA44" s="136">
        <f>VLOOKUP(C44,'6'!$B$8:$H$202,3,FALSE)</f>
        <v>3.1620370370370368E-2</v>
      </c>
      <c r="AB44" s="5">
        <f>VLOOKUP(C44,'6'!$B$8:$H$202,4,FALSE)</f>
        <v>5</v>
      </c>
      <c r="AC44" s="140">
        <f>VLOOKUP(AB44,Баллы!$A$2:$B$101,2)+AD44/2</f>
        <v>96</v>
      </c>
      <c r="AD44" s="126">
        <f>VLOOKUP(C44,'6'!$B$8:$H$202,6,FALSE)</f>
        <v>10</v>
      </c>
      <c r="AE44" s="136">
        <f>VLOOKUP(C44,'7'!$B$11:$H$105,3,FALSE)</f>
        <v>3.9247685185185184E-2</v>
      </c>
      <c r="AF44" s="5">
        <f>VLOOKUP(C44,'7'!$B$11:$H$105,4,FALSE)</f>
        <v>4</v>
      </c>
      <c r="AG44" s="140">
        <f>VLOOKUP(AF44,Баллы!$A$2:$B$101,2)+AH44/2</f>
        <v>99</v>
      </c>
      <c r="AH44" s="126">
        <f>VLOOKUP(C44,'7'!$B$11:$H$105,6,FALSE)</f>
        <v>12</v>
      </c>
      <c r="AI44" s="155"/>
      <c r="AJ44" s="123"/>
      <c r="AK44" s="139"/>
      <c r="AL44" s="124"/>
      <c r="AM44" s="155"/>
      <c r="AN44" s="123"/>
      <c r="AO44" s="139"/>
      <c r="AP44" s="124"/>
      <c r="AQ44" s="122"/>
      <c r="AR44" s="123"/>
      <c r="AS44" s="139"/>
      <c r="AT44" s="124"/>
      <c r="AU44" s="122"/>
      <c r="AV44" s="123"/>
      <c r="AW44" s="139"/>
      <c r="AX44" s="124"/>
    </row>
    <row r="45" spans="1:50" ht="14.4" customHeight="1">
      <c r="A45" s="245">
        <f>IF(D45=0," ",RANK(D45,$D$3:$D$1238,0))</f>
        <v>43</v>
      </c>
      <c r="B45" s="246">
        <v>43</v>
      </c>
      <c r="C45" s="105" t="s">
        <v>93</v>
      </c>
      <c r="D45" s="115">
        <f>I45+M45+Q45+U45+Y45+AC45+AG45+AK45+AO45+AW45+AS45</f>
        <v>194.5</v>
      </c>
      <c r="E45" s="115">
        <f>J45+N45+R45+V45+Z45+AD45+AH45+AL45+AP45+AX45+AT45</f>
        <v>53</v>
      </c>
      <c r="F45" s="119">
        <f>COUNTA(H45,L45,P45,T45,X45,AB45,AF45,AJ45,AN45,AV45,AR45)</f>
        <v>2</v>
      </c>
      <c r="G45" s="125"/>
      <c r="H45" s="5"/>
      <c r="I45" s="140"/>
      <c r="J45" s="126"/>
      <c r="K45" s="125"/>
      <c r="L45" s="5"/>
      <c r="M45" s="140"/>
      <c r="N45" s="126"/>
      <c r="O45" s="125"/>
      <c r="P45" s="5"/>
      <c r="Q45" s="140"/>
      <c r="R45" s="126"/>
      <c r="S45" s="125"/>
      <c r="T45" s="5"/>
      <c r="U45" s="140"/>
      <c r="V45" s="126"/>
      <c r="W45" s="136"/>
      <c r="X45" s="5"/>
      <c r="Y45" s="140"/>
      <c r="Z45" s="126"/>
      <c r="AA45" s="136">
        <f>VLOOKUP(C45,'6'!$B$8:$H$202,3,FALSE)</f>
        <v>9.6377314814814818E-2</v>
      </c>
      <c r="AB45" s="5">
        <f>VLOOKUP(C45,'6'!$B$8:$H$202,4,FALSE)</f>
        <v>1</v>
      </c>
      <c r="AC45" s="140">
        <f>VLOOKUP(AB45,Баллы!$A$2:$B$101,2)+AD45/2</f>
        <v>116</v>
      </c>
      <c r="AD45" s="126">
        <f>VLOOKUP(C45,'6'!$B$8:$H$202,6,FALSE)</f>
        <v>32</v>
      </c>
      <c r="AE45" s="136">
        <f>VLOOKUP(C45,'7'!$B$11:$H$105,3,FALSE)</f>
        <v>0.11270833333333333</v>
      </c>
      <c r="AF45" s="5">
        <f>VLOOKUP(C45,'7'!$B$11:$H$105,4,FALSE)</f>
        <v>23</v>
      </c>
      <c r="AG45" s="140">
        <f>VLOOKUP(AF45,Баллы!$A$2:$B$101,2)+AH45/2</f>
        <v>78.5</v>
      </c>
      <c r="AH45" s="126">
        <f>VLOOKUP(C45,'7'!$B$11:$H$105,6,FALSE)</f>
        <v>21</v>
      </c>
      <c r="AI45" s="155"/>
      <c r="AJ45" s="123"/>
      <c r="AK45" s="139"/>
      <c r="AL45" s="124"/>
      <c r="AM45" s="155"/>
      <c r="AN45" s="123"/>
      <c r="AO45" s="139"/>
      <c r="AP45" s="124"/>
      <c r="AQ45" s="122"/>
      <c r="AR45" s="123"/>
      <c r="AS45" s="139"/>
      <c r="AT45" s="124"/>
      <c r="AU45" s="122"/>
      <c r="AV45" s="123"/>
      <c r="AW45" s="139"/>
      <c r="AX45" s="124"/>
    </row>
    <row r="46" spans="1:50" ht="14.4" customHeight="1">
      <c r="A46" s="245">
        <f>IF(D46=0," ",RANK(D46,$D$3:$D$1238,0))</f>
        <v>44</v>
      </c>
      <c r="B46" s="246">
        <v>44</v>
      </c>
      <c r="C46" s="107" t="s">
        <v>1309</v>
      </c>
      <c r="D46" s="115">
        <f>I46+M46+Q46+U46+Y46+AC46+AG46+AK46+AO46+AW46+AS46</f>
        <v>194</v>
      </c>
      <c r="E46" s="115">
        <f>J46+N46+R46+V46+Z46+AD46+AH46+AL46+AP46+AX46+AT46</f>
        <v>52</v>
      </c>
      <c r="F46" s="119">
        <f>COUNTA(H46,L46,P46,T46,X46,AB46,AF46,AJ46,AN46,AV46,AR46)</f>
        <v>2</v>
      </c>
      <c r="G46" s="125"/>
      <c r="H46" s="5"/>
      <c r="I46" s="140"/>
      <c r="J46" s="126"/>
      <c r="K46" s="125"/>
      <c r="L46" s="5"/>
      <c r="M46" s="140"/>
      <c r="N46" s="126"/>
      <c r="O46" s="125"/>
      <c r="P46" s="5"/>
      <c r="Q46" s="140"/>
      <c r="R46" s="126"/>
      <c r="S46" s="125">
        <f>VLOOKUP(C46,'4'!$B$2:$I$1053,3,FALSE)</f>
        <v>6.4537037037037032E-2</v>
      </c>
      <c r="T46" s="5">
        <f>VLOOKUP(C46,'4'!$B$2:$I$1053,4,FALSE)</f>
        <v>12</v>
      </c>
      <c r="U46" s="140">
        <f>VLOOKUP(T46,Баллы!$A$2:$B$101,2)+V46/2</f>
        <v>89</v>
      </c>
      <c r="V46" s="126">
        <f>VLOOKUP(C46,'4'!$B$2:$I$1053,6,FALSE)</f>
        <v>20</v>
      </c>
      <c r="W46" s="136"/>
      <c r="X46" s="5"/>
      <c r="Y46" s="140"/>
      <c r="Z46" s="126"/>
      <c r="AA46" s="136">
        <f>VLOOKUP(C46,'6'!$B$8:$H$202,3,FALSE)</f>
        <v>0.10952546296296296</v>
      </c>
      <c r="AB46" s="5">
        <f>VLOOKUP(C46,'6'!$B$8:$H$202,4,FALSE)</f>
        <v>6</v>
      </c>
      <c r="AC46" s="140">
        <f>VLOOKUP(AB46,Баллы!$A$2:$B$101,2)+AD46/2</f>
        <v>105</v>
      </c>
      <c r="AD46" s="126">
        <f>VLOOKUP(C46,'6'!$B$8:$H$202,6,FALSE)</f>
        <v>32</v>
      </c>
      <c r="AE46" s="136"/>
      <c r="AF46" s="5"/>
      <c r="AG46" s="140"/>
      <c r="AH46" s="126"/>
      <c r="AI46" s="155"/>
      <c r="AJ46" s="123"/>
      <c r="AK46" s="139"/>
      <c r="AL46" s="124"/>
      <c r="AM46" s="155"/>
      <c r="AN46" s="123"/>
      <c r="AO46" s="139"/>
      <c r="AP46" s="124"/>
      <c r="AQ46" s="122"/>
      <c r="AR46" s="123"/>
      <c r="AS46" s="139"/>
      <c r="AT46" s="124"/>
      <c r="AU46" s="122"/>
      <c r="AV46" s="123"/>
      <c r="AW46" s="139"/>
      <c r="AX46" s="124"/>
    </row>
    <row r="47" spans="1:50" ht="14.4" customHeight="1">
      <c r="A47" s="245">
        <f>IF(D47=0," ",RANK(D47,$D$3:$D$1238,0))</f>
        <v>44</v>
      </c>
      <c r="B47" s="246">
        <v>45</v>
      </c>
      <c r="C47" s="108" t="s">
        <v>270</v>
      </c>
      <c r="D47" s="115">
        <f>I47+M47+Q47+U47+Y47+AC47+AG47+AK47+AO47+AW47+AS47</f>
        <v>194</v>
      </c>
      <c r="E47" s="115">
        <f>J47+N47+R47+V47+Z47+AD47+AH47+AL47+AP47+AX47+AT47</f>
        <v>40</v>
      </c>
      <c r="F47" s="119">
        <f>COUNTA(H47,L47,P47,T47,X47,AB47,AF47,AJ47,AN47,AV47,AR47)</f>
        <v>2</v>
      </c>
      <c r="G47" s="125"/>
      <c r="H47" s="5"/>
      <c r="I47" s="140"/>
      <c r="J47" s="126"/>
      <c r="K47" s="125"/>
      <c r="L47" s="5"/>
      <c r="M47" s="140"/>
      <c r="N47" s="126"/>
      <c r="O47" s="125"/>
      <c r="P47" s="5"/>
      <c r="Q47" s="140"/>
      <c r="R47" s="126"/>
      <c r="S47" s="125"/>
      <c r="T47" s="5"/>
      <c r="U47" s="140"/>
      <c r="V47" s="126"/>
      <c r="W47" s="136">
        <f>VLOOKUP(C47,'5'!$B$50:$H$423,3,FALSE)</f>
        <v>9.1689814814814807E-2</v>
      </c>
      <c r="X47" s="5">
        <f>VLOOKUP(C47,'5'!$B$50:$H$423,4,FALSE)</f>
        <v>5</v>
      </c>
      <c r="Y47" s="140">
        <f>VLOOKUP(X47,Баллы!$A$2:$B$101,2)+Z47/2</f>
        <v>103.5</v>
      </c>
      <c r="Z47" s="126">
        <f>VLOOKUP(C47,'5'!$B$50:$H$423,6,FALSE)</f>
        <v>25</v>
      </c>
      <c r="AA47" s="136"/>
      <c r="AB47" s="5"/>
      <c r="AC47" s="140"/>
      <c r="AD47" s="126"/>
      <c r="AE47" s="136"/>
      <c r="AF47" s="5"/>
      <c r="AG47" s="140"/>
      <c r="AH47" s="126"/>
      <c r="AI47" s="155"/>
      <c r="AJ47" s="123"/>
      <c r="AK47" s="139"/>
      <c r="AL47" s="124"/>
      <c r="AM47" s="155"/>
      <c r="AN47" s="123"/>
      <c r="AO47" s="139"/>
      <c r="AP47" s="124"/>
      <c r="AQ47" s="122"/>
      <c r="AR47" s="123"/>
      <c r="AS47" s="139"/>
      <c r="AT47" s="124"/>
      <c r="AU47" s="122">
        <f>VLOOKUP(C47,'11'!$B$9:$H$521,3,FALSE)</f>
        <v>4.8692129629629627E-2</v>
      </c>
      <c r="AV47" s="123">
        <f>VLOOKUP(C47,'11'!$B$9:$H$521,4,FALSE)</f>
        <v>9</v>
      </c>
      <c r="AW47" s="139">
        <f>VLOOKUP(AV47,Баллы!$A$2:$B$101,2)+AX47/2</f>
        <v>90.5</v>
      </c>
      <c r="AX47" s="124">
        <f>VLOOKUP(C47,'11'!$B$9:$H$521,6,FALSE)</f>
        <v>15</v>
      </c>
    </row>
    <row r="48" spans="1:50" ht="14.4" customHeight="1">
      <c r="A48" s="245">
        <f>IF(D48=0," ",RANK(D48,$D$3:$D$1238,0))</f>
        <v>46</v>
      </c>
      <c r="B48" s="246">
        <v>46</v>
      </c>
      <c r="C48" s="107" t="s">
        <v>1609</v>
      </c>
      <c r="D48" s="115">
        <f>I48+M48+Q48+U48+Y48+AC48+AG48+AK48+AO48+AW48+AS48</f>
        <v>188.5</v>
      </c>
      <c r="E48" s="115">
        <f>J48+N48+R48+V48+Z48+AD48+AH48+AL48+AP48+AX48+AT48</f>
        <v>45</v>
      </c>
      <c r="F48" s="119">
        <f>COUNTA(H48,L48,P48,T48,X48,AB48,AF48,AJ48,AN48,AV48,AR48)</f>
        <v>2</v>
      </c>
      <c r="G48" s="125"/>
      <c r="H48" s="5"/>
      <c r="I48" s="140"/>
      <c r="J48" s="126"/>
      <c r="K48" s="125"/>
      <c r="L48" s="5"/>
      <c r="M48" s="140"/>
      <c r="N48" s="126"/>
      <c r="O48" s="125"/>
      <c r="P48" s="5"/>
      <c r="Q48" s="140"/>
      <c r="R48" s="126"/>
      <c r="S48" s="125">
        <f>VLOOKUP(C48,'4'!$B$2:$I$1053,3,FALSE)</f>
        <v>6.2442129629629632E-2</v>
      </c>
      <c r="T48" s="5">
        <f>VLOOKUP(C48,'4'!$B$2:$I$1053,4,FALSE)</f>
        <v>7</v>
      </c>
      <c r="U48" s="140">
        <f>VLOOKUP(T48,Баллы!$A$2:$B$101,2)+V48/2</f>
        <v>97</v>
      </c>
      <c r="V48" s="126">
        <f>VLOOKUP(C48,'4'!$B$2:$I$1053,6,FALSE)</f>
        <v>20</v>
      </c>
      <c r="W48" s="136"/>
      <c r="X48" s="5"/>
      <c r="Y48" s="140"/>
      <c r="Z48" s="126"/>
      <c r="AA48" s="136"/>
      <c r="AB48" s="5"/>
      <c r="AC48" s="140"/>
      <c r="AD48" s="126"/>
      <c r="AE48" s="136"/>
      <c r="AF48" s="5"/>
      <c r="AG48" s="140"/>
      <c r="AH48" s="126"/>
      <c r="AI48" s="155"/>
      <c r="AJ48" s="123"/>
      <c r="AK48" s="139"/>
      <c r="AL48" s="124"/>
      <c r="AM48" s="155">
        <f>VLOOKUP(C48,'9'!$B$2:$H$1187,3,FALSE)</f>
        <v>8.3333333333333329E-2</v>
      </c>
      <c r="AN48" s="123">
        <f>VLOOKUP(C48,'9'!$B$2:$H$1187,4,FALSE)</f>
        <v>12</v>
      </c>
      <c r="AO48" s="139">
        <f>VLOOKUP(AN48,Баллы!$A$2:$B$101,2)+AP48/2</f>
        <v>91.5</v>
      </c>
      <c r="AP48" s="124">
        <f>VLOOKUP(C48,'9'!$B$2:$H$1187,6,FALSE)</f>
        <v>25</v>
      </c>
      <c r="AQ48" s="122"/>
      <c r="AR48" s="123"/>
      <c r="AS48" s="139"/>
      <c r="AT48" s="124"/>
      <c r="AU48" s="122"/>
      <c r="AV48" s="123"/>
      <c r="AW48" s="139"/>
      <c r="AX48" s="124"/>
    </row>
    <row r="49" spans="1:50" ht="14.4" customHeight="1">
      <c r="A49" s="245">
        <f>IF(D49=0," ",RANK(D49,$D$3:$D$1238,0))</f>
        <v>47</v>
      </c>
      <c r="B49" s="246">
        <v>47</v>
      </c>
      <c r="C49" s="104" t="s">
        <v>196</v>
      </c>
      <c r="D49" s="115">
        <f>I49+M49+Q49+U49+Y49+AC49+AG49+AK49+AO49+AW49+AS49</f>
        <v>188</v>
      </c>
      <c r="E49" s="115">
        <f>J49+N49+R49+V49+Z49+AD49+AH49+AL49+AP49+AX49+AT49</f>
        <v>46</v>
      </c>
      <c r="F49" s="119">
        <f>COUNTA(H49,L49,P49,T49,X49,AB49,AF49,AJ49,AN49,AV49,AR49)</f>
        <v>2</v>
      </c>
      <c r="G49" s="125"/>
      <c r="H49" s="5"/>
      <c r="I49" s="140"/>
      <c r="J49" s="126"/>
      <c r="K49" s="125">
        <f>VLOOKUP(C49,'2'!$B$101:$H$575,3,FALSE)</f>
        <v>4.3298611111111107E-2</v>
      </c>
      <c r="L49" s="5">
        <f>VLOOKUP(C49,'2'!$B$101:$H$575,4,FALSE)</f>
        <v>5</v>
      </c>
      <c r="M49" s="140">
        <f>VLOOKUP(L49,Баллы!$A$2:$B$101,2)+N49/2</f>
        <v>98.5</v>
      </c>
      <c r="N49" s="126">
        <f>VLOOKUP(C49,'2'!$B$101:$H$575,6,FALSE)</f>
        <v>15</v>
      </c>
      <c r="O49" s="125"/>
      <c r="P49" s="5"/>
      <c r="Q49" s="140"/>
      <c r="R49" s="126"/>
      <c r="S49" s="125"/>
      <c r="T49" s="5"/>
      <c r="U49" s="140"/>
      <c r="V49" s="126"/>
      <c r="W49" s="136"/>
      <c r="X49" s="5"/>
      <c r="Y49" s="140"/>
      <c r="Z49" s="126"/>
      <c r="AA49" s="136"/>
      <c r="AB49" s="5"/>
      <c r="AC49" s="140"/>
      <c r="AD49" s="126"/>
      <c r="AE49" s="136"/>
      <c r="AF49" s="5"/>
      <c r="AG49" s="140"/>
      <c r="AH49" s="126"/>
      <c r="AI49" s="155"/>
      <c r="AJ49" s="123"/>
      <c r="AK49" s="139"/>
      <c r="AL49" s="124"/>
      <c r="AM49" s="155"/>
      <c r="AN49" s="123"/>
      <c r="AO49" s="139"/>
      <c r="AP49" s="124"/>
      <c r="AQ49" s="122"/>
      <c r="AR49" s="123"/>
      <c r="AS49" s="139"/>
      <c r="AT49" s="124"/>
      <c r="AU49" s="122">
        <f>VLOOKUP(C49,'11'!$B$9:$H$521,3,FALSE)</f>
        <v>0.1153125</v>
      </c>
      <c r="AV49" s="123">
        <f>VLOOKUP(C49,'11'!$B$9:$H$521,4,FALSE)</f>
        <v>17</v>
      </c>
      <c r="AW49" s="139">
        <f>VLOOKUP(AV49,Баллы!$A$2:$B$101,2)+AX49/2</f>
        <v>89.5</v>
      </c>
      <c r="AX49" s="124">
        <f>VLOOKUP(C49,'11'!$B$9:$H$521,6,FALSE)</f>
        <v>31</v>
      </c>
    </row>
    <row r="50" spans="1:50" ht="14.4" customHeight="1">
      <c r="A50" s="245">
        <f>IF(D50=0," ",RANK(D50,$D$3:$D$1238,0))</f>
        <v>48</v>
      </c>
      <c r="B50" s="246">
        <v>48</v>
      </c>
      <c r="C50" s="104" t="s">
        <v>204</v>
      </c>
      <c r="D50" s="115">
        <f>I50+M50+Q50+U50+Y50+AC50+AG50+AK50+AO50+AW50+AS50</f>
        <v>182</v>
      </c>
      <c r="E50" s="115">
        <f>J50+N50+R50+V50+Z50+AD50+AH50+AL50+AP50+AX50+AT50</f>
        <v>38</v>
      </c>
      <c r="F50" s="119">
        <f>COUNTA(H50,L50,P50,T50,X50,AB50,AF50,AJ50,AN50,AV50,AR50)</f>
        <v>2</v>
      </c>
      <c r="G50" s="125"/>
      <c r="H50" s="5"/>
      <c r="I50" s="140"/>
      <c r="J50" s="126"/>
      <c r="K50" s="125">
        <f>VLOOKUP(C50,'2'!$B$101:$H$575,3,FALSE)</f>
        <v>0.11905092592592592</v>
      </c>
      <c r="L50" s="5">
        <f>VLOOKUP(C50,'2'!$B$101:$H$575,4,FALSE)</f>
        <v>21</v>
      </c>
      <c r="M50" s="140">
        <f>VLOOKUP(L50,Баллы!$A$2:$B$101,2)+N50/2</f>
        <v>85</v>
      </c>
      <c r="N50" s="126">
        <f>VLOOKUP(C50,'2'!$B$101:$H$575,6,FALSE)</f>
        <v>30</v>
      </c>
      <c r="O50" s="125"/>
      <c r="P50" s="5"/>
      <c r="Q50" s="140"/>
      <c r="R50" s="126"/>
      <c r="S50" s="125"/>
      <c r="T50" s="5"/>
      <c r="U50" s="140"/>
      <c r="V50" s="126"/>
      <c r="W50" s="136"/>
      <c r="X50" s="5"/>
      <c r="Y50" s="140"/>
      <c r="Z50" s="126"/>
      <c r="AA50" s="136"/>
      <c r="AB50" s="5"/>
      <c r="AC50" s="140"/>
      <c r="AD50" s="126"/>
      <c r="AE50" s="136"/>
      <c r="AF50" s="5"/>
      <c r="AG50" s="140"/>
      <c r="AH50" s="126"/>
      <c r="AI50" s="155"/>
      <c r="AJ50" s="123"/>
      <c r="AK50" s="139"/>
      <c r="AL50" s="124"/>
      <c r="AM50" s="155"/>
      <c r="AN50" s="123"/>
      <c r="AO50" s="139"/>
      <c r="AP50" s="124"/>
      <c r="AQ50" s="122"/>
      <c r="AR50" s="123"/>
      <c r="AS50" s="139"/>
      <c r="AT50" s="124"/>
      <c r="AU50" s="122">
        <f>VLOOKUP(C50,'11'!$B$9:$H$521,3,FALSE)</f>
        <v>2.5729166666666668E-2</v>
      </c>
      <c r="AV50" s="123">
        <f>VLOOKUP(C50,'11'!$B$9:$H$521,4,FALSE)</f>
        <v>4</v>
      </c>
      <c r="AW50" s="139">
        <f>VLOOKUP(AV50,Баллы!$A$2:$B$101,2)+AX50/2</f>
        <v>97</v>
      </c>
      <c r="AX50" s="124">
        <f>VLOOKUP(C50,'11'!$B$9:$H$521,6,FALSE)</f>
        <v>8</v>
      </c>
    </row>
    <row r="51" spans="1:50" ht="14.4" customHeight="1">
      <c r="A51" s="245">
        <f>IF(D51=0," ",RANK(D51,$D$3:$D$1238,0))</f>
        <v>48</v>
      </c>
      <c r="B51" s="246">
        <v>49</v>
      </c>
      <c r="C51" s="104" t="s">
        <v>758</v>
      </c>
      <c r="D51" s="115">
        <f>I51+M51+Q51+U51+Y51+AC51+AG51+AK51+AO51+AW51+AS51</f>
        <v>182</v>
      </c>
      <c r="E51" s="115">
        <f>J51+N51+R51+V51+Z51+AD51+AH51+AL51+AP51+AX51+AT51</f>
        <v>26</v>
      </c>
      <c r="F51" s="119">
        <f>COUNTA(H51,L51,P51,T51,X51,AB51,AF51,AJ51,AN51,AV51,AR51)</f>
        <v>2</v>
      </c>
      <c r="G51" s="125"/>
      <c r="H51" s="5"/>
      <c r="I51" s="140"/>
      <c r="J51" s="126"/>
      <c r="K51" s="125">
        <f>VLOOKUP(C51,'2'!$B$101:$H$575,3,FALSE)</f>
        <v>1.5763888888888886E-2</v>
      </c>
      <c r="L51" s="5">
        <f>VLOOKUP(C51,'2'!$B$101:$H$575,4,FALSE)</f>
        <v>6</v>
      </c>
      <c r="M51" s="140">
        <f>VLOOKUP(L51,Баллы!$A$2:$B$101,2)+N51/2</f>
        <v>91.5</v>
      </c>
      <c r="N51" s="126">
        <f>VLOOKUP(C51,'2'!$B$101:$H$575,6,FALSE)</f>
        <v>5</v>
      </c>
      <c r="O51" s="125"/>
      <c r="P51" s="5"/>
      <c r="Q51" s="140"/>
      <c r="R51" s="126"/>
      <c r="S51" s="125"/>
      <c r="T51" s="5"/>
      <c r="U51" s="140"/>
      <c r="V51" s="126"/>
      <c r="W51" s="136"/>
      <c r="X51" s="5"/>
      <c r="Y51" s="140"/>
      <c r="Z51" s="126"/>
      <c r="AA51" s="136"/>
      <c r="AB51" s="5"/>
      <c r="AC51" s="140"/>
      <c r="AD51" s="126"/>
      <c r="AE51" s="136">
        <f>VLOOKUP(C51,'7'!$B$11:$H$105,3,FALSE)</f>
        <v>8.160879629629629E-2</v>
      </c>
      <c r="AF51" s="5">
        <f>VLOOKUP(C51,'7'!$B$11:$H$105,4,FALSE)</f>
        <v>11</v>
      </c>
      <c r="AG51" s="140">
        <f>VLOOKUP(AF51,Баллы!$A$2:$B$101,2)+AH51/2</f>
        <v>90.5</v>
      </c>
      <c r="AH51" s="126">
        <f>VLOOKUP(C51,'7'!$B$11:$H$105,6,FALSE)</f>
        <v>21</v>
      </c>
      <c r="AI51" s="155"/>
      <c r="AJ51" s="123"/>
      <c r="AK51" s="139"/>
      <c r="AL51" s="124"/>
      <c r="AM51" s="155"/>
      <c r="AN51" s="123"/>
      <c r="AO51" s="139"/>
      <c r="AP51" s="124"/>
      <c r="AQ51" s="122"/>
      <c r="AR51" s="123"/>
      <c r="AS51" s="139"/>
      <c r="AT51" s="124"/>
      <c r="AU51" s="122"/>
      <c r="AV51" s="123"/>
      <c r="AW51" s="139"/>
      <c r="AX51" s="124"/>
    </row>
    <row r="52" spans="1:50" ht="14.4" customHeight="1">
      <c r="A52" s="245">
        <f>IF(D52=0," ",RANK(D52,$D$3:$D$1238,0))</f>
        <v>50</v>
      </c>
      <c r="B52" s="246">
        <v>50</v>
      </c>
      <c r="C52" s="107" t="s">
        <v>2192</v>
      </c>
      <c r="D52" s="115">
        <f>I52+M52+Q52+U52+Y52+AC52+AG52+AK52+AO52+AW52+AS52</f>
        <v>180.5</v>
      </c>
      <c r="E52" s="115">
        <f>J52+N52+R52+V52+Z52+AD52+AH52+AL52+AP52+AX52+AT52</f>
        <v>45</v>
      </c>
      <c r="F52" s="119">
        <f>COUNTA(H52,L52,P52,T52,X52,AB52,AF52,AJ52,AN52,AV52,AR52)</f>
        <v>2</v>
      </c>
      <c r="G52" s="125"/>
      <c r="H52" s="5"/>
      <c r="I52" s="140"/>
      <c r="J52" s="126"/>
      <c r="K52" s="125"/>
      <c r="L52" s="5"/>
      <c r="M52" s="140"/>
      <c r="N52" s="126"/>
      <c r="O52" s="125"/>
      <c r="P52" s="5"/>
      <c r="Q52" s="140"/>
      <c r="R52" s="126"/>
      <c r="S52" s="125">
        <f>VLOOKUP(C52,'4'!$B$2:$I$1053,3,FALSE)</f>
        <v>6.8333333333333329E-2</v>
      </c>
      <c r="T52" s="5">
        <f>VLOOKUP(C52,'4'!$B$2:$I$1053,4,FALSE)</f>
        <v>22</v>
      </c>
      <c r="U52" s="140">
        <f>VLOOKUP(T52,Баллы!$A$2:$B$101,2)+V52/2</f>
        <v>79</v>
      </c>
      <c r="V52" s="126">
        <f>VLOOKUP(C52,'4'!$B$2:$I$1053,6,FALSE)</f>
        <v>20</v>
      </c>
      <c r="W52" s="136"/>
      <c r="X52" s="5"/>
      <c r="Y52" s="140"/>
      <c r="Z52" s="126"/>
      <c r="AA52" s="136"/>
      <c r="AB52" s="5"/>
      <c r="AC52" s="140"/>
      <c r="AD52" s="126"/>
      <c r="AE52" s="136"/>
      <c r="AF52" s="5"/>
      <c r="AG52" s="140"/>
      <c r="AH52" s="126"/>
      <c r="AI52" s="155"/>
      <c r="AJ52" s="123"/>
      <c r="AK52" s="139"/>
      <c r="AL52" s="124"/>
      <c r="AM52" s="155">
        <f>VLOOKUP(C52,'9'!$B$2:$H$1187,3,FALSE)</f>
        <v>7.5937500000000005E-2</v>
      </c>
      <c r="AN52" s="123">
        <f>VLOOKUP(C52,'9'!$B$2:$H$1187,4,FALSE)</f>
        <v>6</v>
      </c>
      <c r="AO52" s="139">
        <f>VLOOKUP(AN52,Баллы!$A$2:$B$101,2)+AP52/2</f>
        <v>101.5</v>
      </c>
      <c r="AP52" s="124">
        <f>VLOOKUP(C52,'9'!$B$2:$H$1187,6,FALSE)</f>
        <v>25</v>
      </c>
      <c r="AQ52" s="122"/>
      <c r="AR52" s="123"/>
      <c r="AS52" s="139"/>
      <c r="AT52" s="124"/>
      <c r="AU52" s="122"/>
      <c r="AV52" s="123"/>
      <c r="AW52" s="139"/>
      <c r="AX52" s="124"/>
    </row>
    <row r="53" spans="1:50" ht="14.4" customHeight="1">
      <c r="A53" s="245">
        <f>IF(D53=0," ",RANK(D53,$D$3:$D$1238,0))</f>
        <v>51</v>
      </c>
      <c r="B53" s="246">
        <v>51</v>
      </c>
      <c r="C53" s="108" t="s">
        <v>191</v>
      </c>
      <c r="D53" s="115">
        <f>I53+M53+Q53+U53+Y53+AC53+AG53+AK53+AO53+AW53+AS53</f>
        <v>180</v>
      </c>
      <c r="E53" s="115">
        <f>J53+N53+R53+V53+Z53+AD53+AH53+AL53+AP53+AX53+AT53</f>
        <v>160</v>
      </c>
      <c r="F53" s="119">
        <f>COUNTA(H53,L53,P53,T53,X53,AB53,AF53,AJ53,AN53,AV53,AR53)</f>
        <v>1</v>
      </c>
      <c r="G53" s="125"/>
      <c r="H53" s="5"/>
      <c r="I53" s="140"/>
      <c r="J53" s="126"/>
      <c r="K53" s="125"/>
      <c r="L53" s="5"/>
      <c r="M53" s="140"/>
      <c r="N53" s="126"/>
      <c r="O53" s="125"/>
      <c r="P53" s="5"/>
      <c r="Q53" s="140"/>
      <c r="R53" s="126"/>
      <c r="S53" s="125"/>
      <c r="T53" s="5"/>
      <c r="U53" s="140"/>
      <c r="V53" s="126"/>
      <c r="W53" s="136">
        <f>VLOOKUP(C53,'5'!$B$50:$H$423,3,FALSE)</f>
        <v>0.92114583333333344</v>
      </c>
      <c r="X53" s="5">
        <f>VLOOKUP(C53,'5'!$B$50:$H$423,4,FALSE)</f>
        <v>1</v>
      </c>
      <c r="Y53" s="140">
        <f>VLOOKUP(X53,Баллы!$A$2:$B$101,2)+Z53/2</f>
        <v>180</v>
      </c>
      <c r="Z53" s="126">
        <f>VLOOKUP(C53,'5'!$B$50:$H$423,6,FALSE)</f>
        <v>160</v>
      </c>
      <c r="AA53" s="136"/>
      <c r="AB53" s="5"/>
      <c r="AC53" s="140"/>
      <c r="AD53" s="126"/>
      <c r="AE53" s="136"/>
      <c r="AF53" s="5"/>
      <c r="AG53" s="140"/>
      <c r="AH53" s="126"/>
      <c r="AI53" s="155"/>
      <c r="AJ53" s="123"/>
      <c r="AK53" s="139"/>
      <c r="AL53" s="124"/>
      <c r="AM53" s="155"/>
      <c r="AN53" s="123"/>
      <c r="AO53" s="139"/>
      <c r="AP53" s="124"/>
      <c r="AQ53" s="122"/>
      <c r="AR53" s="123"/>
      <c r="AS53" s="139"/>
      <c r="AT53" s="124"/>
      <c r="AU53" s="122"/>
      <c r="AV53" s="123"/>
      <c r="AW53" s="139"/>
      <c r="AX53" s="124"/>
    </row>
    <row r="54" spans="1:50" ht="14.4" customHeight="1">
      <c r="A54" s="245">
        <f>IF(D54=0," ",RANK(D54,$D$3:$D$1238,0))</f>
        <v>52</v>
      </c>
      <c r="B54" s="246">
        <v>52</v>
      </c>
      <c r="C54" s="105" t="s">
        <v>1023</v>
      </c>
      <c r="D54" s="115">
        <f>I54+M54+Q54+U54+Y54+AC54+AG54+AK54+AO54+AW54+AS54</f>
        <v>179.5</v>
      </c>
      <c r="E54" s="115">
        <f>J54+N54+R54+V54+Z54+AD54+AH54+AL54+AP54+AX54+AT54</f>
        <v>31</v>
      </c>
      <c r="F54" s="119">
        <f>COUNTA(H54,L54,P54,T54,X54,AB54,AF54,AJ54,AN54,AV54,AR54)</f>
        <v>3</v>
      </c>
      <c r="G54" s="125"/>
      <c r="H54" s="5"/>
      <c r="I54" s="140"/>
      <c r="J54" s="126"/>
      <c r="K54" s="125"/>
      <c r="L54" s="5"/>
      <c r="M54" s="140"/>
      <c r="N54" s="126"/>
      <c r="O54" s="125">
        <f>VLOOKUP(C54,'3'!$B$7:$H$127,3,FALSE)</f>
        <v>3.363425925925926E-2</v>
      </c>
      <c r="P54" s="5">
        <f>VLOOKUP(C54,'3'!$B$7:$H$127,4,FALSE)</f>
        <v>11</v>
      </c>
      <c r="Q54" s="140">
        <f>VLOOKUP(P54,Баллы!$A$2:$B$101,2)+R54/2</f>
        <v>85.5</v>
      </c>
      <c r="R54" s="126">
        <f>VLOOKUP(C54,'3'!$B$7:$H$127,6,FALSE)</f>
        <v>11</v>
      </c>
      <c r="S54" s="125"/>
      <c r="T54" s="5"/>
      <c r="U54" s="140"/>
      <c r="V54" s="126"/>
      <c r="W54" s="136"/>
      <c r="X54" s="5"/>
      <c r="Y54" s="140"/>
      <c r="Z54" s="126"/>
      <c r="AA54" s="136">
        <f>VLOOKUP(C54,'6'!$B$8:$H$202,3,FALSE)</f>
        <v>6.8530092592592587E-2</v>
      </c>
      <c r="AB54" s="5">
        <f>VLOOKUP(C54,'6'!$B$8:$H$202,4,FALSE)</f>
        <v>50</v>
      </c>
      <c r="AC54" s="140">
        <f>VLOOKUP(AB54,Баллы!$A$2:$B$101,2)+AD54/2</f>
        <v>46</v>
      </c>
      <c r="AD54" s="126">
        <f>VLOOKUP(C54,'6'!$B$8:$H$202,6,FALSE)</f>
        <v>10</v>
      </c>
      <c r="AE54" s="136"/>
      <c r="AF54" s="5"/>
      <c r="AG54" s="140"/>
      <c r="AH54" s="126"/>
      <c r="AI54" s="155"/>
      <c r="AJ54" s="123"/>
      <c r="AK54" s="139"/>
      <c r="AL54" s="124"/>
      <c r="AM54" s="155"/>
      <c r="AN54" s="123"/>
      <c r="AO54" s="139"/>
      <c r="AP54" s="124"/>
      <c r="AQ54" s="122">
        <f>VLOOKUP(C54,'10'!$B$8:$H$232,3,FALSE)</f>
        <v>4.8877314814814818E-2</v>
      </c>
      <c r="AR54" s="123">
        <f>VLOOKUP(C54,'10'!$B$8:$H$232,4,FALSE)</f>
        <v>48</v>
      </c>
      <c r="AS54" s="139">
        <f>VLOOKUP(AR54,Баллы!$A$2:$B$101,2)+AT54/2</f>
        <v>48</v>
      </c>
      <c r="AT54" s="124">
        <f>VLOOKUP(C54,'10'!$B$8:$H$232,6,FALSE)</f>
        <v>10</v>
      </c>
      <c r="AU54" s="122"/>
      <c r="AV54" s="123"/>
      <c r="AW54" s="139"/>
      <c r="AX54" s="124"/>
    </row>
    <row r="55" spans="1:50" ht="14.4" customHeight="1">
      <c r="A55" s="245">
        <f>IF(D55=0," ",RANK(D55,$D$3:$D$1238,0))</f>
        <v>53</v>
      </c>
      <c r="B55" s="246">
        <v>53</v>
      </c>
      <c r="C55" s="107" t="s">
        <v>1615</v>
      </c>
      <c r="D55" s="115">
        <f>I55+M55+Q55+U55+Y55+AC55+AG55+AK55+AO55+AW55+AS55</f>
        <v>178.5</v>
      </c>
      <c r="E55" s="115">
        <f>J55+N55+R55+V55+Z55+AD55+AH55+AL55+AP55+AX55+AT55</f>
        <v>45</v>
      </c>
      <c r="F55" s="119">
        <f>COUNTA(H55,L55,P55,T55,X55,AB55,AF55,AJ55,AN55,AV55,AR55)</f>
        <v>2</v>
      </c>
      <c r="G55" s="125"/>
      <c r="H55" s="5"/>
      <c r="I55" s="140"/>
      <c r="J55" s="126"/>
      <c r="K55" s="125"/>
      <c r="L55" s="5"/>
      <c r="M55" s="140"/>
      <c r="N55" s="126"/>
      <c r="O55" s="125"/>
      <c r="P55" s="5"/>
      <c r="Q55" s="140"/>
      <c r="R55" s="126"/>
      <c r="S55" s="125">
        <f>VLOOKUP(C55,'4'!$B$2:$I$1053,3,FALSE)</f>
        <v>6.7719907407407409E-2</v>
      </c>
      <c r="T55" s="5">
        <f>VLOOKUP(C55,'4'!$B$2:$I$1053,4,FALSE)</f>
        <v>20</v>
      </c>
      <c r="U55" s="140">
        <f>VLOOKUP(T55,Баллы!$A$2:$B$101,2)+V55/2</f>
        <v>81</v>
      </c>
      <c r="V55" s="126">
        <f>VLOOKUP(C55,'4'!$B$2:$I$1053,6,FALSE)</f>
        <v>20</v>
      </c>
      <c r="W55" s="136"/>
      <c r="X55" s="5"/>
      <c r="Y55" s="140"/>
      <c r="Z55" s="126"/>
      <c r="AA55" s="136"/>
      <c r="AB55" s="5"/>
      <c r="AC55" s="140"/>
      <c r="AD55" s="126"/>
      <c r="AE55" s="136"/>
      <c r="AF55" s="5"/>
      <c r="AG55" s="140"/>
      <c r="AH55" s="126"/>
      <c r="AI55" s="155"/>
      <c r="AJ55" s="123"/>
      <c r="AK55" s="139"/>
      <c r="AL55" s="124"/>
      <c r="AM55" s="155">
        <f>VLOOKUP(C55,'9'!$B$2:$H$1187,3,FALSE)</f>
        <v>8.0462962962962958E-2</v>
      </c>
      <c r="AN55" s="123">
        <f>VLOOKUP(C55,'9'!$B$2:$H$1187,4,FALSE)</f>
        <v>8</v>
      </c>
      <c r="AO55" s="139">
        <f>VLOOKUP(AN55,Баллы!$A$2:$B$101,2)+AP55/2</f>
        <v>97.5</v>
      </c>
      <c r="AP55" s="124">
        <f>VLOOKUP(C55,'9'!$B$2:$H$1187,6,FALSE)</f>
        <v>25</v>
      </c>
      <c r="AQ55" s="122"/>
      <c r="AR55" s="123"/>
      <c r="AS55" s="139"/>
      <c r="AT55" s="124"/>
      <c r="AU55" s="122"/>
      <c r="AV55" s="123"/>
      <c r="AW55" s="139"/>
      <c r="AX55" s="124"/>
    </row>
    <row r="56" spans="1:50" ht="14.4" customHeight="1">
      <c r="A56" s="245">
        <f>IF(D56=0," ",RANK(D56,$D$3:$D$1238,0))</f>
        <v>54</v>
      </c>
      <c r="B56" s="246">
        <v>54</v>
      </c>
      <c r="C56" s="108" t="s">
        <v>1260</v>
      </c>
      <c r="D56" s="115">
        <f>I56+M56+Q56+U56+Y56+AC56+AG56+AK56+AO56+AW56+AS56</f>
        <v>173</v>
      </c>
      <c r="E56" s="115">
        <f>J56+N56+R56+V56+Z56+AD56+AH56+AL56+AP56+AX56+AT56</f>
        <v>160</v>
      </c>
      <c r="F56" s="119">
        <f>COUNTA(H56,L56,P56,T56,X56,AB56,AF56,AJ56,AN56,AV56,AR56)</f>
        <v>1</v>
      </c>
      <c r="G56" s="125"/>
      <c r="H56" s="5"/>
      <c r="I56" s="140"/>
      <c r="J56" s="126"/>
      <c r="K56" s="125"/>
      <c r="L56" s="5"/>
      <c r="M56" s="140"/>
      <c r="N56" s="126"/>
      <c r="O56" s="125"/>
      <c r="P56" s="5"/>
      <c r="Q56" s="140"/>
      <c r="R56" s="126"/>
      <c r="S56" s="125"/>
      <c r="T56" s="5"/>
      <c r="U56" s="140"/>
      <c r="V56" s="126"/>
      <c r="W56" s="136">
        <f>VLOOKUP(C56,'5'!$B$50:$H$423,3,FALSE)</f>
        <v>1.1767476851851852</v>
      </c>
      <c r="X56" s="5">
        <f>VLOOKUP(C56,'5'!$B$50:$H$423,4,FALSE)</f>
        <v>4</v>
      </c>
      <c r="Y56" s="140">
        <f>VLOOKUP(X56,Баллы!$A$2:$B$101,2)+Z56/2</f>
        <v>173</v>
      </c>
      <c r="Z56" s="126">
        <f>VLOOKUP(C56,'5'!$B$50:$H$423,6,FALSE)</f>
        <v>160</v>
      </c>
      <c r="AA56" s="136"/>
      <c r="AB56" s="5"/>
      <c r="AC56" s="140"/>
      <c r="AD56" s="126"/>
      <c r="AE56" s="136"/>
      <c r="AF56" s="5"/>
      <c r="AG56" s="140"/>
      <c r="AH56" s="126"/>
      <c r="AI56" s="155"/>
      <c r="AJ56" s="123"/>
      <c r="AK56" s="139"/>
      <c r="AL56" s="124"/>
      <c r="AM56" s="155"/>
      <c r="AN56" s="123"/>
      <c r="AO56" s="139"/>
      <c r="AP56" s="124"/>
      <c r="AQ56" s="122"/>
      <c r="AR56" s="123"/>
      <c r="AS56" s="139"/>
      <c r="AT56" s="124"/>
      <c r="AU56" s="122"/>
      <c r="AV56" s="123"/>
      <c r="AW56" s="139"/>
      <c r="AX56" s="124"/>
    </row>
    <row r="57" spans="1:50" ht="14.4" customHeight="1">
      <c r="A57" s="245">
        <f>IF(D57=0," ",RANK(D57,$D$3:$D$1238,0))</f>
        <v>55</v>
      </c>
      <c r="B57" s="246">
        <v>55</v>
      </c>
      <c r="C57" s="107" t="s">
        <v>1960</v>
      </c>
      <c r="D57" s="115">
        <f>I57+M57+Q57+U57+Y57+AC57+AG57+AK57+AO57+AW57+AS57</f>
        <v>171</v>
      </c>
      <c r="E57" s="115">
        <f>J57+N57+R57+V57+Z57+AD57+AH57+AL57+AP57+AX57+AT57</f>
        <v>10</v>
      </c>
      <c r="F57" s="119">
        <f>COUNTA(H57,L57,P57,T57,X57,AB57,AF57,AJ57,AN57,AV57,AR57)</f>
        <v>2</v>
      </c>
      <c r="G57" s="125"/>
      <c r="H57" s="5"/>
      <c r="I57" s="140"/>
      <c r="J57" s="126"/>
      <c r="K57" s="125"/>
      <c r="L57" s="5"/>
      <c r="M57" s="140"/>
      <c r="N57" s="126"/>
      <c r="O57" s="125"/>
      <c r="P57" s="5"/>
      <c r="Q57" s="140"/>
      <c r="R57" s="126"/>
      <c r="S57" s="125">
        <f>VLOOKUP(C57,'4'!$B$2:$I$1053,3,FALSE)</f>
        <v>1.1817129629629629E-2</v>
      </c>
      <c r="T57" s="5">
        <f>VLOOKUP(C57,'4'!$B$2:$I$1053,4,FALSE)</f>
        <v>3</v>
      </c>
      <c r="U57" s="140">
        <f>VLOOKUP(T57,Баллы!$A$2:$B$101,2)+V57/2</f>
        <v>97.5</v>
      </c>
      <c r="V57" s="126">
        <f>VLOOKUP(C57,'4'!$B$2:$I$1053,6,FALSE)</f>
        <v>5</v>
      </c>
      <c r="W57" s="136"/>
      <c r="X57" s="5"/>
      <c r="Y57" s="140"/>
      <c r="Z57" s="126"/>
      <c r="AA57" s="136"/>
      <c r="AB57" s="5"/>
      <c r="AC57" s="140"/>
      <c r="AD57" s="126"/>
      <c r="AE57" s="136"/>
      <c r="AF57" s="5"/>
      <c r="AG57" s="140"/>
      <c r="AH57" s="126"/>
      <c r="AI57" s="155"/>
      <c r="AJ57" s="123"/>
      <c r="AK57" s="139"/>
      <c r="AL57" s="124"/>
      <c r="AM57" s="155">
        <f>VLOOKUP(C57,'9'!$B$2:$H$1187,3,FALSE)</f>
        <v>1.8020833333333333E-2</v>
      </c>
      <c r="AN57" s="123">
        <f>VLOOKUP(C57,'9'!$B$2:$H$1187,4,FALSE)</f>
        <v>20</v>
      </c>
      <c r="AO57" s="139">
        <f>VLOOKUP(AN57,Баллы!$A$2:$B$101,2)+AP57/2</f>
        <v>73.5</v>
      </c>
      <c r="AP57" s="124">
        <f>VLOOKUP(C57,'9'!$B$2:$H$1187,6,FALSE)</f>
        <v>5</v>
      </c>
      <c r="AQ57" s="122"/>
      <c r="AR57" s="123"/>
      <c r="AS57" s="139"/>
      <c r="AT57" s="124"/>
      <c r="AU57" s="122"/>
      <c r="AV57" s="123"/>
      <c r="AW57" s="139"/>
      <c r="AX57" s="124"/>
    </row>
    <row r="58" spans="1:50" ht="14.4" customHeight="1">
      <c r="A58" s="245">
        <f>IF(D58=0," ",RANK(D58,$D$3:$D$1238,0))</f>
        <v>56</v>
      </c>
      <c r="B58" s="246">
        <v>56</v>
      </c>
      <c r="C58" s="104" t="s">
        <v>2535</v>
      </c>
      <c r="D58" s="115">
        <f>I58+M58+Q58+U58+Y58+AC58+AG58+AK58+AO58+AW58+AS58</f>
        <v>170.5</v>
      </c>
      <c r="E58" s="115">
        <f>J58+N58+R58+V58+Z58+AD58+AH58+AL58+AP58+AX58+AT58</f>
        <v>35</v>
      </c>
      <c r="F58" s="119">
        <f>COUNTA(H58,L58,P58,T58,X58,AB58,AF58,AJ58,AN58,AV58,AR58)</f>
        <v>3</v>
      </c>
      <c r="G58" s="125">
        <f>VLOOKUP(C58,'1'!$B$46:$H$384,3,FALSE)</f>
        <v>3.8726851851851853E-2</v>
      </c>
      <c r="H58" s="5">
        <f>VLOOKUP(C58,'1'!$B$46:$H$384,4,FALSE)</f>
        <v>64</v>
      </c>
      <c r="I58" s="140">
        <f>VLOOKUP(H58,Баллы!$A$2:$B$101,2)+J58/2</f>
        <v>32</v>
      </c>
      <c r="J58" s="126">
        <f>VLOOKUP(C58,'1'!$B$46:$H$384,6,FALSE)</f>
        <v>10</v>
      </c>
      <c r="K58" s="125"/>
      <c r="L58" s="5"/>
      <c r="M58" s="140"/>
      <c r="N58" s="126"/>
      <c r="O58" s="125"/>
      <c r="P58" s="5"/>
      <c r="Q58" s="140"/>
      <c r="R58" s="126"/>
      <c r="S58" s="125"/>
      <c r="T58" s="5"/>
      <c r="U58" s="140"/>
      <c r="V58" s="126"/>
      <c r="W58" s="136">
        <f>VLOOKUP(C58,'5'!$B$50:$H$423,3,FALSE)</f>
        <v>3.8842592592592588E-2</v>
      </c>
      <c r="X58" s="5">
        <f>VLOOKUP(C58,'5'!$B$50:$H$423,4,FALSE)</f>
        <v>19</v>
      </c>
      <c r="Y58" s="140">
        <f>VLOOKUP(X58,Баллы!$A$2:$B$101,2)+Z58/2</f>
        <v>77</v>
      </c>
      <c r="Z58" s="126">
        <f>VLOOKUP(C58,'5'!$B$50:$H$423,6,FALSE)</f>
        <v>10</v>
      </c>
      <c r="AA58" s="136"/>
      <c r="AB58" s="5"/>
      <c r="AC58" s="140"/>
      <c r="AD58" s="126"/>
      <c r="AE58" s="136"/>
      <c r="AF58" s="5"/>
      <c r="AG58" s="140"/>
      <c r="AH58" s="126"/>
      <c r="AI58" s="155"/>
      <c r="AJ58" s="123"/>
      <c r="AK58" s="139"/>
      <c r="AL58" s="124"/>
      <c r="AM58" s="155"/>
      <c r="AN58" s="123"/>
      <c r="AO58" s="139"/>
      <c r="AP58" s="124"/>
      <c r="AQ58" s="122"/>
      <c r="AR58" s="123"/>
      <c r="AS58" s="139"/>
      <c r="AT58" s="124"/>
      <c r="AU58" s="122">
        <f>VLOOKUP(C58,'11'!$B$9:$H$521,3,FALSE)</f>
        <v>5.800925925925926E-2</v>
      </c>
      <c r="AV58" s="123">
        <f>VLOOKUP(C58,'11'!$B$9:$H$521,4,FALSE)</f>
        <v>37</v>
      </c>
      <c r="AW58" s="139">
        <f>VLOOKUP(AV58,Баллы!$A$2:$B$101,2)+AX58/2</f>
        <v>61.5</v>
      </c>
      <c r="AX58" s="124">
        <f>VLOOKUP(C58,'11'!$B$9:$H$521,6,FALSE)</f>
        <v>15</v>
      </c>
    </row>
    <row r="59" spans="1:50" ht="14.4" customHeight="1">
      <c r="A59" s="245">
        <f>IF(D59=0," ",RANK(D59,$D$3:$D$1238,0))</f>
        <v>57</v>
      </c>
      <c r="B59" s="246">
        <v>57</v>
      </c>
      <c r="C59" s="104" t="s">
        <v>2536</v>
      </c>
      <c r="D59" s="115">
        <f>I59+M59+Q59+U59+Y59+AC59+AG59+AK59+AO59+AW59+AS59</f>
        <v>167.5</v>
      </c>
      <c r="E59" s="115">
        <f>J59+N59+R59+V59+Z59+AD59+AH59+AL59+AP59+AX59+AT59</f>
        <v>75</v>
      </c>
      <c r="F59" s="119">
        <f>COUNTA(H59,L59,P59,T59,X59,AB59,AF59,AJ59,AN59,AV59,AR59)</f>
        <v>5</v>
      </c>
      <c r="G59" s="125">
        <f>VLOOKUP(C59,'1'!$B$46:$H$384,3,FALSE)</f>
        <v>3.8912037037037037E-2</v>
      </c>
      <c r="H59" s="5">
        <f>VLOOKUP(C59,'1'!$B$46:$H$384,4,FALSE)</f>
        <v>69</v>
      </c>
      <c r="I59" s="140">
        <f>VLOOKUP(H59,Баллы!$A$2:$B$101,2)+J59/2</f>
        <v>27</v>
      </c>
      <c r="J59" s="126">
        <f>VLOOKUP(C59,'1'!$B$46:$H$384,6,FALSE)</f>
        <v>10</v>
      </c>
      <c r="K59" s="125">
        <f>VLOOKUP(C59,'2'!$B$101:$H$575,3,FALSE)</f>
        <v>5.9918981481481483E-2</v>
      </c>
      <c r="L59" s="5">
        <f>VLOOKUP(C59,'2'!$B$101:$H$575,4,FALSE)</f>
        <v>75</v>
      </c>
      <c r="M59" s="140">
        <f>VLOOKUP(L59,Баллы!$A$2:$B$101,2)+N59/2</f>
        <v>23.5</v>
      </c>
      <c r="N59" s="126">
        <f>VLOOKUP(C59,'2'!$B$101:$H$575,6,FALSE)</f>
        <v>15</v>
      </c>
      <c r="O59" s="125"/>
      <c r="P59" s="5"/>
      <c r="Q59" s="140"/>
      <c r="R59" s="126"/>
      <c r="S59" s="125"/>
      <c r="T59" s="5"/>
      <c r="U59" s="140"/>
      <c r="V59" s="126"/>
      <c r="W59" s="136">
        <f>VLOOKUP(C59,'5'!$B$50:$H$423,3,FALSE)</f>
        <v>0.15018518518518517</v>
      </c>
      <c r="X59" s="5">
        <f>VLOOKUP(C59,'5'!$B$50:$H$423,4,FALSE)</f>
        <v>73</v>
      </c>
      <c r="Y59" s="140">
        <f>VLOOKUP(X59,Баллы!$A$2:$B$101,2)+Z59/2</f>
        <v>30.5</v>
      </c>
      <c r="Z59" s="126">
        <f>VLOOKUP(C59,'5'!$B$50:$H$423,6,FALSE)</f>
        <v>25</v>
      </c>
      <c r="AA59" s="136"/>
      <c r="AB59" s="5"/>
      <c r="AC59" s="140"/>
      <c r="AD59" s="126"/>
      <c r="AE59" s="136"/>
      <c r="AF59" s="5"/>
      <c r="AG59" s="140"/>
      <c r="AH59" s="126"/>
      <c r="AI59" s="155"/>
      <c r="AJ59" s="123"/>
      <c r="AK59" s="139"/>
      <c r="AL59" s="124"/>
      <c r="AM59" s="155"/>
      <c r="AN59" s="123"/>
      <c r="AO59" s="139"/>
      <c r="AP59" s="124"/>
      <c r="AQ59" s="122">
        <f>VLOOKUP(C59,'10'!$B$8:$H$232,3,FALSE)</f>
        <v>4.8761574074074075E-2</v>
      </c>
      <c r="AR59" s="123">
        <f>VLOOKUP(C59,'10'!$B$8:$H$232,4,FALSE)</f>
        <v>47</v>
      </c>
      <c r="AS59" s="139">
        <f>VLOOKUP(AR59,Баллы!$A$2:$B$101,2)+AT59/2</f>
        <v>49</v>
      </c>
      <c r="AT59" s="124">
        <f>VLOOKUP(C59,'10'!$B$8:$H$232,6,FALSE)</f>
        <v>10</v>
      </c>
      <c r="AU59" s="122">
        <f>VLOOKUP(C59,'11'!$B$9:$H$521,3,FALSE)</f>
        <v>6.5995370370370371E-2</v>
      </c>
      <c r="AV59" s="123">
        <f>VLOOKUP(C59,'11'!$B$9:$H$521,4,FALSE)</f>
        <v>61</v>
      </c>
      <c r="AW59" s="139">
        <f>VLOOKUP(AV59,Баллы!$A$2:$B$101,2)+AX59/2</f>
        <v>37.5</v>
      </c>
      <c r="AX59" s="124">
        <f>VLOOKUP(C59,'11'!$B$9:$H$521,6,FALSE)</f>
        <v>15</v>
      </c>
    </row>
    <row r="60" spans="1:50" ht="14.4" customHeight="1">
      <c r="A60" s="245">
        <f>IF(D60=0," ",RANK(D60,$D$3:$D$1238,0))</f>
        <v>58</v>
      </c>
      <c r="B60" s="246">
        <v>58</v>
      </c>
      <c r="C60" s="108" t="s">
        <v>1261</v>
      </c>
      <c r="D60" s="115">
        <f>I60+M60+Q60+U60+Y60+AC60+AG60+AK60+AO60+AW60+AS60</f>
        <v>167</v>
      </c>
      <c r="E60" s="115">
        <f>J60+N60+R60+V60+Z60+AD60+AH60+AL60+AP60+AX60+AT60</f>
        <v>160</v>
      </c>
      <c r="F60" s="119">
        <f>COUNTA(H60,L60,P60,T60,X60,AB60,AF60,AJ60,AN60,AV60,AR60)</f>
        <v>1</v>
      </c>
      <c r="G60" s="125"/>
      <c r="H60" s="5"/>
      <c r="I60" s="140"/>
      <c r="J60" s="126"/>
      <c r="K60" s="125"/>
      <c r="L60" s="5"/>
      <c r="M60" s="140"/>
      <c r="N60" s="126"/>
      <c r="O60" s="125"/>
      <c r="P60" s="5"/>
      <c r="Q60" s="140"/>
      <c r="R60" s="126"/>
      <c r="S60" s="125"/>
      <c r="T60" s="5"/>
      <c r="U60" s="140"/>
      <c r="V60" s="126"/>
      <c r="W60" s="136">
        <f>VLOOKUP(C60,'5'!$B$50:$H$423,3,FALSE)</f>
        <v>1.2116319444444443</v>
      </c>
      <c r="X60" s="5">
        <f>VLOOKUP(C60,'5'!$B$50:$H$423,4,FALSE)</f>
        <v>7</v>
      </c>
      <c r="Y60" s="140">
        <f>VLOOKUP(X60,Баллы!$A$2:$B$101,2)+Z60/2</f>
        <v>167</v>
      </c>
      <c r="Z60" s="126">
        <f>VLOOKUP(C60,'5'!$B$50:$H$423,6,FALSE)</f>
        <v>160</v>
      </c>
      <c r="AA60" s="136"/>
      <c r="AB60" s="5"/>
      <c r="AC60" s="140"/>
      <c r="AD60" s="126"/>
      <c r="AE60" s="136"/>
      <c r="AF60" s="5"/>
      <c r="AG60" s="140"/>
      <c r="AH60" s="126"/>
      <c r="AI60" s="155"/>
      <c r="AJ60" s="123"/>
      <c r="AK60" s="139"/>
      <c r="AL60" s="124"/>
      <c r="AM60" s="155"/>
      <c r="AN60" s="123"/>
      <c r="AO60" s="139"/>
      <c r="AP60" s="124"/>
      <c r="AQ60" s="122"/>
      <c r="AR60" s="123"/>
      <c r="AS60" s="139"/>
      <c r="AT60" s="124"/>
      <c r="AU60" s="122"/>
      <c r="AV60" s="123"/>
      <c r="AW60" s="139"/>
      <c r="AX60" s="124"/>
    </row>
    <row r="61" spans="1:50" ht="14.4" customHeight="1">
      <c r="A61" s="245">
        <f>IF(D61=0," ",RANK(D61,$D$3:$D$1238,0))</f>
        <v>59</v>
      </c>
      <c r="B61" s="246">
        <v>59</v>
      </c>
      <c r="C61" s="104" t="s">
        <v>613</v>
      </c>
      <c r="D61" s="115">
        <f>I61+M61+Q61+U61+Y61+AC61+AG61+AK61+AO61+AW61+AS61</f>
        <v>166</v>
      </c>
      <c r="E61" s="115">
        <f>J61+N61+R61+V61+Z61+AD61+AH61+AL61+AP61+AX61+AT61</f>
        <v>50</v>
      </c>
      <c r="F61" s="119">
        <f>COUNTA(H61,L61,P61,T61,X61,AB61,AF61,AJ61,AN61,AV61,AR61)</f>
        <v>4</v>
      </c>
      <c r="G61" s="125">
        <f>VLOOKUP(C61,'1'!$B$46:$H$384,3,FALSE)</f>
        <v>5.0219907407407414E-2</v>
      </c>
      <c r="H61" s="5">
        <f>VLOOKUP(C61,'1'!$B$46:$H$384,4,FALSE)</f>
        <v>142</v>
      </c>
      <c r="I61" s="140">
        <f>VLOOKUP(H61,Баллы!$A$2:$B$101,2)+J61/2</f>
        <v>6</v>
      </c>
      <c r="J61" s="126">
        <f>VLOOKUP(C61,'1'!$B$46:$H$384,6,FALSE)</f>
        <v>10</v>
      </c>
      <c r="K61" s="125"/>
      <c r="L61" s="5"/>
      <c r="M61" s="140"/>
      <c r="N61" s="126"/>
      <c r="O61" s="125"/>
      <c r="P61" s="5"/>
      <c r="Q61" s="140"/>
      <c r="R61" s="126"/>
      <c r="S61" s="125"/>
      <c r="T61" s="5"/>
      <c r="U61" s="140"/>
      <c r="V61" s="126"/>
      <c r="W61" s="136">
        <f>VLOOKUP(C61,'5'!$B$50:$H$423,3,FALSE)</f>
        <v>4.4236111111111115E-2</v>
      </c>
      <c r="X61" s="5">
        <f>VLOOKUP(C61,'5'!$B$50:$H$423,4,FALSE)</f>
        <v>29</v>
      </c>
      <c r="Y61" s="140">
        <f>VLOOKUP(X61,Баллы!$A$2:$B$101,2)+Z61/2</f>
        <v>67</v>
      </c>
      <c r="Z61" s="126">
        <f>VLOOKUP(C61,'5'!$B$50:$H$423,6,FALSE)</f>
        <v>10</v>
      </c>
      <c r="AA61" s="136"/>
      <c r="AB61" s="5"/>
      <c r="AC61" s="140"/>
      <c r="AD61" s="126"/>
      <c r="AE61" s="136"/>
      <c r="AF61" s="5"/>
      <c r="AG61" s="140"/>
      <c r="AH61" s="126"/>
      <c r="AI61" s="155">
        <f>VLOOKUP(C61,'8'!$B$6:$H$193,3,FALSE)</f>
        <v>6.8136574074074072E-2</v>
      </c>
      <c r="AJ61" s="123">
        <f>VLOOKUP(C61,'8'!$B$6:$H$193,4,FALSE)</f>
        <v>30</v>
      </c>
      <c r="AK61" s="139">
        <f>VLOOKUP(AJ61,Баллы!$A$2:$B$101,2)+AL61/2</f>
        <v>68.5</v>
      </c>
      <c r="AL61" s="124">
        <f>VLOOKUP(C61,'8'!$B$6:$H$193,6,FALSE)</f>
        <v>15</v>
      </c>
      <c r="AM61" s="155"/>
      <c r="AN61" s="123"/>
      <c r="AO61" s="139"/>
      <c r="AP61" s="124"/>
      <c r="AQ61" s="122"/>
      <c r="AR61" s="123"/>
      <c r="AS61" s="139"/>
      <c r="AT61" s="124"/>
      <c r="AU61" s="122">
        <f>VLOOKUP(C61,'11'!$B$9:$H$521,3,FALSE)</f>
        <v>6.94212962962963E-2</v>
      </c>
      <c r="AV61" s="123">
        <f>VLOOKUP(C61,'11'!$B$9:$H$521,4,FALSE)</f>
        <v>74</v>
      </c>
      <c r="AW61" s="139">
        <f>VLOOKUP(AV61,Баллы!$A$2:$B$101,2)+AX61/2</f>
        <v>24.5</v>
      </c>
      <c r="AX61" s="124">
        <f>VLOOKUP(C61,'11'!$B$9:$H$521,6,FALSE)</f>
        <v>15</v>
      </c>
    </row>
    <row r="62" spans="1:50" ht="14.4" customHeight="1">
      <c r="A62" s="245">
        <f>IF(D62=0," ",RANK(D62,$D$3:$D$1238,0))</f>
        <v>59</v>
      </c>
      <c r="B62" s="246">
        <v>60</v>
      </c>
      <c r="C62" s="104" t="s">
        <v>369</v>
      </c>
      <c r="D62" s="115">
        <f>I62+M62+Q62+U62+Y62+AC62+AG62+AK62+AO62+AW62+AS62</f>
        <v>166</v>
      </c>
      <c r="E62" s="115">
        <f>J62+N62+R62+V62+Z62+AD62+AH62+AL62+AP62+AX62+AT62</f>
        <v>40</v>
      </c>
      <c r="F62" s="119">
        <f>COUNTA(H62,L62,P62,T62,X62,AB62,AF62,AJ62,AN62,AV62,AR62)</f>
        <v>3</v>
      </c>
      <c r="G62" s="125"/>
      <c r="H62" s="5"/>
      <c r="I62" s="140"/>
      <c r="J62" s="126"/>
      <c r="K62" s="125">
        <f>VLOOKUP(C62,'2'!$B$101:$H$575,3,FALSE)</f>
        <v>5.541666666666667E-2</v>
      </c>
      <c r="L62" s="5">
        <f>VLOOKUP(C62,'2'!$B$101:$H$575,4,FALSE)</f>
        <v>51</v>
      </c>
      <c r="M62" s="140">
        <f>VLOOKUP(L62,Баллы!$A$2:$B$101,2)+N62/2</f>
        <v>47.5</v>
      </c>
      <c r="N62" s="126">
        <f>VLOOKUP(C62,'2'!$B$101:$H$575,6,FALSE)</f>
        <v>15</v>
      </c>
      <c r="O62" s="125"/>
      <c r="P62" s="5"/>
      <c r="Q62" s="140"/>
      <c r="R62" s="126"/>
      <c r="S62" s="125"/>
      <c r="T62" s="5"/>
      <c r="U62" s="140"/>
      <c r="V62" s="126"/>
      <c r="W62" s="136"/>
      <c r="X62" s="5"/>
      <c r="Y62" s="140"/>
      <c r="Z62" s="126"/>
      <c r="AA62" s="136">
        <f>VLOOKUP(C62,'6'!$B$8:$H$202,3,FALSE)</f>
        <v>4.0451388888888891E-2</v>
      </c>
      <c r="AB62" s="5">
        <f>VLOOKUP(C62,'6'!$B$8:$H$202,4,FALSE)</f>
        <v>26</v>
      </c>
      <c r="AC62" s="140">
        <f>VLOOKUP(AB62,Баллы!$A$2:$B$101,2)+AD62/2</f>
        <v>70</v>
      </c>
      <c r="AD62" s="126">
        <f>VLOOKUP(C62,'6'!$B$8:$H$202,6,FALSE)</f>
        <v>10</v>
      </c>
      <c r="AE62" s="136"/>
      <c r="AF62" s="5"/>
      <c r="AG62" s="140"/>
      <c r="AH62" s="126"/>
      <c r="AI62" s="155"/>
      <c r="AJ62" s="123"/>
      <c r="AK62" s="139"/>
      <c r="AL62" s="124"/>
      <c r="AM62" s="155"/>
      <c r="AN62" s="123"/>
      <c r="AO62" s="139"/>
      <c r="AP62" s="124"/>
      <c r="AQ62" s="122"/>
      <c r="AR62" s="123"/>
      <c r="AS62" s="139"/>
      <c r="AT62" s="124"/>
      <c r="AU62" s="122">
        <f>VLOOKUP(C62,'11'!$B$9:$H$521,3,FALSE)</f>
        <v>6.06712962962963E-2</v>
      </c>
      <c r="AV62" s="123">
        <f>VLOOKUP(C62,'11'!$B$9:$H$521,4,FALSE)</f>
        <v>50</v>
      </c>
      <c r="AW62" s="139">
        <f>VLOOKUP(AV62,Баллы!$A$2:$B$101,2)+AX62/2</f>
        <v>48.5</v>
      </c>
      <c r="AX62" s="124">
        <f>VLOOKUP(C62,'11'!$B$9:$H$521,6,FALSE)</f>
        <v>15</v>
      </c>
    </row>
    <row r="63" spans="1:50" ht="14.4" customHeight="1">
      <c r="A63" s="245">
        <f>IF(D63=0," ",RANK(D63,$D$3:$D$1238,0))</f>
        <v>61</v>
      </c>
      <c r="B63" s="246">
        <v>61</v>
      </c>
      <c r="C63" s="108" t="s">
        <v>1126</v>
      </c>
      <c r="D63" s="115">
        <f>I63+M63+Q63+U63+Y63+AC63+AG63+AK63+AO63+AW63+AS63</f>
        <v>162</v>
      </c>
      <c r="E63" s="115">
        <f>J63+N63+R63+V63+Z63+AD63+AH63+AL63+AP63+AX63+AT63</f>
        <v>18</v>
      </c>
      <c r="F63" s="119">
        <f>COUNTA(H63,L63,P63,T63,X63,AB63,AF63,AJ63,AN63,AV63,AR63)</f>
        <v>2</v>
      </c>
      <c r="G63" s="125"/>
      <c r="H63" s="5"/>
      <c r="I63" s="140"/>
      <c r="J63" s="126"/>
      <c r="K63" s="125"/>
      <c r="L63" s="5"/>
      <c r="M63" s="140"/>
      <c r="N63" s="126"/>
      <c r="O63" s="125"/>
      <c r="P63" s="5"/>
      <c r="Q63" s="140"/>
      <c r="R63" s="126"/>
      <c r="S63" s="125"/>
      <c r="T63" s="5"/>
      <c r="U63" s="140"/>
      <c r="V63" s="126"/>
      <c r="W63" s="136">
        <f>VLOOKUP(C63,'5'!$B$50:$H$423,3,FALSE)</f>
        <v>3.6134259259259262E-2</v>
      </c>
      <c r="X63" s="5">
        <f>VLOOKUP(C63,'5'!$B$50:$H$423,4,FALSE)</f>
        <v>13</v>
      </c>
      <c r="Y63" s="140">
        <f>VLOOKUP(X63,Баллы!$A$2:$B$101,2)+Z63/2</f>
        <v>83</v>
      </c>
      <c r="Z63" s="126">
        <f>VLOOKUP(C63,'5'!$B$50:$H$423,6,FALSE)</f>
        <v>10</v>
      </c>
      <c r="AA63" s="136"/>
      <c r="AB63" s="5"/>
      <c r="AC63" s="140"/>
      <c r="AD63" s="126"/>
      <c r="AE63" s="136"/>
      <c r="AF63" s="5"/>
      <c r="AG63" s="140"/>
      <c r="AH63" s="126"/>
      <c r="AI63" s="155"/>
      <c r="AJ63" s="123"/>
      <c r="AK63" s="139"/>
      <c r="AL63" s="124"/>
      <c r="AM63" s="155"/>
      <c r="AN63" s="123"/>
      <c r="AO63" s="139"/>
      <c r="AP63" s="124"/>
      <c r="AQ63" s="122"/>
      <c r="AR63" s="123"/>
      <c r="AS63" s="139"/>
      <c r="AT63" s="124"/>
      <c r="AU63" s="122">
        <f>VLOOKUP(C63,'11'!$B$9:$H$521,3,FALSE)</f>
        <v>2.9351851851851851E-2</v>
      </c>
      <c r="AV63" s="123">
        <f>VLOOKUP(C63,'11'!$B$9:$H$521,4,FALSE)</f>
        <v>16</v>
      </c>
      <c r="AW63" s="139">
        <f>VLOOKUP(AV63,Баллы!$A$2:$B$101,2)+AX63/2</f>
        <v>79</v>
      </c>
      <c r="AX63" s="124">
        <f>VLOOKUP(C63,'11'!$B$9:$H$521,6,FALSE)</f>
        <v>8</v>
      </c>
    </row>
    <row r="64" spans="1:50" ht="14.4" customHeight="1">
      <c r="A64" s="245">
        <f>IF(D64=0," ",RANK(D64,$D$3:$D$1238,0))</f>
        <v>62</v>
      </c>
      <c r="B64" s="246">
        <v>62</v>
      </c>
      <c r="C64" s="104" t="s">
        <v>348</v>
      </c>
      <c r="D64" s="115">
        <f>I64+M64+Q64+U64+Y64+AC64+AG64+AK64+AO64+AW64+AS64</f>
        <v>160</v>
      </c>
      <c r="E64" s="115">
        <f>J64+N64+R64+V64+Z64+AD64+AH64+AL64+AP64+AX64+AT64</f>
        <v>30</v>
      </c>
      <c r="F64" s="119">
        <f>COUNTA(H64,L64,P64,T64,X64,AB64,AF64,AJ64,AN64,AV64,AR64)</f>
        <v>2</v>
      </c>
      <c r="G64" s="125"/>
      <c r="H64" s="5"/>
      <c r="I64" s="140"/>
      <c r="J64" s="126"/>
      <c r="K64" s="125">
        <f>VLOOKUP(C64,'2'!$B$101:$H$575,3,FALSE)</f>
        <v>4.8437500000000001E-2</v>
      </c>
      <c r="L64" s="5">
        <f>VLOOKUP(C64,'2'!$B$101:$H$575,4,FALSE)</f>
        <v>19</v>
      </c>
      <c r="M64" s="140">
        <f>VLOOKUP(L64,Баллы!$A$2:$B$101,2)+N64/2</f>
        <v>79.5</v>
      </c>
      <c r="N64" s="126">
        <f>VLOOKUP(C64,'2'!$B$101:$H$575,6,FALSE)</f>
        <v>15</v>
      </c>
      <c r="O64" s="125"/>
      <c r="P64" s="5"/>
      <c r="Q64" s="140"/>
      <c r="R64" s="126"/>
      <c r="S64" s="125"/>
      <c r="T64" s="5"/>
      <c r="U64" s="140"/>
      <c r="V64" s="126"/>
      <c r="W64" s="136"/>
      <c r="X64" s="5"/>
      <c r="Y64" s="140"/>
      <c r="Z64" s="126"/>
      <c r="AA64" s="136"/>
      <c r="AB64" s="5"/>
      <c r="AC64" s="140"/>
      <c r="AD64" s="126"/>
      <c r="AE64" s="136"/>
      <c r="AF64" s="5"/>
      <c r="AG64" s="140"/>
      <c r="AH64" s="126"/>
      <c r="AI64" s="155">
        <f>VLOOKUP(C64,'8'!$B$6:$H$193,3,FALSE)</f>
        <v>5.9814814814814814E-2</v>
      </c>
      <c r="AJ64" s="123">
        <f>VLOOKUP(C64,'8'!$B$6:$H$193,4,FALSE)</f>
        <v>18</v>
      </c>
      <c r="AK64" s="139">
        <f>VLOOKUP(AJ64,Баллы!$A$2:$B$101,2)+AL64/2</f>
        <v>80.5</v>
      </c>
      <c r="AL64" s="124">
        <f>VLOOKUP(C64,'8'!$B$6:$H$193,6,FALSE)</f>
        <v>15</v>
      </c>
      <c r="AM64" s="155"/>
      <c r="AN64" s="123"/>
      <c r="AO64" s="139"/>
      <c r="AP64" s="124"/>
      <c r="AQ64" s="122"/>
      <c r="AR64" s="123"/>
      <c r="AS64" s="139"/>
      <c r="AT64" s="124"/>
      <c r="AU64" s="122"/>
      <c r="AV64" s="123"/>
      <c r="AW64" s="139"/>
      <c r="AX64" s="124"/>
    </row>
    <row r="65" spans="1:50" ht="14.4" customHeight="1">
      <c r="A65" s="245">
        <f>IF(D65=0," ",RANK(D65,$D$3:$D$1238,0))</f>
        <v>63</v>
      </c>
      <c r="B65" s="246">
        <v>63</v>
      </c>
      <c r="C65" s="104" t="s">
        <v>82</v>
      </c>
      <c r="D65" s="115">
        <f>I65+M65+Q65+U65+Y65+AC65+AG65+AK65+AO65+AW65+AS65</f>
        <v>159</v>
      </c>
      <c r="E65" s="115">
        <f>J65+N65+R65+V65+Z65+AD65+AH65+AL65+AP65+AX65+AT65</f>
        <v>30</v>
      </c>
      <c r="F65" s="119">
        <f>COUNTA(H65,L65,P65,T65,X65,AB65,AF65,AJ65,AN65,AV65,AR65)</f>
        <v>2</v>
      </c>
      <c r="G65" s="125">
        <f>VLOOKUP(C65,'1'!$B$46:$H$384,3,FALSE)</f>
        <v>3.2916666666666664E-2</v>
      </c>
      <c r="H65" s="5">
        <f>VLOOKUP(C65,'1'!$B$46:$H$384,4,FALSE)</f>
        <v>19</v>
      </c>
      <c r="I65" s="140">
        <f>VLOOKUP(H65,Баллы!$A$2:$B$101,2)+J65/2</f>
        <v>77</v>
      </c>
      <c r="J65" s="126">
        <f>VLOOKUP(C65,'1'!$B$46:$H$384,6,FALSE)</f>
        <v>10</v>
      </c>
      <c r="K65" s="125"/>
      <c r="L65" s="5"/>
      <c r="M65" s="140"/>
      <c r="N65" s="126"/>
      <c r="O65" s="125"/>
      <c r="P65" s="5"/>
      <c r="Q65" s="140"/>
      <c r="R65" s="126"/>
      <c r="S65" s="125"/>
      <c r="T65" s="5"/>
      <c r="U65" s="140"/>
      <c r="V65" s="126"/>
      <c r="W65" s="136"/>
      <c r="X65" s="5"/>
      <c r="Y65" s="140"/>
      <c r="Z65" s="126"/>
      <c r="AA65" s="136">
        <f>VLOOKUP(C65,'6'!$B$8:$H$202,3,FALSE)</f>
        <v>7.6018518518518527E-2</v>
      </c>
      <c r="AB65" s="5">
        <f>VLOOKUP(C65,'6'!$B$8:$H$202,4,FALSE)</f>
        <v>19</v>
      </c>
      <c r="AC65" s="140">
        <f>VLOOKUP(AB65,Баллы!$A$2:$B$101,2)+AD65/2</f>
        <v>82</v>
      </c>
      <c r="AD65" s="126">
        <f>VLOOKUP(C65,'6'!$B$8:$H$202,6,FALSE)</f>
        <v>20</v>
      </c>
      <c r="AE65" s="136"/>
      <c r="AF65" s="5"/>
      <c r="AG65" s="140"/>
      <c r="AH65" s="126"/>
      <c r="AI65" s="155"/>
      <c r="AJ65" s="123"/>
      <c r="AK65" s="139"/>
      <c r="AL65" s="124"/>
      <c r="AM65" s="155"/>
      <c r="AN65" s="123"/>
      <c r="AO65" s="139"/>
      <c r="AP65" s="124"/>
      <c r="AQ65" s="122"/>
      <c r="AR65" s="123"/>
      <c r="AS65" s="139"/>
      <c r="AT65" s="124"/>
      <c r="AU65" s="122"/>
      <c r="AV65" s="123"/>
      <c r="AW65" s="139"/>
      <c r="AX65" s="124"/>
    </row>
    <row r="66" spans="1:50" ht="14.4" customHeight="1">
      <c r="A66" s="245">
        <f>IF(D66=0," ",RANK(D66,$D$3:$D$1238,0))</f>
        <v>63</v>
      </c>
      <c r="B66" s="246">
        <v>64</v>
      </c>
      <c r="C66" s="107" t="s">
        <v>1991</v>
      </c>
      <c r="D66" s="115">
        <f>I66+M66+Q66+U66+Y66+AC66+AG66+AK66+AO66+AW66+AS66</f>
        <v>159</v>
      </c>
      <c r="E66" s="115">
        <f>J66+N66+R66+V66+Z66+AD66+AH66+AL66+AP66+AX66+AT66</f>
        <v>10</v>
      </c>
      <c r="F66" s="119">
        <f>COUNTA(H66,L66,P66,T66,X66,AB66,AF66,AJ66,AN66,AV66,AR66)</f>
        <v>2</v>
      </c>
      <c r="G66" s="125"/>
      <c r="H66" s="5"/>
      <c r="I66" s="140"/>
      <c r="J66" s="126"/>
      <c r="K66" s="125"/>
      <c r="L66" s="5"/>
      <c r="M66" s="140"/>
      <c r="N66" s="126"/>
      <c r="O66" s="125"/>
      <c r="P66" s="5"/>
      <c r="Q66" s="140"/>
      <c r="R66" s="126"/>
      <c r="S66" s="125">
        <f>VLOOKUP(C66,'4'!$B$2:$I$1053,3,FALSE)</f>
        <v>1.361111111111111E-2</v>
      </c>
      <c r="T66" s="5">
        <f>VLOOKUP(C66,'4'!$B$2:$I$1053,4,FALSE)</f>
        <v>17</v>
      </c>
      <c r="U66" s="140">
        <f>VLOOKUP(T66,Баллы!$A$2:$B$101,2)+V66/2</f>
        <v>76.5</v>
      </c>
      <c r="V66" s="126">
        <f>VLOOKUP(C66,'4'!$B$2:$I$1053,6,FALSE)</f>
        <v>5</v>
      </c>
      <c r="W66" s="136"/>
      <c r="X66" s="5"/>
      <c r="Y66" s="140"/>
      <c r="Z66" s="126"/>
      <c r="AA66" s="136"/>
      <c r="AB66" s="5"/>
      <c r="AC66" s="140"/>
      <c r="AD66" s="126"/>
      <c r="AE66" s="136"/>
      <c r="AF66" s="5"/>
      <c r="AG66" s="140"/>
      <c r="AH66" s="126"/>
      <c r="AI66" s="155"/>
      <c r="AJ66" s="123"/>
      <c r="AK66" s="139"/>
      <c r="AL66" s="124"/>
      <c r="AM66" s="155">
        <f>VLOOKUP(C66,'9'!$B$2:$H$1187,3,FALSE)</f>
        <v>1.6921296296296295E-2</v>
      </c>
      <c r="AN66" s="123">
        <f>VLOOKUP(C66,'9'!$B$2:$H$1187,4,FALSE)</f>
        <v>11</v>
      </c>
      <c r="AO66" s="139">
        <f>VLOOKUP(AN66,Баллы!$A$2:$B$101,2)+AP66/2</f>
        <v>82.5</v>
      </c>
      <c r="AP66" s="124">
        <f>VLOOKUP(C66,'9'!$B$2:$H$1187,6,FALSE)</f>
        <v>5</v>
      </c>
      <c r="AQ66" s="122"/>
      <c r="AR66" s="123"/>
      <c r="AS66" s="139"/>
      <c r="AT66" s="124"/>
      <c r="AU66" s="122"/>
      <c r="AV66" s="123"/>
      <c r="AW66" s="139"/>
      <c r="AX66" s="124"/>
    </row>
    <row r="67" spans="1:50" ht="14.4" customHeight="1">
      <c r="A67" s="245">
        <f>IF(D67=0," ",RANK(D67,$D$3:$D$1238,0))</f>
        <v>65</v>
      </c>
      <c r="B67" s="246">
        <v>65</v>
      </c>
      <c r="C67" s="104" t="s">
        <v>378</v>
      </c>
      <c r="D67" s="115">
        <f>I67+M67+Q67+U67+Y67+AC67+AG67+AK67+AO67+AW67+AS67</f>
        <v>158.5</v>
      </c>
      <c r="E67" s="115">
        <f>J67+N67+R67+V67+Z67+AD67+AH67+AL67+AP67+AX67+AT67</f>
        <v>25</v>
      </c>
      <c r="F67" s="119">
        <f>COUNTA(H67,L67,P67,T67,X67,AB67,AF67,AJ67,AN67,AV67,AR67)</f>
        <v>2</v>
      </c>
      <c r="G67" s="125"/>
      <c r="H67" s="5"/>
      <c r="I67" s="140"/>
      <c r="J67" s="126"/>
      <c r="K67" s="125">
        <f>VLOOKUP(C67,'2'!$B$101:$H$575,3,FALSE)</f>
        <v>5.1585648148148144E-2</v>
      </c>
      <c r="L67" s="5">
        <f>VLOOKUP(C67,'2'!$B$101:$H$575,4,FALSE)</f>
        <v>30</v>
      </c>
      <c r="M67" s="140">
        <f>VLOOKUP(L67,Баллы!$A$2:$B$101,2)+N67/2</f>
        <v>68.5</v>
      </c>
      <c r="N67" s="126">
        <f>VLOOKUP(C67,'2'!$B$101:$H$575,6,FALSE)</f>
        <v>15</v>
      </c>
      <c r="O67" s="125"/>
      <c r="P67" s="5"/>
      <c r="Q67" s="140"/>
      <c r="R67" s="126"/>
      <c r="S67" s="125"/>
      <c r="T67" s="5"/>
      <c r="U67" s="140"/>
      <c r="V67" s="126"/>
      <c r="W67" s="136">
        <f>VLOOKUP(C67,'5'!$B$50:$H$423,3,FALSE)</f>
        <v>3.4513888888888893E-2</v>
      </c>
      <c r="X67" s="5">
        <f>VLOOKUP(C67,'5'!$B$50:$H$423,4,FALSE)</f>
        <v>8</v>
      </c>
      <c r="Y67" s="140">
        <f>VLOOKUP(X67,Баллы!$A$2:$B$101,2)+Z67/2</f>
        <v>90</v>
      </c>
      <c r="Z67" s="126">
        <f>VLOOKUP(C67,'5'!$B$50:$H$423,6,FALSE)</f>
        <v>10</v>
      </c>
      <c r="AA67" s="136"/>
      <c r="AB67" s="5"/>
      <c r="AC67" s="140"/>
      <c r="AD67" s="126"/>
      <c r="AE67" s="136"/>
      <c r="AF67" s="5"/>
      <c r="AG67" s="140"/>
      <c r="AH67" s="126"/>
      <c r="AI67" s="155"/>
      <c r="AJ67" s="123"/>
      <c r="AK67" s="139"/>
      <c r="AL67" s="124"/>
      <c r="AM67" s="155"/>
      <c r="AN67" s="123"/>
      <c r="AO67" s="139"/>
      <c r="AP67" s="124"/>
      <c r="AQ67" s="122"/>
      <c r="AR67" s="123"/>
      <c r="AS67" s="139"/>
      <c r="AT67" s="124"/>
      <c r="AU67" s="122"/>
      <c r="AV67" s="123"/>
      <c r="AW67" s="139"/>
      <c r="AX67" s="124"/>
    </row>
    <row r="68" spans="1:50" ht="14.4" customHeight="1">
      <c r="A68" s="245">
        <f>IF(D68=0," ",RANK(D68,$D$3:$D$1238,0))</f>
        <v>66</v>
      </c>
      <c r="B68" s="246">
        <v>66</v>
      </c>
      <c r="C68" s="108" t="s">
        <v>197</v>
      </c>
      <c r="D68" s="115">
        <f>I68+M68+Q68+U68+Y68+AC68+AG68+AK68+AO68+AW68+AS68</f>
        <v>158</v>
      </c>
      <c r="E68" s="115">
        <f>J68+N68+R68+V68+Z68+AD68+AH68+AL68+AP68+AX68+AT68</f>
        <v>18</v>
      </c>
      <c r="F68" s="119">
        <f>COUNTA(H68,L68,P68,T68,X68,AB68,AF68,AJ68,AN68,AV68,AR68)</f>
        <v>2</v>
      </c>
      <c r="G68" s="125"/>
      <c r="H68" s="5"/>
      <c r="I68" s="140"/>
      <c r="J68" s="126"/>
      <c r="K68" s="125"/>
      <c r="L68" s="5"/>
      <c r="M68" s="140"/>
      <c r="N68" s="126"/>
      <c r="O68" s="125"/>
      <c r="P68" s="5"/>
      <c r="Q68" s="140"/>
      <c r="R68" s="126"/>
      <c r="S68" s="125"/>
      <c r="T68" s="5"/>
      <c r="U68" s="140"/>
      <c r="V68" s="126"/>
      <c r="W68" s="136">
        <f>VLOOKUP(C68,'5'!$B$50:$H$423,3,FALSE)</f>
        <v>3.4918981481481481E-2</v>
      </c>
      <c r="X68" s="5">
        <f>VLOOKUP(C68,'5'!$B$50:$H$423,4,FALSE)</f>
        <v>10</v>
      </c>
      <c r="Y68" s="140">
        <f>VLOOKUP(X68,Баллы!$A$2:$B$101,2)+Z68/2</f>
        <v>86</v>
      </c>
      <c r="Z68" s="126">
        <f>VLOOKUP(C68,'5'!$B$50:$H$423,6,FALSE)</f>
        <v>10</v>
      </c>
      <c r="AA68" s="136"/>
      <c r="AB68" s="5"/>
      <c r="AC68" s="140"/>
      <c r="AD68" s="126"/>
      <c r="AE68" s="136"/>
      <c r="AF68" s="5"/>
      <c r="AG68" s="140"/>
      <c r="AH68" s="126"/>
      <c r="AI68" s="155"/>
      <c r="AJ68" s="123"/>
      <c r="AK68" s="139"/>
      <c r="AL68" s="124"/>
      <c r="AM68" s="155"/>
      <c r="AN68" s="123"/>
      <c r="AO68" s="139"/>
      <c r="AP68" s="124"/>
      <c r="AQ68" s="122"/>
      <c r="AR68" s="123"/>
      <c r="AS68" s="139"/>
      <c r="AT68" s="124"/>
      <c r="AU68" s="122">
        <f>VLOOKUP(C68,'11'!$B$9:$H$521,3,FALSE)</f>
        <v>3.1053240740740742E-2</v>
      </c>
      <c r="AV68" s="123">
        <f>VLOOKUP(C68,'11'!$B$9:$H$521,4,FALSE)</f>
        <v>23</v>
      </c>
      <c r="AW68" s="139">
        <f>VLOOKUP(AV68,Баллы!$A$2:$B$101,2)+AX68/2</f>
        <v>72</v>
      </c>
      <c r="AX68" s="124">
        <f>VLOOKUP(C68,'11'!$B$9:$H$521,6,FALSE)</f>
        <v>8</v>
      </c>
    </row>
    <row r="69" spans="1:50" ht="14.4" customHeight="1">
      <c r="A69" s="245">
        <f>IF(D69=0," ",RANK(D69,$D$3:$D$1238,0))</f>
        <v>66</v>
      </c>
      <c r="B69" s="246">
        <v>66</v>
      </c>
      <c r="C69" s="108" t="s">
        <v>1128</v>
      </c>
      <c r="D69" s="115">
        <f>I69+M69+Q69+U69+Y69+AC69+AG69+AK69+AO69+AW69+AS69</f>
        <v>158</v>
      </c>
      <c r="E69" s="115">
        <f>J69+N69+R69+V69+Z69+AD69+AH69+AL69+AP69+AX69+AT69</f>
        <v>18</v>
      </c>
      <c r="F69" s="119">
        <f>COUNTA(H69,L69,P69,T69,X69,AB69,AF69,AJ69,AN69,AV69,AR69)</f>
        <v>2</v>
      </c>
      <c r="G69" s="125"/>
      <c r="H69" s="5"/>
      <c r="I69" s="140"/>
      <c r="J69" s="126"/>
      <c r="K69" s="125"/>
      <c r="L69" s="5"/>
      <c r="M69" s="140"/>
      <c r="N69" s="126"/>
      <c r="O69" s="125"/>
      <c r="P69" s="5"/>
      <c r="Q69" s="140"/>
      <c r="R69" s="126"/>
      <c r="S69" s="125"/>
      <c r="T69" s="5"/>
      <c r="U69" s="140"/>
      <c r="V69" s="126"/>
      <c r="W69" s="136">
        <f>VLOOKUP(C69,'5'!$B$50:$H$423,3,FALSE)</f>
        <v>3.7916666666666668E-2</v>
      </c>
      <c r="X69" s="5">
        <f>VLOOKUP(C69,'5'!$B$50:$H$423,4,FALSE)</f>
        <v>18</v>
      </c>
      <c r="Y69" s="140">
        <f>VLOOKUP(X69,Баллы!$A$2:$B$101,2)+Z69/2</f>
        <v>78</v>
      </c>
      <c r="Z69" s="126">
        <f>VLOOKUP(C69,'5'!$B$50:$H$423,6,FALSE)</f>
        <v>10</v>
      </c>
      <c r="AA69" s="136"/>
      <c r="AB69" s="5"/>
      <c r="AC69" s="140"/>
      <c r="AD69" s="126"/>
      <c r="AE69" s="136"/>
      <c r="AF69" s="5"/>
      <c r="AG69" s="140"/>
      <c r="AH69" s="126"/>
      <c r="AI69" s="155"/>
      <c r="AJ69" s="123"/>
      <c r="AK69" s="139"/>
      <c r="AL69" s="124"/>
      <c r="AM69" s="155"/>
      <c r="AN69" s="123"/>
      <c r="AO69" s="139"/>
      <c r="AP69" s="124"/>
      <c r="AQ69" s="122"/>
      <c r="AR69" s="123"/>
      <c r="AS69" s="139"/>
      <c r="AT69" s="124"/>
      <c r="AU69" s="122">
        <f>VLOOKUP(C69,'11'!$B$9:$H$521,3,FALSE)</f>
        <v>2.914351851851852E-2</v>
      </c>
      <c r="AV69" s="123">
        <f>VLOOKUP(C69,'11'!$B$9:$H$521,4,FALSE)</f>
        <v>15</v>
      </c>
      <c r="AW69" s="139">
        <f>VLOOKUP(AV69,Баллы!$A$2:$B$101,2)+AX69/2</f>
        <v>80</v>
      </c>
      <c r="AX69" s="124">
        <f>VLOOKUP(C69,'11'!$B$9:$H$521,6,FALSE)</f>
        <v>8</v>
      </c>
    </row>
    <row r="70" spans="1:50" ht="14.4" customHeight="1">
      <c r="A70" s="245">
        <f>IF(D70=0," ",RANK(D70,$D$3:$D$1238,0))</f>
        <v>68</v>
      </c>
      <c r="B70" s="246">
        <v>68</v>
      </c>
      <c r="C70" s="107" t="s">
        <v>203</v>
      </c>
      <c r="D70" s="115">
        <f>I70+M70+Q70+U70+Y70+AC70+AG70+AK70+AO70+AW70+AS70</f>
        <v>149.5</v>
      </c>
      <c r="E70" s="115">
        <f>J70+N70+R70+V70+Z70+AD70+AH70+AL70+AP70+AX70+AT70</f>
        <v>35</v>
      </c>
      <c r="F70" s="119">
        <f>COUNTA(H70,L70,P70,T70,X70,AB70,AF70,AJ70,AN70,AV70,AR70)</f>
        <v>2</v>
      </c>
      <c r="G70" s="125"/>
      <c r="H70" s="5"/>
      <c r="I70" s="140"/>
      <c r="J70" s="126"/>
      <c r="K70" s="125"/>
      <c r="L70" s="5"/>
      <c r="M70" s="140"/>
      <c r="N70" s="126"/>
      <c r="O70" s="125"/>
      <c r="P70" s="5"/>
      <c r="Q70" s="140"/>
      <c r="R70" s="126"/>
      <c r="S70" s="125">
        <f>VLOOKUP(C70,'4'!$B$2:$I$1053,3,FALSE)</f>
        <v>3.229166666666667E-2</v>
      </c>
      <c r="T70" s="5">
        <f>VLOOKUP(C70,'4'!$B$2:$I$1053,4,FALSE)</f>
        <v>17</v>
      </c>
      <c r="U70" s="140">
        <f>VLOOKUP(T70,Баллы!$A$2:$B$101,2)+V70/2</f>
        <v>79</v>
      </c>
      <c r="V70" s="126">
        <f>VLOOKUP(C70,'4'!$B$2:$I$1053,6,FALSE)</f>
        <v>10</v>
      </c>
      <c r="W70" s="136">
        <f>VLOOKUP(C70,'5'!$B$50:$H$423,3,FALSE)</f>
        <v>0.11381944444444443</v>
      </c>
      <c r="X70" s="5">
        <f>VLOOKUP(C70,'5'!$B$50:$H$423,4,FALSE)</f>
        <v>33</v>
      </c>
      <c r="Y70" s="140">
        <f>VLOOKUP(X70,Баллы!$A$2:$B$101,2)+Z70/2</f>
        <v>70.5</v>
      </c>
      <c r="Z70" s="126">
        <f>VLOOKUP(C70,'5'!$B$50:$H$423,6,FALSE)</f>
        <v>25</v>
      </c>
      <c r="AA70" s="136"/>
      <c r="AB70" s="5"/>
      <c r="AC70" s="140"/>
      <c r="AD70" s="126"/>
      <c r="AE70" s="136"/>
      <c r="AF70" s="5"/>
      <c r="AG70" s="140"/>
      <c r="AH70" s="126"/>
      <c r="AI70" s="155"/>
      <c r="AJ70" s="123"/>
      <c r="AK70" s="139"/>
      <c r="AL70" s="124"/>
      <c r="AM70" s="155"/>
      <c r="AN70" s="123"/>
      <c r="AO70" s="139"/>
      <c r="AP70" s="124"/>
      <c r="AQ70" s="122"/>
      <c r="AR70" s="123"/>
      <c r="AS70" s="139"/>
      <c r="AT70" s="124"/>
      <c r="AU70" s="122"/>
      <c r="AV70" s="123"/>
      <c r="AW70" s="139"/>
      <c r="AX70" s="124"/>
    </row>
    <row r="71" spans="1:50" ht="14.4" customHeight="1">
      <c r="A71" s="245">
        <f>IF(D71=0," ",RANK(D71,$D$3:$D$1238,0))</f>
        <v>69</v>
      </c>
      <c r="B71" s="246">
        <v>69</v>
      </c>
      <c r="C71" s="107" t="s">
        <v>1251</v>
      </c>
      <c r="D71" s="115">
        <f>I71+M71+Q71+U71+Y71+AC71+AG71+AK71+AO71+AW71+AS71</f>
        <v>148.5</v>
      </c>
      <c r="E71" s="115">
        <f>J71+N71+R71+V71+Z71+AD71+AH71+AL71+AP71+AX71+AT71</f>
        <v>105</v>
      </c>
      <c r="F71" s="119">
        <f>COUNTA(H71,L71,P71,T71,X71,AB71,AF71,AJ71,AN71,AV71,AR71)</f>
        <v>2</v>
      </c>
      <c r="G71" s="125"/>
      <c r="H71" s="5"/>
      <c r="I71" s="140"/>
      <c r="J71" s="126"/>
      <c r="K71" s="125"/>
      <c r="L71" s="5"/>
      <c r="M71" s="140"/>
      <c r="N71" s="126"/>
      <c r="O71" s="125"/>
      <c r="P71" s="5"/>
      <c r="Q71" s="140"/>
      <c r="R71" s="126"/>
      <c r="S71" s="125">
        <f>VLOOKUP(C71,'4'!$B$2:$I$1053,3,FALSE)</f>
        <v>1.8854166666666668E-2</v>
      </c>
      <c r="T71" s="5">
        <f>VLOOKUP(C71,'4'!$B$2:$I$1053,4,FALSE)</f>
        <v>97</v>
      </c>
      <c r="U71" s="140">
        <f>VLOOKUP(T71,Баллы!$A$2:$B$101,2)+V71/2</f>
        <v>3.5</v>
      </c>
      <c r="V71" s="126">
        <f>VLOOKUP(C71,'4'!$B$2:$I$1053,6,FALSE)</f>
        <v>5</v>
      </c>
      <c r="W71" s="136">
        <f>VLOOKUP(C71,'5'!$B$50:$H$423,3,FALSE)</f>
        <v>0.53980324074074071</v>
      </c>
      <c r="X71" s="5">
        <f>VLOOKUP(C71,'5'!$B$50:$H$423,4,FALSE)</f>
        <v>3</v>
      </c>
      <c r="Y71" s="140">
        <f>VLOOKUP(X71,Баллы!$A$2:$B$101,2)+Z71/2</f>
        <v>145</v>
      </c>
      <c r="Z71" s="126">
        <f>VLOOKUP(C71,'5'!$B$50:$H$423,6,FALSE)</f>
        <v>100</v>
      </c>
      <c r="AA71" s="136"/>
      <c r="AB71" s="5"/>
      <c r="AC71" s="140"/>
      <c r="AD71" s="126"/>
      <c r="AE71" s="136"/>
      <c r="AF71" s="5"/>
      <c r="AG71" s="140"/>
      <c r="AH71" s="126"/>
      <c r="AI71" s="155"/>
      <c r="AJ71" s="123"/>
      <c r="AK71" s="139"/>
      <c r="AL71" s="124"/>
      <c r="AM71" s="155"/>
      <c r="AN71" s="123"/>
      <c r="AO71" s="139"/>
      <c r="AP71" s="124"/>
      <c r="AQ71" s="122"/>
      <c r="AR71" s="123"/>
      <c r="AS71" s="139"/>
      <c r="AT71" s="124"/>
      <c r="AU71" s="122"/>
      <c r="AV71" s="123"/>
      <c r="AW71" s="139"/>
      <c r="AX71" s="124"/>
    </row>
    <row r="72" spans="1:50" ht="14.4" customHeight="1">
      <c r="A72" s="245">
        <f>IF(D72=0," ",RANK(D72,$D$3:$D$1238,0))</f>
        <v>70</v>
      </c>
      <c r="B72" s="246">
        <v>70</v>
      </c>
      <c r="C72" s="108" t="s">
        <v>5795</v>
      </c>
      <c r="D72" s="115">
        <f>I72+M72+Q72+U72+Y72+AC72+AG72+AK72+AO72+AW72+AS72</f>
        <v>147</v>
      </c>
      <c r="E72" s="115">
        <f>J72+N72+R72+V72+Z72+AD72+AH72+AL72+AP72+AX72+AT72</f>
        <v>100</v>
      </c>
      <c r="F72" s="119">
        <f>COUNTA(H72,L72,P72,T72,X72,AB72,AF72,AJ72,AN72,AV72,AR72)</f>
        <v>1</v>
      </c>
      <c r="G72" s="125"/>
      <c r="H72" s="5"/>
      <c r="I72" s="140"/>
      <c r="J72" s="126"/>
      <c r="K72" s="125"/>
      <c r="L72" s="5"/>
      <c r="M72" s="140"/>
      <c r="N72" s="126"/>
      <c r="O72" s="125"/>
      <c r="P72" s="5"/>
      <c r="Q72" s="140"/>
      <c r="R72" s="126"/>
      <c r="S72" s="125"/>
      <c r="T72" s="5"/>
      <c r="U72" s="140"/>
      <c r="V72" s="126"/>
      <c r="W72" s="136">
        <f>VLOOKUP(C72,'5'!$B$50:$H$423,3,FALSE)</f>
        <v>0.51145833333333335</v>
      </c>
      <c r="X72" s="5">
        <f>VLOOKUP(C72,'5'!$B$50:$H$423,4,FALSE)</f>
        <v>2</v>
      </c>
      <c r="Y72" s="140">
        <f>VLOOKUP(X72,Баллы!$A$2:$B$101,2)+Z72/2</f>
        <v>147</v>
      </c>
      <c r="Z72" s="126">
        <f>VLOOKUP(C72,'5'!$B$50:$H$423,6,FALSE)</f>
        <v>100</v>
      </c>
      <c r="AA72" s="136"/>
      <c r="AB72" s="5"/>
      <c r="AC72" s="140"/>
      <c r="AD72" s="126"/>
      <c r="AE72" s="136"/>
      <c r="AF72" s="5"/>
      <c r="AG72" s="140"/>
      <c r="AH72" s="126"/>
      <c r="AI72" s="155"/>
      <c r="AJ72" s="123"/>
      <c r="AK72" s="139"/>
      <c r="AL72" s="124"/>
      <c r="AM72" s="155"/>
      <c r="AN72" s="123"/>
      <c r="AO72" s="139"/>
      <c r="AP72" s="124"/>
      <c r="AQ72" s="122"/>
      <c r="AR72" s="123"/>
      <c r="AS72" s="139"/>
      <c r="AT72" s="124"/>
      <c r="AU72" s="122"/>
      <c r="AV72" s="123"/>
      <c r="AW72" s="139"/>
      <c r="AX72" s="124"/>
    </row>
    <row r="73" spans="1:50" ht="14.4" customHeight="1">
      <c r="A73" s="245">
        <f>IF(D73=0," ",RANK(D73,$D$3:$D$1238,0))</f>
        <v>71</v>
      </c>
      <c r="B73" s="246">
        <v>71</v>
      </c>
      <c r="C73" s="104" t="s">
        <v>541</v>
      </c>
      <c r="D73" s="115">
        <f>I73+M73+Q73+U73+Y73+AC73+AG73+AK73+AO73+AW73+AS73</f>
        <v>146</v>
      </c>
      <c r="E73" s="115">
        <f>J73+N73+R73+V73+Z73+AD73+AH73+AL73+AP73+AX73+AT73</f>
        <v>40</v>
      </c>
      <c r="F73" s="119">
        <f>COUNTA(H73,L73,P73,T73,X73,AB73,AF73,AJ73,AN73,AV73,AR73)</f>
        <v>2</v>
      </c>
      <c r="G73" s="125">
        <f>VLOOKUP(C73,'1'!$B$46:$H$384,3,FALSE)</f>
        <v>3.3750000000000002E-2</v>
      </c>
      <c r="H73" s="5">
        <f>VLOOKUP(C73,'1'!$B$46:$H$384,4,FALSE)</f>
        <v>27</v>
      </c>
      <c r="I73" s="140">
        <f>VLOOKUP(H73,Баллы!$A$2:$B$101,2)+J73/2</f>
        <v>69</v>
      </c>
      <c r="J73" s="126">
        <f>VLOOKUP(C73,'1'!$B$46:$H$384,6,FALSE)</f>
        <v>10</v>
      </c>
      <c r="K73" s="125">
        <f>VLOOKUP(C73,'2'!$B$101:$H$575,3,FALSE)</f>
        <v>0.12344907407407407</v>
      </c>
      <c r="L73" s="5">
        <f>VLOOKUP(C73,'2'!$B$101:$H$575,4,FALSE)</f>
        <v>29</v>
      </c>
      <c r="M73" s="140">
        <f>VLOOKUP(L73,Баллы!$A$2:$B$101,2)+N73/2</f>
        <v>77</v>
      </c>
      <c r="N73" s="126">
        <f>VLOOKUP(C73,'2'!$B$101:$H$575,6,FALSE)</f>
        <v>30</v>
      </c>
      <c r="O73" s="125"/>
      <c r="P73" s="5"/>
      <c r="Q73" s="140"/>
      <c r="R73" s="126"/>
      <c r="S73" s="125"/>
      <c r="T73" s="5"/>
      <c r="U73" s="140"/>
      <c r="V73" s="126"/>
      <c r="W73" s="136"/>
      <c r="X73" s="5"/>
      <c r="Y73" s="140"/>
      <c r="Z73" s="126"/>
      <c r="AA73" s="136"/>
      <c r="AB73" s="5"/>
      <c r="AC73" s="140"/>
      <c r="AD73" s="126"/>
      <c r="AE73" s="136"/>
      <c r="AF73" s="5"/>
      <c r="AG73" s="140"/>
      <c r="AH73" s="126"/>
      <c r="AI73" s="155"/>
      <c r="AJ73" s="123"/>
      <c r="AK73" s="139"/>
      <c r="AL73" s="124"/>
      <c r="AM73" s="155"/>
      <c r="AN73" s="123"/>
      <c r="AO73" s="139"/>
      <c r="AP73" s="124"/>
      <c r="AQ73" s="122"/>
      <c r="AR73" s="123"/>
      <c r="AS73" s="139"/>
      <c r="AT73" s="124"/>
      <c r="AU73" s="122"/>
      <c r="AV73" s="123"/>
      <c r="AW73" s="139"/>
      <c r="AX73" s="124"/>
    </row>
    <row r="74" spans="1:50" ht="14.4" customHeight="1">
      <c r="A74" s="245">
        <f>IF(D74=0," ",RANK(D74,$D$3:$D$1238,0))</f>
        <v>72</v>
      </c>
      <c r="B74" s="246">
        <v>72</v>
      </c>
      <c r="C74" s="104" t="s">
        <v>34</v>
      </c>
      <c r="D74" s="115">
        <f>I74+M74+Q74+U74+Y74+AC74+AG74+AK74+AO74+AW74+AS74</f>
        <v>144</v>
      </c>
      <c r="E74" s="115">
        <f>J74+N74+R74+V74+Z74+AD74+AH74+AL74+AP74+AX74+AT74</f>
        <v>40</v>
      </c>
      <c r="F74" s="119">
        <f>COUNTA(H74,L74,P74,T74,X74,AB74,AF74,AJ74,AN74,AV74,AR74)</f>
        <v>2</v>
      </c>
      <c r="G74" s="125">
        <f>VLOOKUP(C74,'1'!$B$46:$H$384,3,FALSE)</f>
        <v>3.3865740740740738E-2</v>
      </c>
      <c r="H74" s="5">
        <f>VLOOKUP(C74,'1'!$B$46:$H$384,4,FALSE)</f>
        <v>28</v>
      </c>
      <c r="I74" s="140">
        <f>VLOOKUP(H74,Баллы!$A$2:$B$101,2)+J74/2</f>
        <v>68</v>
      </c>
      <c r="J74" s="126">
        <f>VLOOKUP(C74,'1'!$B$46:$H$384,6,FALSE)</f>
        <v>10</v>
      </c>
      <c r="K74" s="125">
        <f>VLOOKUP(C74,'2'!$B$101:$H$575,3,FALSE)</f>
        <v>0.12517361111111111</v>
      </c>
      <c r="L74" s="5">
        <f>VLOOKUP(C74,'2'!$B$101:$H$575,4,FALSE)</f>
        <v>30</v>
      </c>
      <c r="M74" s="140">
        <f>VLOOKUP(L74,Баллы!$A$2:$B$101,2)+N74/2</f>
        <v>76</v>
      </c>
      <c r="N74" s="126">
        <f>VLOOKUP(C74,'2'!$B$101:$H$575,6,FALSE)</f>
        <v>30</v>
      </c>
      <c r="O74" s="125"/>
      <c r="P74" s="5"/>
      <c r="Q74" s="140"/>
      <c r="R74" s="126"/>
      <c r="S74" s="125"/>
      <c r="T74" s="5"/>
      <c r="U74" s="140"/>
      <c r="V74" s="126"/>
      <c r="W74" s="136"/>
      <c r="X74" s="5"/>
      <c r="Y74" s="140"/>
      <c r="Z74" s="126"/>
      <c r="AA74" s="136"/>
      <c r="AB74" s="5"/>
      <c r="AC74" s="140"/>
      <c r="AD74" s="126"/>
      <c r="AE74" s="136"/>
      <c r="AF74" s="5"/>
      <c r="AG74" s="140"/>
      <c r="AH74" s="126"/>
      <c r="AI74" s="155"/>
      <c r="AJ74" s="123"/>
      <c r="AK74" s="139"/>
      <c r="AL74" s="124"/>
      <c r="AM74" s="155"/>
      <c r="AN74" s="123"/>
      <c r="AO74" s="139"/>
      <c r="AP74" s="124"/>
      <c r="AQ74" s="122"/>
      <c r="AR74" s="123"/>
      <c r="AS74" s="139"/>
      <c r="AT74" s="124"/>
      <c r="AU74" s="122"/>
      <c r="AV74" s="123"/>
      <c r="AW74" s="139"/>
      <c r="AX74" s="124"/>
    </row>
    <row r="75" spans="1:50" ht="14.4" customHeight="1">
      <c r="A75" s="245">
        <f>IF(D75=0," ",RANK(D75,$D$3:$D$1238,0))</f>
        <v>73</v>
      </c>
      <c r="B75" s="246">
        <v>73</v>
      </c>
      <c r="C75" s="108" t="s">
        <v>216</v>
      </c>
      <c r="D75" s="115">
        <f>I75+M75+Q75+U75+Y75+AC75+AG75+AK75+AO75+AW75+AS75</f>
        <v>143</v>
      </c>
      <c r="E75" s="115">
        <f>J75+N75+R75+V75+Z75+AD75+AH75+AL75+AP75+AX75+AT75</f>
        <v>100</v>
      </c>
      <c r="F75" s="119">
        <f>COUNTA(H75,L75,P75,T75,X75,AB75,AF75,AJ75,AN75,AV75,AR75)</f>
        <v>1</v>
      </c>
      <c r="G75" s="125"/>
      <c r="H75" s="5"/>
      <c r="I75" s="140"/>
      <c r="J75" s="126"/>
      <c r="K75" s="125"/>
      <c r="L75" s="5"/>
      <c r="M75" s="140"/>
      <c r="N75" s="126"/>
      <c r="O75" s="125"/>
      <c r="P75" s="5"/>
      <c r="Q75" s="140"/>
      <c r="R75" s="126"/>
      <c r="S75" s="125"/>
      <c r="T75" s="5"/>
      <c r="U75" s="140"/>
      <c r="V75" s="126"/>
      <c r="W75" s="136">
        <f>VLOOKUP(C75,'5'!$B$50:$H$423,3,FALSE)</f>
        <v>0.585474537037037</v>
      </c>
      <c r="X75" s="5">
        <f>VLOOKUP(C75,'5'!$B$50:$H$423,4,FALSE)</f>
        <v>4</v>
      </c>
      <c r="Y75" s="140">
        <f>VLOOKUP(X75,Баллы!$A$2:$B$101,2)+Z75/2</f>
        <v>143</v>
      </c>
      <c r="Z75" s="126">
        <f>VLOOKUP(C75,'5'!$B$50:$H$423,6,FALSE)</f>
        <v>100</v>
      </c>
      <c r="AA75" s="136"/>
      <c r="AB75" s="5"/>
      <c r="AC75" s="140"/>
      <c r="AD75" s="126"/>
      <c r="AE75" s="136"/>
      <c r="AF75" s="5"/>
      <c r="AG75" s="140"/>
      <c r="AH75" s="126"/>
      <c r="AI75" s="155"/>
      <c r="AJ75" s="123"/>
      <c r="AK75" s="139"/>
      <c r="AL75" s="124"/>
      <c r="AM75" s="155"/>
      <c r="AN75" s="123"/>
      <c r="AO75" s="139"/>
      <c r="AP75" s="124"/>
      <c r="AQ75" s="122"/>
      <c r="AR75" s="123"/>
      <c r="AS75" s="139"/>
      <c r="AT75" s="124"/>
      <c r="AU75" s="122"/>
      <c r="AV75" s="123"/>
      <c r="AW75" s="139"/>
      <c r="AX75" s="124"/>
    </row>
    <row r="76" spans="1:50" ht="14.4" customHeight="1">
      <c r="A76" s="245">
        <f>IF(D76=0," ",RANK(D76,$D$3:$D$1238,0))</f>
        <v>74</v>
      </c>
      <c r="B76" s="246">
        <v>74</v>
      </c>
      <c r="C76" s="108" t="s">
        <v>1252</v>
      </c>
      <c r="D76" s="115">
        <f>I76+M76+Q76+U76+Y76+AC76+AG76+AK76+AO76+AW76+AS76</f>
        <v>139</v>
      </c>
      <c r="E76" s="115">
        <f>J76+N76+R76+V76+Z76+AD76+AH76+AL76+AP76+AX76+AT76</f>
        <v>100</v>
      </c>
      <c r="F76" s="119">
        <f>COUNTA(H76,L76,P76,T76,X76,AB76,AF76,AJ76,AN76,AV76,AR76)</f>
        <v>1</v>
      </c>
      <c r="G76" s="125"/>
      <c r="H76" s="5"/>
      <c r="I76" s="140"/>
      <c r="J76" s="126"/>
      <c r="K76" s="125"/>
      <c r="L76" s="5"/>
      <c r="M76" s="140"/>
      <c r="N76" s="126"/>
      <c r="O76" s="125"/>
      <c r="P76" s="5"/>
      <c r="Q76" s="140"/>
      <c r="R76" s="126"/>
      <c r="S76" s="125"/>
      <c r="T76" s="5"/>
      <c r="U76" s="140"/>
      <c r="V76" s="126"/>
      <c r="W76" s="136">
        <f>VLOOKUP(C76,'5'!$B$50:$H$423,3,FALSE)</f>
        <v>0.64347222222222222</v>
      </c>
      <c r="X76" s="5">
        <f>VLOOKUP(C76,'5'!$B$50:$H$423,4,FALSE)</f>
        <v>6</v>
      </c>
      <c r="Y76" s="140">
        <f>VLOOKUP(X76,Баллы!$A$2:$B$101,2)+Z76/2</f>
        <v>139</v>
      </c>
      <c r="Z76" s="126">
        <f>VLOOKUP(C76,'5'!$B$50:$H$423,6,FALSE)</f>
        <v>100</v>
      </c>
      <c r="AA76" s="136"/>
      <c r="AB76" s="5"/>
      <c r="AC76" s="140"/>
      <c r="AD76" s="126"/>
      <c r="AE76" s="136"/>
      <c r="AF76" s="5"/>
      <c r="AG76" s="140"/>
      <c r="AH76" s="126"/>
      <c r="AI76" s="155"/>
      <c r="AJ76" s="123"/>
      <c r="AK76" s="139"/>
      <c r="AL76" s="124"/>
      <c r="AM76" s="155"/>
      <c r="AN76" s="123"/>
      <c r="AO76" s="139"/>
      <c r="AP76" s="124"/>
      <c r="AQ76" s="122"/>
      <c r="AR76" s="123"/>
      <c r="AS76" s="139"/>
      <c r="AT76" s="124"/>
      <c r="AU76" s="122"/>
      <c r="AV76" s="123"/>
      <c r="AW76" s="139"/>
      <c r="AX76" s="124"/>
    </row>
    <row r="77" spans="1:50" ht="14.4" customHeight="1">
      <c r="A77" s="245">
        <f>IF(D77=0," ",RANK(D77,$D$3:$D$1238,0))</f>
        <v>75</v>
      </c>
      <c r="B77" s="246">
        <v>75</v>
      </c>
      <c r="C77" s="104" t="s">
        <v>2728</v>
      </c>
      <c r="D77" s="115">
        <f>I77+M77+Q77+U77+Y77+AC77+AG77+AK77+AO77+AW77+AS77</f>
        <v>138.5</v>
      </c>
      <c r="E77" s="115">
        <f>J77+N77+R77+V77+Z77+AD77+AH77+AL77+AP77+AX77+AT77</f>
        <v>13</v>
      </c>
      <c r="F77" s="119">
        <f>COUNTA(H77,L77,P77,T77,X77,AB77,AF77,AJ77,AN77,AV77,AR77)</f>
        <v>2</v>
      </c>
      <c r="G77" s="125"/>
      <c r="H77" s="5"/>
      <c r="I77" s="140"/>
      <c r="J77" s="126"/>
      <c r="K77" s="125"/>
      <c r="L77" s="5"/>
      <c r="M77" s="140"/>
      <c r="N77" s="126"/>
      <c r="O77" s="125"/>
      <c r="P77" s="5"/>
      <c r="Q77" s="140"/>
      <c r="R77" s="126"/>
      <c r="S77" s="125"/>
      <c r="T77" s="5"/>
      <c r="U77" s="140"/>
      <c r="V77" s="126"/>
      <c r="W77" s="136"/>
      <c r="X77" s="5"/>
      <c r="Y77" s="140"/>
      <c r="Z77" s="126"/>
      <c r="AA77" s="136"/>
      <c r="AB77" s="301"/>
      <c r="AC77" s="140"/>
      <c r="AD77" s="126"/>
      <c r="AE77" s="136"/>
      <c r="AF77" s="5"/>
      <c r="AG77" s="140"/>
      <c r="AH77" s="126"/>
      <c r="AI77" s="155">
        <f>VLOOKUP(C77,'8'!$B$6:$H$193,3,FALSE)</f>
        <v>2.0636574074074075E-2</v>
      </c>
      <c r="AJ77" s="123">
        <f>VLOOKUP(C77,'8'!$B$6:$H$193,4,FALSE)</f>
        <v>10</v>
      </c>
      <c r="AK77" s="139">
        <f>VLOOKUP(AJ77,Баллы!$A$2:$B$101,2)+AL77/2</f>
        <v>83.5</v>
      </c>
      <c r="AL77" s="124">
        <f>VLOOKUP(C77,'8'!$B$6:$H$193,6,FALSE)</f>
        <v>5</v>
      </c>
      <c r="AM77" s="155"/>
      <c r="AN77" s="123"/>
      <c r="AO77" s="139"/>
      <c r="AP77" s="124"/>
      <c r="AQ77" s="122"/>
      <c r="AR77" s="123"/>
      <c r="AS77" s="139"/>
      <c r="AT77" s="124"/>
      <c r="AU77" s="122">
        <f>VLOOKUP(C77,'11'!$B$9:$H$521,3,FALSE)</f>
        <v>3.4722222222222224E-2</v>
      </c>
      <c r="AV77" s="123">
        <f>VLOOKUP(C77,'11'!$B$9:$H$521,4,FALSE)</f>
        <v>40</v>
      </c>
      <c r="AW77" s="139">
        <f>VLOOKUP(AV77,Баллы!$A$2:$B$101,2)+AX77/2</f>
        <v>55</v>
      </c>
      <c r="AX77" s="124">
        <f>VLOOKUP(C77,'11'!$B$9:$H$521,6,FALSE)</f>
        <v>8</v>
      </c>
    </row>
    <row r="78" spans="1:50" ht="14.4" customHeight="1">
      <c r="A78" s="245">
        <f>IF(D78=0," ",RANK(D78,$D$3:$D$1238,0))</f>
        <v>76</v>
      </c>
      <c r="B78" s="246">
        <v>76</v>
      </c>
      <c r="C78" s="104" t="s">
        <v>2742</v>
      </c>
      <c r="D78" s="115">
        <f>I78+M78+Q78+U78+Y78+AC78+AG78+AK78+AO78+AW78+AS78</f>
        <v>138</v>
      </c>
      <c r="E78" s="115">
        <f>J78+N78+R78+V78+Z78+AD78+AH78+AL78+AP78+AX78+AT78</f>
        <v>30</v>
      </c>
      <c r="F78" s="119">
        <f>COUNTA(H78,L78,P78,T78,X78,AB78,AF78,AJ78,AN78,AV78,AR78)</f>
        <v>2</v>
      </c>
      <c r="G78" s="125"/>
      <c r="H78" s="5"/>
      <c r="I78" s="140"/>
      <c r="J78" s="126"/>
      <c r="K78" s="125"/>
      <c r="L78" s="5"/>
      <c r="M78" s="140"/>
      <c r="N78" s="126"/>
      <c r="O78" s="125"/>
      <c r="P78" s="5"/>
      <c r="Q78" s="140"/>
      <c r="R78" s="126"/>
      <c r="S78" s="125"/>
      <c r="T78" s="5"/>
      <c r="U78" s="140"/>
      <c r="V78" s="126"/>
      <c r="W78" s="136"/>
      <c r="X78" s="5"/>
      <c r="Y78" s="140"/>
      <c r="Z78" s="126"/>
      <c r="AA78" s="136"/>
      <c r="AB78" s="301"/>
      <c r="AC78" s="140"/>
      <c r="AD78" s="126"/>
      <c r="AE78" s="136"/>
      <c r="AF78" s="5"/>
      <c r="AG78" s="140"/>
      <c r="AH78" s="126"/>
      <c r="AI78" s="155">
        <f>VLOOKUP(C78,'8'!$B$6:$H$193,3,FALSE)</f>
        <v>6.0925925925925925E-2</v>
      </c>
      <c r="AJ78" s="123">
        <f>VLOOKUP(C78,'8'!$B$6:$H$193,4,FALSE)</f>
        <v>21</v>
      </c>
      <c r="AK78" s="139">
        <f>VLOOKUP(AJ78,Баллы!$A$2:$B$101,2)+AL78/2</f>
        <v>77.5</v>
      </c>
      <c r="AL78" s="124">
        <f>VLOOKUP(C78,'8'!$B$6:$H$193,6,FALSE)</f>
        <v>15</v>
      </c>
      <c r="AM78" s="155"/>
      <c r="AN78" s="123"/>
      <c r="AO78" s="139"/>
      <c r="AP78" s="124"/>
      <c r="AQ78" s="122"/>
      <c r="AR78" s="123"/>
      <c r="AS78" s="139"/>
      <c r="AT78" s="124"/>
      <c r="AU78" s="122">
        <f>VLOOKUP(C78,'11'!$B$9:$H$521,3,FALSE)</f>
        <v>5.8043981481481481E-2</v>
      </c>
      <c r="AV78" s="123">
        <f>VLOOKUP(C78,'11'!$B$9:$H$521,4,FALSE)</f>
        <v>38</v>
      </c>
      <c r="AW78" s="139">
        <f>VLOOKUP(AV78,Баллы!$A$2:$B$101,2)+AX78/2</f>
        <v>60.5</v>
      </c>
      <c r="AX78" s="124">
        <f>VLOOKUP(C78,'11'!$B$9:$H$521,6,FALSE)</f>
        <v>15</v>
      </c>
    </row>
    <row r="79" spans="1:50" ht="14.4" customHeight="1">
      <c r="A79" s="245">
        <f>IF(D79=0," ",RANK(D79,$D$3:$D$1238,0))</f>
        <v>77</v>
      </c>
      <c r="B79" s="246">
        <v>77</v>
      </c>
      <c r="C79" s="104" t="s">
        <v>546</v>
      </c>
      <c r="D79" s="115">
        <f>I79+M79+Q79+U79+Y79+AC79+AG79+AK79+AO79+AW79+AS79</f>
        <v>137</v>
      </c>
      <c r="E79" s="115">
        <f>J79+N79+R79+V79+Z79+AD79+AH79+AL79+AP79+AX79+AT79</f>
        <v>18</v>
      </c>
      <c r="F79" s="119">
        <f>COUNTA(H79,L79,P79,T79,X79,AB79,AF79,AJ79,AN79,AV79,AR79)</f>
        <v>2</v>
      </c>
      <c r="G79" s="125">
        <f>VLOOKUP(C79,'1'!$B$46:$H$384,3,FALSE)</f>
        <v>3.4976851851851849E-2</v>
      </c>
      <c r="H79" s="5">
        <f>VLOOKUP(C79,'1'!$B$46:$H$384,4,FALSE)</f>
        <v>33</v>
      </c>
      <c r="I79" s="140">
        <f>VLOOKUP(H79,Баллы!$A$2:$B$101,2)+J79/2</f>
        <v>63</v>
      </c>
      <c r="J79" s="126">
        <f>VLOOKUP(C79,'1'!$B$46:$H$384,6,FALSE)</f>
        <v>10</v>
      </c>
      <c r="K79" s="125"/>
      <c r="L79" s="5"/>
      <c r="M79" s="140"/>
      <c r="N79" s="126"/>
      <c r="O79" s="125"/>
      <c r="P79" s="5"/>
      <c r="Q79" s="140"/>
      <c r="R79" s="126"/>
      <c r="S79" s="125"/>
      <c r="T79" s="5"/>
      <c r="U79" s="140"/>
      <c r="V79" s="126"/>
      <c r="W79" s="136"/>
      <c r="X79" s="5"/>
      <c r="Y79" s="140"/>
      <c r="Z79" s="126"/>
      <c r="AA79" s="136"/>
      <c r="AB79" s="5"/>
      <c r="AC79" s="140"/>
      <c r="AD79" s="126"/>
      <c r="AE79" s="136"/>
      <c r="AF79" s="5"/>
      <c r="AG79" s="140"/>
      <c r="AH79" s="126"/>
      <c r="AI79" s="155"/>
      <c r="AJ79" s="123"/>
      <c r="AK79" s="139"/>
      <c r="AL79" s="124"/>
      <c r="AM79" s="155"/>
      <c r="AN79" s="123"/>
      <c r="AO79" s="139"/>
      <c r="AP79" s="124"/>
      <c r="AQ79" s="122"/>
      <c r="AR79" s="123"/>
      <c r="AS79" s="139"/>
      <c r="AT79" s="124"/>
      <c r="AU79" s="122">
        <f>VLOOKUP(C79,'11'!$B$9:$H$521,3,FALSE)</f>
        <v>3.0393518518518518E-2</v>
      </c>
      <c r="AV79" s="123">
        <f>VLOOKUP(C79,'11'!$B$9:$H$521,4,FALSE)</f>
        <v>21</v>
      </c>
      <c r="AW79" s="139">
        <f>VLOOKUP(AV79,Баллы!$A$2:$B$101,2)+AX79/2</f>
        <v>74</v>
      </c>
      <c r="AX79" s="124">
        <f>VLOOKUP(C79,'11'!$B$9:$H$521,6,FALSE)</f>
        <v>8</v>
      </c>
    </row>
    <row r="80" spans="1:50" ht="14.4" customHeight="1">
      <c r="A80" s="245">
        <f>IF(D80=0," ",RANK(D80,$D$3:$D$1238,0))</f>
        <v>78</v>
      </c>
      <c r="B80" s="246">
        <v>78</v>
      </c>
      <c r="C80" s="108" t="s">
        <v>1254</v>
      </c>
      <c r="D80" s="115">
        <f>I80+M80+Q80+U80+Y80+AC80+AG80+AK80+AO80+AW80+AS80</f>
        <v>135</v>
      </c>
      <c r="E80" s="115">
        <f>J80+N80+R80+V80+Z80+AD80+AH80+AL80+AP80+AX80+AT80</f>
        <v>100</v>
      </c>
      <c r="F80" s="119">
        <f>COUNTA(H80,L80,P80,T80,X80,AB80,AF80,AJ80,AN80,AV80,AR80)</f>
        <v>1</v>
      </c>
      <c r="G80" s="125"/>
      <c r="H80" s="5"/>
      <c r="I80" s="140"/>
      <c r="J80" s="126"/>
      <c r="K80" s="125"/>
      <c r="L80" s="5"/>
      <c r="M80" s="140"/>
      <c r="N80" s="126"/>
      <c r="O80" s="125"/>
      <c r="P80" s="5"/>
      <c r="Q80" s="140"/>
      <c r="R80" s="126"/>
      <c r="S80" s="125"/>
      <c r="T80" s="5"/>
      <c r="U80" s="140"/>
      <c r="V80" s="126"/>
      <c r="W80" s="136">
        <f>VLOOKUP(C80,'5'!$B$50:$H$423,3,FALSE)</f>
        <v>0.72261574074074064</v>
      </c>
      <c r="X80" s="5">
        <f>VLOOKUP(C80,'5'!$B$50:$H$423,4,FALSE)</f>
        <v>8</v>
      </c>
      <c r="Y80" s="140">
        <f>VLOOKUP(X80,Баллы!$A$2:$B$101,2)+Z80/2</f>
        <v>135</v>
      </c>
      <c r="Z80" s="126">
        <f>VLOOKUP(C80,'5'!$B$50:$H$423,6,FALSE)</f>
        <v>100</v>
      </c>
      <c r="AA80" s="136"/>
      <c r="AB80" s="5"/>
      <c r="AC80" s="140"/>
      <c r="AD80" s="126"/>
      <c r="AE80" s="136"/>
      <c r="AF80" s="5"/>
      <c r="AG80" s="140"/>
      <c r="AH80" s="126"/>
      <c r="AI80" s="155"/>
      <c r="AJ80" s="123"/>
      <c r="AK80" s="139"/>
      <c r="AL80" s="124"/>
      <c r="AM80" s="155"/>
      <c r="AN80" s="123"/>
      <c r="AO80" s="139"/>
      <c r="AP80" s="124"/>
      <c r="AQ80" s="122"/>
      <c r="AR80" s="123"/>
      <c r="AS80" s="139"/>
      <c r="AT80" s="124"/>
      <c r="AU80" s="122"/>
      <c r="AV80" s="123"/>
      <c r="AW80" s="139"/>
      <c r="AX80" s="124"/>
    </row>
    <row r="81" spans="1:50" ht="14.4" customHeight="1">
      <c r="A81" s="245">
        <f>IF(D81=0," ",RANK(D81,$D$3:$D$1238,0))</f>
        <v>78</v>
      </c>
      <c r="B81" s="246">
        <v>79</v>
      </c>
      <c r="C81" s="107" t="s">
        <v>1499</v>
      </c>
      <c r="D81" s="115">
        <f>I81+M81+Q81+U81+Y81+AC81+AG81+AK81+AO81+AW81+AS81</f>
        <v>135</v>
      </c>
      <c r="E81" s="115">
        <f>J81+N81+R81+V81+Z81+AD81+AH81+AL81+AP81+AX81+AT81</f>
        <v>30</v>
      </c>
      <c r="F81" s="119">
        <f>COUNTA(H81,L81,P81,T81,X81,AB81,AF81,AJ81,AN81,AV81,AR81)</f>
        <v>2</v>
      </c>
      <c r="G81" s="125"/>
      <c r="H81" s="5"/>
      <c r="I81" s="140"/>
      <c r="J81" s="126"/>
      <c r="K81" s="125"/>
      <c r="L81" s="5"/>
      <c r="M81" s="140"/>
      <c r="N81" s="126"/>
      <c r="O81" s="125"/>
      <c r="P81" s="5"/>
      <c r="Q81" s="140"/>
      <c r="R81" s="126"/>
      <c r="S81" s="125">
        <f>VLOOKUP(C81,'4'!$B$2:$I$1053,3,FALSE)</f>
        <v>1.3865740740740741E-2</v>
      </c>
      <c r="T81" s="5">
        <f>VLOOKUP(C81,'4'!$B$2:$I$1053,4,FALSE)</f>
        <v>21</v>
      </c>
      <c r="U81" s="140">
        <f>VLOOKUP(T81,Баллы!$A$2:$B$101,2)+V81/2</f>
        <v>72.5</v>
      </c>
      <c r="V81" s="126">
        <f>VLOOKUP(C81,'4'!$B$2:$I$1053,6,FALSE)</f>
        <v>5</v>
      </c>
      <c r="W81" s="136"/>
      <c r="X81" s="5"/>
      <c r="Y81" s="140"/>
      <c r="Z81" s="126"/>
      <c r="AA81" s="136"/>
      <c r="AB81" s="5"/>
      <c r="AC81" s="140"/>
      <c r="AD81" s="126"/>
      <c r="AE81" s="136"/>
      <c r="AF81" s="5"/>
      <c r="AG81" s="140"/>
      <c r="AH81" s="126"/>
      <c r="AI81" s="155"/>
      <c r="AJ81" s="123"/>
      <c r="AK81" s="139"/>
      <c r="AL81" s="124"/>
      <c r="AM81" s="155">
        <f>VLOOKUP(C81,'9'!$B$2:$H$1187,3,FALSE)</f>
        <v>9.8020833333333335E-2</v>
      </c>
      <c r="AN81" s="123">
        <f>VLOOKUP(C81,'9'!$B$2:$H$1187,4,FALSE)</f>
        <v>41</v>
      </c>
      <c r="AO81" s="139">
        <f>VLOOKUP(AN81,Баллы!$A$2:$B$101,2)+AP81/2</f>
        <v>62.5</v>
      </c>
      <c r="AP81" s="124">
        <f>VLOOKUP(C81,'9'!$B$2:$H$1187,6,FALSE)</f>
        <v>25</v>
      </c>
      <c r="AQ81" s="122"/>
      <c r="AR81" s="123"/>
      <c r="AS81" s="139"/>
      <c r="AT81" s="124"/>
      <c r="AU81" s="122"/>
      <c r="AV81" s="123"/>
      <c r="AW81" s="139"/>
      <c r="AX81" s="124"/>
    </row>
    <row r="82" spans="1:50" ht="14.4" customHeight="1">
      <c r="A82" s="245">
        <f>IF(D82=0," ",RANK(D82,$D$3:$D$1238,0))</f>
        <v>80</v>
      </c>
      <c r="B82" s="246">
        <v>80</v>
      </c>
      <c r="C82" s="104" t="s">
        <v>880</v>
      </c>
      <c r="D82" s="115">
        <f>I82+M82+Q82+U82+Y82+AC82+AG82+AK82+AO82+AW82+AS82</f>
        <v>134.5</v>
      </c>
      <c r="E82" s="115">
        <f>J82+N82+R82+V82+Z82+AD82+AH82+AL82+AP82+AX82+AT82</f>
        <v>35</v>
      </c>
      <c r="F82" s="119">
        <f>COUNTA(H82,L82,P82,T82,X82,AB82,AF82,AJ82,AN82,AV82,AR82)</f>
        <v>2</v>
      </c>
      <c r="G82" s="125"/>
      <c r="H82" s="5"/>
      <c r="I82" s="140"/>
      <c r="J82" s="126"/>
      <c r="K82" s="125">
        <f>VLOOKUP(C82,'2'!$B$101:$H$575,3,FALSE)</f>
        <v>4.9837962962962966E-2</v>
      </c>
      <c r="L82" s="5">
        <f>VLOOKUP(C82,'2'!$B$101:$H$575,4,FALSE)</f>
        <v>24</v>
      </c>
      <c r="M82" s="140">
        <f>VLOOKUP(L82,Баллы!$A$2:$B$101,2)+N82/2</f>
        <v>74.5</v>
      </c>
      <c r="N82" s="126">
        <f>VLOOKUP(C82,'2'!$B$101:$H$575,6,FALSE)</f>
        <v>15</v>
      </c>
      <c r="O82" s="125"/>
      <c r="P82" s="5"/>
      <c r="Q82" s="140"/>
      <c r="R82" s="126"/>
      <c r="S82" s="125">
        <f>VLOOKUP(C82,'4'!$B$2:$I$1053,3,FALSE)</f>
        <v>7.4826388888888887E-2</v>
      </c>
      <c r="T82" s="5">
        <f>VLOOKUP(C82,'4'!$B$2:$I$1053,4,FALSE)</f>
        <v>41</v>
      </c>
      <c r="U82" s="140">
        <f>VLOOKUP(T82,Баллы!$A$2:$B$101,2)+V82/2</f>
        <v>60</v>
      </c>
      <c r="V82" s="126">
        <f>VLOOKUP(C82,'4'!$B$2:$I$1053,6,FALSE)</f>
        <v>20</v>
      </c>
      <c r="W82" s="136"/>
      <c r="X82" s="5"/>
      <c r="Y82" s="140"/>
      <c r="Z82" s="126"/>
      <c r="AA82" s="136"/>
      <c r="AB82" s="5"/>
      <c r="AC82" s="140"/>
      <c r="AD82" s="126"/>
      <c r="AE82" s="136"/>
      <c r="AF82" s="5"/>
      <c r="AG82" s="140"/>
      <c r="AH82" s="126"/>
      <c r="AI82" s="155"/>
      <c r="AJ82" s="123"/>
      <c r="AK82" s="139"/>
      <c r="AL82" s="124"/>
      <c r="AM82" s="155"/>
      <c r="AN82" s="123"/>
      <c r="AO82" s="139"/>
      <c r="AP82" s="124"/>
      <c r="AQ82" s="122"/>
      <c r="AR82" s="123"/>
      <c r="AS82" s="139"/>
      <c r="AT82" s="124"/>
      <c r="AU82" s="122"/>
      <c r="AV82" s="123"/>
      <c r="AW82" s="139"/>
      <c r="AX82" s="124"/>
    </row>
    <row r="83" spans="1:50" ht="14.4" customHeight="1">
      <c r="A83" s="245">
        <f>IF(D83=0," ",RANK(D83,$D$3:$D$1238,0))</f>
        <v>80</v>
      </c>
      <c r="B83" s="246">
        <v>81</v>
      </c>
      <c r="C83" s="104" t="s">
        <v>891</v>
      </c>
      <c r="D83" s="115">
        <f>I83+M83+Q83+U83+Y83+AC83+AG83+AK83+AO83+AW83+AS83</f>
        <v>134.5</v>
      </c>
      <c r="E83" s="115">
        <f>J83+N83+R83+V83+Z83+AD83+AH83+AL83+AP83+AX83+AT83</f>
        <v>23</v>
      </c>
      <c r="F83" s="119">
        <f>COUNTA(H83,L83,P83,T83,X83,AB83,AF83,AJ83,AN83,AV83,AR83)</f>
        <v>2</v>
      </c>
      <c r="G83" s="125"/>
      <c r="H83" s="5"/>
      <c r="I83" s="140"/>
      <c r="J83" s="126"/>
      <c r="K83" s="125">
        <f>VLOOKUP(C83,'2'!$B$101:$H$575,3,FALSE)</f>
        <v>5.46875E-2</v>
      </c>
      <c r="L83" s="5">
        <f>VLOOKUP(C83,'2'!$B$101:$H$575,4,FALSE)</f>
        <v>46</v>
      </c>
      <c r="M83" s="140">
        <f>VLOOKUP(L83,Баллы!$A$2:$B$101,2)+N83/2</f>
        <v>52.5</v>
      </c>
      <c r="N83" s="126">
        <f>VLOOKUP(C83,'2'!$B$101:$H$575,6,FALSE)</f>
        <v>15</v>
      </c>
      <c r="O83" s="125"/>
      <c r="P83" s="5"/>
      <c r="Q83" s="140"/>
      <c r="R83" s="126"/>
      <c r="S83" s="125"/>
      <c r="T83" s="5"/>
      <c r="U83" s="140"/>
      <c r="V83" s="126"/>
      <c r="W83" s="136"/>
      <c r="X83" s="5"/>
      <c r="Y83" s="140"/>
      <c r="Z83" s="126"/>
      <c r="AA83" s="136"/>
      <c r="AB83" s="5"/>
      <c r="AC83" s="140"/>
      <c r="AD83" s="126"/>
      <c r="AE83" s="136"/>
      <c r="AF83" s="5"/>
      <c r="AG83" s="140"/>
      <c r="AH83" s="126"/>
      <c r="AI83" s="155"/>
      <c r="AJ83" s="123"/>
      <c r="AK83" s="139"/>
      <c r="AL83" s="124"/>
      <c r="AM83" s="155"/>
      <c r="AN83" s="123"/>
      <c r="AO83" s="139"/>
      <c r="AP83" s="124"/>
      <c r="AQ83" s="122"/>
      <c r="AR83" s="123"/>
      <c r="AS83" s="139"/>
      <c r="AT83" s="124"/>
      <c r="AU83" s="122">
        <f>VLOOKUP(C83,'11'!$B$9:$H$521,3,FALSE)</f>
        <v>2.883101851851852E-2</v>
      </c>
      <c r="AV83" s="123">
        <f>VLOOKUP(C83,'11'!$B$9:$H$521,4,FALSE)</f>
        <v>13</v>
      </c>
      <c r="AW83" s="139">
        <f>VLOOKUP(AV83,Баллы!$A$2:$B$101,2)+AX83/2</f>
        <v>82</v>
      </c>
      <c r="AX83" s="124">
        <f>VLOOKUP(C83,'11'!$B$9:$H$521,6,FALSE)</f>
        <v>8</v>
      </c>
    </row>
    <row r="84" spans="1:50" ht="14.4" customHeight="1">
      <c r="A84" s="245">
        <f>IF(D84=0," ",RANK(D84,$D$3:$D$1238,0))</f>
        <v>82</v>
      </c>
      <c r="B84" s="246">
        <v>82</v>
      </c>
      <c r="C84" s="104" t="s">
        <v>205</v>
      </c>
      <c r="D84" s="115">
        <f>I84+M84+Q84+U84+Y84+AC84+AG84+AK84+AO84+AW84+AS84</f>
        <v>133.5</v>
      </c>
      <c r="E84" s="115">
        <f>J84+N84+R84+V84+Z84+AD84+AH84+AL84+AP84+AX84+AT84</f>
        <v>35</v>
      </c>
      <c r="F84" s="119">
        <f>COUNTA(H84,L84,P84,T84,X84,AB84,AF84,AJ84,AN84,AV84,AR84)</f>
        <v>3</v>
      </c>
      <c r="G84" s="125">
        <f>VLOOKUP(C84,'1'!$B$46:$H$384,3,FALSE)</f>
        <v>4.5138888888888888E-2</v>
      </c>
      <c r="H84" s="5">
        <f>VLOOKUP(C84,'1'!$B$46:$H$384,4,FALSE)</f>
        <v>116</v>
      </c>
      <c r="I84" s="140">
        <f>VLOOKUP(H84,Баллы!$A$2:$B$101,2)+J84/2</f>
        <v>6</v>
      </c>
      <c r="J84" s="126">
        <f>VLOOKUP(C84,'1'!$B$46:$H$384,6,FALSE)</f>
        <v>10</v>
      </c>
      <c r="K84" s="125">
        <f>VLOOKUP(C84,'2'!$B$101:$H$575,3,FALSE)</f>
        <v>5.0891203703703702E-2</v>
      </c>
      <c r="L84" s="5">
        <f>VLOOKUP(C84,'2'!$B$101:$H$575,4,FALSE)</f>
        <v>27</v>
      </c>
      <c r="M84" s="140">
        <f>VLOOKUP(L84,Баллы!$A$2:$B$101,2)+N84/2</f>
        <v>71.5</v>
      </c>
      <c r="N84" s="126">
        <f>VLOOKUP(C84,'2'!$B$101:$H$575,6,FALSE)</f>
        <v>15</v>
      </c>
      <c r="O84" s="125"/>
      <c r="P84" s="5"/>
      <c r="Q84" s="140"/>
      <c r="R84" s="126"/>
      <c r="S84" s="125"/>
      <c r="T84" s="5"/>
      <c r="U84" s="140"/>
      <c r="V84" s="126"/>
      <c r="W84" s="136"/>
      <c r="X84" s="5"/>
      <c r="Y84" s="140"/>
      <c r="Z84" s="126"/>
      <c r="AA84" s="136"/>
      <c r="AB84" s="5"/>
      <c r="AC84" s="140"/>
      <c r="AD84" s="126"/>
      <c r="AE84" s="136"/>
      <c r="AF84" s="5"/>
      <c r="AG84" s="140"/>
      <c r="AH84" s="126"/>
      <c r="AI84" s="155"/>
      <c r="AJ84" s="123"/>
      <c r="AK84" s="139"/>
      <c r="AL84" s="124"/>
      <c r="AM84" s="155"/>
      <c r="AN84" s="123"/>
      <c r="AO84" s="139"/>
      <c r="AP84" s="124"/>
      <c r="AQ84" s="122">
        <f>VLOOKUP(C84,'10'!$B$8:$H$232,3,FALSE)</f>
        <v>4.6712962962962963E-2</v>
      </c>
      <c r="AR84" s="123">
        <f>VLOOKUP(C84,'10'!$B$8:$H$232,4,FALSE)</f>
        <v>40</v>
      </c>
      <c r="AS84" s="139">
        <f>VLOOKUP(AR84,Баллы!$A$2:$B$101,2)+AT84/2</f>
        <v>56</v>
      </c>
      <c r="AT84" s="124">
        <f>VLOOKUP(C84,'10'!$B$8:$H$232,6,FALSE)</f>
        <v>10</v>
      </c>
      <c r="AU84" s="122"/>
      <c r="AV84" s="123"/>
      <c r="AW84" s="139"/>
      <c r="AX84" s="124"/>
    </row>
    <row r="85" spans="1:50" ht="14.4" customHeight="1">
      <c r="A85" s="245">
        <f>IF(D85=0," ",RANK(D85,$D$3:$D$1238,0))</f>
        <v>83</v>
      </c>
      <c r="B85" s="246">
        <v>83</v>
      </c>
      <c r="C85" s="104" t="s">
        <v>886</v>
      </c>
      <c r="D85" s="115">
        <f>I85+M85+Q85+U85+Y85+AC85+AG85+AK85+AO85+AW85+AS85</f>
        <v>133</v>
      </c>
      <c r="E85" s="115">
        <f>J85+N85+R85+V85+Z85+AD85+AH85+AL85+AP85+AX85+AT85</f>
        <v>30</v>
      </c>
      <c r="F85" s="119">
        <f>COUNTA(H85,L85,P85,T85,X85,AB85,AF85,AJ85,AN85,AV85,AR85)</f>
        <v>2</v>
      </c>
      <c r="G85" s="125"/>
      <c r="H85" s="5"/>
      <c r="I85" s="140"/>
      <c r="J85" s="126"/>
      <c r="K85" s="125">
        <f>VLOOKUP(C85,'2'!$B$101:$H$575,3,FALSE)</f>
        <v>5.3576388888888889E-2</v>
      </c>
      <c r="L85" s="5">
        <f>VLOOKUP(C85,'2'!$B$101:$H$575,4,FALSE)</f>
        <v>40</v>
      </c>
      <c r="M85" s="140">
        <f>VLOOKUP(L85,Баллы!$A$2:$B$101,2)+N85/2</f>
        <v>58.5</v>
      </c>
      <c r="N85" s="126">
        <f>VLOOKUP(C85,'2'!$B$101:$H$575,6,FALSE)</f>
        <v>15</v>
      </c>
      <c r="O85" s="125"/>
      <c r="P85" s="5"/>
      <c r="Q85" s="140"/>
      <c r="R85" s="126"/>
      <c r="S85" s="125"/>
      <c r="T85" s="5"/>
      <c r="U85" s="140"/>
      <c r="V85" s="126"/>
      <c r="W85" s="136"/>
      <c r="X85" s="5"/>
      <c r="Y85" s="140"/>
      <c r="Z85" s="126"/>
      <c r="AA85" s="136"/>
      <c r="AB85" s="5"/>
      <c r="AC85" s="140"/>
      <c r="AD85" s="126"/>
      <c r="AE85" s="136"/>
      <c r="AF85" s="5"/>
      <c r="AG85" s="140"/>
      <c r="AH85" s="126"/>
      <c r="AI85" s="155"/>
      <c r="AJ85" s="123"/>
      <c r="AK85" s="139"/>
      <c r="AL85" s="124"/>
      <c r="AM85" s="155"/>
      <c r="AN85" s="123"/>
      <c r="AO85" s="139"/>
      <c r="AP85" s="124"/>
      <c r="AQ85" s="122"/>
      <c r="AR85" s="123"/>
      <c r="AS85" s="139"/>
      <c r="AT85" s="124"/>
      <c r="AU85" s="122">
        <f>VLOOKUP(C85,'11'!$B$9:$H$521,3,FALSE)</f>
        <v>5.4525462962962963E-2</v>
      </c>
      <c r="AV85" s="123">
        <f>VLOOKUP(C85,'11'!$B$9:$H$521,4,FALSE)</f>
        <v>24</v>
      </c>
      <c r="AW85" s="139">
        <f>VLOOKUP(AV85,Баллы!$A$2:$B$101,2)+AX85/2</f>
        <v>74.5</v>
      </c>
      <c r="AX85" s="124">
        <f>VLOOKUP(C85,'11'!$B$9:$H$521,6,FALSE)</f>
        <v>15</v>
      </c>
    </row>
    <row r="86" spans="1:50" ht="14.4" customHeight="1">
      <c r="A86" s="245">
        <f>IF(D86=0," ",RANK(D86,$D$3:$D$1238,0))</f>
        <v>84</v>
      </c>
      <c r="B86" s="246">
        <v>84</v>
      </c>
      <c r="C86" s="104" t="s">
        <v>921</v>
      </c>
      <c r="D86" s="115">
        <f>I86+M86+Q86+U86+Y86+AC86+AG86+AK86+AO86+AW86+AS86</f>
        <v>131.5</v>
      </c>
      <c r="E86" s="115">
        <f>J86+N86+R86+V86+Z86+AD86+AH86+AL86+AP86+AX86+AT86</f>
        <v>35</v>
      </c>
      <c r="F86" s="119">
        <f>COUNTA(H86,L86,P86,T86,X86,AB86,AF86,AJ86,AN86,AV86,AR86)</f>
        <v>3</v>
      </c>
      <c r="G86" s="125"/>
      <c r="H86" s="5"/>
      <c r="I86" s="140"/>
      <c r="J86" s="126"/>
      <c r="K86" s="125">
        <f>VLOOKUP(C86,'2'!$B$101:$H$575,3,FALSE)</f>
        <v>6.3101851851851853E-2</v>
      </c>
      <c r="L86" s="5">
        <f>VLOOKUP(C86,'2'!$B$101:$H$575,4,FALSE)</f>
        <v>93</v>
      </c>
      <c r="M86" s="140">
        <f>VLOOKUP(L86,Баллы!$A$2:$B$101,2)+N86/2</f>
        <v>8.5</v>
      </c>
      <c r="N86" s="126">
        <f>VLOOKUP(C86,'2'!$B$101:$H$575,6,FALSE)</f>
        <v>15</v>
      </c>
      <c r="O86" s="125"/>
      <c r="P86" s="5"/>
      <c r="Q86" s="140"/>
      <c r="R86" s="126"/>
      <c r="S86" s="125"/>
      <c r="T86" s="5"/>
      <c r="U86" s="140"/>
      <c r="V86" s="126"/>
      <c r="W86" s="136"/>
      <c r="X86" s="5"/>
      <c r="Y86" s="140"/>
      <c r="Z86" s="126"/>
      <c r="AA86" s="136"/>
      <c r="AB86" s="301"/>
      <c r="AC86" s="140"/>
      <c r="AD86" s="126"/>
      <c r="AE86" s="136"/>
      <c r="AF86" s="5"/>
      <c r="AG86" s="140"/>
      <c r="AH86" s="126"/>
      <c r="AI86" s="155">
        <f>VLOOKUP(C86,'8'!$B$6:$H$193,3,FALSE)</f>
        <v>2.1608796296296296E-2</v>
      </c>
      <c r="AJ86" s="123">
        <f>VLOOKUP(C86,'8'!$B$6:$H$193,4,FALSE)</f>
        <v>11</v>
      </c>
      <c r="AK86" s="139">
        <f>VLOOKUP(AJ86,Баллы!$A$2:$B$101,2)+AL86/2</f>
        <v>82.5</v>
      </c>
      <c r="AL86" s="124">
        <f>VLOOKUP(C86,'8'!$B$6:$H$193,6,FALSE)</f>
        <v>5</v>
      </c>
      <c r="AM86" s="155"/>
      <c r="AN86" s="123"/>
      <c r="AO86" s="139"/>
      <c r="AP86" s="124"/>
      <c r="AQ86" s="122"/>
      <c r="AR86" s="123"/>
      <c r="AS86" s="139"/>
      <c r="AT86" s="124"/>
      <c r="AU86" s="122">
        <f>VLOOKUP(C86,'11'!$B$9:$H$521,3,FALSE)</f>
        <v>6.519675925925926E-2</v>
      </c>
      <c r="AV86" s="123">
        <f>VLOOKUP(C86,'11'!$B$9:$H$521,4,FALSE)</f>
        <v>58</v>
      </c>
      <c r="AW86" s="139">
        <f>VLOOKUP(AV86,Баллы!$A$2:$B$101,2)+AX86/2</f>
        <v>40.5</v>
      </c>
      <c r="AX86" s="124">
        <f>VLOOKUP(C86,'11'!$B$9:$H$521,6,FALSE)</f>
        <v>15</v>
      </c>
    </row>
    <row r="87" spans="1:50" ht="14.4" customHeight="1">
      <c r="A87" s="245">
        <f>IF(D87=0," ",RANK(D87,$D$3:$D$1238,0))</f>
        <v>85</v>
      </c>
      <c r="B87" s="246">
        <v>85</v>
      </c>
      <c r="C87" s="104" t="s">
        <v>355</v>
      </c>
      <c r="D87" s="115">
        <f>I87+M87+Q87+U87+Y87+AC87+AG87+AK87+AO87+AW87+AS87</f>
        <v>131</v>
      </c>
      <c r="E87" s="115">
        <f>J87+N87+R87+V87+Z87+AD87+AH87+AL87+AP87+AX87+AT87</f>
        <v>46</v>
      </c>
      <c r="F87" s="119">
        <f>COUNTA(H87,L87,P87,T87,X87,AB87,AF87,AJ87,AN87,AV87,AR87)</f>
        <v>2</v>
      </c>
      <c r="G87" s="125"/>
      <c r="H87" s="5"/>
      <c r="I87" s="140"/>
      <c r="J87" s="126"/>
      <c r="K87" s="125">
        <f>VLOOKUP(C87,'2'!$B$101:$H$575,3,FALSE)</f>
        <v>5.2523148148148145E-2</v>
      </c>
      <c r="L87" s="5">
        <f>VLOOKUP(C87,'2'!$B$101:$H$575,4,FALSE)</f>
        <v>36</v>
      </c>
      <c r="M87" s="140">
        <f>VLOOKUP(L87,Баллы!$A$2:$B$101,2)+N87/2</f>
        <v>62.5</v>
      </c>
      <c r="N87" s="126">
        <f>VLOOKUP(C87,'2'!$B$101:$H$575,6,FALSE)</f>
        <v>15</v>
      </c>
      <c r="O87" s="125"/>
      <c r="P87" s="5"/>
      <c r="Q87" s="140"/>
      <c r="R87" s="126"/>
      <c r="S87" s="125"/>
      <c r="T87" s="5"/>
      <c r="U87" s="140"/>
      <c r="V87" s="126"/>
      <c r="W87" s="136"/>
      <c r="X87" s="5"/>
      <c r="Y87" s="140"/>
      <c r="Z87" s="126"/>
      <c r="AA87" s="136"/>
      <c r="AB87" s="5"/>
      <c r="AC87" s="140"/>
      <c r="AD87" s="126"/>
      <c r="AE87" s="136"/>
      <c r="AF87" s="5"/>
      <c r="AG87" s="140"/>
      <c r="AH87" s="126"/>
      <c r="AI87" s="155"/>
      <c r="AJ87" s="123"/>
      <c r="AK87" s="139"/>
      <c r="AL87" s="124"/>
      <c r="AM87" s="155"/>
      <c r="AN87" s="123"/>
      <c r="AO87" s="139"/>
      <c r="AP87" s="124"/>
      <c r="AQ87" s="122"/>
      <c r="AR87" s="123"/>
      <c r="AS87" s="139"/>
      <c r="AT87" s="124"/>
      <c r="AU87" s="122">
        <f>VLOOKUP(C87,'11'!$B$9:$H$521,3,FALSE)</f>
        <v>0.12887731481481482</v>
      </c>
      <c r="AV87" s="123">
        <f>VLOOKUP(C87,'11'!$B$9:$H$521,4,FALSE)</f>
        <v>38</v>
      </c>
      <c r="AW87" s="139">
        <f>VLOOKUP(AV87,Баллы!$A$2:$B$101,2)+AX87/2</f>
        <v>68.5</v>
      </c>
      <c r="AX87" s="124">
        <f>VLOOKUP(C87,'11'!$B$9:$H$521,6,FALSE)</f>
        <v>31</v>
      </c>
    </row>
    <row r="88" spans="1:50" ht="14.4" customHeight="1">
      <c r="A88" s="245">
        <f>IF(D88=0," ",RANK(D88,$D$3:$D$1238,0))</f>
        <v>86</v>
      </c>
      <c r="B88" s="246">
        <v>86</v>
      </c>
      <c r="C88" s="104" t="s">
        <v>398</v>
      </c>
      <c r="D88" s="115">
        <f>I88+M88+Q88+U88+Y88+AC88+AG88+AK88+AO88+AW88+AS88</f>
        <v>129</v>
      </c>
      <c r="E88" s="115">
        <f>J88+N88+R88+V88+Z88+AD88+AH88+AL88+AP88+AX88+AT88</f>
        <v>20</v>
      </c>
      <c r="F88" s="119">
        <f>COUNTA(H88,L88,P88,T88,X88,AB88,AF88,AJ88,AN88,AV88,AR88)</f>
        <v>2</v>
      </c>
      <c r="G88" s="125"/>
      <c r="H88" s="5"/>
      <c r="I88" s="140"/>
      <c r="J88" s="126"/>
      <c r="K88" s="125">
        <f>VLOOKUP(C88,'2'!$B$101:$H$575,3,FALSE)</f>
        <v>1.8229166666666668E-2</v>
      </c>
      <c r="L88" s="5">
        <f>VLOOKUP(C88,'2'!$B$101:$H$575,4,FALSE)</f>
        <v>14</v>
      </c>
      <c r="M88" s="140">
        <f>VLOOKUP(L88,Баллы!$A$2:$B$101,2)+N88/2</f>
        <v>79.5</v>
      </c>
      <c r="N88" s="126">
        <f>VLOOKUP(C88,'2'!$B$101:$H$575,6,FALSE)</f>
        <v>5</v>
      </c>
      <c r="O88" s="125"/>
      <c r="P88" s="5"/>
      <c r="Q88" s="140"/>
      <c r="R88" s="126"/>
      <c r="S88" s="125"/>
      <c r="T88" s="5"/>
      <c r="U88" s="140"/>
      <c r="V88" s="126"/>
      <c r="W88" s="136"/>
      <c r="X88" s="5"/>
      <c r="Y88" s="140"/>
      <c r="Z88" s="126"/>
      <c r="AA88" s="136"/>
      <c r="AB88" s="5"/>
      <c r="AC88" s="140"/>
      <c r="AD88" s="126"/>
      <c r="AE88" s="136"/>
      <c r="AF88" s="5"/>
      <c r="AG88" s="140"/>
      <c r="AH88" s="126"/>
      <c r="AI88" s="155"/>
      <c r="AJ88" s="123"/>
      <c r="AK88" s="139"/>
      <c r="AL88" s="124"/>
      <c r="AM88" s="155"/>
      <c r="AN88" s="123"/>
      <c r="AO88" s="139"/>
      <c r="AP88" s="124"/>
      <c r="AQ88" s="122"/>
      <c r="AR88" s="123"/>
      <c r="AS88" s="139"/>
      <c r="AT88" s="124"/>
      <c r="AU88" s="122">
        <f>VLOOKUP(C88,'11'!$B$9:$H$521,3,FALSE)</f>
        <v>6.0636574074074072E-2</v>
      </c>
      <c r="AV88" s="123">
        <f>VLOOKUP(C88,'11'!$B$9:$H$521,4,FALSE)</f>
        <v>49</v>
      </c>
      <c r="AW88" s="139">
        <f>VLOOKUP(AV88,Баллы!$A$2:$B$101,2)+AX88/2</f>
        <v>49.5</v>
      </c>
      <c r="AX88" s="124">
        <f>VLOOKUP(C88,'11'!$B$9:$H$521,6,FALSE)</f>
        <v>15</v>
      </c>
    </row>
    <row r="89" spans="1:50" ht="14.4" customHeight="1">
      <c r="A89" s="245">
        <f>IF(D89=0," ",RANK(D89,$D$3:$D$1238,0))</f>
        <v>87</v>
      </c>
      <c r="B89" s="246">
        <v>87</v>
      </c>
      <c r="C89" s="105" t="s">
        <v>1356</v>
      </c>
      <c r="D89" s="115">
        <f>I89+M89+Q89+U89+Y89+AC89+AG89+AK89+AO89+AW89+AS89</f>
        <v>128</v>
      </c>
      <c r="E89" s="115">
        <f>J89+N89+R89+V89+Z89+AD89+AH89+AL89+AP89+AX89+AT89</f>
        <v>22</v>
      </c>
      <c r="F89" s="119">
        <f>COUNTA(H89,L89,P89,T89,X89,AB89,AF89,AJ89,AN89,AV89,AR89)</f>
        <v>2</v>
      </c>
      <c r="G89" s="125"/>
      <c r="H89" s="5"/>
      <c r="I89" s="140"/>
      <c r="J89" s="126"/>
      <c r="K89" s="125"/>
      <c r="L89" s="5"/>
      <c r="M89" s="140"/>
      <c r="N89" s="126"/>
      <c r="O89" s="125"/>
      <c r="P89" s="5"/>
      <c r="Q89" s="140"/>
      <c r="R89" s="126"/>
      <c r="S89" s="125"/>
      <c r="T89" s="5"/>
      <c r="U89" s="140"/>
      <c r="V89" s="126"/>
      <c r="W89" s="136"/>
      <c r="X89" s="5"/>
      <c r="Y89" s="140"/>
      <c r="Z89" s="126"/>
      <c r="AA89" s="136">
        <f>VLOOKUP(C89,'6'!$B$8:$H$202,3,FALSE)</f>
        <v>5.1388888888888894E-2</v>
      </c>
      <c r="AB89" s="5">
        <f>VLOOKUP(C89,'6'!$B$8:$H$202,4,FALSE)</f>
        <v>44</v>
      </c>
      <c r="AC89" s="140">
        <f>VLOOKUP(AB89,Баллы!$A$2:$B$101,2)+AD89/2</f>
        <v>52</v>
      </c>
      <c r="AD89" s="126">
        <f>VLOOKUP(C89,'6'!$B$8:$H$202,6,FALSE)</f>
        <v>10</v>
      </c>
      <c r="AE89" s="136">
        <f>VLOOKUP(C89,'7'!$B$11:$H$105,3,FALSE)</f>
        <v>8.3506944444444439E-2</v>
      </c>
      <c r="AF89" s="5">
        <f>VLOOKUP(C89,'7'!$B$11:$H$105,4,FALSE)</f>
        <v>21</v>
      </c>
      <c r="AG89" s="140">
        <f>VLOOKUP(AF89,Баллы!$A$2:$B$101,2)+AH89/2</f>
        <v>76</v>
      </c>
      <c r="AH89" s="126">
        <f>VLOOKUP(C89,'7'!$B$11:$H$105,6,FALSE)</f>
        <v>12</v>
      </c>
      <c r="AI89" s="155"/>
      <c r="AJ89" s="123"/>
      <c r="AK89" s="139"/>
      <c r="AL89" s="124"/>
      <c r="AM89" s="155"/>
      <c r="AN89" s="123"/>
      <c r="AO89" s="139"/>
      <c r="AP89" s="124"/>
      <c r="AQ89" s="122"/>
      <c r="AR89" s="123"/>
      <c r="AS89" s="139"/>
      <c r="AT89" s="124"/>
      <c r="AU89" s="122"/>
      <c r="AV89" s="123"/>
      <c r="AW89" s="139"/>
      <c r="AX89" s="124"/>
    </row>
    <row r="90" spans="1:50" ht="14.4" customHeight="1">
      <c r="A90" s="245">
        <f>IF(D90=0," ",RANK(D90,$D$3:$D$1238,0))</f>
        <v>88</v>
      </c>
      <c r="B90" s="246">
        <v>88</v>
      </c>
      <c r="C90" s="108" t="s">
        <v>364</v>
      </c>
      <c r="D90" s="115">
        <f>I90+M90+Q90+U90+Y90+AC90+AG90+AK90+AO90+AW90+AS90</f>
        <v>125.5</v>
      </c>
      <c r="E90" s="115">
        <f>J90+N90+R90+V90+Z90+AD90+AH90+AL90+AP90+AX90+AT90</f>
        <v>55</v>
      </c>
      <c r="F90" s="119">
        <f>COUNTA(H90,L90,P90,T90,X90,AB90,AF90,AJ90,AN90,AV90,AR90)</f>
        <v>3</v>
      </c>
      <c r="G90" s="125"/>
      <c r="H90" s="5"/>
      <c r="I90" s="140"/>
      <c r="J90" s="126"/>
      <c r="K90" s="125"/>
      <c r="L90" s="5"/>
      <c r="M90" s="140"/>
      <c r="N90" s="126"/>
      <c r="O90" s="125"/>
      <c r="P90" s="5"/>
      <c r="Q90" s="140"/>
      <c r="R90" s="126"/>
      <c r="S90" s="125"/>
      <c r="T90" s="5"/>
      <c r="U90" s="140"/>
      <c r="V90" s="126"/>
      <c r="W90" s="136">
        <f>VLOOKUP(C90,'5'!$B$50:$H$423,3,FALSE)</f>
        <v>0.17028935185185187</v>
      </c>
      <c r="X90" s="5">
        <f>VLOOKUP(C90,'5'!$B$50:$H$423,4,FALSE)</f>
        <v>94</v>
      </c>
      <c r="Y90" s="140">
        <f>VLOOKUP(X90,Баллы!$A$2:$B$101,2)+Z90/2</f>
        <v>13.5</v>
      </c>
      <c r="Z90" s="126">
        <f>VLOOKUP(C90,'5'!$B$50:$H$423,6,FALSE)</f>
        <v>25</v>
      </c>
      <c r="AA90" s="136"/>
      <c r="AB90" s="264"/>
      <c r="AC90" s="140"/>
      <c r="AD90" s="126"/>
      <c r="AE90" s="136"/>
      <c r="AF90" s="5"/>
      <c r="AG90" s="140"/>
      <c r="AH90" s="126"/>
      <c r="AI90" s="155">
        <f>VLOOKUP(C90,'8'!$B$6:$H$193,3,FALSE)</f>
        <v>7.3831018518518518E-2</v>
      </c>
      <c r="AJ90" s="123">
        <f>VLOOKUP(C90,'8'!$B$6:$H$193,4,FALSE)</f>
        <v>32</v>
      </c>
      <c r="AK90" s="139">
        <f>VLOOKUP(AJ90,Баллы!$A$2:$B$101,2)+AL90/2</f>
        <v>66.5</v>
      </c>
      <c r="AL90" s="124">
        <f>VLOOKUP(C90,'8'!$B$6:$H$193,6,FALSE)</f>
        <v>15</v>
      </c>
      <c r="AM90" s="155"/>
      <c r="AN90" s="123"/>
      <c r="AO90" s="139"/>
      <c r="AP90" s="124"/>
      <c r="AQ90" s="122"/>
      <c r="AR90" s="123"/>
      <c r="AS90" s="139"/>
      <c r="AT90" s="124"/>
      <c r="AU90" s="122">
        <f>VLOOKUP(C90,'11'!$B$9:$H$521,3,FALSE)</f>
        <v>6.1886574074074073E-2</v>
      </c>
      <c r="AV90" s="123">
        <f>VLOOKUP(C90,'11'!$B$9:$H$521,4,FALSE)</f>
        <v>53</v>
      </c>
      <c r="AW90" s="139">
        <f>VLOOKUP(AV90,Баллы!$A$2:$B$101,2)+AX90/2</f>
        <v>45.5</v>
      </c>
      <c r="AX90" s="124">
        <f>VLOOKUP(C90,'11'!$B$9:$H$521,6,FALSE)</f>
        <v>15</v>
      </c>
    </row>
    <row r="91" spans="1:50" ht="14.4" customHeight="1">
      <c r="A91" s="245">
        <f>IF(D91=0," ",RANK(D91,$D$3:$D$1238,0))</f>
        <v>89</v>
      </c>
      <c r="B91" s="246">
        <v>89</v>
      </c>
      <c r="C91" s="108" t="s">
        <v>299</v>
      </c>
      <c r="D91" s="115">
        <f>I91+M91+Q91+U91+Y91+AC91+AG91+AK91+AO91+AW91+AS91</f>
        <v>124.5</v>
      </c>
      <c r="E91" s="115">
        <f>J91+N91+R91+V91+Z91+AD91+AH91+AL91+AP91+AX91+AT91</f>
        <v>25</v>
      </c>
      <c r="F91" s="119">
        <f>COUNTA(H91,L91,P91,T91,X91,AB91,AF91,AJ91,AN91,AV91,AR91)</f>
        <v>2</v>
      </c>
      <c r="G91" s="125"/>
      <c r="H91" s="5"/>
      <c r="I91" s="140"/>
      <c r="J91" s="126"/>
      <c r="K91" s="125"/>
      <c r="L91" s="5"/>
      <c r="M91" s="140"/>
      <c r="N91" s="126"/>
      <c r="O91" s="125"/>
      <c r="P91" s="5"/>
      <c r="Q91" s="140"/>
      <c r="R91" s="126"/>
      <c r="S91" s="125"/>
      <c r="T91" s="5"/>
      <c r="U91" s="140"/>
      <c r="V91" s="126"/>
      <c r="W91" s="136">
        <f>VLOOKUP(C91,'5'!$B$50:$H$423,3,FALSE)</f>
        <v>3.6793981481481483E-2</v>
      </c>
      <c r="X91" s="5">
        <f>VLOOKUP(C91,'5'!$B$50:$H$423,4,FALSE)</f>
        <v>16</v>
      </c>
      <c r="Y91" s="140">
        <f>VLOOKUP(X91,Баллы!$A$2:$B$101,2)+Z91/2</f>
        <v>80</v>
      </c>
      <c r="Z91" s="126">
        <f>VLOOKUP(C91,'5'!$B$50:$H$423,6,FALSE)</f>
        <v>10</v>
      </c>
      <c r="AA91" s="136"/>
      <c r="AB91" s="5"/>
      <c r="AC91" s="140"/>
      <c r="AD91" s="126"/>
      <c r="AE91" s="136"/>
      <c r="AF91" s="5"/>
      <c r="AG91" s="140"/>
      <c r="AH91" s="126"/>
      <c r="AI91" s="155"/>
      <c r="AJ91" s="123"/>
      <c r="AK91" s="139"/>
      <c r="AL91" s="124"/>
      <c r="AM91" s="155"/>
      <c r="AN91" s="123"/>
      <c r="AO91" s="139"/>
      <c r="AP91" s="124"/>
      <c r="AQ91" s="122"/>
      <c r="AR91" s="123"/>
      <c r="AS91" s="139"/>
      <c r="AT91" s="124"/>
      <c r="AU91" s="122">
        <f>VLOOKUP(C91,'11'!$B$9:$H$521,3,FALSE)</f>
        <v>6.2395833333333331E-2</v>
      </c>
      <c r="AV91" s="123">
        <f>VLOOKUP(C91,'11'!$B$9:$H$521,4,FALSE)</f>
        <v>54</v>
      </c>
      <c r="AW91" s="139">
        <f>VLOOKUP(AV91,Баллы!$A$2:$B$101,2)+AX91/2</f>
        <v>44.5</v>
      </c>
      <c r="AX91" s="124">
        <f>VLOOKUP(C91,'11'!$B$9:$H$521,6,FALSE)</f>
        <v>15</v>
      </c>
    </row>
    <row r="92" spans="1:50" ht="14.4" customHeight="1">
      <c r="A92" s="245">
        <f>IF(D92=0," ",RANK(D92,$D$3:$D$1238,0))</f>
        <v>90</v>
      </c>
      <c r="B92" s="246">
        <v>90</v>
      </c>
      <c r="C92" s="105" t="s">
        <v>1361</v>
      </c>
      <c r="D92" s="115">
        <f>I92+M92+Q92+U92+Y92+AC92+AG92+AK92+AO92+AW92+AS92</f>
        <v>123.5</v>
      </c>
      <c r="E92" s="115">
        <f>J92+N92+R92+V92+Z92+AD92+AH92+AL92+AP92+AX92+AT92</f>
        <v>25</v>
      </c>
      <c r="F92" s="119">
        <f>COUNTA(H92,L92,P92,T92,X92,AB92,AF92,AJ92,AN92,AV92,AR92)</f>
        <v>2</v>
      </c>
      <c r="G92" s="125"/>
      <c r="H92" s="5"/>
      <c r="I92" s="140"/>
      <c r="J92" s="126"/>
      <c r="K92" s="125"/>
      <c r="L92" s="5"/>
      <c r="M92" s="140"/>
      <c r="N92" s="126"/>
      <c r="O92" s="125"/>
      <c r="P92" s="5"/>
      <c r="Q92" s="140"/>
      <c r="R92" s="126"/>
      <c r="S92" s="125"/>
      <c r="T92" s="5"/>
      <c r="U92" s="140"/>
      <c r="V92" s="126"/>
      <c r="W92" s="136"/>
      <c r="X92" s="5"/>
      <c r="Y92" s="140"/>
      <c r="Z92" s="126"/>
      <c r="AA92" s="136">
        <f>VLOOKUP(C92,'6'!$B$8:$H$202,3,FALSE)</f>
        <v>4.1608796296296297E-2</v>
      </c>
      <c r="AB92" s="5">
        <f>VLOOKUP(C92,'6'!$B$8:$H$202,4,FALSE)</f>
        <v>30</v>
      </c>
      <c r="AC92" s="140">
        <f>VLOOKUP(AB92,Баллы!$A$2:$B$101,2)+AD92/2</f>
        <v>66</v>
      </c>
      <c r="AD92" s="126">
        <f>VLOOKUP(C92,'6'!$B$8:$H$202,6,FALSE)</f>
        <v>10</v>
      </c>
      <c r="AE92" s="136"/>
      <c r="AF92" s="5"/>
      <c r="AG92" s="140"/>
      <c r="AH92" s="126"/>
      <c r="AI92" s="155"/>
      <c r="AJ92" s="123"/>
      <c r="AK92" s="139"/>
      <c r="AL92" s="124"/>
      <c r="AM92" s="155"/>
      <c r="AN92" s="123"/>
      <c r="AO92" s="139"/>
      <c r="AP92" s="124"/>
      <c r="AQ92" s="122"/>
      <c r="AR92" s="123"/>
      <c r="AS92" s="139"/>
      <c r="AT92" s="124"/>
      <c r="AU92" s="122">
        <f>VLOOKUP(C92,'11'!$B$9:$H$521,3,FALSE)</f>
        <v>5.858796296296296E-2</v>
      </c>
      <c r="AV92" s="123">
        <f>VLOOKUP(C92,'11'!$B$9:$H$521,4,FALSE)</f>
        <v>41</v>
      </c>
      <c r="AW92" s="139">
        <f>VLOOKUP(AV92,Баллы!$A$2:$B$101,2)+AX92/2</f>
        <v>57.5</v>
      </c>
      <c r="AX92" s="124">
        <f>VLOOKUP(C92,'11'!$B$9:$H$521,6,FALSE)</f>
        <v>15</v>
      </c>
    </row>
    <row r="93" spans="1:50" ht="14.4" customHeight="1">
      <c r="A93" s="245">
        <f>IF(D93=0," ",RANK(D93,$D$3:$D$1238,0))</f>
        <v>91</v>
      </c>
      <c r="B93" s="246">
        <v>91</v>
      </c>
      <c r="C93" s="108" t="s">
        <v>217</v>
      </c>
      <c r="D93" s="115">
        <f>I93+M93+Q93+U93+Y93+AC93+AG93+AK93+AO93+AW93+AS93</f>
        <v>122.5</v>
      </c>
      <c r="E93" s="115">
        <f>J93+N93+R93+V93+Z93+AD93+AH93+AL93+AP93+AX93+AT93</f>
        <v>51</v>
      </c>
      <c r="F93" s="119">
        <f>COUNTA(H93,L93,P93,T93,X93,AB93,AF93,AJ93,AN93,AV93,AR93)</f>
        <v>1</v>
      </c>
      <c r="G93" s="125"/>
      <c r="H93" s="5"/>
      <c r="I93" s="140"/>
      <c r="J93" s="126"/>
      <c r="K93" s="125"/>
      <c r="L93" s="5"/>
      <c r="M93" s="140"/>
      <c r="N93" s="126"/>
      <c r="O93" s="125"/>
      <c r="P93" s="5"/>
      <c r="Q93" s="140"/>
      <c r="R93" s="126"/>
      <c r="S93" s="125"/>
      <c r="T93" s="5"/>
      <c r="U93" s="140"/>
      <c r="V93" s="126"/>
      <c r="W93" s="136">
        <f>VLOOKUP(C93,'5'!$B$50:$H$423,3,FALSE)</f>
        <v>0.22437499999999999</v>
      </c>
      <c r="X93" s="5">
        <f>VLOOKUP(C93,'5'!$B$50:$H$423,4,FALSE)</f>
        <v>2</v>
      </c>
      <c r="Y93" s="140">
        <f>VLOOKUP(X93,Баллы!$A$2:$B$101,2)+Z93/2</f>
        <v>122.5</v>
      </c>
      <c r="Z93" s="126">
        <f>VLOOKUP(C93,'5'!$B$50:$H$423,6,FALSE)</f>
        <v>51</v>
      </c>
      <c r="AA93" s="136"/>
      <c r="AB93" s="5"/>
      <c r="AC93" s="140"/>
      <c r="AD93" s="126"/>
      <c r="AE93" s="136"/>
      <c r="AF93" s="5"/>
      <c r="AG93" s="140"/>
      <c r="AH93" s="126"/>
      <c r="AI93" s="155"/>
      <c r="AJ93" s="123"/>
      <c r="AK93" s="139"/>
      <c r="AL93" s="124"/>
      <c r="AM93" s="155"/>
      <c r="AN93" s="123"/>
      <c r="AO93" s="139"/>
      <c r="AP93" s="124"/>
      <c r="AQ93" s="122"/>
      <c r="AR93" s="123"/>
      <c r="AS93" s="139"/>
      <c r="AT93" s="124"/>
      <c r="AU93" s="122"/>
      <c r="AV93" s="123"/>
      <c r="AW93" s="139"/>
      <c r="AX93" s="124"/>
    </row>
    <row r="94" spans="1:50" ht="14.4" customHeight="1">
      <c r="A94" s="245">
        <f>IF(D94=0," ",RANK(D94,$D$3:$D$1238,0))</f>
        <v>92</v>
      </c>
      <c r="B94" s="246">
        <v>92</v>
      </c>
      <c r="C94" s="104" t="s">
        <v>356</v>
      </c>
      <c r="D94" s="115">
        <f>I94+M94+Q94+U94+Y94+AC94+AG94+AK94+AO94+AW94+AS94</f>
        <v>121.5</v>
      </c>
      <c r="E94" s="115">
        <f>J94+N94+R94+V94+Z94+AD94+AH94+AL94+AP94+AX94+AT94</f>
        <v>25</v>
      </c>
      <c r="F94" s="119">
        <f>COUNTA(H94,L94,P94,T94,X94,AB94,AF94,AJ94,AN94,AV94,AR94)</f>
        <v>2</v>
      </c>
      <c r="G94" s="125"/>
      <c r="H94" s="5"/>
      <c r="I94" s="140"/>
      <c r="J94" s="126"/>
      <c r="K94" s="125">
        <f>VLOOKUP(C94,'2'!$B$101:$H$575,3,FALSE)</f>
        <v>5.4768518518518522E-2</v>
      </c>
      <c r="L94" s="5">
        <f>VLOOKUP(C94,'2'!$B$101:$H$575,4,FALSE)</f>
        <v>47</v>
      </c>
      <c r="M94" s="140">
        <f>VLOOKUP(L94,Баллы!$A$2:$B$101,2)+N94/2</f>
        <v>51.5</v>
      </c>
      <c r="N94" s="126">
        <f>VLOOKUP(C94,'2'!$B$101:$H$575,6,FALSE)</f>
        <v>15</v>
      </c>
      <c r="O94" s="125"/>
      <c r="P94" s="5"/>
      <c r="Q94" s="140"/>
      <c r="R94" s="126"/>
      <c r="S94" s="125"/>
      <c r="T94" s="5"/>
      <c r="U94" s="140"/>
      <c r="V94" s="126"/>
      <c r="W94" s="136"/>
      <c r="X94" s="5"/>
      <c r="Y94" s="140"/>
      <c r="Z94" s="126"/>
      <c r="AA94" s="136"/>
      <c r="AB94" s="5"/>
      <c r="AC94" s="140"/>
      <c r="AD94" s="126"/>
      <c r="AE94" s="136"/>
      <c r="AF94" s="5"/>
      <c r="AG94" s="140"/>
      <c r="AH94" s="126"/>
      <c r="AI94" s="155"/>
      <c r="AJ94" s="123"/>
      <c r="AK94" s="139"/>
      <c r="AL94" s="124"/>
      <c r="AM94" s="155"/>
      <c r="AN94" s="123"/>
      <c r="AO94" s="139"/>
      <c r="AP94" s="124"/>
      <c r="AQ94" s="122">
        <f>VLOOKUP(C94,'10'!$B$8:$H$232,3,FALSE)</f>
        <v>4.1145833333333333E-2</v>
      </c>
      <c r="AR94" s="123">
        <f>VLOOKUP(C94,'10'!$B$8:$H$232,4,FALSE)</f>
        <v>26</v>
      </c>
      <c r="AS94" s="139">
        <f>VLOOKUP(AR94,Баллы!$A$2:$B$101,2)+AT94/2</f>
        <v>70</v>
      </c>
      <c r="AT94" s="124">
        <f>VLOOKUP(C94,'10'!$B$8:$H$232,6,FALSE)</f>
        <v>10</v>
      </c>
      <c r="AU94" s="122"/>
      <c r="AV94" s="123"/>
      <c r="AW94" s="139"/>
      <c r="AX94" s="124"/>
    </row>
    <row r="95" spans="1:50" ht="14.4" customHeight="1">
      <c r="A95" s="245">
        <f>IF(D95=0," ",RANK(D95,$D$3:$D$1238,0))</f>
        <v>93</v>
      </c>
      <c r="B95" s="246">
        <v>93</v>
      </c>
      <c r="C95" s="108" t="s">
        <v>218</v>
      </c>
      <c r="D95" s="115">
        <f>I95+M95+Q95+U95+Y95+AC95+AG95+AK95+AO95+AW95+AS95</f>
        <v>118.5</v>
      </c>
      <c r="E95" s="115">
        <f>J95+N95+R95+V95+Z95+AD95+AH95+AL95+AP95+AX95+AT95</f>
        <v>51</v>
      </c>
      <c r="F95" s="119">
        <f>COUNTA(H95,L95,P95,T95,X95,AB95,AF95,AJ95,AN95,AV95,AR95)</f>
        <v>1</v>
      </c>
      <c r="G95" s="125"/>
      <c r="H95" s="5"/>
      <c r="I95" s="140"/>
      <c r="J95" s="126"/>
      <c r="K95" s="125"/>
      <c r="L95" s="5"/>
      <c r="M95" s="140"/>
      <c r="N95" s="126"/>
      <c r="O95" s="125"/>
      <c r="P95" s="5"/>
      <c r="Q95" s="140"/>
      <c r="R95" s="126"/>
      <c r="S95" s="125"/>
      <c r="T95" s="5"/>
      <c r="U95" s="140"/>
      <c r="V95" s="126"/>
      <c r="W95" s="136">
        <f>VLOOKUP(C95,'5'!$B$50:$H$423,3,FALSE)</f>
        <v>0.23519675925925929</v>
      </c>
      <c r="X95" s="5">
        <f>VLOOKUP(C95,'5'!$B$50:$H$423,4,FALSE)</f>
        <v>4</v>
      </c>
      <c r="Y95" s="140">
        <f>VLOOKUP(X95,Баллы!$A$2:$B$101,2)+Z95/2</f>
        <v>118.5</v>
      </c>
      <c r="Z95" s="126">
        <f>VLOOKUP(C95,'5'!$B$50:$H$423,6,FALSE)</f>
        <v>51</v>
      </c>
      <c r="AA95" s="136"/>
      <c r="AB95" s="5"/>
      <c r="AC95" s="140"/>
      <c r="AD95" s="126"/>
      <c r="AE95" s="136"/>
      <c r="AF95" s="5"/>
      <c r="AG95" s="140"/>
      <c r="AH95" s="126"/>
      <c r="AI95" s="155"/>
      <c r="AJ95" s="123"/>
      <c r="AK95" s="139"/>
      <c r="AL95" s="124"/>
      <c r="AM95" s="155"/>
      <c r="AN95" s="123"/>
      <c r="AO95" s="139"/>
      <c r="AP95" s="124"/>
      <c r="AQ95" s="122"/>
      <c r="AR95" s="123"/>
      <c r="AS95" s="139"/>
      <c r="AT95" s="124"/>
      <c r="AU95" s="122"/>
      <c r="AV95" s="123"/>
      <c r="AW95" s="139"/>
      <c r="AX95" s="124"/>
    </row>
    <row r="96" spans="1:50" ht="14.4" customHeight="1">
      <c r="A96" s="245">
        <f>IF(D96=0," ",RANK(D96,$D$3:$D$1238,0))</f>
        <v>94</v>
      </c>
      <c r="B96" s="246">
        <v>94</v>
      </c>
      <c r="C96" s="104" t="s">
        <v>189</v>
      </c>
      <c r="D96" s="115">
        <f>I96+M96+Q96+U96+Y96+AC96+AG96+AK96+AO96+AW96+AS96</f>
        <v>118</v>
      </c>
      <c r="E96" s="115">
        <f>J96+N96+R96+V96+Z96+AD96+AH96+AL96+AP96+AX96+AT96</f>
        <v>40</v>
      </c>
      <c r="F96" s="119">
        <f>COUNTA(H96,L96,P96,T96,X96,AB96,AF96,AJ96,AN96,AV96,AR96)</f>
        <v>2</v>
      </c>
      <c r="G96" s="125">
        <f>VLOOKUP(C96,'1'!$B$46:$H$384,3,FALSE)</f>
        <v>4.3564814814814813E-2</v>
      </c>
      <c r="H96" s="5">
        <f>VLOOKUP(C96,'1'!$B$46:$H$384,4,FALSE)</f>
        <v>104</v>
      </c>
      <c r="I96" s="140">
        <f>VLOOKUP(H96,Баллы!$A$2:$B$101,2)+J96/2</f>
        <v>6</v>
      </c>
      <c r="J96" s="126">
        <f>VLOOKUP(C96,'1'!$B$46:$H$384,6,FALSE)</f>
        <v>10</v>
      </c>
      <c r="K96" s="125">
        <f>VLOOKUP(C96,'2'!$B$101:$H$575,3,FALSE)</f>
        <v>9.67824074074074E-2</v>
      </c>
      <c r="L96" s="5">
        <f>VLOOKUP(C96,'2'!$B$101:$H$575,4,FALSE)</f>
        <v>2</v>
      </c>
      <c r="M96" s="140">
        <f>VLOOKUP(L96,Баллы!$A$2:$B$101,2)+N96/2</f>
        <v>112</v>
      </c>
      <c r="N96" s="126">
        <f>VLOOKUP(C96,'2'!$B$101:$H$575,6,FALSE)</f>
        <v>30</v>
      </c>
      <c r="O96" s="125"/>
      <c r="P96" s="5"/>
      <c r="Q96" s="140"/>
      <c r="R96" s="126"/>
      <c r="S96" s="125"/>
      <c r="T96" s="5"/>
      <c r="U96" s="140"/>
      <c r="V96" s="126"/>
      <c r="W96" s="136"/>
      <c r="X96" s="5"/>
      <c r="Y96" s="140"/>
      <c r="Z96" s="126"/>
      <c r="AA96" s="136"/>
      <c r="AB96" s="5"/>
      <c r="AC96" s="140"/>
      <c r="AD96" s="126"/>
      <c r="AE96" s="136"/>
      <c r="AF96" s="5"/>
      <c r="AG96" s="140"/>
      <c r="AH96" s="126"/>
      <c r="AI96" s="155"/>
      <c r="AJ96" s="123"/>
      <c r="AK96" s="139"/>
      <c r="AL96" s="124"/>
      <c r="AM96" s="155"/>
      <c r="AN96" s="123"/>
      <c r="AO96" s="139"/>
      <c r="AP96" s="124"/>
      <c r="AQ96" s="122"/>
      <c r="AR96" s="123"/>
      <c r="AS96" s="139"/>
      <c r="AT96" s="124"/>
      <c r="AU96" s="122"/>
      <c r="AV96" s="123"/>
      <c r="AW96" s="139"/>
      <c r="AX96" s="124"/>
    </row>
    <row r="97" spans="1:50" ht="14.4" customHeight="1">
      <c r="A97" s="245">
        <f>IF(D97=0," ",RANK(D97,$D$3:$D$1238,0))</f>
        <v>95</v>
      </c>
      <c r="B97" s="246">
        <v>95</v>
      </c>
      <c r="C97" s="109" t="s">
        <v>2532</v>
      </c>
      <c r="D97" s="115">
        <f>I97+M97+Q97+U97+Y97+AC97+AG97+AK97+AO97+AW97+AS97</f>
        <v>117</v>
      </c>
      <c r="E97" s="115">
        <f>J97+N97+R97+V97+Z97+AD97+AH97+AL97+AP97+AX97+AT97</f>
        <v>20</v>
      </c>
      <c r="F97" s="119">
        <f>COUNTA(H97,L97,P97,T97,X97,AB97,AF97,AJ97,AN97,AV97,AR97)</f>
        <v>2</v>
      </c>
      <c r="G97" s="125"/>
      <c r="H97" s="5"/>
      <c r="I97" s="140"/>
      <c r="J97" s="126"/>
      <c r="K97" s="125"/>
      <c r="L97" s="5"/>
      <c r="M97" s="140"/>
      <c r="N97" s="126"/>
      <c r="O97" s="125"/>
      <c r="P97" s="5"/>
      <c r="Q97" s="140"/>
      <c r="R97" s="126"/>
      <c r="S97" s="125"/>
      <c r="T97" s="5"/>
      <c r="U97" s="140"/>
      <c r="V97" s="126"/>
      <c r="W97" s="136">
        <f>VLOOKUP(C97,'5'!$B$50:$H$423,3,FALSE)</f>
        <v>4.5092592592592594E-2</v>
      </c>
      <c r="X97" s="5">
        <f>VLOOKUP(C97,'5'!$B$50:$H$423,4,FALSE)</f>
        <v>33</v>
      </c>
      <c r="Y97" s="140">
        <f>VLOOKUP(X97,Баллы!$A$2:$B$101,2)+Z97/2</f>
        <v>63</v>
      </c>
      <c r="Z97" s="126">
        <f>VLOOKUP(C97,'5'!$B$50:$H$423,6,FALSE)</f>
        <v>10</v>
      </c>
      <c r="AA97" s="136">
        <f>VLOOKUP(C97,'6'!$B$8:$H$202,3,FALSE)</f>
        <v>5.0902777777777776E-2</v>
      </c>
      <c r="AB97" s="5">
        <f>VLOOKUP(C97,'6'!$B$8:$H$202,4,FALSE)</f>
        <v>42</v>
      </c>
      <c r="AC97" s="140">
        <f>VLOOKUP(AB97,Баллы!$A$2:$B$101,2)+AD97/2</f>
        <v>54</v>
      </c>
      <c r="AD97" s="126">
        <f>VLOOKUP(C97,'6'!$B$8:$H$202,6,FALSE)</f>
        <v>10</v>
      </c>
      <c r="AE97" s="136"/>
      <c r="AF97" s="5"/>
      <c r="AG97" s="140"/>
      <c r="AH97" s="126"/>
      <c r="AI97" s="155"/>
      <c r="AJ97" s="123"/>
      <c r="AK97" s="139"/>
      <c r="AL97" s="124"/>
      <c r="AM97" s="155"/>
      <c r="AN97" s="123"/>
      <c r="AO97" s="139"/>
      <c r="AP97" s="124"/>
      <c r="AQ97" s="122"/>
      <c r="AR97" s="123"/>
      <c r="AS97" s="139"/>
      <c r="AT97" s="124"/>
      <c r="AU97" s="122"/>
      <c r="AV97" s="123"/>
      <c r="AW97" s="139"/>
      <c r="AX97" s="124"/>
    </row>
    <row r="98" spans="1:50" ht="14.4" customHeight="1">
      <c r="A98" s="245">
        <f>IF(D98=0," ",RANK(D98,$D$3:$D$1238,0))</f>
        <v>96</v>
      </c>
      <c r="B98" s="246">
        <v>96</v>
      </c>
      <c r="C98" s="104" t="s">
        <v>900</v>
      </c>
      <c r="D98" s="115">
        <f>I98+M98+Q98+U98+Y98+AC98+AG98+AK98+AO98+AW98+AS98</f>
        <v>116</v>
      </c>
      <c r="E98" s="115">
        <f>J98+N98+R98+V98+Z98+AD98+AH98+AL98+AP98+AX98+AT98</f>
        <v>30</v>
      </c>
      <c r="F98" s="119">
        <f>COUNTA(H98,L98,P98,T98,X98,AB98,AF98,AJ98,AN98,AV98,AR98)</f>
        <v>2</v>
      </c>
      <c r="G98" s="125"/>
      <c r="H98" s="5"/>
      <c r="I98" s="140"/>
      <c r="J98" s="126"/>
      <c r="K98" s="125">
        <f>VLOOKUP(C98,'2'!$B$101:$H$575,3,FALSE)</f>
        <v>5.7361111111111113E-2</v>
      </c>
      <c r="L98" s="5">
        <f>VLOOKUP(C98,'2'!$B$101:$H$575,4,FALSE)</f>
        <v>61</v>
      </c>
      <c r="M98" s="140">
        <f>VLOOKUP(L98,Баллы!$A$2:$B$101,2)+N98/2</f>
        <v>37.5</v>
      </c>
      <c r="N98" s="126">
        <f>VLOOKUP(C98,'2'!$B$101:$H$575,6,FALSE)</f>
        <v>15</v>
      </c>
      <c r="O98" s="125"/>
      <c r="P98" s="5"/>
      <c r="Q98" s="140"/>
      <c r="R98" s="126"/>
      <c r="S98" s="125"/>
      <c r="T98" s="5"/>
      <c r="U98" s="140"/>
      <c r="V98" s="126"/>
      <c r="W98" s="136"/>
      <c r="X98" s="5"/>
      <c r="Y98" s="140"/>
      <c r="Z98" s="126"/>
      <c r="AA98" s="136"/>
      <c r="AB98" s="5"/>
      <c r="AC98" s="140"/>
      <c r="AD98" s="126"/>
      <c r="AE98" s="136"/>
      <c r="AF98" s="5"/>
      <c r="AG98" s="140"/>
      <c r="AH98" s="126"/>
      <c r="AI98" s="155">
        <f>VLOOKUP(C98,'8'!$B$6:$H$193,3,FALSE)</f>
        <v>6.0752314814814815E-2</v>
      </c>
      <c r="AJ98" s="123">
        <f>VLOOKUP(C98,'8'!$B$6:$H$193,4,FALSE)</f>
        <v>20</v>
      </c>
      <c r="AK98" s="139">
        <f>VLOOKUP(AJ98,Баллы!$A$2:$B$101,2)+AL98/2</f>
        <v>78.5</v>
      </c>
      <c r="AL98" s="124">
        <f>VLOOKUP(C98,'8'!$B$6:$H$193,6,FALSE)</f>
        <v>15</v>
      </c>
      <c r="AM98" s="155"/>
      <c r="AN98" s="123"/>
      <c r="AO98" s="139"/>
      <c r="AP98" s="124"/>
      <c r="AQ98" s="122"/>
      <c r="AR98" s="123"/>
      <c r="AS98" s="139"/>
      <c r="AT98" s="124"/>
      <c r="AU98" s="122"/>
      <c r="AV98" s="123"/>
      <c r="AW98" s="139"/>
      <c r="AX98" s="124"/>
    </row>
    <row r="99" spans="1:50" ht="14.4" customHeight="1">
      <c r="A99" s="245">
        <f>IF(D99=0," ",RANK(D99,$D$3:$D$1238,0))</f>
        <v>97</v>
      </c>
      <c r="B99" s="246">
        <v>97</v>
      </c>
      <c r="C99" s="104" t="s">
        <v>6328</v>
      </c>
      <c r="D99" s="115">
        <f>I99+M99+Q99+U99+Y99+AC99+AG99+AK99+AO99+AW99+AS99</f>
        <v>115.5</v>
      </c>
      <c r="E99" s="115">
        <f>J99+N99+R99+V99+Z99+AD99+AH99+AL99+AP99+AX99+AT99</f>
        <v>31</v>
      </c>
      <c r="F99" s="119">
        <f>COUNTA(H99,L99,P99,T99,X99,AB99,AF99,AJ99,AN99,AV99,AR99)</f>
        <v>1</v>
      </c>
      <c r="G99" s="125"/>
      <c r="H99" s="5"/>
      <c r="I99" s="140"/>
      <c r="J99" s="126"/>
      <c r="K99" s="125"/>
      <c r="L99" s="5"/>
      <c r="M99" s="140"/>
      <c r="N99" s="126"/>
      <c r="O99" s="125"/>
      <c r="P99" s="5"/>
      <c r="Q99" s="140"/>
      <c r="R99" s="126"/>
      <c r="S99" s="125"/>
      <c r="T99" s="5"/>
      <c r="U99" s="140"/>
      <c r="V99" s="126"/>
      <c r="W99" s="136"/>
      <c r="X99" s="5"/>
      <c r="Y99" s="140"/>
      <c r="Z99" s="126"/>
      <c r="AA99" s="136"/>
      <c r="AB99" s="301"/>
      <c r="AC99" s="140"/>
      <c r="AD99" s="126"/>
      <c r="AE99" s="136"/>
      <c r="AF99" s="5"/>
      <c r="AG99" s="140"/>
      <c r="AH99" s="126"/>
      <c r="AI99" s="155"/>
      <c r="AJ99" s="123"/>
      <c r="AK99" s="139"/>
      <c r="AL99" s="124"/>
      <c r="AM99" s="155"/>
      <c r="AN99" s="123"/>
      <c r="AO99" s="139"/>
      <c r="AP99" s="124"/>
      <c r="AQ99" s="122"/>
      <c r="AR99" s="123"/>
      <c r="AS99" s="139"/>
      <c r="AT99" s="124"/>
      <c r="AU99" s="122">
        <f>VLOOKUP(C99,'11'!$B$9:$H$521,3,FALSE)</f>
        <v>9.5798611111111112E-2</v>
      </c>
      <c r="AV99" s="123">
        <f>VLOOKUP(C99,'11'!$B$9:$H$521,4,FALSE)</f>
        <v>1</v>
      </c>
      <c r="AW99" s="139">
        <f>VLOOKUP(AV99,Баллы!$A$2:$B$101,2)+AX99/2</f>
        <v>115.5</v>
      </c>
      <c r="AX99" s="124">
        <f>VLOOKUP(C99,'11'!$B$9:$H$521,6,FALSE)</f>
        <v>31</v>
      </c>
    </row>
    <row r="100" spans="1:50" ht="14.4" customHeight="1">
      <c r="A100" s="245">
        <f>IF(D100=0," ",RANK(D100,$D$3:$D$1238,0))</f>
        <v>98</v>
      </c>
      <c r="B100" s="246">
        <v>98</v>
      </c>
      <c r="C100" s="104" t="s">
        <v>351</v>
      </c>
      <c r="D100" s="115">
        <f>I100+M100+Q100+U100+Y100+AC100+AG100+AK100+AO100+AW100+AS100</f>
        <v>115</v>
      </c>
      <c r="E100" s="115">
        <f>J100+N100+R100+V100+Z100+AD100+AH100+AL100+AP100+AX100+AT100</f>
        <v>30</v>
      </c>
      <c r="F100" s="119">
        <f>COUNTA(H100,L100,P100,T100,X100,AB100,AF100,AJ100,AN100,AV100,AR100)</f>
        <v>2</v>
      </c>
      <c r="G100" s="125"/>
      <c r="H100" s="5"/>
      <c r="I100" s="140"/>
      <c r="J100" s="126"/>
      <c r="K100" s="125">
        <f>VLOOKUP(C100,'2'!$B$101:$H$575,3,FALSE)</f>
        <v>5.6666666666666671E-2</v>
      </c>
      <c r="L100" s="5">
        <f>VLOOKUP(C100,'2'!$B$101:$H$575,4,FALSE)</f>
        <v>59</v>
      </c>
      <c r="M100" s="140">
        <f>VLOOKUP(L100,Баллы!$A$2:$B$101,2)+N100/2</f>
        <v>39.5</v>
      </c>
      <c r="N100" s="126">
        <f>VLOOKUP(C100,'2'!$B$101:$H$575,6,FALSE)</f>
        <v>15</v>
      </c>
      <c r="O100" s="125"/>
      <c r="P100" s="5"/>
      <c r="Q100" s="140"/>
      <c r="R100" s="126"/>
      <c r="S100" s="125"/>
      <c r="T100" s="5"/>
      <c r="U100" s="140"/>
      <c r="V100" s="126"/>
      <c r="W100" s="136"/>
      <c r="X100" s="5"/>
      <c r="Y100" s="140"/>
      <c r="Z100" s="126"/>
      <c r="AA100" s="136"/>
      <c r="AB100" s="5"/>
      <c r="AC100" s="140"/>
      <c r="AD100" s="126"/>
      <c r="AE100" s="136"/>
      <c r="AF100" s="5"/>
      <c r="AG100" s="140"/>
      <c r="AH100" s="126"/>
      <c r="AI100" s="155">
        <f>VLOOKUP(C100,'8'!$B$6:$H$193,3,FALSE)</f>
        <v>6.4641203703703701E-2</v>
      </c>
      <c r="AJ100" s="123">
        <f>VLOOKUP(C100,'8'!$B$6:$H$193,4,FALSE)</f>
        <v>23</v>
      </c>
      <c r="AK100" s="139">
        <f>VLOOKUP(AJ100,Баллы!$A$2:$B$101,2)+AL100/2</f>
        <v>75.5</v>
      </c>
      <c r="AL100" s="124">
        <f>VLOOKUP(C100,'8'!$B$6:$H$193,6,FALSE)</f>
        <v>15</v>
      </c>
      <c r="AM100" s="155"/>
      <c r="AN100" s="123"/>
      <c r="AO100" s="139"/>
      <c r="AP100" s="124"/>
      <c r="AQ100" s="122"/>
      <c r="AR100" s="123"/>
      <c r="AS100" s="139"/>
      <c r="AT100" s="124"/>
      <c r="AU100" s="122"/>
      <c r="AV100" s="123"/>
      <c r="AW100" s="139"/>
      <c r="AX100" s="124"/>
    </row>
    <row r="101" spans="1:50" ht="14.4" customHeight="1">
      <c r="A101" s="245">
        <f>IF(D101=0," ",RANK(D101,$D$3:$D$1238,0))</f>
        <v>99</v>
      </c>
      <c r="B101" s="246">
        <v>99</v>
      </c>
      <c r="C101" s="104" t="s">
        <v>2743</v>
      </c>
      <c r="D101" s="115">
        <f>I101+M101+Q101+U101+Y101+AC101+AG101+AK101+AO101+AW101+AS101</f>
        <v>114</v>
      </c>
      <c r="E101" s="115">
        <f>J101+N101+R101+V101+Z101+AD101+AH101+AL101+AP101+AX101+AT101</f>
        <v>46</v>
      </c>
      <c r="F101" s="119">
        <f>COUNTA(H101,L101,P101,T101,X101,AB101,AF101,AJ101,AN101,AV101,AR101)</f>
        <v>2</v>
      </c>
      <c r="G101" s="125"/>
      <c r="H101" s="5"/>
      <c r="I101" s="140"/>
      <c r="J101" s="126"/>
      <c r="K101" s="125"/>
      <c r="L101" s="5"/>
      <c r="M101" s="140"/>
      <c r="N101" s="126"/>
      <c r="O101" s="125"/>
      <c r="P101" s="5"/>
      <c r="Q101" s="140"/>
      <c r="R101" s="126"/>
      <c r="S101" s="125"/>
      <c r="T101" s="5"/>
      <c r="U101" s="140"/>
      <c r="V101" s="126"/>
      <c r="W101" s="136"/>
      <c r="X101" s="5"/>
      <c r="Y101" s="140"/>
      <c r="Z101" s="126"/>
      <c r="AA101" s="136"/>
      <c r="AB101" s="301"/>
      <c r="AC101" s="140"/>
      <c r="AD101" s="126"/>
      <c r="AE101" s="136"/>
      <c r="AF101" s="5"/>
      <c r="AG101" s="140"/>
      <c r="AH101" s="126"/>
      <c r="AI101" s="155">
        <f>VLOOKUP(C101,'8'!$B$6:$H$193,3,FALSE)</f>
        <v>5.994212962962963E-2</v>
      </c>
      <c r="AJ101" s="123">
        <f>VLOOKUP(C101,'8'!$B$6:$H$193,4,FALSE)</f>
        <v>19</v>
      </c>
      <c r="AK101" s="139">
        <f>VLOOKUP(AJ101,Баллы!$A$2:$B$101,2)+AL101/2</f>
        <v>79.5</v>
      </c>
      <c r="AL101" s="124">
        <f>VLOOKUP(C101,'8'!$B$6:$H$193,6,FALSE)</f>
        <v>15</v>
      </c>
      <c r="AM101" s="155"/>
      <c r="AN101" s="123"/>
      <c r="AO101" s="139"/>
      <c r="AP101" s="124"/>
      <c r="AQ101" s="122"/>
      <c r="AR101" s="123"/>
      <c r="AS101" s="139"/>
      <c r="AT101" s="124"/>
      <c r="AU101" s="122">
        <f>VLOOKUP(C101,'11'!$B$9:$H$521,3,FALSE)</f>
        <v>0.18339120370370371</v>
      </c>
      <c r="AV101" s="123">
        <f>VLOOKUP(C101,'11'!$B$9:$H$521,4,FALSE)</f>
        <v>72</v>
      </c>
      <c r="AW101" s="139">
        <f>VLOOKUP(AV101,Баллы!$A$2:$B$101,2)+AX101/2</f>
        <v>34.5</v>
      </c>
      <c r="AX101" s="124">
        <f>VLOOKUP(C101,'11'!$B$9:$H$521,6,FALSE)</f>
        <v>31</v>
      </c>
    </row>
    <row r="102" spans="1:50" ht="14.4" customHeight="1">
      <c r="A102" s="245">
        <f>IF(D102=0," ",RANK(D102,$D$3:$D$1238,0))</f>
        <v>100</v>
      </c>
      <c r="B102" s="246">
        <v>100</v>
      </c>
      <c r="C102" s="109" t="s">
        <v>2551</v>
      </c>
      <c r="D102" s="115">
        <f>I102+M102+Q102+U102+Y102+AC102+AG102+AK102+AO102+AW102+AS102</f>
        <v>112.5</v>
      </c>
      <c r="E102" s="115">
        <f>J102+N102+R102+V102+Z102+AD102+AH102+AL102+AP102+AX102+AT102</f>
        <v>51</v>
      </c>
      <c r="F102" s="119">
        <f>COUNTA(H102,L102,P102,T102,X102,AB102,AF102,AJ102,AN102,AV102,AR102)</f>
        <v>1</v>
      </c>
      <c r="G102" s="125"/>
      <c r="H102" s="5"/>
      <c r="I102" s="140"/>
      <c r="J102" s="126"/>
      <c r="K102" s="125"/>
      <c r="L102" s="5"/>
      <c r="M102" s="140"/>
      <c r="N102" s="126"/>
      <c r="O102" s="125"/>
      <c r="P102" s="5"/>
      <c r="Q102" s="140"/>
      <c r="R102" s="126"/>
      <c r="S102" s="125"/>
      <c r="T102" s="5"/>
      <c r="U102" s="140"/>
      <c r="V102" s="126"/>
      <c r="W102" s="136">
        <f>VLOOKUP(C102,'5'!$B$50:$H$423,3,FALSE)</f>
        <v>0.26593749999999999</v>
      </c>
      <c r="X102" s="5">
        <f>VLOOKUP(C102,'5'!$B$50:$H$423,4,FALSE)</f>
        <v>7</v>
      </c>
      <c r="Y102" s="140">
        <f>VLOOKUP(X102,Баллы!$A$2:$B$101,2)+Z102/2</f>
        <v>112.5</v>
      </c>
      <c r="Z102" s="126">
        <f>VLOOKUP(C102,'5'!$B$50:$H$423,6,FALSE)</f>
        <v>51</v>
      </c>
      <c r="AA102" s="136"/>
      <c r="AB102" s="5"/>
      <c r="AC102" s="140"/>
      <c r="AD102" s="126"/>
      <c r="AE102" s="136"/>
      <c r="AF102" s="5"/>
      <c r="AG102" s="140"/>
      <c r="AH102" s="126"/>
      <c r="AI102" s="155"/>
      <c r="AJ102" s="123"/>
      <c r="AK102" s="139"/>
      <c r="AL102" s="124"/>
      <c r="AM102" s="155"/>
      <c r="AN102" s="123"/>
      <c r="AO102" s="139"/>
      <c r="AP102" s="124"/>
      <c r="AQ102" s="122"/>
      <c r="AR102" s="123"/>
      <c r="AS102" s="139"/>
      <c r="AT102" s="124"/>
      <c r="AU102" s="122"/>
      <c r="AV102" s="123"/>
      <c r="AW102" s="139"/>
      <c r="AX102" s="124"/>
    </row>
    <row r="103" spans="1:50" ht="14.4" customHeight="1">
      <c r="A103" s="245">
        <f>IF(D103=0," ",RANK(D103,$D$3:$D$1238,0))</f>
        <v>100</v>
      </c>
      <c r="B103" s="246">
        <v>101</v>
      </c>
      <c r="C103" s="105" t="s">
        <v>61</v>
      </c>
      <c r="D103" s="115">
        <f>I103+M103+Q103+U103+Y103+AC103+AG103+AK103+AO103+AW103+AS103</f>
        <v>112.5</v>
      </c>
      <c r="E103" s="115">
        <f>J103+N103+R103+V103+Z103+AD103+AH103+AL103+AP103+AX103+AT103</f>
        <v>25</v>
      </c>
      <c r="F103" s="119">
        <f>COUNTA(H103,L103,P103,T103,X103,AB103,AF103,AJ103,AN103,AV103,AR103)</f>
        <v>1</v>
      </c>
      <c r="G103" s="125"/>
      <c r="H103" s="5"/>
      <c r="I103" s="140"/>
      <c r="J103" s="126"/>
      <c r="K103" s="125"/>
      <c r="L103" s="5"/>
      <c r="M103" s="140"/>
      <c r="N103" s="126"/>
      <c r="O103" s="125">
        <f>VLOOKUP(C103,'3'!$B$7:$H$127,3,FALSE)</f>
        <v>8.1932870370370378E-2</v>
      </c>
      <c r="P103" s="5">
        <f>VLOOKUP(C103,'3'!$B$7:$H$127,4,FALSE)</f>
        <v>1</v>
      </c>
      <c r="Q103" s="140">
        <f>VLOOKUP(P103,Баллы!$A$2:$B$101,2)+R103/2</f>
        <v>112.5</v>
      </c>
      <c r="R103" s="126">
        <f>VLOOKUP(C103,'3'!$B$7:$H$127,6,FALSE)</f>
        <v>25</v>
      </c>
      <c r="S103" s="125"/>
      <c r="T103" s="5"/>
      <c r="U103" s="140"/>
      <c r="V103" s="126"/>
      <c r="W103" s="136"/>
      <c r="X103" s="5"/>
      <c r="Y103" s="140"/>
      <c r="Z103" s="126"/>
      <c r="AA103" s="136"/>
      <c r="AB103" s="5"/>
      <c r="AC103" s="140"/>
      <c r="AD103" s="126"/>
      <c r="AE103" s="136"/>
      <c r="AF103" s="5"/>
      <c r="AG103" s="140"/>
      <c r="AH103" s="126"/>
      <c r="AI103" s="155"/>
      <c r="AJ103" s="123"/>
      <c r="AK103" s="139"/>
      <c r="AL103" s="124"/>
      <c r="AM103" s="155"/>
      <c r="AN103" s="123"/>
      <c r="AO103" s="139"/>
      <c r="AP103" s="124"/>
      <c r="AQ103" s="122"/>
      <c r="AR103" s="123"/>
      <c r="AS103" s="139"/>
      <c r="AT103" s="124"/>
      <c r="AU103" s="122"/>
      <c r="AV103" s="123"/>
      <c r="AW103" s="139"/>
      <c r="AX103" s="124"/>
    </row>
    <row r="104" spans="1:50" ht="14.4" customHeight="1">
      <c r="A104" s="245">
        <f>IF(D104=0," ",RANK(D104,$D$3:$D$1238,0))</f>
        <v>102</v>
      </c>
      <c r="B104" s="246">
        <v>102</v>
      </c>
      <c r="C104" s="107" t="s">
        <v>1545</v>
      </c>
      <c r="D104" s="115">
        <f>I104+M104+Q104+U104+Y104+AC104+AG104+AK104+AO104+AW104+AS104</f>
        <v>112</v>
      </c>
      <c r="E104" s="115">
        <f>J104+N104+R104+V104+Z104+AD104+AH104+AL104+AP104+AX104+AT104</f>
        <v>10</v>
      </c>
      <c r="F104" s="119">
        <f>COUNTA(H104,L104,P104,T104,X104,AB104,AF104,AJ104,AN104,AV104,AR104)</f>
        <v>2</v>
      </c>
      <c r="G104" s="125"/>
      <c r="H104" s="5"/>
      <c r="I104" s="140"/>
      <c r="J104" s="126"/>
      <c r="K104" s="125"/>
      <c r="L104" s="5"/>
      <c r="M104" s="140"/>
      <c r="N104" s="126"/>
      <c r="O104" s="125"/>
      <c r="P104" s="5"/>
      <c r="Q104" s="140"/>
      <c r="R104" s="126"/>
      <c r="S104" s="125">
        <f>VLOOKUP(C104,'4'!$B$2:$I$1053,3,FALSE)</f>
        <v>1.6597222222222222E-2</v>
      </c>
      <c r="T104" s="5">
        <f>VLOOKUP(C104,'4'!$B$2:$I$1053,4,FALSE)</f>
        <v>59</v>
      </c>
      <c r="U104" s="140">
        <f>VLOOKUP(T104,Баллы!$A$2:$B$101,2)+V104/2</f>
        <v>34.5</v>
      </c>
      <c r="V104" s="126">
        <f>VLOOKUP(C104,'4'!$B$2:$I$1053,6,FALSE)</f>
        <v>5</v>
      </c>
      <c r="W104" s="136"/>
      <c r="X104" s="5"/>
      <c r="Y104" s="140"/>
      <c r="Z104" s="126"/>
      <c r="AA104" s="136"/>
      <c r="AB104" s="5"/>
      <c r="AC104" s="140"/>
      <c r="AD104" s="126"/>
      <c r="AE104" s="136"/>
      <c r="AF104" s="5"/>
      <c r="AG104" s="140"/>
      <c r="AH104" s="126"/>
      <c r="AI104" s="155"/>
      <c r="AJ104" s="123"/>
      <c r="AK104" s="139"/>
      <c r="AL104" s="124"/>
      <c r="AM104" s="155">
        <f>VLOOKUP(C104,'9'!$B$2:$H$1187,3,FALSE)</f>
        <v>1.7256944444444443E-2</v>
      </c>
      <c r="AN104" s="123">
        <f>VLOOKUP(C104,'9'!$B$2:$H$1187,4,FALSE)</f>
        <v>16</v>
      </c>
      <c r="AO104" s="139">
        <f>VLOOKUP(AN104,Баллы!$A$2:$B$101,2)+AP104/2</f>
        <v>77.5</v>
      </c>
      <c r="AP104" s="124">
        <f>VLOOKUP(C104,'9'!$B$2:$H$1187,6,FALSE)</f>
        <v>5</v>
      </c>
      <c r="AQ104" s="122"/>
      <c r="AR104" s="123"/>
      <c r="AS104" s="139"/>
      <c r="AT104" s="124"/>
      <c r="AU104" s="122"/>
      <c r="AV104" s="123"/>
      <c r="AW104" s="139"/>
      <c r="AX104" s="124"/>
    </row>
    <row r="105" spans="1:50" ht="14.4" customHeight="1">
      <c r="A105" s="245">
        <f>IF(D105=0," ",RANK(D105,$D$3:$D$1238,0))</f>
        <v>103</v>
      </c>
      <c r="B105" s="246">
        <v>103</v>
      </c>
      <c r="C105" s="104" t="s">
        <v>2726</v>
      </c>
      <c r="D105" s="115">
        <f>I105+M105+Q105+U105+Y105+AC105+AG105+AK105+AO105+AW105+AS105</f>
        <v>111.5</v>
      </c>
      <c r="E105" s="115">
        <f>J105+N105+R105+V105+Z105+AD105+AH105+AL105+AP105+AX105+AT105</f>
        <v>13</v>
      </c>
      <c r="F105" s="119">
        <f>COUNTA(H105,L105,P105,T105,X105,AB105,AF105,AJ105,AN105,AV105,AR105)</f>
        <v>2</v>
      </c>
      <c r="G105" s="125"/>
      <c r="H105" s="5"/>
      <c r="I105" s="140"/>
      <c r="J105" s="126"/>
      <c r="K105" s="125"/>
      <c r="L105" s="5"/>
      <c r="M105" s="140"/>
      <c r="N105" s="126"/>
      <c r="O105" s="125"/>
      <c r="P105" s="5"/>
      <c r="Q105" s="140"/>
      <c r="R105" s="126"/>
      <c r="S105" s="125"/>
      <c r="T105" s="5"/>
      <c r="U105" s="140"/>
      <c r="V105" s="126"/>
      <c r="W105" s="136"/>
      <c r="X105" s="5"/>
      <c r="Y105" s="140"/>
      <c r="Z105" s="126"/>
      <c r="AA105" s="136"/>
      <c r="AB105" s="301"/>
      <c r="AC105" s="140"/>
      <c r="AD105" s="126"/>
      <c r="AE105" s="136"/>
      <c r="AF105" s="5"/>
      <c r="AG105" s="140"/>
      <c r="AH105" s="126"/>
      <c r="AI105" s="155">
        <f>VLOOKUP(C105,'8'!$B$6:$H$193,3,FALSE)</f>
        <v>2.5902777777777778E-2</v>
      </c>
      <c r="AJ105" s="123">
        <f>VLOOKUP(C105,'8'!$B$6:$H$193,4,FALSE)</f>
        <v>13</v>
      </c>
      <c r="AK105" s="139">
        <f>VLOOKUP(AJ105,Баллы!$A$2:$B$101,2)+AL105/2</f>
        <v>80.5</v>
      </c>
      <c r="AL105" s="124">
        <f>VLOOKUP(C105,'8'!$B$6:$H$193,6,FALSE)</f>
        <v>5</v>
      </c>
      <c r="AM105" s="155"/>
      <c r="AN105" s="123"/>
      <c r="AO105" s="139"/>
      <c r="AP105" s="124"/>
      <c r="AQ105" s="122"/>
      <c r="AR105" s="123"/>
      <c r="AS105" s="139"/>
      <c r="AT105" s="124"/>
      <c r="AU105" s="122">
        <f>VLOOKUP(C105,'11'!$B$9:$H$521,3,FALSE)</f>
        <v>4.2083333333333334E-2</v>
      </c>
      <c r="AV105" s="123">
        <f>VLOOKUP(C105,'11'!$B$9:$H$521,4,FALSE)</f>
        <v>64</v>
      </c>
      <c r="AW105" s="139">
        <f>VLOOKUP(AV105,Баллы!$A$2:$B$101,2)+AX105/2</f>
        <v>31</v>
      </c>
      <c r="AX105" s="124">
        <f>VLOOKUP(C105,'11'!$B$9:$H$521,6,FALSE)</f>
        <v>8</v>
      </c>
    </row>
    <row r="106" spans="1:50" ht="14.4" customHeight="1">
      <c r="A106" s="245">
        <f>IF(D106=0," ",RANK(D106,$D$3:$D$1238,0))</f>
        <v>104</v>
      </c>
      <c r="B106" s="246">
        <v>104</v>
      </c>
      <c r="C106" s="108" t="s">
        <v>1230</v>
      </c>
      <c r="D106" s="115">
        <f>I106+M106+Q106+U106+Y106+AC106+AG106+AK106+AO106+AW106+AS106</f>
        <v>110.5</v>
      </c>
      <c r="E106" s="115">
        <f>J106+N106+R106+V106+Z106+AD106+AH106+AL106+AP106+AX106+AT106</f>
        <v>51</v>
      </c>
      <c r="F106" s="119">
        <f>COUNTA(H106,L106,P106,T106,X106,AB106,AF106,AJ106,AN106,AV106,AR106)</f>
        <v>1</v>
      </c>
      <c r="G106" s="125"/>
      <c r="H106" s="5"/>
      <c r="I106" s="140"/>
      <c r="J106" s="126"/>
      <c r="K106" s="125"/>
      <c r="L106" s="5"/>
      <c r="M106" s="140"/>
      <c r="N106" s="126"/>
      <c r="O106" s="125"/>
      <c r="P106" s="5"/>
      <c r="Q106" s="140"/>
      <c r="R106" s="126"/>
      <c r="S106" s="125"/>
      <c r="T106" s="5"/>
      <c r="U106" s="140"/>
      <c r="V106" s="126"/>
      <c r="W106" s="136">
        <f>VLOOKUP(C106,'5'!$B$50:$H$423,3,FALSE)</f>
        <v>0.27204861111111112</v>
      </c>
      <c r="X106" s="5">
        <f>VLOOKUP(C106,'5'!$B$50:$H$423,4,FALSE)</f>
        <v>8</v>
      </c>
      <c r="Y106" s="140">
        <f>VLOOKUP(X106,Баллы!$A$2:$B$101,2)+Z106/2</f>
        <v>110.5</v>
      </c>
      <c r="Z106" s="126">
        <f>VLOOKUP(C106,'5'!$B$50:$H$423,6,FALSE)</f>
        <v>51</v>
      </c>
      <c r="AA106" s="136"/>
      <c r="AB106" s="5"/>
      <c r="AC106" s="140"/>
      <c r="AD106" s="126"/>
      <c r="AE106" s="136"/>
      <c r="AF106" s="5"/>
      <c r="AG106" s="140"/>
      <c r="AH106" s="126"/>
      <c r="AI106" s="155"/>
      <c r="AJ106" s="123"/>
      <c r="AK106" s="139"/>
      <c r="AL106" s="124"/>
      <c r="AM106" s="155"/>
      <c r="AN106" s="123"/>
      <c r="AO106" s="139"/>
      <c r="AP106" s="124"/>
      <c r="AQ106" s="122"/>
      <c r="AR106" s="123"/>
      <c r="AS106" s="139"/>
      <c r="AT106" s="124"/>
      <c r="AU106" s="122"/>
      <c r="AV106" s="123"/>
      <c r="AW106" s="139"/>
      <c r="AX106" s="124"/>
    </row>
    <row r="107" spans="1:50" ht="14.4" customHeight="1">
      <c r="A107" s="245">
        <f>IF(D107=0," ",RANK(D107,$D$3:$D$1238,0))</f>
        <v>104</v>
      </c>
      <c r="B107" s="246">
        <v>105</v>
      </c>
      <c r="C107" s="111" t="s">
        <v>1386</v>
      </c>
      <c r="D107" s="115">
        <f>I107+M107+Q107+U107+Y107+AC107+AG107+AK107+AO107+AW107+AS107</f>
        <v>110.5</v>
      </c>
      <c r="E107" s="115">
        <f>J107+N107+R107+V107+Z107+AD107+AH107+AL107+AP107+AX107+AT107</f>
        <v>21</v>
      </c>
      <c r="F107" s="119">
        <f>COUNTA(H107,L107,P107,T107,X107,AB107,AF107,AJ107,AN107,AV107,AR107)</f>
        <v>1</v>
      </c>
      <c r="G107" s="125"/>
      <c r="H107" s="5"/>
      <c r="I107" s="140"/>
      <c r="J107" s="126"/>
      <c r="K107" s="125"/>
      <c r="L107" s="5"/>
      <c r="M107" s="140"/>
      <c r="N107" s="126"/>
      <c r="O107" s="125"/>
      <c r="P107" s="5"/>
      <c r="Q107" s="140"/>
      <c r="R107" s="126"/>
      <c r="S107" s="125"/>
      <c r="T107" s="5"/>
      <c r="U107" s="140"/>
      <c r="V107" s="126"/>
      <c r="W107" s="136"/>
      <c r="X107" s="5"/>
      <c r="Y107" s="140"/>
      <c r="Z107" s="126"/>
      <c r="AA107" s="136"/>
      <c r="AB107" s="5"/>
      <c r="AC107" s="140"/>
      <c r="AD107" s="126"/>
      <c r="AE107" s="136">
        <f>VLOOKUP(C107,'7'!$B$11:$H$105,3,FALSE)</f>
        <v>6.8587962962962962E-2</v>
      </c>
      <c r="AF107" s="5">
        <f>VLOOKUP(C107,'7'!$B$11:$H$105,4,FALSE)</f>
        <v>1</v>
      </c>
      <c r="AG107" s="140">
        <f>VLOOKUP(AF107,Баллы!$A$2:$B$101,2)+AH107/2</f>
        <v>110.5</v>
      </c>
      <c r="AH107" s="126">
        <f>VLOOKUP(C107,'7'!$B$11:$H$105,6,FALSE)</f>
        <v>21</v>
      </c>
      <c r="AI107" s="155"/>
      <c r="AJ107" s="123"/>
      <c r="AK107" s="139"/>
      <c r="AL107" s="124"/>
      <c r="AM107" s="155"/>
      <c r="AN107" s="123"/>
      <c r="AO107" s="139"/>
      <c r="AP107" s="124"/>
      <c r="AQ107" s="122"/>
      <c r="AR107" s="123"/>
      <c r="AS107" s="139"/>
      <c r="AT107" s="124"/>
      <c r="AU107" s="122"/>
      <c r="AV107" s="123"/>
      <c r="AW107" s="139"/>
      <c r="AX107" s="124"/>
    </row>
    <row r="108" spans="1:50" ht="14.4" customHeight="1">
      <c r="A108" s="245">
        <f>IF(D108=0," ",RANK(D108,$D$3:$D$1238,0))</f>
        <v>106</v>
      </c>
      <c r="B108" s="246">
        <v>106</v>
      </c>
      <c r="C108" s="107" t="s">
        <v>2393</v>
      </c>
      <c r="D108" s="115">
        <f>I108+M108+Q108+U108+Y108+AC108+AG108+AK108+AO108+AW108+AS108</f>
        <v>110</v>
      </c>
      <c r="E108" s="115">
        <f>J108+N108+R108+V108+Z108+AD108+AH108+AL108+AP108+AX108+AT108</f>
        <v>20</v>
      </c>
      <c r="F108" s="119">
        <f>COUNTA(H108,L108,P108,T108,X108,AB108,AF108,AJ108,AN108,AV108,AR108)</f>
        <v>1</v>
      </c>
      <c r="G108" s="125"/>
      <c r="H108" s="5"/>
      <c r="I108" s="140"/>
      <c r="J108" s="126"/>
      <c r="K108" s="125"/>
      <c r="L108" s="5"/>
      <c r="M108" s="140"/>
      <c r="N108" s="126"/>
      <c r="O108" s="125"/>
      <c r="P108" s="5"/>
      <c r="Q108" s="140"/>
      <c r="R108" s="126"/>
      <c r="S108" s="125">
        <f>VLOOKUP(C108,'4'!$B$2:$I$1053,3,FALSE)</f>
        <v>5.9143518518518519E-2</v>
      </c>
      <c r="T108" s="5">
        <f>VLOOKUP(C108,'4'!$B$2:$I$1053,4,FALSE)</f>
        <v>1</v>
      </c>
      <c r="U108" s="140">
        <f>VLOOKUP(T108,Баллы!$A$2:$B$101,2)+V108/2</f>
        <v>110</v>
      </c>
      <c r="V108" s="126">
        <f>VLOOKUP(C108,'4'!$B$2:$I$1053,6,FALSE)</f>
        <v>20</v>
      </c>
      <c r="W108" s="136"/>
      <c r="X108" s="5"/>
      <c r="Y108" s="140"/>
      <c r="Z108" s="126"/>
      <c r="AA108" s="136"/>
      <c r="AB108" s="5"/>
      <c r="AC108" s="140"/>
      <c r="AD108" s="126"/>
      <c r="AE108" s="136"/>
      <c r="AF108" s="5"/>
      <c r="AG108" s="140"/>
      <c r="AH108" s="126"/>
      <c r="AI108" s="155"/>
      <c r="AJ108" s="123"/>
      <c r="AK108" s="139"/>
      <c r="AL108" s="124"/>
      <c r="AM108" s="155"/>
      <c r="AN108" s="123"/>
      <c r="AO108" s="139"/>
      <c r="AP108" s="124"/>
      <c r="AQ108" s="122"/>
      <c r="AR108" s="123"/>
      <c r="AS108" s="139"/>
      <c r="AT108" s="124"/>
      <c r="AU108" s="122"/>
      <c r="AV108" s="123"/>
      <c r="AW108" s="139"/>
      <c r="AX108" s="124"/>
    </row>
    <row r="109" spans="1:50" ht="14.4" customHeight="1">
      <c r="A109" s="245">
        <f>IF(D109=0," ",RANK(D109,$D$3:$D$1238,0))</f>
        <v>106</v>
      </c>
      <c r="B109" s="246">
        <v>106</v>
      </c>
      <c r="C109" s="105" t="s">
        <v>97</v>
      </c>
      <c r="D109" s="115">
        <f>I109+M109+Q109+U109+Y109+AC109+AG109+AK109+AO109+AW109+AS109</f>
        <v>110</v>
      </c>
      <c r="E109" s="115">
        <f>J109+N109+R109+V109+Z109+AD109+AH109+AL109+AP109+AX109+AT109</f>
        <v>20</v>
      </c>
      <c r="F109" s="119">
        <f>COUNTA(H109,L109,P109,T109,X109,AB109,AF109,AJ109,AN109,AV109,AR109)</f>
        <v>1</v>
      </c>
      <c r="G109" s="125"/>
      <c r="H109" s="5"/>
      <c r="I109" s="140"/>
      <c r="J109" s="126"/>
      <c r="K109" s="125"/>
      <c r="L109" s="5"/>
      <c r="M109" s="140"/>
      <c r="N109" s="126"/>
      <c r="O109" s="125"/>
      <c r="P109" s="5"/>
      <c r="Q109" s="140"/>
      <c r="R109" s="126"/>
      <c r="S109" s="125"/>
      <c r="T109" s="5"/>
      <c r="U109" s="140"/>
      <c r="V109" s="126"/>
      <c r="W109" s="136"/>
      <c r="X109" s="5"/>
      <c r="Y109" s="140"/>
      <c r="Z109" s="126"/>
      <c r="AA109" s="136">
        <f>VLOOKUP(C109,'6'!$B$8:$H$202,3,FALSE)</f>
        <v>5.9201388888888894E-2</v>
      </c>
      <c r="AB109" s="5">
        <f>VLOOKUP(C109,'6'!$B$8:$H$202,4,FALSE)</f>
        <v>1</v>
      </c>
      <c r="AC109" s="140">
        <f>VLOOKUP(AB109,Баллы!$A$2:$B$101,2)+AD109/2</f>
        <v>110</v>
      </c>
      <c r="AD109" s="126">
        <f>VLOOKUP(C109,'6'!$B$8:$H$202,6,FALSE)</f>
        <v>20</v>
      </c>
      <c r="AE109" s="136"/>
      <c r="AF109" s="5"/>
      <c r="AG109" s="140"/>
      <c r="AH109" s="126"/>
      <c r="AI109" s="155"/>
      <c r="AJ109" s="123"/>
      <c r="AK109" s="139"/>
      <c r="AL109" s="124"/>
      <c r="AM109" s="155"/>
      <c r="AN109" s="123"/>
      <c r="AO109" s="139"/>
      <c r="AP109" s="124"/>
      <c r="AQ109" s="122"/>
      <c r="AR109" s="123"/>
      <c r="AS109" s="139"/>
      <c r="AT109" s="124"/>
      <c r="AU109" s="122"/>
      <c r="AV109" s="123"/>
      <c r="AW109" s="139"/>
      <c r="AX109" s="124"/>
    </row>
    <row r="110" spans="1:50" ht="14.4" customHeight="1">
      <c r="A110" s="245">
        <f>IF(D110=0," ",RANK(D110,$D$3:$D$1238,0))</f>
        <v>108</v>
      </c>
      <c r="B110" s="246">
        <v>108</v>
      </c>
      <c r="C110" s="105" t="s">
        <v>1028</v>
      </c>
      <c r="D110" s="115">
        <f>I110+M110+Q110+U110+Y110+AC110+AG110+AK110+AO110+AW110+AS110</f>
        <v>109.5</v>
      </c>
      <c r="E110" s="115">
        <f>J110+N110+R110+V110+Z110+AD110+AH110+AL110+AP110+AX110+AT110</f>
        <v>25</v>
      </c>
      <c r="F110" s="119">
        <f>COUNTA(H110,L110,P110,T110,X110,AB110,AF110,AJ110,AN110,AV110,AR110)</f>
        <v>1</v>
      </c>
      <c r="G110" s="125"/>
      <c r="H110" s="5"/>
      <c r="I110" s="140"/>
      <c r="J110" s="126"/>
      <c r="K110" s="125"/>
      <c r="L110" s="5"/>
      <c r="M110" s="140"/>
      <c r="N110" s="126"/>
      <c r="O110" s="125">
        <f>VLOOKUP(C110,'3'!$B$7:$H$127,3,FALSE)</f>
        <v>8.3796296296296299E-2</v>
      </c>
      <c r="P110" s="5">
        <f>VLOOKUP(C110,'3'!$B$7:$H$127,4,FALSE)</f>
        <v>2</v>
      </c>
      <c r="Q110" s="140">
        <f>VLOOKUP(P110,Баллы!$A$2:$B$101,2)+R110/2</f>
        <v>109.5</v>
      </c>
      <c r="R110" s="126">
        <f>VLOOKUP(C110,'3'!$B$7:$H$127,6,FALSE)</f>
        <v>25</v>
      </c>
      <c r="S110" s="125"/>
      <c r="T110" s="5"/>
      <c r="U110" s="140"/>
      <c r="V110" s="126"/>
      <c r="W110" s="136"/>
      <c r="X110" s="5"/>
      <c r="Y110" s="140"/>
      <c r="Z110" s="126"/>
      <c r="AA110" s="136"/>
      <c r="AB110" s="5"/>
      <c r="AC110" s="140"/>
      <c r="AD110" s="126"/>
      <c r="AE110" s="136"/>
      <c r="AF110" s="5"/>
      <c r="AG110" s="140"/>
      <c r="AH110" s="126"/>
      <c r="AI110" s="155"/>
      <c r="AJ110" s="123"/>
      <c r="AK110" s="139"/>
      <c r="AL110" s="124"/>
      <c r="AM110" s="155"/>
      <c r="AN110" s="123"/>
      <c r="AO110" s="139"/>
      <c r="AP110" s="124"/>
      <c r="AQ110" s="122"/>
      <c r="AR110" s="123"/>
      <c r="AS110" s="139"/>
      <c r="AT110" s="124"/>
      <c r="AU110" s="122"/>
      <c r="AV110" s="123"/>
      <c r="AW110" s="139"/>
      <c r="AX110" s="124"/>
    </row>
    <row r="111" spans="1:50" ht="14.4" customHeight="1">
      <c r="A111" s="245">
        <f>IF(D111=0," ",RANK(D111,$D$3:$D$1238,0))</f>
        <v>108</v>
      </c>
      <c r="B111" s="246">
        <v>108</v>
      </c>
      <c r="C111" s="283" t="s">
        <v>4386</v>
      </c>
      <c r="D111" s="115">
        <f>I111+M111+Q111+U111+Y111+AC111+AG111+AK111+AO111+AW111+AS111</f>
        <v>109.5</v>
      </c>
      <c r="E111" s="115">
        <f>J111+N111+R111+V111+Z111+AD111+AH111+AL111+AP111+AX111+AT111</f>
        <v>25</v>
      </c>
      <c r="F111" s="119">
        <f>COUNTA(H111,L111,P111,T111,X111,AB111,AF111,AJ111,AN111,AV111,AR111)</f>
        <v>1</v>
      </c>
      <c r="G111" s="125"/>
      <c r="H111" s="5"/>
      <c r="I111" s="140"/>
      <c r="J111" s="126"/>
      <c r="K111" s="125"/>
      <c r="L111" s="5"/>
      <c r="M111" s="140"/>
      <c r="N111" s="126"/>
      <c r="O111" s="125"/>
      <c r="P111" s="5"/>
      <c r="Q111" s="140"/>
      <c r="R111" s="126"/>
      <c r="S111" s="125"/>
      <c r="T111" s="5"/>
      <c r="U111" s="140"/>
      <c r="V111" s="126"/>
      <c r="W111" s="136"/>
      <c r="X111" s="5"/>
      <c r="Y111" s="140"/>
      <c r="Z111" s="126"/>
      <c r="AA111" s="136"/>
      <c r="AB111" s="301"/>
      <c r="AC111" s="140"/>
      <c r="AD111" s="126"/>
      <c r="AE111" s="136"/>
      <c r="AF111" s="5"/>
      <c r="AG111" s="140"/>
      <c r="AH111" s="126"/>
      <c r="AI111" s="155"/>
      <c r="AJ111" s="123"/>
      <c r="AK111" s="139"/>
      <c r="AL111" s="124"/>
      <c r="AM111" s="155">
        <f>VLOOKUP(C111,'9'!$B$2:$H$1187,3,FALSE)</f>
        <v>7.2962962962962966E-2</v>
      </c>
      <c r="AN111" s="123">
        <f>VLOOKUP(C111,'9'!$B$2:$H$1187,4,FALSE)</f>
        <v>2</v>
      </c>
      <c r="AO111" s="139">
        <f>VLOOKUP(AN111,Баллы!$A$2:$B$101,2)+AP111/2</f>
        <v>109.5</v>
      </c>
      <c r="AP111" s="124">
        <f>VLOOKUP(C111,'9'!$B$2:$H$1187,6,FALSE)</f>
        <v>25</v>
      </c>
      <c r="AQ111" s="122"/>
      <c r="AR111" s="123"/>
      <c r="AS111" s="139"/>
      <c r="AT111" s="124"/>
      <c r="AU111" s="122"/>
      <c r="AV111" s="123"/>
      <c r="AW111" s="139"/>
      <c r="AX111" s="124"/>
    </row>
    <row r="112" spans="1:50" ht="14.4" customHeight="1">
      <c r="A112" s="245">
        <f>IF(D112=0," ",RANK(D112,$D$3:$D$1238,0))</f>
        <v>110</v>
      </c>
      <c r="B112" s="246">
        <v>110</v>
      </c>
      <c r="C112" s="108" t="s">
        <v>1231</v>
      </c>
      <c r="D112" s="115">
        <f>I112+M112+Q112+U112+Y112+AC112+AG112+AK112+AO112+AW112+AS112</f>
        <v>108.5</v>
      </c>
      <c r="E112" s="115">
        <f>J112+N112+R112+V112+Z112+AD112+AH112+AL112+AP112+AX112+AT112</f>
        <v>51</v>
      </c>
      <c r="F112" s="119">
        <f>COUNTA(H112,L112,P112,T112,X112,AB112,AF112,AJ112,AN112,AV112,AR112)</f>
        <v>1</v>
      </c>
      <c r="G112" s="125"/>
      <c r="H112" s="5"/>
      <c r="I112" s="140"/>
      <c r="J112" s="126"/>
      <c r="K112" s="125"/>
      <c r="L112" s="5"/>
      <c r="M112" s="140"/>
      <c r="N112" s="126"/>
      <c r="O112" s="125"/>
      <c r="P112" s="5"/>
      <c r="Q112" s="140"/>
      <c r="R112" s="126"/>
      <c r="S112" s="125"/>
      <c r="T112" s="5"/>
      <c r="U112" s="140"/>
      <c r="V112" s="126"/>
      <c r="W112" s="136">
        <f>VLOOKUP(C112,'5'!$B$50:$H$423,3,FALSE)</f>
        <v>0.27392361111111113</v>
      </c>
      <c r="X112" s="5">
        <f>VLOOKUP(C112,'5'!$B$50:$H$423,4,FALSE)</f>
        <v>9</v>
      </c>
      <c r="Y112" s="140">
        <f>VLOOKUP(X112,Баллы!$A$2:$B$101,2)+Z112/2</f>
        <v>108.5</v>
      </c>
      <c r="Z112" s="126">
        <f>VLOOKUP(C112,'5'!$B$50:$H$423,6,FALSE)</f>
        <v>51</v>
      </c>
      <c r="AA112" s="136"/>
      <c r="AB112" s="5"/>
      <c r="AC112" s="140"/>
      <c r="AD112" s="126"/>
      <c r="AE112" s="136"/>
      <c r="AF112" s="5"/>
      <c r="AG112" s="140"/>
      <c r="AH112" s="126"/>
      <c r="AI112" s="155"/>
      <c r="AJ112" s="123"/>
      <c r="AK112" s="139"/>
      <c r="AL112" s="124"/>
      <c r="AM112" s="155"/>
      <c r="AN112" s="123"/>
      <c r="AO112" s="139"/>
      <c r="AP112" s="124"/>
      <c r="AQ112" s="122"/>
      <c r="AR112" s="123"/>
      <c r="AS112" s="139"/>
      <c r="AT112" s="124"/>
      <c r="AU112" s="122"/>
      <c r="AV112" s="123"/>
      <c r="AW112" s="139"/>
      <c r="AX112" s="124"/>
    </row>
    <row r="113" spans="1:50" ht="14.4" customHeight="1">
      <c r="A113" s="245">
        <f>IF(D113=0," ",RANK(D113,$D$3:$D$1238,0))</f>
        <v>110</v>
      </c>
      <c r="B113" s="246">
        <v>111</v>
      </c>
      <c r="C113" s="104" t="s">
        <v>6329</v>
      </c>
      <c r="D113" s="115">
        <f>I113+M113+Q113+U113+Y113+AC113+AG113+AK113+AO113+AW113+AS113</f>
        <v>108.5</v>
      </c>
      <c r="E113" s="115">
        <f>J113+N113+R113+V113+Z113+AD113+AH113+AL113+AP113+AX113+AT113</f>
        <v>31</v>
      </c>
      <c r="F113" s="119">
        <f>COUNTA(H113,L113,P113,T113,X113,AB113,AF113,AJ113,AN113,AV113,AR113)</f>
        <v>1</v>
      </c>
      <c r="G113" s="125"/>
      <c r="H113" s="5"/>
      <c r="I113" s="140"/>
      <c r="J113" s="126"/>
      <c r="K113" s="125"/>
      <c r="L113" s="5"/>
      <c r="M113" s="140"/>
      <c r="N113" s="126"/>
      <c r="O113" s="125"/>
      <c r="P113" s="5"/>
      <c r="Q113" s="140"/>
      <c r="R113" s="126"/>
      <c r="S113" s="125"/>
      <c r="T113" s="5"/>
      <c r="U113" s="140"/>
      <c r="V113" s="126"/>
      <c r="W113" s="136"/>
      <c r="X113" s="5"/>
      <c r="Y113" s="140"/>
      <c r="Z113" s="126"/>
      <c r="AA113" s="136"/>
      <c r="AB113" s="301"/>
      <c r="AC113" s="140"/>
      <c r="AD113" s="126"/>
      <c r="AE113" s="136"/>
      <c r="AF113" s="5"/>
      <c r="AG113" s="140"/>
      <c r="AH113" s="126"/>
      <c r="AI113" s="155"/>
      <c r="AJ113" s="123"/>
      <c r="AK113" s="139"/>
      <c r="AL113" s="124"/>
      <c r="AM113" s="155"/>
      <c r="AN113" s="123"/>
      <c r="AO113" s="139"/>
      <c r="AP113" s="124"/>
      <c r="AQ113" s="122"/>
      <c r="AR113" s="123"/>
      <c r="AS113" s="139"/>
      <c r="AT113" s="124"/>
      <c r="AU113" s="122">
        <f>VLOOKUP(C113,'11'!$B$9:$H$521,3,FALSE)</f>
        <v>9.7372685185185187E-2</v>
      </c>
      <c r="AV113" s="123">
        <f>VLOOKUP(C113,'11'!$B$9:$H$521,4,FALSE)</f>
        <v>4</v>
      </c>
      <c r="AW113" s="139">
        <f>VLOOKUP(AV113,Баллы!$A$2:$B$101,2)+AX113/2</f>
        <v>108.5</v>
      </c>
      <c r="AX113" s="124">
        <f>VLOOKUP(C113,'11'!$B$9:$H$521,6,FALSE)</f>
        <v>31</v>
      </c>
    </row>
    <row r="114" spans="1:50" ht="14.4" customHeight="1">
      <c r="A114" s="245">
        <f>IF(D114=0," ",RANK(D114,$D$3:$D$1238,0))</f>
        <v>112</v>
      </c>
      <c r="B114" s="246">
        <v>112</v>
      </c>
      <c r="C114" s="283" t="s">
        <v>4388</v>
      </c>
      <c r="D114" s="115">
        <f>I114+M114+Q114+U114+Y114+AC114+AG114+AK114+AO114+AW114+AS114</f>
        <v>107.5</v>
      </c>
      <c r="E114" s="115">
        <f>J114+N114+R114+V114+Z114+AD114+AH114+AL114+AP114+AX114+AT114</f>
        <v>25</v>
      </c>
      <c r="F114" s="119">
        <f>COUNTA(H114,L114,P114,T114,X114,AB114,AF114,AJ114,AN114,AV114,AR114)</f>
        <v>1</v>
      </c>
      <c r="G114" s="125"/>
      <c r="H114" s="5"/>
      <c r="I114" s="140"/>
      <c r="J114" s="126"/>
      <c r="K114" s="125"/>
      <c r="L114" s="5"/>
      <c r="M114" s="140"/>
      <c r="N114" s="126"/>
      <c r="O114" s="125"/>
      <c r="P114" s="5"/>
      <c r="Q114" s="140"/>
      <c r="R114" s="126"/>
      <c r="S114" s="125"/>
      <c r="T114" s="5"/>
      <c r="U114" s="140"/>
      <c r="V114" s="126"/>
      <c r="W114" s="136"/>
      <c r="X114" s="5"/>
      <c r="Y114" s="140"/>
      <c r="Z114" s="126"/>
      <c r="AA114" s="136"/>
      <c r="AB114" s="301"/>
      <c r="AC114" s="140"/>
      <c r="AD114" s="126"/>
      <c r="AE114" s="136"/>
      <c r="AF114" s="5"/>
      <c r="AG114" s="140"/>
      <c r="AH114" s="126"/>
      <c r="AI114" s="155"/>
      <c r="AJ114" s="123"/>
      <c r="AK114" s="139"/>
      <c r="AL114" s="124"/>
      <c r="AM114" s="155">
        <f>VLOOKUP(C114,'9'!$B$2:$H$1187,3,FALSE)</f>
        <v>7.2696759259259253E-2</v>
      </c>
      <c r="AN114" s="123">
        <f>VLOOKUP(C114,'9'!$B$2:$H$1187,4,FALSE)</f>
        <v>3</v>
      </c>
      <c r="AO114" s="139">
        <f>VLOOKUP(AN114,Баллы!$A$2:$B$101,2)+AP114/2</f>
        <v>107.5</v>
      </c>
      <c r="AP114" s="124">
        <f>VLOOKUP(C114,'9'!$B$2:$H$1187,6,FALSE)</f>
        <v>25</v>
      </c>
      <c r="AQ114" s="122"/>
      <c r="AR114" s="123"/>
      <c r="AS114" s="139"/>
      <c r="AT114" s="124"/>
      <c r="AU114" s="122"/>
      <c r="AV114" s="123"/>
      <c r="AW114" s="139"/>
      <c r="AX114" s="124"/>
    </row>
    <row r="115" spans="1:50" ht="14.4" customHeight="1">
      <c r="A115" s="245">
        <f>IF(D115=0," ",RANK(D115,$D$3:$D$1238,0))</f>
        <v>112</v>
      </c>
      <c r="B115" s="246">
        <v>113</v>
      </c>
      <c r="C115" s="111" t="s">
        <v>2540</v>
      </c>
      <c r="D115" s="115">
        <f>I115+M115+Q115+U115+Y115+AC115+AG115+AK115+AO115+AW115+AS115</f>
        <v>107.5</v>
      </c>
      <c r="E115" s="115">
        <f>J115+N115+R115+V115+Z115+AD115+AH115+AL115+AP115+AX115+AT115</f>
        <v>21</v>
      </c>
      <c r="F115" s="119">
        <f>COUNTA(H115,L115,P115,T115,X115,AB115,AF115,AJ115,AN115,AV115,AR115)</f>
        <v>1</v>
      </c>
      <c r="G115" s="125"/>
      <c r="H115" s="5"/>
      <c r="I115" s="140"/>
      <c r="J115" s="126"/>
      <c r="K115" s="125"/>
      <c r="L115" s="5"/>
      <c r="M115" s="140"/>
      <c r="N115" s="126"/>
      <c r="O115" s="125"/>
      <c r="P115" s="5"/>
      <c r="Q115" s="140"/>
      <c r="R115" s="126"/>
      <c r="S115" s="125"/>
      <c r="T115" s="5"/>
      <c r="U115" s="140"/>
      <c r="V115" s="126"/>
      <c r="W115" s="136"/>
      <c r="X115" s="5"/>
      <c r="Y115" s="140"/>
      <c r="Z115" s="126"/>
      <c r="AA115" s="136"/>
      <c r="AB115" s="5"/>
      <c r="AC115" s="140"/>
      <c r="AD115" s="126"/>
      <c r="AE115" s="136">
        <f>VLOOKUP(C115,'7'!$B$11:$H$105,3,FALSE)</f>
        <v>6.9108796296296293E-2</v>
      </c>
      <c r="AF115" s="5">
        <f>VLOOKUP(C115,'7'!$B$11:$H$105,4,FALSE)</f>
        <v>2</v>
      </c>
      <c r="AG115" s="140">
        <f>VLOOKUP(AF115,Баллы!$A$2:$B$101,2)+AH115/2</f>
        <v>107.5</v>
      </c>
      <c r="AH115" s="126">
        <f>VLOOKUP(C115,'7'!$B$11:$H$105,6,FALSE)</f>
        <v>21</v>
      </c>
      <c r="AI115" s="155"/>
      <c r="AJ115" s="123"/>
      <c r="AK115" s="139"/>
      <c r="AL115" s="124"/>
      <c r="AM115" s="155"/>
      <c r="AN115" s="123"/>
      <c r="AO115" s="139"/>
      <c r="AP115" s="124"/>
      <c r="AQ115" s="122"/>
      <c r="AR115" s="123"/>
      <c r="AS115" s="139"/>
      <c r="AT115" s="124"/>
      <c r="AU115" s="122"/>
      <c r="AV115" s="123"/>
      <c r="AW115" s="139"/>
      <c r="AX115" s="124"/>
    </row>
    <row r="116" spans="1:50" ht="14.4" customHeight="1">
      <c r="A116" s="245">
        <f>IF(D116=0," ",RANK(D116,$D$3:$D$1238,0))</f>
        <v>112</v>
      </c>
      <c r="B116" s="246">
        <v>114</v>
      </c>
      <c r="C116" s="104" t="s">
        <v>2799</v>
      </c>
      <c r="D116" s="115">
        <f>I116+M116+Q116+U116+Y116+AC116+AG116+AK116+AO116+AW116+AS116</f>
        <v>107.5</v>
      </c>
      <c r="E116" s="115">
        <f>J116+N116+R116+V116+Z116+AD116+AH116+AL116+AP116+AX116+AT116</f>
        <v>15</v>
      </c>
      <c r="F116" s="119">
        <f>COUNTA(H116,L116,P116,T116,X116,AB116,AF116,AJ116,AN116,AV116,AR116)</f>
        <v>1</v>
      </c>
      <c r="G116" s="125"/>
      <c r="H116" s="5"/>
      <c r="I116" s="140"/>
      <c r="J116" s="126"/>
      <c r="K116" s="125"/>
      <c r="L116" s="5"/>
      <c r="M116" s="140"/>
      <c r="N116" s="126"/>
      <c r="O116" s="125"/>
      <c r="P116" s="5"/>
      <c r="Q116" s="140"/>
      <c r="R116" s="126"/>
      <c r="S116" s="125"/>
      <c r="T116" s="5"/>
      <c r="U116" s="140"/>
      <c r="V116" s="126"/>
      <c r="W116" s="136"/>
      <c r="X116" s="5"/>
      <c r="Y116" s="140"/>
      <c r="Z116" s="126"/>
      <c r="AA116" s="136"/>
      <c r="AB116" s="301"/>
      <c r="AC116" s="140"/>
      <c r="AD116" s="126"/>
      <c r="AE116" s="136"/>
      <c r="AF116" s="5"/>
      <c r="AG116" s="140"/>
      <c r="AH116" s="126"/>
      <c r="AI116" s="155">
        <f>VLOOKUP(C116,'8'!$B$6:$H$193,3,FALSE)</f>
        <v>4.2777777777777776E-2</v>
      </c>
      <c r="AJ116" s="123">
        <f>VLOOKUP(C116,'8'!$B$6:$H$193,4,FALSE)</f>
        <v>1</v>
      </c>
      <c r="AK116" s="139">
        <f>VLOOKUP(AJ116,Баллы!$A$2:$B$101,2)+AL116/2</f>
        <v>107.5</v>
      </c>
      <c r="AL116" s="124">
        <f>VLOOKUP(C116,'8'!$B$6:$H$193,6,FALSE)</f>
        <v>15</v>
      </c>
      <c r="AM116" s="155"/>
      <c r="AN116" s="123"/>
      <c r="AO116" s="139"/>
      <c r="AP116" s="124"/>
      <c r="AQ116" s="122"/>
      <c r="AR116" s="123"/>
      <c r="AS116" s="139"/>
      <c r="AT116" s="124"/>
      <c r="AU116" s="122"/>
      <c r="AV116" s="123"/>
      <c r="AW116" s="139"/>
      <c r="AX116" s="124"/>
    </row>
    <row r="117" spans="1:50" ht="14.4" customHeight="1">
      <c r="A117" s="245">
        <f>IF(D117=0," ",RANK(D117,$D$3:$D$1238,0))</f>
        <v>112</v>
      </c>
      <c r="B117" s="246">
        <v>114</v>
      </c>
      <c r="C117" s="104" t="s">
        <v>6348</v>
      </c>
      <c r="D117" s="115">
        <f>I117+M117+Q117+U117+Y117+AC117+AG117+AK117+AO117+AW117+AS117</f>
        <v>107.5</v>
      </c>
      <c r="E117" s="115">
        <f>J117+N117+R117+V117+Z117+AD117+AH117+AL117+AP117+AX117+AT117</f>
        <v>15</v>
      </c>
      <c r="F117" s="119">
        <f>COUNTA(H117,L117,P117,T117,X117,AB117,AF117,AJ117,AN117,AV117,AR117)</f>
        <v>1</v>
      </c>
      <c r="G117" s="125"/>
      <c r="H117" s="5"/>
      <c r="I117" s="140"/>
      <c r="J117" s="126"/>
      <c r="K117" s="125"/>
      <c r="L117" s="5"/>
      <c r="M117" s="140"/>
      <c r="N117" s="126"/>
      <c r="O117" s="125"/>
      <c r="P117" s="5"/>
      <c r="Q117" s="140"/>
      <c r="R117" s="126"/>
      <c r="S117" s="125"/>
      <c r="T117" s="5"/>
      <c r="U117" s="140"/>
      <c r="V117" s="126"/>
      <c r="W117" s="136"/>
      <c r="X117" s="5"/>
      <c r="Y117" s="140"/>
      <c r="Z117" s="126"/>
      <c r="AA117" s="136"/>
      <c r="AB117" s="301"/>
      <c r="AC117" s="140"/>
      <c r="AD117" s="126"/>
      <c r="AE117" s="136"/>
      <c r="AF117" s="5"/>
      <c r="AG117" s="140"/>
      <c r="AH117" s="126"/>
      <c r="AI117" s="155"/>
      <c r="AJ117" s="123"/>
      <c r="AK117" s="139"/>
      <c r="AL117" s="124"/>
      <c r="AM117" s="155"/>
      <c r="AN117" s="123"/>
      <c r="AO117" s="139"/>
      <c r="AP117" s="124"/>
      <c r="AQ117" s="122"/>
      <c r="AR117" s="123"/>
      <c r="AS117" s="139"/>
      <c r="AT117" s="124"/>
      <c r="AU117" s="122">
        <f>VLOOKUP(C117,'11'!$B$9:$H$521,3,FALSE)</f>
        <v>4.0868055555555553E-2</v>
      </c>
      <c r="AV117" s="123">
        <f>VLOOKUP(C117,'11'!$B$9:$H$521,4,FALSE)</f>
        <v>1</v>
      </c>
      <c r="AW117" s="139">
        <f>VLOOKUP(AV117,Баллы!$A$2:$B$101,2)+AX117/2</f>
        <v>107.5</v>
      </c>
      <c r="AX117" s="124">
        <f>VLOOKUP(C117,'11'!$B$9:$H$521,6,FALSE)</f>
        <v>15</v>
      </c>
    </row>
    <row r="118" spans="1:50" ht="14.4" customHeight="1">
      <c r="A118" s="245">
        <f>IF(D118=0," ",RANK(D118,$D$3:$D$1238,0))</f>
        <v>116</v>
      </c>
      <c r="B118" s="246">
        <v>116</v>
      </c>
      <c r="C118" s="104" t="s">
        <v>391</v>
      </c>
      <c r="D118" s="115">
        <f>I118+M118+Q118+U118+Y118+AC118+AG118+AK118+AO118+AW118+AS118</f>
        <v>107</v>
      </c>
      <c r="E118" s="115">
        <f>J118+N118+R118+V118+Z118+AD118+AH118+AL118+AP118+AX118+AT118</f>
        <v>70</v>
      </c>
      <c r="F118" s="119">
        <f>COUNTA(H118,L118,P118,T118,X118,AB118,AF118,AJ118,AN118,AV118,AR118)</f>
        <v>4</v>
      </c>
      <c r="G118" s="125">
        <f>VLOOKUP(C118,'1'!$B$46:$H$384,3,FALSE)</f>
        <v>3.9074074074074074E-2</v>
      </c>
      <c r="H118" s="5">
        <f>VLOOKUP(C118,'1'!$B$46:$H$384,4,FALSE)</f>
        <v>73</v>
      </c>
      <c r="I118" s="140">
        <f>VLOOKUP(H118,Баллы!$A$2:$B$101,2)+J118/2</f>
        <v>23</v>
      </c>
      <c r="J118" s="126">
        <f>VLOOKUP(C118,'1'!$B$46:$H$384,6,FALSE)</f>
        <v>10</v>
      </c>
      <c r="K118" s="125">
        <f>VLOOKUP(C118,'2'!$B$101:$H$575,3,FALSE)</f>
        <v>6.1608796296296293E-2</v>
      </c>
      <c r="L118" s="5">
        <f>VLOOKUP(C118,'2'!$B$101:$H$575,4,FALSE)</f>
        <v>87</v>
      </c>
      <c r="M118" s="140">
        <f>VLOOKUP(L118,Баллы!$A$2:$B$101,2)+N118/2</f>
        <v>11.5</v>
      </c>
      <c r="N118" s="126">
        <f>VLOOKUP(C118,'2'!$B$101:$H$575,6,FALSE)</f>
        <v>15</v>
      </c>
      <c r="O118" s="125"/>
      <c r="P118" s="5"/>
      <c r="Q118" s="140"/>
      <c r="R118" s="126"/>
      <c r="S118" s="125">
        <f>VLOOKUP(C118,'4'!$B$2:$I$1053,3,FALSE)</f>
        <v>8.3194444444444446E-2</v>
      </c>
      <c r="T118" s="5">
        <f>VLOOKUP(C118,'4'!$B$2:$I$1053,4,FALSE)</f>
        <v>75</v>
      </c>
      <c r="U118" s="140">
        <f>VLOOKUP(T118,Баллы!$A$2:$B$101,2)+V118/2</f>
        <v>26</v>
      </c>
      <c r="V118" s="126">
        <f>VLOOKUP(C118,'4'!$B$2:$I$1053,6,FALSE)</f>
        <v>20</v>
      </c>
      <c r="W118" s="136"/>
      <c r="X118" s="5"/>
      <c r="Y118" s="140"/>
      <c r="Z118" s="126"/>
      <c r="AA118" s="136"/>
      <c r="AB118" s="5"/>
      <c r="AC118" s="140"/>
      <c r="AD118" s="126"/>
      <c r="AE118" s="136"/>
      <c r="AF118" s="5"/>
      <c r="AG118" s="140"/>
      <c r="AH118" s="126"/>
      <c r="AI118" s="155"/>
      <c r="AJ118" s="123"/>
      <c r="AK118" s="139"/>
      <c r="AL118" s="124"/>
      <c r="AM118" s="155">
        <f>VLOOKUP(C118,'9'!$B$2:$H$1187,3,FALSE)</f>
        <v>0.10271990740740741</v>
      </c>
      <c r="AN118" s="123">
        <f>VLOOKUP(C118,'9'!$B$2:$H$1187,4,FALSE)</f>
        <v>57</v>
      </c>
      <c r="AO118" s="139">
        <f>VLOOKUP(AN118,Баллы!$A$2:$B$101,2)+AP118/2</f>
        <v>46.5</v>
      </c>
      <c r="AP118" s="124">
        <f>VLOOKUP(C118,'9'!$B$2:$H$1187,6,FALSE)</f>
        <v>25</v>
      </c>
      <c r="AQ118" s="122"/>
      <c r="AR118" s="123"/>
      <c r="AS118" s="139"/>
      <c r="AT118" s="124"/>
      <c r="AU118" s="122"/>
      <c r="AV118" s="123"/>
      <c r="AW118" s="139"/>
      <c r="AX118" s="124"/>
    </row>
    <row r="119" spans="1:50" ht="14.4" customHeight="1">
      <c r="A119" s="245">
        <f>IF(D119=0," ",RANK(D119,$D$3:$D$1238,0))</f>
        <v>116</v>
      </c>
      <c r="B119" s="246">
        <v>117</v>
      </c>
      <c r="C119" s="107" t="s">
        <v>1952</v>
      </c>
      <c r="D119" s="115">
        <f>I119+M119+Q119+U119+Y119+AC119+AG119+AK119+AO119+AW119+AS119</f>
        <v>107</v>
      </c>
      <c r="E119" s="115">
        <f>J119+N119+R119+V119+Z119+AD119+AH119+AL119+AP119+AX119+AT119</f>
        <v>20</v>
      </c>
      <c r="F119" s="119">
        <f>COUNTA(H119,L119,P119,T119,X119,AB119,AF119,AJ119,AN119,AV119,AR119)</f>
        <v>1</v>
      </c>
      <c r="G119" s="125"/>
      <c r="H119" s="5"/>
      <c r="I119" s="140"/>
      <c r="J119" s="126"/>
      <c r="K119" s="125"/>
      <c r="L119" s="5"/>
      <c r="M119" s="140"/>
      <c r="N119" s="126"/>
      <c r="O119" s="125"/>
      <c r="P119" s="5"/>
      <c r="Q119" s="140"/>
      <c r="R119" s="126"/>
      <c r="S119" s="125">
        <f>VLOOKUP(C119,'4'!$B$2:$I$1053,3,FALSE)</f>
        <v>6.0127314814814814E-2</v>
      </c>
      <c r="T119" s="5">
        <f>VLOOKUP(C119,'4'!$B$2:$I$1053,4,FALSE)</f>
        <v>2</v>
      </c>
      <c r="U119" s="140">
        <f>VLOOKUP(T119,Баллы!$A$2:$B$101,2)+V119/2</f>
        <v>107</v>
      </c>
      <c r="V119" s="126">
        <f>VLOOKUP(C119,'4'!$B$2:$I$1053,6,FALSE)</f>
        <v>20</v>
      </c>
      <c r="W119" s="136"/>
      <c r="X119" s="5"/>
      <c r="Y119" s="140"/>
      <c r="Z119" s="126"/>
      <c r="AA119" s="136"/>
      <c r="AB119" s="5"/>
      <c r="AC119" s="140"/>
      <c r="AD119" s="126"/>
      <c r="AE119" s="136"/>
      <c r="AF119" s="5"/>
      <c r="AG119" s="140"/>
      <c r="AH119" s="126"/>
      <c r="AI119" s="155"/>
      <c r="AJ119" s="123"/>
      <c r="AK119" s="139"/>
      <c r="AL119" s="124"/>
      <c r="AM119" s="155"/>
      <c r="AN119" s="123"/>
      <c r="AO119" s="139"/>
      <c r="AP119" s="124"/>
      <c r="AQ119" s="122"/>
      <c r="AR119" s="123"/>
      <c r="AS119" s="139"/>
      <c r="AT119" s="124"/>
      <c r="AU119" s="122"/>
      <c r="AV119" s="123"/>
      <c r="AW119" s="139"/>
      <c r="AX119" s="124"/>
    </row>
    <row r="120" spans="1:50" ht="14.4" customHeight="1">
      <c r="A120" s="245">
        <f>IF(D120=0," ",RANK(D120,$D$3:$D$1238,0))</f>
        <v>118</v>
      </c>
      <c r="B120" s="246">
        <v>118</v>
      </c>
      <c r="C120" s="104" t="s">
        <v>553</v>
      </c>
      <c r="D120" s="115">
        <f>I120+M120+Q120+U120+Y120+AC120+AG120+AK120+AO120+AW120+AS120</f>
        <v>106</v>
      </c>
      <c r="E120" s="115">
        <f>J120+N120+R120+V120+Z120+AD120+AH120+AL120+AP120+AX120+AT120</f>
        <v>40</v>
      </c>
      <c r="F120" s="119">
        <f>COUNTA(H120,L120,P120,T120,X120,AB120,AF120,AJ120,AN120,AV120,AR120)</f>
        <v>2</v>
      </c>
      <c r="G120" s="125">
        <f>VLOOKUP(C120,'1'!$B$46:$H$384,3,FALSE)</f>
        <v>3.6597222222222225E-2</v>
      </c>
      <c r="H120" s="5">
        <f>VLOOKUP(C120,'1'!$B$46:$H$384,4,FALSE)</f>
        <v>43</v>
      </c>
      <c r="I120" s="140">
        <f>VLOOKUP(H120,Баллы!$A$2:$B$101,2)+J120/2</f>
        <v>53</v>
      </c>
      <c r="J120" s="126">
        <f>VLOOKUP(C120,'1'!$B$46:$H$384,6,FALSE)</f>
        <v>10</v>
      </c>
      <c r="K120" s="125">
        <f>VLOOKUP(C120,'2'!$B$101:$H$575,3,FALSE)</f>
        <v>0.16944444444444443</v>
      </c>
      <c r="L120" s="5">
        <f>VLOOKUP(C120,'2'!$B$101:$H$575,4,FALSE)</f>
        <v>53</v>
      </c>
      <c r="M120" s="140">
        <f>VLOOKUP(L120,Баллы!$A$2:$B$101,2)+N120/2</f>
        <v>53</v>
      </c>
      <c r="N120" s="126">
        <f>VLOOKUP(C120,'2'!$B$101:$H$575,6,FALSE)</f>
        <v>30</v>
      </c>
      <c r="O120" s="125"/>
      <c r="P120" s="5"/>
      <c r="Q120" s="140"/>
      <c r="R120" s="126"/>
      <c r="S120" s="125"/>
      <c r="T120" s="5"/>
      <c r="U120" s="140"/>
      <c r="V120" s="126"/>
      <c r="W120" s="136"/>
      <c r="X120" s="5"/>
      <c r="Y120" s="140"/>
      <c r="Z120" s="126"/>
      <c r="AA120" s="136"/>
      <c r="AB120" s="5"/>
      <c r="AC120" s="140"/>
      <c r="AD120" s="126"/>
      <c r="AE120" s="136"/>
      <c r="AF120" s="5"/>
      <c r="AG120" s="140"/>
      <c r="AH120" s="126"/>
      <c r="AI120" s="155"/>
      <c r="AJ120" s="123"/>
      <c r="AK120" s="139"/>
      <c r="AL120" s="124"/>
      <c r="AM120" s="155"/>
      <c r="AN120" s="123"/>
      <c r="AO120" s="139"/>
      <c r="AP120" s="124"/>
      <c r="AQ120" s="122"/>
      <c r="AR120" s="123"/>
      <c r="AS120" s="139"/>
      <c r="AT120" s="124"/>
      <c r="AU120" s="122"/>
      <c r="AV120" s="123"/>
      <c r="AW120" s="139"/>
      <c r="AX120" s="124"/>
    </row>
    <row r="121" spans="1:50" ht="14.4" customHeight="1">
      <c r="A121" s="245">
        <f>IF(D121=0," ",RANK(D121,$D$3:$D$1238,0))</f>
        <v>118</v>
      </c>
      <c r="B121" s="246">
        <v>119</v>
      </c>
      <c r="C121" s="104" t="s">
        <v>896</v>
      </c>
      <c r="D121" s="115">
        <f>I121+M121+Q121+U121+Y121+AC121+AG121+AK121+AO121+AW121+AS121</f>
        <v>106</v>
      </c>
      <c r="E121" s="115">
        <f>J121+N121+R121+V121+Z121+AD121+AH121+AL121+AP121+AX121+AT121</f>
        <v>20</v>
      </c>
      <c r="F121" s="119">
        <f>COUNTA(H121,L121,P121,T121,X121,AB121,AF121,AJ121,AN121,AV121,AR121)</f>
        <v>2</v>
      </c>
      <c r="G121" s="125"/>
      <c r="H121" s="5"/>
      <c r="I121" s="140"/>
      <c r="J121" s="126"/>
      <c r="K121" s="125">
        <f>VLOOKUP(C121,'2'!$B$101:$H$575,3,FALSE)</f>
        <v>5.5995370370370369E-2</v>
      </c>
      <c r="L121" s="5">
        <f>VLOOKUP(C121,'2'!$B$101:$H$575,4,FALSE)</f>
        <v>54</v>
      </c>
      <c r="M121" s="140">
        <f>VLOOKUP(L121,Баллы!$A$2:$B$101,2)+N121/2</f>
        <v>44.5</v>
      </c>
      <c r="N121" s="126">
        <f>VLOOKUP(C121,'2'!$B$101:$H$575,6,FALSE)</f>
        <v>15</v>
      </c>
      <c r="O121" s="125"/>
      <c r="P121" s="5"/>
      <c r="Q121" s="140"/>
      <c r="R121" s="126"/>
      <c r="S121" s="125">
        <f>VLOOKUP(C121,'4'!$B$2:$I$1053,3,FALSE)</f>
        <v>1.5277777777777777E-2</v>
      </c>
      <c r="T121" s="5">
        <f>VLOOKUP(C121,'4'!$B$2:$I$1053,4,FALSE)</f>
        <v>32</v>
      </c>
      <c r="U121" s="140">
        <f>VLOOKUP(T121,Баллы!$A$2:$B$101,2)+V121/2</f>
        <v>61.5</v>
      </c>
      <c r="V121" s="126">
        <f>VLOOKUP(C121,'4'!$B$2:$I$1053,6,FALSE)</f>
        <v>5</v>
      </c>
      <c r="W121" s="136"/>
      <c r="X121" s="5"/>
      <c r="Y121" s="140"/>
      <c r="Z121" s="126"/>
      <c r="AA121" s="136"/>
      <c r="AB121" s="5"/>
      <c r="AC121" s="140"/>
      <c r="AD121" s="126"/>
      <c r="AE121" s="136"/>
      <c r="AF121" s="5"/>
      <c r="AG121" s="140"/>
      <c r="AH121" s="126"/>
      <c r="AI121" s="155"/>
      <c r="AJ121" s="123"/>
      <c r="AK121" s="139"/>
      <c r="AL121" s="124"/>
      <c r="AM121" s="155"/>
      <c r="AN121" s="123"/>
      <c r="AO121" s="139"/>
      <c r="AP121" s="124"/>
      <c r="AQ121" s="122"/>
      <c r="AR121" s="123"/>
      <c r="AS121" s="139"/>
      <c r="AT121" s="124"/>
      <c r="AU121" s="122"/>
      <c r="AV121" s="123"/>
      <c r="AW121" s="139"/>
      <c r="AX121" s="124"/>
    </row>
    <row r="122" spans="1:50" ht="14.4" customHeight="1">
      <c r="A122" s="245">
        <f>IF(D122=0," ",RANK(D122,$D$3:$D$1238,0))</f>
        <v>118</v>
      </c>
      <c r="B122" s="246">
        <v>120</v>
      </c>
      <c r="C122" s="111" t="s">
        <v>231</v>
      </c>
      <c r="D122" s="115">
        <f>I122+M122+Q122+U122+Y122+AC122+AG122+AK122+AO122+AW122+AS122</f>
        <v>106</v>
      </c>
      <c r="E122" s="115">
        <f>J122+N122+R122+V122+Z122+AD122+AH122+AL122+AP122+AX122+AT122</f>
        <v>12</v>
      </c>
      <c r="F122" s="119">
        <f>COUNTA(H122,L122,P122,T122,X122,AB122,AF122,AJ122,AN122,AV122,AR122)</f>
        <v>1</v>
      </c>
      <c r="G122" s="125"/>
      <c r="H122" s="5"/>
      <c r="I122" s="140"/>
      <c r="J122" s="126"/>
      <c r="K122" s="125"/>
      <c r="L122" s="5"/>
      <c r="M122" s="140"/>
      <c r="N122" s="126"/>
      <c r="O122" s="125"/>
      <c r="P122" s="5"/>
      <c r="Q122" s="140"/>
      <c r="R122" s="126"/>
      <c r="S122" s="125"/>
      <c r="T122" s="5"/>
      <c r="U122" s="140"/>
      <c r="V122" s="126"/>
      <c r="W122" s="136"/>
      <c r="X122" s="5"/>
      <c r="Y122" s="140"/>
      <c r="Z122" s="126"/>
      <c r="AA122" s="136"/>
      <c r="AB122" s="5"/>
      <c r="AC122" s="140"/>
      <c r="AD122" s="126"/>
      <c r="AE122" s="136">
        <f>VLOOKUP(C122,'7'!$B$11:$H$105,3,FALSE)</f>
        <v>3.7824074074074072E-2</v>
      </c>
      <c r="AF122" s="5">
        <f>VLOOKUP(C122,'7'!$B$11:$H$105,4,FALSE)</f>
        <v>1</v>
      </c>
      <c r="AG122" s="140">
        <f>VLOOKUP(AF122,Баллы!$A$2:$B$101,2)+AH122/2</f>
        <v>106</v>
      </c>
      <c r="AH122" s="126">
        <f>VLOOKUP(C122,'7'!$B$11:$H$105,6,FALSE)</f>
        <v>12</v>
      </c>
      <c r="AI122" s="155"/>
      <c r="AJ122" s="123"/>
      <c r="AK122" s="139"/>
      <c r="AL122" s="124"/>
      <c r="AM122" s="155"/>
      <c r="AN122" s="123"/>
      <c r="AO122" s="139"/>
      <c r="AP122" s="124"/>
      <c r="AQ122" s="122"/>
      <c r="AR122" s="123"/>
      <c r="AS122" s="139"/>
      <c r="AT122" s="124"/>
      <c r="AU122" s="122"/>
      <c r="AV122" s="123"/>
      <c r="AW122" s="139"/>
      <c r="AX122" s="124"/>
    </row>
    <row r="123" spans="1:50" ht="14.4" customHeight="1">
      <c r="A123" s="245">
        <f>IF(D123=0," ",RANK(D123,$D$3:$D$1238,0))</f>
        <v>121</v>
      </c>
      <c r="B123" s="246">
        <v>121</v>
      </c>
      <c r="C123" s="108" t="s">
        <v>1181</v>
      </c>
      <c r="D123" s="115">
        <f>I123+M123+Q123+U123+Y123+AC123+AG123+AK123+AO123+AW123+AS123</f>
        <v>105.5</v>
      </c>
      <c r="E123" s="115">
        <f>J123+N123+R123+V123+Z123+AD123+AH123+AL123+AP123+AX123+AT123</f>
        <v>25</v>
      </c>
      <c r="F123" s="119">
        <f>COUNTA(H123,L123,P123,T123,X123,AB123,AF123,AJ123,AN123,AV123,AR123)</f>
        <v>1</v>
      </c>
      <c r="G123" s="125"/>
      <c r="H123" s="5"/>
      <c r="I123" s="140"/>
      <c r="J123" s="126"/>
      <c r="K123" s="125"/>
      <c r="L123" s="5"/>
      <c r="M123" s="140"/>
      <c r="N123" s="126"/>
      <c r="O123" s="125"/>
      <c r="P123" s="5"/>
      <c r="Q123" s="140"/>
      <c r="R123" s="126"/>
      <c r="S123" s="125"/>
      <c r="T123" s="5"/>
      <c r="U123" s="140"/>
      <c r="V123" s="126"/>
      <c r="W123" s="136">
        <f>VLOOKUP(C123,'5'!$B$50:$H$423,3,FALSE)</f>
        <v>9.07175925925926E-2</v>
      </c>
      <c r="X123" s="5">
        <f>VLOOKUP(C123,'5'!$B$50:$H$423,4,FALSE)</f>
        <v>4</v>
      </c>
      <c r="Y123" s="140">
        <f>VLOOKUP(X123,Баллы!$A$2:$B$101,2)+Z123/2</f>
        <v>105.5</v>
      </c>
      <c r="Z123" s="126">
        <f>VLOOKUP(C123,'5'!$B$50:$H$423,6,FALSE)</f>
        <v>25</v>
      </c>
      <c r="AA123" s="136"/>
      <c r="AB123" s="5"/>
      <c r="AC123" s="140"/>
      <c r="AD123" s="126"/>
      <c r="AE123" s="136"/>
      <c r="AF123" s="5"/>
      <c r="AG123" s="140"/>
      <c r="AH123" s="126"/>
      <c r="AI123" s="155"/>
      <c r="AJ123" s="123"/>
      <c r="AK123" s="139"/>
      <c r="AL123" s="124"/>
      <c r="AM123" s="155"/>
      <c r="AN123" s="123"/>
      <c r="AO123" s="139"/>
      <c r="AP123" s="124"/>
      <c r="AQ123" s="122"/>
      <c r="AR123" s="123"/>
      <c r="AS123" s="139"/>
      <c r="AT123" s="124"/>
      <c r="AU123" s="122"/>
      <c r="AV123" s="123"/>
      <c r="AW123" s="139"/>
      <c r="AX123" s="124"/>
    </row>
    <row r="124" spans="1:50" ht="14.4" customHeight="1">
      <c r="A124" s="245">
        <f>IF(D124=0," ",RANK(D124,$D$3:$D$1238,0))</f>
        <v>121</v>
      </c>
      <c r="B124" s="246">
        <v>121</v>
      </c>
      <c r="C124" s="283" t="s">
        <v>4390</v>
      </c>
      <c r="D124" s="115">
        <f>I124+M124+Q124+U124+Y124+AC124+AG124+AK124+AO124+AW124+AS124</f>
        <v>105.5</v>
      </c>
      <c r="E124" s="115">
        <f>J124+N124+R124+V124+Z124+AD124+AH124+AL124+AP124+AX124+AT124</f>
        <v>25</v>
      </c>
      <c r="F124" s="119">
        <f>COUNTA(H124,L124,P124,T124,X124,AB124,AF124,AJ124,AN124,AV124,AR124)</f>
        <v>1</v>
      </c>
      <c r="G124" s="125"/>
      <c r="H124" s="5"/>
      <c r="I124" s="140"/>
      <c r="J124" s="126"/>
      <c r="K124" s="125"/>
      <c r="L124" s="5"/>
      <c r="M124" s="140"/>
      <c r="N124" s="126"/>
      <c r="O124" s="125"/>
      <c r="P124" s="5"/>
      <c r="Q124" s="140"/>
      <c r="R124" s="126"/>
      <c r="S124" s="125"/>
      <c r="T124" s="5"/>
      <c r="U124" s="140"/>
      <c r="V124" s="126"/>
      <c r="W124" s="136"/>
      <c r="X124" s="5"/>
      <c r="Y124" s="140"/>
      <c r="Z124" s="126"/>
      <c r="AA124" s="136"/>
      <c r="AB124" s="301"/>
      <c r="AC124" s="140"/>
      <c r="AD124" s="126"/>
      <c r="AE124" s="136"/>
      <c r="AF124" s="5"/>
      <c r="AG124" s="140"/>
      <c r="AH124" s="126"/>
      <c r="AI124" s="155"/>
      <c r="AJ124" s="123"/>
      <c r="AK124" s="139"/>
      <c r="AL124" s="124"/>
      <c r="AM124" s="155">
        <f>VLOOKUP(C124,'9'!$B$2:$H$1187,3,FALSE)</f>
        <v>7.5231481481481483E-2</v>
      </c>
      <c r="AN124" s="123">
        <f>VLOOKUP(C124,'9'!$B$2:$H$1187,4,FALSE)</f>
        <v>4</v>
      </c>
      <c r="AO124" s="139">
        <f>VLOOKUP(AN124,Баллы!$A$2:$B$101,2)+AP124/2</f>
        <v>105.5</v>
      </c>
      <c r="AP124" s="124">
        <f>VLOOKUP(C124,'9'!$B$2:$H$1187,6,FALSE)</f>
        <v>25</v>
      </c>
      <c r="AQ124" s="122"/>
      <c r="AR124" s="123"/>
      <c r="AS124" s="139"/>
      <c r="AT124" s="124"/>
      <c r="AU124" s="122"/>
      <c r="AV124" s="123"/>
      <c r="AW124" s="139"/>
      <c r="AX124" s="124"/>
    </row>
    <row r="125" spans="1:50" ht="14.4" customHeight="1">
      <c r="A125" s="245">
        <f>IF(D125=0," ",RANK(D125,$D$3:$D$1238,0))</f>
        <v>123</v>
      </c>
      <c r="B125" s="246">
        <v>123</v>
      </c>
      <c r="C125" s="104" t="s">
        <v>411</v>
      </c>
      <c r="D125" s="115">
        <f>I125+M125+Q125+U125+Y125+AC125+AG125+AK125+AO125+AW125+AS125</f>
        <v>105</v>
      </c>
      <c r="E125" s="115">
        <f>J125+N125+R125+V125+Z125+AD125+AH125+AL125+AP125+AX125+AT125</f>
        <v>60</v>
      </c>
      <c r="F125" s="119">
        <f>COUNTA(H125,L125,P125,T125,X125,AB125,AF125,AJ125,AN125,AV125,AR125)</f>
        <v>3</v>
      </c>
      <c r="G125" s="125">
        <f>VLOOKUP(C125,'1'!$B$46:$H$384,3,FALSE)</f>
        <v>4.0983796296296296E-2</v>
      </c>
      <c r="H125" s="5">
        <f>VLOOKUP(C125,'1'!$B$46:$H$384,4,FALSE)</f>
        <v>89</v>
      </c>
      <c r="I125" s="140">
        <f>VLOOKUP(H125,Баллы!$A$2:$B$101,2)+J125/2</f>
        <v>7</v>
      </c>
      <c r="J125" s="126">
        <f>VLOOKUP(C125,'1'!$B$46:$H$384,6,FALSE)</f>
        <v>10</v>
      </c>
      <c r="K125" s="125">
        <f>VLOOKUP(C125,'2'!$B$101:$H$575,3,FALSE)</f>
        <v>0.13021990740740741</v>
      </c>
      <c r="L125" s="5">
        <f>VLOOKUP(C125,'2'!$B$101:$H$575,4,FALSE)</f>
        <v>35</v>
      </c>
      <c r="M125" s="140">
        <f>VLOOKUP(L125,Баллы!$A$2:$B$101,2)+N125/2</f>
        <v>71</v>
      </c>
      <c r="N125" s="126">
        <f>VLOOKUP(C125,'2'!$B$101:$H$575,6,FALSE)</f>
        <v>30</v>
      </c>
      <c r="O125" s="125"/>
      <c r="P125" s="5"/>
      <c r="Q125" s="140"/>
      <c r="R125" s="126"/>
      <c r="S125" s="125">
        <f>VLOOKUP(C125,'4'!$B$2:$I$1053,3,FALSE)</f>
        <v>8.3182870370370365E-2</v>
      </c>
      <c r="T125" s="5">
        <f>VLOOKUP(C125,'4'!$B$2:$I$1053,4,FALSE)</f>
        <v>74</v>
      </c>
      <c r="U125" s="140">
        <f>VLOOKUP(T125,Баллы!$A$2:$B$101,2)+V125/2</f>
        <v>27</v>
      </c>
      <c r="V125" s="126">
        <f>VLOOKUP(C125,'4'!$B$2:$I$1053,6,FALSE)</f>
        <v>20</v>
      </c>
      <c r="W125" s="136"/>
      <c r="X125" s="5"/>
      <c r="Y125" s="140"/>
      <c r="Z125" s="126"/>
      <c r="AA125" s="136"/>
      <c r="AB125" s="5"/>
      <c r="AC125" s="140"/>
      <c r="AD125" s="126"/>
      <c r="AE125" s="136"/>
      <c r="AF125" s="5"/>
      <c r="AG125" s="140"/>
      <c r="AH125" s="126"/>
      <c r="AI125" s="155"/>
      <c r="AJ125" s="123"/>
      <c r="AK125" s="139"/>
      <c r="AL125" s="124"/>
      <c r="AM125" s="155"/>
      <c r="AN125" s="123"/>
      <c r="AO125" s="139"/>
      <c r="AP125" s="124"/>
      <c r="AQ125" s="122"/>
      <c r="AR125" s="123"/>
      <c r="AS125" s="139"/>
      <c r="AT125" s="124"/>
      <c r="AU125" s="122"/>
      <c r="AV125" s="123"/>
      <c r="AW125" s="139"/>
      <c r="AX125" s="124"/>
    </row>
    <row r="126" spans="1:50" ht="14.4" customHeight="1">
      <c r="A126" s="245">
        <f>IF(D126=0," ",RANK(D126,$D$3:$D$1238,0))</f>
        <v>123</v>
      </c>
      <c r="B126" s="246">
        <v>124</v>
      </c>
      <c r="C126" s="104" t="s">
        <v>14</v>
      </c>
      <c r="D126" s="115">
        <f>I126+M126+Q126+U126+Y126+AC126+AG126+AK126+AO126+AW126+AS126</f>
        <v>105</v>
      </c>
      <c r="E126" s="115">
        <f>J126+N126+R126+V126+Z126+AD126+AH126+AL126+AP126+AX126+AT126</f>
        <v>30</v>
      </c>
      <c r="F126" s="119">
        <f>COUNTA(H126,L126,P126,T126,X126,AB126,AF126,AJ126,AN126,AV126,AR126)</f>
        <v>3</v>
      </c>
      <c r="G126" s="125">
        <f>VLOOKUP(C126,'1'!$B$46:$H$384,3,FALSE)</f>
        <v>4.4664351851851851E-2</v>
      </c>
      <c r="H126" s="5">
        <f>VLOOKUP(C126,'1'!$B$46:$H$384,4,FALSE)</f>
        <v>112</v>
      </c>
      <c r="I126" s="140">
        <f>VLOOKUP(H126,Баллы!$A$2:$B$101,2)+J126/2</f>
        <v>6</v>
      </c>
      <c r="J126" s="126">
        <f>VLOOKUP(C126,'1'!$B$46:$H$384,6,FALSE)</f>
        <v>10</v>
      </c>
      <c r="K126" s="125"/>
      <c r="L126" s="5"/>
      <c r="M126" s="140"/>
      <c r="N126" s="126"/>
      <c r="O126" s="125"/>
      <c r="P126" s="5"/>
      <c r="Q126" s="140"/>
      <c r="R126" s="126"/>
      <c r="S126" s="125"/>
      <c r="T126" s="5"/>
      <c r="U126" s="140"/>
      <c r="V126" s="126"/>
      <c r="W126" s="136">
        <f>VLOOKUP(C126,'5'!$B$50:$H$423,3,FALSE)</f>
        <v>4.3888888888888887E-2</v>
      </c>
      <c r="X126" s="5">
        <f>VLOOKUP(C126,'5'!$B$50:$H$423,4,FALSE)</f>
        <v>27</v>
      </c>
      <c r="Y126" s="140">
        <f>VLOOKUP(X126,Баллы!$A$2:$B$101,2)+Z126/2</f>
        <v>69</v>
      </c>
      <c r="Z126" s="126">
        <f>VLOOKUP(C126,'5'!$B$50:$H$423,6,FALSE)</f>
        <v>10</v>
      </c>
      <c r="AA126" s="136"/>
      <c r="AB126" s="5"/>
      <c r="AC126" s="140"/>
      <c r="AD126" s="126"/>
      <c r="AE126" s="136"/>
      <c r="AF126" s="5"/>
      <c r="AG126" s="140"/>
      <c r="AH126" s="126"/>
      <c r="AI126" s="155"/>
      <c r="AJ126" s="123"/>
      <c r="AK126" s="139"/>
      <c r="AL126" s="124"/>
      <c r="AM126" s="155"/>
      <c r="AN126" s="123"/>
      <c r="AO126" s="139"/>
      <c r="AP126" s="124"/>
      <c r="AQ126" s="122">
        <f>VLOOKUP(C126,'10'!$B$8:$H$232,3,FALSE)</f>
        <v>5.7800925925925929E-2</v>
      </c>
      <c r="AR126" s="123">
        <f>VLOOKUP(C126,'10'!$B$8:$H$232,4,FALSE)</f>
        <v>66</v>
      </c>
      <c r="AS126" s="139">
        <f>VLOOKUP(AR126,Баллы!$A$2:$B$101,2)+AT126/2</f>
        <v>30</v>
      </c>
      <c r="AT126" s="124">
        <f>VLOOKUP(C126,'10'!$B$8:$H$232,6,FALSE)</f>
        <v>10</v>
      </c>
      <c r="AU126" s="122"/>
      <c r="AV126" s="123"/>
      <c r="AW126" s="139"/>
      <c r="AX126" s="124"/>
    </row>
    <row r="127" spans="1:50" ht="14.4" customHeight="1">
      <c r="A127" s="245">
        <f>IF(D127=0," ",RANK(D127,$D$3:$D$1238,0))</f>
        <v>123</v>
      </c>
      <c r="B127" s="246">
        <v>125</v>
      </c>
      <c r="C127" s="107" t="s">
        <v>2516</v>
      </c>
      <c r="D127" s="115">
        <f>I127+M127+Q127+U127+Y127+AC127+AG127+AK127+AO127+AW127+AS127</f>
        <v>105</v>
      </c>
      <c r="E127" s="115">
        <f>J127+N127+R127+V127+Z127+AD127+AH127+AL127+AP127+AX127+AT127</f>
        <v>20</v>
      </c>
      <c r="F127" s="119">
        <f>COUNTA(H127,L127,P127,T127,X127,AB127,AF127,AJ127,AN127,AV127,AR127)</f>
        <v>1</v>
      </c>
      <c r="G127" s="125"/>
      <c r="H127" s="5"/>
      <c r="I127" s="140"/>
      <c r="J127" s="126"/>
      <c r="K127" s="125"/>
      <c r="L127" s="5"/>
      <c r="M127" s="140"/>
      <c r="N127" s="126"/>
      <c r="O127" s="125"/>
      <c r="P127" s="5"/>
      <c r="Q127" s="140"/>
      <c r="R127" s="126"/>
      <c r="S127" s="125">
        <f>VLOOKUP(C127,'4'!$B$2:$I$1053,3,FALSE)</f>
        <v>6.0428240740740741E-2</v>
      </c>
      <c r="T127" s="5">
        <f>VLOOKUP(C127,'4'!$B$2:$I$1053,4,FALSE)</f>
        <v>3</v>
      </c>
      <c r="U127" s="140">
        <f>VLOOKUP(T127,Баллы!$A$2:$B$101,2)+V127/2</f>
        <v>105</v>
      </c>
      <c r="V127" s="126">
        <f>VLOOKUP(C127,'4'!$B$2:$I$1053,6,FALSE)</f>
        <v>20</v>
      </c>
      <c r="W127" s="136"/>
      <c r="X127" s="5"/>
      <c r="Y127" s="140"/>
      <c r="Z127" s="126"/>
      <c r="AA127" s="136"/>
      <c r="AB127" s="5"/>
      <c r="AC127" s="140"/>
      <c r="AD127" s="126"/>
      <c r="AE127" s="136"/>
      <c r="AF127" s="5"/>
      <c r="AG127" s="140"/>
      <c r="AH127" s="126"/>
      <c r="AI127" s="155"/>
      <c r="AJ127" s="123"/>
      <c r="AK127" s="139"/>
      <c r="AL127" s="124"/>
      <c r="AM127" s="155"/>
      <c r="AN127" s="123"/>
      <c r="AO127" s="139"/>
      <c r="AP127" s="124"/>
      <c r="AQ127" s="122"/>
      <c r="AR127" s="123"/>
      <c r="AS127" s="139"/>
      <c r="AT127" s="124"/>
      <c r="AU127" s="122"/>
      <c r="AV127" s="123"/>
      <c r="AW127" s="139"/>
      <c r="AX127" s="124"/>
    </row>
    <row r="128" spans="1:50" ht="14.4" customHeight="1">
      <c r="A128" s="245">
        <f>IF(D128=0," ",RANK(D128,$D$3:$D$1238,0))</f>
        <v>123</v>
      </c>
      <c r="B128" s="246">
        <v>126</v>
      </c>
      <c r="C128" s="108" t="s">
        <v>172</v>
      </c>
      <c r="D128" s="115">
        <f>I128+M128+Q128+U128+Y128+AC128+AG128+AK128+AO128+AW128+AS128</f>
        <v>105</v>
      </c>
      <c r="E128" s="115">
        <f>J128+N128+R128+V128+Z128+AD128+AH128+AL128+AP128+AX128+AT128</f>
        <v>10</v>
      </c>
      <c r="F128" s="119">
        <f>COUNTA(H128,L128,P128,T128,X128,AB128,AF128,AJ128,AN128,AV128,AR128)</f>
        <v>1</v>
      </c>
      <c r="G128" s="125"/>
      <c r="H128" s="5"/>
      <c r="I128" s="140"/>
      <c r="J128" s="126"/>
      <c r="K128" s="125"/>
      <c r="L128" s="5"/>
      <c r="M128" s="140"/>
      <c r="N128" s="126"/>
      <c r="O128" s="125"/>
      <c r="P128" s="5"/>
      <c r="Q128" s="140"/>
      <c r="R128" s="126"/>
      <c r="S128" s="125"/>
      <c r="T128" s="5"/>
      <c r="U128" s="140"/>
      <c r="V128" s="126"/>
      <c r="W128" s="136">
        <f>VLOOKUP(C128,'5'!$B$50:$H$423,3,FALSE)</f>
        <v>2.6550925925925926E-2</v>
      </c>
      <c r="X128" s="5">
        <f>VLOOKUP(C128,'5'!$B$50:$H$423,4,FALSE)</f>
        <v>1</v>
      </c>
      <c r="Y128" s="140">
        <f>VLOOKUP(X128,Баллы!$A$2:$B$101,2)+Z128/2</f>
        <v>105</v>
      </c>
      <c r="Z128" s="126">
        <f>VLOOKUP(C128,'5'!$B$50:$H$423,6,FALSE)</f>
        <v>10</v>
      </c>
      <c r="AA128" s="136"/>
      <c r="AB128" s="5"/>
      <c r="AC128" s="140"/>
      <c r="AD128" s="126"/>
      <c r="AE128" s="136"/>
      <c r="AF128" s="5"/>
      <c r="AG128" s="140"/>
      <c r="AH128" s="126"/>
      <c r="AI128" s="155"/>
      <c r="AJ128" s="123"/>
      <c r="AK128" s="139"/>
      <c r="AL128" s="124"/>
      <c r="AM128" s="155"/>
      <c r="AN128" s="123"/>
      <c r="AO128" s="139"/>
      <c r="AP128" s="124"/>
      <c r="AQ128" s="122"/>
      <c r="AR128" s="123"/>
      <c r="AS128" s="139"/>
      <c r="AT128" s="124"/>
      <c r="AU128" s="122"/>
      <c r="AV128" s="123"/>
      <c r="AW128" s="139"/>
      <c r="AX128" s="124"/>
    </row>
    <row r="129" spans="1:50" ht="14.4" customHeight="1">
      <c r="A129" s="245">
        <f>IF(D129=0," ",RANK(D129,$D$3:$D$1238,0))</f>
        <v>123</v>
      </c>
      <c r="B129" s="246">
        <v>126</v>
      </c>
      <c r="C129" s="105" t="s">
        <v>260</v>
      </c>
      <c r="D129" s="115">
        <f>I129+M129+Q129+U129+Y129+AC129+AG129+AK129+AO129+AW129+AS129</f>
        <v>105</v>
      </c>
      <c r="E129" s="115">
        <f>J129+N129+R129+V129+Z129+AD129+AH129+AL129+AP129+AX129+AT129</f>
        <v>10</v>
      </c>
      <c r="F129" s="119">
        <f>COUNTA(H129,L129,P129,T129,X129,AB129,AF129,AJ129,AN129,AV129,AR129)</f>
        <v>1</v>
      </c>
      <c r="G129" s="125"/>
      <c r="H129" s="5"/>
      <c r="I129" s="140"/>
      <c r="J129" s="126"/>
      <c r="K129" s="125"/>
      <c r="L129" s="5"/>
      <c r="M129" s="140"/>
      <c r="N129" s="126"/>
      <c r="O129" s="125"/>
      <c r="P129" s="5"/>
      <c r="Q129" s="140"/>
      <c r="R129" s="126"/>
      <c r="S129" s="125"/>
      <c r="T129" s="5"/>
      <c r="U129" s="140"/>
      <c r="V129" s="126"/>
      <c r="W129" s="136"/>
      <c r="X129" s="5"/>
      <c r="Y129" s="140"/>
      <c r="Z129" s="126"/>
      <c r="AA129" s="136">
        <f>VLOOKUP(C129,'6'!$B$8:$H$202,3,FALSE)</f>
        <v>2.9675925925925925E-2</v>
      </c>
      <c r="AB129" s="5">
        <f>VLOOKUP(C129,'6'!$B$8:$H$202,4,FALSE)</f>
        <v>1</v>
      </c>
      <c r="AC129" s="140">
        <f>VLOOKUP(AB129,Баллы!$A$2:$B$101,2)+AD129/2</f>
        <v>105</v>
      </c>
      <c r="AD129" s="126">
        <f>VLOOKUP(C129,'6'!$B$8:$H$202,6,FALSE)</f>
        <v>10</v>
      </c>
      <c r="AE129" s="136"/>
      <c r="AF129" s="5"/>
      <c r="AG129" s="140"/>
      <c r="AH129" s="126"/>
      <c r="AI129" s="155"/>
      <c r="AJ129" s="123"/>
      <c r="AK129" s="139"/>
      <c r="AL129" s="124"/>
      <c r="AM129" s="155"/>
      <c r="AN129" s="123"/>
      <c r="AO129" s="139"/>
      <c r="AP129" s="124"/>
      <c r="AQ129" s="122"/>
      <c r="AR129" s="123"/>
      <c r="AS129" s="139"/>
      <c r="AT129" s="124"/>
      <c r="AU129" s="122"/>
      <c r="AV129" s="123"/>
      <c r="AW129" s="139"/>
      <c r="AX129" s="124"/>
    </row>
    <row r="130" spans="1:50" ht="14.4" customHeight="1">
      <c r="A130" s="245">
        <f>IF(D130=0," ",RANK(D130,$D$3:$D$1238,0))</f>
        <v>123</v>
      </c>
      <c r="B130" s="246">
        <v>126</v>
      </c>
      <c r="C130" s="104" t="s">
        <v>6297</v>
      </c>
      <c r="D130" s="115">
        <f>I130+M130+Q130+U130+Y130+AC130+AG130+AK130+AO130+AW130+AS130</f>
        <v>105</v>
      </c>
      <c r="E130" s="115">
        <f>J130+N130+R130+V130+Z130+AD130+AH130+AL130+AP130+AX130+AT130</f>
        <v>10</v>
      </c>
      <c r="F130" s="119">
        <f>COUNTA(H130,L130,P130,T130,X130,AB130,AF130,AJ130,AN130,AV130,AR130)</f>
        <v>1</v>
      </c>
      <c r="G130" s="125"/>
      <c r="H130" s="5"/>
      <c r="I130" s="140"/>
      <c r="J130" s="126"/>
      <c r="K130" s="125"/>
      <c r="L130" s="5"/>
      <c r="M130" s="140"/>
      <c r="N130" s="126"/>
      <c r="O130" s="125"/>
      <c r="P130" s="5"/>
      <c r="Q130" s="140"/>
      <c r="R130" s="126"/>
      <c r="S130" s="125"/>
      <c r="T130" s="5"/>
      <c r="U130" s="140"/>
      <c r="V130" s="126"/>
      <c r="W130" s="136"/>
      <c r="X130" s="5"/>
      <c r="Y130" s="140"/>
      <c r="Z130" s="126"/>
      <c r="AA130" s="136"/>
      <c r="AB130" s="301"/>
      <c r="AC130" s="140"/>
      <c r="AD130" s="126"/>
      <c r="AE130" s="136"/>
      <c r="AF130" s="5"/>
      <c r="AG130" s="140"/>
      <c r="AH130" s="126"/>
      <c r="AI130" s="155"/>
      <c r="AJ130" s="123"/>
      <c r="AK130" s="139"/>
      <c r="AL130" s="124"/>
      <c r="AM130" s="155"/>
      <c r="AN130" s="123"/>
      <c r="AO130" s="139"/>
      <c r="AP130" s="124"/>
      <c r="AQ130" s="122">
        <f>VLOOKUP(C130,'10'!$B$8:$H$232,3,FALSE)</f>
        <v>2.9548611111111112E-2</v>
      </c>
      <c r="AR130" s="123">
        <f>VLOOKUP(C130,'10'!$B$8:$H$232,4,FALSE)</f>
        <v>1</v>
      </c>
      <c r="AS130" s="139">
        <f>VLOOKUP(AR130,Баллы!$A$2:$B$101,2)+AT130/2</f>
        <v>105</v>
      </c>
      <c r="AT130" s="124">
        <f>VLOOKUP(C130,'10'!$B$8:$H$232,6,FALSE)</f>
        <v>10</v>
      </c>
      <c r="AU130" s="122"/>
      <c r="AV130" s="123"/>
      <c r="AW130" s="139"/>
      <c r="AX130" s="124"/>
    </row>
    <row r="131" spans="1:50" ht="14.4" customHeight="1">
      <c r="A131" s="245">
        <f>IF(D131=0," ",RANK(D131,$D$3:$D$1238,0))</f>
        <v>129</v>
      </c>
      <c r="B131" s="246">
        <v>129</v>
      </c>
      <c r="C131" s="104" t="s">
        <v>201</v>
      </c>
      <c r="D131" s="115">
        <f>I131+M131+Q131+U131+Y131+AC131+AG131+AK131+AO131+AW131+AS131</f>
        <v>104.5</v>
      </c>
      <c r="E131" s="115">
        <f>J131+N131+R131+V131+Z131+AD131+AH131+AL131+AP131+AX131+AT131</f>
        <v>55</v>
      </c>
      <c r="F131" s="119">
        <f>COUNTA(H131,L131,P131,T131,X131,AB131,AF131,AJ131,AN131,AV131,AR131)</f>
        <v>2</v>
      </c>
      <c r="G131" s="125"/>
      <c r="H131" s="5"/>
      <c r="I131" s="140"/>
      <c r="J131" s="126"/>
      <c r="K131" s="125">
        <f>VLOOKUP(C131,'2'!$B$101:$H$575,3,FALSE)</f>
        <v>0.12093749999999999</v>
      </c>
      <c r="L131" s="5">
        <f>VLOOKUP(C131,'2'!$B$101:$H$575,4,FALSE)</f>
        <v>24</v>
      </c>
      <c r="M131" s="140">
        <f>VLOOKUP(L131,Баллы!$A$2:$B$101,2)+N131/2</f>
        <v>82</v>
      </c>
      <c r="N131" s="126">
        <f>VLOOKUP(C131,'2'!$B$101:$H$575,6,FALSE)</f>
        <v>30</v>
      </c>
      <c r="O131" s="125"/>
      <c r="P131" s="5"/>
      <c r="Q131" s="140"/>
      <c r="R131" s="126"/>
      <c r="S131" s="125"/>
      <c r="T131" s="5"/>
      <c r="U131" s="140"/>
      <c r="V131" s="126"/>
      <c r="W131" s="136">
        <f>VLOOKUP(C131,'5'!$B$50:$H$423,3,FALSE)</f>
        <v>0.15574074074074074</v>
      </c>
      <c r="X131" s="5">
        <f>VLOOKUP(C131,'5'!$B$50:$H$423,4,FALSE)</f>
        <v>81</v>
      </c>
      <c r="Y131" s="140">
        <f>VLOOKUP(X131,Баллы!$A$2:$B$101,2)+Z131/2</f>
        <v>22.5</v>
      </c>
      <c r="Z131" s="126">
        <f>VLOOKUP(C131,'5'!$B$50:$H$423,6,FALSE)</f>
        <v>25</v>
      </c>
      <c r="AA131" s="136"/>
      <c r="AB131" s="5"/>
      <c r="AC131" s="140"/>
      <c r="AD131" s="126"/>
      <c r="AE131" s="136"/>
      <c r="AF131" s="5"/>
      <c r="AG131" s="140"/>
      <c r="AH131" s="126"/>
      <c r="AI131" s="155"/>
      <c r="AJ131" s="123"/>
      <c r="AK131" s="139"/>
      <c r="AL131" s="124"/>
      <c r="AM131" s="155"/>
      <c r="AN131" s="123"/>
      <c r="AO131" s="139"/>
      <c r="AP131" s="124"/>
      <c r="AQ131" s="122"/>
      <c r="AR131" s="123"/>
      <c r="AS131" s="139"/>
      <c r="AT131" s="124"/>
      <c r="AU131" s="122"/>
      <c r="AV131" s="123"/>
      <c r="AW131" s="139"/>
      <c r="AX131" s="124"/>
    </row>
    <row r="132" spans="1:50" ht="14.4" customHeight="1">
      <c r="A132" s="245">
        <f>IF(D132=0," ",RANK(D132,$D$3:$D$1238,0))</f>
        <v>129</v>
      </c>
      <c r="B132" s="246">
        <v>130</v>
      </c>
      <c r="C132" s="108" t="s">
        <v>177</v>
      </c>
      <c r="D132" s="115">
        <f>I132+M132+Q132+U132+Y132+AC132+AG132+AK132+AO132+AW132+AS132</f>
        <v>104.5</v>
      </c>
      <c r="E132" s="115">
        <f>J132+N132+R132+V132+Z132+AD132+AH132+AL132+AP132+AX132+AT132</f>
        <v>51</v>
      </c>
      <c r="F132" s="119">
        <f>COUNTA(H132,L132,P132,T132,X132,AB132,AF132,AJ132,AN132,AV132,AR132)</f>
        <v>1</v>
      </c>
      <c r="G132" s="125"/>
      <c r="H132" s="5"/>
      <c r="I132" s="140"/>
      <c r="J132" s="126"/>
      <c r="K132" s="125"/>
      <c r="L132" s="5"/>
      <c r="M132" s="140"/>
      <c r="N132" s="126"/>
      <c r="O132" s="125"/>
      <c r="P132" s="5"/>
      <c r="Q132" s="140"/>
      <c r="R132" s="126"/>
      <c r="S132" s="125"/>
      <c r="T132" s="5"/>
      <c r="U132" s="140"/>
      <c r="V132" s="126"/>
      <c r="W132" s="136">
        <f>VLOOKUP(C132,'5'!$B$50:$H$423,3,FALSE)</f>
        <v>0.28524305555555557</v>
      </c>
      <c r="X132" s="5">
        <f>VLOOKUP(C132,'5'!$B$50:$H$423,4,FALSE)</f>
        <v>12</v>
      </c>
      <c r="Y132" s="140">
        <f>VLOOKUP(X132,Баллы!$A$2:$B$101,2)+Z132/2</f>
        <v>104.5</v>
      </c>
      <c r="Z132" s="126">
        <f>VLOOKUP(C132,'5'!$B$50:$H$423,6,FALSE)</f>
        <v>51</v>
      </c>
      <c r="AA132" s="136"/>
      <c r="AB132" s="5"/>
      <c r="AC132" s="140"/>
      <c r="AD132" s="126"/>
      <c r="AE132" s="136"/>
      <c r="AF132" s="5"/>
      <c r="AG132" s="140"/>
      <c r="AH132" s="126"/>
      <c r="AI132" s="155"/>
      <c r="AJ132" s="123"/>
      <c r="AK132" s="139"/>
      <c r="AL132" s="124"/>
      <c r="AM132" s="155"/>
      <c r="AN132" s="123"/>
      <c r="AO132" s="139"/>
      <c r="AP132" s="124"/>
      <c r="AQ132" s="122"/>
      <c r="AR132" s="123"/>
      <c r="AS132" s="139"/>
      <c r="AT132" s="124"/>
      <c r="AU132" s="122"/>
      <c r="AV132" s="123"/>
      <c r="AW132" s="139"/>
      <c r="AX132" s="124"/>
    </row>
    <row r="133" spans="1:50" ht="14.4" customHeight="1">
      <c r="A133" s="245">
        <f>IF(D133=0," ",RANK(D133,$D$3:$D$1238,0))</f>
        <v>129</v>
      </c>
      <c r="B133" s="246">
        <v>131</v>
      </c>
      <c r="C133" s="104" t="s">
        <v>6330</v>
      </c>
      <c r="D133" s="115">
        <f>I133+M133+Q133+U133+Y133+AC133+AG133+AK133+AO133+AW133+AS133</f>
        <v>104.5</v>
      </c>
      <c r="E133" s="115">
        <f>J133+N133+R133+V133+Z133+AD133+AH133+AL133+AP133+AX133+AT133</f>
        <v>31</v>
      </c>
      <c r="F133" s="119">
        <f>COUNTA(H133,L133,P133,T133,X133,AB133,AF133,AJ133,AN133,AV133,AR133)</f>
        <v>1</v>
      </c>
      <c r="G133" s="125"/>
      <c r="H133" s="5"/>
      <c r="I133" s="140"/>
      <c r="J133" s="126"/>
      <c r="K133" s="125"/>
      <c r="L133" s="5"/>
      <c r="M133" s="140"/>
      <c r="N133" s="126"/>
      <c r="O133" s="125"/>
      <c r="P133" s="5"/>
      <c r="Q133" s="140"/>
      <c r="R133" s="126"/>
      <c r="S133" s="125"/>
      <c r="T133" s="5"/>
      <c r="U133" s="140"/>
      <c r="V133" s="126"/>
      <c r="W133" s="136"/>
      <c r="X133" s="5"/>
      <c r="Y133" s="140"/>
      <c r="Z133" s="126"/>
      <c r="AA133" s="136"/>
      <c r="AB133" s="301"/>
      <c r="AC133" s="140"/>
      <c r="AD133" s="126"/>
      <c r="AE133" s="136"/>
      <c r="AF133" s="5"/>
      <c r="AG133" s="140"/>
      <c r="AH133" s="126"/>
      <c r="AI133" s="155"/>
      <c r="AJ133" s="123"/>
      <c r="AK133" s="139"/>
      <c r="AL133" s="124"/>
      <c r="AM133" s="155"/>
      <c r="AN133" s="123"/>
      <c r="AO133" s="139"/>
      <c r="AP133" s="124"/>
      <c r="AQ133" s="122"/>
      <c r="AR133" s="123"/>
      <c r="AS133" s="139"/>
      <c r="AT133" s="124"/>
      <c r="AU133" s="122">
        <f>VLOOKUP(C133,'11'!$B$9:$H$521,3,FALSE)</f>
        <v>0.10041666666666667</v>
      </c>
      <c r="AV133" s="123">
        <f>VLOOKUP(C133,'11'!$B$9:$H$521,4,FALSE)</f>
        <v>6</v>
      </c>
      <c r="AW133" s="139">
        <f>VLOOKUP(AV133,Баллы!$A$2:$B$101,2)+AX133/2</f>
        <v>104.5</v>
      </c>
      <c r="AX133" s="124">
        <f>VLOOKUP(C133,'11'!$B$9:$H$521,6,FALSE)</f>
        <v>31</v>
      </c>
    </row>
    <row r="134" spans="1:50" ht="14.4" customHeight="1">
      <c r="A134" s="245">
        <f>IF(D134=0," ",RANK(D134,$D$3:$D$1238,0))</f>
        <v>129</v>
      </c>
      <c r="B134" s="246">
        <v>132</v>
      </c>
      <c r="C134" s="104" t="s">
        <v>871</v>
      </c>
      <c r="D134" s="115">
        <f>I134+M134+Q134+U134+Y134+AC134+AG134+AK134+AO134+AW134+AS134</f>
        <v>104.5</v>
      </c>
      <c r="E134" s="115">
        <f>J134+N134+R134+V134+Z134+AD134+AH134+AL134+AP134+AX134+AT134</f>
        <v>15</v>
      </c>
      <c r="F134" s="119">
        <f>COUNTA(H134,L134,P134,T134,X134,AB134,AF134,AJ134,AN134,AV134,AR134)</f>
        <v>1</v>
      </c>
      <c r="G134" s="125"/>
      <c r="H134" s="5"/>
      <c r="I134" s="140"/>
      <c r="J134" s="126"/>
      <c r="K134" s="125">
        <f>VLOOKUP(C134,'2'!$B$101:$H$575,3,FALSE)</f>
        <v>4.0312499999999994E-2</v>
      </c>
      <c r="L134" s="5">
        <f>VLOOKUP(C134,'2'!$B$101:$H$575,4,FALSE)</f>
        <v>2</v>
      </c>
      <c r="M134" s="140">
        <f>VLOOKUP(L134,Баллы!$A$2:$B$101,2)+N134/2</f>
        <v>104.5</v>
      </c>
      <c r="N134" s="126">
        <f>VLOOKUP(C134,'2'!$B$101:$H$575,6,FALSE)</f>
        <v>15</v>
      </c>
      <c r="O134" s="125"/>
      <c r="P134" s="5"/>
      <c r="Q134" s="140"/>
      <c r="R134" s="126"/>
      <c r="S134" s="125"/>
      <c r="T134" s="5"/>
      <c r="U134" s="140"/>
      <c r="V134" s="126"/>
      <c r="W134" s="136"/>
      <c r="X134" s="5"/>
      <c r="Y134" s="140"/>
      <c r="Z134" s="126"/>
      <c r="AA134" s="136"/>
      <c r="AB134" s="5"/>
      <c r="AC134" s="140"/>
      <c r="AD134" s="126"/>
      <c r="AE134" s="136"/>
      <c r="AF134" s="5"/>
      <c r="AG134" s="140"/>
      <c r="AH134" s="126"/>
      <c r="AI134" s="155"/>
      <c r="AJ134" s="123"/>
      <c r="AK134" s="139"/>
      <c r="AL134" s="124"/>
      <c r="AM134" s="155"/>
      <c r="AN134" s="123"/>
      <c r="AO134" s="139"/>
      <c r="AP134" s="124"/>
      <c r="AQ134" s="122"/>
      <c r="AR134" s="123"/>
      <c r="AS134" s="139"/>
      <c r="AT134" s="124"/>
      <c r="AU134" s="122"/>
      <c r="AV134" s="123"/>
      <c r="AW134" s="139"/>
      <c r="AX134" s="124"/>
    </row>
    <row r="135" spans="1:50" ht="14.4" customHeight="1">
      <c r="A135" s="245">
        <f>IF(D135=0," ",RANK(D135,$D$3:$D$1238,0))</f>
        <v>129</v>
      </c>
      <c r="B135" s="246">
        <v>132</v>
      </c>
      <c r="C135" s="104" t="s">
        <v>6349</v>
      </c>
      <c r="D135" s="115">
        <f>I135+M135+Q135+U135+Y135+AC135+AG135+AK135+AO135+AW135+AS135</f>
        <v>104.5</v>
      </c>
      <c r="E135" s="115">
        <f>J135+N135+R135+V135+Z135+AD135+AH135+AL135+AP135+AX135+AT135</f>
        <v>15</v>
      </c>
      <c r="F135" s="119">
        <f>COUNTA(H135,L135,P135,T135,X135,AB135,AF135,AJ135,AN135,AV135,AR135)</f>
        <v>1</v>
      </c>
      <c r="G135" s="125"/>
      <c r="H135" s="5"/>
      <c r="I135" s="140"/>
      <c r="J135" s="126"/>
      <c r="K135" s="125"/>
      <c r="L135" s="5"/>
      <c r="M135" s="140"/>
      <c r="N135" s="126"/>
      <c r="O135" s="125"/>
      <c r="P135" s="5"/>
      <c r="Q135" s="140"/>
      <c r="R135" s="126"/>
      <c r="S135" s="125"/>
      <c r="T135" s="5"/>
      <c r="U135" s="140"/>
      <c r="V135" s="126"/>
      <c r="W135" s="136"/>
      <c r="X135" s="5"/>
      <c r="Y135" s="140"/>
      <c r="Z135" s="126"/>
      <c r="AA135" s="136"/>
      <c r="AB135" s="301"/>
      <c r="AC135" s="140"/>
      <c r="AD135" s="126"/>
      <c r="AE135" s="136"/>
      <c r="AF135" s="5"/>
      <c r="AG135" s="140"/>
      <c r="AH135" s="126"/>
      <c r="AI135" s="155"/>
      <c r="AJ135" s="123"/>
      <c r="AK135" s="139"/>
      <c r="AL135" s="124"/>
      <c r="AM135" s="155"/>
      <c r="AN135" s="123"/>
      <c r="AO135" s="139"/>
      <c r="AP135" s="124"/>
      <c r="AQ135" s="122"/>
      <c r="AR135" s="123"/>
      <c r="AS135" s="139"/>
      <c r="AT135" s="124"/>
      <c r="AU135" s="122">
        <f>VLOOKUP(C135,'11'!$B$9:$H$521,3,FALSE)</f>
        <v>4.0879629629629627E-2</v>
      </c>
      <c r="AV135" s="123">
        <f>VLOOKUP(C135,'11'!$B$9:$H$521,4,FALSE)</f>
        <v>2</v>
      </c>
      <c r="AW135" s="139">
        <f>VLOOKUP(AV135,Баллы!$A$2:$B$101,2)+AX135/2</f>
        <v>104.5</v>
      </c>
      <c r="AX135" s="124">
        <f>VLOOKUP(C135,'11'!$B$9:$H$521,6,FALSE)</f>
        <v>15</v>
      </c>
    </row>
    <row r="136" spans="1:50" ht="14.4" customHeight="1">
      <c r="A136" s="245">
        <f>IF(D136=0," ",RANK(D136,$D$3:$D$1238,0))</f>
        <v>134</v>
      </c>
      <c r="B136" s="246">
        <v>134</v>
      </c>
      <c r="C136" s="108" t="s">
        <v>221</v>
      </c>
      <c r="D136" s="115">
        <f>I136+M136+Q136+U136+Y136+AC136+AG136+AK136+AO136+AW136+AS136</f>
        <v>103.5</v>
      </c>
      <c r="E136" s="115">
        <f>J136+N136+R136+V136+Z136+AD136+AH136+AL136+AP136+AX136+AT136</f>
        <v>51</v>
      </c>
      <c r="F136" s="119">
        <f>COUNTA(H136,L136,P136,T136,X136,AB136,AF136,AJ136,AN136,AV136,AR136)</f>
        <v>1</v>
      </c>
      <c r="G136" s="125"/>
      <c r="H136" s="5"/>
      <c r="I136" s="140"/>
      <c r="J136" s="126"/>
      <c r="K136" s="125"/>
      <c r="L136" s="5"/>
      <c r="M136" s="140"/>
      <c r="N136" s="126"/>
      <c r="O136" s="125"/>
      <c r="P136" s="5"/>
      <c r="Q136" s="140"/>
      <c r="R136" s="126"/>
      <c r="S136" s="125"/>
      <c r="T136" s="5"/>
      <c r="U136" s="140"/>
      <c r="V136" s="126"/>
      <c r="W136" s="136">
        <f>VLOOKUP(C136,'5'!$B$50:$H$423,3,FALSE)</f>
        <v>0.28525462962962961</v>
      </c>
      <c r="X136" s="5">
        <f>VLOOKUP(C136,'5'!$B$50:$H$423,4,FALSE)</f>
        <v>13</v>
      </c>
      <c r="Y136" s="140">
        <f>VLOOKUP(X136,Баллы!$A$2:$B$101,2)+Z136/2</f>
        <v>103.5</v>
      </c>
      <c r="Z136" s="126">
        <f>VLOOKUP(C136,'5'!$B$50:$H$423,6,FALSE)</f>
        <v>51</v>
      </c>
      <c r="AA136" s="136"/>
      <c r="AB136" s="5"/>
      <c r="AC136" s="140"/>
      <c r="AD136" s="126"/>
      <c r="AE136" s="136"/>
      <c r="AF136" s="5"/>
      <c r="AG136" s="140"/>
      <c r="AH136" s="126"/>
      <c r="AI136" s="155"/>
      <c r="AJ136" s="123"/>
      <c r="AK136" s="139"/>
      <c r="AL136" s="124"/>
      <c r="AM136" s="155"/>
      <c r="AN136" s="123"/>
      <c r="AO136" s="139"/>
      <c r="AP136" s="124"/>
      <c r="AQ136" s="122"/>
      <c r="AR136" s="123"/>
      <c r="AS136" s="139"/>
      <c r="AT136" s="124"/>
      <c r="AU136" s="122"/>
      <c r="AV136" s="123"/>
      <c r="AW136" s="139"/>
      <c r="AX136" s="124"/>
    </row>
    <row r="137" spans="1:50" ht="14.4" customHeight="1">
      <c r="A137" s="245">
        <f>IF(D137=0," ",RANK(D137,$D$3:$D$1238,0))</f>
        <v>134</v>
      </c>
      <c r="B137" s="246">
        <v>135</v>
      </c>
      <c r="C137" s="283" t="s">
        <v>4392</v>
      </c>
      <c r="D137" s="115">
        <f>I137+M137+Q137+U137+Y137+AC137+AG137+AK137+AO137+AW137+AS137</f>
        <v>103.5</v>
      </c>
      <c r="E137" s="115">
        <f>J137+N137+R137+V137+Z137+AD137+AH137+AL137+AP137+AX137+AT137</f>
        <v>25</v>
      </c>
      <c r="F137" s="119">
        <f>COUNTA(H137,L137,P137,T137,X137,AB137,AF137,AJ137,AN137,AV137,AR137)</f>
        <v>1</v>
      </c>
      <c r="G137" s="125"/>
      <c r="H137" s="5"/>
      <c r="I137" s="140"/>
      <c r="J137" s="126"/>
      <c r="K137" s="125"/>
      <c r="L137" s="5"/>
      <c r="M137" s="140"/>
      <c r="N137" s="126"/>
      <c r="O137" s="125"/>
      <c r="P137" s="5"/>
      <c r="Q137" s="140"/>
      <c r="R137" s="126"/>
      <c r="S137" s="125"/>
      <c r="T137" s="5"/>
      <c r="U137" s="140"/>
      <c r="V137" s="126"/>
      <c r="W137" s="136"/>
      <c r="X137" s="5"/>
      <c r="Y137" s="140"/>
      <c r="Z137" s="126"/>
      <c r="AA137" s="136"/>
      <c r="AB137" s="301"/>
      <c r="AC137" s="140"/>
      <c r="AD137" s="126"/>
      <c r="AE137" s="136"/>
      <c r="AF137" s="5"/>
      <c r="AG137" s="140"/>
      <c r="AH137" s="126"/>
      <c r="AI137" s="155"/>
      <c r="AJ137" s="123"/>
      <c r="AK137" s="139"/>
      <c r="AL137" s="124"/>
      <c r="AM137" s="155">
        <f>VLOOKUP(C137,'9'!$B$2:$H$1187,3,FALSE)</f>
        <v>7.5636574074074078E-2</v>
      </c>
      <c r="AN137" s="123">
        <f>VLOOKUP(C137,'9'!$B$2:$H$1187,4,FALSE)</f>
        <v>5</v>
      </c>
      <c r="AO137" s="139">
        <f>VLOOKUP(AN137,Баллы!$A$2:$B$101,2)+AP137/2</f>
        <v>103.5</v>
      </c>
      <c r="AP137" s="124">
        <f>VLOOKUP(C137,'9'!$B$2:$H$1187,6,FALSE)</f>
        <v>25</v>
      </c>
      <c r="AQ137" s="122"/>
      <c r="AR137" s="123"/>
      <c r="AS137" s="139"/>
      <c r="AT137" s="124"/>
      <c r="AU137" s="122"/>
      <c r="AV137" s="123"/>
      <c r="AW137" s="139"/>
      <c r="AX137" s="124"/>
    </row>
    <row r="138" spans="1:50" ht="14.4" customHeight="1">
      <c r="A138" s="245">
        <f>IF(D138=0," ",RANK(D138,$D$3:$D$1238,0))</f>
        <v>136</v>
      </c>
      <c r="B138" s="246">
        <v>136</v>
      </c>
      <c r="C138" s="105" t="s">
        <v>99</v>
      </c>
      <c r="D138" s="115">
        <f>I138+M138+Q138+U138+Y138+AC138+AG138+AK138+AO138+AW138+AS138</f>
        <v>103</v>
      </c>
      <c r="E138" s="115">
        <f>J138+N138+R138+V138+Z138+AD138+AH138+AL138+AP138+AX138+AT138</f>
        <v>32</v>
      </c>
      <c r="F138" s="119">
        <f>COUNTA(H138,L138,P138,T138,X138,AB138,AF138,AJ138,AN138,AV138,AR138)</f>
        <v>1</v>
      </c>
      <c r="G138" s="125"/>
      <c r="H138" s="5"/>
      <c r="I138" s="140"/>
      <c r="J138" s="126"/>
      <c r="K138" s="125"/>
      <c r="L138" s="5"/>
      <c r="M138" s="140"/>
      <c r="N138" s="126"/>
      <c r="O138" s="125"/>
      <c r="P138" s="5"/>
      <c r="Q138" s="140"/>
      <c r="R138" s="126"/>
      <c r="S138" s="125"/>
      <c r="T138" s="5"/>
      <c r="U138" s="140"/>
      <c r="V138" s="126"/>
      <c r="W138" s="136"/>
      <c r="X138" s="5"/>
      <c r="Y138" s="140"/>
      <c r="Z138" s="126"/>
      <c r="AA138" s="136">
        <f>VLOOKUP(C138,'6'!$B$8:$H$202,3,FALSE)</f>
        <v>0.11937500000000001</v>
      </c>
      <c r="AB138" s="5">
        <f>VLOOKUP(C138,'6'!$B$8:$H$202,4,FALSE)</f>
        <v>7</v>
      </c>
      <c r="AC138" s="140">
        <f>VLOOKUP(AB138,Баллы!$A$2:$B$101,2)+AD138/2</f>
        <v>103</v>
      </c>
      <c r="AD138" s="126">
        <f>VLOOKUP(C138,'6'!$B$8:$H$202,6,FALSE)</f>
        <v>32</v>
      </c>
      <c r="AE138" s="136"/>
      <c r="AF138" s="5"/>
      <c r="AG138" s="140"/>
      <c r="AH138" s="126"/>
      <c r="AI138" s="155"/>
      <c r="AJ138" s="123"/>
      <c r="AK138" s="139"/>
      <c r="AL138" s="124"/>
      <c r="AM138" s="155"/>
      <c r="AN138" s="123"/>
      <c r="AO138" s="139"/>
      <c r="AP138" s="124"/>
      <c r="AQ138" s="122"/>
      <c r="AR138" s="123"/>
      <c r="AS138" s="139"/>
      <c r="AT138" s="124"/>
      <c r="AU138" s="122"/>
      <c r="AV138" s="123"/>
      <c r="AW138" s="139"/>
      <c r="AX138" s="124"/>
    </row>
    <row r="139" spans="1:50" ht="14.4" customHeight="1">
      <c r="A139" s="245">
        <f>IF(D139=0," ",RANK(D139,$D$3:$D$1238,0))</f>
        <v>136</v>
      </c>
      <c r="B139" s="246">
        <v>137</v>
      </c>
      <c r="C139" s="107" t="s">
        <v>1603</v>
      </c>
      <c r="D139" s="115">
        <f>I139+M139+Q139+U139+Y139+AC139+AG139+AK139+AO139+AW139+AS139</f>
        <v>103</v>
      </c>
      <c r="E139" s="115">
        <f>J139+N139+R139+V139+Z139+AD139+AH139+AL139+AP139+AX139+AT139</f>
        <v>20</v>
      </c>
      <c r="F139" s="119">
        <f>COUNTA(H139,L139,P139,T139,X139,AB139,AF139,AJ139,AN139,AV139,AR139)</f>
        <v>1</v>
      </c>
      <c r="G139" s="125"/>
      <c r="H139" s="5"/>
      <c r="I139" s="140"/>
      <c r="J139" s="126"/>
      <c r="K139" s="125"/>
      <c r="L139" s="5"/>
      <c r="M139" s="140"/>
      <c r="N139" s="126"/>
      <c r="O139" s="125"/>
      <c r="P139" s="5"/>
      <c r="Q139" s="140"/>
      <c r="R139" s="126"/>
      <c r="S139" s="125">
        <f>VLOOKUP(C139,'4'!$B$2:$I$1053,3,FALSE)</f>
        <v>6.0729166666666667E-2</v>
      </c>
      <c r="T139" s="5">
        <f>VLOOKUP(C139,'4'!$B$2:$I$1053,4,FALSE)</f>
        <v>4</v>
      </c>
      <c r="U139" s="140">
        <f>VLOOKUP(T139,Баллы!$A$2:$B$101,2)+V139/2</f>
        <v>103</v>
      </c>
      <c r="V139" s="126">
        <f>VLOOKUP(C139,'4'!$B$2:$I$1053,6,FALSE)</f>
        <v>20</v>
      </c>
      <c r="W139" s="136"/>
      <c r="X139" s="5"/>
      <c r="Y139" s="140"/>
      <c r="Z139" s="126"/>
      <c r="AA139" s="136"/>
      <c r="AB139" s="5"/>
      <c r="AC139" s="140"/>
      <c r="AD139" s="126"/>
      <c r="AE139" s="136"/>
      <c r="AF139" s="5"/>
      <c r="AG139" s="140"/>
      <c r="AH139" s="126"/>
      <c r="AI139" s="155"/>
      <c r="AJ139" s="123"/>
      <c r="AK139" s="139"/>
      <c r="AL139" s="124"/>
      <c r="AM139" s="155"/>
      <c r="AN139" s="123"/>
      <c r="AO139" s="139"/>
      <c r="AP139" s="124"/>
      <c r="AQ139" s="122"/>
      <c r="AR139" s="123"/>
      <c r="AS139" s="139"/>
      <c r="AT139" s="124"/>
      <c r="AU139" s="122"/>
      <c r="AV139" s="123"/>
      <c r="AW139" s="139"/>
      <c r="AX139" s="124"/>
    </row>
    <row r="140" spans="1:50" ht="14.4" customHeight="1">
      <c r="A140" s="245">
        <f>IF(D140=0," ",RANK(D140,$D$3:$D$1238,0))</f>
        <v>136</v>
      </c>
      <c r="B140" s="246">
        <v>137</v>
      </c>
      <c r="C140" s="105" t="s">
        <v>1325</v>
      </c>
      <c r="D140" s="115">
        <f>I140+M140+Q140+U140+Y140+AC140+AG140+AK140+AO140+AW140+AS140</f>
        <v>103</v>
      </c>
      <c r="E140" s="115">
        <f>J140+N140+R140+V140+Z140+AD140+AH140+AL140+AP140+AX140+AT140</f>
        <v>20</v>
      </c>
      <c r="F140" s="119">
        <f>COUNTA(H140,L140,P140,T140,X140,AB140,AF140,AJ140,AN140,AV140,AR140)</f>
        <v>1</v>
      </c>
      <c r="G140" s="125"/>
      <c r="H140" s="5"/>
      <c r="I140" s="140"/>
      <c r="J140" s="126"/>
      <c r="K140" s="125"/>
      <c r="L140" s="5"/>
      <c r="M140" s="140"/>
      <c r="N140" s="126"/>
      <c r="O140" s="125"/>
      <c r="P140" s="5"/>
      <c r="Q140" s="140"/>
      <c r="R140" s="126"/>
      <c r="S140" s="125"/>
      <c r="T140" s="5"/>
      <c r="U140" s="140"/>
      <c r="V140" s="126"/>
      <c r="W140" s="136"/>
      <c r="X140" s="5"/>
      <c r="Y140" s="140"/>
      <c r="Z140" s="126"/>
      <c r="AA140" s="136">
        <f>VLOOKUP(C140,'6'!$B$8:$H$202,3,FALSE)</f>
        <v>6.2546296296296294E-2</v>
      </c>
      <c r="AB140" s="5">
        <f>VLOOKUP(C140,'6'!$B$8:$H$202,4,FALSE)</f>
        <v>4</v>
      </c>
      <c r="AC140" s="140">
        <f>VLOOKUP(AB140,Баллы!$A$2:$B$101,2)+AD140/2</f>
        <v>103</v>
      </c>
      <c r="AD140" s="126">
        <f>VLOOKUP(C140,'6'!$B$8:$H$202,6,FALSE)</f>
        <v>20</v>
      </c>
      <c r="AE140" s="136"/>
      <c r="AF140" s="5"/>
      <c r="AG140" s="140"/>
      <c r="AH140" s="126"/>
      <c r="AI140" s="155"/>
      <c r="AJ140" s="123"/>
      <c r="AK140" s="139"/>
      <c r="AL140" s="124"/>
      <c r="AM140" s="155"/>
      <c r="AN140" s="123"/>
      <c r="AO140" s="139"/>
      <c r="AP140" s="124"/>
      <c r="AQ140" s="122"/>
      <c r="AR140" s="123"/>
      <c r="AS140" s="139"/>
      <c r="AT140" s="124"/>
      <c r="AU140" s="122"/>
      <c r="AV140" s="123"/>
      <c r="AW140" s="139"/>
      <c r="AX140" s="124"/>
    </row>
    <row r="141" spans="1:50" ht="14.4" customHeight="1">
      <c r="A141" s="245">
        <f>IF(D141=0," ",RANK(D141,$D$3:$D$1238,0))</f>
        <v>139</v>
      </c>
      <c r="B141" s="246">
        <v>139</v>
      </c>
      <c r="C141" s="107" t="s">
        <v>2404</v>
      </c>
      <c r="D141" s="115">
        <f>I141+M141+Q141+U141+Y141+AC141+AG141+AK141+AO141+AW141+AS141</f>
        <v>102.5</v>
      </c>
      <c r="E141" s="115">
        <f>J141+N141+R141+V141+Z141+AD141+AH141+AL141+AP141+AX141+AT141</f>
        <v>15</v>
      </c>
      <c r="F141" s="119">
        <f>COUNTA(H141,L141,P141,T141,X141,AB141,AF141,AJ141,AN141,AV141,AR141)</f>
        <v>2</v>
      </c>
      <c r="G141" s="125"/>
      <c r="H141" s="5"/>
      <c r="I141" s="140"/>
      <c r="J141" s="126"/>
      <c r="K141" s="125"/>
      <c r="L141" s="5"/>
      <c r="M141" s="140"/>
      <c r="N141" s="126"/>
      <c r="O141" s="125"/>
      <c r="P141" s="5"/>
      <c r="Q141" s="140"/>
      <c r="R141" s="126"/>
      <c r="S141" s="125">
        <f>VLOOKUP(C141,'4'!$B$2:$I$1053,3,FALSE)</f>
        <v>3.7083333333333336E-2</v>
      </c>
      <c r="T141" s="5">
        <f>VLOOKUP(C141,'4'!$B$2:$I$1053,4,FALSE)</f>
        <v>74</v>
      </c>
      <c r="U141" s="140">
        <f>VLOOKUP(T141,Баллы!$A$2:$B$101,2)+V141/2</f>
        <v>22</v>
      </c>
      <c r="V141" s="126">
        <f>VLOOKUP(C141,'4'!$B$2:$I$1053,6,FALSE)</f>
        <v>10</v>
      </c>
      <c r="W141" s="136"/>
      <c r="X141" s="5"/>
      <c r="Y141" s="140"/>
      <c r="Z141" s="126"/>
      <c r="AA141" s="136"/>
      <c r="AB141" s="5"/>
      <c r="AC141" s="140"/>
      <c r="AD141" s="126"/>
      <c r="AE141" s="136"/>
      <c r="AF141" s="5"/>
      <c r="AG141" s="140"/>
      <c r="AH141" s="126"/>
      <c r="AI141" s="155"/>
      <c r="AJ141" s="123"/>
      <c r="AK141" s="139"/>
      <c r="AL141" s="124"/>
      <c r="AM141" s="155">
        <f>VLOOKUP(C141,'9'!$B$2:$H$1187,3,FALSE)</f>
        <v>1.7187500000000001E-2</v>
      </c>
      <c r="AN141" s="123">
        <f>VLOOKUP(C141,'9'!$B$2:$H$1187,4,FALSE)</f>
        <v>13</v>
      </c>
      <c r="AO141" s="139">
        <f>VLOOKUP(AN141,Баллы!$A$2:$B$101,2)+AP141/2</f>
        <v>80.5</v>
      </c>
      <c r="AP141" s="124">
        <f>VLOOKUP(C141,'9'!$B$2:$H$1187,6,FALSE)</f>
        <v>5</v>
      </c>
      <c r="AQ141" s="122"/>
      <c r="AR141" s="123"/>
      <c r="AS141" s="139"/>
      <c r="AT141" s="124"/>
      <c r="AU141" s="122"/>
      <c r="AV141" s="123"/>
      <c r="AW141" s="139"/>
      <c r="AX141" s="124"/>
    </row>
    <row r="142" spans="1:50" ht="14.4" customHeight="1">
      <c r="A142" s="245">
        <f>IF(D142=0," ",RANK(D142,$D$3:$D$1238,0))</f>
        <v>139</v>
      </c>
      <c r="B142" s="246">
        <v>140</v>
      </c>
      <c r="C142" s="107" t="s">
        <v>1956</v>
      </c>
      <c r="D142" s="115">
        <f>I142+M142+Q142+U142+Y142+AC142+AG142+AK142+AO142+AW142+AS142</f>
        <v>102.5</v>
      </c>
      <c r="E142" s="115">
        <f>J142+N142+R142+V142+Z142+AD142+AH142+AL142+AP142+AX142+AT142</f>
        <v>5</v>
      </c>
      <c r="F142" s="119">
        <f>COUNTA(H142,L142,P142,T142,X142,AB142,AF142,AJ142,AN142,AV142,AR142)</f>
        <v>1</v>
      </c>
      <c r="G142" s="125"/>
      <c r="H142" s="5"/>
      <c r="I142" s="140"/>
      <c r="J142" s="126"/>
      <c r="K142" s="125"/>
      <c r="L142" s="5"/>
      <c r="M142" s="140"/>
      <c r="N142" s="126"/>
      <c r="O142" s="125"/>
      <c r="P142" s="5"/>
      <c r="Q142" s="140"/>
      <c r="R142" s="126"/>
      <c r="S142" s="125">
        <f>VLOOKUP(C142,'4'!$B$2:$I$1053,3,FALSE)</f>
        <v>1.0775462962962962E-2</v>
      </c>
      <c r="T142" s="5">
        <f>VLOOKUP(C142,'4'!$B$2:$I$1053,4,FALSE)</f>
        <v>1</v>
      </c>
      <c r="U142" s="140">
        <f>VLOOKUP(T142,Баллы!$A$2:$B$101,2)+V142/2</f>
        <v>102.5</v>
      </c>
      <c r="V142" s="126">
        <f>VLOOKUP(C142,'4'!$B$2:$I$1053,6,FALSE)</f>
        <v>5</v>
      </c>
      <c r="W142" s="136"/>
      <c r="X142" s="5"/>
      <c r="Y142" s="140"/>
      <c r="Z142" s="126"/>
      <c r="AA142" s="136"/>
      <c r="AB142" s="5"/>
      <c r="AC142" s="140"/>
      <c r="AD142" s="126"/>
      <c r="AE142" s="136"/>
      <c r="AF142" s="5"/>
      <c r="AG142" s="140"/>
      <c r="AH142" s="126"/>
      <c r="AI142" s="155"/>
      <c r="AJ142" s="123"/>
      <c r="AK142" s="139"/>
      <c r="AL142" s="124"/>
      <c r="AM142" s="155"/>
      <c r="AN142" s="123"/>
      <c r="AO142" s="139"/>
      <c r="AP142" s="124"/>
      <c r="AQ142" s="122"/>
      <c r="AR142" s="123"/>
      <c r="AS142" s="139"/>
      <c r="AT142" s="124"/>
      <c r="AU142" s="122"/>
      <c r="AV142" s="123"/>
      <c r="AW142" s="139"/>
      <c r="AX142" s="124"/>
    </row>
    <row r="143" spans="1:50" ht="14.4" customHeight="1">
      <c r="A143" s="245">
        <f>IF(D143=0," ",RANK(D143,$D$3:$D$1238,0))</f>
        <v>139</v>
      </c>
      <c r="B143" s="246">
        <v>140</v>
      </c>
      <c r="C143" s="283" t="s">
        <v>5012</v>
      </c>
      <c r="D143" s="115">
        <f>I143+M143+Q143+U143+Y143+AC143+AG143+AK143+AO143+AW143+AS143</f>
        <v>102.5</v>
      </c>
      <c r="E143" s="115">
        <f>J143+N143+R143+V143+Z143+AD143+AH143+AL143+AP143+AX143+AT143</f>
        <v>5</v>
      </c>
      <c r="F143" s="119">
        <f>COUNTA(H143,L143,P143,T143,X143,AB143,AF143,AJ143,AN143,AV143,AR143)</f>
        <v>1</v>
      </c>
      <c r="G143" s="125"/>
      <c r="H143" s="5"/>
      <c r="I143" s="140"/>
      <c r="J143" s="126"/>
      <c r="K143" s="125"/>
      <c r="L143" s="5"/>
      <c r="M143" s="140"/>
      <c r="N143" s="126"/>
      <c r="O143" s="125"/>
      <c r="P143" s="5"/>
      <c r="Q143" s="140"/>
      <c r="R143" s="126"/>
      <c r="S143" s="125"/>
      <c r="T143" s="5"/>
      <c r="U143" s="140"/>
      <c r="V143" s="126"/>
      <c r="W143" s="136"/>
      <c r="X143" s="5"/>
      <c r="Y143" s="140"/>
      <c r="Z143" s="126"/>
      <c r="AA143" s="136"/>
      <c r="AB143" s="301"/>
      <c r="AC143" s="140"/>
      <c r="AD143" s="126"/>
      <c r="AE143" s="136"/>
      <c r="AF143" s="5"/>
      <c r="AG143" s="140"/>
      <c r="AH143" s="126"/>
      <c r="AI143" s="155"/>
      <c r="AJ143" s="123"/>
      <c r="AK143" s="139"/>
      <c r="AL143" s="124"/>
      <c r="AM143" s="155">
        <f>VLOOKUP(C143,'9'!$B$2:$H$1187,3,FALSE)</f>
        <v>1.3125E-2</v>
      </c>
      <c r="AN143" s="123">
        <f>VLOOKUP(C143,'9'!$B$2:$H$1187,4,FALSE)</f>
        <v>1</v>
      </c>
      <c r="AO143" s="139">
        <f>VLOOKUP(AN143,Баллы!$A$2:$B$101,2)+AP143/2</f>
        <v>102.5</v>
      </c>
      <c r="AP143" s="124">
        <f>VLOOKUP(C143,'9'!$B$2:$H$1187,6,FALSE)</f>
        <v>5</v>
      </c>
      <c r="AQ143" s="122"/>
      <c r="AR143" s="123"/>
      <c r="AS143" s="139"/>
      <c r="AT143" s="124"/>
      <c r="AU143" s="122"/>
      <c r="AV143" s="123"/>
      <c r="AW143" s="139"/>
      <c r="AX143" s="124"/>
    </row>
    <row r="144" spans="1:50" ht="14.4" customHeight="1">
      <c r="A144" s="245">
        <f>IF(D144=0," ",RANK(D144,$D$3:$D$1238,0))</f>
        <v>142</v>
      </c>
      <c r="B144" s="246">
        <v>142</v>
      </c>
      <c r="C144" s="104" t="s">
        <v>594</v>
      </c>
      <c r="D144" s="115">
        <f>I144+M144+Q144+U144+Y144+AC144+AG144+AK144+AO144+AW144+AS144</f>
        <v>102</v>
      </c>
      <c r="E144" s="115">
        <f>J144+N144+R144+V144+Z144+AD144+AH144+AL144+AP144+AX144+AT144</f>
        <v>66</v>
      </c>
      <c r="F144" s="119">
        <f>COUNTA(H144,L144,P144,T144,X144,AB144,AF144,AJ144,AN144,AV144,AR144)</f>
        <v>3</v>
      </c>
      <c r="G144" s="125">
        <f>VLOOKUP(C144,'1'!$B$46:$H$384,3,FALSE)</f>
        <v>4.3576388888888894E-2</v>
      </c>
      <c r="H144" s="5">
        <f>VLOOKUP(C144,'1'!$B$46:$H$384,4,FALSE)</f>
        <v>105</v>
      </c>
      <c r="I144" s="140">
        <f>VLOOKUP(H144,Баллы!$A$2:$B$101,2)+J144/2</f>
        <v>6</v>
      </c>
      <c r="J144" s="126">
        <f>VLOOKUP(C144,'1'!$B$46:$H$384,6,FALSE)</f>
        <v>10</v>
      </c>
      <c r="K144" s="125"/>
      <c r="L144" s="5"/>
      <c r="M144" s="140"/>
      <c r="N144" s="126"/>
      <c r="O144" s="125"/>
      <c r="P144" s="5"/>
      <c r="Q144" s="140"/>
      <c r="R144" s="126"/>
      <c r="S144" s="125"/>
      <c r="T144" s="5"/>
      <c r="U144" s="140"/>
      <c r="V144" s="126"/>
      <c r="W144" s="136">
        <f>VLOOKUP(C144,'5'!$B$50:$H$423,3,FALSE)</f>
        <v>0.13599537037037038</v>
      </c>
      <c r="X144" s="5">
        <f>VLOOKUP(C144,'5'!$B$50:$H$423,4,FALSE)</f>
        <v>55</v>
      </c>
      <c r="Y144" s="140">
        <f>VLOOKUP(X144,Баллы!$A$2:$B$101,2)+Z144/2</f>
        <v>48.5</v>
      </c>
      <c r="Z144" s="126">
        <f>VLOOKUP(C144,'5'!$B$50:$H$423,6,FALSE)</f>
        <v>25</v>
      </c>
      <c r="AA144" s="136"/>
      <c r="AB144" s="5"/>
      <c r="AC144" s="140"/>
      <c r="AD144" s="126"/>
      <c r="AE144" s="136"/>
      <c r="AF144" s="5"/>
      <c r="AG144" s="140"/>
      <c r="AH144" s="126"/>
      <c r="AI144" s="155"/>
      <c r="AJ144" s="123"/>
      <c r="AK144" s="139"/>
      <c r="AL144" s="124"/>
      <c r="AM144" s="155"/>
      <c r="AN144" s="123"/>
      <c r="AO144" s="139"/>
      <c r="AP144" s="124"/>
      <c r="AQ144" s="122"/>
      <c r="AR144" s="123"/>
      <c r="AS144" s="139"/>
      <c r="AT144" s="124"/>
      <c r="AU144" s="122">
        <f>VLOOKUP(C144,'11'!$B$9:$H$521,3,FALSE)</f>
        <v>0.15052083333333333</v>
      </c>
      <c r="AV144" s="123">
        <f>VLOOKUP(C144,'11'!$B$9:$H$521,4,FALSE)</f>
        <v>59</v>
      </c>
      <c r="AW144" s="139">
        <f>VLOOKUP(AV144,Баллы!$A$2:$B$101,2)+AX144/2</f>
        <v>47.5</v>
      </c>
      <c r="AX144" s="124">
        <f>VLOOKUP(C144,'11'!$B$9:$H$521,6,FALSE)</f>
        <v>31</v>
      </c>
    </row>
    <row r="145" spans="1:50" ht="14.4" customHeight="1">
      <c r="A145" s="245">
        <f>IF(D145=0," ",RANK(D145,$D$3:$D$1238,0))</f>
        <v>142</v>
      </c>
      <c r="B145" s="246">
        <v>143</v>
      </c>
      <c r="C145" s="104" t="s">
        <v>337</v>
      </c>
      <c r="D145" s="115">
        <f>I145+M145+Q145+U145+Y145+AC145+AG145+AK145+AO145+AW145+AS145</f>
        <v>102</v>
      </c>
      <c r="E145" s="115">
        <f>J145+N145+R145+V145+Z145+AD145+AH145+AL145+AP145+AX145+AT145</f>
        <v>10</v>
      </c>
      <c r="F145" s="119">
        <f>COUNTA(H145,L145,P145,T145,X145,AB145,AF145,AJ145,AN145,AV145,AR145)</f>
        <v>1</v>
      </c>
      <c r="G145" s="125">
        <f>VLOOKUP(C145,'1'!$B$46:$H$384,3,FALSE)</f>
        <v>2.6678240740740738E-2</v>
      </c>
      <c r="H145" s="5">
        <f>VLOOKUP(C145,'1'!$B$46:$H$384,4,FALSE)</f>
        <v>2</v>
      </c>
      <c r="I145" s="140">
        <f>VLOOKUP(H145,Баллы!$A$2:$B$101,2)+J145/2</f>
        <v>102</v>
      </c>
      <c r="J145" s="126">
        <f>VLOOKUP(C145,'1'!$B$46:$H$384,6,FALSE)</f>
        <v>10</v>
      </c>
      <c r="K145" s="125"/>
      <c r="L145" s="5"/>
      <c r="M145" s="140"/>
      <c r="N145" s="126"/>
      <c r="O145" s="125"/>
      <c r="P145" s="5"/>
      <c r="Q145" s="140"/>
      <c r="R145" s="126"/>
      <c r="S145" s="125"/>
      <c r="T145" s="5"/>
      <c r="U145" s="140"/>
      <c r="V145" s="126"/>
      <c r="W145" s="136"/>
      <c r="X145" s="5"/>
      <c r="Y145" s="140"/>
      <c r="Z145" s="126"/>
      <c r="AA145" s="136"/>
      <c r="AB145" s="5"/>
      <c r="AC145" s="140"/>
      <c r="AD145" s="126"/>
      <c r="AE145" s="136"/>
      <c r="AF145" s="5"/>
      <c r="AG145" s="140"/>
      <c r="AH145" s="126"/>
      <c r="AI145" s="155"/>
      <c r="AJ145" s="123"/>
      <c r="AK145" s="139"/>
      <c r="AL145" s="124"/>
      <c r="AM145" s="155"/>
      <c r="AN145" s="123"/>
      <c r="AO145" s="139"/>
      <c r="AP145" s="124"/>
      <c r="AQ145" s="122"/>
      <c r="AR145" s="123"/>
      <c r="AS145" s="139"/>
      <c r="AT145" s="124"/>
      <c r="AU145" s="122"/>
      <c r="AV145" s="123"/>
      <c r="AW145" s="139"/>
      <c r="AX145" s="124"/>
    </row>
    <row r="146" spans="1:50" ht="14.4" customHeight="1">
      <c r="A146" s="245">
        <f>IF(D146=0," ",RANK(D146,$D$3:$D$1238,0))</f>
        <v>142</v>
      </c>
      <c r="B146" s="246">
        <v>143</v>
      </c>
      <c r="C146" s="108" t="s">
        <v>1123</v>
      </c>
      <c r="D146" s="115">
        <f>I146+M146+Q146+U146+Y146+AC146+AG146+AK146+AO146+AW146+AS146</f>
        <v>102</v>
      </c>
      <c r="E146" s="115">
        <f>J146+N146+R146+V146+Z146+AD146+AH146+AL146+AP146+AX146+AT146</f>
        <v>10</v>
      </c>
      <c r="F146" s="119">
        <f>COUNTA(H146,L146,P146,T146,X146,AB146,AF146,AJ146,AN146,AV146,AR146)</f>
        <v>1</v>
      </c>
      <c r="G146" s="125"/>
      <c r="H146" s="5"/>
      <c r="I146" s="140"/>
      <c r="J146" s="126"/>
      <c r="K146" s="125"/>
      <c r="L146" s="5"/>
      <c r="M146" s="140"/>
      <c r="N146" s="126"/>
      <c r="O146" s="125"/>
      <c r="P146" s="5"/>
      <c r="Q146" s="140"/>
      <c r="R146" s="126"/>
      <c r="S146" s="125"/>
      <c r="T146" s="5"/>
      <c r="U146" s="140"/>
      <c r="V146" s="126"/>
      <c r="W146" s="136">
        <f>VLOOKUP(C146,'5'!$B$50:$H$423,3,FALSE)</f>
        <v>2.6817129629629632E-2</v>
      </c>
      <c r="X146" s="5">
        <f>VLOOKUP(C146,'5'!$B$50:$H$423,4,FALSE)</f>
        <v>2</v>
      </c>
      <c r="Y146" s="140">
        <f>VLOOKUP(X146,Баллы!$A$2:$B$101,2)+Z146/2</f>
        <v>102</v>
      </c>
      <c r="Z146" s="126">
        <f>VLOOKUP(C146,'5'!$B$50:$H$423,6,FALSE)</f>
        <v>10</v>
      </c>
      <c r="AA146" s="136"/>
      <c r="AB146" s="5"/>
      <c r="AC146" s="140"/>
      <c r="AD146" s="126"/>
      <c r="AE146" s="136"/>
      <c r="AF146" s="5"/>
      <c r="AG146" s="140"/>
      <c r="AH146" s="126"/>
      <c r="AI146" s="155"/>
      <c r="AJ146" s="123"/>
      <c r="AK146" s="139"/>
      <c r="AL146" s="124"/>
      <c r="AM146" s="155"/>
      <c r="AN146" s="123"/>
      <c r="AO146" s="139"/>
      <c r="AP146" s="124"/>
      <c r="AQ146" s="122"/>
      <c r="AR146" s="123"/>
      <c r="AS146" s="139"/>
      <c r="AT146" s="124"/>
      <c r="AU146" s="122"/>
      <c r="AV146" s="123"/>
      <c r="AW146" s="139"/>
      <c r="AX146" s="124"/>
    </row>
    <row r="147" spans="1:50" ht="14.4" customHeight="1">
      <c r="A147" s="245">
        <f>IF(D147=0," ",RANK(D147,$D$3:$D$1238,0))</f>
        <v>142</v>
      </c>
      <c r="B147" s="246">
        <v>143</v>
      </c>
      <c r="C147" s="104" t="s">
        <v>6298</v>
      </c>
      <c r="D147" s="115">
        <f>I147+M147+Q147+U147+Y147+AC147+AG147+AK147+AO147+AW147+AS147</f>
        <v>102</v>
      </c>
      <c r="E147" s="115">
        <f>J147+N147+R147+V147+Z147+AD147+AH147+AL147+AP147+AX147+AT147</f>
        <v>10</v>
      </c>
      <c r="F147" s="119">
        <f>COUNTA(H147,L147,P147,T147,X147,AB147,AF147,AJ147,AN147,AV147,AR147)</f>
        <v>1</v>
      </c>
      <c r="G147" s="125"/>
      <c r="H147" s="5"/>
      <c r="I147" s="140"/>
      <c r="J147" s="126"/>
      <c r="K147" s="125"/>
      <c r="L147" s="5"/>
      <c r="M147" s="140"/>
      <c r="N147" s="126"/>
      <c r="O147" s="125"/>
      <c r="P147" s="5"/>
      <c r="Q147" s="140"/>
      <c r="R147" s="126"/>
      <c r="S147" s="125"/>
      <c r="T147" s="5"/>
      <c r="U147" s="140"/>
      <c r="V147" s="126"/>
      <c r="W147" s="136"/>
      <c r="X147" s="5"/>
      <c r="Y147" s="140"/>
      <c r="Z147" s="126"/>
      <c r="AA147" s="136"/>
      <c r="AB147" s="301"/>
      <c r="AC147" s="140"/>
      <c r="AD147" s="126"/>
      <c r="AE147" s="136"/>
      <c r="AF147" s="5"/>
      <c r="AG147" s="140"/>
      <c r="AH147" s="126"/>
      <c r="AI147" s="155"/>
      <c r="AJ147" s="123"/>
      <c r="AK147" s="139"/>
      <c r="AL147" s="124"/>
      <c r="AM147" s="155"/>
      <c r="AN147" s="123"/>
      <c r="AO147" s="139"/>
      <c r="AP147" s="124"/>
      <c r="AQ147" s="122">
        <f>VLOOKUP(C147,'10'!$B$8:$H$232,3,FALSE)</f>
        <v>2.9756944444444444E-2</v>
      </c>
      <c r="AR147" s="123">
        <f>VLOOKUP(C147,'10'!$B$8:$H$232,4,FALSE)</f>
        <v>2</v>
      </c>
      <c r="AS147" s="139">
        <f>VLOOKUP(AR147,Баллы!$A$2:$B$101,2)+AT147/2</f>
        <v>102</v>
      </c>
      <c r="AT147" s="124">
        <f>VLOOKUP(C147,'10'!$B$8:$H$232,6,FALSE)</f>
        <v>10</v>
      </c>
      <c r="AU147" s="122"/>
      <c r="AV147" s="123"/>
      <c r="AW147" s="139"/>
      <c r="AX147" s="124"/>
    </row>
    <row r="148" spans="1:50" ht="14.4" customHeight="1">
      <c r="A148" s="245">
        <f>IF(D148=0," ",RANK(D148,$D$3:$D$1238,0))</f>
        <v>146</v>
      </c>
      <c r="B148" s="246">
        <v>146</v>
      </c>
      <c r="C148" s="105" t="s">
        <v>1308</v>
      </c>
      <c r="D148" s="115">
        <f>I148+M148+Q148+U148+Y148+AC148+AG148+AK148+AO148+AW148+AS148</f>
        <v>101</v>
      </c>
      <c r="E148" s="115">
        <f>J148+N148+R148+V148+Z148+AD148+AH148+AL148+AP148+AX148+AT148</f>
        <v>32</v>
      </c>
      <c r="F148" s="119">
        <f>COUNTA(H148,L148,P148,T148,X148,AB148,AF148,AJ148,AN148,AV148,AR148)</f>
        <v>1</v>
      </c>
      <c r="G148" s="125"/>
      <c r="H148" s="5"/>
      <c r="I148" s="140"/>
      <c r="J148" s="126"/>
      <c r="K148" s="125"/>
      <c r="L148" s="5"/>
      <c r="M148" s="140"/>
      <c r="N148" s="126"/>
      <c r="O148" s="125"/>
      <c r="P148" s="5"/>
      <c r="Q148" s="140"/>
      <c r="R148" s="126"/>
      <c r="S148" s="125"/>
      <c r="T148" s="5"/>
      <c r="U148" s="140"/>
      <c r="V148" s="126"/>
      <c r="W148" s="136"/>
      <c r="X148" s="5"/>
      <c r="Y148" s="140"/>
      <c r="Z148" s="126"/>
      <c r="AA148" s="136">
        <f>VLOOKUP(C148,'6'!$B$8:$H$202,3,FALSE)</f>
        <v>0.12211805555555555</v>
      </c>
      <c r="AB148" s="5">
        <f>VLOOKUP(C148,'6'!$B$8:$H$202,4,FALSE)</f>
        <v>8</v>
      </c>
      <c r="AC148" s="140">
        <f>VLOOKUP(AB148,Баллы!$A$2:$B$101,2)+AD148/2</f>
        <v>101</v>
      </c>
      <c r="AD148" s="126">
        <f>VLOOKUP(C148,'6'!$B$8:$H$202,6,FALSE)</f>
        <v>32</v>
      </c>
      <c r="AE148" s="136"/>
      <c r="AF148" s="5"/>
      <c r="AG148" s="140"/>
      <c r="AH148" s="126"/>
      <c r="AI148" s="155"/>
      <c r="AJ148" s="123"/>
      <c r="AK148" s="139"/>
      <c r="AL148" s="124"/>
      <c r="AM148" s="155"/>
      <c r="AN148" s="123"/>
      <c r="AO148" s="139"/>
      <c r="AP148" s="124"/>
      <c r="AQ148" s="122"/>
      <c r="AR148" s="123"/>
      <c r="AS148" s="139"/>
      <c r="AT148" s="124"/>
      <c r="AU148" s="122"/>
      <c r="AV148" s="123"/>
      <c r="AW148" s="139"/>
      <c r="AX148" s="124"/>
    </row>
    <row r="149" spans="1:50" ht="14.4" customHeight="1">
      <c r="A149" s="245">
        <f>IF(D149=0," ",RANK(D149,$D$3:$D$1238,0))</f>
        <v>146</v>
      </c>
      <c r="B149" s="246">
        <v>147</v>
      </c>
      <c r="C149" s="104" t="s">
        <v>6381</v>
      </c>
      <c r="D149" s="115">
        <f>I149+M149+Q149+U149+Y149+AC149+AG149+AK149+AO149+AW149+AS149</f>
        <v>101</v>
      </c>
      <c r="E149" s="115">
        <f>J149+N149+R149+V149+Z149+AD149+AH149+AL149+AP149+AX149+AT149</f>
        <v>8</v>
      </c>
      <c r="F149" s="119">
        <f>COUNTA(H149,L149,P149,T149,X149,AB149,AF149,AJ149,AN149,AV149,AR149)</f>
        <v>1</v>
      </c>
      <c r="G149" s="125"/>
      <c r="H149" s="5"/>
      <c r="I149" s="140"/>
      <c r="J149" s="126"/>
      <c r="K149" s="125"/>
      <c r="L149" s="5"/>
      <c r="M149" s="140"/>
      <c r="N149" s="126"/>
      <c r="O149" s="125"/>
      <c r="P149" s="5"/>
      <c r="Q149" s="140"/>
      <c r="R149" s="126"/>
      <c r="S149" s="125"/>
      <c r="T149" s="5"/>
      <c r="U149" s="140"/>
      <c r="V149" s="126"/>
      <c r="W149" s="136"/>
      <c r="X149" s="5"/>
      <c r="Y149" s="140"/>
      <c r="Z149" s="126"/>
      <c r="AA149" s="136"/>
      <c r="AB149" s="301"/>
      <c r="AC149" s="140"/>
      <c r="AD149" s="126"/>
      <c r="AE149" s="136"/>
      <c r="AF149" s="5"/>
      <c r="AG149" s="140"/>
      <c r="AH149" s="126"/>
      <c r="AI149" s="155"/>
      <c r="AJ149" s="123"/>
      <c r="AK149" s="139"/>
      <c r="AL149" s="124"/>
      <c r="AM149" s="155"/>
      <c r="AN149" s="123"/>
      <c r="AO149" s="139"/>
      <c r="AP149" s="124"/>
      <c r="AQ149" s="122"/>
      <c r="AR149" s="123"/>
      <c r="AS149" s="139"/>
      <c r="AT149" s="124"/>
      <c r="AU149" s="122">
        <f>VLOOKUP(C149,'11'!$B$9:$H$521,3,FALSE)</f>
        <v>2.2754629629629628E-2</v>
      </c>
      <c r="AV149" s="123">
        <f>VLOOKUP(C149,'11'!$B$9:$H$521,4,FALSE)</f>
        <v>2</v>
      </c>
      <c r="AW149" s="139">
        <f>VLOOKUP(AV149,Баллы!$A$2:$B$101,2)+AX149/2</f>
        <v>101</v>
      </c>
      <c r="AX149" s="124">
        <f>VLOOKUP(C149,'11'!$B$9:$H$521,6,FALSE)</f>
        <v>8</v>
      </c>
    </row>
    <row r="150" spans="1:50" ht="14.4" customHeight="1">
      <c r="A150" s="245">
        <f>IF(D150=0," ",RANK(D150,$D$3:$D$1238,0))</f>
        <v>148</v>
      </c>
      <c r="B150" s="246">
        <v>148</v>
      </c>
      <c r="C150" s="107" t="s">
        <v>2463</v>
      </c>
      <c r="D150" s="115">
        <f>I150+M150+Q150+U150+Y150+AC150+AG150+AK150+AO150+AW150+AS150</f>
        <v>100</v>
      </c>
      <c r="E150" s="115">
        <f>J150+N150+R150+V150+Z150+AD150+AH150+AL150+AP150+AX150+AT150</f>
        <v>10</v>
      </c>
      <c r="F150" s="119">
        <f>COUNTA(H150,L150,P150,T150,X150,AB150,AF150,AJ150,AN150,AV150,AR150)</f>
        <v>1</v>
      </c>
      <c r="G150" s="125"/>
      <c r="H150" s="5"/>
      <c r="I150" s="140"/>
      <c r="J150" s="126"/>
      <c r="K150" s="125"/>
      <c r="L150" s="5"/>
      <c r="M150" s="140"/>
      <c r="N150" s="126"/>
      <c r="O150" s="125"/>
      <c r="P150" s="5"/>
      <c r="Q150" s="140"/>
      <c r="R150" s="126"/>
      <c r="S150" s="125">
        <f>VLOOKUP(C150,'4'!$B$2:$I$1053,3,FALSE)</f>
        <v>2.5636574074074076E-2</v>
      </c>
      <c r="T150" s="5">
        <f>VLOOKUP(C150,'4'!$B$2:$I$1053,4,FALSE)</f>
        <v>3</v>
      </c>
      <c r="U150" s="140">
        <f>VLOOKUP(T150,Баллы!$A$2:$B$101,2)+V150/2</f>
        <v>100</v>
      </c>
      <c r="V150" s="126">
        <f>VLOOKUP(C150,'4'!$B$2:$I$1053,6,FALSE)</f>
        <v>10</v>
      </c>
      <c r="W150" s="136"/>
      <c r="X150" s="5"/>
      <c r="Y150" s="140"/>
      <c r="Z150" s="126"/>
      <c r="AA150" s="136"/>
      <c r="AB150" s="5"/>
      <c r="AC150" s="140"/>
      <c r="AD150" s="126"/>
      <c r="AE150" s="136"/>
      <c r="AF150" s="5"/>
      <c r="AG150" s="140"/>
      <c r="AH150" s="126"/>
      <c r="AI150" s="155"/>
      <c r="AJ150" s="123"/>
      <c r="AK150" s="139"/>
      <c r="AL150" s="124"/>
      <c r="AM150" s="155"/>
      <c r="AN150" s="123"/>
      <c r="AO150" s="139"/>
      <c r="AP150" s="124"/>
      <c r="AQ150" s="122"/>
      <c r="AR150" s="123"/>
      <c r="AS150" s="139"/>
      <c r="AT150" s="124"/>
      <c r="AU150" s="122"/>
      <c r="AV150" s="123"/>
      <c r="AW150" s="139"/>
      <c r="AX150" s="124"/>
    </row>
    <row r="151" spans="1:50" ht="14.4" customHeight="1">
      <c r="A151" s="245">
        <f>IF(D151=0," ",RANK(D151,$D$3:$D$1238,0))</f>
        <v>149</v>
      </c>
      <c r="B151" s="246">
        <v>149</v>
      </c>
      <c r="C151" s="107" t="s">
        <v>2084</v>
      </c>
      <c r="D151" s="115">
        <f>I151+M151+Q151+U151+Y151+AC151+AG151+AK151+AO151+AW151+AS151</f>
        <v>99.5</v>
      </c>
      <c r="E151" s="115">
        <f>J151+N151+R151+V151+Z151+AD151+AH151+AL151+AP151+AX151+AT151</f>
        <v>45</v>
      </c>
      <c r="F151" s="119">
        <f>COUNTA(H151,L151,P151,T151,X151,AB151,AF151,AJ151,AN151,AV151,AR151)</f>
        <v>2</v>
      </c>
      <c r="G151" s="125"/>
      <c r="H151" s="5"/>
      <c r="I151" s="140"/>
      <c r="J151" s="126"/>
      <c r="K151" s="125"/>
      <c r="L151" s="5"/>
      <c r="M151" s="140"/>
      <c r="N151" s="126"/>
      <c r="O151" s="125"/>
      <c r="P151" s="5"/>
      <c r="Q151" s="140"/>
      <c r="R151" s="126"/>
      <c r="S151" s="125">
        <f>VLOOKUP(C151,'4'!$B$2:$I$1053,3,FALSE)</f>
        <v>7.9293981481481479E-2</v>
      </c>
      <c r="T151" s="5">
        <f>VLOOKUP(C151,'4'!$B$2:$I$1053,4,FALSE)</f>
        <v>60</v>
      </c>
      <c r="U151" s="140">
        <f>VLOOKUP(T151,Баллы!$A$2:$B$101,2)+V151/2</f>
        <v>41</v>
      </c>
      <c r="V151" s="126">
        <f>VLOOKUP(C151,'4'!$B$2:$I$1053,6,FALSE)</f>
        <v>20</v>
      </c>
      <c r="W151" s="136"/>
      <c r="X151" s="5"/>
      <c r="Y151" s="140"/>
      <c r="Z151" s="126"/>
      <c r="AA151" s="136"/>
      <c r="AB151" s="5"/>
      <c r="AC151" s="140"/>
      <c r="AD151" s="126"/>
      <c r="AE151" s="136"/>
      <c r="AF151" s="5"/>
      <c r="AG151" s="140"/>
      <c r="AH151" s="126"/>
      <c r="AI151" s="155"/>
      <c r="AJ151" s="123"/>
      <c r="AK151" s="139"/>
      <c r="AL151" s="124"/>
      <c r="AM151" s="155">
        <f>VLOOKUP(C151,'9'!$B$2:$H$1187,3,FALSE)</f>
        <v>9.9895833333333336E-2</v>
      </c>
      <c r="AN151" s="123">
        <f>VLOOKUP(C151,'9'!$B$2:$H$1187,4,FALSE)</f>
        <v>45</v>
      </c>
      <c r="AO151" s="139">
        <f>VLOOKUP(AN151,Баллы!$A$2:$B$101,2)+AP151/2</f>
        <v>58.5</v>
      </c>
      <c r="AP151" s="124">
        <f>VLOOKUP(C151,'9'!$B$2:$H$1187,6,FALSE)</f>
        <v>25</v>
      </c>
      <c r="AQ151" s="122"/>
      <c r="AR151" s="123"/>
      <c r="AS151" s="139"/>
      <c r="AT151" s="124"/>
      <c r="AU151" s="122"/>
      <c r="AV151" s="123"/>
      <c r="AW151" s="139"/>
      <c r="AX151" s="124"/>
    </row>
    <row r="152" spans="1:50" ht="14.4" customHeight="1">
      <c r="A152" s="245">
        <f>IF(D152=0," ",RANK(D152,$D$3:$D$1238,0))</f>
        <v>149</v>
      </c>
      <c r="B152" s="246">
        <v>150</v>
      </c>
      <c r="C152" s="283" t="s">
        <v>4394</v>
      </c>
      <c r="D152" s="115">
        <f>I152+M152+Q152+U152+Y152+AC152+AG152+AK152+AO152+AW152+AS152</f>
        <v>99.5</v>
      </c>
      <c r="E152" s="115">
        <f>J152+N152+R152+V152+Z152+AD152+AH152+AL152+AP152+AX152+AT152</f>
        <v>25</v>
      </c>
      <c r="F152" s="119">
        <f>COUNTA(H152,L152,P152,T152,X152,AB152,AF152,AJ152,AN152,AV152,AR152)</f>
        <v>1</v>
      </c>
      <c r="G152" s="125"/>
      <c r="H152" s="5"/>
      <c r="I152" s="140"/>
      <c r="J152" s="126"/>
      <c r="K152" s="125"/>
      <c r="L152" s="5"/>
      <c r="M152" s="140"/>
      <c r="N152" s="126"/>
      <c r="O152" s="125"/>
      <c r="P152" s="5"/>
      <c r="Q152" s="140"/>
      <c r="R152" s="126"/>
      <c r="S152" s="125"/>
      <c r="T152" s="5"/>
      <c r="U152" s="140"/>
      <c r="V152" s="126"/>
      <c r="W152" s="136"/>
      <c r="X152" s="5"/>
      <c r="Y152" s="140"/>
      <c r="Z152" s="126"/>
      <c r="AA152" s="136"/>
      <c r="AB152" s="301"/>
      <c r="AC152" s="140"/>
      <c r="AD152" s="126"/>
      <c r="AE152" s="136"/>
      <c r="AF152" s="5"/>
      <c r="AG152" s="140"/>
      <c r="AH152" s="126"/>
      <c r="AI152" s="155"/>
      <c r="AJ152" s="123"/>
      <c r="AK152" s="139"/>
      <c r="AL152" s="124"/>
      <c r="AM152" s="155">
        <f>VLOOKUP(C152,'9'!$B$2:$H$1187,3,FALSE)</f>
        <v>7.9224537037037038E-2</v>
      </c>
      <c r="AN152" s="123">
        <f>VLOOKUP(C152,'9'!$B$2:$H$1187,4,FALSE)</f>
        <v>7</v>
      </c>
      <c r="AO152" s="139">
        <f>VLOOKUP(AN152,Баллы!$A$2:$B$101,2)+AP152/2</f>
        <v>99.5</v>
      </c>
      <c r="AP152" s="124">
        <f>VLOOKUP(C152,'9'!$B$2:$H$1187,6,FALSE)</f>
        <v>25</v>
      </c>
      <c r="AQ152" s="122"/>
      <c r="AR152" s="123"/>
      <c r="AS152" s="139"/>
      <c r="AT152" s="124"/>
      <c r="AU152" s="122"/>
      <c r="AV152" s="123"/>
      <c r="AW152" s="139"/>
      <c r="AX152" s="124"/>
    </row>
    <row r="153" spans="1:50" ht="14.4" customHeight="1">
      <c r="A153" s="245">
        <f>IF(D153=0," ",RANK(D153,$D$3:$D$1238,0))</f>
        <v>149</v>
      </c>
      <c r="B153" s="246">
        <v>151</v>
      </c>
      <c r="C153" s="107" t="s">
        <v>1629</v>
      </c>
      <c r="D153" s="115">
        <f>I153+M153+Q153+U153+Y153+AC153+AG153+AK153+AO153+AW153+AS153</f>
        <v>99.5</v>
      </c>
      <c r="E153" s="115">
        <f>J153+N153+R153+V153+Z153+AD153+AH153+AL153+AP153+AX153+AT153</f>
        <v>5</v>
      </c>
      <c r="F153" s="119">
        <f>COUNTA(H153,L153,P153,T153,X153,AB153,AF153,AJ153,AN153,AV153,AR153)</f>
        <v>1</v>
      </c>
      <c r="G153" s="125"/>
      <c r="H153" s="5"/>
      <c r="I153" s="140"/>
      <c r="J153" s="126"/>
      <c r="K153" s="125"/>
      <c r="L153" s="5"/>
      <c r="M153" s="140"/>
      <c r="N153" s="126"/>
      <c r="O153" s="125"/>
      <c r="P153" s="5"/>
      <c r="Q153" s="140"/>
      <c r="R153" s="126"/>
      <c r="S153" s="125">
        <f>VLOOKUP(C153,'4'!$B$2:$I$1053,3,FALSE)</f>
        <v>1.0925925925925926E-2</v>
      </c>
      <c r="T153" s="5">
        <f>VLOOKUP(C153,'4'!$B$2:$I$1053,4,FALSE)</f>
        <v>2</v>
      </c>
      <c r="U153" s="140">
        <f>VLOOKUP(T153,Баллы!$A$2:$B$101,2)+V153/2</f>
        <v>99.5</v>
      </c>
      <c r="V153" s="126">
        <f>VLOOKUP(C153,'4'!$B$2:$I$1053,6,FALSE)</f>
        <v>5</v>
      </c>
      <c r="W153" s="136"/>
      <c r="X153" s="5"/>
      <c r="Y153" s="140"/>
      <c r="Z153" s="126"/>
      <c r="AA153" s="136"/>
      <c r="AB153" s="5"/>
      <c r="AC153" s="140"/>
      <c r="AD153" s="126"/>
      <c r="AE153" s="136"/>
      <c r="AF153" s="5"/>
      <c r="AG153" s="140"/>
      <c r="AH153" s="126"/>
      <c r="AI153" s="155"/>
      <c r="AJ153" s="123"/>
      <c r="AK153" s="139"/>
      <c r="AL153" s="124"/>
      <c r="AM153" s="155"/>
      <c r="AN153" s="123"/>
      <c r="AO153" s="139"/>
      <c r="AP153" s="124"/>
      <c r="AQ153" s="122"/>
      <c r="AR153" s="123"/>
      <c r="AS153" s="139"/>
      <c r="AT153" s="124"/>
      <c r="AU153" s="122"/>
      <c r="AV153" s="123"/>
      <c r="AW153" s="139"/>
      <c r="AX153" s="124"/>
    </row>
    <row r="154" spans="1:50" ht="14.4" customHeight="1">
      <c r="A154" s="245">
        <f>IF(D154=0," ",RANK(D154,$D$3:$D$1238,0))</f>
        <v>149</v>
      </c>
      <c r="B154" s="246">
        <v>151</v>
      </c>
      <c r="C154" s="283" t="s">
        <v>5013</v>
      </c>
      <c r="D154" s="115">
        <f>I154+M154+Q154+U154+Y154+AC154+AG154+AK154+AO154+AW154+AS154</f>
        <v>99.5</v>
      </c>
      <c r="E154" s="115">
        <f>J154+N154+R154+V154+Z154+AD154+AH154+AL154+AP154+AX154+AT154</f>
        <v>5</v>
      </c>
      <c r="F154" s="119">
        <f>COUNTA(H154,L154,P154,T154,X154,AB154,AF154,AJ154,AN154,AV154,AR154)</f>
        <v>1</v>
      </c>
      <c r="G154" s="125"/>
      <c r="H154" s="5"/>
      <c r="I154" s="140"/>
      <c r="J154" s="126"/>
      <c r="K154" s="125"/>
      <c r="L154" s="5"/>
      <c r="M154" s="140"/>
      <c r="N154" s="126"/>
      <c r="O154" s="125"/>
      <c r="P154" s="5"/>
      <c r="Q154" s="140"/>
      <c r="R154" s="126"/>
      <c r="S154" s="125"/>
      <c r="T154" s="5"/>
      <c r="U154" s="140"/>
      <c r="V154" s="126"/>
      <c r="W154" s="136"/>
      <c r="X154" s="5"/>
      <c r="Y154" s="140"/>
      <c r="Z154" s="126"/>
      <c r="AA154" s="136"/>
      <c r="AB154" s="301"/>
      <c r="AC154" s="140"/>
      <c r="AD154" s="126"/>
      <c r="AE154" s="136"/>
      <c r="AF154" s="5"/>
      <c r="AG154" s="140"/>
      <c r="AH154" s="126"/>
      <c r="AI154" s="155"/>
      <c r="AJ154" s="123"/>
      <c r="AK154" s="139"/>
      <c r="AL154" s="124"/>
      <c r="AM154" s="155">
        <f>VLOOKUP(C154,'9'!$B$2:$H$1187,3,FALSE)</f>
        <v>1.3333333333333334E-2</v>
      </c>
      <c r="AN154" s="123">
        <f>VLOOKUP(C154,'9'!$B$2:$H$1187,4,FALSE)</f>
        <v>2</v>
      </c>
      <c r="AO154" s="139">
        <f>VLOOKUP(AN154,Баллы!$A$2:$B$101,2)+AP154/2</f>
        <v>99.5</v>
      </c>
      <c r="AP154" s="124">
        <f>VLOOKUP(C154,'9'!$B$2:$H$1187,6,FALSE)</f>
        <v>5</v>
      </c>
      <c r="AQ154" s="122"/>
      <c r="AR154" s="123"/>
      <c r="AS154" s="139"/>
      <c r="AT154" s="124"/>
      <c r="AU154" s="122"/>
      <c r="AV154" s="123"/>
      <c r="AW154" s="139"/>
      <c r="AX154" s="124"/>
    </row>
    <row r="155" spans="1:50" ht="14.4" customHeight="1">
      <c r="A155" s="245">
        <f>IF(D155=0," ",RANK(D155,$D$3:$D$1238,0))</f>
        <v>153</v>
      </c>
      <c r="B155" s="246">
        <v>153</v>
      </c>
      <c r="C155" s="108" t="s">
        <v>1234</v>
      </c>
      <c r="D155" s="115">
        <f>I155+M155+Q155+U155+Y155+AC155+AG155+AK155+AO155+AW155+AS155</f>
        <v>98.5</v>
      </c>
      <c r="E155" s="115">
        <f>J155+N155+R155+V155+Z155+AD155+AH155+AL155+AP155+AX155+AT155</f>
        <v>51</v>
      </c>
      <c r="F155" s="119">
        <f>COUNTA(H155,L155,P155,T155,X155,AB155,AF155,AJ155,AN155,AV155,AR155)</f>
        <v>1</v>
      </c>
      <c r="G155" s="125"/>
      <c r="H155" s="5"/>
      <c r="I155" s="140"/>
      <c r="J155" s="126"/>
      <c r="K155" s="125"/>
      <c r="L155" s="5"/>
      <c r="M155" s="140"/>
      <c r="N155" s="126"/>
      <c r="O155" s="125"/>
      <c r="P155" s="5"/>
      <c r="Q155" s="140"/>
      <c r="R155" s="126"/>
      <c r="S155" s="125"/>
      <c r="T155" s="5"/>
      <c r="U155" s="140"/>
      <c r="V155" s="126"/>
      <c r="W155" s="136">
        <f>VLOOKUP(C155,'5'!$B$50:$H$423,3,FALSE)</f>
        <v>0.30741898148148145</v>
      </c>
      <c r="X155" s="5">
        <f>VLOOKUP(C155,'5'!$B$50:$H$423,4,FALSE)</f>
        <v>18</v>
      </c>
      <c r="Y155" s="140">
        <f>VLOOKUP(X155,Баллы!$A$2:$B$101,2)+Z155/2</f>
        <v>98.5</v>
      </c>
      <c r="Z155" s="126">
        <f>VLOOKUP(C155,'5'!$B$50:$H$423,6,FALSE)</f>
        <v>51</v>
      </c>
      <c r="AA155" s="136"/>
      <c r="AB155" s="5"/>
      <c r="AC155" s="140"/>
      <c r="AD155" s="126"/>
      <c r="AE155" s="136"/>
      <c r="AF155" s="5"/>
      <c r="AG155" s="140"/>
      <c r="AH155" s="126"/>
      <c r="AI155" s="155"/>
      <c r="AJ155" s="123"/>
      <c r="AK155" s="139"/>
      <c r="AL155" s="124"/>
      <c r="AM155" s="155"/>
      <c r="AN155" s="123"/>
      <c r="AO155" s="139"/>
      <c r="AP155" s="124"/>
      <c r="AQ155" s="122"/>
      <c r="AR155" s="123"/>
      <c r="AS155" s="139"/>
      <c r="AT155" s="124"/>
      <c r="AU155" s="122"/>
      <c r="AV155" s="123"/>
      <c r="AW155" s="139"/>
      <c r="AX155" s="124"/>
    </row>
    <row r="156" spans="1:50" ht="14.4" customHeight="1">
      <c r="A156" s="245">
        <f>IF(D156=0," ",RANK(D156,$D$3:$D$1238,0))</f>
        <v>153</v>
      </c>
      <c r="B156" s="246">
        <v>154</v>
      </c>
      <c r="C156" s="104" t="s">
        <v>765</v>
      </c>
      <c r="D156" s="115">
        <f>I156+M156+Q156+U156+Y156+AC156+AG156+AK156+AO156+AW156+AS156</f>
        <v>98.5</v>
      </c>
      <c r="E156" s="115">
        <f>J156+N156+R156+V156+Z156+AD156+AH156+AL156+AP156+AX156+AT156</f>
        <v>15</v>
      </c>
      <c r="F156" s="119">
        <f>COUNTA(H156,L156,P156,T156,X156,AB156,AF156,AJ156,AN156,AV156,AR156)</f>
        <v>2</v>
      </c>
      <c r="G156" s="125"/>
      <c r="H156" s="5"/>
      <c r="I156" s="140"/>
      <c r="J156" s="126"/>
      <c r="K156" s="125">
        <f>VLOOKUP(C156,'2'!$B$101:$H$575,3,FALSE)</f>
        <v>1.9282407407407408E-2</v>
      </c>
      <c r="L156" s="5">
        <f>VLOOKUP(C156,'2'!$B$101:$H$575,4,FALSE)</f>
        <v>19</v>
      </c>
      <c r="M156" s="140">
        <f>VLOOKUP(L156,Баллы!$A$2:$B$101,2)+N156/2</f>
        <v>74.5</v>
      </c>
      <c r="N156" s="126">
        <f>VLOOKUP(C156,'2'!$B$101:$H$575,6,FALSE)</f>
        <v>5</v>
      </c>
      <c r="O156" s="125"/>
      <c r="P156" s="5"/>
      <c r="Q156" s="140"/>
      <c r="R156" s="126"/>
      <c r="S156" s="125">
        <f>VLOOKUP(C156,'4'!$B$2:$I$1053,3,FALSE)</f>
        <v>3.695601851851852E-2</v>
      </c>
      <c r="T156" s="5">
        <f>VLOOKUP(C156,'4'!$B$2:$I$1053,4,FALSE)</f>
        <v>72</v>
      </c>
      <c r="U156" s="140">
        <f>VLOOKUP(T156,Баллы!$A$2:$B$101,2)+V156/2</f>
        <v>24</v>
      </c>
      <c r="V156" s="126">
        <f>VLOOKUP(C156,'4'!$B$2:$I$1053,6,FALSE)</f>
        <v>10</v>
      </c>
      <c r="W156" s="136"/>
      <c r="X156" s="5"/>
      <c r="Y156" s="140"/>
      <c r="Z156" s="126"/>
      <c r="AA156" s="136"/>
      <c r="AB156" s="5"/>
      <c r="AC156" s="140"/>
      <c r="AD156" s="126"/>
      <c r="AE156" s="136"/>
      <c r="AF156" s="5"/>
      <c r="AG156" s="140"/>
      <c r="AH156" s="126"/>
      <c r="AI156" s="155"/>
      <c r="AJ156" s="123"/>
      <c r="AK156" s="139"/>
      <c r="AL156" s="124"/>
      <c r="AM156" s="155"/>
      <c r="AN156" s="123"/>
      <c r="AO156" s="139"/>
      <c r="AP156" s="124"/>
      <c r="AQ156" s="122"/>
      <c r="AR156" s="123"/>
      <c r="AS156" s="139"/>
      <c r="AT156" s="124"/>
      <c r="AU156" s="122"/>
      <c r="AV156" s="123"/>
      <c r="AW156" s="139"/>
      <c r="AX156" s="124"/>
    </row>
    <row r="157" spans="1:50" ht="14.4" customHeight="1">
      <c r="A157" s="245">
        <f>IF(D157=0," ",RANK(D157,$D$3:$D$1238,0))</f>
        <v>155</v>
      </c>
      <c r="B157" s="246">
        <v>155</v>
      </c>
      <c r="C157" s="104" t="s">
        <v>2741</v>
      </c>
      <c r="D157" s="115">
        <f>I157+M157+Q157+U157+Y157+AC157+AG157+AK157+AO157+AW157+AS157</f>
        <v>98</v>
      </c>
      <c r="E157" s="115">
        <f>J157+N157+R157+V157+Z157+AD157+AH157+AL157+AP157+AX157+AT157</f>
        <v>30</v>
      </c>
      <c r="F157" s="119">
        <f>COUNTA(H157,L157,P157,T157,X157,AB157,AF157,AJ157,AN157,AV157,AR157)</f>
        <v>2</v>
      </c>
      <c r="G157" s="125"/>
      <c r="H157" s="5"/>
      <c r="I157" s="140"/>
      <c r="J157" s="126"/>
      <c r="K157" s="125"/>
      <c r="L157" s="5"/>
      <c r="M157" s="140"/>
      <c r="N157" s="126"/>
      <c r="O157" s="125"/>
      <c r="P157" s="5"/>
      <c r="Q157" s="140"/>
      <c r="R157" s="126"/>
      <c r="S157" s="125"/>
      <c r="T157" s="5"/>
      <c r="U157" s="140"/>
      <c r="V157" s="126"/>
      <c r="W157" s="136"/>
      <c r="X157" s="5"/>
      <c r="Y157" s="140"/>
      <c r="Z157" s="126"/>
      <c r="AA157" s="136"/>
      <c r="AB157" s="301"/>
      <c r="AC157" s="140"/>
      <c r="AD157" s="126"/>
      <c r="AE157" s="136"/>
      <c r="AF157" s="5"/>
      <c r="AG157" s="140"/>
      <c r="AH157" s="126"/>
      <c r="AI157" s="155">
        <f>VLOOKUP(C157,'8'!$B$6:$H$193,3,FALSE)</f>
        <v>6.7708333333333329E-2</v>
      </c>
      <c r="AJ157" s="123">
        <f>VLOOKUP(C157,'8'!$B$6:$H$193,4,FALSE)</f>
        <v>29</v>
      </c>
      <c r="AK157" s="139">
        <f>VLOOKUP(AJ157,Баллы!$A$2:$B$101,2)+AL157/2</f>
        <v>69.5</v>
      </c>
      <c r="AL157" s="124">
        <f>VLOOKUP(C157,'8'!$B$6:$H$193,6,FALSE)</f>
        <v>15</v>
      </c>
      <c r="AM157" s="155"/>
      <c r="AN157" s="123"/>
      <c r="AO157" s="139"/>
      <c r="AP157" s="124"/>
      <c r="AQ157" s="122"/>
      <c r="AR157" s="123"/>
      <c r="AS157" s="139"/>
      <c r="AT157" s="124"/>
      <c r="AU157" s="122">
        <f>VLOOKUP(C157,'11'!$B$9:$H$521,3,FALSE)</f>
        <v>6.7962962962962961E-2</v>
      </c>
      <c r="AV157" s="123">
        <f>VLOOKUP(C157,'11'!$B$9:$H$521,4,FALSE)</f>
        <v>70</v>
      </c>
      <c r="AW157" s="139">
        <f>VLOOKUP(AV157,Баллы!$A$2:$B$101,2)+AX157/2</f>
        <v>28.5</v>
      </c>
      <c r="AX157" s="124">
        <f>VLOOKUP(C157,'11'!$B$9:$H$521,6,FALSE)</f>
        <v>15</v>
      </c>
    </row>
    <row r="158" spans="1:50" ht="14.4" customHeight="1">
      <c r="A158" s="245">
        <f>IF(D158=0," ",RANK(D158,$D$3:$D$1238,0))</f>
        <v>155</v>
      </c>
      <c r="B158" s="246">
        <v>156</v>
      </c>
      <c r="C158" s="104" t="s">
        <v>991</v>
      </c>
      <c r="D158" s="115">
        <f>I158+M158+Q158+U158+Y158+AC158+AG158+AK158+AO158+AW158+AS158</f>
        <v>98</v>
      </c>
      <c r="E158" s="115">
        <f>J158+N158+R158+V158+Z158+AD158+AH158+AL158+AP158+AX158+AT158</f>
        <v>30</v>
      </c>
      <c r="F158" s="119">
        <f>COUNTA(H158,L158,P158,T158,X158,AB158,AF158,AJ158,AN158,AV158,AR158)</f>
        <v>1</v>
      </c>
      <c r="G158" s="125"/>
      <c r="H158" s="5"/>
      <c r="I158" s="140"/>
      <c r="J158" s="126"/>
      <c r="K158" s="125">
        <f>VLOOKUP(C158,'2'!$B$101:$H$575,3,FALSE)</f>
        <v>0.10712962962962963</v>
      </c>
      <c r="L158" s="5">
        <f>VLOOKUP(C158,'2'!$B$101:$H$575,4,FALSE)</f>
        <v>9</v>
      </c>
      <c r="M158" s="140">
        <f>VLOOKUP(L158,Баллы!$A$2:$B$101,2)+N158/2</f>
        <v>98</v>
      </c>
      <c r="N158" s="126">
        <f>VLOOKUP(C158,'2'!$B$101:$H$575,6,FALSE)</f>
        <v>30</v>
      </c>
      <c r="O158" s="125"/>
      <c r="P158" s="5"/>
      <c r="Q158" s="140"/>
      <c r="R158" s="126"/>
      <c r="S158" s="125"/>
      <c r="T158" s="5"/>
      <c r="U158" s="140"/>
      <c r="V158" s="126"/>
      <c r="W158" s="136"/>
      <c r="X158" s="5"/>
      <c r="Y158" s="140"/>
      <c r="Z158" s="126"/>
      <c r="AA158" s="136"/>
      <c r="AB158" s="5"/>
      <c r="AC158" s="140"/>
      <c r="AD158" s="126"/>
      <c r="AE158" s="136"/>
      <c r="AF158" s="5"/>
      <c r="AG158" s="140"/>
      <c r="AH158" s="126"/>
      <c r="AI158" s="155"/>
      <c r="AJ158" s="123"/>
      <c r="AK158" s="139"/>
      <c r="AL158" s="124"/>
      <c r="AM158" s="155"/>
      <c r="AN158" s="123"/>
      <c r="AO158" s="139"/>
      <c r="AP158" s="124"/>
      <c r="AQ158" s="122"/>
      <c r="AR158" s="123"/>
      <c r="AS158" s="139"/>
      <c r="AT158" s="124"/>
      <c r="AU158" s="122"/>
      <c r="AV158" s="123"/>
      <c r="AW158" s="139"/>
      <c r="AX158" s="124"/>
    </row>
    <row r="159" spans="1:50" ht="14.4" customHeight="1">
      <c r="A159" s="245">
        <f>IF(D159=0," ",RANK(D159,$D$3:$D$1238,0))</f>
        <v>155</v>
      </c>
      <c r="B159" s="246">
        <v>157</v>
      </c>
      <c r="C159" s="104" t="s">
        <v>778</v>
      </c>
      <c r="D159" s="115">
        <f>I159+M159+Q159+U159+Y159+AC159+AG159+AK159+AO159+AW159+AS159</f>
        <v>98</v>
      </c>
      <c r="E159" s="115">
        <f>J159+N159+R159+V159+Z159+AD159+AH159+AL159+AP159+AX159+AT159</f>
        <v>10</v>
      </c>
      <c r="F159" s="119">
        <f>COUNTA(H159,L159,P159,T159,X159,AB159,AF159,AJ159,AN159,AV159,AR159)</f>
        <v>2</v>
      </c>
      <c r="G159" s="125"/>
      <c r="H159" s="5"/>
      <c r="I159" s="140"/>
      <c r="J159" s="126"/>
      <c r="K159" s="125">
        <f>VLOOKUP(C159,'2'!$B$101:$H$575,3,FALSE)</f>
        <v>2.1307870370370369E-2</v>
      </c>
      <c r="L159" s="5">
        <f>VLOOKUP(C159,'2'!$B$101:$H$575,4,FALSE)</f>
        <v>38</v>
      </c>
      <c r="M159" s="140">
        <f>VLOOKUP(L159,Баллы!$A$2:$B$101,2)+N159/2</f>
        <v>55.5</v>
      </c>
      <c r="N159" s="126">
        <f>VLOOKUP(C159,'2'!$B$101:$H$575,6,FALSE)</f>
        <v>5</v>
      </c>
      <c r="O159" s="125"/>
      <c r="P159" s="5"/>
      <c r="Q159" s="140"/>
      <c r="R159" s="126"/>
      <c r="S159" s="125"/>
      <c r="T159" s="5"/>
      <c r="U159" s="140"/>
      <c r="V159" s="126"/>
      <c r="W159" s="136"/>
      <c r="X159" s="5"/>
      <c r="Y159" s="140"/>
      <c r="Z159" s="126"/>
      <c r="AA159" s="136"/>
      <c r="AB159" s="5"/>
      <c r="AC159" s="140"/>
      <c r="AD159" s="126"/>
      <c r="AE159" s="136"/>
      <c r="AF159" s="5"/>
      <c r="AG159" s="140"/>
      <c r="AH159" s="126"/>
      <c r="AI159" s="155"/>
      <c r="AJ159" s="123"/>
      <c r="AK159" s="139"/>
      <c r="AL159" s="124"/>
      <c r="AM159" s="155">
        <f>VLOOKUP(C159,'9'!$B$2:$H$1187,3,FALSE)</f>
        <v>1.9004629629629628E-2</v>
      </c>
      <c r="AN159" s="123">
        <f>VLOOKUP(C159,'9'!$B$2:$H$1187,4,FALSE)</f>
        <v>51</v>
      </c>
      <c r="AO159" s="139">
        <f>VLOOKUP(AN159,Баллы!$A$2:$B$101,2)+AP159/2</f>
        <v>42.5</v>
      </c>
      <c r="AP159" s="124">
        <f>VLOOKUP(C159,'9'!$B$2:$H$1187,6,FALSE)</f>
        <v>5</v>
      </c>
      <c r="AQ159" s="122"/>
      <c r="AR159" s="123"/>
      <c r="AS159" s="139"/>
      <c r="AT159" s="124"/>
      <c r="AU159" s="122"/>
      <c r="AV159" s="123"/>
      <c r="AW159" s="139"/>
      <c r="AX159" s="124"/>
    </row>
    <row r="160" spans="1:50" ht="14.4" customHeight="1">
      <c r="A160" s="245">
        <f>IF(D160=0," ",RANK(D160,$D$3:$D$1238,0))</f>
        <v>155</v>
      </c>
      <c r="B160" s="246">
        <v>158</v>
      </c>
      <c r="C160" s="104" t="s">
        <v>532</v>
      </c>
      <c r="D160" s="115">
        <f>I160+M160+Q160+U160+Y160+AC160+AG160+AK160+AO160+AW160+AS160</f>
        <v>98</v>
      </c>
      <c r="E160" s="115">
        <f>J160+N160+R160+V160+Z160+AD160+AH160+AL160+AP160+AX160+AT160</f>
        <v>10</v>
      </c>
      <c r="F160" s="119">
        <f>COUNTA(H160,L160,P160,T160,X160,AB160,AF160,AJ160,AN160,AV160,AR160)</f>
        <v>1</v>
      </c>
      <c r="G160" s="125">
        <f>VLOOKUP(C160,'1'!$B$46:$H$384,3,FALSE)</f>
        <v>2.8900462962962961E-2</v>
      </c>
      <c r="H160" s="5">
        <f>VLOOKUP(C160,'1'!$B$46:$H$384,4,FALSE)</f>
        <v>4</v>
      </c>
      <c r="I160" s="140">
        <f>VLOOKUP(H160,Баллы!$A$2:$B$101,2)+J160/2</f>
        <v>98</v>
      </c>
      <c r="J160" s="126">
        <f>VLOOKUP(C160,'1'!$B$46:$H$384,6,FALSE)</f>
        <v>10</v>
      </c>
      <c r="K160" s="125"/>
      <c r="L160" s="5"/>
      <c r="M160" s="140"/>
      <c r="N160" s="126"/>
      <c r="O160" s="125"/>
      <c r="P160" s="5"/>
      <c r="Q160" s="140"/>
      <c r="R160" s="126"/>
      <c r="S160" s="125"/>
      <c r="T160" s="5"/>
      <c r="U160" s="140"/>
      <c r="V160" s="126"/>
      <c r="W160" s="136"/>
      <c r="X160" s="5"/>
      <c r="Y160" s="140"/>
      <c r="Z160" s="126"/>
      <c r="AA160" s="136"/>
      <c r="AB160" s="5"/>
      <c r="AC160" s="140"/>
      <c r="AD160" s="126"/>
      <c r="AE160" s="136"/>
      <c r="AF160" s="5"/>
      <c r="AG160" s="140"/>
      <c r="AH160" s="126"/>
      <c r="AI160" s="155"/>
      <c r="AJ160" s="123"/>
      <c r="AK160" s="139"/>
      <c r="AL160" s="124"/>
      <c r="AM160" s="155"/>
      <c r="AN160" s="123"/>
      <c r="AO160" s="139"/>
      <c r="AP160" s="124"/>
      <c r="AQ160" s="122"/>
      <c r="AR160" s="123"/>
      <c r="AS160" s="139"/>
      <c r="AT160" s="124"/>
      <c r="AU160" s="122"/>
      <c r="AV160" s="123"/>
      <c r="AW160" s="139"/>
      <c r="AX160" s="124"/>
    </row>
    <row r="161" spans="1:50" ht="14.4" customHeight="1">
      <c r="A161" s="245">
        <f>IF(D161=0," ",RANK(D161,$D$3:$D$1238,0))</f>
        <v>159</v>
      </c>
      <c r="B161" s="246">
        <v>159</v>
      </c>
      <c r="C161" s="283" t="s">
        <v>5015</v>
      </c>
      <c r="D161" s="115">
        <f>I161+M161+Q161+U161+Y161+AC161+AG161+AK161+AO161+AW161+AS161</f>
        <v>97.5</v>
      </c>
      <c r="E161" s="115">
        <f>J161+N161+R161+V161+Z161+AD161+AH161+AL161+AP161+AX161+AT161</f>
        <v>5</v>
      </c>
      <c r="F161" s="119">
        <f>COUNTA(H161,L161,P161,T161,X161,AB161,AF161,AJ161,AN161,AV161,AR161)</f>
        <v>1</v>
      </c>
      <c r="G161" s="125"/>
      <c r="H161" s="5"/>
      <c r="I161" s="140"/>
      <c r="J161" s="126"/>
      <c r="K161" s="125"/>
      <c r="L161" s="5"/>
      <c r="M161" s="140"/>
      <c r="N161" s="126"/>
      <c r="O161" s="125"/>
      <c r="P161" s="5"/>
      <c r="Q161" s="140"/>
      <c r="R161" s="126"/>
      <c r="S161" s="125"/>
      <c r="T161" s="5"/>
      <c r="U161" s="140"/>
      <c r="V161" s="126"/>
      <c r="W161" s="136"/>
      <c r="X161" s="5"/>
      <c r="Y161" s="140"/>
      <c r="Z161" s="126"/>
      <c r="AA161" s="136"/>
      <c r="AB161" s="301"/>
      <c r="AC161" s="140"/>
      <c r="AD161" s="126"/>
      <c r="AE161" s="136"/>
      <c r="AF161" s="5"/>
      <c r="AG161" s="140"/>
      <c r="AH161" s="126"/>
      <c r="AI161" s="155"/>
      <c r="AJ161" s="123"/>
      <c r="AK161" s="139"/>
      <c r="AL161" s="124"/>
      <c r="AM161" s="155">
        <f>VLOOKUP(C161,'9'!$B$2:$H$1187,3,FALSE)</f>
        <v>1.4456018518518519E-2</v>
      </c>
      <c r="AN161" s="123">
        <f>VLOOKUP(C161,'9'!$B$2:$H$1187,4,FALSE)</f>
        <v>3</v>
      </c>
      <c r="AO161" s="139">
        <f>VLOOKUP(AN161,Баллы!$A$2:$B$101,2)+AP161/2</f>
        <v>97.5</v>
      </c>
      <c r="AP161" s="124">
        <f>VLOOKUP(C161,'9'!$B$2:$H$1187,6,FALSE)</f>
        <v>5</v>
      </c>
      <c r="AQ161" s="122"/>
      <c r="AR161" s="123"/>
      <c r="AS161" s="139"/>
      <c r="AT161" s="124"/>
      <c r="AU161" s="122"/>
      <c r="AV161" s="123"/>
      <c r="AW161" s="139"/>
      <c r="AX161" s="124"/>
    </row>
    <row r="162" spans="1:50" ht="14.4" customHeight="1">
      <c r="A162" s="245">
        <f>IF(D162=0," ",RANK(D162,$D$3:$D$1238,0))</f>
        <v>160</v>
      </c>
      <c r="B162" s="246">
        <v>160</v>
      </c>
      <c r="C162" s="108" t="s">
        <v>1190</v>
      </c>
      <c r="D162" s="115">
        <f>I162+M162+Q162+U162+Y162+AC162+AG162+AK162+AO162+AW162+AS162</f>
        <v>97</v>
      </c>
      <c r="E162" s="115">
        <f>J162+N162+R162+V162+Z162+AD162+AH162+AL162+AP162+AX162+AT162</f>
        <v>56</v>
      </c>
      <c r="F162" s="119">
        <f>COUNTA(H162,L162,P162,T162,X162,AB162,AF162,AJ162,AN162,AV162,AR162)</f>
        <v>2</v>
      </c>
      <c r="G162" s="125"/>
      <c r="H162" s="5"/>
      <c r="I162" s="140"/>
      <c r="J162" s="126"/>
      <c r="K162" s="125"/>
      <c r="L162" s="5"/>
      <c r="M162" s="140"/>
      <c r="N162" s="126"/>
      <c r="O162" s="125"/>
      <c r="P162" s="5"/>
      <c r="Q162" s="140"/>
      <c r="R162" s="126"/>
      <c r="S162" s="125"/>
      <c r="T162" s="5"/>
      <c r="U162" s="140"/>
      <c r="V162" s="126"/>
      <c r="W162" s="136">
        <f>VLOOKUP(C162,'5'!$B$50:$H$423,3,FALSE)</f>
        <v>0.12988425925925925</v>
      </c>
      <c r="X162" s="5">
        <f>VLOOKUP(C162,'5'!$B$50:$H$423,4,FALSE)</f>
        <v>50</v>
      </c>
      <c r="Y162" s="140">
        <f>VLOOKUP(X162,Баллы!$A$2:$B$101,2)+Z162/2</f>
        <v>53.5</v>
      </c>
      <c r="Z162" s="126">
        <f>VLOOKUP(C162,'5'!$B$50:$H$423,6,FALSE)</f>
        <v>25</v>
      </c>
      <c r="AA162" s="136"/>
      <c r="AB162" s="5"/>
      <c r="AC162" s="140"/>
      <c r="AD162" s="126"/>
      <c r="AE162" s="136"/>
      <c r="AF162" s="5"/>
      <c r="AG162" s="140"/>
      <c r="AH162" s="126"/>
      <c r="AI162" s="155"/>
      <c r="AJ162" s="123"/>
      <c r="AK162" s="139"/>
      <c r="AL162" s="124"/>
      <c r="AM162" s="155"/>
      <c r="AN162" s="123"/>
      <c r="AO162" s="139"/>
      <c r="AP162" s="124"/>
      <c r="AQ162" s="122"/>
      <c r="AR162" s="123"/>
      <c r="AS162" s="139"/>
      <c r="AT162" s="124"/>
      <c r="AU162" s="122">
        <f>VLOOKUP(C162,'11'!$B$9:$H$521,3,FALSE)</f>
        <v>0.15438657407407408</v>
      </c>
      <c r="AV162" s="123">
        <f>VLOOKUP(C162,'11'!$B$9:$H$521,4,FALSE)</f>
        <v>63</v>
      </c>
      <c r="AW162" s="139">
        <f>VLOOKUP(AV162,Баллы!$A$2:$B$101,2)+AX162/2</f>
        <v>43.5</v>
      </c>
      <c r="AX162" s="124">
        <f>VLOOKUP(C162,'11'!$B$9:$H$521,6,FALSE)</f>
        <v>31</v>
      </c>
    </row>
    <row r="163" spans="1:50" ht="14.4" customHeight="1">
      <c r="A163" s="245">
        <f>IF(D163=0," ",RANK(D163,$D$3:$D$1238,0))</f>
        <v>161</v>
      </c>
      <c r="B163" s="246">
        <v>161</v>
      </c>
      <c r="C163" s="108" t="s">
        <v>210</v>
      </c>
      <c r="D163" s="115">
        <f>I163+M163+Q163+U163+Y163+AC163+AG163+AK163+AO163+AW163+AS163</f>
        <v>96.5</v>
      </c>
      <c r="E163" s="115">
        <f>J163+N163+R163+V163+Z163+AD163+AH163+AL163+AP163+AX163+AT163</f>
        <v>51</v>
      </c>
      <c r="F163" s="119">
        <f>COUNTA(H163,L163,P163,T163,X163,AB163,AF163,AJ163,AN163,AV163,AR163)</f>
        <v>1</v>
      </c>
      <c r="G163" s="125"/>
      <c r="H163" s="5"/>
      <c r="I163" s="140"/>
      <c r="J163" s="126"/>
      <c r="K163" s="125"/>
      <c r="L163" s="5"/>
      <c r="M163" s="140"/>
      <c r="N163" s="126"/>
      <c r="O163" s="125"/>
      <c r="P163" s="5"/>
      <c r="Q163" s="140"/>
      <c r="R163" s="126"/>
      <c r="S163" s="125"/>
      <c r="T163" s="5"/>
      <c r="U163" s="140"/>
      <c r="V163" s="126"/>
      <c r="W163" s="136">
        <f>VLOOKUP(C163,'5'!$B$50:$H$423,3,FALSE)</f>
        <v>0.32024305555555554</v>
      </c>
      <c r="X163" s="5">
        <f>VLOOKUP(C163,'5'!$B$50:$H$423,4,FALSE)</f>
        <v>20</v>
      </c>
      <c r="Y163" s="140">
        <f>VLOOKUP(X163,Баллы!$A$2:$B$101,2)+Z163/2</f>
        <v>96.5</v>
      </c>
      <c r="Z163" s="126">
        <f>VLOOKUP(C163,'5'!$B$50:$H$423,6,FALSE)</f>
        <v>51</v>
      </c>
      <c r="AA163" s="136"/>
      <c r="AB163" s="5"/>
      <c r="AC163" s="140"/>
      <c r="AD163" s="126"/>
      <c r="AE163" s="136"/>
      <c r="AF163" s="5"/>
      <c r="AG163" s="140"/>
      <c r="AH163" s="126"/>
      <c r="AI163" s="155"/>
      <c r="AJ163" s="123"/>
      <c r="AK163" s="139"/>
      <c r="AL163" s="124"/>
      <c r="AM163" s="155"/>
      <c r="AN163" s="123"/>
      <c r="AO163" s="139"/>
      <c r="AP163" s="124"/>
      <c r="AQ163" s="122"/>
      <c r="AR163" s="123"/>
      <c r="AS163" s="139"/>
      <c r="AT163" s="124"/>
      <c r="AU163" s="122"/>
      <c r="AV163" s="123"/>
      <c r="AW163" s="139"/>
      <c r="AX163" s="124"/>
    </row>
    <row r="164" spans="1:50" ht="14.4" customHeight="1">
      <c r="A164" s="245">
        <f>IF(D164=0," ",RANK(D164,$D$3:$D$1238,0))</f>
        <v>161</v>
      </c>
      <c r="B164" s="246">
        <v>162</v>
      </c>
      <c r="C164" s="104" t="s">
        <v>6331</v>
      </c>
      <c r="D164" s="115">
        <f>I164+M164+Q164+U164+Y164+AC164+AG164+AK164+AO164+AW164+AS164</f>
        <v>96.5</v>
      </c>
      <c r="E164" s="115">
        <f>J164+N164+R164+V164+Z164+AD164+AH164+AL164+AP164+AX164+AT164</f>
        <v>31</v>
      </c>
      <c r="F164" s="119">
        <f>COUNTA(H164,L164,P164,T164,X164,AB164,AF164,AJ164,AN164,AV164,AR164)</f>
        <v>1</v>
      </c>
      <c r="G164" s="125"/>
      <c r="H164" s="5"/>
      <c r="I164" s="140"/>
      <c r="J164" s="126"/>
      <c r="K164" s="125"/>
      <c r="L164" s="5"/>
      <c r="M164" s="140"/>
      <c r="N164" s="126"/>
      <c r="O164" s="125"/>
      <c r="P164" s="5"/>
      <c r="Q164" s="140"/>
      <c r="R164" s="126"/>
      <c r="S164" s="125"/>
      <c r="T164" s="5"/>
      <c r="U164" s="140"/>
      <c r="V164" s="126"/>
      <c r="W164" s="136"/>
      <c r="X164" s="5"/>
      <c r="Y164" s="140"/>
      <c r="Z164" s="126"/>
      <c r="AA164" s="136"/>
      <c r="AB164" s="301"/>
      <c r="AC164" s="140"/>
      <c r="AD164" s="126"/>
      <c r="AE164" s="136"/>
      <c r="AF164" s="5"/>
      <c r="AG164" s="140"/>
      <c r="AH164" s="126"/>
      <c r="AI164" s="155"/>
      <c r="AJ164" s="123"/>
      <c r="AK164" s="139"/>
      <c r="AL164" s="124"/>
      <c r="AM164" s="155"/>
      <c r="AN164" s="123"/>
      <c r="AO164" s="139"/>
      <c r="AP164" s="124"/>
      <c r="AQ164" s="122"/>
      <c r="AR164" s="123"/>
      <c r="AS164" s="139"/>
      <c r="AT164" s="124"/>
      <c r="AU164" s="122">
        <f>VLOOKUP(C164,'11'!$B$9:$H$521,3,FALSE)</f>
        <v>0.10784722222222222</v>
      </c>
      <c r="AV164" s="123">
        <f>VLOOKUP(C164,'11'!$B$9:$H$521,4,FALSE)</f>
        <v>10</v>
      </c>
      <c r="AW164" s="139">
        <f>VLOOKUP(AV164,Баллы!$A$2:$B$101,2)+AX164/2</f>
        <v>96.5</v>
      </c>
      <c r="AX164" s="124">
        <f>VLOOKUP(C164,'11'!$B$9:$H$521,6,FALSE)</f>
        <v>31</v>
      </c>
    </row>
    <row r="165" spans="1:50" ht="14.4" customHeight="1">
      <c r="A165" s="245">
        <f>IF(D165=0," ",RANK(D165,$D$3:$D$1238,0))</f>
        <v>161</v>
      </c>
      <c r="B165" s="246">
        <v>163</v>
      </c>
      <c r="C165" s="104" t="s">
        <v>5781</v>
      </c>
      <c r="D165" s="115">
        <f>I165+M165+Q165+U165+Y165+AC165+AG165+AK165+AO165+AW165+AS165</f>
        <v>96.5</v>
      </c>
      <c r="E165" s="115">
        <f>J165+N165+R165+V165+Z165+AD165+AH165+AL165+AP165+AX165+AT165</f>
        <v>15</v>
      </c>
      <c r="F165" s="119">
        <f>COUNTA(H165,L165,P165,T165,X165,AB165,AF165,AJ165,AN165,AV165,AR165)</f>
        <v>1</v>
      </c>
      <c r="G165" s="125"/>
      <c r="H165" s="5"/>
      <c r="I165" s="140"/>
      <c r="J165" s="126"/>
      <c r="K165" s="125"/>
      <c r="L165" s="5"/>
      <c r="M165" s="140"/>
      <c r="N165" s="126"/>
      <c r="O165" s="125"/>
      <c r="P165" s="5"/>
      <c r="Q165" s="140"/>
      <c r="R165" s="126"/>
      <c r="S165" s="125"/>
      <c r="T165" s="5"/>
      <c r="U165" s="140"/>
      <c r="V165" s="126"/>
      <c r="W165" s="136"/>
      <c r="X165" s="5"/>
      <c r="Y165" s="140"/>
      <c r="Z165" s="126"/>
      <c r="AA165" s="136"/>
      <c r="AB165" s="301"/>
      <c r="AC165" s="140"/>
      <c r="AD165" s="126"/>
      <c r="AE165" s="136"/>
      <c r="AF165" s="5"/>
      <c r="AG165" s="140"/>
      <c r="AH165" s="126"/>
      <c r="AI165" s="155">
        <f>VLOOKUP(C165,'8'!$B$6:$H$193,3,FALSE)</f>
        <v>5.3368055555555557E-2</v>
      </c>
      <c r="AJ165" s="123">
        <f>VLOOKUP(C165,'8'!$B$6:$H$193,4,FALSE)</f>
        <v>6</v>
      </c>
      <c r="AK165" s="139">
        <f>VLOOKUP(AJ165,Баллы!$A$2:$B$101,2)+AL165/2</f>
        <v>96.5</v>
      </c>
      <c r="AL165" s="124">
        <f>VLOOKUP(C165,'8'!$B$6:$H$193,6,FALSE)</f>
        <v>15</v>
      </c>
      <c r="AM165" s="155"/>
      <c r="AN165" s="123"/>
      <c r="AO165" s="139"/>
      <c r="AP165" s="124"/>
      <c r="AQ165" s="122"/>
      <c r="AR165" s="123"/>
      <c r="AS165" s="139"/>
      <c r="AT165" s="124"/>
      <c r="AU165" s="122"/>
      <c r="AV165" s="123"/>
      <c r="AW165" s="139"/>
      <c r="AX165" s="124"/>
    </row>
    <row r="166" spans="1:50" ht="14.4" customHeight="1">
      <c r="A166" s="245">
        <f>IF(D166=0," ",RANK(D166,$D$3:$D$1238,0))</f>
        <v>164</v>
      </c>
      <c r="B166" s="246">
        <v>164</v>
      </c>
      <c r="C166" s="107" t="s">
        <v>2140</v>
      </c>
      <c r="D166" s="115">
        <f>I166+M166+Q166+U166+Y166+AC166+AG166+AK166+AO166+AW166+AS166</f>
        <v>96</v>
      </c>
      <c r="E166" s="115">
        <f>J166+N166+R166+V166+Z166+AD166+AH166+AL166+AP166+AX166+AT166</f>
        <v>10</v>
      </c>
      <c r="F166" s="119">
        <f>COUNTA(H166,L166,P166,T166,X166,AB166,AF166,AJ166,AN166,AV166,AR166)</f>
        <v>1</v>
      </c>
      <c r="G166" s="125"/>
      <c r="H166" s="5"/>
      <c r="I166" s="140"/>
      <c r="J166" s="126"/>
      <c r="K166" s="125"/>
      <c r="L166" s="5"/>
      <c r="M166" s="140"/>
      <c r="N166" s="126"/>
      <c r="O166" s="125"/>
      <c r="P166" s="5"/>
      <c r="Q166" s="140"/>
      <c r="R166" s="126"/>
      <c r="S166" s="125">
        <f>VLOOKUP(C166,'4'!$B$2:$I$1053,3,FALSE)</f>
        <v>2.7210648148148147E-2</v>
      </c>
      <c r="T166" s="5">
        <f>VLOOKUP(C166,'4'!$B$2:$I$1053,4,FALSE)</f>
        <v>5</v>
      </c>
      <c r="U166" s="140">
        <f>VLOOKUP(T166,Баллы!$A$2:$B$101,2)+V166/2</f>
        <v>96</v>
      </c>
      <c r="V166" s="126">
        <f>VLOOKUP(C166,'4'!$B$2:$I$1053,6,FALSE)</f>
        <v>10</v>
      </c>
      <c r="W166" s="136"/>
      <c r="X166" s="5"/>
      <c r="Y166" s="140"/>
      <c r="Z166" s="126"/>
      <c r="AA166" s="136"/>
      <c r="AB166" s="5"/>
      <c r="AC166" s="140"/>
      <c r="AD166" s="126"/>
      <c r="AE166" s="136"/>
      <c r="AF166" s="5"/>
      <c r="AG166" s="140"/>
      <c r="AH166" s="126"/>
      <c r="AI166" s="155"/>
      <c r="AJ166" s="123"/>
      <c r="AK166" s="139"/>
      <c r="AL166" s="124"/>
      <c r="AM166" s="155"/>
      <c r="AN166" s="123"/>
      <c r="AO166" s="139"/>
      <c r="AP166" s="124"/>
      <c r="AQ166" s="122"/>
      <c r="AR166" s="123"/>
      <c r="AS166" s="139"/>
      <c r="AT166" s="124"/>
      <c r="AU166" s="122"/>
      <c r="AV166" s="123"/>
      <c r="AW166" s="139"/>
      <c r="AX166" s="124"/>
    </row>
    <row r="167" spans="1:50" ht="14.4" customHeight="1">
      <c r="A167" s="245">
        <f>IF(D167=0," ",RANK(D167,$D$3:$D$1238,0))</f>
        <v>164</v>
      </c>
      <c r="B167" s="246">
        <v>164</v>
      </c>
      <c r="C167" s="108" t="s">
        <v>1124</v>
      </c>
      <c r="D167" s="115">
        <f>I167+M167+Q167+U167+Y167+AC167+AG167+AK167+AO167+AW167+AS167</f>
        <v>96</v>
      </c>
      <c r="E167" s="115">
        <f>J167+N167+R167+V167+Z167+AD167+AH167+AL167+AP167+AX167+AT167</f>
        <v>10</v>
      </c>
      <c r="F167" s="119">
        <f>COUNTA(H167,L167,P167,T167,X167,AB167,AF167,AJ167,AN167,AV167,AR167)</f>
        <v>1</v>
      </c>
      <c r="G167" s="125"/>
      <c r="H167" s="5"/>
      <c r="I167" s="140"/>
      <c r="J167" s="126"/>
      <c r="K167" s="125"/>
      <c r="L167" s="5"/>
      <c r="M167" s="140"/>
      <c r="N167" s="126"/>
      <c r="O167" s="125"/>
      <c r="P167" s="5"/>
      <c r="Q167" s="140"/>
      <c r="R167" s="126"/>
      <c r="S167" s="125"/>
      <c r="T167" s="5"/>
      <c r="U167" s="140"/>
      <c r="V167" s="126"/>
      <c r="W167" s="136">
        <f>VLOOKUP(C167,'5'!$B$50:$H$423,3,FALSE)</f>
        <v>2.946759259259259E-2</v>
      </c>
      <c r="X167" s="5">
        <f>VLOOKUP(C167,'5'!$B$50:$H$423,4,FALSE)</f>
        <v>5</v>
      </c>
      <c r="Y167" s="140">
        <f>VLOOKUP(X167,Баллы!$A$2:$B$101,2)+Z167/2</f>
        <v>96</v>
      </c>
      <c r="Z167" s="126">
        <f>VLOOKUP(C167,'5'!$B$50:$H$423,6,FALSE)</f>
        <v>10</v>
      </c>
      <c r="AA167" s="136"/>
      <c r="AB167" s="5"/>
      <c r="AC167" s="140"/>
      <c r="AD167" s="126"/>
      <c r="AE167" s="136"/>
      <c r="AF167" s="5"/>
      <c r="AG167" s="140"/>
      <c r="AH167" s="126"/>
      <c r="AI167" s="155"/>
      <c r="AJ167" s="123"/>
      <c r="AK167" s="139"/>
      <c r="AL167" s="124"/>
      <c r="AM167" s="155"/>
      <c r="AN167" s="123"/>
      <c r="AO167" s="139"/>
      <c r="AP167" s="124"/>
      <c r="AQ167" s="122"/>
      <c r="AR167" s="123"/>
      <c r="AS167" s="139"/>
      <c r="AT167" s="124"/>
      <c r="AU167" s="122"/>
      <c r="AV167" s="123"/>
      <c r="AW167" s="139"/>
      <c r="AX167" s="124"/>
    </row>
    <row r="168" spans="1:50" ht="14.4" customHeight="1">
      <c r="A168" s="245">
        <f>IF(D168=0," ",RANK(D168,$D$3:$D$1238,0))</f>
        <v>164</v>
      </c>
      <c r="B168" s="246">
        <v>164</v>
      </c>
      <c r="C168" s="283" t="s">
        <v>4530</v>
      </c>
      <c r="D168" s="115">
        <f>I168+M168+Q168+U168+Y168+AC168+AG168+AK168+AO168+AW168+AS168</f>
        <v>96</v>
      </c>
      <c r="E168" s="115">
        <f>J168+N168+R168+V168+Z168+AD168+AH168+AL168+AP168+AX168+AT168</f>
        <v>10</v>
      </c>
      <c r="F168" s="119">
        <f>COUNTA(H168,L168,P168,T168,X168,AB168,AF168,AJ168,AN168,AV168,AR168)</f>
        <v>1</v>
      </c>
      <c r="G168" s="125"/>
      <c r="H168" s="5"/>
      <c r="I168" s="140"/>
      <c r="J168" s="126"/>
      <c r="K168" s="125"/>
      <c r="L168" s="5"/>
      <c r="M168" s="140"/>
      <c r="N168" s="126"/>
      <c r="O168" s="125"/>
      <c r="P168" s="5"/>
      <c r="Q168" s="140"/>
      <c r="R168" s="126"/>
      <c r="S168" s="125"/>
      <c r="T168" s="5"/>
      <c r="U168" s="140"/>
      <c r="V168" s="126"/>
      <c r="W168" s="136"/>
      <c r="X168" s="5"/>
      <c r="Y168" s="140"/>
      <c r="Z168" s="126"/>
      <c r="AA168" s="136"/>
      <c r="AB168" s="301"/>
      <c r="AC168" s="140"/>
      <c r="AD168" s="126"/>
      <c r="AE168" s="136"/>
      <c r="AF168" s="5"/>
      <c r="AG168" s="140"/>
      <c r="AH168" s="126"/>
      <c r="AI168" s="155"/>
      <c r="AJ168" s="123"/>
      <c r="AK168" s="139"/>
      <c r="AL168" s="124"/>
      <c r="AM168" s="155">
        <f>VLOOKUP(C168,'9'!$B$2:$H$1187,3,FALSE)</f>
        <v>2.792824074074074E-2</v>
      </c>
      <c r="AN168" s="123">
        <f>VLOOKUP(C168,'9'!$B$2:$H$1187,4,FALSE)</f>
        <v>5</v>
      </c>
      <c r="AO168" s="139">
        <f>VLOOKUP(AN168,Баллы!$A$2:$B$101,2)+AP168/2</f>
        <v>96</v>
      </c>
      <c r="AP168" s="124">
        <f>VLOOKUP(C168,'9'!$B$2:$H$1187,6,FALSE)</f>
        <v>10</v>
      </c>
      <c r="AQ168" s="122"/>
      <c r="AR168" s="123"/>
      <c r="AS168" s="139"/>
      <c r="AT168" s="124"/>
      <c r="AU168" s="122"/>
      <c r="AV168" s="123"/>
      <c r="AW168" s="139"/>
      <c r="AX168" s="124"/>
    </row>
    <row r="169" spans="1:50" ht="14.4" customHeight="1">
      <c r="A169" s="245">
        <f>IF(D169=0," ",RANK(D169,$D$3:$D$1238,0))</f>
        <v>164</v>
      </c>
      <c r="B169" s="246">
        <v>167</v>
      </c>
      <c r="C169" s="111" t="s">
        <v>1374</v>
      </c>
      <c r="D169" s="115">
        <f>I169+M169+Q169+U169+Y169+AC169+AG169+AK169+AO169+AW169+AS169</f>
        <v>96</v>
      </c>
      <c r="E169" s="115">
        <f>J169+N169+R169+V169+Z169+AD169+AH169+AL169+AP169+AX169+AT169</f>
        <v>6</v>
      </c>
      <c r="F169" s="119">
        <f>COUNTA(H169,L169,P169,T169,X169,AB169,AF169,AJ169,AN169,AV169,AR169)</f>
        <v>1</v>
      </c>
      <c r="G169" s="125"/>
      <c r="H169" s="5"/>
      <c r="I169" s="140"/>
      <c r="J169" s="126"/>
      <c r="K169" s="125"/>
      <c r="L169" s="5"/>
      <c r="M169" s="140"/>
      <c r="N169" s="126"/>
      <c r="O169" s="125"/>
      <c r="P169" s="5"/>
      <c r="Q169" s="140"/>
      <c r="R169" s="126"/>
      <c r="S169" s="125"/>
      <c r="T169" s="5"/>
      <c r="U169" s="140"/>
      <c r="V169" s="126"/>
      <c r="W169" s="136"/>
      <c r="X169" s="5"/>
      <c r="Y169" s="140"/>
      <c r="Z169" s="126"/>
      <c r="AA169" s="136"/>
      <c r="AB169" s="5"/>
      <c r="AC169" s="140"/>
      <c r="AD169" s="126"/>
      <c r="AE169" s="136">
        <f>VLOOKUP(C169,'7'!$B$11:$H$105,3,FALSE)</f>
        <v>2.5000000000000001E-2</v>
      </c>
      <c r="AF169" s="5">
        <f>VLOOKUP(C169,'7'!$B$11:$H$105,4,FALSE)</f>
        <v>4</v>
      </c>
      <c r="AG169" s="140">
        <f>VLOOKUP(AF169,Баллы!$A$2:$B$101,2)+AH169/2</f>
        <v>96</v>
      </c>
      <c r="AH169" s="126">
        <f>VLOOKUP(C169,'7'!$B$11:$H$105,6,FALSE)</f>
        <v>6</v>
      </c>
      <c r="AI169" s="155"/>
      <c r="AJ169" s="123"/>
      <c r="AK169" s="139"/>
      <c r="AL169" s="124"/>
      <c r="AM169" s="155"/>
      <c r="AN169" s="123"/>
      <c r="AO169" s="139"/>
      <c r="AP169" s="124"/>
      <c r="AQ169" s="122"/>
      <c r="AR169" s="123"/>
      <c r="AS169" s="139"/>
      <c r="AT169" s="124"/>
      <c r="AU169" s="122"/>
      <c r="AV169" s="123"/>
      <c r="AW169" s="139"/>
      <c r="AX169" s="124"/>
    </row>
    <row r="170" spans="1:50" ht="14.4" customHeight="1">
      <c r="A170" s="245">
        <f>IF(D170=0," ",RANK(D170,$D$3:$D$1238,0))</f>
        <v>168</v>
      </c>
      <c r="B170" s="246">
        <v>168</v>
      </c>
      <c r="C170" s="107" t="s">
        <v>2326</v>
      </c>
      <c r="D170" s="115">
        <f>I170+M170+Q170+U170+Y170+AC170+AG170+AK170+AO170+AW170+AS170</f>
        <v>95.5</v>
      </c>
      <c r="E170" s="115">
        <f>J170+N170+R170+V170+Z170+AD170+AH170+AL170+AP170+AX170+AT170</f>
        <v>5</v>
      </c>
      <c r="F170" s="119">
        <f>COUNTA(H170,L170,P170,T170,X170,AB170,AF170,AJ170,AN170,AV170,AR170)</f>
        <v>1</v>
      </c>
      <c r="G170" s="125"/>
      <c r="H170" s="5"/>
      <c r="I170" s="140"/>
      <c r="J170" s="126"/>
      <c r="K170" s="125"/>
      <c r="L170" s="5"/>
      <c r="M170" s="140"/>
      <c r="N170" s="126"/>
      <c r="O170" s="125"/>
      <c r="P170" s="5"/>
      <c r="Q170" s="140"/>
      <c r="R170" s="126"/>
      <c r="S170" s="125">
        <f>VLOOKUP(C170,'4'!$B$2:$I$1053,3,FALSE)</f>
        <v>1.1979166666666667E-2</v>
      </c>
      <c r="T170" s="5">
        <f>VLOOKUP(C170,'4'!$B$2:$I$1053,4,FALSE)</f>
        <v>4</v>
      </c>
      <c r="U170" s="140">
        <f>VLOOKUP(T170,Баллы!$A$2:$B$101,2)+V170/2</f>
        <v>95.5</v>
      </c>
      <c r="V170" s="126">
        <f>VLOOKUP(C170,'4'!$B$2:$I$1053,6,FALSE)</f>
        <v>5</v>
      </c>
      <c r="W170" s="136"/>
      <c r="X170" s="5"/>
      <c r="Y170" s="140"/>
      <c r="Z170" s="126"/>
      <c r="AA170" s="136"/>
      <c r="AB170" s="5"/>
      <c r="AC170" s="140"/>
      <c r="AD170" s="126"/>
      <c r="AE170" s="136"/>
      <c r="AF170" s="5"/>
      <c r="AG170" s="140"/>
      <c r="AH170" s="126"/>
      <c r="AI170" s="155"/>
      <c r="AJ170" s="123"/>
      <c r="AK170" s="139"/>
      <c r="AL170" s="124"/>
      <c r="AM170" s="155"/>
      <c r="AN170" s="123"/>
      <c r="AO170" s="139"/>
      <c r="AP170" s="124"/>
      <c r="AQ170" s="122"/>
      <c r="AR170" s="123"/>
      <c r="AS170" s="139"/>
      <c r="AT170" s="124"/>
      <c r="AU170" s="122"/>
      <c r="AV170" s="123"/>
      <c r="AW170" s="139"/>
      <c r="AX170" s="124"/>
    </row>
    <row r="171" spans="1:50" ht="14.4" customHeight="1">
      <c r="A171" s="245">
        <f>IF(D171=0," ",RANK(D171,$D$3:$D$1238,0))</f>
        <v>168</v>
      </c>
      <c r="B171" s="246">
        <v>168</v>
      </c>
      <c r="C171" s="283" t="s">
        <v>5017</v>
      </c>
      <c r="D171" s="115">
        <f>I171+M171+Q171+U171+Y171+AC171+AG171+AK171+AO171+AW171+AS171</f>
        <v>95.5</v>
      </c>
      <c r="E171" s="115">
        <f>J171+N171+R171+V171+Z171+AD171+AH171+AL171+AP171+AX171+AT171</f>
        <v>5</v>
      </c>
      <c r="F171" s="119">
        <f>COUNTA(H171,L171,P171,T171,X171,AB171,AF171,AJ171,AN171,AV171,AR171)</f>
        <v>1</v>
      </c>
      <c r="G171" s="125"/>
      <c r="H171" s="5"/>
      <c r="I171" s="140"/>
      <c r="J171" s="126"/>
      <c r="K171" s="125"/>
      <c r="L171" s="5"/>
      <c r="M171" s="140"/>
      <c r="N171" s="126"/>
      <c r="O171" s="125"/>
      <c r="P171" s="5"/>
      <c r="Q171" s="140"/>
      <c r="R171" s="126"/>
      <c r="S171" s="125"/>
      <c r="T171" s="5"/>
      <c r="U171" s="140"/>
      <c r="V171" s="126"/>
      <c r="W171" s="136"/>
      <c r="X171" s="5"/>
      <c r="Y171" s="140"/>
      <c r="Z171" s="126"/>
      <c r="AA171" s="136"/>
      <c r="AB171" s="301"/>
      <c r="AC171" s="140"/>
      <c r="AD171" s="126"/>
      <c r="AE171" s="136"/>
      <c r="AF171" s="5"/>
      <c r="AG171" s="140"/>
      <c r="AH171" s="126"/>
      <c r="AI171" s="155"/>
      <c r="AJ171" s="123"/>
      <c r="AK171" s="139"/>
      <c r="AL171" s="124"/>
      <c r="AM171" s="155">
        <f>VLOOKUP(C171,'9'!$B$2:$H$1187,3,FALSE)</f>
        <v>1.4999999999999999E-2</v>
      </c>
      <c r="AN171" s="123">
        <f>VLOOKUP(C171,'9'!$B$2:$H$1187,4,FALSE)</f>
        <v>4</v>
      </c>
      <c r="AO171" s="139">
        <f>VLOOKUP(AN171,Баллы!$A$2:$B$101,2)+AP171/2</f>
        <v>95.5</v>
      </c>
      <c r="AP171" s="124">
        <f>VLOOKUP(C171,'9'!$B$2:$H$1187,6,FALSE)</f>
        <v>5</v>
      </c>
      <c r="AQ171" s="122"/>
      <c r="AR171" s="123"/>
      <c r="AS171" s="139"/>
      <c r="AT171" s="124"/>
      <c r="AU171" s="122"/>
      <c r="AV171" s="123"/>
      <c r="AW171" s="139"/>
      <c r="AX171" s="124"/>
    </row>
    <row r="172" spans="1:50" ht="14.4" customHeight="1">
      <c r="A172" s="245">
        <f>IF(D172=0," ",RANK(D172,$D$3:$D$1238,0))</f>
        <v>170</v>
      </c>
      <c r="B172" s="246">
        <v>170</v>
      </c>
      <c r="C172" s="105" t="s">
        <v>100</v>
      </c>
      <c r="D172" s="115">
        <f>I172+M172+Q172+U172+Y172+AC172+AG172+AK172+AO172+AW172+AS172</f>
        <v>95</v>
      </c>
      <c r="E172" s="115">
        <f>J172+N172+R172+V172+Z172+AD172+AH172+AL172+AP172+AX172+AT172</f>
        <v>32</v>
      </c>
      <c r="F172" s="119">
        <f>COUNTA(H172,L172,P172,T172,X172,AB172,AF172,AJ172,AN172,AV172,AR172)</f>
        <v>1</v>
      </c>
      <c r="G172" s="125"/>
      <c r="H172" s="5"/>
      <c r="I172" s="140"/>
      <c r="J172" s="126"/>
      <c r="K172" s="125"/>
      <c r="L172" s="5"/>
      <c r="M172" s="140"/>
      <c r="N172" s="126"/>
      <c r="O172" s="125"/>
      <c r="P172" s="5"/>
      <c r="Q172" s="140"/>
      <c r="R172" s="126"/>
      <c r="S172" s="125"/>
      <c r="T172" s="5"/>
      <c r="U172" s="140"/>
      <c r="V172" s="126"/>
      <c r="W172" s="136"/>
      <c r="X172" s="5"/>
      <c r="Y172" s="140"/>
      <c r="Z172" s="126"/>
      <c r="AA172" s="136">
        <f>VLOOKUP(C172,'6'!$B$8:$H$202,3,FALSE)</f>
        <v>0.12873842592592591</v>
      </c>
      <c r="AB172" s="5">
        <f>VLOOKUP(C172,'6'!$B$8:$H$202,4,FALSE)</f>
        <v>12</v>
      </c>
      <c r="AC172" s="140">
        <f>VLOOKUP(AB172,Баллы!$A$2:$B$101,2)+AD172/2</f>
        <v>95</v>
      </c>
      <c r="AD172" s="126">
        <f>VLOOKUP(C172,'6'!$B$8:$H$202,6,FALSE)</f>
        <v>32</v>
      </c>
      <c r="AE172" s="136"/>
      <c r="AF172" s="5"/>
      <c r="AG172" s="140"/>
      <c r="AH172" s="126"/>
      <c r="AI172" s="155"/>
      <c r="AJ172" s="123"/>
      <c r="AK172" s="139"/>
      <c r="AL172" s="124"/>
      <c r="AM172" s="155"/>
      <c r="AN172" s="123"/>
      <c r="AO172" s="139"/>
      <c r="AP172" s="124"/>
      <c r="AQ172" s="122"/>
      <c r="AR172" s="123"/>
      <c r="AS172" s="139"/>
      <c r="AT172" s="124"/>
      <c r="AU172" s="122"/>
      <c r="AV172" s="123"/>
      <c r="AW172" s="139"/>
      <c r="AX172" s="124"/>
    </row>
    <row r="173" spans="1:50" ht="14.4" customHeight="1">
      <c r="A173" s="245">
        <f>IF(D173=0," ",RANK(D173,$D$3:$D$1238,0))</f>
        <v>170</v>
      </c>
      <c r="B173" s="246">
        <v>171</v>
      </c>
      <c r="C173" s="107" t="s">
        <v>2110</v>
      </c>
      <c r="D173" s="115">
        <f>I173+M173+Q173+U173+Y173+AC173+AG173+AK173+AO173+AW173+AS173</f>
        <v>95</v>
      </c>
      <c r="E173" s="115">
        <f>J173+N173+R173+V173+Z173+AD173+AH173+AL173+AP173+AX173+AT173</f>
        <v>20</v>
      </c>
      <c r="F173" s="119">
        <f>COUNTA(H173,L173,P173,T173,X173,AB173,AF173,AJ173,AN173,AV173,AR173)</f>
        <v>1</v>
      </c>
      <c r="G173" s="125"/>
      <c r="H173" s="5"/>
      <c r="I173" s="140"/>
      <c r="J173" s="126"/>
      <c r="K173" s="125"/>
      <c r="L173" s="5"/>
      <c r="M173" s="140"/>
      <c r="N173" s="126"/>
      <c r="O173" s="125"/>
      <c r="P173" s="5"/>
      <c r="Q173" s="140"/>
      <c r="R173" s="126"/>
      <c r="S173" s="125">
        <f>VLOOKUP(C173,'4'!$B$2:$I$1053,3,FALSE)</f>
        <v>6.293981481481481E-2</v>
      </c>
      <c r="T173" s="5">
        <f>VLOOKUP(C173,'4'!$B$2:$I$1053,4,FALSE)</f>
        <v>8</v>
      </c>
      <c r="U173" s="140">
        <f>VLOOKUP(T173,Баллы!$A$2:$B$101,2)+V173/2</f>
        <v>95</v>
      </c>
      <c r="V173" s="126">
        <f>VLOOKUP(C173,'4'!$B$2:$I$1053,6,FALSE)</f>
        <v>20</v>
      </c>
      <c r="W173" s="136"/>
      <c r="X173" s="5"/>
      <c r="Y173" s="140"/>
      <c r="Z173" s="126"/>
      <c r="AA173" s="136"/>
      <c r="AB173" s="5"/>
      <c r="AC173" s="140"/>
      <c r="AD173" s="126"/>
      <c r="AE173" s="136"/>
      <c r="AF173" s="5"/>
      <c r="AG173" s="140"/>
      <c r="AH173" s="126"/>
      <c r="AI173" s="155"/>
      <c r="AJ173" s="123"/>
      <c r="AK173" s="139"/>
      <c r="AL173" s="124"/>
      <c r="AM173" s="155"/>
      <c r="AN173" s="123"/>
      <c r="AO173" s="139"/>
      <c r="AP173" s="124"/>
      <c r="AQ173" s="122"/>
      <c r="AR173" s="123"/>
      <c r="AS173" s="139"/>
      <c r="AT173" s="124"/>
      <c r="AU173" s="122"/>
      <c r="AV173" s="123"/>
      <c r="AW173" s="139"/>
      <c r="AX173" s="124"/>
    </row>
    <row r="174" spans="1:50" ht="14.4" customHeight="1">
      <c r="A174" s="245">
        <f>IF(D174=0," ",RANK(D174,$D$3:$D$1238,0))</f>
        <v>170</v>
      </c>
      <c r="B174" s="246">
        <v>171</v>
      </c>
      <c r="C174" s="105" t="s">
        <v>1324</v>
      </c>
      <c r="D174" s="115">
        <f>I174+M174+Q174+U174+Y174+AC174+AG174+AK174+AO174+AW174+AS174</f>
        <v>95</v>
      </c>
      <c r="E174" s="115">
        <f>J174+N174+R174+V174+Z174+AD174+AH174+AL174+AP174+AX174+AT174</f>
        <v>20</v>
      </c>
      <c r="F174" s="119">
        <f>COUNTA(H174,L174,P174,T174,X174,AB174,AF174,AJ174,AN174,AV174,AR174)</f>
        <v>1</v>
      </c>
      <c r="G174" s="125"/>
      <c r="H174" s="5"/>
      <c r="I174" s="140"/>
      <c r="J174" s="126"/>
      <c r="K174" s="125"/>
      <c r="L174" s="5"/>
      <c r="M174" s="140"/>
      <c r="N174" s="126"/>
      <c r="O174" s="125"/>
      <c r="P174" s="5"/>
      <c r="Q174" s="140"/>
      <c r="R174" s="126"/>
      <c r="S174" s="125"/>
      <c r="T174" s="5"/>
      <c r="U174" s="140"/>
      <c r="V174" s="126"/>
      <c r="W174" s="136"/>
      <c r="X174" s="5"/>
      <c r="Y174" s="140"/>
      <c r="Z174" s="126"/>
      <c r="AA174" s="136">
        <f>VLOOKUP(C174,'6'!$B$8:$H$202,3,FALSE)</f>
        <v>6.4965277777777775E-2</v>
      </c>
      <c r="AB174" s="5">
        <f>VLOOKUP(C174,'6'!$B$8:$H$202,4,FALSE)</f>
        <v>8</v>
      </c>
      <c r="AC174" s="140">
        <f>VLOOKUP(AB174,Баллы!$A$2:$B$101,2)+AD174/2</f>
        <v>95</v>
      </c>
      <c r="AD174" s="126">
        <f>VLOOKUP(C174,'6'!$B$8:$H$202,6,FALSE)</f>
        <v>20</v>
      </c>
      <c r="AE174" s="136"/>
      <c r="AF174" s="5"/>
      <c r="AG174" s="140"/>
      <c r="AH174" s="126"/>
      <c r="AI174" s="155"/>
      <c r="AJ174" s="123"/>
      <c r="AK174" s="139"/>
      <c r="AL174" s="124"/>
      <c r="AM174" s="155"/>
      <c r="AN174" s="123"/>
      <c r="AO174" s="139"/>
      <c r="AP174" s="124"/>
      <c r="AQ174" s="122"/>
      <c r="AR174" s="123"/>
      <c r="AS174" s="139"/>
      <c r="AT174" s="124"/>
      <c r="AU174" s="122"/>
      <c r="AV174" s="123"/>
      <c r="AW174" s="139"/>
      <c r="AX174" s="124"/>
    </row>
    <row r="175" spans="1:50" ht="14.4" customHeight="1">
      <c r="A175" s="245">
        <f>IF(D175=0," ",RANK(D175,$D$3:$D$1238,0))</f>
        <v>173</v>
      </c>
      <c r="B175" s="246">
        <v>173</v>
      </c>
      <c r="C175" s="108" t="s">
        <v>339</v>
      </c>
      <c r="D175" s="115">
        <f>I175+M175+Q175+U175+Y175+AC175+AG175+AK175+AO175+AW175+AS175</f>
        <v>94.5</v>
      </c>
      <c r="E175" s="115">
        <f>J175+N175+R175+V175+Z175+AD175+AH175+AL175+AP175+AX175+AT175</f>
        <v>51</v>
      </c>
      <c r="F175" s="119">
        <f>COUNTA(H175,L175,P175,T175,X175,AB175,AF175,AJ175,AN175,AV175,AR175)</f>
        <v>1</v>
      </c>
      <c r="G175" s="125"/>
      <c r="H175" s="5"/>
      <c r="I175" s="140"/>
      <c r="J175" s="126"/>
      <c r="K175" s="125"/>
      <c r="L175" s="5"/>
      <c r="M175" s="140"/>
      <c r="N175" s="126"/>
      <c r="O175" s="125"/>
      <c r="P175" s="5"/>
      <c r="Q175" s="140"/>
      <c r="R175" s="126"/>
      <c r="S175" s="125"/>
      <c r="T175" s="5"/>
      <c r="U175" s="140"/>
      <c r="V175" s="126"/>
      <c r="W175" s="136">
        <f>VLOOKUP(C175,'5'!$B$50:$H$423,3,FALSE)</f>
        <v>0.33578703703703705</v>
      </c>
      <c r="X175" s="5">
        <f>VLOOKUP(C175,'5'!$B$50:$H$423,4,FALSE)</f>
        <v>22</v>
      </c>
      <c r="Y175" s="140">
        <f>VLOOKUP(X175,Баллы!$A$2:$B$101,2)+Z175/2</f>
        <v>94.5</v>
      </c>
      <c r="Z175" s="126">
        <f>VLOOKUP(C175,'5'!$B$50:$H$423,6,FALSE)</f>
        <v>51</v>
      </c>
      <c r="AA175" s="136"/>
      <c r="AB175" s="5"/>
      <c r="AC175" s="140"/>
      <c r="AD175" s="126"/>
      <c r="AE175" s="136"/>
      <c r="AF175" s="5"/>
      <c r="AG175" s="140"/>
      <c r="AH175" s="126"/>
      <c r="AI175" s="155"/>
      <c r="AJ175" s="123"/>
      <c r="AK175" s="139"/>
      <c r="AL175" s="124"/>
      <c r="AM175" s="155"/>
      <c r="AN175" s="123"/>
      <c r="AO175" s="139"/>
      <c r="AP175" s="124"/>
      <c r="AQ175" s="122"/>
      <c r="AR175" s="123"/>
      <c r="AS175" s="139"/>
      <c r="AT175" s="124"/>
      <c r="AU175" s="122"/>
      <c r="AV175" s="123"/>
      <c r="AW175" s="139"/>
      <c r="AX175" s="124"/>
    </row>
    <row r="176" spans="1:50" ht="14.4" customHeight="1">
      <c r="A176" s="245">
        <f>IF(D176=0," ",RANK(D176,$D$3:$D$1238,0))</f>
        <v>173</v>
      </c>
      <c r="B176" s="246">
        <v>174</v>
      </c>
      <c r="C176" s="107" t="s">
        <v>1939</v>
      </c>
      <c r="D176" s="115">
        <f>I176+M176+Q176+U176+Y176+AC176+AG176+AK176+AO176+AW176+AS176</f>
        <v>94.5</v>
      </c>
      <c r="E176" s="115">
        <f>J176+N176+R176+V176+Z176+AD176+AH176+AL176+AP176+AX176+AT176</f>
        <v>41</v>
      </c>
      <c r="F176" s="119">
        <f>COUNTA(H176,L176,P176,T176,X176,AB176,AF176,AJ176,AN176,AV176,AR176)</f>
        <v>2</v>
      </c>
      <c r="G176" s="125"/>
      <c r="H176" s="5"/>
      <c r="I176" s="140"/>
      <c r="J176" s="126"/>
      <c r="K176" s="125"/>
      <c r="L176" s="5"/>
      <c r="M176" s="140"/>
      <c r="N176" s="126"/>
      <c r="O176" s="125"/>
      <c r="P176" s="5"/>
      <c r="Q176" s="140"/>
      <c r="R176" s="126"/>
      <c r="S176" s="125">
        <f>VLOOKUP(C176,'4'!$B$2:$I$1053,3,FALSE)</f>
        <v>4.5289351851851851E-2</v>
      </c>
      <c r="T176" s="5">
        <f>VLOOKUP(C176,'4'!$B$2:$I$1053,4,FALSE)</f>
        <v>167</v>
      </c>
      <c r="U176" s="140">
        <f>VLOOKUP(T176,Баллы!$A$2:$B$101,2)+V176/2</f>
        <v>6</v>
      </c>
      <c r="V176" s="126">
        <f>VLOOKUP(C176,'4'!$B$2:$I$1053,6,FALSE)</f>
        <v>10</v>
      </c>
      <c r="W176" s="136"/>
      <c r="X176" s="5"/>
      <c r="Y176" s="140"/>
      <c r="Z176" s="126"/>
      <c r="AA176" s="136"/>
      <c r="AB176" s="301"/>
      <c r="AC176" s="140"/>
      <c r="AD176" s="126"/>
      <c r="AE176" s="136"/>
      <c r="AF176" s="5"/>
      <c r="AG176" s="140"/>
      <c r="AH176" s="126"/>
      <c r="AI176" s="155"/>
      <c r="AJ176" s="123"/>
      <c r="AK176" s="139"/>
      <c r="AL176" s="124"/>
      <c r="AM176" s="155"/>
      <c r="AN176" s="123"/>
      <c r="AO176" s="139"/>
      <c r="AP176" s="124"/>
      <c r="AQ176" s="122"/>
      <c r="AR176" s="123"/>
      <c r="AS176" s="139"/>
      <c r="AT176" s="124"/>
      <c r="AU176" s="122">
        <f>VLOOKUP(C176,'11'!$B$9:$H$521,3,FALSE)</f>
        <v>0.11532407407407408</v>
      </c>
      <c r="AV176" s="123">
        <f>VLOOKUP(C176,'11'!$B$9:$H$521,4,FALSE)</f>
        <v>18</v>
      </c>
      <c r="AW176" s="139">
        <f>VLOOKUP(AV176,Баллы!$A$2:$B$101,2)+AX176/2</f>
        <v>88.5</v>
      </c>
      <c r="AX176" s="124">
        <f>VLOOKUP(C176,'11'!$B$9:$H$521,6,FALSE)</f>
        <v>31</v>
      </c>
    </row>
    <row r="177" spans="1:50" ht="14.4" customHeight="1">
      <c r="A177" s="245">
        <f>IF(D177=0," ",RANK(D177,$D$3:$D$1238,0))</f>
        <v>173</v>
      </c>
      <c r="B177" s="246">
        <v>175</v>
      </c>
      <c r="C177" s="104" t="s">
        <v>6350</v>
      </c>
      <c r="D177" s="115">
        <f>I177+M177+Q177+U177+Y177+AC177+AG177+AK177+AO177+AW177+AS177</f>
        <v>94.5</v>
      </c>
      <c r="E177" s="115">
        <f>J177+N177+R177+V177+Z177+AD177+AH177+AL177+AP177+AX177+AT177</f>
        <v>15</v>
      </c>
      <c r="F177" s="119">
        <f>COUNTA(H177,L177,P177,T177,X177,AB177,AF177,AJ177,AN177,AV177,AR177)</f>
        <v>1</v>
      </c>
      <c r="G177" s="125"/>
      <c r="H177" s="5"/>
      <c r="I177" s="140"/>
      <c r="J177" s="126"/>
      <c r="K177" s="125"/>
      <c r="L177" s="5"/>
      <c r="M177" s="140"/>
      <c r="N177" s="126"/>
      <c r="O177" s="125"/>
      <c r="P177" s="5"/>
      <c r="Q177" s="140"/>
      <c r="R177" s="126"/>
      <c r="S177" s="125"/>
      <c r="T177" s="5"/>
      <c r="U177" s="140"/>
      <c r="V177" s="126"/>
      <c r="W177" s="136"/>
      <c r="X177" s="5"/>
      <c r="Y177" s="140"/>
      <c r="Z177" s="126"/>
      <c r="AA177" s="136"/>
      <c r="AB177" s="301"/>
      <c r="AC177" s="140"/>
      <c r="AD177" s="126"/>
      <c r="AE177" s="136"/>
      <c r="AF177" s="5"/>
      <c r="AG177" s="140"/>
      <c r="AH177" s="126"/>
      <c r="AI177" s="155"/>
      <c r="AJ177" s="123"/>
      <c r="AK177" s="139"/>
      <c r="AL177" s="124"/>
      <c r="AM177" s="155"/>
      <c r="AN177" s="123"/>
      <c r="AO177" s="139"/>
      <c r="AP177" s="124"/>
      <c r="AQ177" s="122"/>
      <c r="AR177" s="123"/>
      <c r="AS177" s="139"/>
      <c r="AT177" s="124"/>
      <c r="AU177" s="122">
        <f>VLOOKUP(C177,'11'!$B$9:$H$521,3,FALSE)</f>
        <v>4.8194444444444443E-2</v>
      </c>
      <c r="AV177" s="123">
        <f>VLOOKUP(C177,'11'!$B$9:$H$521,4,FALSE)</f>
        <v>7</v>
      </c>
      <c r="AW177" s="139">
        <f>VLOOKUP(AV177,Баллы!$A$2:$B$101,2)+AX177/2</f>
        <v>94.5</v>
      </c>
      <c r="AX177" s="124">
        <f>VLOOKUP(C177,'11'!$B$9:$H$521,6,FALSE)</f>
        <v>15</v>
      </c>
    </row>
    <row r="178" spans="1:50" ht="14.4" customHeight="1">
      <c r="A178" s="245">
        <f>IF(D178=0," ",RANK(D178,$D$3:$D$1238,0))</f>
        <v>176</v>
      </c>
      <c r="B178" s="246">
        <v>176</v>
      </c>
      <c r="C178" s="105" t="s">
        <v>1306</v>
      </c>
      <c r="D178" s="115">
        <f>I178+M178+Q178+U178+Y178+AC178+AG178+AK178+AO178+AW178+AS178</f>
        <v>94</v>
      </c>
      <c r="E178" s="115">
        <f>J178+N178+R178+V178+Z178+AD178+AH178+AL178+AP178+AX178+AT178</f>
        <v>32</v>
      </c>
      <c r="F178" s="119">
        <f>COUNTA(H178,L178,P178,T178,X178,AB178,AF178,AJ178,AN178,AV178,AR178)</f>
        <v>1</v>
      </c>
      <c r="G178" s="125"/>
      <c r="H178" s="5"/>
      <c r="I178" s="140"/>
      <c r="J178" s="126"/>
      <c r="K178" s="125"/>
      <c r="L178" s="5"/>
      <c r="M178" s="140"/>
      <c r="N178" s="126"/>
      <c r="O178" s="125"/>
      <c r="P178" s="5"/>
      <c r="Q178" s="140"/>
      <c r="R178" s="126"/>
      <c r="S178" s="125"/>
      <c r="T178" s="5"/>
      <c r="U178" s="140"/>
      <c r="V178" s="126"/>
      <c r="W178" s="136"/>
      <c r="X178" s="5"/>
      <c r="Y178" s="140"/>
      <c r="Z178" s="126"/>
      <c r="AA178" s="136">
        <f>VLOOKUP(C178,'6'!$B$8:$H$202,3,FALSE)</f>
        <v>0.13565972222222222</v>
      </c>
      <c r="AB178" s="5">
        <f>VLOOKUP(C178,'6'!$B$8:$H$202,4,FALSE)</f>
        <v>13</v>
      </c>
      <c r="AC178" s="140">
        <f>VLOOKUP(AB178,Баллы!$A$2:$B$101,2)+AD178/2</f>
        <v>94</v>
      </c>
      <c r="AD178" s="126">
        <f>VLOOKUP(C178,'6'!$B$8:$H$202,6,FALSE)</f>
        <v>32</v>
      </c>
      <c r="AE178" s="136"/>
      <c r="AF178" s="5"/>
      <c r="AG178" s="140"/>
      <c r="AH178" s="126"/>
      <c r="AI178" s="155"/>
      <c r="AJ178" s="123"/>
      <c r="AK178" s="139"/>
      <c r="AL178" s="124"/>
      <c r="AM178" s="155"/>
      <c r="AN178" s="123"/>
      <c r="AO178" s="139"/>
      <c r="AP178" s="124"/>
      <c r="AQ178" s="122"/>
      <c r="AR178" s="123"/>
      <c r="AS178" s="139"/>
      <c r="AT178" s="124"/>
      <c r="AU178" s="122"/>
      <c r="AV178" s="123"/>
      <c r="AW178" s="139"/>
      <c r="AX178" s="124"/>
    </row>
    <row r="179" spans="1:50" ht="14.4" customHeight="1">
      <c r="A179" s="245">
        <f>IF(D179=0," ",RANK(D179,$D$3:$D$1238,0))</f>
        <v>176</v>
      </c>
      <c r="B179" s="246">
        <v>177</v>
      </c>
      <c r="C179" s="249" t="s">
        <v>2669</v>
      </c>
      <c r="D179" s="115">
        <f>I179+M179+Q179+U179+Y179+AC179+AG179+AK179+AO179+AW179+AS179</f>
        <v>94</v>
      </c>
      <c r="E179" s="115">
        <f>J179+N179+R179+V179+Z179+AD179+AH179+AL179+AP179+AX179+AT179</f>
        <v>10</v>
      </c>
      <c r="F179" s="119">
        <f>COUNTA(H179,L179,P179,T179,X179,AB179,AF179,AJ179,AN179,AV179,AR179)</f>
        <v>1</v>
      </c>
      <c r="G179" s="125"/>
      <c r="H179" s="5"/>
      <c r="I179" s="140"/>
      <c r="J179" s="126"/>
      <c r="K179" s="125"/>
      <c r="L179" s="5"/>
      <c r="M179" s="140"/>
      <c r="N179" s="126"/>
      <c r="O179" s="125"/>
      <c r="P179" s="5"/>
      <c r="Q179" s="140"/>
      <c r="R179" s="126"/>
      <c r="S179" s="125">
        <f>VLOOKUP(C179,'4'!$B$2:$I$1053,3,FALSE)</f>
        <v>2.7986111111111111E-2</v>
      </c>
      <c r="T179" s="5">
        <f>VLOOKUP(C179,'4'!$B$2:$I$1053,4,FALSE)</f>
        <v>6</v>
      </c>
      <c r="U179" s="140">
        <f>VLOOKUP(T179,Баллы!$A$2:$B$101,2)+V179/2</f>
        <v>94</v>
      </c>
      <c r="V179" s="126">
        <f>VLOOKUP(C179,'4'!$B$2:$I$1053,6,FALSE)</f>
        <v>10</v>
      </c>
      <c r="W179" s="136"/>
      <c r="X179" s="5"/>
      <c r="Y179" s="140"/>
      <c r="Z179" s="126"/>
      <c r="AA179" s="136"/>
      <c r="AB179" s="5"/>
      <c r="AC179" s="140"/>
      <c r="AD179" s="126"/>
      <c r="AE179" s="136"/>
      <c r="AF179" s="5"/>
      <c r="AG179" s="140"/>
      <c r="AH179" s="126"/>
      <c r="AI179" s="155"/>
      <c r="AJ179" s="123"/>
      <c r="AK179" s="139"/>
      <c r="AL179" s="124"/>
      <c r="AM179" s="155"/>
      <c r="AN179" s="123"/>
      <c r="AO179" s="139"/>
      <c r="AP179" s="124"/>
      <c r="AQ179" s="122"/>
      <c r="AR179" s="123"/>
      <c r="AS179" s="139"/>
      <c r="AT179" s="124"/>
      <c r="AU179" s="122"/>
      <c r="AV179" s="123"/>
      <c r="AW179" s="139"/>
      <c r="AX179" s="124"/>
    </row>
    <row r="180" spans="1:50" ht="14.4" customHeight="1">
      <c r="A180" s="245">
        <f>IF(D180=0," ",RANK(D180,$D$3:$D$1238,0))</f>
        <v>176</v>
      </c>
      <c r="B180" s="246">
        <v>177</v>
      </c>
      <c r="C180" s="105" t="s">
        <v>71</v>
      </c>
      <c r="D180" s="115">
        <f>I180+M180+Q180+U180+Y180+AC180+AG180+AK180+AO180+AW180+AS180</f>
        <v>94</v>
      </c>
      <c r="E180" s="115">
        <f>J180+N180+R180+V180+Z180+AD180+AH180+AL180+AP180+AX180+AT180</f>
        <v>10</v>
      </c>
      <c r="F180" s="119">
        <f>COUNTA(H180,L180,P180,T180,X180,AB180,AF180,AJ180,AN180,AV180,AR180)</f>
        <v>1</v>
      </c>
      <c r="G180" s="125"/>
      <c r="H180" s="5"/>
      <c r="I180" s="140"/>
      <c r="J180" s="126"/>
      <c r="K180" s="125"/>
      <c r="L180" s="5"/>
      <c r="M180" s="140"/>
      <c r="N180" s="126"/>
      <c r="O180" s="125"/>
      <c r="P180" s="5"/>
      <c r="Q180" s="140"/>
      <c r="R180" s="126"/>
      <c r="S180" s="125"/>
      <c r="T180" s="5"/>
      <c r="U180" s="140"/>
      <c r="V180" s="126"/>
      <c r="W180" s="136"/>
      <c r="X180" s="5"/>
      <c r="Y180" s="140"/>
      <c r="Z180" s="126"/>
      <c r="AA180" s="136">
        <f>VLOOKUP(C180,'6'!$B$8:$H$202,3,FALSE)</f>
        <v>3.1898148148148148E-2</v>
      </c>
      <c r="AB180" s="5">
        <f>VLOOKUP(C180,'6'!$B$8:$H$202,4,FALSE)</f>
        <v>6</v>
      </c>
      <c r="AC180" s="140">
        <f>VLOOKUP(AB180,Баллы!$A$2:$B$101,2)+AD180/2</f>
        <v>94</v>
      </c>
      <c r="AD180" s="126">
        <f>VLOOKUP(C180,'6'!$B$8:$H$202,6,FALSE)</f>
        <v>10</v>
      </c>
      <c r="AE180" s="136"/>
      <c r="AF180" s="5"/>
      <c r="AG180" s="140"/>
      <c r="AH180" s="126"/>
      <c r="AI180" s="155"/>
      <c r="AJ180" s="123"/>
      <c r="AK180" s="139"/>
      <c r="AL180" s="124"/>
      <c r="AM180" s="155"/>
      <c r="AN180" s="123"/>
      <c r="AO180" s="139"/>
      <c r="AP180" s="124"/>
      <c r="AQ180" s="122"/>
      <c r="AR180" s="123"/>
      <c r="AS180" s="139"/>
      <c r="AT180" s="124"/>
      <c r="AU180" s="122"/>
      <c r="AV180" s="123"/>
      <c r="AW180" s="139"/>
      <c r="AX180" s="124"/>
    </row>
    <row r="181" spans="1:50" ht="14.4" customHeight="1">
      <c r="A181" s="245">
        <f>IF(D181=0," ",RANK(D181,$D$3:$D$1238,0))</f>
        <v>179</v>
      </c>
      <c r="B181" s="246">
        <v>179</v>
      </c>
      <c r="C181" s="111" t="s">
        <v>1384</v>
      </c>
      <c r="D181" s="115">
        <f>I181+M181+Q181+U181+Y181+AC181+AG181+AK181+AO181+AW181+AS181</f>
        <v>93.5</v>
      </c>
      <c r="E181" s="115">
        <f>J181+N181+R181+V181+Z181+AD181+AH181+AL181+AP181+AX181+AT181</f>
        <v>21</v>
      </c>
      <c r="F181" s="119">
        <f>COUNTA(H181,L181,P181,T181,X181,AB181,AF181,AJ181,AN181,AV181,AR181)</f>
        <v>1</v>
      </c>
      <c r="G181" s="125"/>
      <c r="H181" s="5"/>
      <c r="I181" s="140"/>
      <c r="J181" s="126"/>
      <c r="K181" s="125"/>
      <c r="L181" s="5"/>
      <c r="M181" s="140"/>
      <c r="N181" s="126"/>
      <c r="O181" s="125"/>
      <c r="P181" s="5"/>
      <c r="Q181" s="140"/>
      <c r="R181" s="126"/>
      <c r="S181" s="125"/>
      <c r="T181" s="5"/>
      <c r="U181" s="140"/>
      <c r="V181" s="126"/>
      <c r="W181" s="136"/>
      <c r="X181" s="5"/>
      <c r="Y181" s="140"/>
      <c r="Z181" s="126"/>
      <c r="AA181" s="136"/>
      <c r="AB181" s="5"/>
      <c r="AC181" s="140"/>
      <c r="AD181" s="126"/>
      <c r="AE181" s="136">
        <f>VLOOKUP(C181,'7'!$B$11:$H$105,3,FALSE)</f>
        <v>7.7638888888888882E-2</v>
      </c>
      <c r="AF181" s="5">
        <f>VLOOKUP(C181,'7'!$B$11:$H$105,4,FALSE)</f>
        <v>9</v>
      </c>
      <c r="AG181" s="140">
        <f>VLOOKUP(AF181,Баллы!$A$2:$B$101,2)+AH181/2</f>
        <v>93.5</v>
      </c>
      <c r="AH181" s="126">
        <f>VLOOKUP(C181,'7'!$B$11:$H$105,6,FALSE)</f>
        <v>21</v>
      </c>
      <c r="AI181" s="155"/>
      <c r="AJ181" s="123"/>
      <c r="AK181" s="139"/>
      <c r="AL181" s="124"/>
      <c r="AM181" s="155"/>
      <c r="AN181" s="123"/>
      <c r="AO181" s="139"/>
      <c r="AP181" s="124"/>
      <c r="AQ181" s="122"/>
      <c r="AR181" s="123"/>
      <c r="AS181" s="139"/>
      <c r="AT181" s="124"/>
      <c r="AU181" s="122"/>
      <c r="AV181" s="123"/>
      <c r="AW181" s="139"/>
      <c r="AX181" s="124"/>
    </row>
    <row r="182" spans="1:50" ht="14.4" customHeight="1">
      <c r="A182" s="245">
        <f>IF(D182=0," ",RANK(D182,$D$3:$D$1238,0))</f>
        <v>179</v>
      </c>
      <c r="B182" s="246">
        <v>180</v>
      </c>
      <c r="C182" s="107" t="s">
        <v>1640</v>
      </c>
      <c r="D182" s="115">
        <f>I182+M182+Q182+U182+Y182+AC182+AG182+AK182+AO182+AW182+AS182</f>
        <v>93.5</v>
      </c>
      <c r="E182" s="115">
        <f>J182+N182+R182+V182+Z182+AD182+AH182+AL182+AP182+AX182+AT182</f>
        <v>5</v>
      </c>
      <c r="F182" s="119">
        <f>COUNTA(H182,L182,P182,T182,X182,AB182,AF182,AJ182,AN182,AV182,AR182)</f>
        <v>1</v>
      </c>
      <c r="G182" s="125"/>
      <c r="H182" s="5"/>
      <c r="I182" s="140"/>
      <c r="J182" s="126"/>
      <c r="K182" s="125"/>
      <c r="L182" s="5"/>
      <c r="M182" s="140"/>
      <c r="N182" s="126"/>
      <c r="O182" s="125"/>
      <c r="P182" s="5"/>
      <c r="Q182" s="140"/>
      <c r="R182" s="126"/>
      <c r="S182" s="125">
        <f>VLOOKUP(C182,'4'!$B$2:$I$1053,3,FALSE)</f>
        <v>1.2106481481481482E-2</v>
      </c>
      <c r="T182" s="5">
        <f>VLOOKUP(C182,'4'!$B$2:$I$1053,4,FALSE)</f>
        <v>5</v>
      </c>
      <c r="U182" s="140">
        <f>VLOOKUP(T182,Баллы!$A$2:$B$101,2)+V182/2</f>
        <v>93.5</v>
      </c>
      <c r="V182" s="126">
        <f>VLOOKUP(C182,'4'!$B$2:$I$1053,6,FALSE)</f>
        <v>5</v>
      </c>
      <c r="W182" s="136"/>
      <c r="X182" s="5"/>
      <c r="Y182" s="140"/>
      <c r="Z182" s="126"/>
      <c r="AA182" s="136"/>
      <c r="AB182" s="5"/>
      <c r="AC182" s="140"/>
      <c r="AD182" s="126"/>
      <c r="AE182" s="136"/>
      <c r="AF182" s="5"/>
      <c r="AG182" s="140"/>
      <c r="AH182" s="126"/>
      <c r="AI182" s="155"/>
      <c r="AJ182" s="123"/>
      <c r="AK182" s="139"/>
      <c r="AL182" s="124"/>
      <c r="AM182" s="155"/>
      <c r="AN182" s="123"/>
      <c r="AO182" s="139"/>
      <c r="AP182" s="124"/>
      <c r="AQ182" s="122"/>
      <c r="AR182" s="123"/>
      <c r="AS182" s="139"/>
      <c r="AT182" s="124"/>
      <c r="AU182" s="122"/>
      <c r="AV182" s="123"/>
      <c r="AW182" s="139"/>
      <c r="AX182" s="124"/>
    </row>
    <row r="183" spans="1:50" ht="14.4" customHeight="1">
      <c r="A183" s="245">
        <f>IF(D183=0," ",RANK(D183,$D$3:$D$1238,0))</f>
        <v>179</v>
      </c>
      <c r="B183" s="246">
        <v>180</v>
      </c>
      <c r="C183" s="283" t="s">
        <v>5018</v>
      </c>
      <c r="D183" s="115">
        <f>I183+M183+Q183+U183+Y183+AC183+AG183+AK183+AO183+AW183+AS183</f>
        <v>93.5</v>
      </c>
      <c r="E183" s="115">
        <f>J183+N183+R183+V183+Z183+AD183+AH183+AL183+AP183+AX183+AT183</f>
        <v>5</v>
      </c>
      <c r="F183" s="119">
        <f>COUNTA(H183,L183,P183,T183,X183,AB183,AF183,AJ183,AN183,AV183,AR183)</f>
        <v>1</v>
      </c>
      <c r="G183" s="125"/>
      <c r="H183" s="5"/>
      <c r="I183" s="140"/>
      <c r="J183" s="126"/>
      <c r="K183" s="125"/>
      <c r="L183" s="5"/>
      <c r="M183" s="140"/>
      <c r="N183" s="126"/>
      <c r="O183" s="125"/>
      <c r="P183" s="5"/>
      <c r="Q183" s="140"/>
      <c r="R183" s="126"/>
      <c r="S183" s="125"/>
      <c r="T183" s="5"/>
      <c r="U183" s="140"/>
      <c r="V183" s="126"/>
      <c r="W183" s="136"/>
      <c r="X183" s="5"/>
      <c r="Y183" s="140"/>
      <c r="Z183" s="126"/>
      <c r="AA183" s="136"/>
      <c r="AB183" s="301"/>
      <c r="AC183" s="140"/>
      <c r="AD183" s="126"/>
      <c r="AE183" s="136"/>
      <c r="AF183" s="5"/>
      <c r="AG183" s="140"/>
      <c r="AH183" s="126"/>
      <c r="AI183" s="155"/>
      <c r="AJ183" s="123"/>
      <c r="AK183" s="139"/>
      <c r="AL183" s="124"/>
      <c r="AM183" s="155">
        <f>VLOOKUP(C183,'9'!$B$2:$H$1187,3,FALSE)</f>
        <v>1.5474537037037037E-2</v>
      </c>
      <c r="AN183" s="123">
        <f>VLOOKUP(C183,'9'!$B$2:$H$1187,4,FALSE)</f>
        <v>5</v>
      </c>
      <c r="AO183" s="139">
        <f>VLOOKUP(AN183,Баллы!$A$2:$B$101,2)+AP183/2</f>
        <v>93.5</v>
      </c>
      <c r="AP183" s="124">
        <f>VLOOKUP(C183,'9'!$B$2:$H$1187,6,FALSE)</f>
        <v>5</v>
      </c>
      <c r="AQ183" s="122"/>
      <c r="AR183" s="123"/>
      <c r="AS183" s="139"/>
      <c r="AT183" s="124"/>
      <c r="AU183" s="122"/>
      <c r="AV183" s="123"/>
      <c r="AW183" s="139"/>
      <c r="AX183" s="124"/>
    </row>
    <row r="184" spans="1:50" ht="14.4" customHeight="1">
      <c r="A184" s="245">
        <f>IF(D184=0," ",RANK(D184,$D$3:$D$1238,0))</f>
        <v>182</v>
      </c>
      <c r="B184" s="246">
        <v>182</v>
      </c>
      <c r="C184" s="105" t="s">
        <v>1305</v>
      </c>
      <c r="D184" s="115">
        <f>I184+M184+Q184+U184+Y184+AC184+AG184+AK184+AO184+AW184+AS184</f>
        <v>93</v>
      </c>
      <c r="E184" s="115">
        <f>J184+N184+R184+V184+Z184+AD184+AH184+AL184+AP184+AX184+AT184</f>
        <v>32</v>
      </c>
      <c r="F184" s="119">
        <f>COUNTA(H184,L184,P184,T184,X184,AB184,AF184,AJ184,AN184,AV184,AR184)</f>
        <v>1</v>
      </c>
      <c r="G184" s="125"/>
      <c r="H184" s="5"/>
      <c r="I184" s="140"/>
      <c r="J184" s="126"/>
      <c r="K184" s="125"/>
      <c r="L184" s="5"/>
      <c r="M184" s="140"/>
      <c r="N184" s="126"/>
      <c r="O184" s="125"/>
      <c r="P184" s="5"/>
      <c r="Q184" s="140"/>
      <c r="R184" s="126"/>
      <c r="S184" s="125"/>
      <c r="T184" s="5"/>
      <c r="U184" s="140"/>
      <c r="V184" s="126"/>
      <c r="W184" s="136"/>
      <c r="X184" s="5"/>
      <c r="Y184" s="140"/>
      <c r="Z184" s="126"/>
      <c r="AA184" s="136">
        <f>VLOOKUP(C184,'6'!$B$8:$H$202,3,FALSE)</f>
        <v>0.13923611111111112</v>
      </c>
      <c r="AB184" s="5">
        <f>VLOOKUP(C184,'6'!$B$8:$H$202,4,FALSE)</f>
        <v>14</v>
      </c>
      <c r="AC184" s="140">
        <f>VLOOKUP(AB184,Баллы!$A$2:$B$101,2)+AD184/2</f>
        <v>93</v>
      </c>
      <c r="AD184" s="126">
        <f>VLOOKUP(C184,'6'!$B$8:$H$202,6,FALSE)</f>
        <v>32</v>
      </c>
      <c r="AE184" s="136"/>
      <c r="AF184" s="5"/>
      <c r="AG184" s="140"/>
      <c r="AH184" s="126"/>
      <c r="AI184" s="155"/>
      <c r="AJ184" s="123"/>
      <c r="AK184" s="139"/>
      <c r="AL184" s="124"/>
      <c r="AM184" s="155"/>
      <c r="AN184" s="123"/>
      <c r="AO184" s="139"/>
      <c r="AP184" s="124"/>
      <c r="AQ184" s="122"/>
      <c r="AR184" s="123"/>
      <c r="AS184" s="139"/>
      <c r="AT184" s="124"/>
      <c r="AU184" s="122"/>
      <c r="AV184" s="123"/>
      <c r="AW184" s="139"/>
      <c r="AX184" s="124"/>
    </row>
    <row r="185" spans="1:50" ht="14.4" customHeight="1">
      <c r="A185" s="245">
        <f>IF(D185=0," ",RANK(D185,$D$3:$D$1238,0))</f>
        <v>182</v>
      </c>
      <c r="B185" s="246">
        <v>183</v>
      </c>
      <c r="C185" s="107" t="s">
        <v>1866</v>
      </c>
      <c r="D185" s="115">
        <f>I185+M185+Q185+U185+Y185+AC185+AG185+AK185+AO185+AW185+AS185</f>
        <v>93</v>
      </c>
      <c r="E185" s="115">
        <f>J185+N185+R185+V185+Z185+AD185+AH185+AL185+AP185+AX185+AT185</f>
        <v>20</v>
      </c>
      <c r="F185" s="119">
        <f>COUNTA(H185,L185,P185,T185,X185,AB185,AF185,AJ185,AN185,AV185,AR185)</f>
        <v>1</v>
      </c>
      <c r="G185" s="125"/>
      <c r="H185" s="5"/>
      <c r="I185" s="140"/>
      <c r="J185" s="126"/>
      <c r="K185" s="125"/>
      <c r="L185" s="5"/>
      <c r="M185" s="140"/>
      <c r="N185" s="126"/>
      <c r="O185" s="125"/>
      <c r="P185" s="5"/>
      <c r="Q185" s="140"/>
      <c r="R185" s="126"/>
      <c r="S185" s="125">
        <f>VLOOKUP(C185,'4'!$B$2:$I$1053,3,FALSE)</f>
        <v>6.3958333333333339E-2</v>
      </c>
      <c r="T185" s="5">
        <f>VLOOKUP(C185,'4'!$B$2:$I$1053,4,FALSE)</f>
        <v>9</v>
      </c>
      <c r="U185" s="140">
        <f>VLOOKUP(T185,Баллы!$A$2:$B$101,2)+V185/2</f>
        <v>93</v>
      </c>
      <c r="V185" s="126">
        <f>VLOOKUP(C185,'4'!$B$2:$I$1053,6,FALSE)</f>
        <v>20</v>
      </c>
      <c r="W185" s="136"/>
      <c r="X185" s="5"/>
      <c r="Y185" s="140"/>
      <c r="Z185" s="126"/>
      <c r="AA185" s="136"/>
      <c r="AB185" s="5"/>
      <c r="AC185" s="140"/>
      <c r="AD185" s="126"/>
      <c r="AE185" s="136"/>
      <c r="AF185" s="5"/>
      <c r="AG185" s="140"/>
      <c r="AH185" s="126"/>
      <c r="AI185" s="155"/>
      <c r="AJ185" s="123"/>
      <c r="AK185" s="139"/>
      <c r="AL185" s="124"/>
      <c r="AM185" s="155"/>
      <c r="AN185" s="123"/>
      <c r="AO185" s="139"/>
      <c r="AP185" s="124"/>
      <c r="AQ185" s="122"/>
      <c r="AR185" s="123"/>
      <c r="AS185" s="139"/>
      <c r="AT185" s="124"/>
      <c r="AU185" s="122"/>
      <c r="AV185" s="123"/>
      <c r="AW185" s="139"/>
      <c r="AX185" s="124"/>
    </row>
    <row r="186" spans="1:50" ht="14.4" customHeight="1">
      <c r="A186" s="245">
        <f>IF(D186=0," ",RANK(D186,$D$3:$D$1238,0))</f>
        <v>184</v>
      </c>
      <c r="B186" s="246">
        <v>184</v>
      </c>
      <c r="C186" s="104" t="s">
        <v>6210</v>
      </c>
      <c r="D186" s="115">
        <f>I186+M186+Q186+U186+Y186+AC186+AG186+AK186+AO186+AW186+AS186</f>
        <v>92.5</v>
      </c>
      <c r="E186" s="115">
        <f>J186+N186+R186+V186+Z186+AD186+AH186+AL186+AP186+AX186+AT186</f>
        <v>31</v>
      </c>
      <c r="F186" s="119">
        <f>COUNTA(H186,L186,P186,T186,X186,AB186,AF186,AJ186,AN186,AV186,AR186)</f>
        <v>1</v>
      </c>
      <c r="G186" s="125"/>
      <c r="H186" s="5"/>
      <c r="I186" s="140"/>
      <c r="J186" s="126"/>
      <c r="K186" s="125"/>
      <c r="L186" s="5"/>
      <c r="M186" s="140"/>
      <c r="N186" s="126"/>
      <c r="O186" s="125"/>
      <c r="P186" s="5"/>
      <c r="Q186" s="140"/>
      <c r="R186" s="126"/>
      <c r="S186" s="125"/>
      <c r="T186" s="5"/>
      <c r="U186" s="140"/>
      <c r="V186" s="126"/>
      <c r="W186" s="136"/>
      <c r="X186" s="5"/>
      <c r="Y186" s="140"/>
      <c r="Z186" s="126"/>
      <c r="AA186" s="136"/>
      <c r="AB186" s="301"/>
      <c r="AC186" s="140"/>
      <c r="AD186" s="126"/>
      <c r="AE186" s="136"/>
      <c r="AF186" s="5"/>
      <c r="AG186" s="140"/>
      <c r="AH186" s="126"/>
      <c r="AI186" s="155"/>
      <c r="AJ186" s="123"/>
      <c r="AK186" s="139"/>
      <c r="AL186" s="124"/>
      <c r="AM186" s="155"/>
      <c r="AN186" s="123"/>
      <c r="AO186" s="139"/>
      <c r="AP186" s="124"/>
      <c r="AQ186" s="122"/>
      <c r="AR186" s="123"/>
      <c r="AS186" s="139"/>
      <c r="AT186" s="124"/>
      <c r="AU186" s="122">
        <f>VLOOKUP(C186,'11'!$B$9:$H$521,3,FALSE)</f>
        <v>0.11366898148148148</v>
      </c>
      <c r="AV186" s="123">
        <f>VLOOKUP(C186,'11'!$B$9:$H$521,4,FALSE)</f>
        <v>14</v>
      </c>
      <c r="AW186" s="139">
        <f>VLOOKUP(AV186,Баллы!$A$2:$B$101,2)+AX186/2</f>
        <v>92.5</v>
      </c>
      <c r="AX186" s="124">
        <f>VLOOKUP(C186,'11'!$B$9:$H$521,6,FALSE)</f>
        <v>31</v>
      </c>
    </row>
    <row r="187" spans="1:50" ht="14.4" customHeight="1">
      <c r="A187" s="245">
        <f>IF(D187=0," ",RANK(D187,$D$3:$D$1238,0))</f>
        <v>184</v>
      </c>
      <c r="B187" s="246">
        <v>185</v>
      </c>
      <c r="C187" s="104" t="s">
        <v>6351</v>
      </c>
      <c r="D187" s="115">
        <f>I187+M187+Q187+U187+Y187+AC187+AG187+AK187+AO187+AW187+AS187</f>
        <v>92.5</v>
      </c>
      <c r="E187" s="115">
        <f>J187+N187+R187+V187+Z187+AD187+AH187+AL187+AP187+AX187+AT187</f>
        <v>15</v>
      </c>
      <c r="F187" s="119">
        <f>COUNTA(H187,L187,P187,T187,X187,AB187,AF187,AJ187,AN187,AV187,AR187)</f>
        <v>1</v>
      </c>
      <c r="G187" s="125"/>
      <c r="H187" s="5"/>
      <c r="I187" s="140"/>
      <c r="J187" s="126"/>
      <c r="K187" s="125"/>
      <c r="L187" s="5"/>
      <c r="M187" s="140"/>
      <c r="N187" s="126"/>
      <c r="O187" s="125"/>
      <c r="P187" s="5"/>
      <c r="Q187" s="140"/>
      <c r="R187" s="126"/>
      <c r="S187" s="125"/>
      <c r="T187" s="5"/>
      <c r="U187" s="140"/>
      <c r="V187" s="126"/>
      <c r="W187" s="136"/>
      <c r="X187" s="5"/>
      <c r="Y187" s="140"/>
      <c r="Z187" s="126"/>
      <c r="AA187" s="136"/>
      <c r="AB187" s="301"/>
      <c r="AC187" s="140"/>
      <c r="AD187" s="126"/>
      <c r="AE187" s="136"/>
      <c r="AF187" s="5"/>
      <c r="AG187" s="140"/>
      <c r="AH187" s="126"/>
      <c r="AI187" s="155"/>
      <c r="AJ187" s="123"/>
      <c r="AK187" s="139"/>
      <c r="AL187" s="124"/>
      <c r="AM187" s="155"/>
      <c r="AN187" s="123"/>
      <c r="AO187" s="139"/>
      <c r="AP187" s="124"/>
      <c r="AQ187" s="122"/>
      <c r="AR187" s="123"/>
      <c r="AS187" s="139"/>
      <c r="AT187" s="124"/>
      <c r="AU187" s="122">
        <f>VLOOKUP(C187,'11'!$B$9:$H$521,3,FALSE)</f>
        <v>4.8379629629629627E-2</v>
      </c>
      <c r="AV187" s="123">
        <f>VLOOKUP(C187,'11'!$B$9:$H$521,4,FALSE)</f>
        <v>8</v>
      </c>
      <c r="AW187" s="139">
        <f>VLOOKUP(AV187,Баллы!$A$2:$B$101,2)+AX187/2</f>
        <v>92.5</v>
      </c>
      <c r="AX187" s="124">
        <f>VLOOKUP(C187,'11'!$B$9:$H$521,6,FALSE)</f>
        <v>15</v>
      </c>
    </row>
    <row r="188" spans="1:50" ht="14.4" customHeight="1">
      <c r="A188" s="245">
        <f>IF(D188=0," ",RANK(D188,$D$3:$D$1238,0))</f>
        <v>186</v>
      </c>
      <c r="B188" s="246">
        <v>186</v>
      </c>
      <c r="C188" s="104" t="s">
        <v>534</v>
      </c>
      <c r="D188" s="115">
        <f>I188+M188+Q188+U188+Y188+AC188+AG188+AK188+AO188+AW188+AS188</f>
        <v>92</v>
      </c>
      <c r="E188" s="115">
        <f>J188+N188+R188+V188+Z188+AD188+AH188+AL188+AP188+AX188+AT188</f>
        <v>10</v>
      </c>
      <c r="F188" s="119">
        <f>COUNTA(H188,L188,P188,T188,X188,AB188,AF188,AJ188,AN188,AV188,AR188)</f>
        <v>1</v>
      </c>
      <c r="G188" s="125">
        <f>VLOOKUP(C188,'1'!$B$46:$H$384,3,FALSE)</f>
        <v>2.9502314814814815E-2</v>
      </c>
      <c r="H188" s="5">
        <f>VLOOKUP(C188,'1'!$B$46:$H$384,4,FALSE)</f>
        <v>7</v>
      </c>
      <c r="I188" s="140">
        <f>VLOOKUP(H188,Баллы!$A$2:$B$101,2)+J188/2</f>
        <v>92</v>
      </c>
      <c r="J188" s="126">
        <f>VLOOKUP(C188,'1'!$B$46:$H$384,6,FALSE)</f>
        <v>10</v>
      </c>
      <c r="K188" s="125"/>
      <c r="L188" s="5"/>
      <c r="M188" s="140"/>
      <c r="N188" s="126"/>
      <c r="O188" s="125"/>
      <c r="P188" s="5"/>
      <c r="Q188" s="140"/>
      <c r="R188" s="126"/>
      <c r="S188" s="125"/>
      <c r="T188" s="5"/>
      <c r="U188" s="140"/>
      <c r="V188" s="126"/>
      <c r="W188" s="136"/>
      <c r="X188" s="5"/>
      <c r="Y188" s="140"/>
      <c r="Z188" s="126"/>
      <c r="AA188" s="136"/>
      <c r="AB188" s="5"/>
      <c r="AC188" s="140"/>
      <c r="AD188" s="126"/>
      <c r="AE188" s="136"/>
      <c r="AF188" s="5"/>
      <c r="AG188" s="140"/>
      <c r="AH188" s="126"/>
      <c r="AI188" s="155"/>
      <c r="AJ188" s="123"/>
      <c r="AK188" s="139"/>
      <c r="AL188" s="124"/>
      <c r="AM188" s="155"/>
      <c r="AN188" s="123"/>
      <c r="AO188" s="139"/>
      <c r="AP188" s="124"/>
      <c r="AQ188" s="122"/>
      <c r="AR188" s="123"/>
      <c r="AS188" s="139"/>
      <c r="AT188" s="124"/>
      <c r="AU188" s="122"/>
      <c r="AV188" s="123"/>
      <c r="AW188" s="139"/>
      <c r="AX188" s="124"/>
    </row>
    <row r="189" spans="1:50" ht="14.4" customHeight="1">
      <c r="A189" s="245">
        <f>IF(D189=0," ",RANK(D189,$D$3:$D$1238,0))</f>
        <v>186</v>
      </c>
      <c r="B189" s="246">
        <v>186</v>
      </c>
      <c r="C189" s="107" t="s">
        <v>2098</v>
      </c>
      <c r="D189" s="115">
        <f>I189+M189+Q189+U189+Y189+AC189+AG189+AK189+AO189+AW189+AS189</f>
        <v>92</v>
      </c>
      <c r="E189" s="115">
        <f>J189+N189+R189+V189+Z189+AD189+AH189+AL189+AP189+AX189+AT189</f>
        <v>10</v>
      </c>
      <c r="F189" s="119">
        <f>COUNTA(H189,L189,P189,T189,X189,AB189,AF189,AJ189,AN189,AV189,AR189)</f>
        <v>1</v>
      </c>
      <c r="G189" s="125"/>
      <c r="H189" s="5"/>
      <c r="I189" s="140"/>
      <c r="J189" s="126"/>
      <c r="K189" s="125"/>
      <c r="L189" s="5"/>
      <c r="M189" s="140"/>
      <c r="N189" s="126"/>
      <c r="O189" s="125"/>
      <c r="P189" s="5"/>
      <c r="Q189" s="140"/>
      <c r="R189" s="126"/>
      <c r="S189" s="125">
        <f>VLOOKUP(C189,'4'!$B$2:$I$1053,3,FALSE)</f>
        <v>2.8287037037037038E-2</v>
      </c>
      <c r="T189" s="5">
        <f>VLOOKUP(C189,'4'!$B$2:$I$1053,4,FALSE)</f>
        <v>7</v>
      </c>
      <c r="U189" s="140">
        <f>VLOOKUP(T189,Баллы!$A$2:$B$101,2)+V189/2</f>
        <v>92</v>
      </c>
      <c r="V189" s="126">
        <f>VLOOKUP(C189,'4'!$B$2:$I$1053,6,FALSE)</f>
        <v>10</v>
      </c>
      <c r="W189" s="136"/>
      <c r="X189" s="5"/>
      <c r="Y189" s="140"/>
      <c r="Z189" s="126"/>
      <c r="AA189" s="136"/>
      <c r="AB189" s="5"/>
      <c r="AC189" s="140"/>
      <c r="AD189" s="126"/>
      <c r="AE189" s="136"/>
      <c r="AF189" s="5"/>
      <c r="AG189" s="140"/>
      <c r="AH189" s="126"/>
      <c r="AI189" s="155"/>
      <c r="AJ189" s="123"/>
      <c r="AK189" s="139"/>
      <c r="AL189" s="124"/>
      <c r="AM189" s="155"/>
      <c r="AN189" s="123"/>
      <c r="AO189" s="139"/>
      <c r="AP189" s="124"/>
      <c r="AQ189" s="122"/>
      <c r="AR189" s="123"/>
      <c r="AS189" s="139"/>
      <c r="AT189" s="124"/>
      <c r="AU189" s="122"/>
      <c r="AV189" s="123"/>
      <c r="AW189" s="139"/>
      <c r="AX189" s="124"/>
    </row>
    <row r="190" spans="1:50" ht="14.4" customHeight="1">
      <c r="A190" s="245">
        <f>IF(D190=0," ",RANK(D190,$D$3:$D$1238,0))</f>
        <v>186</v>
      </c>
      <c r="B190" s="246">
        <v>186</v>
      </c>
      <c r="C190" s="108" t="s">
        <v>176</v>
      </c>
      <c r="D190" s="115">
        <f>I190+M190+Q190+U190+Y190+AC190+AG190+AK190+AO190+AW190+AS190</f>
        <v>92</v>
      </c>
      <c r="E190" s="115">
        <f>J190+N190+R190+V190+Z190+AD190+AH190+AL190+AP190+AX190+AT190</f>
        <v>10</v>
      </c>
      <c r="F190" s="119">
        <f>COUNTA(H190,L190,P190,T190,X190,AB190,AF190,AJ190,AN190,AV190,AR190)</f>
        <v>1</v>
      </c>
      <c r="G190" s="125"/>
      <c r="H190" s="5"/>
      <c r="I190" s="140"/>
      <c r="J190" s="126"/>
      <c r="K190" s="125"/>
      <c r="L190" s="5"/>
      <c r="M190" s="140"/>
      <c r="N190" s="126"/>
      <c r="O190" s="125"/>
      <c r="P190" s="5"/>
      <c r="Q190" s="140"/>
      <c r="R190" s="126"/>
      <c r="S190" s="125"/>
      <c r="T190" s="5"/>
      <c r="U190" s="140"/>
      <c r="V190" s="126"/>
      <c r="W190" s="136">
        <f>VLOOKUP(C190,'5'!$B$50:$H$423,3,FALSE)</f>
        <v>3.3796296296296297E-2</v>
      </c>
      <c r="X190" s="5">
        <f>VLOOKUP(C190,'5'!$B$50:$H$423,4,FALSE)</f>
        <v>7</v>
      </c>
      <c r="Y190" s="140">
        <f>VLOOKUP(X190,Баллы!$A$2:$B$101,2)+Z190/2</f>
        <v>92</v>
      </c>
      <c r="Z190" s="126">
        <f>VLOOKUP(C190,'5'!$B$50:$H$423,6,FALSE)</f>
        <v>10</v>
      </c>
      <c r="AA190" s="136"/>
      <c r="AB190" s="5"/>
      <c r="AC190" s="140"/>
      <c r="AD190" s="126"/>
      <c r="AE190" s="136"/>
      <c r="AF190" s="5"/>
      <c r="AG190" s="140"/>
      <c r="AH190" s="126"/>
      <c r="AI190" s="155"/>
      <c r="AJ190" s="123"/>
      <c r="AK190" s="139"/>
      <c r="AL190" s="124"/>
      <c r="AM190" s="155"/>
      <c r="AN190" s="123"/>
      <c r="AO190" s="139"/>
      <c r="AP190" s="124"/>
      <c r="AQ190" s="122"/>
      <c r="AR190" s="123"/>
      <c r="AS190" s="139"/>
      <c r="AT190" s="124"/>
      <c r="AU190" s="122"/>
      <c r="AV190" s="123"/>
      <c r="AW190" s="139"/>
      <c r="AX190" s="124"/>
    </row>
    <row r="191" spans="1:50" ht="14.4" customHeight="1">
      <c r="A191" s="245">
        <f>IF(D191=0," ",RANK(D191,$D$3:$D$1238,0))</f>
        <v>186</v>
      </c>
      <c r="B191" s="246">
        <v>186</v>
      </c>
      <c r="C191" s="104" t="s">
        <v>6299</v>
      </c>
      <c r="D191" s="115">
        <f>I191+M191+Q191+U191+Y191+AC191+AG191+AK191+AO191+AW191+AS191</f>
        <v>92</v>
      </c>
      <c r="E191" s="115">
        <f>J191+N191+R191+V191+Z191+AD191+AH191+AL191+AP191+AX191+AT191</f>
        <v>10</v>
      </c>
      <c r="F191" s="119">
        <f>COUNTA(H191,L191,P191,T191,X191,AB191,AF191,AJ191,AN191,AV191,AR191)</f>
        <v>1</v>
      </c>
      <c r="G191" s="125"/>
      <c r="H191" s="5"/>
      <c r="I191" s="140"/>
      <c r="J191" s="126"/>
      <c r="K191" s="125"/>
      <c r="L191" s="5"/>
      <c r="M191" s="140"/>
      <c r="N191" s="126"/>
      <c r="O191" s="125"/>
      <c r="P191" s="5"/>
      <c r="Q191" s="140"/>
      <c r="R191" s="126"/>
      <c r="S191" s="125"/>
      <c r="T191" s="5"/>
      <c r="U191" s="140"/>
      <c r="V191" s="126"/>
      <c r="W191" s="136"/>
      <c r="X191" s="5"/>
      <c r="Y191" s="140"/>
      <c r="Z191" s="126"/>
      <c r="AA191" s="136"/>
      <c r="AB191" s="301"/>
      <c r="AC191" s="140"/>
      <c r="AD191" s="126"/>
      <c r="AE191" s="136"/>
      <c r="AF191" s="5"/>
      <c r="AG191" s="140"/>
      <c r="AH191" s="126"/>
      <c r="AI191" s="155"/>
      <c r="AJ191" s="123"/>
      <c r="AK191" s="139"/>
      <c r="AL191" s="124"/>
      <c r="AM191" s="155"/>
      <c r="AN191" s="123"/>
      <c r="AO191" s="139"/>
      <c r="AP191" s="124"/>
      <c r="AQ191" s="122">
        <f>VLOOKUP(C191,'10'!$B$8:$H$232,3,FALSE)</f>
        <v>3.1967592592592596E-2</v>
      </c>
      <c r="AR191" s="123">
        <f>VLOOKUP(C191,'10'!$B$8:$H$232,4,FALSE)</f>
        <v>7</v>
      </c>
      <c r="AS191" s="139">
        <f>VLOOKUP(AR191,Баллы!$A$2:$B$101,2)+AT191/2</f>
        <v>92</v>
      </c>
      <c r="AT191" s="124">
        <f>VLOOKUP(C191,'10'!$B$8:$H$232,6,FALSE)</f>
        <v>10</v>
      </c>
      <c r="AU191" s="122"/>
      <c r="AV191" s="123"/>
      <c r="AW191" s="139"/>
      <c r="AX191" s="124"/>
    </row>
    <row r="192" spans="1:50" ht="14.4" customHeight="1">
      <c r="A192" s="245">
        <f>IF(D192=0," ",RANK(D192,$D$3:$D$1238,0))</f>
        <v>190</v>
      </c>
      <c r="B192" s="246">
        <v>190</v>
      </c>
      <c r="C192" s="104" t="s">
        <v>6332</v>
      </c>
      <c r="D192" s="115">
        <f>I192+M192+Q192+U192+Y192+AC192+AG192+AK192+AO192+AW192+AS192</f>
        <v>91.5</v>
      </c>
      <c r="E192" s="115">
        <f>J192+N192+R192+V192+Z192+AD192+AH192+AL192+AP192+AX192+AT192</f>
        <v>31</v>
      </c>
      <c r="F192" s="119">
        <f>COUNTA(H192,L192,P192,T192,X192,AB192,AF192,AJ192,AN192,AV192,AR192)</f>
        <v>1</v>
      </c>
      <c r="G192" s="125"/>
      <c r="H192" s="5"/>
      <c r="I192" s="140"/>
      <c r="J192" s="126"/>
      <c r="K192" s="125"/>
      <c r="L192" s="5"/>
      <c r="M192" s="140"/>
      <c r="N192" s="126"/>
      <c r="O192" s="125"/>
      <c r="P192" s="5"/>
      <c r="Q192" s="140"/>
      <c r="R192" s="126"/>
      <c r="S192" s="125"/>
      <c r="T192" s="5"/>
      <c r="U192" s="140"/>
      <c r="V192" s="126"/>
      <c r="W192" s="136"/>
      <c r="X192" s="5"/>
      <c r="Y192" s="140"/>
      <c r="Z192" s="126"/>
      <c r="AA192" s="136"/>
      <c r="AB192" s="301"/>
      <c r="AC192" s="140"/>
      <c r="AD192" s="126"/>
      <c r="AE192" s="136"/>
      <c r="AF192" s="5"/>
      <c r="AG192" s="140"/>
      <c r="AH192" s="126"/>
      <c r="AI192" s="155"/>
      <c r="AJ192" s="123"/>
      <c r="AK192" s="139"/>
      <c r="AL192" s="124"/>
      <c r="AM192" s="155"/>
      <c r="AN192" s="123"/>
      <c r="AO192" s="139"/>
      <c r="AP192" s="124"/>
      <c r="AQ192" s="122"/>
      <c r="AR192" s="123"/>
      <c r="AS192" s="139"/>
      <c r="AT192" s="124"/>
      <c r="AU192" s="122">
        <f>VLOOKUP(C192,'11'!$B$9:$H$521,3,FALSE)</f>
        <v>0.11409722222222222</v>
      </c>
      <c r="AV192" s="123">
        <f>VLOOKUP(C192,'11'!$B$9:$H$521,4,FALSE)</f>
        <v>15</v>
      </c>
      <c r="AW192" s="139">
        <f>VLOOKUP(AV192,Баллы!$A$2:$B$101,2)+AX192/2</f>
        <v>91.5</v>
      </c>
      <c r="AX192" s="124">
        <f>VLOOKUP(C192,'11'!$B$9:$H$521,6,FALSE)</f>
        <v>31</v>
      </c>
    </row>
    <row r="193" spans="1:50" ht="14.4" customHeight="1">
      <c r="A193" s="245">
        <f>IF(D193=0," ",RANK(D193,$D$3:$D$1238,0))</f>
        <v>190</v>
      </c>
      <c r="B193" s="246">
        <v>191</v>
      </c>
      <c r="C193" s="104" t="s">
        <v>536</v>
      </c>
      <c r="D193" s="115">
        <f>I193+M193+Q193+U193+Y193+AC193+AG193+AK193+AO193+AW193+AS193</f>
        <v>91.5</v>
      </c>
      <c r="E193" s="115">
        <f>J193+N193+R193+V193+Z193+AD193+AH193+AL193+AP193+AX193+AT193</f>
        <v>25</v>
      </c>
      <c r="F193" s="119">
        <f>COUNTA(H193,L193,P193,T193,X193,AB193,AF193,AJ193,AN193,AV193,AR193)</f>
        <v>2</v>
      </c>
      <c r="G193" s="125">
        <f>VLOOKUP(C193,'1'!$B$46:$H$384,3,FALSE)</f>
        <v>3.1817129629629633E-2</v>
      </c>
      <c r="H193" s="5">
        <f>VLOOKUP(C193,'1'!$B$46:$H$384,4,FALSE)</f>
        <v>13</v>
      </c>
      <c r="I193" s="140">
        <f>VLOOKUP(H193,Баллы!$A$2:$B$101,2)+J193/2</f>
        <v>83</v>
      </c>
      <c r="J193" s="126">
        <f>VLOOKUP(C193,'1'!$B$46:$H$384,6,FALSE)</f>
        <v>10</v>
      </c>
      <c r="K193" s="125">
        <f>VLOOKUP(C193,'2'!$B$101:$H$575,3,FALSE)</f>
        <v>7.1759259259259259E-2</v>
      </c>
      <c r="L193" s="5">
        <f>VLOOKUP(C193,'2'!$B$101:$H$575,4,FALSE)</f>
        <v>115</v>
      </c>
      <c r="M193" s="140">
        <f>VLOOKUP(L193,Баллы!$A$2:$B$101,2)+N193/2</f>
        <v>8.5</v>
      </c>
      <c r="N193" s="126">
        <f>VLOOKUP(C193,'2'!$B$101:$H$575,6,FALSE)</f>
        <v>15</v>
      </c>
      <c r="O193" s="125"/>
      <c r="P193" s="5"/>
      <c r="Q193" s="140"/>
      <c r="R193" s="126"/>
      <c r="S193" s="125"/>
      <c r="T193" s="5"/>
      <c r="U193" s="140"/>
      <c r="V193" s="126"/>
      <c r="W193" s="136"/>
      <c r="X193" s="5"/>
      <c r="Y193" s="140"/>
      <c r="Z193" s="126"/>
      <c r="AA193" s="136"/>
      <c r="AB193" s="5"/>
      <c r="AC193" s="140"/>
      <c r="AD193" s="126"/>
      <c r="AE193" s="136"/>
      <c r="AF193" s="5"/>
      <c r="AG193" s="140"/>
      <c r="AH193" s="126"/>
      <c r="AI193" s="155"/>
      <c r="AJ193" s="123"/>
      <c r="AK193" s="139"/>
      <c r="AL193" s="124"/>
      <c r="AM193" s="155"/>
      <c r="AN193" s="123"/>
      <c r="AO193" s="139"/>
      <c r="AP193" s="124"/>
      <c r="AQ193" s="122"/>
      <c r="AR193" s="123"/>
      <c r="AS193" s="139"/>
      <c r="AT193" s="124"/>
      <c r="AU193" s="122"/>
      <c r="AV193" s="123"/>
      <c r="AW193" s="139"/>
      <c r="AX193" s="124"/>
    </row>
    <row r="194" spans="1:50" ht="14.4" customHeight="1">
      <c r="A194" s="245">
        <f>IF(D194=0," ",RANK(D194,$D$3:$D$1238,0))</f>
        <v>190</v>
      </c>
      <c r="B194" s="246">
        <v>192</v>
      </c>
      <c r="C194" s="108" t="s">
        <v>1183</v>
      </c>
      <c r="D194" s="115">
        <f>I194+M194+Q194+U194+Y194+AC194+AG194+AK194+AO194+AW194+AS194</f>
        <v>91.5</v>
      </c>
      <c r="E194" s="115">
        <f>J194+N194+R194+V194+Z194+AD194+AH194+AL194+AP194+AX194+AT194</f>
        <v>25</v>
      </c>
      <c r="F194" s="119">
        <f>COUNTA(H194,L194,P194,T194,X194,AB194,AF194,AJ194,AN194,AV194,AR194)</f>
        <v>1</v>
      </c>
      <c r="G194" s="125"/>
      <c r="H194" s="5"/>
      <c r="I194" s="140"/>
      <c r="J194" s="126"/>
      <c r="K194" s="125"/>
      <c r="L194" s="5"/>
      <c r="M194" s="140"/>
      <c r="N194" s="126"/>
      <c r="O194" s="125"/>
      <c r="P194" s="5"/>
      <c r="Q194" s="140"/>
      <c r="R194" s="126"/>
      <c r="S194" s="125"/>
      <c r="T194" s="5"/>
      <c r="U194" s="140"/>
      <c r="V194" s="126"/>
      <c r="W194" s="136">
        <f>VLOOKUP(C194,'5'!$B$50:$H$423,3,FALSE)</f>
        <v>0.10137731481481482</v>
      </c>
      <c r="X194" s="5">
        <f>VLOOKUP(C194,'5'!$B$50:$H$423,4,FALSE)</f>
        <v>12</v>
      </c>
      <c r="Y194" s="140">
        <f>VLOOKUP(X194,Баллы!$A$2:$B$101,2)+Z194/2</f>
        <v>91.5</v>
      </c>
      <c r="Z194" s="126">
        <f>VLOOKUP(C194,'5'!$B$50:$H$423,6,FALSE)</f>
        <v>25</v>
      </c>
      <c r="AA194" s="136"/>
      <c r="AB194" s="5"/>
      <c r="AC194" s="140"/>
      <c r="AD194" s="126"/>
      <c r="AE194" s="136"/>
      <c r="AF194" s="5"/>
      <c r="AG194" s="140"/>
      <c r="AH194" s="126"/>
      <c r="AI194" s="155"/>
      <c r="AJ194" s="123"/>
      <c r="AK194" s="139"/>
      <c r="AL194" s="124"/>
      <c r="AM194" s="155"/>
      <c r="AN194" s="123"/>
      <c r="AO194" s="139"/>
      <c r="AP194" s="124"/>
      <c r="AQ194" s="122"/>
      <c r="AR194" s="123"/>
      <c r="AS194" s="139"/>
      <c r="AT194" s="124"/>
      <c r="AU194" s="122"/>
      <c r="AV194" s="123"/>
      <c r="AW194" s="139"/>
      <c r="AX194" s="124"/>
    </row>
    <row r="195" spans="1:50" ht="14.4" customHeight="1">
      <c r="A195" s="245">
        <f>IF(D195=0," ",RANK(D195,$D$3:$D$1238,0))</f>
        <v>190</v>
      </c>
      <c r="B195" s="246">
        <v>193</v>
      </c>
      <c r="C195" s="104" t="s">
        <v>795</v>
      </c>
      <c r="D195" s="115">
        <f>I195+M195+Q195+U195+Y195+AC195+AG195+AK195+AO195+AW195+AS195</f>
        <v>91.5</v>
      </c>
      <c r="E195" s="115">
        <f>J195+N195+R195+V195+Z195+AD195+AH195+AL195+AP195+AX195+AT195</f>
        <v>15</v>
      </c>
      <c r="F195" s="119">
        <f>COUNTA(H195,L195,P195,T195,X195,AB195,AF195,AJ195,AN195,AV195,AR195)</f>
        <v>2</v>
      </c>
      <c r="G195" s="125"/>
      <c r="H195" s="5"/>
      <c r="I195" s="140"/>
      <c r="J195" s="126"/>
      <c r="K195" s="125">
        <f>VLOOKUP(C195,'2'!$B$101:$H$575,3,FALSE)</f>
        <v>2.4097222222222225E-2</v>
      </c>
      <c r="L195" s="5">
        <f>VLOOKUP(C195,'2'!$B$101:$H$575,4,FALSE)</f>
        <v>60</v>
      </c>
      <c r="M195" s="140">
        <f>VLOOKUP(L195,Баллы!$A$2:$B$101,2)+N195/2</f>
        <v>33.5</v>
      </c>
      <c r="N195" s="126">
        <f>VLOOKUP(C195,'2'!$B$101:$H$575,6,FALSE)</f>
        <v>5</v>
      </c>
      <c r="O195" s="125"/>
      <c r="P195" s="5"/>
      <c r="Q195" s="140"/>
      <c r="R195" s="126"/>
      <c r="S195" s="125"/>
      <c r="T195" s="5"/>
      <c r="U195" s="140"/>
      <c r="V195" s="126"/>
      <c r="W195" s="136">
        <f>VLOOKUP(C195,'5'!$B$50:$H$423,3,FALSE)</f>
        <v>4.943287037037037E-2</v>
      </c>
      <c r="X195" s="5">
        <f>VLOOKUP(C195,'5'!$B$50:$H$423,4,FALSE)</f>
        <v>38</v>
      </c>
      <c r="Y195" s="140">
        <f>VLOOKUP(X195,Баллы!$A$2:$B$101,2)+Z195/2</f>
        <v>58</v>
      </c>
      <c r="Z195" s="126">
        <f>VLOOKUP(C195,'5'!$B$50:$H$423,6,FALSE)</f>
        <v>10</v>
      </c>
      <c r="AA195" s="136"/>
      <c r="AB195" s="5"/>
      <c r="AC195" s="140"/>
      <c r="AD195" s="126"/>
      <c r="AE195" s="136"/>
      <c r="AF195" s="5"/>
      <c r="AG195" s="140"/>
      <c r="AH195" s="126"/>
      <c r="AI195" s="155"/>
      <c r="AJ195" s="123"/>
      <c r="AK195" s="139"/>
      <c r="AL195" s="124"/>
      <c r="AM195" s="155"/>
      <c r="AN195" s="123"/>
      <c r="AO195" s="139"/>
      <c r="AP195" s="124"/>
      <c r="AQ195" s="122"/>
      <c r="AR195" s="123"/>
      <c r="AS195" s="139"/>
      <c r="AT195" s="124"/>
      <c r="AU195" s="122"/>
      <c r="AV195" s="123"/>
      <c r="AW195" s="139"/>
      <c r="AX195" s="124"/>
    </row>
    <row r="196" spans="1:50" ht="14.4" customHeight="1">
      <c r="A196" s="245">
        <f>IF(D196=0," ",RANK(D196,$D$3:$D$1238,0))</f>
        <v>190</v>
      </c>
      <c r="B196" s="246">
        <v>194</v>
      </c>
      <c r="C196" s="106" t="s">
        <v>2620</v>
      </c>
      <c r="D196" s="115">
        <f>I196+M196+Q196+U196+Y196+AC196+AG196+AK196+AO196+AW196+AS196</f>
        <v>91.5</v>
      </c>
      <c r="E196" s="115">
        <f>J196+N196+R196+V196+Z196+AD196+AH196+AL196+AP196+AX196+AT196</f>
        <v>5</v>
      </c>
      <c r="F196" s="119">
        <f>COUNTA(H196,L196,P196,T196,X196,AB196,AF196,AJ196,AN196,AV196,AR196)</f>
        <v>1</v>
      </c>
      <c r="G196" s="125"/>
      <c r="H196" s="5"/>
      <c r="I196" s="140"/>
      <c r="J196" s="126"/>
      <c r="K196" s="125"/>
      <c r="L196" s="5"/>
      <c r="M196" s="140"/>
      <c r="N196" s="126"/>
      <c r="O196" s="125"/>
      <c r="P196" s="5"/>
      <c r="Q196" s="140"/>
      <c r="R196" s="126"/>
      <c r="S196" s="125">
        <f>VLOOKUP(C196,'4'!$B$2:$I$1053,3,FALSE)</f>
        <v>1.2256944444444445E-2</v>
      </c>
      <c r="T196" s="5">
        <f>VLOOKUP(C196,'4'!$B$2:$I$1053,4,FALSE)</f>
        <v>6</v>
      </c>
      <c r="U196" s="140">
        <f>VLOOKUP(T196,Баллы!$A$2:$B$101,2)+V196/2</f>
        <v>91.5</v>
      </c>
      <c r="V196" s="126">
        <f>VLOOKUP(C196,'4'!$B$2:$I$1053,6,FALSE)</f>
        <v>5</v>
      </c>
      <c r="W196" s="136"/>
      <c r="X196" s="5"/>
      <c r="Y196" s="140"/>
      <c r="Z196" s="126"/>
      <c r="AA196" s="136"/>
      <c r="AB196" s="5"/>
      <c r="AC196" s="140"/>
      <c r="AD196" s="126"/>
      <c r="AE196" s="136"/>
      <c r="AF196" s="5"/>
      <c r="AG196" s="140"/>
      <c r="AH196" s="126"/>
      <c r="AI196" s="155"/>
      <c r="AJ196" s="123"/>
      <c r="AK196" s="139"/>
      <c r="AL196" s="124"/>
      <c r="AM196" s="155"/>
      <c r="AN196" s="123"/>
      <c r="AO196" s="139"/>
      <c r="AP196" s="124"/>
      <c r="AQ196" s="122"/>
      <c r="AR196" s="123"/>
      <c r="AS196" s="139"/>
      <c r="AT196" s="124"/>
      <c r="AU196" s="122"/>
      <c r="AV196" s="123"/>
      <c r="AW196" s="139"/>
      <c r="AX196" s="124"/>
    </row>
    <row r="197" spans="1:50" ht="14.4" customHeight="1">
      <c r="A197" s="245">
        <f>IF(D197=0," ",RANK(D197,$D$3:$D$1238,0))</f>
        <v>190</v>
      </c>
      <c r="B197" s="246">
        <v>194</v>
      </c>
      <c r="C197" s="283" t="s">
        <v>5020</v>
      </c>
      <c r="D197" s="115">
        <f>I197+M197+Q197+U197+Y197+AC197+AG197+AK197+AO197+AW197+AS197</f>
        <v>91.5</v>
      </c>
      <c r="E197" s="115">
        <f>J197+N197+R197+V197+Z197+AD197+AH197+AL197+AP197+AX197+AT197</f>
        <v>5</v>
      </c>
      <c r="F197" s="119">
        <f>COUNTA(H197,L197,P197,T197,X197,AB197,AF197,AJ197,AN197,AV197,AR197)</f>
        <v>1</v>
      </c>
      <c r="G197" s="125"/>
      <c r="H197" s="5"/>
      <c r="I197" s="140"/>
      <c r="J197" s="126"/>
      <c r="K197" s="125"/>
      <c r="L197" s="5"/>
      <c r="M197" s="140"/>
      <c r="N197" s="126"/>
      <c r="O197" s="125"/>
      <c r="P197" s="5"/>
      <c r="Q197" s="140"/>
      <c r="R197" s="126"/>
      <c r="S197" s="125"/>
      <c r="T197" s="5"/>
      <c r="U197" s="140"/>
      <c r="V197" s="126"/>
      <c r="W197" s="136"/>
      <c r="X197" s="5"/>
      <c r="Y197" s="140"/>
      <c r="Z197" s="126"/>
      <c r="AA197" s="136"/>
      <c r="AB197" s="301"/>
      <c r="AC197" s="140"/>
      <c r="AD197" s="126"/>
      <c r="AE197" s="136"/>
      <c r="AF197" s="5"/>
      <c r="AG197" s="140"/>
      <c r="AH197" s="126"/>
      <c r="AI197" s="155"/>
      <c r="AJ197" s="123"/>
      <c r="AK197" s="139"/>
      <c r="AL197" s="124"/>
      <c r="AM197" s="155">
        <f>VLOOKUP(C197,'9'!$B$2:$H$1187,3,FALSE)</f>
        <v>1.5949074074074074E-2</v>
      </c>
      <c r="AN197" s="123">
        <f>VLOOKUP(C197,'9'!$B$2:$H$1187,4,FALSE)</f>
        <v>6</v>
      </c>
      <c r="AO197" s="139">
        <f>VLOOKUP(AN197,Баллы!$A$2:$B$101,2)+AP197/2</f>
        <v>91.5</v>
      </c>
      <c r="AP197" s="124">
        <f>VLOOKUP(C197,'9'!$B$2:$H$1187,6,FALSE)</f>
        <v>5</v>
      </c>
      <c r="AQ197" s="122"/>
      <c r="AR197" s="123"/>
      <c r="AS197" s="139"/>
      <c r="AT197" s="124"/>
      <c r="AU197" s="122"/>
      <c r="AV197" s="123"/>
      <c r="AW197" s="139"/>
      <c r="AX197" s="124"/>
    </row>
    <row r="198" spans="1:50" ht="14.4" customHeight="1">
      <c r="A198" s="245">
        <f>IF(D198=0," ",RANK(D198,$D$3:$D$1238,0))</f>
        <v>196</v>
      </c>
      <c r="B198" s="246">
        <v>196</v>
      </c>
      <c r="C198" s="107" t="s">
        <v>1703</v>
      </c>
      <c r="D198" s="115">
        <f>I198+M198+Q198+U198+Y198+AC198+AG198+AK198+AO198+AW198+AS198</f>
        <v>91</v>
      </c>
      <c r="E198" s="115">
        <f>J198+N198+R198+V198+Z198+AD198+AH198+AL198+AP198+AX198+AT198</f>
        <v>30</v>
      </c>
      <c r="F198" s="119">
        <f>COUNTA(H198,L198,P198,T198,X198,AB198,AF198,AJ198,AN198,AV198,AR198)</f>
        <v>2</v>
      </c>
      <c r="G198" s="125"/>
      <c r="H198" s="5"/>
      <c r="I198" s="140"/>
      <c r="J198" s="126"/>
      <c r="K198" s="125"/>
      <c r="L198" s="5"/>
      <c r="M198" s="140"/>
      <c r="N198" s="126"/>
      <c r="O198" s="125"/>
      <c r="P198" s="5"/>
      <c r="Q198" s="140"/>
      <c r="R198" s="126"/>
      <c r="S198" s="125">
        <f>VLOOKUP(C198,'4'!$B$2:$I$1053,3,FALSE)</f>
        <v>6.6747685185185188E-2</v>
      </c>
      <c r="T198" s="5">
        <f>VLOOKUP(C198,'4'!$B$2:$I$1053,4,FALSE)</f>
        <v>16</v>
      </c>
      <c r="U198" s="140">
        <f>VLOOKUP(T198,Баллы!$A$2:$B$101,2)+V198/2</f>
        <v>85</v>
      </c>
      <c r="V198" s="126">
        <f>VLOOKUP(C198,'4'!$B$2:$I$1053,6,FALSE)</f>
        <v>20</v>
      </c>
      <c r="W198" s="136"/>
      <c r="X198" s="5"/>
      <c r="Y198" s="140"/>
      <c r="Z198" s="126"/>
      <c r="AA198" s="136"/>
      <c r="AB198" s="5"/>
      <c r="AC198" s="140"/>
      <c r="AD198" s="126"/>
      <c r="AE198" s="136"/>
      <c r="AF198" s="5"/>
      <c r="AG198" s="140"/>
      <c r="AH198" s="126"/>
      <c r="AI198" s="155"/>
      <c r="AJ198" s="123"/>
      <c r="AK198" s="139"/>
      <c r="AL198" s="124"/>
      <c r="AM198" s="155">
        <f>VLOOKUP(C198,'9'!$B$2:$H$1187,3,FALSE)</f>
        <v>4.6851851851851853E-2</v>
      </c>
      <c r="AN198" s="123">
        <f>VLOOKUP(C198,'9'!$B$2:$H$1187,4,FALSE)</f>
        <v>245</v>
      </c>
      <c r="AO198" s="139">
        <f>VLOOKUP(AN198,Баллы!$A$2:$B$101,2)+AP198/2</f>
        <v>6</v>
      </c>
      <c r="AP198" s="124">
        <f>VLOOKUP(C198,'9'!$B$2:$H$1187,6,FALSE)</f>
        <v>10</v>
      </c>
      <c r="AQ198" s="122"/>
      <c r="AR198" s="123"/>
      <c r="AS198" s="139"/>
      <c r="AT198" s="124"/>
      <c r="AU198" s="122"/>
      <c r="AV198" s="123"/>
      <c r="AW198" s="139"/>
      <c r="AX198" s="124"/>
    </row>
    <row r="199" spans="1:50" ht="14.4" customHeight="1">
      <c r="A199" s="245">
        <f>IF(D199=0," ",RANK(D199,$D$3:$D$1238,0))</f>
        <v>196</v>
      </c>
      <c r="B199" s="246">
        <v>196</v>
      </c>
      <c r="C199" s="104" t="s">
        <v>357</v>
      </c>
      <c r="D199" s="115">
        <f>I199+M199+Q199+U199+Y199+AC199+AG199+AK199+AO199+AW199+AS199</f>
        <v>91</v>
      </c>
      <c r="E199" s="115">
        <f>J199+N199+R199+V199+Z199+AD199+AH199+AL199+AP199+AX199+AT199</f>
        <v>30</v>
      </c>
      <c r="F199" s="119">
        <f>COUNTA(H199,L199,P199,T199,X199,AB199,AF199,AJ199,AN199,AV199,AR199)</f>
        <v>2</v>
      </c>
      <c r="G199" s="125"/>
      <c r="H199" s="5"/>
      <c r="I199" s="140"/>
      <c r="J199" s="126"/>
      <c r="K199" s="125">
        <f>VLOOKUP(C199,'2'!$B$101:$H$575,3,FALSE)</f>
        <v>6.0995370370370366E-2</v>
      </c>
      <c r="L199" s="5">
        <f>VLOOKUP(C199,'2'!$B$101:$H$575,4,FALSE)</f>
        <v>82</v>
      </c>
      <c r="M199" s="140">
        <f>VLOOKUP(L199,Баллы!$A$2:$B$101,2)+N199/2</f>
        <v>16.5</v>
      </c>
      <c r="N199" s="126">
        <f>VLOOKUP(C199,'2'!$B$101:$H$575,6,FALSE)</f>
        <v>15</v>
      </c>
      <c r="O199" s="125"/>
      <c r="P199" s="5"/>
      <c r="Q199" s="140"/>
      <c r="R199" s="126"/>
      <c r="S199" s="125"/>
      <c r="T199" s="5"/>
      <c r="U199" s="140"/>
      <c r="V199" s="126"/>
      <c r="W199" s="136"/>
      <c r="X199" s="5"/>
      <c r="Y199" s="140"/>
      <c r="Z199" s="126"/>
      <c r="AA199" s="136"/>
      <c r="AB199" s="5"/>
      <c r="AC199" s="140"/>
      <c r="AD199" s="126"/>
      <c r="AE199" s="136"/>
      <c r="AF199" s="5"/>
      <c r="AG199" s="140"/>
      <c r="AH199" s="126"/>
      <c r="AI199" s="155">
        <f>VLOOKUP(C199,'8'!$B$6:$H$193,3,FALSE)</f>
        <v>6.4722222222222223E-2</v>
      </c>
      <c r="AJ199" s="123">
        <f>VLOOKUP(C199,'8'!$B$6:$H$193,4,FALSE)</f>
        <v>24</v>
      </c>
      <c r="AK199" s="139">
        <f>VLOOKUP(AJ199,Баллы!$A$2:$B$101,2)+AL199/2</f>
        <v>74.5</v>
      </c>
      <c r="AL199" s="124">
        <f>VLOOKUP(C199,'8'!$B$6:$H$193,6,FALSE)</f>
        <v>15</v>
      </c>
      <c r="AM199" s="155"/>
      <c r="AN199" s="123"/>
      <c r="AO199" s="139"/>
      <c r="AP199" s="124"/>
      <c r="AQ199" s="122"/>
      <c r="AR199" s="123"/>
      <c r="AS199" s="139"/>
      <c r="AT199" s="124"/>
      <c r="AU199" s="122"/>
      <c r="AV199" s="123"/>
      <c r="AW199" s="139"/>
      <c r="AX199" s="124"/>
    </row>
    <row r="200" spans="1:50" ht="14.4" customHeight="1">
      <c r="A200" s="245">
        <f>IF(D200=0," ",RANK(D200,$D$3:$D$1238,0))</f>
        <v>196</v>
      </c>
      <c r="B200" s="246">
        <v>198</v>
      </c>
      <c r="C200" s="104" t="s">
        <v>222</v>
      </c>
      <c r="D200" s="115">
        <f>I200+M200+Q200+U200+Y200+AC200+AG200+AK200+AO200+AW200+AS200</f>
        <v>91</v>
      </c>
      <c r="E200" s="115">
        <f>J200+N200+R200+V200+Z200+AD200+AH200+AL200+AP200+AX200+AT200</f>
        <v>30</v>
      </c>
      <c r="F200" s="119">
        <f>COUNTA(H200,L200,P200,T200,X200,AB200,AF200,AJ200,AN200,AV200,AR200)</f>
        <v>1</v>
      </c>
      <c r="G200" s="125"/>
      <c r="H200" s="5"/>
      <c r="I200" s="140"/>
      <c r="J200" s="126"/>
      <c r="K200" s="125">
        <f>VLOOKUP(C200,'2'!$B$101:$H$575,3,FALSE)</f>
        <v>0.11322916666666666</v>
      </c>
      <c r="L200" s="5">
        <f>VLOOKUP(C200,'2'!$B$101:$H$575,4,FALSE)</f>
        <v>15</v>
      </c>
      <c r="M200" s="140">
        <f>VLOOKUP(L200,Баллы!$A$2:$B$101,2)+N200/2</f>
        <v>91</v>
      </c>
      <c r="N200" s="126">
        <f>VLOOKUP(C200,'2'!$B$101:$H$575,6,FALSE)</f>
        <v>30</v>
      </c>
      <c r="O200" s="125"/>
      <c r="P200" s="5"/>
      <c r="Q200" s="140"/>
      <c r="R200" s="126"/>
      <c r="S200" s="125"/>
      <c r="T200" s="5"/>
      <c r="U200" s="140"/>
      <c r="V200" s="126"/>
      <c r="W200" s="136"/>
      <c r="X200" s="5"/>
      <c r="Y200" s="140"/>
      <c r="Z200" s="126"/>
      <c r="AA200" s="136"/>
      <c r="AB200" s="5"/>
      <c r="AC200" s="140"/>
      <c r="AD200" s="126"/>
      <c r="AE200" s="136"/>
      <c r="AF200" s="5"/>
      <c r="AG200" s="140"/>
      <c r="AH200" s="126"/>
      <c r="AI200" s="155"/>
      <c r="AJ200" s="123"/>
      <c r="AK200" s="139"/>
      <c r="AL200" s="124"/>
      <c r="AM200" s="155"/>
      <c r="AN200" s="123"/>
      <c r="AO200" s="139"/>
      <c r="AP200" s="124"/>
      <c r="AQ200" s="122"/>
      <c r="AR200" s="123"/>
      <c r="AS200" s="139"/>
      <c r="AT200" s="124"/>
      <c r="AU200" s="122"/>
      <c r="AV200" s="123"/>
      <c r="AW200" s="139"/>
      <c r="AX200" s="124"/>
    </row>
    <row r="201" spans="1:50" ht="14.4" customHeight="1">
      <c r="A201" s="245">
        <f>IF(D201=0," ",RANK(D201,$D$3:$D$1238,0))</f>
        <v>196</v>
      </c>
      <c r="B201" s="246">
        <v>199</v>
      </c>
      <c r="C201" s="107" t="s">
        <v>1612</v>
      </c>
      <c r="D201" s="115">
        <f>I201+M201+Q201+U201+Y201+AC201+AG201+AK201+AO201+AW201+AS201</f>
        <v>91</v>
      </c>
      <c r="E201" s="115">
        <f>J201+N201+R201+V201+Z201+AD201+AH201+AL201+AP201+AX201+AT201</f>
        <v>20</v>
      </c>
      <c r="F201" s="119">
        <f>COUNTA(H201,L201,P201,T201,X201,AB201,AF201,AJ201,AN201,AV201,AR201)</f>
        <v>1</v>
      </c>
      <c r="G201" s="125"/>
      <c r="H201" s="5"/>
      <c r="I201" s="140"/>
      <c r="J201" s="126"/>
      <c r="K201" s="125"/>
      <c r="L201" s="5"/>
      <c r="M201" s="140"/>
      <c r="N201" s="126"/>
      <c r="O201" s="125"/>
      <c r="P201" s="5"/>
      <c r="Q201" s="140"/>
      <c r="R201" s="126"/>
      <c r="S201" s="125">
        <f>VLOOKUP(C201,'4'!$B$2:$I$1053,3,FALSE)</f>
        <v>6.3993055555555553E-2</v>
      </c>
      <c r="T201" s="5">
        <f>VLOOKUP(C201,'4'!$B$2:$I$1053,4,FALSE)</f>
        <v>10</v>
      </c>
      <c r="U201" s="140">
        <f>VLOOKUP(T201,Баллы!$A$2:$B$101,2)+V201/2</f>
        <v>91</v>
      </c>
      <c r="V201" s="126">
        <f>VLOOKUP(C201,'4'!$B$2:$I$1053,6,FALSE)</f>
        <v>20</v>
      </c>
      <c r="W201" s="136"/>
      <c r="X201" s="5"/>
      <c r="Y201" s="140"/>
      <c r="Z201" s="126"/>
      <c r="AA201" s="136"/>
      <c r="AB201" s="5"/>
      <c r="AC201" s="140"/>
      <c r="AD201" s="126"/>
      <c r="AE201" s="136"/>
      <c r="AF201" s="5"/>
      <c r="AG201" s="140"/>
      <c r="AH201" s="126"/>
      <c r="AI201" s="155"/>
      <c r="AJ201" s="123"/>
      <c r="AK201" s="139"/>
      <c r="AL201" s="124"/>
      <c r="AM201" s="155"/>
      <c r="AN201" s="123"/>
      <c r="AO201" s="139"/>
      <c r="AP201" s="124"/>
      <c r="AQ201" s="122"/>
      <c r="AR201" s="123"/>
      <c r="AS201" s="139"/>
      <c r="AT201" s="124"/>
      <c r="AU201" s="122"/>
      <c r="AV201" s="123"/>
      <c r="AW201" s="139"/>
      <c r="AX201" s="124"/>
    </row>
    <row r="202" spans="1:50" ht="14.4" customHeight="1">
      <c r="A202" s="245">
        <f>IF(D202=0," ",RANK(D202,$D$3:$D$1238,0))</f>
        <v>196</v>
      </c>
      <c r="B202" s="246">
        <v>200</v>
      </c>
      <c r="C202" s="104" t="s">
        <v>6382</v>
      </c>
      <c r="D202" s="115">
        <f>I202+M202+Q202+U202+Y202+AC202+AG202+AK202+AO202+AW202+AS202</f>
        <v>91</v>
      </c>
      <c r="E202" s="115">
        <f>J202+N202+R202+V202+Z202+AD202+AH202+AL202+AP202+AX202+AT202</f>
        <v>8</v>
      </c>
      <c r="F202" s="119">
        <f>COUNTA(H202,L202,P202,T202,X202,AB202,AF202,AJ202,AN202,AV202,AR202)</f>
        <v>1</v>
      </c>
      <c r="G202" s="125"/>
      <c r="H202" s="5"/>
      <c r="I202" s="140"/>
      <c r="J202" s="126"/>
      <c r="K202" s="125"/>
      <c r="L202" s="5"/>
      <c r="M202" s="140"/>
      <c r="N202" s="126"/>
      <c r="O202" s="125"/>
      <c r="P202" s="5"/>
      <c r="Q202" s="140"/>
      <c r="R202" s="126"/>
      <c r="S202" s="125"/>
      <c r="T202" s="5"/>
      <c r="U202" s="140"/>
      <c r="V202" s="126"/>
      <c r="W202" s="136"/>
      <c r="X202" s="5"/>
      <c r="Y202" s="140"/>
      <c r="Z202" s="126"/>
      <c r="AA202" s="136"/>
      <c r="AB202" s="301"/>
      <c r="AC202" s="140"/>
      <c r="AD202" s="126"/>
      <c r="AE202" s="136"/>
      <c r="AF202" s="5"/>
      <c r="AG202" s="140"/>
      <c r="AH202" s="126"/>
      <c r="AI202" s="155"/>
      <c r="AJ202" s="123"/>
      <c r="AK202" s="139"/>
      <c r="AL202" s="124"/>
      <c r="AM202" s="155"/>
      <c r="AN202" s="123"/>
      <c r="AO202" s="139"/>
      <c r="AP202" s="124"/>
      <c r="AQ202" s="122"/>
      <c r="AR202" s="123"/>
      <c r="AS202" s="139"/>
      <c r="AT202" s="124"/>
      <c r="AU202" s="122">
        <f>VLOOKUP(C202,'11'!$B$9:$H$521,3,FALSE)</f>
        <v>2.7395833333333335E-2</v>
      </c>
      <c r="AV202" s="123">
        <f>VLOOKUP(C202,'11'!$B$9:$H$521,4,FALSE)</f>
        <v>7</v>
      </c>
      <c r="AW202" s="139">
        <f>VLOOKUP(AV202,Баллы!$A$2:$B$101,2)+AX202/2</f>
        <v>91</v>
      </c>
      <c r="AX202" s="124">
        <f>VLOOKUP(C202,'11'!$B$9:$H$521,6,FALSE)</f>
        <v>8</v>
      </c>
    </row>
    <row r="203" spans="1:50" ht="14.4" customHeight="1">
      <c r="A203" s="245">
        <f>IF(D203=0," ",RANK(D203,$D$3:$D$1238,0))</f>
        <v>201</v>
      </c>
      <c r="B203" s="246">
        <v>201</v>
      </c>
      <c r="C203" s="104" t="s">
        <v>6333</v>
      </c>
      <c r="D203" s="115">
        <f>I203+M203+Q203+U203+Y203+AC203+AG203+AK203+AO203+AW203+AS203</f>
        <v>90.5</v>
      </c>
      <c r="E203" s="115">
        <f>J203+N203+R203+V203+Z203+AD203+AH203+AL203+AP203+AX203+AT203</f>
        <v>31</v>
      </c>
      <c r="F203" s="119">
        <f>COUNTA(H203,L203,P203,T203,X203,AB203,AF203,AJ203,AN203,AV203,AR203)</f>
        <v>1</v>
      </c>
      <c r="G203" s="125"/>
      <c r="H203" s="5"/>
      <c r="I203" s="140"/>
      <c r="J203" s="126"/>
      <c r="K203" s="125"/>
      <c r="L203" s="5"/>
      <c r="M203" s="140"/>
      <c r="N203" s="126"/>
      <c r="O203" s="125"/>
      <c r="P203" s="5"/>
      <c r="Q203" s="140"/>
      <c r="R203" s="126"/>
      <c r="S203" s="125"/>
      <c r="T203" s="5"/>
      <c r="U203" s="140"/>
      <c r="V203" s="126"/>
      <c r="W203" s="136"/>
      <c r="X203" s="5"/>
      <c r="Y203" s="140"/>
      <c r="Z203" s="126"/>
      <c r="AA203" s="136"/>
      <c r="AB203" s="301"/>
      <c r="AC203" s="140"/>
      <c r="AD203" s="126"/>
      <c r="AE203" s="136"/>
      <c r="AF203" s="5"/>
      <c r="AG203" s="140"/>
      <c r="AH203" s="126"/>
      <c r="AI203" s="155"/>
      <c r="AJ203" s="123"/>
      <c r="AK203" s="139"/>
      <c r="AL203" s="124"/>
      <c r="AM203" s="155"/>
      <c r="AN203" s="123"/>
      <c r="AO203" s="139"/>
      <c r="AP203" s="124"/>
      <c r="AQ203" s="122"/>
      <c r="AR203" s="123"/>
      <c r="AS203" s="139"/>
      <c r="AT203" s="124"/>
      <c r="AU203" s="122">
        <f>VLOOKUP(C203,'11'!$B$9:$H$521,3,FALSE)</f>
        <v>0.1149074074074074</v>
      </c>
      <c r="AV203" s="123">
        <f>VLOOKUP(C203,'11'!$B$9:$H$521,4,FALSE)</f>
        <v>16</v>
      </c>
      <c r="AW203" s="139">
        <f>VLOOKUP(AV203,Баллы!$A$2:$B$101,2)+AX203/2</f>
        <v>90.5</v>
      </c>
      <c r="AX203" s="124">
        <f>VLOOKUP(C203,'11'!$B$9:$H$521,6,FALSE)</f>
        <v>31</v>
      </c>
    </row>
    <row r="204" spans="1:50" ht="14.4" customHeight="1">
      <c r="A204" s="245">
        <f>IF(D204=0," ",RANK(D204,$D$3:$D$1238,0))</f>
        <v>202</v>
      </c>
      <c r="B204" s="246">
        <v>202</v>
      </c>
      <c r="C204" s="105" t="s">
        <v>409</v>
      </c>
      <c r="D204" s="115">
        <f>I204+M204+Q204+U204+Y204+AC204+AG204+AK204+AO204+AW204+AS204</f>
        <v>90</v>
      </c>
      <c r="E204" s="115">
        <f>J204+N204+R204+V204+Z204+AD204+AH204+AL204+AP204+AX204+AT204</f>
        <v>32</v>
      </c>
      <c r="F204" s="119">
        <f>COUNTA(H204,L204,P204,T204,X204,AB204,AF204,AJ204,AN204,AV204,AR204)</f>
        <v>1</v>
      </c>
      <c r="G204" s="125"/>
      <c r="H204" s="5"/>
      <c r="I204" s="140"/>
      <c r="J204" s="126"/>
      <c r="K204" s="125"/>
      <c r="L204" s="5"/>
      <c r="M204" s="140"/>
      <c r="N204" s="126"/>
      <c r="O204" s="125"/>
      <c r="P204" s="5"/>
      <c r="Q204" s="140"/>
      <c r="R204" s="126"/>
      <c r="S204" s="125"/>
      <c r="T204" s="5"/>
      <c r="U204" s="140"/>
      <c r="V204" s="126"/>
      <c r="W204" s="136"/>
      <c r="X204" s="5"/>
      <c r="Y204" s="140"/>
      <c r="Z204" s="126"/>
      <c r="AA204" s="136">
        <f>VLOOKUP(C204,'6'!$B$8:$H$202,3,FALSE)</f>
        <v>0.1655787037037037</v>
      </c>
      <c r="AB204" s="5">
        <f>VLOOKUP(C204,'6'!$B$8:$H$202,4,FALSE)</f>
        <v>17</v>
      </c>
      <c r="AC204" s="140">
        <f>VLOOKUP(AB204,Баллы!$A$2:$B$101,2)+AD204/2</f>
        <v>90</v>
      </c>
      <c r="AD204" s="126">
        <f>VLOOKUP(C204,'6'!$B$8:$H$202,6,FALSE)</f>
        <v>32</v>
      </c>
      <c r="AE204" s="136"/>
      <c r="AF204" s="5"/>
      <c r="AG204" s="140"/>
      <c r="AH204" s="126"/>
      <c r="AI204" s="155"/>
      <c r="AJ204" s="123"/>
      <c r="AK204" s="139"/>
      <c r="AL204" s="124"/>
      <c r="AM204" s="155"/>
      <c r="AN204" s="123"/>
      <c r="AO204" s="139"/>
      <c r="AP204" s="124"/>
      <c r="AQ204" s="122"/>
      <c r="AR204" s="123"/>
      <c r="AS204" s="139"/>
      <c r="AT204" s="124"/>
      <c r="AU204" s="122"/>
      <c r="AV204" s="123"/>
      <c r="AW204" s="139"/>
      <c r="AX204" s="124"/>
    </row>
    <row r="205" spans="1:50" ht="14.4" customHeight="1">
      <c r="A205" s="245">
        <f>IF(D205=0," ",RANK(D205,$D$3:$D$1238,0))</f>
        <v>202</v>
      </c>
      <c r="B205" s="246">
        <v>203</v>
      </c>
      <c r="C205" s="107" t="s">
        <v>1610</v>
      </c>
      <c r="D205" s="115">
        <f>I205+M205+Q205+U205+Y205+AC205+AG205+AK205+AO205+AW205+AS205</f>
        <v>90</v>
      </c>
      <c r="E205" s="115">
        <f>J205+N205+R205+V205+Z205+AD205+AH205+AL205+AP205+AX205+AT205</f>
        <v>20</v>
      </c>
      <c r="F205" s="119">
        <f>COUNTA(H205,L205,P205,T205,X205,AB205,AF205,AJ205,AN205,AV205,AR205)</f>
        <v>1</v>
      </c>
      <c r="G205" s="125"/>
      <c r="H205" s="5"/>
      <c r="I205" s="140"/>
      <c r="J205" s="126"/>
      <c r="K205" s="125"/>
      <c r="L205" s="5"/>
      <c r="M205" s="140"/>
      <c r="N205" s="126"/>
      <c r="O205" s="125"/>
      <c r="P205" s="5"/>
      <c r="Q205" s="140"/>
      <c r="R205" s="126"/>
      <c r="S205" s="125">
        <f>VLOOKUP(C205,'4'!$B$2:$I$1053,3,FALSE)</f>
        <v>6.4108796296296303E-2</v>
      </c>
      <c r="T205" s="5">
        <f>VLOOKUP(C205,'4'!$B$2:$I$1053,4,FALSE)</f>
        <v>11</v>
      </c>
      <c r="U205" s="140">
        <f>VLOOKUP(T205,Баллы!$A$2:$B$101,2)+V205/2</f>
        <v>90</v>
      </c>
      <c r="V205" s="126">
        <f>VLOOKUP(C205,'4'!$B$2:$I$1053,6,FALSE)</f>
        <v>20</v>
      </c>
      <c r="W205" s="136"/>
      <c r="X205" s="5"/>
      <c r="Y205" s="140"/>
      <c r="Z205" s="126"/>
      <c r="AA205" s="136"/>
      <c r="AB205" s="5"/>
      <c r="AC205" s="140"/>
      <c r="AD205" s="126"/>
      <c r="AE205" s="136"/>
      <c r="AF205" s="5"/>
      <c r="AG205" s="140"/>
      <c r="AH205" s="126"/>
      <c r="AI205" s="155"/>
      <c r="AJ205" s="123"/>
      <c r="AK205" s="139"/>
      <c r="AL205" s="124"/>
      <c r="AM205" s="155"/>
      <c r="AN205" s="123"/>
      <c r="AO205" s="139"/>
      <c r="AP205" s="124"/>
      <c r="AQ205" s="122"/>
      <c r="AR205" s="123"/>
      <c r="AS205" s="139"/>
      <c r="AT205" s="124"/>
      <c r="AU205" s="122"/>
      <c r="AV205" s="123"/>
      <c r="AW205" s="139"/>
      <c r="AX205" s="124"/>
    </row>
    <row r="206" spans="1:50" ht="14.4" customHeight="1">
      <c r="A206" s="245">
        <f>IF(D206=0," ",RANK(D206,$D$3:$D$1238,0))</f>
        <v>202</v>
      </c>
      <c r="B206" s="246">
        <v>204</v>
      </c>
      <c r="C206" s="107" t="s">
        <v>2304</v>
      </c>
      <c r="D206" s="115">
        <f>I206+M206+Q206+U206+Y206+AC206+AG206+AK206+AO206+AW206+AS206</f>
        <v>90</v>
      </c>
      <c r="E206" s="115">
        <f>J206+N206+R206+V206+Z206+AD206+AH206+AL206+AP206+AX206+AT206</f>
        <v>10</v>
      </c>
      <c r="F206" s="119">
        <f>COUNTA(H206,L206,P206,T206,X206,AB206,AF206,AJ206,AN206,AV206,AR206)</f>
        <v>1</v>
      </c>
      <c r="G206" s="125"/>
      <c r="H206" s="5"/>
      <c r="I206" s="140"/>
      <c r="J206" s="126"/>
      <c r="K206" s="125"/>
      <c r="L206" s="5"/>
      <c r="M206" s="140"/>
      <c r="N206" s="126"/>
      <c r="O206" s="125"/>
      <c r="P206" s="5"/>
      <c r="Q206" s="140"/>
      <c r="R206" s="126"/>
      <c r="S206" s="125">
        <f>VLOOKUP(C206,'4'!$B$2:$I$1053,3,FALSE)</f>
        <v>2.8506944444444446E-2</v>
      </c>
      <c r="T206" s="5">
        <f>VLOOKUP(C206,'4'!$B$2:$I$1053,4,FALSE)</f>
        <v>8</v>
      </c>
      <c r="U206" s="140">
        <f>VLOOKUP(T206,Баллы!$A$2:$B$101,2)+V206/2</f>
        <v>90</v>
      </c>
      <c r="V206" s="126">
        <f>VLOOKUP(C206,'4'!$B$2:$I$1053,6,FALSE)</f>
        <v>10</v>
      </c>
      <c r="W206" s="136"/>
      <c r="X206" s="5"/>
      <c r="Y206" s="140"/>
      <c r="Z206" s="126"/>
      <c r="AA206" s="136"/>
      <c r="AB206" s="5"/>
      <c r="AC206" s="140"/>
      <c r="AD206" s="126"/>
      <c r="AE206" s="136"/>
      <c r="AF206" s="5"/>
      <c r="AG206" s="140"/>
      <c r="AH206" s="126"/>
      <c r="AI206" s="155"/>
      <c r="AJ206" s="123"/>
      <c r="AK206" s="139"/>
      <c r="AL206" s="124"/>
      <c r="AM206" s="155"/>
      <c r="AN206" s="123"/>
      <c r="AO206" s="139"/>
      <c r="AP206" s="124"/>
      <c r="AQ206" s="122"/>
      <c r="AR206" s="123"/>
      <c r="AS206" s="139"/>
      <c r="AT206" s="124"/>
      <c r="AU206" s="122"/>
      <c r="AV206" s="123"/>
      <c r="AW206" s="139"/>
      <c r="AX206" s="124"/>
    </row>
    <row r="207" spans="1:50" ht="14.4" customHeight="1">
      <c r="A207" s="245">
        <f>IF(D207=0," ",RANK(D207,$D$3:$D$1238,0))</f>
        <v>205</v>
      </c>
      <c r="B207" s="246">
        <v>205</v>
      </c>
      <c r="C207" s="283" t="s">
        <v>4402</v>
      </c>
      <c r="D207" s="115">
        <f>I207+M207+Q207+U207+Y207+AC207+AG207+AK207+AO207+AW207+AS207</f>
        <v>89.5</v>
      </c>
      <c r="E207" s="115">
        <f>J207+N207+R207+V207+Z207+AD207+AH207+AL207+AP207+AX207+AT207</f>
        <v>25</v>
      </c>
      <c r="F207" s="119">
        <f>COUNTA(H207,L207,P207,T207,X207,AB207,AF207,AJ207,AN207,AV207,AR207)</f>
        <v>1</v>
      </c>
      <c r="G207" s="125"/>
      <c r="H207" s="5"/>
      <c r="I207" s="140"/>
      <c r="J207" s="126"/>
      <c r="K207" s="125"/>
      <c r="L207" s="5"/>
      <c r="M207" s="140"/>
      <c r="N207" s="126"/>
      <c r="O207" s="125"/>
      <c r="P207" s="5"/>
      <c r="Q207" s="140"/>
      <c r="R207" s="126"/>
      <c r="S207" s="125"/>
      <c r="T207" s="5"/>
      <c r="U207" s="140"/>
      <c r="V207" s="126"/>
      <c r="W207" s="136"/>
      <c r="X207" s="5"/>
      <c r="Y207" s="140"/>
      <c r="Z207" s="126"/>
      <c r="AA207" s="136"/>
      <c r="AB207" s="301"/>
      <c r="AC207" s="140"/>
      <c r="AD207" s="126"/>
      <c r="AE207" s="136"/>
      <c r="AF207" s="5"/>
      <c r="AG207" s="140"/>
      <c r="AH207" s="126"/>
      <c r="AI207" s="155"/>
      <c r="AJ207" s="123"/>
      <c r="AK207" s="139"/>
      <c r="AL207" s="124"/>
      <c r="AM207" s="155">
        <f>VLOOKUP(C207,'9'!$B$2:$H$1187,3,FALSE)</f>
        <v>8.5000000000000006E-2</v>
      </c>
      <c r="AN207" s="123">
        <f>VLOOKUP(C207,'9'!$B$2:$H$1187,4,FALSE)</f>
        <v>14</v>
      </c>
      <c r="AO207" s="139">
        <f>VLOOKUP(AN207,Баллы!$A$2:$B$101,2)+AP207/2</f>
        <v>89.5</v>
      </c>
      <c r="AP207" s="124">
        <f>VLOOKUP(C207,'9'!$B$2:$H$1187,6,FALSE)</f>
        <v>25</v>
      </c>
      <c r="AQ207" s="122"/>
      <c r="AR207" s="123"/>
      <c r="AS207" s="139"/>
      <c r="AT207" s="124"/>
      <c r="AU207" s="122"/>
      <c r="AV207" s="123"/>
      <c r="AW207" s="139"/>
      <c r="AX207" s="124"/>
    </row>
    <row r="208" spans="1:50" ht="14.4" customHeight="1">
      <c r="A208" s="245">
        <f>IF(D208=0," ",RANK(D208,$D$3:$D$1238,0))</f>
        <v>205</v>
      </c>
      <c r="B208" s="246">
        <v>206</v>
      </c>
      <c r="C208" s="111" t="s">
        <v>81</v>
      </c>
      <c r="D208" s="115">
        <f>I208+M208+Q208+U208+Y208+AC208+AG208+AK208+AO208+AW208+AS208</f>
        <v>89.5</v>
      </c>
      <c r="E208" s="115">
        <f>J208+N208+R208+V208+Z208+AD208+AH208+AL208+AP208+AX208+AT208</f>
        <v>21</v>
      </c>
      <c r="F208" s="119">
        <f>COUNTA(H208,L208,P208,T208,X208,AB208,AF208,AJ208,AN208,AV208,AR208)</f>
        <v>1</v>
      </c>
      <c r="G208" s="125"/>
      <c r="H208" s="5"/>
      <c r="I208" s="140"/>
      <c r="J208" s="126"/>
      <c r="K208" s="125"/>
      <c r="L208" s="5"/>
      <c r="M208" s="140"/>
      <c r="N208" s="126"/>
      <c r="O208" s="125"/>
      <c r="P208" s="5"/>
      <c r="Q208" s="140"/>
      <c r="R208" s="126"/>
      <c r="S208" s="125"/>
      <c r="T208" s="5"/>
      <c r="U208" s="140"/>
      <c r="V208" s="126"/>
      <c r="W208" s="136"/>
      <c r="X208" s="5"/>
      <c r="Y208" s="140"/>
      <c r="Z208" s="126"/>
      <c r="AA208" s="136"/>
      <c r="AB208" s="5"/>
      <c r="AC208" s="140"/>
      <c r="AD208" s="126"/>
      <c r="AE208" s="136">
        <f>VLOOKUP(C208,'7'!$B$11:$H$105,3,FALSE)</f>
        <v>8.3009259259259255E-2</v>
      </c>
      <c r="AF208" s="5">
        <f>VLOOKUP(C208,'7'!$B$11:$H$105,4,FALSE)</f>
        <v>12</v>
      </c>
      <c r="AG208" s="140">
        <f>VLOOKUP(AF208,Баллы!$A$2:$B$101,2)+AH208/2</f>
        <v>89.5</v>
      </c>
      <c r="AH208" s="126">
        <f>VLOOKUP(C208,'7'!$B$11:$H$105,6,FALSE)</f>
        <v>21</v>
      </c>
      <c r="AI208" s="155"/>
      <c r="AJ208" s="123"/>
      <c r="AK208" s="139"/>
      <c r="AL208" s="124"/>
      <c r="AM208" s="155"/>
      <c r="AN208" s="123"/>
      <c r="AO208" s="139"/>
      <c r="AP208" s="124"/>
      <c r="AQ208" s="122"/>
      <c r="AR208" s="123"/>
      <c r="AS208" s="139"/>
      <c r="AT208" s="124"/>
      <c r="AU208" s="122"/>
      <c r="AV208" s="123"/>
      <c r="AW208" s="139"/>
      <c r="AX208" s="124"/>
    </row>
    <row r="209" spans="1:50" ht="14.4" customHeight="1">
      <c r="A209" s="245">
        <f>IF(D209=0," ",RANK(D209,$D$3:$D$1238,0))</f>
        <v>205</v>
      </c>
      <c r="B209" s="246">
        <v>207</v>
      </c>
      <c r="C209" s="104" t="s">
        <v>2730</v>
      </c>
      <c r="D209" s="115">
        <f>I209+M209+Q209+U209+Y209+AC209+AG209+AK209+AO209+AW209+AS209</f>
        <v>89.5</v>
      </c>
      <c r="E209" s="115">
        <f>J209+N209+R209+V209+Z209+AD209+AH209+AL209+AP209+AX209+AT209</f>
        <v>5</v>
      </c>
      <c r="F209" s="119">
        <f>COUNTA(H209,L209,P209,T209,X209,AB209,AF209,AJ209,AN209,AV209,AR209)</f>
        <v>1</v>
      </c>
      <c r="G209" s="125"/>
      <c r="H209" s="5"/>
      <c r="I209" s="140"/>
      <c r="J209" s="126"/>
      <c r="K209" s="125"/>
      <c r="L209" s="5"/>
      <c r="M209" s="140"/>
      <c r="N209" s="126"/>
      <c r="O209" s="125"/>
      <c r="P209" s="5"/>
      <c r="Q209" s="140"/>
      <c r="R209" s="126"/>
      <c r="S209" s="125"/>
      <c r="T209" s="5"/>
      <c r="U209" s="140"/>
      <c r="V209" s="126"/>
      <c r="W209" s="136"/>
      <c r="X209" s="5"/>
      <c r="Y209" s="140"/>
      <c r="Z209" s="126"/>
      <c r="AA209" s="136"/>
      <c r="AB209" s="301"/>
      <c r="AC209" s="140"/>
      <c r="AD209" s="126"/>
      <c r="AE209" s="136"/>
      <c r="AF209" s="5"/>
      <c r="AG209" s="140"/>
      <c r="AH209" s="126"/>
      <c r="AI209" s="155">
        <f>VLOOKUP(C209,'8'!$B$6:$H$193,3,FALSE)</f>
        <v>1.7337962962962961E-2</v>
      </c>
      <c r="AJ209" s="123">
        <f>VLOOKUP(C209,'8'!$B$6:$H$193,4,FALSE)</f>
        <v>7</v>
      </c>
      <c r="AK209" s="139">
        <f>VLOOKUP(AJ209,Баллы!$A$2:$B$101,2)+AL209/2</f>
        <v>89.5</v>
      </c>
      <c r="AL209" s="124">
        <f>VLOOKUP(C209,'8'!$B$6:$H$193,6,FALSE)</f>
        <v>5</v>
      </c>
      <c r="AM209" s="155"/>
      <c r="AN209" s="123"/>
      <c r="AO209" s="139"/>
      <c r="AP209" s="124"/>
      <c r="AQ209" s="122"/>
      <c r="AR209" s="123"/>
      <c r="AS209" s="139"/>
      <c r="AT209" s="124"/>
      <c r="AU209" s="122"/>
      <c r="AV209" s="123"/>
      <c r="AW209" s="139"/>
      <c r="AX209" s="124"/>
    </row>
    <row r="210" spans="1:50" ht="14.4" customHeight="1">
      <c r="A210" s="245">
        <f>IF(D210=0," ",RANK(D210,$D$3:$D$1238,0))</f>
        <v>208</v>
      </c>
      <c r="B210" s="246">
        <v>208</v>
      </c>
      <c r="C210" s="104" t="s">
        <v>2740</v>
      </c>
      <c r="D210" s="115">
        <f>I210+M210+Q210+U210+Y210+AC210+AG210+AK210+AO210+AW210+AS210</f>
        <v>89</v>
      </c>
      <c r="E210" s="115">
        <f>J210+N210+R210+V210+Z210+AD210+AH210+AL210+AP210+AX210+AT210</f>
        <v>30</v>
      </c>
      <c r="F210" s="119">
        <f>COUNTA(H210,L210,P210,T210,X210,AB210,AF210,AJ210,AN210,AV210,AR210)</f>
        <v>2</v>
      </c>
      <c r="G210" s="125"/>
      <c r="H210" s="5"/>
      <c r="I210" s="140"/>
      <c r="J210" s="126"/>
      <c r="K210" s="125"/>
      <c r="L210" s="5"/>
      <c r="M210" s="140"/>
      <c r="N210" s="126"/>
      <c r="O210" s="125"/>
      <c r="P210" s="5"/>
      <c r="Q210" s="140"/>
      <c r="R210" s="126"/>
      <c r="S210" s="125"/>
      <c r="T210" s="5"/>
      <c r="U210" s="140"/>
      <c r="V210" s="126"/>
      <c r="W210" s="136"/>
      <c r="X210" s="5"/>
      <c r="Y210" s="140"/>
      <c r="Z210" s="126"/>
      <c r="AA210" s="136"/>
      <c r="AB210" s="301"/>
      <c r="AC210" s="140"/>
      <c r="AD210" s="126"/>
      <c r="AE210" s="136"/>
      <c r="AF210" s="5"/>
      <c r="AG210" s="140"/>
      <c r="AH210" s="126"/>
      <c r="AI210" s="155">
        <f>VLOOKUP(C210,'8'!$B$6:$H$193,3,FALSE)</f>
        <v>7.0081018518518515E-2</v>
      </c>
      <c r="AJ210" s="123">
        <f>VLOOKUP(C210,'8'!$B$6:$H$193,4,FALSE)</f>
        <v>31</v>
      </c>
      <c r="AK210" s="139">
        <f>VLOOKUP(AJ210,Баллы!$A$2:$B$101,2)+AL210/2</f>
        <v>67.5</v>
      </c>
      <c r="AL210" s="124">
        <f>VLOOKUP(C210,'8'!$B$6:$H$193,6,FALSE)</f>
        <v>15</v>
      </c>
      <c r="AM210" s="155"/>
      <c r="AN210" s="123"/>
      <c r="AO210" s="139"/>
      <c r="AP210" s="124"/>
      <c r="AQ210" s="122"/>
      <c r="AR210" s="123"/>
      <c r="AS210" s="139"/>
      <c r="AT210" s="124"/>
      <c r="AU210" s="122">
        <f>VLOOKUP(C210,'11'!$B$9:$H$521,3,FALSE)</f>
        <v>7.0648148148148154E-2</v>
      </c>
      <c r="AV210" s="123">
        <f>VLOOKUP(C210,'11'!$B$9:$H$521,4,FALSE)</f>
        <v>77</v>
      </c>
      <c r="AW210" s="139">
        <f>VLOOKUP(AV210,Баллы!$A$2:$B$101,2)+AX210/2</f>
        <v>21.5</v>
      </c>
      <c r="AX210" s="124">
        <f>VLOOKUP(C210,'11'!$B$9:$H$521,6,FALSE)</f>
        <v>15</v>
      </c>
    </row>
    <row r="211" spans="1:50" ht="14.4" customHeight="1">
      <c r="A211" s="245">
        <f>IF(D211=0," ",RANK(D211,$D$3:$D$1238,0))</f>
        <v>208</v>
      </c>
      <c r="B211" s="246">
        <v>209</v>
      </c>
      <c r="C211" s="104" t="s">
        <v>6383</v>
      </c>
      <c r="D211" s="115">
        <f>I211+M211+Q211+U211+Y211+AC211+AG211+AK211+AO211+AW211+AS211</f>
        <v>89</v>
      </c>
      <c r="E211" s="115">
        <f>J211+N211+R211+V211+Z211+AD211+AH211+AL211+AP211+AX211+AT211</f>
        <v>8</v>
      </c>
      <c r="F211" s="119">
        <f>COUNTA(H211,L211,P211,T211,X211,AB211,AF211,AJ211,AN211,AV211,AR211)</f>
        <v>1</v>
      </c>
      <c r="G211" s="125"/>
      <c r="H211" s="5"/>
      <c r="I211" s="140"/>
      <c r="J211" s="126"/>
      <c r="K211" s="125"/>
      <c r="L211" s="5"/>
      <c r="M211" s="140"/>
      <c r="N211" s="126"/>
      <c r="O211" s="125"/>
      <c r="P211" s="5"/>
      <c r="Q211" s="140"/>
      <c r="R211" s="126"/>
      <c r="S211" s="125"/>
      <c r="T211" s="5"/>
      <c r="U211" s="140"/>
      <c r="V211" s="126"/>
      <c r="W211" s="136"/>
      <c r="X211" s="5"/>
      <c r="Y211" s="140"/>
      <c r="Z211" s="126"/>
      <c r="AA211" s="136"/>
      <c r="AB211" s="301"/>
      <c r="AC211" s="140"/>
      <c r="AD211" s="126"/>
      <c r="AE211" s="136"/>
      <c r="AF211" s="5"/>
      <c r="AG211" s="140"/>
      <c r="AH211" s="126"/>
      <c r="AI211" s="155"/>
      <c r="AJ211" s="123"/>
      <c r="AK211" s="139"/>
      <c r="AL211" s="124"/>
      <c r="AM211" s="155"/>
      <c r="AN211" s="123"/>
      <c r="AO211" s="139"/>
      <c r="AP211" s="124"/>
      <c r="AQ211" s="122"/>
      <c r="AR211" s="123"/>
      <c r="AS211" s="139"/>
      <c r="AT211" s="124"/>
      <c r="AU211" s="122">
        <f>VLOOKUP(C211,'11'!$B$9:$H$521,3,FALSE)</f>
        <v>2.7442129629629629E-2</v>
      </c>
      <c r="AV211" s="123">
        <f>VLOOKUP(C211,'11'!$B$9:$H$521,4,FALSE)</f>
        <v>8</v>
      </c>
      <c r="AW211" s="139">
        <f>VLOOKUP(AV211,Баллы!$A$2:$B$101,2)+AX211/2</f>
        <v>89</v>
      </c>
      <c r="AX211" s="124">
        <f>VLOOKUP(C211,'11'!$B$9:$H$521,6,FALSE)</f>
        <v>8</v>
      </c>
    </row>
    <row r="212" spans="1:50" ht="14.4" customHeight="1">
      <c r="A212" s="245">
        <f>IF(D212=0," ",RANK(D212,$D$3:$D$1238,0))</f>
        <v>210</v>
      </c>
      <c r="B212" s="246">
        <v>210</v>
      </c>
      <c r="C212" s="108" t="s">
        <v>1238</v>
      </c>
      <c r="D212" s="115">
        <f>I212+M212+Q212+U212+Y212+AC212+AG212+AK212+AO212+AW212+AS212</f>
        <v>88.5</v>
      </c>
      <c r="E212" s="115">
        <f>J212+N212+R212+V212+Z212+AD212+AH212+AL212+AP212+AX212+AT212</f>
        <v>51</v>
      </c>
      <c r="F212" s="119">
        <f>COUNTA(H212,L212,P212,T212,X212,AB212,AF212,AJ212,AN212,AV212,AR212)</f>
        <v>1</v>
      </c>
      <c r="G212" s="125"/>
      <c r="H212" s="5"/>
      <c r="I212" s="140"/>
      <c r="J212" s="126"/>
      <c r="K212" s="125"/>
      <c r="L212" s="5"/>
      <c r="M212" s="140"/>
      <c r="N212" s="126"/>
      <c r="O212" s="125"/>
      <c r="P212" s="5"/>
      <c r="Q212" s="140"/>
      <c r="R212" s="126"/>
      <c r="S212" s="125"/>
      <c r="T212" s="5"/>
      <c r="U212" s="140"/>
      <c r="V212" s="126"/>
      <c r="W212" s="136">
        <f>VLOOKUP(C212,'5'!$B$50:$H$423,3,FALSE)</f>
        <v>0.60974537037037035</v>
      </c>
      <c r="X212" s="5">
        <f>VLOOKUP(C212,'5'!$B$50:$H$423,4,FALSE)</f>
        <v>28</v>
      </c>
      <c r="Y212" s="140">
        <f>VLOOKUP(X212,Баллы!$A$2:$B$101,2)+Z212/2</f>
        <v>88.5</v>
      </c>
      <c r="Z212" s="126">
        <f>VLOOKUP(C212,'5'!$B$50:$H$423,6,FALSE)</f>
        <v>51</v>
      </c>
      <c r="AA212" s="136"/>
      <c r="AB212" s="5"/>
      <c r="AC212" s="140"/>
      <c r="AD212" s="126"/>
      <c r="AE212" s="136"/>
      <c r="AF212" s="5"/>
      <c r="AG212" s="140"/>
      <c r="AH212" s="126"/>
      <c r="AI212" s="155"/>
      <c r="AJ212" s="123"/>
      <c r="AK212" s="139"/>
      <c r="AL212" s="124"/>
      <c r="AM212" s="155"/>
      <c r="AN212" s="123"/>
      <c r="AO212" s="139"/>
      <c r="AP212" s="124"/>
      <c r="AQ212" s="122"/>
      <c r="AR212" s="123"/>
      <c r="AS212" s="139"/>
      <c r="AT212" s="124"/>
      <c r="AU212" s="122"/>
      <c r="AV212" s="123"/>
      <c r="AW212" s="139"/>
      <c r="AX212" s="124"/>
    </row>
    <row r="213" spans="1:50" ht="14.4" customHeight="1">
      <c r="A213" s="245">
        <f>IF(D213=0," ",RANK(D213,$D$3:$D$1238,0))</f>
        <v>211</v>
      </c>
      <c r="B213" s="246">
        <v>211</v>
      </c>
      <c r="C213" s="108" t="s">
        <v>1125</v>
      </c>
      <c r="D213" s="115">
        <f>I213+M213+Q213+U213+Y213+AC213+AG213+AK213+AO213+AW213+AS213</f>
        <v>88</v>
      </c>
      <c r="E213" s="115">
        <f>J213+N213+R213+V213+Z213+AD213+AH213+AL213+AP213+AX213+AT213</f>
        <v>10</v>
      </c>
      <c r="F213" s="119">
        <f>COUNTA(H213,L213,P213,T213,X213,AB213,AF213,AJ213,AN213,AV213,AR213)</f>
        <v>1</v>
      </c>
      <c r="G213" s="125"/>
      <c r="H213" s="5"/>
      <c r="I213" s="140"/>
      <c r="J213" s="126"/>
      <c r="K213" s="125"/>
      <c r="L213" s="5"/>
      <c r="M213" s="140"/>
      <c r="N213" s="126"/>
      <c r="O213" s="125"/>
      <c r="P213" s="5"/>
      <c r="Q213" s="140"/>
      <c r="R213" s="126"/>
      <c r="S213" s="125"/>
      <c r="T213" s="5"/>
      <c r="U213" s="140"/>
      <c r="V213" s="126"/>
      <c r="W213" s="136">
        <f>VLOOKUP(C213,'5'!$B$50:$H$423,3,FALSE)</f>
        <v>3.4606481481481481E-2</v>
      </c>
      <c r="X213" s="5">
        <f>VLOOKUP(C213,'5'!$B$50:$H$423,4,FALSE)</f>
        <v>9</v>
      </c>
      <c r="Y213" s="140">
        <f>VLOOKUP(X213,Баллы!$A$2:$B$101,2)+Z213/2</f>
        <v>88</v>
      </c>
      <c r="Z213" s="126">
        <f>VLOOKUP(C213,'5'!$B$50:$H$423,6,FALSE)</f>
        <v>10</v>
      </c>
      <c r="AA213" s="136"/>
      <c r="AB213" s="5"/>
      <c r="AC213" s="140"/>
      <c r="AD213" s="126"/>
      <c r="AE213" s="136"/>
      <c r="AF213" s="5"/>
      <c r="AG213" s="140"/>
      <c r="AH213" s="126"/>
      <c r="AI213" s="155"/>
      <c r="AJ213" s="123"/>
      <c r="AK213" s="139"/>
      <c r="AL213" s="124"/>
      <c r="AM213" s="155"/>
      <c r="AN213" s="123"/>
      <c r="AO213" s="139"/>
      <c r="AP213" s="124"/>
      <c r="AQ213" s="122"/>
      <c r="AR213" s="123"/>
      <c r="AS213" s="139"/>
      <c r="AT213" s="124"/>
      <c r="AU213" s="122"/>
      <c r="AV213" s="123"/>
      <c r="AW213" s="139"/>
      <c r="AX213" s="124"/>
    </row>
    <row r="214" spans="1:50" ht="14.4" customHeight="1">
      <c r="A214" s="245">
        <f>IF(D214=0," ",RANK(D214,$D$3:$D$1238,0))</f>
        <v>211</v>
      </c>
      <c r="B214" s="246">
        <v>211</v>
      </c>
      <c r="C214" s="283" t="s">
        <v>4534</v>
      </c>
      <c r="D214" s="115">
        <f>I214+M214+Q214+U214+Y214+AC214+AG214+AK214+AO214+AW214+AS214</f>
        <v>88</v>
      </c>
      <c r="E214" s="115">
        <f>J214+N214+R214+V214+Z214+AD214+AH214+AL214+AP214+AX214+AT214</f>
        <v>10</v>
      </c>
      <c r="F214" s="119">
        <f>COUNTA(H214,L214,P214,T214,X214,AB214,AF214,AJ214,AN214,AV214,AR214)</f>
        <v>1</v>
      </c>
      <c r="G214" s="125"/>
      <c r="H214" s="5"/>
      <c r="I214" s="140"/>
      <c r="J214" s="126"/>
      <c r="K214" s="125"/>
      <c r="L214" s="5"/>
      <c r="M214" s="140"/>
      <c r="N214" s="126"/>
      <c r="O214" s="125"/>
      <c r="P214" s="5"/>
      <c r="Q214" s="140"/>
      <c r="R214" s="126"/>
      <c r="S214" s="125"/>
      <c r="T214" s="5"/>
      <c r="U214" s="140"/>
      <c r="V214" s="126"/>
      <c r="W214" s="136"/>
      <c r="X214" s="5"/>
      <c r="Y214" s="140"/>
      <c r="Z214" s="126"/>
      <c r="AA214" s="136"/>
      <c r="AB214" s="301"/>
      <c r="AC214" s="140"/>
      <c r="AD214" s="126"/>
      <c r="AE214" s="136"/>
      <c r="AF214" s="5"/>
      <c r="AG214" s="140"/>
      <c r="AH214" s="126"/>
      <c r="AI214" s="155"/>
      <c r="AJ214" s="123"/>
      <c r="AK214" s="139"/>
      <c r="AL214" s="124"/>
      <c r="AM214" s="155">
        <f>VLOOKUP(C214,'9'!$B$2:$H$1187,3,FALSE)</f>
        <v>2.9664351851851851E-2</v>
      </c>
      <c r="AN214" s="123">
        <f>VLOOKUP(C214,'9'!$B$2:$H$1187,4,FALSE)</f>
        <v>9</v>
      </c>
      <c r="AO214" s="139">
        <f>VLOOKUP(AN214,Баллы!$A$2:$B$101,2)+AP214/2</f>
        <v>88</v>
      </c>
      <c r="AP214" s="124">
        <f>VLOOKUP(C214,'9'!$B$2:$H$1187,6,FALSE)</f>
        <v>10</v>
      </c>
      <c r="AQ214" s="122"/>
      <c r="AR214" s="123"/>
      <c r="AS214" s="139"/>
      <c r="AT214" s="124"/>
      <c r="AU214" s="122"/>
      <c r="AV214" s="123"/>
      <c r="AW214" s="139"/>
      <c r="AX214" s="124"/>
    </row>
    <row r="215" spans="1:50" ht="14.4" customHeight="1">
      <c r="A215" s="245">
        <f>IF(D215=0," ",RANK(D215,$D$3:$D$1238,0))</f>
        <v>211</v>
      </c>
      <c r="B215" s="246">
        <v>211</v>
      </c>
      <c r="C215" s="104" t="s">
        <v>6300</v>
      </c>
      <c r="D215" s="115">
        <f>I215+M215+Q215+U215+Y215+AC215+AG215+AK215+AO215+AW215+AS215</f>
        <v>88</v>
      </c>
      <c r="E215" s="115">
        <f>J215+N215+R215+V215+Z215+AD215+AH215+AL215+AP215+AX215+AT215</f>
        <v>10</v>
      </c>
      <c r="F215" s="119">
        <f>COUNTA(H215,L215,P215,T215,X215,AB215,AF215,AJ215,AN215,AV215,AR215)</f>
        <v>1</v>
      </c>
      <c r="G215" s="125"/>
      <c r="H215" s="5"/>
      <c r="I215" s="140"/>
      <c r="J215" s="126"/>
      <c r="K215" s="125"/>
      <c r="L215" s="5"/>
      <c r="M215" s="140"/>
      <c r="N215" s="126"/>
      <c r="O215" s="125"/>
      <c r="P215" s="5"/>
      <c r="Q215" s="140"/>
      <c r="R215" s="126"/>
      <c r="S215" s="125"/>
      <c r="T215" s="5"/>
      <c r="U215" s="140"/>
      <c r="V215" s="126"/>
      <c r="W215" s="136"/>
      <c r="X215" s="5"/>
      <c r="Y215" s="140"/>
      <c r="Z215" s="126"/>
      <c r="AA215" s="136"/>
      <c r="AB215" s="301"/>
      <c r="AC215" s="140"/>
      <c r="AD215" s="126"/>
      <c r="AE215" s="136"/>
      <c r="AF215" s="5"/>
      <c r="AG215" s="140"/>
      <c r="AH215" s="126"/>
      <c r="AI215" s="155"/>
      <c r="AJ215" s="123"/>
      <c r="AK215" s="139"/>
      <c r="AL215" s="124"/>
      <c r="AM215" s="155"/>
      <c r="AN215" s="123"/>
      <c r="AO215" s="139"/>
      <c r="AP215" s="124"/>
      <c r="AQ215" s="122">
        <f>VLOOKUP(C215,'10'!$B$8:$H$232,3,FALSE)</f>
        <v>3.3344907407407406E-2</v>
      </c>
      <c r="AR215" s="123">
        <f>VLOOKUP(C215,'10'!$B$8:$H$232,4,FALSE)</f>
        <v>9</v>
      </c>
      <c r="AS215" s="139">
        <f>VLOOKUP(AR215,Баллы!$A$2:$B$101,2)+AT215/2</f>
        <v>88</v>
      </c>
      <c r="AT215" s="124">
        <f>VLOOKUP(C215,'10'!$B$8:$H$232,6,FALSE)</f>
        <v>10</v>
      </c>
      <c r="AU215" s="122"/>
      <c r="AV215" s="123"/>
      <c r="AW215" s="139"/>
      <c r="AX215" s="124"/>
    </row>
    <row r="216" spans="1:50" ht="14.4" customHeight="1">
      <c r="A216" s="245">
        <f>IF(D216=0," ",RANK(D216,$D$3:$D$1238,0))</f>
        <v>214</v>
      </c>
      <c r="B216" s="246">
        <v>214</v>
      </c>
      <c r="C216" s="108" t="s">
        <v>19</v>
      </c>
      <c r="D216" s="115">
        <f>I216+M216+Q216+U216+Y216+AC216+AG216+AK216+AO216+AW216+AS216</f>
        <v>87.5</v>
      </c>
      <c r="E216" s="115">
        <f>J216+N216+R216+V216+Z216+AD216+AH216+AL216+AP216+AX216+AT216</f>
        <v>25</v>
      </c>
      <c r="F216" s="119">
        <f>COUNTA(H216,L216,P216,T216,X216,AB216,AF216,AJ216,AN216,AV216,AR216)</f>
        <v>1</v>
      </c>
      <c r="G216" s="125"/>
      <c r="H216" s="5"/>
      <c r="I216" s="140"/>
      <c r="J216" s="126"/>
      <c r="K216" s="125"/>
      <c r="L216" s="5"/>
      <c r="M216" s="140"/>
      <c r="N216" s="126"/>
      <c r="O216" s="125"/>
      <c r="P216" s="5"/>
      <c r="Q216" s="140"/>
      <c r="R216" s="126"/>
      <c r="S216" s="125"/>
      <c r="T216" s="5"/>
      <c r="U216" s="140"/>
      <c r="V216" s="126"/>
      <c r="W216" s="136">
        <f>VLOOKUP(C216,'5'!$B$50:$H$423,3,FALSE)</f>
        <v>0.10255787037037038</v>
      </c>
      <c r="X216" s="5">
        <f>VLOOKUP(C216,'5'!$B$50:$H$423,4,FALSE)</f>
        <v>16</v>
      </c>
      <c r="Y216" s="140">
        <f>VLOOKUP(X216,Баллы!$A$2:$B$101,2)+Z216/2</f>
        <v>87.5</v>
      </c>
      <c r="Z216" s="126">
        <f>VLOOKUP(C216,'5'!$B$50:$H$423,6,FALSE)</f>
        <v>25</v>
      </c>
      <c r="AA216" s="136"/>
      <c r="AB216" s="5"/>
      <c r="AC216" s="140"/>
      <c r="AD216" s="126"/>
      <c r="AE216" s="136"/>
      <c r="AF216" s="5"/>
      <c r="AG216" s="140"/>
      <c r="AH216" s="126"/>
      <c r="AI216" s="155"/>
      <c r="AJ216" s="123"/>
      <c r="AK216" s="139"/>
      <c r="AL216" s="124"/>
      <c r="AM216" s="155"/>
      <c r="AN216" s="123"/>
      <c r="AO216" s="139"/>
      <c r="AP216" s="124"/>
      <c r="AQ216" s="122"/>
      <c r="AR216" s="123"/>
      <c r="AS216" s="139"/>
      <c r="AT216" s="124"/>
      <c r="AU216" s="122"/>
      <c r="AV216" s="123"/>
      <c r="AW216" s="139"/>
      <c r="AX216" s="124"/>
    </row>
    <row r="217" spans="1:50" ht="14.4" customHeight="1">
      <c r="A217" s="245">
        <f>IF(D217=0," ",RANK(D217,$D$3:$D$1238,0))</f>
        <v>214</v>
      </c>
      <c r="B217" s="246">
        <v>214</v>
      </c>
      <c r="C217" s="283" t="s">
        <v>4404</v>
      </c>
      <c r="D217" s="115">
        <f>I217+M217+Q217+U217+Y217+AC217+AG217+AK217+AO217+AW217+AS217</f>
        <v>87.5</v>
      </c>
      <c r="E217" s="115">
        <f>J217+N217+R217+V217+Z217+AD217+AH217+AL217+AP217+AX217+AT217</f>
        <v>25</v>
      </c>
      <c r="F217" s="119">
        <f>COUNTA(H217,L217,P217,T217,X217,AB217,AF217,AJ217,AN217,AV217,AR217)</f>
        <v>1</v>
      </c>
      <c r="G217" s="125"/>
      <c r="H217" s="5"/>
      <c r="I217" s="140"/>
      <c r="J217" s="126"/>
      <c r="K217" s="125"/>
      <c r="L217" s="5"/>
      <c r="M217" s="140"/>
      <c r="N217" s="126"/>
      <c r="O217" s="125"/>
      <c r="P217" s="5"/>
      <c r="Q217" s="140"/>
      <c r="R217" s="126"/>
      <c r="S217" s="125"/>
      <c r="T217" s="5"/>
      <c r="U217" s="140"/>
      <c r="V217" s="126"/>
      <c r="W217" s="136"/>
      <c r="X217" s="5"/>
      <c r="Y217" s="140"/>
      <c r="Z217" s="126"/>
      <c r="AA217" s="136"/>
      <c r="AB217" s="301"/>
      <c r="AC217" s="140"/>
      <c r="AD217" s="126"/>
      <c r="AE217" s="136"/>
      <c r="AF217" s="5"/>
      <c r="AG217" s="140"/>
      <c r="AH217" s="126"/>
      <c r="AI217" s="155"/>
      <c r="AJ217" s="123"/>
      <c r="AK217" s="139"/>
      <c r="AL217" s="124"/>
      <c r="AM217" s="155">
        <f>VLOOKUP(C217,'9'!$B$2:$H$1187,3,FALSE)</f>
        <v>8.6226851851851846E-2</v>
      </c>
      <c r="AN217" s="123">
        <f>VLOOKUP(C217,'9'!$B$2:$H$1187,4,FALSE)</f>
        <v>16</v>
      </c>
      <c r="AO217" s="139">
        <f>VLOOKUP(AN217,Баллы!$A$2:$B$101,2)+AP217/2</f>
        <v>87.5</v>
      </c>
      <c r="AP217" s="124">
        <f>VLOOKUP(C217,'9'!$B$2:$H$1187,6,FALSE)</f>
        <v>25</v>
      </c>
      <c r="AQ217" s="122"/>
      <c r="AR217" s="123"/>
      <c r="AS217" s="139"/>
      <c r="AT217" s="124"/>
      <c r="AU217" s="122"/>
      <c r="AV217" s="123"/>
      <c r="AW217" s="139"/>
      <c r="AX217" s="124"/>
    </row>
    <row r="218" spans="1:50" ht="14.4" customHeight="1">
      <c r="A218" s="245">
        <f>IF(D218=0," ",RANK(D218,$D$3:$D$1238,0))</f>
        <v>214</v>
      </c>
      <c r="B218" s="246">
        <v>216</v>
      </c>
      <c r="C218" s="104" t="s">
        <v>2729</v>
      </c>
      <c r="D218" s="115">
        <f>I218+M218+Q218+U218+Y218+AC218+AG218+AK218+AO218+AW218+AS218</f>
        <v>87.5</v>
      </c>
      <c r="E218" s="115">
        <f>J218+N218+R218+V218+Z218+AD218+AH218+AL218+AP218+AX218+AT218</f>
        <v>5</v>
      </c>
      <c r="F218" s="119">
        <f>COUNTA(H218,L218,P218,T218,X218,AB218,AF218,AJ218,AN218,AV218,AR218)</f>
        <v>1</v>
      </c>
      <c r="G218" s="125"/>
      <c r="H218" s="5"/>
      <c r="I218" s="140"/>
      <c r="J218" s="126"/>
      <c r="K218" s="125"/>
      <c r="L218" s="5"/>
      <c r="M218" s="140"/>
      <c r="N218" s="126"/>
      <c r="O218" s="125"/>
      <c r="P218" s="5"/>
      <c r="Q218" s="140"/>
      <c r="R218" s="126"/>
      <c r="S218" s="125"/>
      <c r="T218" s="5"/>
      <c r="U218" s="140"/>
      <c r="V218" s="126"/>
      <c r="W218" s="136"/>
      <c r="X218" s="5"/>
      <c r="Y218" s="140"/>
      <c r="Z218" s="126"/>
      <c r="AA218" s="136"/>
      <c r="AB218" s="301"/>
      <c r="AC218" s="140"/>
      <c r="AD218" s="126"/>
      <c r="AE218" s="136"/>
      <c r="AF218" s="5"/>
      <c r="AG218" s="140"/>
      <c r="AH218" s="126"/>
      <c r="AI218" s="155">
        <f>VLOOKUP(C218,'8'!$B$6:$H$193,3,FALSE)</f>
        <v>1.800925925925926E-2</v>
      </c>
      <c r="AJ218" s="123">
        <f>VLOOKUP(C218,'8'!$B$6:$H$193,4,FALSE)</f>
        <v>8</v>
      </c>
      <c r="AK218" s="139">
        <f>VLOOKUP(AJ218,Баллы!$A$2:$B$101,2)+AL218/2</f>
        <v>87.5</v>
      </c>
      <c r="AL218" s="124">
        <f>VLOOKUP(C218,'8'!$B$6:$H$193,6,FALSE)</f>
        <v>5</v>
      </c>
      <c r="AM218" s="155"/>
      <c r="AN218" s="123"/>
      <c r="AO218" s="139"/>
      <c r="AP218" s="124"/>
      <c r="AQ218" s="122"/>
      <c r="AR218" s="123"/>
      <c r="AS218" s="139"/>
      <c r="AT218" s="124"/>
      <c r="AU218" s="122"/>
      <c r="AV218" s="123"/>
      <c r="AW218" s="139"/>
      <c r="AX218" s="124"/>
    </row>
    <row r="219" spans="1:50" ht="14.4" customHeight="1">
      <c r="A219" s="245">
        <f>IF(D219=0," ",RANK(D219,$D$3:$D$1238,0))</f>
        <v>214</v>
      </c>
      <c r="B219" s="246">
        <v>216</v>
      </c>
      <c r="C219" s="283" t="s">
        <v>5024</v>
      </c>
      <c r="D219" s="115">
        <f>I219+M219+Q219+U219+Y219+AC219+AG219+AK219+AO219+AW219+AS219</f>
        <v>87.5</v>
      </c>
      <c r="E219" s="115">
        <f>J219+N219+R219+V219+Z219+AD219+AH219+AL219+AP219+AX219+AT219</f>
        <v>5</v>
      </c>
      <c r="F219" s="119">
        <f>COUNTA(H219,L219,P219,T219,X219,AB219,AF219,AJ219,AN219,AV219,AR219)</f>
        <v>1</v>
      </c>
      <c r="G219" s="125"/>
      <c r="H219" s="5"/>
      <c r="I219" s="140"/>
      <c r="J219" s="126"/>
      <c r="K219" s="125"/>
      <c r="L219" s="5"/>
      <c r="M219" s="140"/>
      <c r="N219" s="126"/>
      <c r="O219" s="125"/>
      <c r="P219" s="5"/>
      <c r="Q219" s="140"/>
      <c r="R219" s="126"/>
      <c r="S219" s="125"/>
      <c r="T219" s="5"/>
      <c r="U219" s="140"/>
      <c r="V219" s="126"/>
      <c r="W219" s="136"/>
      <c r="X219" s="5"/>
      <c r="Y219" s="140"/>
      <c r="Z219" s="126"/>
      <c r="AA219" s="136"/>
      <c r="AB219" s="301"/>
      <c r="AC219" s="140"/>
      <c r="AD219" s="126"/>
      <c r="AE219" s="136"/>
      <c r="AF219" s="5"/>
      <c r="AG219" s="140"/>
      <c r="AH219" s="126"/>
      <c r="AI219" s="155"/>
      <c r="AJ219" s="123"/>
      <c r="AK219" s="139"/>
      <c r="AL219" s="124"/>
      <c r="AM219" s="155">
        <f>VLOOKUP(C219,'9'!$B$2:$H$1187,3,FALSE)</f>
        <v>1.6712962962962964E-2</v>
      </c>
      <c r="AN219" s="123">
        <f>VLOOKUP(C219,'9'!$B$2:$H$1187,4,FALSE)</f>
        <v>8</v>
      </c>
      <c r="AO219" s="139">
        <f>VLOOKUP(AN219,Баллы!$A$2:$B$101,2)+AP219/2</f>
        <v>87.5</v>
      </c>
      <c r="AP219" s="124">
        <f>VLOOKUP(C219,'9'!$B$2:$H$1187,6,FALSE)</f>
        <v>5</v>
      </c>
      <c r="AQ219" s="122"/>
      <c r="AR219" s="123"/>
      <c r="AS219" s="139"/>
      <c r="AT219" s="124"/>
      <c r="AU219" s="122"/>
      <c r="AV219" s="123"/>
      <c r="AW219" s="139"/>
      <c r="AX219" s="124"/>
    </row>
    <row r="220" spans="1:50" ht="14.4" customHeight="1">
      <c r="A220" s="245">
        <f>IF(D220=0," ",RANK(D220,$D$3:$D$1238,0))</f>
        <v>218</v>
      </c>
      <c r="B220" s="246">
        <v>218</v>
      </c>
      <c r="C220" s="107" t="s">
        <v>1905</v>
      </c>
      <c r="D220" s="115">
        <f>I220+M220+Q220+U220+Y220+AC220+AG220+AK220+AO220+AW220+AS220</f>
        <v>87</v>
      </c>
      <c r="E220" s="115">
        <f>J220+N220+R220+V220+Z220+AD220+AH220+AL220+AP220+AX220+AT220</f>
        <v>20</v>
      </c>
      <c r="F220" s="119">
        <f>COUNTA(H220,L220,P220,T220,X220,AB220,AF220,AJ220,AN220,AV220,AR220)</f>
        <v>1</v>
      </c>
      <c r="G220" s="125"/>
      <c r="H220" s="5"/>
      <c r="I220" s="140"/>
      <c r="J220" s="126"/>
      <c r="K220" s="125"/>
      <c r="L220" s="5"/>
      <c r="M220" s="140"/>
      <c r="N220" s="126"/>
      <c r="O220" s="125"/>
      <c r="P220" s="5"/>
      <c r="Q220" s="140"/>
      <c r="R220" s="126"/>
      <c r="S220" s="125">
        <f>VLOOKUP(C220,'4'!$B$2:$I$1053,3,FALSE)</f>
        <v>6.5300925925925929E-2</v>
      </c>
      <c r="T220" s="5">
        <f>VLOOKUP(C220,'4'!$B$2:$I$1053,4,FALSE)</f>
        <v>14</v>
      </c>
      <c r="U220" s="140">
        <f>VLOOKUP(T220,Баллы!$A$2:$B$101,2)+V220/2</f>
        <v>87</v>
      </c>
      <c r="V220" s="126">
        <f>VLOOKUP(C220,'4'!$B$2:$I$1053,6,FALSE)</f>
        <v>20</v>
      </c>
      <c r="W220" s="136"/>
      <c r="X220" s="5"/>
      <c r="Y220" s="140"/>
      <c r="Z220" s="126"/>
      <c r="AA220" s="136"/>
      <c r="AB220" s="5"/>
      <c r="AC220" s="140"/>
      <c r="AD220" s="126"/>
      <c r="AE220" s="136"/>
      <c r="AF220" s="5"/>
      <c r="AG220" s="140"/>
      <c r="AH220" s="126"/>
      <c r="AI220" s="155"/>
      <c r="AJ220" s="123"/>
      <c r="AK220" s="139"/>
      <c r="AL220" s="124"/>
      <c r="AM220" s="155"/>
      <c r="AN220" s="123"/>
      <c r="AO220" s="139"/>
      <c r="AP220" s="124"/>
      <c r="AQ220" s="122"/>
      <c r="AR220" s="123"/>
      <c r="AS220" s="139"/>
      <c r="AT220" s="124"/>
      <c r="AU220" s="122"/>
      <c r="AV220" s="123"/>
      <c r="AW220" s="139"/>
      <c r="AX220" s="124"/>
    </row>
    <row r="221" spans="1:50" ht="14.4" customHeight="1">
      <c r="A221" s="245">
        <f>IF(D221=0," ",RANK(D221,$D$3:$D$1238,0))</f>
        <v>218</v>
      </c>
      <c r="B221" s="246">
        <v>218</v>
      </c>
      <c r="C221" s="105" t="s">
        <v>1322</v>
      </c>
      <c r="D221" s="115">
        <f>I221+M221+Q221+U221+Y221+AC221+AG221+AK221+AO221+AW221+AS221</f>
        <v>87</v>
      </c>
      <c r="E221" s="115">
        <f>J221+N221+R221+V221+Z221+AD221+AH221+AL221+AP221+AX221+AT221</f>
        <v>20</v>
      </c>
      <c r="F221" s="119">
        <f>COUNTA(H221,L221,P221,T221,X221,AB221,AF221,AJ221,AN221,AV221,AR221)</f>
        <v>1</v>
      </c>
      <c r="G221" s="125"/>
      <c r="H221" s="5"/>
      <c r="I221" s="140"/>
      <c r="J221" s="126"/>
      <c r="K221" s="125"/>
      <c r="L221" s="5"/>
      <c r="M221" s="140"/>
      <c r="N221" s="126"/>
      <c r="O221" s="125"/>
      <c r="P221" s="5"/>
      <c r="Q221" s="140"/>
      <c r="R221" s="126"/>
      <c r="S221" s="125"/>
      <c r="T221" s="5"/>
      <c r="U221" s="140"/>
      <c r="V221" s="126"/>
      <c r="W221" s="136"/>
      <c r="X221" s="5"/>
      <c r="Y221" s="140"/>
      <c r="Z221" s="126"/>
      <c r="AA221" s="136">
        <f>VLOOKUP(C221,'6'!$B$8:$H$202,3,FALSE)</f>
        <v>6.9039351851851852E-2</v>
      </c>
      <c r="AB221" s="5">
        <f>VLOOKUP(C221,'6'!$B$8:$H$202,4,FALSE)</f>
        <v>14</v>
      </c>
      <c r="AC221" s="140">
        <f>VLOOKUP(AB221,Баллы!$A$2:$B$101,2)+AD221/2</f>
        <v>87</v>
      </c>
      <c r="AD221" s="126">
        <f>VLOOKUP(C221,'6'!$B$8:$H$202,6,FALSE)</f>
        <v>20</v>
      </c>
      <c r="AE221" s="136"/>
      <c r="AF221" s="5"/>
      <c r="AG221" s="140"/>
      <c r="AH221" s="126"/>
      <c r="AI221" s="155"/>
      <c r="AJ221" s="123"/>
      <c r="AK221" s="139"/>
      <c r="AL221" s="124"/>
      <c r="AM221" s="155"/>
      <c r="AN221" s="123"/>
      <c r="AO221" s="139"/>
      <c r="AP221" s="124"/>
      <c r="AQ221" s="122"/>
      <c r="AR221" s="123"/>
      <c r="AS221" s="139"/>
      <c r="AT221" s="124"/>
      <c r="AU221" s="122"/>
      <c r="AV221" s="123"/>
      <c r="AW221" s="139"/>
      <c r="AX221" s="124"/>
    </row>
    <row r="222" spans="1:50" ht="14.4" customHeight="1">
      <c r="A222" s="245">
        <f>IF(D222=0," ",RANK(D222,$D$3:$D$1238,0))</f>
        <v>218</v>
      </c>
      <c r="B222" s="246">
        <v>220</v>
      </c>
      <c r="C222" s="111" t="s">
        <v>1394</v>
      </c>
      <c r="D222" s="115">
        <f>I222+M222+Q222+U222+Y222+AC222+AG222+AK222+AO222+AW222+AS222</f>
        <v>87</v>
      </c>
      <c r="E222" s="115">
        <f>J222+N222+R222+V222+Z222+AD222+AH222+AL222+AP222+AX222+AT222</f>
        <v>12</v>
      </c>
      <c r="F222" s="119">
        <f>COUNTA(H222,L222,P222,T222,X222,AB222,AF222,AJ222,AN222,AV222,AR222)</f>
        <v>1</v>
      </c>
      <c r="G222" s="125"/>
      <c r="H222" s="5"/>
      <c r="I222" s="140"/>
      <c r="J222" s="126"/>
      <c r="K222" s="125"/>
      <c r="L222" s="5"/>
      <c r="M222" s="140"/>
      <c r="N222" s="126"/>
      <c r="O222" s="125"/>
      <c r="P222" s="5"/>
      <c r="Q222" s="140"/>
      <c r="R222" s="126"/>
      <c r="S222" s="125"/>
      <c r="T222" s="5"/>
      <c r="U222" s="140"/>
      <c r="V222" s="126"/>
      <c r="W222" s="136"/>
      <c r="X222" s="5"/>
      <c r="Y222" s="140"/>
      <c r="Z222" s="126"/>
      <c r="AA222" s="136"/>
      <c r="AB222" s="5"/>
      <c r="AC222" s="140"/>
      <c r="AD222" s="126"/>
      <c r="AE222" s="136">
        <f>VLOOKUP(C222,'7'!$B$11:$H$105,3,FALSE)</f>
        <v>4.6979166666666669E-2</v>
      </c>
      <c r="AF222" s="5">
        <f>VLOOKUP(C222,'7'!$B$11:$H$105,4,FALSE)</f>
        <v>10</v>
      </c>
      <c r="AG222" s="140">
        <f>VLOOKUP(AF222,Баллы!$A$2:$B$101,2)+AH222/2</f>
        <v>87</v>
      </c>
      <c r="AH222" s="126">
        <f>VLOOKUP(C222,'7'!$B$11:$H$105,6,FALSE)</f>
        <v>12</v>
      </c>
      <c r="AI222" s="155"/>
      <c r="AJ222" s="123"/>
      <c r="AK222" s="139"/>
      <c r="AL222" s="124"/>
      <c r="AM222" s="155"/>
      <c r="AN222" s="123"/>
      <c r="AO222" s="139"/>
      <c r="AP222" s="124"/>
      <c r="AQ222" s="122"/>
      <c r="AR222" s="123"/>
      <c r="AS222" s="139"/>
      <c r="AT222" s="124"/>
      <c r="AU222" s="122"/>
      <c r="AV222" s="123"/>
      <c r="AW222" s="139"/>
      <c r="AX222" s="124"/>
    </row>
    <row r="223" spans="1:50" ht="14.4" customHeight="1">
      <c r="A223" s="245">
        <f>IF(D223=0," ",RANK(D223,$D$3:$D$1238,0))</f>
        <v>221</v>
      </c>
      <c r="B223" s="246">
        <v>221</v>
      </c>
      <c r="C223" s="283" t="s">
        <v>4406</v>
      </c>
      <c r="D223" s="115">
        <f>I223+M223+Q223+U223+Y223+AC223+AG223+AK223+AO223+AW223+AS223</f>
        <v>86.5</v>
      </c>
      <c r="E223" s="115">
        <f>J223+N223+R223+V223+Z223+AD223+AH223+AL223+AP223+AX223+AT223</f>
        <v>25</v>
      </c>
      <c r="F223" s="119">
        <f>COUNTA(H223,L223,P223,T223,X223,AB223,AF223,AJ223,AN223,AV223,AR223)</f>
        <v>1</v>
      </c>
      <c r="G223" s="125"/>
      <c r="H223" s="5"/>
      <c r="I223" s="140"/>
      <c r="J223" s="126"/>
      <c r="K223" s="125"/>
      <c r="L223" s="5"/>
      <c r="M223" s="140"/>
      <c r="N223" s="126"/>
      <c r="O223" s="125"/>
      <c r="P223" s="5"/>
      <c r="Q223" s="140"/>
      <c r="R223" s="126"/>
      <c r="S223" s="125"/>
      <c r="T223" s="5"/>
      <c r="U223" s="140"/>
      <c r="V223" s="126"/>
      <c r="W223" s="136"/>
      <c r="X223" s="5"/>
      <c r="Y223" s="140"/>
      <c r="Z223" s="126"/>
      <c r="AA223" s="136"/>
      <c r="AB223" s="301"/>
      <c r="AC223" s="140"/>
      <c r="AD223" s="126"/>
      <c r="AE223" s="136"/>
      <c r="AF223" s="5"/>
      <c r="AG223" s="140"/>
      <c r="AH223" s="126"/>
      <c r="AI223" s="155"/>
      <c r="AJ223" s="123"/>
      <c r="AK223" s="139"/>
      <c r="AL223" s="124"/>
      <c r="AM223" s="155">
        <f>VLOOKUP(C223,'9'!$B$2:$H$1187,3,FALSE)</f>
        <v>8.6655092592592589E-2</v>
      </c>
      <c r="AN223" s="123">
        <f>VLOOKUP(C223,'9'!$B$2:$H$1187,4,FALSE)</f>
        <v>17</v>
      </c>
      <c r="AO223" s="139">
        <f>VLOOKUP(AN223,Баллы!$A$2:$B$101,2)+AP223/2</f>
        <v>86.5</v>
      </c>
      <c r="AP223" s="124">
        <f>VLOOKUP(C223,'9'!$B$2:$H$1187,6,FALSE)</f>
        <v>25</v>
      </c>
      <c r="AQ223" s="122"/>
      <c r="AR223" s="123"/>
      <c r="AS223" s="139"/>
      <c r="AT223" s="124"/>
      <c r="AU223" s="122"/>
      <c r="AV223" s="123"/>
      <c r="AW223" s="139"/>
      <c r="AX223" s="124"/>
    </row>
    <row r="224" spans="1:50" ht="14.4" customHeight="1">
      <c r="A224" s="245">
        <f>IF(D224=0," ",RANK(D224,$D$3:$D$1238,0))</f>
        <v>221</v>
      </c>
      <c r="B224" s="246">
        <v>222</v>
      </c>
      <c r="C224" s="104" t="s">
        <v>874</v>
      </c>
      <c r="D224" s="115">
        <f>I224+M224+Q224+U224+Y224+AC224+AG224+AK224+AO224+AW224+AS224</f>
        <v>86.5</v>
      </c>
      <c r="E224" s="115">
        <f>J224+N224+R224+V224+Z224+AD224+AH224+AL224+AP224+AX224+AT224</f>
        <v>15</v>
      </c>
      <c r="F224" s="119">
        <f>COUNTA(H224,L224,P224,T224,X224,AB224,AF224,AJ224,AN224,AV224,AR224)</f>
        <v>1</v>
      </c>
      <c r="G224" s="125"/>
      <c r="H224" s="5"/>
      <c r="I224" s="140"/>
      <c r="J224" s="126"/>
      <c r="K224" s="125">
        <f>VLOOKUP(C224,'2'!$B$101:$H$575,3,FALSE)</f>
        <v>4.6504629629629625E-2</v>
      </c>
      <c r="L224" s="5">
        <f>VLOOKUP(C224,'2'!$B$101:$H$575,4,FALSE)</f>
        <v>12</v>
      </c>
      <c r="M224" s="140">
        <f>VLOOKUP(L224,Баллы!$A$2:$B$101,2)+N224/2</f>
        <v>86.5</v>
      </c>
      <c r="N224" s="126">
        <f>VLOOKUP(C224,'2'!$B$101:$H$575,6,FALSE)</f>
        <v>15</v>
      </c>
      <c r="O224" s="125"/>
      <c r="P224" s="5"/>
      <c r="Q224" s="140"/>
      <c r="R224" s="126"/>
      <c r="S224" s="125"/>
      <c r="T224" s="5"/>
      <c r="U224" s="140"/>
      <c r="V224" s="126"/>
      <c r="W224" s="136"/>
      <c r="X224" s="5"/>
      <c r="Y224" s="140"/>
      <c r="Z224" s="126"/>
      <c r="AA224" s="136"/>
      <c r="AB224" s="5"/>
      <c r="AC224" s="140"/>
      <c r="AD224" s="126"/>
      <c r="AE224" s="136"/>
      <c r="AF224" s="5"/>
      <c r="AG224" s="140"/>
      <c r="AH224" s="126"/>
      <c r="AI224" s="155"/>
      <c r="AJ224" s="123"/>
      <c r="AK224" s="139"/>
      <c r="AL224" s="124"/>
      <c r="AM224" s="155"/>
      <c r="AN224" s="123"/>
      <c r="AO224" s="139"/>
      <c r="AP224" s="124"/>
      <c r="AQ224" s="122"/>
      <c r="AR224" s="123"/>
      <c r="AS224" s="139"/>
      <c r="AT224" s="124"/>
      <c r="AU224" s="122"/>
      <c r="AV224" s="123"/>
      <c r="AW224" s="139"/>
      <c r="AX224" s="124"/>
    </row>
    <row r="225" spans="1:50" ht="14.4" customHeight="1">
      <c r="A225" s="245">
        <f>IF(D225=0," ",RANK(D225,$D$3:$D$1238,0))</f>
        <v>223</v>
      </c>
      <c r="B225" s="246">
        <v>223</v>
      </c>
      <c r="C225" s="105" t="s">
        <v>1321</v>
      </c>
      <c r="D225" s="115">
        <f>I225+M225+Q225+U225+Y225+AC225+AG225+AK225+AO225+AW225+AS225</f>
        <v>86</v>
      </c>
      <c r="E225" s="115">
        <f>J225+N225+R225+V225+Z225+AD225+AH225+AL225+AP225+AX225+AT225</f>
        <v>20</v>
      </c>
      <c r="F225" s="119">
        <f>COUNTA(H225,L225,P225,T225,X225,AB225,AF225,AJ225,AN225,AV225,AR225)</f>
        <v>1</v>
      </c>
      <c r="G225" s="125"/>
      <c r="H225" s="5"/>
      <c r="I225" s="140"/>
      <c r="J225" s="126"/>
      <c r="K225" s="125"/>
      <c r="L225" s="5"/>
      <c r="M225" s="140"/>
      <c r="N225" s="126"/>
      <c r="O225" s="125"/>
      <c r="P225" s="5"/>
      <c r="Q225" s="140"/>
      <c r="R225" s="126"/>
      <c r="S225" s="125"/>
      <c r="T225" s="5"/>
      <c r="U225" s="140"/>
      <c r="V225" s="126"/>
      <c r="W225" s="136"/>
      <c r="X225" s="5"/>
      <c r="Y225" s="140"/>
      <c r="Z225" s="126"/>
      <c r="AA225" s="136">
        <f>VLOOKUP(C225,'6'!$B$8:$H$202,3,FALSE)</f>
        <v>6.9155092592592601E-2</v>
      </c>
      <c r="AB225" s="5">
        <f>VLOOKUP(C225,'6'!$B$8:$H$202,4,FALSE)</f>
        <v>15</v>
      </c>
      <c r="AC225" s="140">
        <f>VLOOKUP(AB225,Баллы!$A$2:$B$101,2)+AD225/2</f>
        <v>86</v>
      </c>
      <c r="AD225" s="126">
        <f>VLOOKUP(C225,'6'!$B$8:$H$202,6,FALSE)</f>
        <v>20</v>
      </c>
      <c r="AE225" s="136"/>
      <c r="AF225" s="5"/>
      <c r="AG225" s="140"/>
      <c r="AH225" s="126"/>
      <c r="AI225" s="155"/>
      <c r="AJ225" s="123"/>
      <c r="AK225" s="139"/>
      <c r="AL225" s="124"/>
      <c r="AM225" s="155"/>
      <c r="AN225" s="123"/>
      <c r="AO225" s="139"/>
      <c r="AP225" s="124"/>
      <c r="AQ225" s="122"/>
      <c r="AR225" s="123"/>
      <c r="AS225" s="139"/>
      <c r="AT225" s="124"/>
      <c r="AU225" s="122"/>
      <c r="AV225" s="123"/>
      <c r="AW225" s="139"/>
      <c r="AX225" s="124"/>
    </row>
    <row r="226" spans="1:50" ht="14.4" customHeight="1">
      <c r="A226" s="245">
        <f>IF(D226=0," ",RANK(D226,$D$3:$D$1238,0))</f>
        <v>223</v>
      </c>
      <c r="B226" s="246">
        <v>224</v>
      </c>
      <c r="C226" s="104" t="s">
        <v>535</v>
      </c>
      <c r="D226" s="115">
        <f>I226+M226+Q226+U226+Y226+AC226+AG226+AK226+AO226+AW226+AS226</f>
        <v>86</v>
      </c>
      <c r="E226" s="115">
        <f>J226+N226+R226+V226+Z226+AD226+AH226+AL226+AP226+AX226+AT226</f>
        <v>10</v>
      </c>
      <c r="F226" s="119">
        <f>COUNTA(H226,L226,P226,T226,X226,AB226,AF226,AJ226,AN226,AV226,AR226)</f>
        <v>1</v>
      </c>
      <c r="G226" s="125">
        <f>VLOOKUP(C226,'1'!$B$46:$H$384,3,FALSE)</f>
        <v>3.0682870370370371E-2</v>
      </c>
      <c r="H226" s="5">
        <f>VLOOKUP(C226,'1'!$B$46:$H$384,4,FALSE)</f>
        <v>10</v>
      </c>
      <c r="I226" s="140">
        <f>VLOOKUP(H226,Баллы!$A$2:$B$101,2)+J226/2</f>
        <v>86</v>
      </c>
      <c r="J226" s="126">
        <f>VLOOKUP(C226,'1'!$B$46:$H$384,6,FALSE)</f>
        <v>10</v>
      </c>
      <c r="K226" s="125"/>
      <c r="L226" s="5"/>
      <c r="M226" s="140"/>
      <c r="N226" s="126"/>
      <c r="O226" s="125"/>
      <c r="P226" s="5"/>
      <c r="Q226" s="140"/>
      <c r="R226" s="126"/>
      <c r="S226" s="125"/>
      <c r="T226" s="5"/>
      <c r="U226" s="140"/>
      <c r="V226" s="126"/>
      <c r="W226" s="136"/>
      <c r="X226" s="5"/>
      <c r="Y226" s="140"/>
      <c r="Z226" s="126"/>
      <c r="AA226" s="136"/>
      <c r="AB226" s="5"/>
      <c r="AC226" s="140"/>
      <c r="AD226" s="126"/>
      <c r="AE226" s="136"/>
      <c r="AF226" s="5"/>
      <c r="AG226" s="140"/>
      <c r="AH226" s="126"/>
      <c r="AI226" s="155"/>
      <c r="AJ226" s="123"/>
      <c r="AK226" s="139"/>
      <c r="AL226" s="124"/>
      <c r="AM226" s="155"/>
      <c r="AN226" s="123"/>
      <c r="AO226" s="139"/>
      <c r="AP226" s="124"/>
      <c r="AQ226" s="122"/>
      <c r="AR226" s="123"/>
      <c r="AS226" s="139"/>
      <c r="AT226" s="124"/>
      <c r="AU226" s="122"/>
      <c r="AV226" s="123"/>
      <c r="AW226" s="139"/>
      <c r="AX226" s="124"/>
    </row>
    <row r="227" spans="1:50" ht="14.4" customHeight="1">
      <c r="A227" s="245">
        <f>IF(D227=0," ",RANK(D227,$D$3:$D$1238,0))</f>
        <v>223</v>
      </c>
      <c r="B227" s="246">
        <v>224</v>
      </c>
      <c r="C227" s="105" t="s">
        <v>76</v>
      </c>
      <c r="D227" s="115">
        <f>I227+M227+Q227+U227+Y227+AC227+AG227+AK227+AO227+AW227+AS227</f>
        <v>86</v>
      </c>
      <c r="E227" s="115">
        <f>J227+N227+R227+V227+Z227+AD227+AH227+AL227+AP227+AX227+AT227</f>
        <v>10</v>
      </c>
      <c r="F227" s="119">
        <f>COUNTA(H227,L227,P227,T227,X227,AB227,AF227,AJ227,AN227,AV227,AR227)</f>
        <v>1</v>
      </c>
      <c r="G227" s="125"/>
      <c r="H227" s="5"/>
      <c r="I227" s="140"/>
      <c r="J227" s="126"/>
      <c r="K227" s="125"/>
      <c r="L227" s="5"/>
      <c r="M227" s="140"/>
      <c r="N227" s="126"/>
      <c r="O227" s="125"/>
      <c r="P227" s="5"/>
      <c r="Q227" s="140"/>
      <c r="R227" s="126"/>
      <c r="S227" s="125"/>
      <c r="T227" s="5"/>
      <c r="U227" s="140"/>
      <c r="V227" s="126"/>
      <c r="W227" s="136"/>
      <c r="X227" s="5"/>
      <c r="Y227" s="140"/>
      <c r="Z227" s="126"/>
      <c r="AA227" s="136">
        <f>VLOOKUP(C227,'6'!$B$8:$H$202,3,FALSE)</f>
        <v>3.4837962962962959E-2</v>
      </c>
      <c r="AB227" s="5">
        <f>VLOOKUP(C227,'6'!$B$8:$H$202,4,FALSE)</f>
        <v>10</v>
      </c>
      <c r="AC227" s="140">
        <f>VLOOKUP(AB227,Баллы!$A$2:$B$101,2)+AD227/2</f>
        <v>86</v>
      </c>
      <c r="AD227" s="126">
        <f>VLOOKUP(C227,'6'!$B$8:$H$202,6,FALSE)</f>
        <v>10</v>
      </c>
      <c r="AE227" s="136"/>
      <c r="AF227" s="5"/>
      <c r="AG227" s="140"/>
      <c r="AH227" s="126"/>
      <c r="AI227" s="155"/>
      <c r="AJ227" s="123"/>
      <c r="AK227" s="139"/>
      <c r="AL227" s="124"/>
      <c r="AM227" s="155"/>
      <c r="AN227" s="123"/>
      <c r="AO227" s="139"/>
      <c r="AP227" s="124"/>
      <c r="AQ227" s="122"/>
      <c r="AR227" s="123"/>
      <c r="AS227" s="139"/>
      <c r="AT227" s="124"/>
      <c r="AU227" s="122"/>
      <c r="AV227" s="123"/>
      <c r="AW227" s="139"/>
      <c r="AX227" s="124"/>
    </row>
    <row r="228" spans="1:50" ht="14.4" customHeight="1">
      <c r="A228" s="245">
        <f>IF(D228=0," ",RANK(D228,$D$3:$D$1238,0))</f>
        <v>223</v>
      </c>
      <c r="B228" s="246">
        <v>224</v>
      </c>
      <c r="C228" s="283" t="s">
        <v>4535</v>
      </c>
      <c r="D228" s="115">
        <f>I228+M228+Q228+U228+Y228+AC228+AG228+AK228+AO228+AW228+AS228</f>
        <v>86</v>
      </c>
      <c r="E228" s="115">
        <f>J228+N228+R228+V228+Z228+AD228+AH228+AL228+AP228+AX228+AT228</f>
        <v>10</v>
      </c>
      <c r="F228" s="119">
        <f>COUNTA(H228,L228,P228,T228,X228,AB228,AF228,AJ228,AN228,AV228,AR228)</f>
        <v>1</v>
      </c>
      <c r="G228" s="125"/>
      <c r="H228" s="5"/>
      <c r="I228" s="140"/>
      <c r="J228" s="126"/>
      <c r="K228" s="125"/>
      <c r="L228" s="5"/>
      <c r="M228" s="140"/>
      <c r="N228" s="126"/>
      <c r="O228" s="125"/>
      <c r="P228" s="5"/>
      <c r="Q228" s="140"/>
      <c r="R228" s="126"/>
      <c r="S228" s="125"/>
      <c r="T228" s="5"/>
      <c r="U228" s="140"/>
      <c r="V228" s="126"/>
      <c r="W228" s="136"/>
      <c r="X228" s="5"/>
      <c r="Y228" s="140"/>
      <c r="Z228" s="126"/>
      <c r="AA228" s="136"/>
      <c r="AB228" s="301"/>
      <c r="AC228" s="140"/>
      <c r="AD228" s="126"/>
      <c r="AE228" s="136"/>
      <c r="AF228" s="5"/>
      <c r="AG228" s="140"/>
      <c r="AH228" s="126"/>
      <c r="AI228" s="155"/>
      <c r="AJ228" s="123"/>
      <c r="AK228" s="139"/>
      <c r="AL228" s="124"/>
      <c r="AM228" s="155">
        <f>VLOOKUP(C228,'9'!$B$2:$H$1187,3,FALSE)</f>
        <v>3.019675925925926E-2</v>
      </c>
      <c r="AN228" s="123">
        <f>VLOOKUP(C228,'9'!$B$2:$H$1187,4,FALSE)</f>
        <v>10</v>
      </c>
      <c r="AO228" s="139">
        <f>VLOOKUP(AN228,Баллы!$A$2:$B$101,2)+AP228/2</f>
        <v>86</v>
      </c>
      <c r="AP228" s="124">
        <f>VLOOKUP(C228,'9'!$B$2:$H$1187,6,FALSE)</f>
        <v>10</v>
      </c>
      <c r="AQ228" s="122"/>
      <c r="AR228" s="123"/>
      <c r="AS228" s="139"/>
      <c r="AT228" s="124"/>
      <c r="AU228" s="122"/>
      <c r="AV228" s="123"/>
      <c r="AW228" s="139"/>
      <c r="AX228" s="124"/>
    </row>
    <row r="229" spans="1:50" ht="14.4" customHeight="1">
      <c r="A229" s="245">
        <f>IF(D229=0," ",RANK(D229,$D$3:$D$1238,0))</f>
        <v>227</v>
      </c>
      <c r="B229" s="246">
        <v>227</v>
      </c>
      <c r="C229" s="283" t="s">
        <v>4409</v>
      </c>
      <c r="D229" s="115">
        <f>I229+M229+Q229+U229+Y229+AC229+AG229+AK229+AO229+AW229+AS229</f>
        <v>85.5</v>
      </c>
      <c r="E229" s="115">
        <f>J229+N229+R229+V229+Z229+AD229+AH229+AL229+AP229+AX229+AT229</f>
        <v>25</v>
      </c>
      <c r="F229" s="119">
        <f>COUNTA(H229,L229,P229,T229,X229,AB229,AF229,AJ229,AN229,AV229,AR229)</f>
        <v>1</v>
      </c>
      <c r="G229" s="125"/>
      <c r="H229" s="5"/>
      <c r="I229" s="140"/>
      <c r="J229" s="126"/>
      <c r="K229" s="125"/>
      <c r="L229" s="5"/>
      <c r="M229" s="140"/>
      <c r="N229" s="126"/>
      <c r="O229" s="125"/>
      <c r="P229" s="5"/>
      <c r="Q229" s="140"/>
      <c r="R229" s="126"/>
      <c r="S229" s="125"/>
      <c r="T229" s="5"/>
      <c r="U229" s="140"/>
      <c r="V229" s="126"/>
      <c r="W229" s="136"/>
      <c r="X229" s="5"/>
      <c r="Y229" s="140"/>
      <c r="Z229" s="126"/>
      <c r="AA229" s="136"/>
      <c r="AB229" s="301"/>
      <c r="AC229" s="140"/>
      <c r="AD229" s="126"/>
      <c r="AE229" s="136"/>
      <c r="AF229" s="5"/>
      <c r="AG229" s="140"/>
      <c r="AH229" s="126"/>
      <c r="AI229" s="155"/>
      <c r="AJ229" s="123"/>
      <c r="AK229" s="139"/>
      <c r="AL229" s="124"/>
      <c r="AM229" s="155">
        <f>VLOOKUP(C229,'9'!$B$2:$H$1187,3,FALSE)</f>
        <v>8.6944444444444449E-2</v>
      </c>
      <c r="AN229" s="123">
        <f>VLOOKUP(C229,'9'!$B$2:$H$1187,4,FALSE)</f>
        <v>18</v>
      </c>
      <c r="AO229" s="139">
        <f>VLOOKUP(AN229,Баллы!$A$2:$B$101,2)+AP229/2</f>
        <v>85.5</v>
      </c>
      <c r="AP229" s="124">
        <f>VLOOKUP(C229,'9'!$B$2:$H$1187,6,FALSE)</f>
        <v>25</v>
      </c>
      <c r="AQ229" s="122"/>
      <c r="AR229" s="123"/>
      <c r="AS229" s="139"/>
      <c r="AT229" s="124"/>
      <c r="AU229" s="122"/>
      <c r="AV229" s="123"/>
      <c r="AW229" s="139"/>
      <c r="AX229" s="124"/>
    </row>
    <row r="230" spans="1:50" ht="14.4" customHeight="1">
      <c r="A230" s="245">
        <f>IF(D230=0," ",RANK(D230,$D$3:$D$1238,0))</f>
        <v>227</v>
      </c>
      <c r="B230" s="246">
        <v>228</v>
      </c>
      <c r="C230" s="283" t="s">
        <v>5026</v>
      </c>
      <c r="D230" s="115">
        <f>I230+M230+Q230+U230+Y230+AC230+AG230+AK230+AO230+AW230+AS230</f>
        <v>85.5</v>
      </c>
      <c r="E230" s="115">
        <f>J230+N230+R230+V230+Z230+AD230+AH230+AL230+AP230+AX230+AT230</f>
        <v>5</v>
      </c>
      <c r="F230" s="119">
        <f>COUNTA(H230,L230,P230,T230,X230,AB230,AF230,AJ230,AN230,AV230,AR230)</f>
        <v>1</v>
      </c>
      <c r="G230" s="125"/>
      <c r="H230" s="5"/>
      <c r="I230" s="140"/>
      <c r="J230" s="126"/>
      <c r="K230" s="125"/>
      <c r="L230" s="5"/>
      <c r="M230" s="140"/>
      <c r="N230" s="126"/>
      <c r="O230" s="125"/>
      <c r="P230" s="5"/>
      <c r="Q230" s="140"/>
      <c r="R230" s="126"/>
      <c r="S230" s="125"/>
      <c r="T230" s="5"/>
      <c r="U230" s="140"/>
      <c r="V230" s="126"/>
      <c r="W230" s="136"/>
      <c r="X230" s="5"/>
      <c r="Y230" s="140"/>
      <c r="Z230" s="126"/>
      <c r="AA230" s="136"/>
      <c r="AB230" s="301"/>
      <c r="AC230" s="140"/>
      <c r="AD230" s="126"/>
      <c r="AE230" s="136"/>
      <c r="AF230" s="5"/>
      <c r="AG230" s="140"/>
      <c r="AH230" s="126"/>
      <c r="AI230" s="155"/>
      <c r="AJ230" s="123"/>
      <c r="AK230" s="139"/>
      <c r="AL230" s="124"/>
      <c r="AM230" s="155">
        <f>VLOOKUP(C230,'9'!$B$2:$H$1187,3,FALSE)</f>
        <v>1.6747685185185185E-2</v>
      </c>
      <c r="AN230" s="123">
        <f>VLOOKUP(C230,'9'!$B$2:$H$1187,4,FALSE)</f>
        <v>9</v>
      </c>
      <c r="AO230" s="139">
        <f>VLOOKUP(AN230,Баллы!$A$2:$B$101,2)+AP230/2</f>
        <v>85.5</v>
      </c>
      <c r="AP230" s="124">
        <f>VLOOKUP(C230,'9'!$B$2:$H$1187,6,FALSE)</f>
        <v>5</v>
      </c>
      <c r="AQ230" s="122"/>
      <c r="AR230" s="123"/>
      <c r="AS230" s="139"/>
      <c r="AT230" s="124"/>
      <c r="AU230" s="122"/>
      <c r="AV230" s="123"/>
      <c r="AW230" s="139"/>
      <c r="AX230" s="124"/>
    </row>
    <row r="231" spans="1:50" ht="14.4" customHeight="1">
      <c r="A231" s="245">
        <f>IF(D231=0," ",RANK(D231,$D$3:$D$1238,0))</f>
        <v>229</v>
      </c>
      <c r="B231" s="246">
        <v>229</v>
      </c>
      <c r="C231" s="105" t="s">
        <v>1320</v>
      </c>
      <c r="D231" s="115">
        <f>I231+M231+Q231+U231+Y231+AC231+AG231+AK231+AO231+AW231+AS231</f>
        <v>85</v>
      </c>
      <c r="E231" s="115">
        <f>J231+N231+R231+V231+Z231+AD231+AH231+AL231+AP231+AX231+AT231</f>
        <v>20</v>
      </c>
      <c r="F231" s="119">
        <f>COUNTA(H231,L231,P231,T231,X231,AB231,AF231,AJ231,AN231,AV231,AR231)</f>
        <v>1</v>
      </c>
      <c r="G231" s="125"/>
      <c r="H231" s="5"/>
      <c r="I231" s="140"/>
      <c r="J231" s="126"/>
      <c r="K231" s="125"/>
      <c r="L231" s="5"/>
      <c r="M231" s="140"/>
      <c r="N231" s="126"/>
      <c r="O231" s="125"/>
      <c r="P231" s="5"/>
      <c r="Q231" s="140"/>
      <c r="R231" s="126"/>
      <c r="S231" s="125"/>
      <c r="T231" s="5"/>
      <c r="U231" s="140"/>
      <c r="V231" s="126"/>
      <c r="W231" s="136"/>
      <c r="X231" s="5"/>
      <c r="Y231" s="140"/>
      <c r="Z231" s="126"/>
      <c r="AA231" s="136">
        <f>VLOOKUP(C231,'6'!$B$8:$H$202,3,FALSE)</f>
        <v>7.4375000000000011E-2</v>
      </c>
      <c r="AB231" s="5">
        <f>VLOOKUP(C231,'6'!$B$8:$H$202,4,FALSE)</f>
        <v>16</v>
      </c>
      <c r="AC231" s="140">
        <f>VLOOKUP(AB231,Баллы!$A$2:$B$101,2)+AD231/2</f>
        <v>85</v>
      </c>
      <c r="AD231" s="126">
        <f>VLOOKUP(C231,'6'!$B$8:$H$202,6,FALSE)</f>
        <v>20</v>
      </c>
      <c r="AE231" s="136"/>
      <c r="AF231" s="5"/>
      <c r="AG231" s="140"/>
      <c r="AH231" s="126"/>
      <c r="AI231" s="155"/>
      <c r="AJ231" s="123"/>
      <c r="AK231" s="139"/>
      <c r="AL231" s="124"/>
      <c r="AM231" s="155"/>
      <c r="AN231" s="123"/>
      <c r="AO231" s="139"/>
      <c r="AP231" s="124"/>
      <c r="AQ231" s="122"/>
      <c r="AR231" s="123"/>
      <c r="AS231" s="139"/>
      <c r="AT231" s="124"/>
      <c r="AU231" s="122"/>
      <c r="AV231" s="123"/>
      <c r="AW231" s="139"/>
      <c r="AX231" s="124"/>
    </row>
    <row r="232" spans="1:50" ht="14.4" customHeight="1">
      <c r="A232" s="245">
        <f>IF(D232=0," ",RANK(D232,$D$3:$D$1238,0))</f>
        <v>229</v>
      </c>
      <c r="B232" s="246">
        <v>230</v>
      </c>
      <c r="C232" s="107" t="s">
        <v>2225</v>
      </c>
      <c r="D232" s="115">
        <f>I232+M232+Q232+U232+Y232+AC232+AG232+AK232+AO232+AW232+AS232</f>
        <v>85</v>
      </c>
      <c r="E232" s="115">
        <f>J232+N232+R232+V232+Z232+AD232+AH232+AL232+AP232+AX232+AT232</f>
        <v>10</v>
      </c>
      <c r="F232" s="119">
        <f>COUNTA(H232,L232,P232,T232,X232,AB232,AF232,AJ232,AN232,AV232,AR232)</f>
        <v>1</v>
      </c>
      <c r="G232" s="125"/>
      <c r="H232" s="5"/>
      <c r="I232" s="140"/>
      <c r="J232" s="126"/>
      <c r="K232" s="125"/>
      <c r="L232" s="5"/>
      <c r="M232" s="140"/>
      <c r="N232" s="126"/>
      <c r="O232" s="125"/>
      <c r="P232" s="5"/>
      <c r="Q232" s="140"/>
      <c r="R232" s="126"/>
      <c r="S232" s="125">
        <f>VLOOKUP(C232,'4'!$B$2:$I$1053,3,FALSE)</f>
        <v>3.0706018518518518E-2</v>
      </c>
      <c r="T232" s="5">
        <f>VLOOKUP(C232,'4'!$B$2:$I$1053,4,FALSE)</f>
        <v>11</v>
      </c>
      <c r="U232" s="140">
        <f>VLOOKUP(T232,Баллы!$A$2:$B$101,2)+V232/2</f>
        <v>85</v>
      </c>
      <c r="V232" s="126">
        <f>VLOOKUP(C232,'4'!$B$2:$I$1053,6,FALSE)</f>
        <v>10</v>
      </c>
      <c r="W232" s="136"/>
      <c r="X232" s="5"/>
      <c r="Y232" s="140"/>
      <c r="Z232" s="126"/>
      <c r="AA232" s="136"/>
      <c r="AB232" s="5"/>
      <c r="AC232" s="140"/>
      <c r="AD232" s="126"/>
      <c r="AE232" s="136"/>
      <c r="AF232" s="5"/>
      <c r="AG232" s="140"/>
      <c r="AH232" s="126"/>
      <c r="AI232" s="155"/>
      <c r="AJ232" s="123"/>
      <c r="AK232" s="139"/>
      <c r="AL232" s="124"/>
      <c r="AM232" s="155"/>
      <c r="AN232" s="123"/>
      <c r="AO232" s="139"/>
      <c r="AP232" s="124"/>
      <c r="AQ232" s="122"/>
      <c r="AR232" s="123"/>
      <c r="AS232" s="139"/>
      <c r="AT232" s="124"/>
      <c r="AU232" s="122"/>
      <c r="AV232" s="123"/>
      <c r="AW232" s="139"/>
      <c r="AX232" s="124"/>
    </row>
    <row r="233" spans="1:50" ht="14.4" customHeight="1">
      <c r="A233" s="245">
        <f>IF(D233=0," ",RANK(D233,$D$3:$D$1238,0))</f>
        <v>229</v>
      </c>
      <c r="B233" s="246">
        <v>230</v>
      </c>
      <c r="C233" s="283" t="s">
        <v>4537</v>
      </c>
      <c r="D233" s="115">
        <f>I233+M233+Q233+U233+Y233+AC233+AG233+AK233+AO233+AW233+AS233</f>
        <v>85</v>
      </c>
      <c r="E233" s="115">
        <f>J233+N233+R233+V233+Z233+AD233+AH233+AL233+AP233+AX233+AT233</f>
        <v>10</v>
      </c>
      <c r="F233" s="119">
        <f>COUNTA(H233,L233,P233,T233,X233,AB233,AF233,AJ233,AN233,AV233,AR233)</f>
        <v>1</v>
      </c>
      <c r="G233" s="125"/>
      <c r="H233" s="5"/>
      <c r="I233" s="140"/>
      <c r="J233" s="126"/>
      <c r="K233" s="125"/>
      <c r="L233" s="5"/>
      <c r="M233" s="140"/>
      <c r="N233" s="126"/>
      <c r="O233" s="125"/>
      <c r="P233" s="5"/>
      <c r="Q233" s="140"/>
      <c r="R233" s="126"/>
      <c r="S233" s="125"/>
      <c r="T233" s="5"/>
      <c r="U233" s="140"/>
      <c r="V233" s="126"/>
      <c r="W233" s="136"/>
      <c r="X233" s="5"/>
      <c r="Y233" s="140"/>
      <c r="Z233" s="126"/>
      <c r="AA233" s="136"/>
      <c r="AB233" s="301"/>
      <c r="AC233" s="140"/>
      <c r="AD233" s="126"/>
      <c r="AE233" s="136"/>
      <c r="AF233" s="5"/>
      <c r="AG233" s="140"/>
      <c r="AH233" s="126"/>
      <c r="AI233" s="155"/>
      <c r="AJ233" s="123"/>
      <c r="AK233" s="139"/>
      <c r="AL233" s="124"/>
      <c r="AM233" s="155">
        <f>VLOOKUP(C233,'9'!$B$2:$H$1187,3,FALSE)</f>
        <v>3.0092592592592591E-2</v>
      </c>
      <c r="AN233" s="123">
        <f>VLOOKUP(C233,'9'!$B$2:$H$1187,4,FALSE)</f>
        <v>11</v>
      </c>
      <c r="AO233" s="139">
        <f>VLOOKUP(AN233,Баллы!$A$2:$B$101,2)+AP233/2</f>
        <v>85</v>
      </c>
      <c r="AP233" s="124">
        <f>VLOOKUP(C233,'9'!$B$2:$H$1187,6,FALSE)</f>
        <v>10</v>
      </c>
      <c r="AQ233" s="122"/>
      <c r="AR233" s="123"/>
      <c r="AS233" s="139"/>
      <c r="AT233" s="124"/>
      <c r="AU233" s="122"/>
      <c r="AV233" s="123"/>
      <c r="AW233" s="139"/>
      <c r="AX233" s="124"/>
    </row>
    <row r="234" spans="1:50" ht="14.4" customHeight="1">
      <c r="A234" s="245">
        <f>IF(D234=0," ",RANK(D234,$D$3:$D$1238,0))</f>
        <v>229</v>
      </c>
      <c r="B234" s="246">
        <v>230</v>
      </c>
      <c r="C234" s="104" t="s">
        <v>6301</v>
      </c>
      <c r="D234" s="115">
        <f>I234+M234+Q234+U234+Y234+AC234+AG234+AK234+AO234+AW234+AS234</f>
        <v>85</v>
      </c>
      <c r="E234" s="115">
        <f>J234+N234+R234+V234+Z234+AD234+AH234+AL234+AP234+AX234+AT234</f>
        <v>10</v>
      </c>
      <c r="F234" s="119">
        <f>COUNTA(H234,L234,P234,T234,X234,AB234,AF234,AJ234,AN234,AV234,AR234)</f>
        <v>1</v>
      </c>
      <c r="G234" s="125"/>
      <c r="H234" s="5"/>
      <c r="I234" s="140"/>
      <c r="J234" s="126"/>
      <c r="K234" s="125"/>
      <c r="L234" s="5"/>
      <c r="M234" s="140"/>
      <c r="N234" s="126"/>
      <c r="O234" s="125"/>
      <c r="P234" s="5"/>
      <c r="Q234" s="140"/>
      <c r="R234" s="126"/>
      <c r="S234" s="125"/>
      <c r="T234" s="5"/>
      <c r="U234" s="140"/>
      <c r="V234" s="126"/>
      <c r="W234" s="136"/>
      <c r="X234" s="5"/>
      <c r="Y234" s="140"/>
      <c r="Z234" s="126"/>
      <c r="AA234" s="136"/>
      <c r="AB234" s="301"/>
      <c r="AC234" s="140"/>
      <c r="AD234" s="126"/>
      <c r="AE234" s="136"/>
      <c r="AF234" s="5"/>
      <c r="AG234" s="140"/>
      <c r="AH234" s="126"/>
      <c r="AI234" s="155"/>
      <c r="AJ234" s="123"/>
      <c r="AK234" s="139"/>
      <c r="AL234" s="124"/>
      <c r="AM234" s="155"/>
      <c r="AN234" s="123"/>
      <c r="AO234" s="139"/>
      <c r="AP234" s="124"/>
      <c r="AQ234" s="122">
        <f>VLOOKUP(C234,'10'!$B$8:$H$232,3,FALSE)</f>
        <v>3.4479166666666665E-2</v>
      </c>
      <c r="AR234" s="123">
        <f>VLOOKUP(C234,'10'!$B$8:$H$232,4,FALSE)</f>
        <v>11</v>
      </c>
      <c r="AS234" s="139">
        <f>VLOOKUP(AR234,Баллы!$A$2:$B$101,2)+AT234/2</f>
        <v>85</v>
      </c>
      <c r="AT234" s="124">
        <f>VLOOKUP(C234,'10'!$B$8:$H$232,6,FALSE)</f>
        <v>10</v>
      </c>
      <c r="AU234" s="122"/>
      <c r="AV234" s="123"/>
      <c r="AW234" s="139"/>
      <c r="AX234" s="124"/>
    </row>
    <row r="235" spans="1:50" ht="14.4" customHeight="1">
      <c r="A235" s="245">
        <f>IF(D235=0," ",RANK(D235,$D$3:$D$1238,0))</f>
        <v>229</v>
      </c>
      <c r="B235" s="246">
        <v>233</v>
      </c>
      <c r="C235" s="104" t="s">
        <v>6384</v>
      </c>
      <c r="D235" s="115">
        <f>I235+M235+Q235+U235+Y235+AC235+AG235+AK235+AO235+AW235+AS235</f>
        <v>85</v>
      </c>
      <c r="E235" s="115">
        <f>J235+N235+R235+V235+Z235+AD235+AH235+AL235+AP235+AX235+AT235</f>
        <v>8</v>
      </c>
      <c r="F235" s="119">
        <f>COUNTA(H235,L235,P235,T235,X235,AB235,AF235,AJ235,AN235,AV235,AR235)</f>
        <v>1</v>
      </c>
      <c r="G235" s="125"/>
      <c r="H235" s="5"/>
      <c r="I235" s="140"/>
      <c r="J235" s="126"/>
      <c r="K235" s="125"/>
      <c r="L235" s="5"/>
      <c r="M235" s="140"/>
      <c r="N235" s="126"/>
      <c r="O235" s="125"/>
      <c r="P235" s="5"/>
      <c r="Q235" s="140"/>
      <c r="R235" s="126"/>
      <c r="S235" s="125"/>
      <c r="T235" s="5"/>
      <c r="U235" s="140"/>
      <c r="V235" s="126"/>
      <c r="W235" s="136"/>
      <c r="X235" s="5"/>
      <c r="Y235" s="140"/>
      <c r="Z235" s="126"/>
      <c r="AA235" s="136"/>
      <c r="AB235" s="301"/>
      <c r="AC235" s="140"/>
      <c r="AD235" s="126"/>
      <c r="AE235" s="136"/>
      <c r="AF235" s="5"/>
      <c r="AG235" s="140"/>
      <c r="AH235" s="126"/>
      <c r="AI235" s="155"/>
      <c r="AJ235" s="123"/>
      <c r="AK235" s="139"/>
      <c r="AL235" s="124"/>
      <c r="AM235" s="155"/>
      <c r="AN235" s="123"/>
      <c r="AO235" s="139"/>
      <c r="AP235" s="124"/>
      <c r="AQ235" s="122"/>
      <c r="AR235" s="123"/>
      <c r="AS235" s="139"/>
      <c r="AT235" s="124"/>
      <c r="AU235" s="122">
        <f>VLOOKUP(C235,'11'!$B$9:$H$521,3,FALSE)</f>
        <v>2.8206018518518519E-2</v>
      </c>
      <c r="AV235" s="123">
        <f>VLOOKUP(C235,'11'!$B$9:$H$521,4,FALSE)</f>
        <v>10</v>
      </c>
      <c r="AW235" s="139">
        <f>VLOOKUP(AV235,Баллы!$A$2:$B$101,2)+AX235/2</f>
        <v>85</v>
      </c>
      <c r="AX235" s="124">
        <f>VLOOKUP(C235,'11'!$B$9:$H$521,6,FALSE)</f>
        <v>8</v>
      </c>
    </row>
    <row r="236" spans="1:50" ht="14.4" customHeight="1">
      <c r="A236" s="245">
        <f>IF(D236=0," ",RANK(D236,$D$3:$D$1238,0))</f>
        <v>234</v>
      </c>
      <c r="B236" s="246">
        <v>234</v>
      </c>
      <c r="C236" s="104" t="s">
        <v>6334</v>
      </c>
      <c r="D236" s="115">
        <f>I236+M236+Q236+U236+Y236+AC236+AG236+AK236+AO236+AW236+AS236</f>
        <v>84.5</v>
      </c>
      <c r="E236" s="115">
        <f>J236+N236+R236+V236+Z236+AD236+AH236+AL236+AP236+AX236+AT236</f>
        <v>31</v>
      </c>
      <c r="F236" s="119">
        <f>COUNTA(H236,L236,P236,T236,X236,AB236,AF236,AJ236,AN236,AV236,AR236)</f>
        <v>1</v>
      </c>
      <c r="G236" s="125"/>
      <c r="H236" s="5"/>
      <c r="I236" s="140"/>
      <c r="J236" s="126"/>
      <c r="K236" s="125"/>
      <c r="L236" s="5"/>
      <c r="M236" s="140"/>
      <c r="N236" s="126"/>
      <c r="O236" s="125"/>
      <c r="P236" s="5"/>
      <c r="Q236" s="140"/>
      <c r="R236" s="126"/>
      <c r="S236" s="125"/>
      <c r="T236" s="5"/>
      <c r="U236" s="140"/>
      <c r="V236" s="126"/>
      <c r="W236" s="136"/>
      <c r="X236" s="5"/>
      <c r="Y236" s="140"/>
      <c r="Z236" s="126"/>
      <c r="AA236" s="136"/>
      <c r="AB236" s="301"/>
      <c r="AC236" s="140"/>
      <c r="AD236" s="126"/>
      <c r="AE236" s="136"/>
      <c r="AF236" s="5"/>
      <c r="AG236" s="140"/>
      <c r="AH236" s="126"/>
      <c r="AI236" s="155"/>
      <c r="AJ236" s="123"/>
      <c r="AK236" s="139"/>
      <c r="AL236" s="124"/>
      <c r="AM236" s="155"/>
      <c r="AN236" s="123"/>
      <c r="AO236" s="139"/>
      <c r="AP236" s="124"/>
      <c r="AQ236" s="122"/>
      <c r="AR236" s="123"/>
      <c r="AS236" s="139"/>
      <c r="AT236" s="124"/>
      <c r="AU236" s="122">
        <f>VLOOKUP(C236,'11'!$B$9:$H$521,3,FALSE)</f>
        <v>0.11737268518518519</v>
      </c>
      <c r="AV236" s="123">
        <f>VLOOKUP(C236,'11'!$B$9:$H$521,4,FALSE)</f>
        <v>22</v>
      </c>
      <c r="AW236" s="139">
        <f>VLOOKUP(AV236,Баллы!$A$2:$B$101,2)+AX236/2</f>
        <v>84.5</v>
      </c>
      <c r="AX236" s="124">
        <f>VLOOKUP(C236,'11'!$B$9:$H$521,6,FALSE)</f>
        <v>31</v>
      </c>
    </row>
    <row r="237" spans="1:50" ht="14.4" customHeight="1">
      <c r="A237" s="245">
        <f>IF(D237=0," ",RANK(D237,$D$3:$D$1238,0))</f>
        <v>234</v>
      </c>
      <c r="B237" s="246">
        <v>235</v>
      </c>
      <c r="C237" s="108" t="s">
        <v>406</v>
      </c>
      <c r="D237" s="115">
        <f>I237+M237+Q237+U237+Y237+AC237+AG237+AK237+AO237+AW237+AS237</f>
        <v>84.5</v>
      </c>
      <c r="E237" s="115">
        <f>J237+N237+R237+V237+Z237+AD237+AH237+AL237+AP237+AX237+AT237</f>
        <v>25</v>
      </c>
      <c r="F237" s="119">
        <f>COUNTA(H237,L237,P237,T237,X237,AB237,AF237,AJ237,AN237,AV237,AR237)</f>
        <v>1</v>
      </c>
      <c r="G237" s="125"/>
      <c r="H237" s="5"/>
      <c r="I237" s="140"/>
      <c r="J237" s="126"/>
      <c r="K237" s="125"/>
      <c r="L237" s="5"/>
      <c r="M237" s="140"/>
      <c r="N237" s="126"/>
      <c r="O237" s="125"/>
      <c r="P237" s="5"/>
      <c r="Q237" s="140"/>
      <c r="R237" s="126"/>
      <c r="S237" s="125"/>
      <c r="T237" s="5"/>
      <c r="U237" s="140"/>
      <c r="V237" s="126"/>
      <c r="W237" s="136">
        <f>VLOOKUP(C237,'5'!$B$50:$H$423,3,FALSE)</f>
        <v>0.10618055555555556</v>
      </c>
      <c r="X237" s="5">
        <f>VLOOKUP(C237,'5'!$B$50:$H$423,4,FALSE)</f>
        <v>19</v>
      </c>
      <c r="Y237" s="140">
        <f>VLOOKUP(X237,Баллы!$A$2:$B$101,2)+Z237/2</f>
        <v>84.5</v>
      </c>
      <c r="Z237" s="126">
        <f>VLOOKUP(C237,'5'!$B$50:$H$423,6,FALSE)</f>
        <v>25</v>
      </c>
      <c r="AA237" s="136"/>
      <c r="AB237" s="5"/>
      <c r="AC237" s="140"/>
      <c r="AD237" s="126"/>
      <c r="AE237" s="136"/>
      <c r="AF237" s="5"/>
      <c r="AG237" s="140"/>
      <c r="AH237" s="126"/>
      <c r="AI237" s="155"/>
      <c r="AJ237" s="123"/>
      <c r="AK237" s="139"/>
      <c r="AL237" s="124"/>
      <c r="AM237" s="155"/>
      <c r="AN237" s="123"/>
      <c r="AO237" s="139"/>
      <c r="AP237" s="124"/>
      <c r="AQ237" s="122"/>
      <c r="AR237" s="123"/>
      <c r="AS237" s="139"/>
      <c r="AT237" s="124"/>
      <c r="AU237" s="122"/>
      <c r="AV237" s="123"/>
      <c r="AW237" s="139"/>
      <c r="AX237" s="124"/>
    </row>
    <row r="238" spans="1:50" ht="14.4" customHeight="1">
      <c r="A238" s="245">
        <f>IF(D238=0," ",RANK(D238,$D$3:$D$1238,0))</f>
        <v>234</v>
      </c>
      <c r="B238" s="246">
        <v>235</v>
      </c>
      <c r="C238" s="283" t="s">
        <v>4410</v>
      </c>
      <c r="D238" s="115">
        <f>I238+M238+Q238+U238+Y238+AC238+AG238+AK238+AO238+AW238+AS238</f>
        <v>84.5</v>
      </c>
      <c r="E238" s="115">
        <f>J238+N238+R238+V238+Z238+AD238+AH238+AL238+AP238+AX238+AT238</f>
        <v>25</v>
      </c>
      <c r="F238" s="119">
        <f>COUNTA(H238,L238,P238,T238,X238,AB238,AF238,AJ238,AN238,AV238,AR238)</f>
        <v>1</v>
      </c>
      <c r="G238" s="125"/>
      <c r="H238" s="5"/>
      <c r="I238" s="140"/>
      <c r="J238" s="126"/>
      <c r="K238" s="125"/>
      <c r="L238" s="5"/>
      <c r="M238" s="140"/>
      <c r="N238" s="126"/>
      <c r="O238" s="125"/>
      <c r="P238" s="5"/>
      <c r="Q238" s="140"/>
      <c r="R238" s="126"/>
      <c r="S238" s="125"/>
      <c r="T238" s="5"/>
      <c r="U238" s="140"/>
      <c r="V238" s="126"/>
      <c r="W238" s="136"/>
      <c r="X238" s="5"/>
      <c r="Y238" s="140"/>
      <c r="Z238" s="126"/>
      <c r="AA238" s="136"/>
      <c r="AB238" s="301"/>
      <c r="AC238" s="140"/>
      <c r="AD238" s="126"/>
      <c r="AE238" s="136"/>
      <c r="AF238" s="5"/>
      <c r="AG238" s="140"/>
      <c r="AH238" s="126"/>
      <c r="AI238" s="155"/>
      <c r="AJ238" s="123"/>
      <c r="AK238" s="139"/>
      <c r="AL238" s="124"/>
      <c r="AM238" s="155">
        <f>VLOOKUP(C238,'9'!$B$2:$H$1187,3,FALSE)</f>
        <v>8.7037037037037038E-2</v>
      </c>
      <c r="AN238" s="123">
        <f>VLOOKUP(C238,'9'!$B$2:$H$1187,4,FALSE)</f>
        <v>19</v>
      </c>
      <c r="AO238" s="139">
        <f>VLOOKUP(AN238,Баллы!$A$2:$B$101,2)+AP238/2</f>
        <v>84.5</v>
      </c>
      <c r="AP238" s="124">
        <f>VLOOKUP(C238,'9'!$B$2:$H$1187,6,FALSE)</f>
        <v>25</v>
      </c>
      <c r="AQ238" s="122"/>
      <c r="AR238" s="123"/>
      <c r="AS238" s="139"/>
      <c r="AT238" s="124"/>
      <c r="AU238" s="122"/>
      <c r="AV238" s="123"/>
      <c r="AW238" s="139"/>
      <c r="AX238" s="124"/>
    </row>
    <row r="239" spans="1:50" ht="14.4" customHeight="1">
      <c r="A239" s="245">
        <f>IF(D239=0," ",RANK(D239,$D$3:$D$1238,0))</f>
        <v>234</v>
      </c>
      <c r="B239" s="246">
        <v>237</v>
      </c>
      <c r="C239" s="104" t="s">
        <v>6352</v>
      </c>
      <c r="D239" s="115">
        <f>I239+M239+Q239+U239+Y239+AC239+AG239+AK239+AO239+AW239+AS239</f>
        <v>84.5</v>
      </c>
      <c r="E239" s="115">
        <f>J239+N239+R239+V239+Z239+AD239+AH239+AL239+AP239+AX239+AT239</f>
        <v>15</v>
      </c>
      <c r="F239" s="119">
        <f>COUNTA(H239,L239,P239,T239,X239,AB239,AF239,AJ239,AN239,AV239,AR239)</f>
        <v>1</v>
      </c>
      <c r="G239" s="125"/>
      <c r="H239" s="5"/>
      <c r="I239" s="140"/>
      <c r="J239" s="126"/>
      <c r="K239" s="125"/>
      <c r="L239" s="5"/>
      <c r="M239" s="140"/>
      <c r="N239" s="126"/>
      <c r="O239" s="125"/>
      <c r="P239" s="5"/>
      <c r="Q239" s="140"/>
      <c r="R239" s="126"/>
      <c r="S239" s="125"/>
      <c r="T239" s="5"/>
      <c r="U239" s="140"/>
      <c r="V239" s="126"/>
      <c r="W239" s="136"/>
      <c r="X239" s="5"/>
      <c r="Y239" s="140"/>
      <c r="Z239" s="126"/>
      <c r="AA239" s="136"/>
      <c r="AB239" s="301"/>
      <c r="AC239" s="140"/>
      <c r="AD239" s="126"/>
      <c r="AE239" s="136"/>
      <c r="AF239" s="5"/>
      <c r="AG239" s="140"/>
      <c r="AH239" s="126"/>
      <c r="AI239" s="155"/>
      <c r="AJ239" s="123"/>
      <c r="AK239" s="139"/>
      <c r="AL239" s="124"/>
      <c r="AM239" s="155"/>
      <c r="AN239" s="123"/>
      <c r="AO239" s="139"/>
      <c r="AP239" s="124"/>
      <c r="AQ239" s="122"/>
      <c r="AR239" s="123"/>
      <c r="AS239" s="139"/>
      <c r="AT239" s="124"/>
      <c r="AU239" s="122">
        <f>VLOOKUP(C239,'11'!$B$9:$H$521,3,FALSE)</f>
        <v>5.1388888888888887E-2</v>
      </c>
      <c r="AV239" s="123">
        <f>VLOOKUP(C239,'11'!$B$9:$H$521,4,FALSE)</f>
        <v>14</v>
      </c>
      <c r="AW239" s="139">
        <f>VLOOKUP(AV239,Баллы!$A$2:$B$101,2)+AX239/2</f>
        <v>84.5</v>
      </c>
      <c r="AX239" s="124">
        <f>VLOOKUP(C239,'11'!$B$9:$H$521,6,FALSE)</f>
        <v>15</v>
      </c>
    </row>
    <row r="240" spans="1:50" ht="14.4" customHeight="1">
      <c r="A240" s="245">
        <f>IF(D240=0," ",RANK(D240,$D$3:$D$1238,0))</f>
        <v>238</v>
      </c>
      <c r="B240" s="246">
        <v>238</v>
      </c>
      <c r="C240" s="105" t="s">
        <v>1319</v>
      </c>
      <c r="D240" s="115">
        <f>I240+M240+Q240+U240+Y240+AC240+AG240+AK240+AO240+AW240+AS240</f>
        <v>84</v>
      </c>
      <c r="E240" s="115">
        <f>J240+N240+R240+V240+Z240+AD240+AH240+AL240+AP240+AX240+AT240</f>
        <v>20</v>
      </c>
      <c r="F240" s="119">
        <f>COUNTA(H240,L240,P240,T240,X240,AB240,AF240,AJ240,AN240,AV240,AR240)</f>
        <v>1</v>
      </c>
      <c r="G240" s="125"/>
      <c r="H240" s="5"/>
      <c r="I240" s="140"/>
      <c r="J240" s="126"/>
      <c r="K240" s="125"/>
      <c r="L240" s="5"/>
      <c r="M240" s="140"/>
      <c r="N240" s="126"/>
      <c r="O240" s="125"/>
      <c r="P240" s="5"/>
      <c r="Q240" s="140"/>
      <c r="R240" s="126"/>
      <c r="S240" s="125"/>
      <c r="T240" s="5"/>
      <c r="U240" s="140"/>
      <c r="V240" s="126"/>
      <c r="W240" s="136"/>
      <c r="X240" s="5"/>
      <c r="Y240" s="140"/>
      <c r="Z240" s="126"/>
      <c r="AA240" s="136">
        <f>VLOOKUP(C240,'6'!$B$8:$H$202,3,FALSE)</f>
        <v>7.5092592592592586E-2</v>
      </c>
      <c r="AB240" s="5">
        <f>VLOOKUP(C240,'6'!$B$8:$H$202,4,FALSE)</f>
        <v>17</v>
      </c>
      <c r="AC240" s="140">
        <f>VLOOKUP(AB240,Баллы!$A$2:$B$101,2)+AD240/2</f>
        <v>84</v>
      </c>
      <c r="AD240" s="126">
        <f>VLOOKUP(C240,'6'!$B$8:$H$202,6,FALSE)</f>
        <v>20</v>
      </c>
      <c r="AE240" s="136"/>
      <c r="AF240" s="5"/>
      <c r="AG240" s="140"/>
      <c r="AH240" s="126"/>
      <c r="AI240" s="155"/>
      <c r="AJ240" s="123"/>
      <c r="AK240" s="139"/>
      <c r="AL240" s="124"/>
      <c r="AM240" s="155"/>
      <c r="AN240" s="123"/>
      <c r="AO240" s="139"/>
      <c r="AP240" s="124"/>
      <c r="AQ240" s="122"/>
      <c r="AR240" s="123"/>
      <c r="AS240" s="139"/>
      <c r="AT240" s="124"/>
      <c r="AU240" s="122"/>
      <c r="AV240" s="123"/>
      <c r="AW240" s="139"/>
      <c r="AX240" s="124"/>
    </row>
    <row r="241" spans="1:50" ht="14.4" customHeight="1">
      <c r="A241" s="245">
        <f>IF(D241=0," ",RANK(D241,$D$3:$D$1238,0))</f>
        <v>238</v>
      </c>
      <c r="B241" s="246">
        <v>239</v>
      </c>
      <c r="C241" s="111" t="s">
        <v>1392</v>
      </c>
      <c r="D241" s="115">
        <f>I241+M241+Q241+U241+Y241+AC241+AG241+AK241+AO241+AW241+AS241</f>
        <v>84</v>
      </c>
      <c r="E241" s="115">
        <f>J241+N241+R241+V241+Z241+AD241+AH241+AL241+AP241+AX241+AT241</f>
        <v>12</v>
      </c>
      <c r="F241" s="119">
        <f>COUNTA(H241,L241,P241,T241,X241,AB241,AF241,AJ241,AN241,AV241,AR241)</f>
        <v>1</v>
      </c>
      <c r="G241" s="125"/>
      <c r="H241" s="5"/>
      <c r="I241" s="140"/>
      <c r="J241" s="126"/>
      <c r="K241" s="125"/>
      <c r="L241" s="5"/>
      <c r="M241" s="140"/>
      <c r="N241" s="126"/>
      <c r="O241" s="125"/>
      <c r="P241" s="5"/>
      <c r="Q241" s="140"/>
      <c r="R241" s="126"/>
      <c r="S241" s="125"/>
      <c r="T241" s="5"/>
      <c r="U241" s="140"/>
      <c r="V241" s="126"/>
      <c r="W241" s="136"/>
      <c r="X241" s="5"/>
      <c r="Y241" s="140"/>
      <c r="Z241" s="126"/>
      <c r="AA241" s="136"/>
      <c r="AB241" s="5"/>
      <c r="AC241" s="140"/>
      <c r="AD241" s="126"/>
      <c r="AE241" s="136">
        <f>VLOOKUP(C241,'7'!$B$11:$H$105,3,FALSE)</f>
        <v>5.0324074074074077E-2</v>
      </c>
      <c r="AF241" s="5">
        <f>VLOOKUP(C241,'7'!$B$11:$H$105,4,FALSE)</f>
        <v>13</v>
      </c>
      <c r="AG241" s="140">
        <f>VLOOKUP(AF241,Баллы!$A$2:$B$101,2)+AH241/2</f>
        <v>84</v>
      </c>
      <c r="AH241" s="126">
        <f>VLOOKUP(C241,'7'!$B$11:$H$105,6,FALSE)</f>
        <v>12</v>
      </c>
      <c r="AI241" s="155"/>
      <c r="AJ241" s="123"/>
      <c r="AK241" s="139"/>
      <c r="AL241" s="124"/>
      <c r="AM241" s="155"/>
      <c r="AN241" s="123"/>
      <c r="AO241" s="139"/>
      <c r="AP241" s="124"/>
      <c r="AQ241" s="122"/>
      <c r="AR241" s="123"/>
      <c r="AS241" s="139"/>
      <c r="AT241" s="124"/>
      <c r="AU241" s="122"/>
      <c r="AV241" s="123"/>
      <c r="AW241" s="139"/>
      <c r="AX241" s="124"/>
    </row>
    <row r="242" spans="1:50" ht="14.4" customHeight="1">
      <c r="A242" s="245">
        <f>IF(D242=0," ",RANK(D242,$D$3:$D$1238,0))</f>
        <v>238</v>
      </c>
      <c r="B242" s="246">
        <v>240</v>
      </c>
      <c r="C242" s="107" t="s">
        <v>2222</v>
      </c>
      <c r="D242" s="115">
        <f>I242+M242+Q242+U242+Y242+AC242+AG242+AK242+AO242+AW242+AS242</f>
        <v>84</v>
      </c>
      <c r="E242" s="115">
        <f>J242+N242+R242+V242+Z242+AD242+AH242+AL242+AP242+AX242+AT242</f>
        <v>10</v>
      </c>
      <c r="F242" s="119">
        <f>COUNTA(H242,L242,P242,T242,X242,AB242,AF242,AJ242,AN242,AV242,AR242)</f>
        <v>1</v>
      </c>
      <c r="G242" s="125"/>
      <c r="H242" s="5"/>
      <c r="I242" s="140"/>
      <c r="J242" s="126"/>
      <c r="K242" s="125"/>
      <c r="L242" s="5"/>
      <c r="M242" s="140"/>
      <c r="N242" s="126"/>
      <c r="O242" s="125"/>
      <c r="P242" s="5"/>
      <c r="Q242" s="140"/>
      <c r="R242" s="126"/>
      <c r="S242" s="125">
        <f>VLOOKUP(C242,'4'!$B$2:$I$1053,3,FALSE)</f>
        <v>3.1018518518518518E-2</v>
      </c>
      <c r="T242" s="5">
        <f>VLOOKUP(C242,'4'!$B$2:$I$1053,4,FALSE)</f>
        <v>12</v>
      </c>
      <c r="U242" s="140">
        <f>VLOOKUP(T242,Баллы!$A$2:$B$101,2)+V242/2</f>
        <v>84</v>
      </c>
      <c r="V242" s="126">
        <f>VLOOKUP(C242,'4'!$B$2:$I$1053,6,FALSE)</f>
        <v>10</v>
      </c>
      <c r="W242" s="136"/>
      <c r="X242" s="5"/>
      <c r="Y242" s="140"/>
      <c r="Z242" s="126"/>
      <c r="AA242" s="136"/>
      <c r="AB242" s="5"/>
      <c r="AC242" s="140"/>
      <c r="AD242" s="126"/>
      <c r="AE242" s="136"/>
      <c r="AF242" s="5"/>
      <c r="AG242" s="140"/>
      <c r="AH242" s="126"/>
      <c r="AI242" s="155"/>
      <c r="AJ242" s="123"/>
      <c r="AK242" s="139"/>
      <c r="AL242" s="124"/>
      <c r="AM242" s="155"/>
      <c r="AN242" s="123"/>
      <c r="AO242" s="139"/>
      <c r="AP242" s="124"/>
      <c r="AQ242" s="122"/>
      <c r="AR242" s="123"/>
      <c r="AS242" s="139"/>
      <c r="AT242" s="124"/>
      <c r="AU242" s="122"/>
      <c r="AV242" s="123"/>
      <c r="AW242" s="139"/>
      <c r="AX242" s="124"/>
    </row>
    <row r="243" spans="1:50" ht="14.4" customHeight="1">
      <c r="A243" s="245">
        <f>IF(D243=0," ",RANK(D243,$D$3:$D$1238,0))</f>
        <v>238</v>
      </c>
      <c r="B243" s="246">
        <v>240</v>
      </c>
      <c r="C243" s="104" t="s">
        <v>6302</v>
      </c>
      <c r="D243" s="115">
        <f>I243+M243+Q243+U243+Y243+AC243+AG243+AK243+AO243+AW243+AS243</f>
        <v>84</v>
      </c>
      <c r="E243" s="115">
        <f>J243+N243+R243+V243+Z243+AD243+AH243+AL243+AP243+AX243+AT243</f>
        <v>10</v>
      </c>
      <c r="F243" s="119">
        <f>COUNTA(H243,L243,P243,T243,X243,AB243,AF243,AJ243,AN243,AV243,AR243)</f>
        <v>1</v>
      </c>
      <c r="G243" s="125"/>
      <c r="H243" s="5"/>
      <c r="I243" s="140"/>
      <c r="J243" s="126"/>
      <c r="K243" s="125"/>
      <c r="L243" s="5"/>
      <c r="M243" s="140"/>
      <c r="N243" s="126"/>
      <c r="O243" s="125"/>
      <c r="P243" s="5"/>
      <c r="Q243" s="140"/>
      <c r="R243" s="126"/>
      <c r="S243" s="125"/>
      <c r="T243" s="5"/>
      <c r="U243" s="140"/>
      <c r="V243" s="126"/>
      <c r="W243" s="136"/>
      <c r="X243" s="5"/>
      <c r="Y243" s="140"/>
      <c r="Z243" s="126"/>
      <c r="AA243" s="136"/>
      <c r="AB243" s="301"/>
      <c r="AC243" s="140"/>
      <c r="AD243" s="126"/>
      <c r="AE243" s="136"/>
      <c r="AF243" s="5"/>
      <c r="AG243" s="140"/>
      <c r="AH243" s="126"/>
      <c r="AI243" s="155"/>
      <c r="AJ243" s="123"/>
      <c r="AK243" s="139"/>
      <c r="AL243" s="124"/>
      <c r="AM243" s="155"/>
      <c r="AN243" s="123"/>
      <c r="AO243" s="139"/>
      <c r="AP243" s="124"/>
      <c r="AQ243" s="122">
        <f>VLOOKUP(C243,'10'!$B$8:$H$232,3,FALSE)</f>
        <v>3.5405092592592592E-2</v>
      </c>
      <c r="AR243" s="123">
        <f>VLOOKUP(C243,'10'!$B$8:$H$232,4,FALSE)</f>
        <v>12</v>
      </c>
      <c r="AS243" s="139">
        <f>VLOOKUP(AR243,Баллы!$A$2:$B$101,2)+AT243/2</f>
        <v>84</v>
      </c>
      <c r="AT243" s="124">
        <f>VLOOKUP(C243,'10'!$B$8:$H$232,6,FALSE)</f>
        <v>10</v>
      </c>
      <c r="AU243" s="122"/>
      <c r="AV243" s="123"/>
      <c r="AW243" s="139"/>
      <c r="AX243" s="124"/>
    </row>
    <row r="244" spans="1:50" ht="14.4" customHeight="1">
      <c r="A244" s="245">
        <f>IF(D244=0," ",RANK(D244,$D$3:$D$1238,0))</f>
        <v>238</v>
      </c>
      <c r="B244" s="246">
        <v>242</v>
      </c>
      <c r="C244" s="104" t="s">
        <v>6385</v>
      </c>
      <c r="D244" s="115">
        <f>I244+M244+Q244+U244+Y244+AC244+AG244+AK244+AO244+AW244+AS244</f>
        <v>84</v>
      </c>
      <c r="E244" s="115">
        <f>J244+N244+R244+V244+Z244+AD244+AH244+AL244+AP244+AX244+AT244</f>
        <v>8</v>
      </c>
      <c r="F244" s="119">
        <f>COUNTA(H244,L244,P244,T244,X244,AB244,AF244,AJ244,AN244,AV244,AR244)</f>
        <v>1</v>
      </c>
      <c r="G244" s="125"/>
      <c r="H244" s="5"/>
      <c r="I244" s="140"/>
      <c r="J244" s="126"/>
      <c r="K244" s="125"/>
      <c r="L244" s="5"/>
      <c r="M244" s="140"/>
      <c r="N244" s="126"/>
      <c r="O244" s="125"/>
      <c r="P244" s="5"/>
      <c r="Q244" s="140"/>
      <c r="R244" s="126"/>
      <c r="S244" s="125"/>
      <c r="T244" s="5"/>
      <c r="U244" s="140"/>
      <c r="V244" s="126"/>
      <c r="W244" s="136"/>
      <c r="X244" s="5"/>
      <c r="Y244" s="140"/>
      <c r="Z244" s="126"/>
      <c r="AA244" s="136"/>
      <c r="AB244" s="301"/>
      <c r="AC244" s="140"/>
      <c r="AD244" s="126"/>
      <c r="AE244" s="136"/>
      <c r="AF244" s="5"/>
      <c r="AG244" s="140"/>
      <c r="AH244" s="126"/>
      <c r="AI244" s="155"/>
      <c r="AJ244" s="123"/>
      <c r="AK244" s="139"/>
      <c r="AL244" s="124"/>
      <c r="AM244" s="155"/>
      <c r="AN244" s="123"/>
      <c r="AO244" s="139"/>
      <c r="AP244" s="124"/>
      <c r="AQ244" s="122"/>
      <c r="AR244" s="123"/>
      <c r="AS244" s="139"/>
      <c r="AT244" s="124"/>
      <c r="AU244" s="122">
        <f>VLOOKUP(C244,'11'!$B$9:$H$521,3,FALSE)</f>
        <v>2.8252314814814813E-2</v>
      </c>
      <c r="AV244" s="123">
        <f>VLOOKUP(C244,'11'!$B$9:$H$521,4,FALSE)</f>
        <v>11</v>
      </c>
      <c r="AW244" s="139">
        <f>VLOOKUP(AV244,Баллы!$A$2:$B$101,2)+AX244/2</f>
        <v>84</v>
      </c>
      <c r="AX244" s="124">
        <f>VLOOKUP(C244,'11'!$B$9:$H$521,6,FALSE)</f>
        <v>8</v>
      </c>
    </row>
    <row r="245" spans="1:50" ht="14.4" customHeight="1">
      <c r="A245" s="245">
        <f>IF(D245=0," ",RANK(D245,$D$3:$D$1238,0))</f>
        <v>243</v>
      </c>
      <c r="B245" s="246">
        <v>243</v>
      </c>
      <c r="C245" s="104" t="s">
        <v>6335</v>
      </c>
      <c r="D245" s="115">
        <f>I245+M245+Q245+U245+Y245+AC245+AG245+AK245+AO245+AW245+AS245</f>
        <v>83.5</v>
      </c>
      <c r="E245" s="115">
        <f>J245+N245+R245+V245+Z245+AD245+AH245+AL245+AP245+AX245+AT245</f>
        <v>31</v>
      </c>
      <c r="F245" s="119">
        <f>COUNTA(H245,L245,P245,T245,X245,AB245,AF245,AJ245,AN245,AV245,AR245)</f>
        <v>1</v>
      </c>
      <c r="G245" s="125"/>
      <c r="H245" s="5"/>
      <c r="I245" s="140"/>
      <c r="J245" s="126"/>
      <c r="K245" s="125"/>
      <c r="L245" s="5"/>
      <c r="M245" s="140"/>
      <c r="N245" s="126"/>
      <c r="O245" s="125"/>
      <c r="P245" s="5"/>
      <c r="Q245" s="140"/>
      <c r="R245" s="126"/>
      <c r="S245" s="125"/>
      <c r="T245" s="5"/>
      <c r="U245" s="140"/>
      <c r="V245" s="126"/>
      <c r="W245" s="136"/>
      <c r="X245" s="5"/>
      <c r="Y245" s="140"/>
      <c r="Z245" s="126"/>
      <c r="AA245" s="136"/>
      <c r="AB245" s="301"/>
      <c r="AC245" s="140"/>
      <c r="AD245" s="126"/>
      <c r="AE245" s="136"/>
      <c r="AF245" s="5"/>
      <c r="AG245" s="140"/>
      <c r="AH245" s="126"/>
      <c r="AI245" s="155"/>
      <c r="AJ245" s="123"/>
      <c r="AK245" s="139"/>
      <c r="AL245" s="124"/>
      <c r="AM245" s="155"/>
      <c r="AN245" s="123"/>
      <c r="AO245" s="139"/>
      <c r="AP245" s="124"/>
      <c r="AQ245" s="122"/>
      <c r="AR245" s="123"/>
      <c r="AS245" s="139"/>
      <c r="AT245" s="124"/>
      <c r="AU245" s="122">
        <f>VLOOKUP(C245,'11'!$B$9:$H$521,3,FALSE)</f>
        <v>0.11966435185185186</v>
      </c>
      <c r="AV245" s="123">
        <f>VLOOKUP(C245,'11'!$B$9:$H$521,4,FALSE)</f>
        <v>23</v>
      </c>
      <c r="AW245" s="139">
        <f>VLOOKUP(AV245,Баллы!$A$2:$B$101,2)+AX245/2</f>
        <v>83.5</v>
      </c>
      <c r="AX245" s="124">
        <f>VLOOKUP(C245,'11'!$B$9:$H$521,6,FALSE)</f>
        <v>31</v>
      </c>
    </row>
    <row r="246" spans="1:50" ht="14.4" customHeight="1">
      <c r="A246" s="245">
        <f>IF(D246=0," ",RANK(D246,$D$3:$D$1238,0))</f>
        <v>243</v>
      </c>
      <c r="B246" s="246">
        <v>244</v>
      </c>
      <c r="C246" s="108" t="s">
        <v>20</v>
      </c>
      <c r="D246" s="115">
        <f>I246+M246+Q246+U246+Y246+AC246+AG246+AK246+AO246+AW246+AS246</f>
        <v>83.5</v>
      </c>
      <c r="E246" s="115">
        <f>J246+N246+R246+V246+Z246+AD246+AH246+AL246+AP246+AX246+AT246</f>
        <v>25</v>
      </c>
      <c r="F246" s="119">
        <f>COUNTA(H246,L246,P246,T246,X246,AB246,AF246,AJ246,AN246,AV246,AR246)</f>
        <v>1</v>
      </c>
      <c r="G246" s="125"/>
      <c r="H246" s="5"/>
      <c r="I246" s="140"/>
      <c r="J246" s="126"/>
      <c r="K246" s="125"/>
      <c r="L246" s="5"/>
      <c r="M246" s="140"/>
      <c r="N246" s="126"/>
      <c r="O246" s="125"/>
      <c r="P246" s="5"/>
      <c r="Q246" s="140"/>
      <c r="R246" s="126"/>
      <c r="S246" s="125"/>
      <c r="T246" s="5"/>
      <c r="U246" s="140"/>
      <c r="V246" s="126"/>
      <c r="W246" s="136">
        <f>VLOOKUP(C246,'5'!$B$50:$H$423,3,FALSE)</f>
        <v>0.1065625</v>
      </c>
      <c r="X246" s="5">
        <f>VLOOKUP(C246,'5'!$B$50:$H$423,4,FALSE)</f>
        <v>20</v>
      </c>
      <c r="Y246" s="140">
        <f>VLOOKUP(X246,Баллы!$A$2:$B$101,2)+Z246/2</f>
        <v>83.5</v>
      </c>
      <c r="Z246" s="126">
        <f>VLOOKUP(C246,'5'!$B$50:$H$423,6,FALSE)</f>
        <v>25</v>
      </c>
      <c r="AA246" s="136"/>
      <c r="AB246" s="5"/>
      <c r="AC246" s="140"/>
      <c r="AD246" s="126"/>
      <c r="AE246" s="136"/>
      <c r="AF246" s="5"/>
      <c r="AG246" s="140"/>
      <c r="AH246" s="126"/>
      <c r="AI246" s="155"/>
      <c r="AJ246" s="123"/>
      <c r="AK246" s="139"/>
      <c r="AL246" s="124"/>
      <c r="AM246" s="155"/>
      <c r="AN246" s="123"/>
      <c r="AO246" s="139"/>
      <c r="AP246" s="124"/>
      <c r="AQ246" s="122"/>
      <c r="AR246" s="123"/>
      <c r="AS246" s="139"/>
      <c r="AT246" s="124"/>
      <c r="AU246" s="122"/>
      <c r="AV246" s="123"/>
      <c r="AW246" s="139"/>
      <c r="AX246" s="124"/>
    </row>
    <row r="247" spans="1:50" ht="14.4" customHeight="1">
      <c r="A247" s="245">
        <f>IF(D247=0," ",RANK(D247,$D$3:$D$1238,0))</f>
        <v>243</v>
      </c>
      <c r="B247" s="246">
        <v>245</v>
      </c>
      <c r="C247" s="104" t="s">
        <v>760</v>
      </c>
      <c r="D247" s="115">
        <f>I247+M247+Q247+U247+Y247+AC247+AG247+AK247+AO247+AW247+AS247</f>
        <v>83.5</v>
      </c>
      <c r="E247" s="115">
        <f>J247+N247+R247+V247+Z247+AD247+AH247+AL247+AP247+AX247+AT247</f>
        <v>5</v>
      </c>
      <c r="F247" s="119">
        <f>COUNTA(H247,L247,P247,T247,X247,AB247,AF247,AJ247,AN247,AV247,AR247)</f>
        <v>1</v>
      </c>
      <c r="G247" s="125"/>
      <c r="H247" s="5"/>
      <c r="I247" s="140"/>
      <c r="J247" s="126"/>
      <c r="K247" s="125">
        <f>VLOOKUP(C247,'2'!$B$101:$H$575,3,FALSE)</f>
        <v>1.7615740740740741E-2</v>
      </c>
      <c r="L247" s="5">
        <f>VLOOKUP(C247,'2'!$B$101:$H$575,4,FALSE)</f>
        <v>10</v>
      </c>
      <c r="M247" s="140">
        <f>VLOOKUP(L247,Баллы!$A$2:$B$101,2)+N247/2</f>
        <v>83.5</v>
      </c>
      <c r="N247" s="126">
        <f>VLOOKUP(C247,'2'!$B$101:$H$575,6,FALSE)</f>
        <v>5</v>
      </c>
      <c r="O247" s="125"/>
      <c r="P247" s="5"/>
      <c r="Q247" s="140"/>
      <c r="R247" s="126"/>
      <c r="S247" s="125"/>
      <c r="T247" s="5"/>
      <c r="U247" s="140"/>
      <c r="V247" s="126"/>
      <c r="W247" s="136"/>
      <c r="X247" s="5"/>
      <c r="Y247" s="140"/>
      <c r="Z247" s="126"/>
      <c r="AA247" s="136"/>
      <c r="AB247" s="5"/>
      <c r="AC247" s="140"/>
      <c r="AD247" s="126"/>
      <c r="AE247" s="136"/>
      <c r="AF247" s="5"/>
      <c r="AG247" s="140"/>
      <c r="AH247" s="126"/>
      <c r="AI247" s="155"/>
      <c r="AJ247" s="123"/>
      <c r="AK247" s="139"/>
      <c r="AL247" s="124"/>
      <c r="AM247" s="155"/>
      <c r="AN247" s="123"/>
      <c r="AO247" s="139"/>
      <c r="AP247" s="124"/>
      <c r="AQ247" s="122"/>
      <c r="AR247" s="123"/>
      <c r="AS247" s="139"/>
      <c r="AT247" s="124"/>
      <c r="AU247" s="122"/>
      <c r="AV247" s="123"/>
      <c r="AW247" s="139"/>
      <c r="AX247" s="124"/>
    </row>
    <row r="248" spans="1:50" ht="14.4" customHeight="1">
      <c r="A248" s="245">
        <f>IF(D248=0," ",RANK(D248,$D$3:$D$1238,0))</f>
        <v>243</v>
      </c>
      <c r="B248" s="246">
        <v>245</v>
      </c>
      <c r="C248" s="283" t="s">
        <v>5028</v>
      </c>
      <c r="D248" s="115">
        <f>I248+M248+Q248+U248+Y248+AC248+AG248+AK248+AO248+AW248+AS248</f>
        <v>83.5</v>
      </c>
      <c r="E248" s="115">
        <f>J248+N248+R248+V248+Z248+AD248+AH248+AL248+AP248+AX248+AT248</f>
        <v>5</v>
      </c>
      <c r="F248" s="119">
        <f>COUNTA(H248,L248,P248,T248,X248,AB248,AF248,AJ248,AN248,AV248,AR248)</f>
        <v>1</v>
      </c>
      <c r="G248" s="125"/>
      <c r="H248" s="5"/>
      <c r="I248" s="140"/>
      <c r="J248" s="126"/>
      <c r="K248" s="125"/>
      <c r="L248" s="5"/>
      <c r="M248" s="140"/>
      <c r="N248" s="126"/>
      <c r="O248" s="125"/>
      <c r="P248" s="5"/>
      <c r="Q248" s="140"/>
      <c r="R248" s="126"/>
      <c r="S248" s="125"/>
      <c r="T248" s="5"/>
      <c r="U248" s="140"/>
      <c r="V248" s="126"/>
      <c r="W248" s="136"/>
      <c r="X248" s="5"/>
      <c r="Y248" s="140"/>
      <c r="Z248" s="126"/>
      <c r="AA248" s="136"/>
      <c r="AB248" s="301"/>
      <c r="AC248" s="140"/>
      <c r="AD248" s="126"/>
      <c r="AE248" s="136"/>
      <c r="AF248" s="5"/>
      <c r="AG248" s="140"/>
      <c r="AH248" s="126"/>
      <c r="AI248" s="155"/>
      <c r="AJ248" s="123"/>
      <c r="AK248" s="139"/>
      <c r="AL248" s="124"/>
      <c r="AM248" s="155">
        <f>VLOOKUP(C248,'9'!$B$2:$H$1187,3,FALSE)</f>
        <v>1.7233796296296296E-2</v>
      </c>
      <c r="AN248" s="123">
        <f>VLOOKUP(C248,'9'!$B$2:$H$1187,4,FALSE)</f>
        <v>10</v>
      </c>
      <c r="AO248" s="139">
        <f>VLOOKUP(AN248,Баллы!$A$2:$B$101,2)+AP248/2</f>
        <v>83.5</v>
      </c>
      <c r="AP248" s="124">
        <f>VLOOKUP(C248,'9'!$B$2:$H$1187,6,FALSE)</f>
        <v>5</v>
      </c>
      <c r="AQ248" s="122"/>
      <c r="AR248" s="123"/>
      <c r="AS248" s="139"/>
      <c r="AT248" s="124"/>
      <c r="AU248" s="122"/>
      <c r="AV248" s="123"/>
      <c r="AW248" s="139"/>
      <c r="AX248" s="124"/>
    </row>
    <row r="249" spans="1:50" ht="14.4" customHeight="1">
      <c r="A249" s="245">
        <f>IF(D249=0," ",RANK(D249,$D$3:$D$1238,0))</f>
        <v>247</v>
      </c>
      <c r="B249" s="246">
        <v>247</v>
      </c>
      <c r="C249" s="104" t="s">
        <v>362</v>
      </c>
      <c r="D249" s="115">
        <f>I249+M249+Q249+U249+Y249+AC249+AG249+AK249+AO249+AW249+AS249</f>
        <v>83</v>
      </c>
      <c r="E249" s="115">
        <f>J249+N249+R249+V249+Z249+AD249+AH249+AL249+AP249+AX249+AT249</f>
        <v>30</v>
      </c>
      <c r="F249" s="119">
        <f>COUNTA(H249,L249,P249,T249,X249,AB249,AF249,AJ249,AN249,AV249,AR249)</f>
        <v>2</v>
      </c>
      <c r="G249" s="125"/>
      <c r="H249" s="5"/>
      <c r="I249" s="140"/>
      <c r="J249" s="126"/>
      <c r="K249" s="125">
        <f>VLOOKUP(C249,'2'!$B$101:$H$575,3,FALSE)</f>
        <v>5.7824074074074076E-2</v>
      </c>
      <c r="L249" s="5">
        <f>VLOOKUP(C249,'2'!$B$101:$H$575,4,FALSE)</f>
        <v>66</v>
      </c>
      <c r="M249" s="140">
        <f>VLOOKUP(L249,Баллы!$A$2:$B$101,2)+N249/2</f>
        <v>32.5</v>
      </c>
      <c r="N249" s="126">
        <f>VLOOKUP(C249,'2'!$B$101:$H$575,6,FALSE)</f>
        <v>15</v>
      </c>
      <c r="O249" s="125"/>
      <c r="P249" s="5"/>
      <c r="Q249" s="140"/>
      <c r="R249" s="126"/>
      <c r="S249" s="125"/>
      <c r="T249" s="5"/>
      <c r="U249" s="140"/>
      <c r="V249" s="126"/>
      <c r="W249" s="136"/>
      <c r="X249" s="5"/>
      <c r="Y249" s="140"/>
      <c r="Z249" s="126"/>
      <c r="AA249" s="136"/>
      <c r="AB249" s="5"/>
      <c r="AC249" s="140"/>
      <c r="AD249" s="126"/>
      <c r="AE249" s="136"/>
      <c r="AF249" s="5"/>
      <c r="AG249" s="140"/>
      <c r="AH249" s="126"/>
      <c r="AI249" s="155"/>
      <c r="AJ249" s="123"/>
      <c r="AK249" s="139"/>
      <c r="AL249" s="124"/>
      <c r="AM249" s="155"/>
      <c r="AN249" s="123"/>
      <c r="AO249" s="139"/>
      <c r="AP249" s="124"/>
      <c r="AQ249" s="122"/>
      <c r="AR249" s="123"/>
      <c r="AS249" s="139"/>
      <c r="AT249" s="124"/>
      <c r="AU249" s="122">
        <f>VLOOKUP(C249,'11'!$B$9:$H$521,3,FALSE)</f>
        <v>6.0624999999999998E-2</v>
      </c>
      <c r="AV249" s="123">
        <f>VLOOKUP(C249,'11'!$B$9:$H$521,4,FALSE)</f>
        <v>48</v>
      </c>
      <c r="AW249" s="139">
        <f>VLOOKUP(AV249,Баллы!$A$2:$B$101,2)+AX249/2</f>
        <v>50.5</v>
      </c>
      <c r="AX249" s="124">
        <f>VLOOKUP(C249,'11'!$B$9:$H$521,6,FALSE)</f>
        <v>15</v>
      </c>
    </row>
    <row r="250" spans="1:50" ht="14.4" customHeight="1">
      <c r="A250" s="245">
        <f>IF(D250=0," ",RANK(D250,$D$3:$D$1238,0))</f>
        <v>247</v>
      </c>
      <c r="B250" s="246">
        <v>248</v>
      </c>
      <c r="C250" s="104" t="s">
        <v>579</v>
      </c>
      <c r="D250" s="115">
        <f>I250+M250+Q250+U250+Y250+AC250+AG250+AK250+AO250+AW250+AS250</f>
        <v>83</v>
      </c>
      <c r="E250" s="115">
        <f>J250+N250+R250+V250+Z250+AD250+AH250+AL250+AP250+AX250+AT250</f>
        <v>20</v>
      </c>
      <c r="F250" s="119">
        <f>COUNTA(H250,L250,P250,T250,X250,AB250,AF250,AJ250,AN250,AV250,AR250)</f>
        <v>2</v>
      </c>
      <c r="G250" s="125">
        <f>VLOOKUP(C250,'1'!$B$46:$H$384,3,FALSE)</f>
        <v>4.0648148148148149E-2</v>
      </c>
      <c r="H250" s="5">
        <f>VLOOKUP(C250,'1'!$B$46:$H$384,4,FALSE)</f>
        <v>86</v>
      </c>
      <c r="I250" s="140">
        <f>VLOOKUP(H250,Баллы!$A$2:$B$101,2)+J250/2</f>
        <v>10</v>
      </c>
      <c r="J250" s="126">
        <f>VLOOKUP(C250,'1'!$B$46:$H$384,6,FALSE)</f>
        <v>10</v>
      </c>
      <c r="K250" s="125"/>
      <c r="L250" s="5"/>
      <c r="M250" s="140"/>
      <c r="N250" s="126"/>
      <c r="O250" s="125"/>
      <c r="P250" s="5"/>
      <c r="Q250" s="140"/>
      <c r="R250" s="126"/>
      <c r="S250" s="125"/>
      <c r="T250" s="5"/>
      <c r="U250" s="140"/>
      <c r="V250" s="126"/>
      <c r="W250" s="136"/>
      <c r="X250" s="5"/>
      <c r="Y250" s="140"/>
      <c r="Z250" s="126"/>
      <c r="AA250" s="136"/>
      <c r="AB250" s="301"/>
      <c r="AC250" s="140"/>
      <c r="AD250" s="126"/>
      <c r="AE250" s="136"/>
      <c r="AF250" s="5"/>
      <c r="AG250" s="140"/>
      <c r="AH250" s="126"/>
      <c r="AI250" s="155"/>
      <c r="AJ250" s="123"/>
      <c r="AK250" s="139"/>
      <c r="AL250" s="124"/>
      <c r="AM250" s="155"/>
      <c r="AN250" s="123"/>
      <c r="AO250" s="139"/>
      <c r="AP250" s="124"/>
      <c r="AQ250" s="122">
        <f>VLOOKUP(C250,'10'!$B$8:$H$232,3,FALSE)</f>
        <v>4.0162037037037038E-2</v>
      </c>
      <c r="AR250" s="123">
        <f>VLOOKUP(C250,'10'!$B$8:$H$232,4,FALSE)</f>
        <v>23</v>
      </c>
      <c r="AS250" s="139">
        <f>VLOOKUP(AR250,Баллы!$A$2:$B$101,2)+AT250/2</f>
        <v>73</v>
      </c>
      <c r="AT250" s="124">
        <f>VLOOKUP(C250,'10'!$B$8:$H$232,6,FALSE)</f>
        <v>10</v>
      </c>
      <c r="AU250" s="122"/>
      <c r="AV250" s="123"/>
      <c r="AW250" s="139"/>
      <c r="AX250" s="124"/>
    </row>
    <row r="251" spans="1:50" ht="14.4" customHeight="1">
      <c r="A251" s="245">
        <f>IF(D251=0," ",RANK(D251,$D$3:$D$1238,0))</f>
        <v>247</v>
      </c>
      <c r="B251" s="246">
        <v>249</v>
      </c>
      <c r="C251" s="105" t="s">
        <v>1318</v>
      </c>
      <c r="D251" s="115">
        <f>I251+M251+Q251+U251+Y251+AC251+AG251+AK251+AO251+AW251+AS251</f>
        <v>83</v>
      </c>
      <c r="E251" s="115">
        <f>J251+N251+R251+V251+Z251+AD251+AH251+AL251+AP251+AX251+AT251</f>
        <v>20</v>
      </c>
      <c r="F251" s="119">
        <f>COUNTA(H251,L251,P251,T251,X251,AB251,AF251,AJ251,AN251,AV251,AR251)</f>
        <v>1</v>
      </c>
      <c r="G251" s="125"/>
      <c r="H251" s="5"/>
      <c r="I251" s="140"/>
      <c r="J251" s="126"/>
      <c r="K251" s="125"/>
      <c r="L251" s="5"/>
      <c r="M251" s="140"/>
      <c r="N251" s="126"/>
      <c r="O251" s="125"/>
      <c r="P251" s="5"/>
      <c r="Q251" s="140"/>
      <c r="R251" s="126"/>
      <c r="S251" s="125"/>
      <c r="T251" s="5"/>
      <c r="U251" s="140"/>
      <c r="V251" s="126"/>
      <c r="W251" s="136"/>
      <c r="X251" s="5"/>
      <c r="Y251" s="140"/>
      <c r="Z251" s="126"/>
      <c r="AA251" s="136">
        <f>VLOOKUP(C251,'6'!$B$8:$H$202,3,FALSE)</f>
        <v>7.5462962962962968E-2</v>
      </c>
      <c r="AB251" s="5">
        <f>VLOOKUP(C251,'6'!$B$8:$H$202,4,FALSE)</f>
        <v>18</v>
      </c>
      <c r="AC251" s="140">
        <f>VLOOKUP(AB251,Баллы!$A$2:$B$101,2)+AD251/2</f>
        <v>83</v>
      </c>
      <c r="AD251" s="126">
        <f>VLOOKUP(C251,'6'!$B$8:$H$202,6,FALSE)</f>
        <v>20</v>
      </c>
      <c r="AE251" s="136"/>
      <c r="AF251" s="5"/>
      <c r="AG251" s="140"/>
      <c r="AH251" s="126"/>
      <c r="AI251" s="155"/>
      <c r="AJ251" s="123"/>
      <c r="AK251" s="139"/>
      <c r="AL251" s="124"/>
      <c r="AM251" s="155"/>
      <c r="AN251" s="123"/>
      <c r="AO251" s="139"/>
      <c r="AP251" s="124"/>
      <c r="AQ251" s="122"/>
      <c r="AR251" s="123"/>
      <c r="AS251" s="139"/>
      <c r="AT251" s="124"/>
      <c r="AU251" s="122"/>
      <c r="AV251" s="123"/>
      <c r="AW251" s="139"/>
      <c r="AX251" s="124"/>
    </row>
    <row r="252" spans="1:50" ht="14.4" customHeight="1">
      <c r="A252" s="245">
        <f>IF(D252=0," ",RANK(D252,$D$3:$D$1238,0))</f>
        <v>247</v>
      </c>
      <c r="B252" s="246">
        <v>250</v>
      </c>
      <c r="C252" s="111" t="s">
        <v>1391</v>
      </c>
      <c r="D252" s="115">
        <f>I252+M252+Q252+U252+Y252+AC252+AG252+AK252+AO252+AW252+AS252</f>
        <v>83</v>
      </c>
      <c r="E252" s="115">
        <f>J252+N252+R252+V252+Z252+AD252+AH252+AL252+AP252+AX252+AT252</f>
        <v>12</v>
      </c>
      <c r="F252" s="119">
        <f>COUNTA(H252,L252,P252,T252,X252,AB252,AF252,AJ252,AN252,AV252,AR252)</f>
        <v>1</v>
      </c>
      <c r="G252" s="125"/>
      <c r="H252" s="5"/>
      <c r="I252" s="140"/>
      <c r="J252" s="126"/>
      <c r="K252" s="125"/>
      <c r="L252" s="5"/>
      <c r="M252" s="140"/>
      <c r="N252" s="126"/>
      <c r="O252" s="125"/>
      <c r="P252" s="5"/>
      <c r="Q252" s="140"/>
      <c r="R252" s="126"/>
      <c r="S252" s="125"/>
      <c r="T252" s="5"/>
      <c r="U252" s="140"/>
      <c r="V252" s="126"/>
      <c r="W252" s="136"/>
      <c r="X252" s="5"/>
      <c r="Y252" s="140"/>
      <c r="Z252" s="126"/>
      <c r="AA252" s="136"/>
      <c r="AB252" s="5"/>
      <c r="AC252" s="140"/>
      <c r="AD252" s="126"/>
      <c r="AE252" s="136">
        <f>VLOOKUP(C252,'7'!$B$11:$H$105,3,FALSE)</f>
        <v>5.1145833333333335E-2</v>
      </c>
      <c r="AF252" s="5">
        <f>VLOOKUP(C252,'7'!$B$11:$H$105,4,FALSE)</f>
        <v>14</v>
      </c>
      <c r="AG252" s="140">
        <f>VLOOKUP(AF252,Баллы!$A$2:$B$101,2)+AH252/2</f>
        <v>83</v>
      </c>
      <c r="AH252" s="126">
        <f>VLOOKUP(C252,'7'!$B$11:$H$105,6,FALSE)</f>
        <v>12</v>
      </c>
      <c r="AI252" s="155"/>
      <c r="AJ252" s="123"/>
      <c r="AK252" s="139"/>
      <c r="AL252" s="124"/>
      <c r="AM252" s="155"/>
      <c r="AN252" s="123"/>
      <c r="AO252" s="139"/>
      <c r="AP252" s="124"/>
      <c r="AQ252" s="122"/>
      <c r="AR252" s="123"/>
      <c r="AS252" s="139"/>
      <c r="AT252" s="124"/>
      <c r="AU252" s="122"/>
      <c r="AV252" s="123"/>
      <c r="AW252" s="139"/>
      <c r="AX252" s="124"/>
    </row>
    <row r="253" spans="1:50" ht="14.4" customHeight="1">
      <c r="A253" s="245">
        <f>IF(D253=0," ",RANK(D253,$D$3:$D$1238,0))</f>
        <v>247</v>
      </c>
      <c r="B253" s="246">
        <v>251</v>
      </c>
      <c r="C253" s="283" t="s">
        <v>4540</v>
      </c>
      <c r="D253" s="115">
        <f>I253+M253+Q253+U253+Y253+AC253+AG253+AK253+AO253+AW253+AS253</f>
        <v>83</v>
      </c>
      <c r="E253" s="115">
        <f>J253+N253+R253+V253+Z253+AD253+AH253+AL253+AP253+AX253+AT253</f>
        <v>10</v>
      </c>
      <c r="F253" s="119">
        <f>COUNTA(H253,L253,P253,T253,X253,AB253,AF253,AJ253,AN253,AV253,AR253)</f>
        <v>1</v>
      </c>
      <c r="G253" s="125"/>
      <c r="H253" s="5"/>
      <c r="I253" s="140"/>
      <c r="J253" s="126"/>
      <c r="K253" s="125"/>
      <c r="L253" s="5"/>
      <c r="M253" s="140"/>
      <c r="N253" s="126"/>
      <c r="O253" s="125"/>
      <c r="P253" s="5"/>
      <c r="Q253" s="140"/>
      <c r="R253" s="126"/>
      <c r="S253" s="125"/>
      <c r="T253" s="5"/>
      <c r="U253" s="140"/>
      <c r="V253" s="126"/>
      <c r="W253" s="136"/>
      <c r="X253" s="5"/>
      <c r="Y253" s="140"/>
      <c r="Z253" s="126"/>
      <c r="AA253" s="136"/>
      <c r="AB253" s="301"/>
      <c r="AC253" s="140"/>
      <c r="AD253" s="126"/>
      <c r="AE253" s="136"/>
      <c r="AF253" s="5"/>
      <c r="AG253" s="140"/>
      <c r="AH253" s="126"/>
      <c r="AI253" s="155"/>
      <c r="AJ253" s="123"/>
      <c r="AK253" s="139"/>
      <c r="AL253" s="124"/>
      <c r="AM253" s="155">
        <f>VLOOKUP(C253,'9'!$B$2:$H$1187,3,FALSE)</f>
        <v>3.0729166666666665E-2</v>
      </c>
      <c r="AN253" s="123">
        <f>VLOOKUP(C253,'9'!$B$2:$H$1187,4,FALSE)</f>
        <v>13</v>
      </c>
      <c r="AO253" s="139">
        <f>VLOOKUP(AN253,Баллы!$A$2:$B$101,2)+AP253/2</f>
        <v>83</v>
      </c>
      <c r="AP253" s="124">
        <f>VLOOKUP(C253,'9'!$B$2:$H$1187,6,FALSE)</f>
        <v>10</v>
      </c>
      <c r="AQ253" s="122"/>
      <c r="AR253" s="123"/>
      <c r="AS253" s="139"/>
      <c r="AT253" s="124"/>
      <c r="AU253" s="122"/>
      <c r="AV253" s="123"/>
      <c r="AW253" s="139"/>
      <c r="AX253" s="124"/>
    </row>
    <row r="254" spans="1:50" ht="14.4" customHeight="1">
      <c r="A254" s="245">
        <f>IF(D254=0," ",RANK(D254,$D$3:$D$1238,0))</f>
        <v>252</v>
      </c>
      <c r="B254" s="246">
        <v>252</v>
      </c>
      <c r="C254" s="104" t="s">
        <v>876</v>
      </c>
      <c r="D254" s="115">
        <f>I254+M254+Q254+U254+Y254+AC254+AG254+AK254+AO254+AW254+AS254</f>
        <v>82.5</v>
      </c>
      <c r="E254" s="115">
        <f>J254+N254+R254+V254+Z254+AD254+AH254+AL254+AP254+AX254+AT254</f>
        <v>15</v>
      </c>
      <c r="F254" s="119">
        <f>COUNTA(H254,L254,P254,T254,X254,AB254,AF254,AJ254,AN254,AV254,AR254)</f>
        <v>1</v>
      </c>
      <c r="G254" s="125"/>
      <c r="H254" s="5"/>
      <c r="I254" s="140"/>
      <c r="J254" s="126"/>
      <c r="K254" s="125">
        <f>VLOOKUP(C254,'2'!$B$101:$H$575,3,FALSE)</f>
        <v>4.7395833333333331E-2</v>
      </c>
      <c r="L254" s="5">
        <f>VLOOKUP(C254,'2'!$B$101:$H$575,4,FALSE)</f>
        <v>16</v>
      </c>
      <c r="M254" s="140">
        <f>VLOOKUP(L254,Баллы!$A$2:$B$101,2)+N254/2</f>
        <v>82.5</v>
      </c>
      <c r="N254" s="126">
        <f>VLOOKUP(C254,'2'!$B$101:$H$575,6,FALSE)</f>
        <v>15</v>
      </c>
      <c r="O254" s="125"/>
      <c r="P254" s="5"/>
      <c r="Q254" s="140"/>
      <c r="R254" s="126"/>
      <c r="S254" s="125"/>
      <c r="T254" s="5"/>
      <c r="U254" s="140"/>
      <c r="V254" s="126"/>
      <c r="W254" s="136"/>
      <c r="X254" s="5"/>
      <c r="Y254" s="140"/>
      <c r="Z254" s="126"/>
      <c r="AA254" s="136"/>
      <c r="AB254" s="5"/>
      <c r="AC254" s="140"/>
      <c r="AD254" s="126"/>
      <c r="AE254" s="136"/>
      <c r="AF254" s="5"/>
      <c r="AG254" s="140"/>
      <c r="AH254" s="126"/>
      <c r="AI254" s="155"/>
      <c r="AJ254" s="123"/>
      <c r="AK254" s="139"/>
      <c r="AL254" s="124"/>
      <c r="AM254" s="155"/>
      <c r="AN254" s="123"/>
      <c r="AO254" s="139"/>
      <c r="AP254" s="124"/>
      <c r="AQ254" s="122"/>
      <c r="AR254" s="123"/>
      <c r="AS254" s="139"/>
      <c r="AT254" s="124"/>
      <c r="AU254" s="122"/>
      <c r="AV254" s="123"/>
      <c r="AW254" s="139"/>
      <c r="AX254" s="124"/>
    </row>
    <row r="255" spans="1:50" ht="14.4" customHeight="1">
      <c r="A255" s="245">
        <f>IF(D255=0," ",RANK(D255,$D$3:$D$1238,0))</f>
        <v>252</v>
      </c>
      <c r="B255" s="246">
        <v>253</v>
      </c>
      <c r="C255" s="105" t="s">
        <v>338</v>
      </c>
      <c r="D255" s="115">
        <f>I255+M255+Q255+U255+Y255+AC255+AG255+AK255+AO255+AW255+AS255</f>
        <v>82.5</v>
      </c>
      <c r="E255" s="115">
        <f>J255+N255+R255+V255+Z255+AD255+AH255+AL255+AP255+AX255+AT255</f>
        <v>11</v>
      </c>
      <c r="F255" s="119">
        <f>COUNTA(H255,L255,P255,T255,X255,AB255,AF255,AJ255,AN255,AV255,AR255)</f>
        <v>1</v>
      </c>
      <c r="G255" s="125"/>
      <c r="H255" s="5"/>
      <c r="I255" s="140"/>
      <c r="J255" s="126"/>
      <c r="K255" s="125"/>
      <c r="L255" s="5"/>
      <c r="M255" s="140"/>
      <c r="N255" s="126"/>
      <c r="O255" s="125">
        <f>VLOOKUP(C255,'3'!$B$7:$H$127,3,FALSE)</f>
        <v>3.6423611111111115E-2</v>
      </c>
      <c r="P255" s="5">
        <f>VLOOKUP(C255,'3'!$B$7:$H$127,4,FALSE)</f>
        <v>14</v>
      </c>
      <c r="Q255" s="140">
        <f>VLOOKUP(P255,Баллы!$A$2:$B$101,2)+R255/2</f>
        <v>82.5</v>
      </c>
      <c r="R255" s="126">
        <f>VLOOKUP(C255,'3'!$B$7:$H$127,6,FALSE)</f>
        <v>11</v>
      </c>
      <c r="S255" s="125"/>
      <c r="T255" s="5"/>
      <c r="U255" s="140"/>
      <c r="V255" s="126"/>
      <c r="W255" s="136"/>
      <c r="X255" s="5"/>
      <c r="Y255" s="140"/>
      <c r="Z255" s="126"/>
      <c r="AA255" s="136"/>
      <c r="AB255" s="5"/>
      <c r="AC255" s="140"/>
      <c r="AD255" s="126"/>
      <c r="AE255" s="136"/>
      <c r="AF255" s="5"/>
      <c r="AG255" s="140"/>
      <c r="AH255" s="126"/>
      <c r="AI255" s="155"/>
      <c r="AJ255" s="123"/>
      <c r="AK255" s="139"/>
      <c r="AL255" s="124"/>
      <c r="AM255" s="155"/>
      <c r="AN255" s="123"/>
      <c r="AO255" s="139"/>
      <c r="AP255" s="124"/>
      <c r="AQ255" s="122"/>
      <c r="AR255" s="123"/>
      <c r="AS255" s="139"/>
      <c r="AT255" s="124"/>
      <c r="AU255" s="122"/>
      <c r="AV255" s="123"/>
      <c r="AW255" s="139"/>
      <c r="AX255" s="124"/>
    </row>
    <row r="256" spans="1:50" ht="14.4" customHeight="1">
      <c r="A256" s="245">
        <f>IF(D256=0," ",RANK(D256,$D$3:$D$1238,0))</f>
        <v>252</v>
      </c>
      <c r="B256" s="246">
        <v>254</v>
      </c>
      <c r="C256" s="104" t="s">
        <v>761</v>
      </c>
      <c r="D256" s="115">
        <f>I256+M256+Q256+U256+Y256+AC256+AG256+AK256+AO256+AW256+AS256</f>
        <v>82.5</v>
      </c>
      <c r="E256" s="115">
        <f>J256+N256+R256+V256+Z256+AD256+AH256+AL256+AP256+AX256+AT256</f>
        <v>5</v>
      </c>
      <c r="F256" s="119">
        <f>COUNTA(H256,L256,P256,T256,X256,AB256,AF256,AJ256,AN256,AV256,AR256)</f>
        <v>1</v>
      </c>
      <c r="G256" s="125"/>
      <c r="H256" s="5"/>
      <c r="I256" s="140"/>
      <c r="J256" s="126"/>
      <c r="K256" s="125">
        <f>VLOOKUP(C256,'2'!$B$101:$H$575,3,FALSE)</f>
        <v>1.7824074074074076E-2</v>
      </c>
      <c r="L256" s="5">
        <f>VLOOKUP(C256,'2'!$B$101:$H$575,4,FALSE)</f>
        <v>11</v>
      </c>
      <c r="M256" s="140">
        <f>VLOOKUP(L256,Баллы!$A$2:$B$101,2)+N256/2</f>
        <v>82.5</v>
      </c>
      <c r="N256" s="126">
        <f>VLOOKUP(C256,'2'!$B$101:$H$575,6,FALSE)</f>
        <v>5</v>
      </c>
      <c r="O256" s="125"/>
      <c r="P256" s="5"/>
      <c r="Q256" s="140"/>
      <c r="R256" s="126"/>
      <c r="S256" s="125"/>
      <c r="T256" s="5"/>
      <c r="U256" s="140"/>
      <c r="V256" s="126"/>
      <c r="W256" s="136"/>
      <c r="X256" s="5"/>
      <c r="Y256" s="140"/>
      <c r="Z256" s="126"/>
      <c r="AA256" s="136"/>
      <c r="AB256" s="5"/>
      <c r="AC256" s="140"/>
      <c r="AD256" s="126"/>
      <c r="AE256" s="136"/>
      <c r="AF256" s="5"/>
      <c r="AG256" s="140"/>
      <c r="AH256" s="126"/>
      <c r="AI256" s="155"/>
      <c r="AJ256" s="123"/>
      <c r="AK256" s="139"/>
      <c r="AL256" s="124"/>
      <c r="AM256" s="155"/>
      <c r="AN256" s="123"/>
      <c r="AO256" s="139"/>
      <c r="AP256" s="124"/>
      <c r="AQ256" s="122"/>
      <c r="AR256" s="123"/>
      <c r="AS256" s="139"/>
      <c r="AT256" s="124"/>
      <c r="AU256" s="122"/>
      <c r="AV256" s="123"/>
      <c r="AW256" s="139"/>
      <c r="AX256" s="124"/>
    </row>
    <row r="257" spans="1:50" ht="14.4" customHeight="1">
      <c r="A257" s="245">
        <f>IF(D257=0," ",RANK(D257,$D$3:$D$1238,0))</f>
        <v>252</v>
      </c>
      <c r="B257" s="246">
        <v>254</v>
      </c>
      <c r="C257" s="107" t="s">
        <v>2058</v>
      </c>
      <c r="D257" s="115">
        <f>I257+M257+Q257+U257+Y257+AC257+AG257+AK257+AO257+AW257+AS257</f>
        <v>82.5</v>
      </c>
      <c r="E257" s="115">
        <f>J257+N257+R257+V257+Z257+AD257+AH257+AL257+AP257+AX257+AT257</f>
        <v>5</v>
      </c>
      <c r="F257" s="119">
        <f>COUNTA(H257,L257,P257,T257,X257,AB257,AF257,AJ257,AN257,AV257,AR257)</f>
        <v>1</v>
      </c>
      <c r="G257" s="125"/>
      <c r="H257" s="5"/>
      <c r="I257" s="140"/>
      <c r="J257" s="126"/>
      <c r="K257" s="125"/>
      <c r="L257" s="5"/>
      <c r="M257" s="140"/>
      <c r="N257" s="126"/>
      <c r="O257" s="125"/>
      <c r="P257" s="5"/>
      <c r="Q257" s="140"/>
      <c r="R257" s="126"/>
      <c r="S257" s="125">
        <f>VLOOKUP(C257,'4'!$B$2:$I$1053,3,FALSE)</f>
        <v>1.3206018518518518E-2</v>
      </c>
      <c r="T257" s="5">
        <f>VLOOKUP(C257,'4'!$B$2:$I$1053,4,FALSE)</f>
        <v>11</v>
      </c>
      <c r="U257" s="140">
        <f>VLOOKUP(T257,Баллы!$A$2:$B$101,2)+V257/2</f>
        <v>82.5</v>
      </c>
      <c r="V257" s="126">
        <f>VLOOKUP(C257,'4'!$B$2:$I$1053,6,FALSE)</f>
        <v>5</v>
      </c>
      <c r="W257" s="136"/>
      <c r="X257" s="5"/>
      <c r="Y257" s="140"/>
      <c r="Z257" s="126"/>
      <c r="AA257" s="136"/>
      <c r="AB257" s="5"/>
      <c r="AC257" s="140"/>
      <c r="AD257" s="126"/>
      <c r="AE257" s="136"/>
      <c r="AF257" s="5"/>
      <c r="AG257" s="140"/>
      <c r="AH257" s="126"/>
      <c r="AI257" s="155"/>
      <c r="AJ257" s="123"/>
      <c r="AK257" s="139"/>
      <c r="AL257" s="124"/>
      <c r="AM257" s="155"/>
      <c r="AN257" s="123"/>
      <c r="AO257" s="139"/>
      <c r="AP257" s="124"/>
      <c r="AQ257" s="122"/>
      <c r="AR257" s="123"/>
      <c r="AS257" s="139"/>
      <c r="AT257" s="124"/>
      <c r="AU257" s="122"/>
      <c r="AV257" s="123"/>
      <c r="AW257" s="139"/>
      <c r="AX257" s="124"/>
    </row>
    <row r="258" spans="1:50" ht="14.4" customHeight="1">
      <c r="A258" s="245">
        <f>IF(D258=0," ",RANK(D258,$D$3:$D$1238,0))</f>
        <v>256</v>
      </c>
      <c r="B258" s="246">
        <v>256</v>
      </c>
      <c r="C258" s="107" t="s">
        <v>1441</v>
      </c>
      <c r="D258" s="115">
        <f>I258+M258+Q258+U258+Y258+AC258+AG258+AK258+AO258+AW258+AS258</f>
        <v>82</v>
      </c>
      <c r="E258" s="115">
        <f>J258+N258+R258+V258+Z258+AD258+AH258+AL258+AP258+AX258+AT258</f>
        <v>20</v>
      </c>
      <c r="F258" s="119">
        <f>COUNTA(H258,L258,P258,T258,X258,AB258,AF258,AJ258,AN258,AV258,AR258)</f>
        <v>1</v>
      </c>
      <c r="G258" s="125"/>
      <c r="H258" s="5"/>
      <c r="I258" s="140"/>
      <c r="J258" s="126"/>
      <c r="K258" s="125"/>
      <c r="L258" s="5"/>
      <c r="M258" s="140"/>
      <c r="N258" s="126"/>
      <c r="O258" s="125"/>
      <c r="P258" s="5"/>
      <c r="Q258" s="140"/>
      <c r="R258" s="126"/>
      <c r="S258" s="125">
        <f>VLOOKUP(C258,'4'!$B$2:$I$1053,3,FALSE)</f>
        <v>6.7326388888888894E-2</v>
      </c>
      <c r="T258" s="5">
        <f>VLOOKUP(C258,'4'!$B$2:$I$1053,4,FALSE)</f>
        <v>19</v>
      </c>
      <c r="U258" s="140">
        <f>VLOOKUP(T258,Баллы!$A$2:$B$101,2)+V258/2</f>
        <v>82</v>
      </c>
      <c r="V258" s="126">
        <f>VLOOKUP(C258,'4'!$B$2:$I$1053,6,FALSE)</f>
        <v>20</v>
      </c>
      <c r="W258" s="136"/>
      <c r="X258" s="5"/>
      <c r="Y258" s="140"/>
      <c r="Z258" s="126"/>
      <c r="AA258" s="136"/>
      <c r="AB258" s="5"/>
      <c r="AC258" s="140"/>
      <c r="AD258" s="126"/>
      <c r="AE258" s="136"/>
      <c r="AF258" s="5"/>
      <c r="AG258" s="140"/>
      <c r="AH258" s="126"/>
      <c r="AI258" s="155"/>
      <c r="AJ258" s="123"/>
      <c r="AK258" s="139"/>
      <c r="AL258" s="124"/>
      <c r="AM258" s="155"/>
      <c r="AN258" s="123"/>
      <c r="AO258" s="139"/>
      <c r="AP258" s="124"/>
      <c r="AQ258" s="122"/>
      <c r="AR258" s="123"/>
      <c r="AS258" s="139"/>
      <c r="AT258" s="124"/>
      <c r="AU258" s="122"/>
      <c r="AV258" s="123"/>
      <c r="AW258" s="139"/>
      <c r="AX258" s="124"/>
    </row>
    <row r="259" spans="1:50" ht="14.4" customHeight="1">
      <c r="A259" s="245">
        <f>IF(D259=0," ",RANK(D259,$D$3:$D$1238,0))</f>
        <v>256</v>
      </c>
      <c r="B259" s="246">
        <v>257</v>
      </c>
      <c r="C259" s="111" t="s">
        <v>2541</v>
      </c>
      <c r="D259" s="115">
        <f>I259+M259+Q259+U259+Y259+AC259+AG259+AK259+AO259+AW259+AS259</f>
        <v>82</v>
      </c>
      <c r="E259" s="115">
        <f>J259+N259+R259+V259+Z259+AD259+AH259+AL259+AP259+AX259+AT259</f>
        <v>12</v>
      </c>
      <c r="F259" s="119">
        <f>COUNTA(H259,L259,P259,T259,X259,AB259,AF259,AJ259,AN259,AV259,AR259)</f>
        <v>1</v>
      </c>
      <c r="G259" s="125"/>
      <c r="H259" s="5"/>
      <c r="I259" s="140"/>
      <c r="J259" s="126"/>
      <c r="K259" s="125"/>
      <c r="L259" s="5"/>
      <c r="M259" s="140"/>
      <c r="N259" s="126"/>
      <c r="O259" s="125"/>
      <c r="P259" s="5"/>
      <c r="Q259" s="140"/>
      <c r="R259" s="126"/>
      <c r="S259" s="125"/>
      <c r="T259" s="5"/>
      <c r="U259" s="140"/>
      <c r="V259" s="126"/>
      <c r="W259" s="136"/>
      <c r="X259" s="5"/>
      <c r="Y259" s="140"/>
      <c r="Z259" s="126"/>
      <c r="AA259" s="136"/>
      <c r="AB259" s="5"/>
      <c r="AC259" s="140"/>
      <c r="AD259" s="126"/>
      <c r="AE259" s="136">
        <f>VLOOKUP(C259,'7'!$B$11:$H$105,3,FALSE)</f>
        <v>5.136574074074074E-2</v>
      </c>
      <c r="AF259" s="5">
        <f>VLOOKUP(C259,'7'!$B$11:$H$105,4,FALSE)</f>
        <v>15</v>
      </c>
      <c r="AG259" s="140">
        <f>VLOOKUP(AF259,Баллы!$A$2:$B$101,2)+AH259/2</f>
        <v>82</v>
      </c>
      <c r="AH259" s="126">
        <f>VLOOKUP(C259,'7'!$B$11:$H$105,6,FALSE)</f>
        <v>12</v>
      </c>
      <c r="AI259" s="155"/>
      <c r="AJ259" s="123"/>
      <c r="AK259" s="139"/>
      <c r="AL259" s="124"/>
      <c r="AM259" s="155"/>
      <c r="AN259" s="123"/>
      <c r="AO259" s="139"/>
      <c r="AP259" s="124"/>
      <c r="AQ259" s="122"/>
      <c r="AR259" s="123"/>
      <c r="AS259" s="139"/>
      <c r="AT259" s="124"/>
      <c r="AU259" s="122"/>
      <c r="AV259" s="123"/>
      <c r="AW259" s="139"/>
      <c r="AX259" s="124"/>
    </row>
    <row r="260" spans="1:50" ht="14.4" customHeight="1">
      <c r="A260" s="245">
        <f>IF(D260=0," ",RANK(D260,$D$3:$D$1238,0))</f>
        <v>256</v>
      </c>
      <c r="B260" s="246">
        <v>258</v>
      </c>
      <c r="C260" s="108" t="s">
        <v>1127</v>
      </c>
      <c r="D260" s="115">
        <f>I260+M260+Q260+U260+Y260+AC260+AG260+AK260+AO260+AW260+AS260</f>
        <v>82</v>
      </c>
      <c r="E260" s="115">
        <f>J260+N260+R260+V260+Z260+AD260+AH260+AL260+AP260+AX260+AT260</f>
        <v>10</v>
      </c>
      <c r="F260" s="119">
        <f>COUNTA(H260,L260,P260,T260,X260,AB260,AF260,AJ260,AN260,AV260,AR260)</f>
        <v>1</v>
      </c>
      <c r="G260" s="125"/>
      <c r="H260" s="5"/>
      <c r="I260" s="140"/>
      <c r="J260" s="126"/>
      <c r="K260" s="125"/>
      <c r="L260" s="5"/>
      <c r="M260" s="140"/>
      <c r="N260" s="126"/>
      <c r="O260" s="125"/>
      <c r="P260" s="5"/>
      <c r="Q260" s="140"/>
      <c r="R260" s="126"/>
      <c r="S260" s="125"/>
      <c r="T260" s="5"/>
      <c r="U260" s="140"/>
      <c r="V260" s="126"/>
      <c r="W260" s="136">
        <f>VLOOKUP(C260,'5'!$B$50:$H$423,3,FALSE)</f>
        <v>3.619212962962963E-2</v>
      </c>
      <c r="X260" s="5">
        <f>VLOOKUP(C260,'5'!$B$50:$H$423,4,FALSE)</f>
        <v>14</v>
      </c>
      <c r="Y260" s="140">
        <f>VLOOKUP(X260,Баллы!$A$2:$B$101,2)+Z260/2</f>
        <v>82</v>
      </c>
      <c r="Z260" s="126">
        <f>VLOOKUP(C260,'5'!$B$50:$H$423,6,FALSE)</f>
        <v>10</v>
      </c>
      <c r="AA260" s="136"/>
      <c r="AB260" s="5"/>
      <c r="AC260" s="140"/>
      <c r="AD260" s="126"/>
      <c r="AE260" s="136"/>
      <c r="AF260" s="5"/>
      <c r="AG260" s="140"/>
      <c r="AH260" s="126"/>
      <c r="AI260" s="155"/>
      <c r="AJ260" s="123"/>
      <c r="AK260" s="139"/>
      <c r="AL260" s="124"/>
      <c r="AM260" s="155"/>
      <c r="AN260" s="123"/>
      <c r="AO260" s="139"/>
      <c r="AP260" s="124"/>
      <c r="AQ260" s="122"/>
      <c r="AR260" s="123"/>
      <c r="AS260" s="139"/>
      <c r="AT260" s="124"/>
      <c r="AU260" s="122"/>
      <c r="AV260" s="123"/>
      <c r="AW260" s="139"/>
      <c r="AX260" s="124"/>
    </row>
    <row r="261" spans="1:50" ht="14.4" customHeight="1">
      <c r="A261" s="245">
        <f>IF(D261=0," ",RANK(D261,$D$3:$D$1238,0))</f>
        <v>256</v>
      </c>
      <c r="B261" s="246">
        <v>258</v>
      </c>
      <c r="C261" s="105" t="s">
        <v>1368</v>
      </c>
      <c r="D261" s="115">
        <f>I261+M261+Q261+U261+Y261+AC261+AG261+AK261+AO261+AW261+AS261</f>
        <v>82</v>
      </c>
      <c r="E261" s="115">
        <f>J261+N261+R261+V261+Z261+AD261+AH261+AL261+AP261+AX261+AT261</f>
        <v>10</v>
      </c>
      <c r="F261" s="119">
        <f>COUNTA(H261,L261,P261,T261,X261,AB261,AF261,AJ261,AN261,AV261,AR261)</f>
        <v>1</v>
      </c>
      <c r="G261" s="125"/>
      <c r="H261" s="5"/>
      <c r="I261" s="140"/>
      <c r="J261" s="126"/>
      <c r="K261" s="125"/>
      <c r="L261" s="5"/>
      <c r="M261" s="140"/>
      <c r="N261" s="126"/>
      <c r="O261" s="125"/>
      <c r="P261" s="5"/>
      <c r="Q261" s="140"/>
      <c r="R261" s="126"/>
      <c r="S261" s="125"/>
      <c r="T261" s="5"/>
      <c r="U261" s="140"/>
      <c r="V261" s="126"/>
      <c r="W261" s="136"/>
      <c r="X261" s="5"/>
      <c r="Y261" s="140"/>
      <c r="Z261" s="126"/>
      <c r="AA261" s="136">
        <f>VLOOKUP(C261,'6'!$B$8:$H$202,3,FALSE)</f>
        <v>3.667824074074074E-2</v>
      </c>
      <c r="AB261" s="5">
        <f>VLOOKUP(C261,'6'!$B$8:$H$202,4,FALSE)</f>
        <v>14</v>
      </c>
      <c r="AC261" s="140">
        <f>VLOOKUP(AB261,Баллы!$A$2:$B$101,2)+AD261/2</f>
        <v>82</v>
      </c>
      <c r="AD261" s="126">
        <f>VLOOKUP(C261,'6'!$B$8:$H$202,6,FALSE)</f>
        <v>10</v>
      </c>
      <c r="AE261" s="136"/>
      <c r="AF261" s="5"/>
      <c r="AG261" s="140"/>
      <c r="AH261" s="126"/>
      <c r="AI261" s="155"/>
      <c r="AJ261" s="123"/>
      <c r="AK261" s="139"/>
      <c r="AL261" s="124"/>
      <c r="AM261" s="155"/>
      <c r="AN261" s="123"/>
      <c r="AO261" s="139"/>
      <c r="AP261" s="124"/>
      <c r="AQ261" s="122"/>
      <c r="AR261" s="123"/>
      <c r="AS261" s="139"/>
      <c r="AT261" s="124"/>
      <c r="AU261" s="122"/>
      <c r="AV261" s="123"/>
      <c r="AW261" s="139"/>
      <c r="AX261" s="124"/>
    </row>
    <row r="262" spans="1:50" ht="14.4" customHeight="1">
      <c r="A262" s="245">
        <f>IF(D262=0," ",RANK(D262,$D$3:$D$1238,0))</f>
        <v>256</v>
      </c>
      <c r="B262" s="246">
        <v>258</v>
      </c>
      <c r="C262" s="283" t="s">
        <v>4542</v>
      </c>
      <c r="D262" s="115">
        <f>I262+M262+Q262+U262+Y262+AC262+AG262+AK262+AO262+AW262+AS262</f>
        <v>82</v>
      </c>
      <c r="E262" s="115">
        <f>J262+N262+R262+V262+Z262+AD262+AH262+AL262+AP262+AX262+AT262</f>
        <v>10</v>
      </c>
      <c r="F262" s="119">
        <f>COUNTA(H262,L262,P262,T262,X262,AB262,AF262,AJ262,AN262,AV262,AR262)</f>
        <v>1</v>
      </c>
      <c r="G262" s="125"/>
      <c r="H262" s="5"/>
      <c r="I262" s="140"/>
      <c r="J262" s="126"/>
      <c r="K262" s="125"/>
      <c r="L262" s="5"/>
      <c r="M262" s="140"/>
      <c r="N262" s="126"/>
      <c r="O262" s="125"/>
      <c r="P262" s="5"/>
      <c r="Q262" s="140"/>
      <c r="R262" s="126"/>
      <c r="S262" s="125"/>
      <c r="T262" s="5"/>
      <c r="U262" s="140"/>
      <c r="V262" s="126"/>
      <c r="W262" s="136"/>
      <c r="X262" s="5"/>
      <c r="Y262" s="140"/>
      <c r="Z262" s="126"/>
      <c r="AA262" s="136"/>
      <c r="AB262" s="301"/>
      <c r="AC262" s="140"/>
      <c r="AD262" s="126"/>
      <c r="AE262" s="136"/>
      <c r="AF262" s="5"/>
      <c r="AG262" s="140"/>
      <c r="AH262" s="126"/>
      <c r="AI262" s="155"/>
      <c r="AJ262" s="123"/>
      <c r="AK262" s="139"/>
      <c r="AL262" s="124"/>
      <c r="AM262" s="155">
        <f>VLOOKUP(C262,'9'!$B$2:$H$1187,3,FALSE)</f>
        <v>3.0682870370370371E-2</v>
      </c>
      <c r="AN262" s="123">
        <f>VLOOKUP(C262,'9'!$B$2:$H$1187,4,FALSE)</f>
        <v>14</v>
      </c>
      <c r="AO262" s="139">
        <f>VLOOKUP(AN262,Баллы!$A$2:$B$101,2)+AP262/2</f>
        <v>82</v>
      </c>
      <c r="AP262" s="124">
        <f>VLOOKUP(C262,'9'!$B$2:$H$1187,6,FALSE)</f>
        <v>10</v>
      </c>
      <c r="AQ262" s="122"/>
      <c r="AR262" s="123"/>
      <c r="AS262" s="139"/>
      <c r="AT262" s="124"/>
      <c r="AU262" s="122"/>
      <c r="AV262" s="123"/>
      <c r="AW262" s="139"/>
      <c r="AX262" s="124"/>
    </row>
    <row r="263" spans="1:50" ht="14.4" customHeight="1">
      <c r="A263" s="245">
        <f>IF(D263=0," ",RANK(D263,$D$3:$D$1238,0))</f>
        <v>256</v>
      </c>
      <c r="B263" s="246">
        <v>258</v>
      </c>
      <c r="C263" s="104" t="s">
        <v>6303</v>
      </c>
      <c r="D263" s="115">
        <f>I263+M263+Q263+U263+Y263+AC263+AG263+AK263+AO263+AW263+AS263</f>
        <v>82</v>
      </c>
      <c r="E263" s="115">
        <f>J263+N263+R263+V263+Z263+AD263+AH263+AL263+AP263+AX263+AT263</f>
        <v>10</v>
      </c>
      <c r="F263" s="119">
        <f>COUNTA(H263,L263,P263,T263,X263,AB263,AF263,AJ263,AN263,AV263,AR263)</f>
        <v>1</v>
      </c>
      <c r="G263" s="125"/>
      <c r="H263" s="5"/>
      <c r="I263" s="140"/>
      <c r="J263" s="126"/>
      <c r="K263" s="125"/>
      <c r="L263" s="5"/>
      <c r="M263" s="140"/>
      <c r="N263" s="126"/>
      <c r="O263" s="125"/>
      <c r="P263" s="5"/>
      <c r="Q263" s="140"/>
      <c r="R263" s="126"/>
      <c r="S263" s="125"/>
      <c r="T263" s="5"/>
      <c r="U263" s="140"/>
      <c r="V263" s="126"/>
      <c r="W263" s="136"/>
      <c r="X263" s="5"/>
      <c r="Y263" s="140"/>
      <c r="Z263" s="126"/>
      <c r="AA263" s="136"/>
      <c r="AB263" s="301"/>
      <c r="AC263" s="140"/>
      <c r="AD263" s="126"/>
      <c r="AE263" s="136"/>
      <c r="AF263" s="5"/>
      <c r="AG263" s="140"/>
      <c r="AH263" s="126"/>
      <c r="AI263" s="155"/>
      <c r="AJ263" s="123"/>
      <c r="AK263" s="139"/>
      <c r="AL263" s="124"/>
      <c r="AM263" s="155"/>
      <c r="AN263" s="123"/>
      <c r="AO263" s="139"/>
      <c r="AP263" s="124"/>
      <c r="AQ263" s="122">
        <f>VLOOKUP(C263,'10'!$B$8:$H$232,3,FALSE)</f>
        <v>3.6655092592592593E-2</v>
      </c>
      <c r="AR263" s="123">
        <f>VLOOKUP(C263,'10'!$B$8:$H$232,4,FALSE)</f>
        <v>14</v>
      </c>
      <c r="AS263" s="139">
        <f>VLOOKUP(AR263,Баллы!$A$2:$B$101,2)+AT263/2</f>
        <v>82</v>
      </c>
      <c r="AT263" s="124">
        <f>VLOOKUP(C263,'10'!$B$8:$H$232,6,FALSE)</f>
        <v>10</v>
      </c>
      <c r="AU263" s="122"/>
      <c r="AV263" s="123"/>
      <c r="AW263" s="139"/>
      <c r="AX263" s="124"/>
    </row>
    <row r="264" spans="1:50" ht="14.4" customHeight="1">
      <c r="A264" s="245">
        <f>IF(D264=0," ",RANK(D264,$D$3:$D$1238,0))</f>
        <v>262</v>
      </c>
      <c r="B264" s="246">
        <v>262</v>
      </c>
      <c r="C264" s="104" t="s">
        <v>6336</v>
      </c>
      <c r="D264" s="115">
        <f>I264+M264+Q264+U264+Y264+AC264+AG264+AK264+AO264+AW264+AS264</f>
        <v>81.5</v>
      </c>
      <c r="E264" s="115">
        <f>J264+N264+R264+V264+Z264+AD264+AH264+AL264+AP264+AX264+AT264</f>
        <v>31</v>
      </c>
      <c r="F264" s="119">
        <f>COUNTA(H264,L264,P264,T264,X264,AB264,AF264,AJ264,AN264,AV264,AR264)</f>
        <v>1</v>
      </c>
      <c r="G264" s="125"/>
      <c r="H264" s="5"/>
      <c r="I264" s="140"/>
      <c r="J264" s="126"/>
      <c r="K264" s="125"/>
      <c r="L264" s="5"/>
      <c r="M264" s="140"/>
      <c r="N264" s="126"/>
      <c r="O264" s="125"/>
      <c r="P264" s="5"/>
      <c r="Q264" s="140"/>
      <c r="R264" s="126"/>
      <c r="S264" s="125"/>
      <c r="T264" s="5"/>
      <c r="U264" s="140"/>
      <c r="V264" s="126"/>
      <c r="W264" s="136"/>
      <c r="X264" s="5"/>
      <c r="Y264" s="140"/>
      <c r="Z264" s="126"/>
      <c r="AA264" s="136"/>
      <c r="AB264" s="301"/>
      <c r="AC264" s="140"/>
      <c r="AD264" s="126"/>
      <c r="AE264" s="136"/>
      <c r="AF264" s="5"/>
      <c r="AG264" s="140"/>
      <c r="AH264" s="126"/>
      <c r="AI264" s="155"/>
      <c r="AJ264" s="123"/>
      <c r="AK264" s="139"/>
      <c r="AL264" s="124"/>
      <c r="AM264" s="155"/>
      <c r="AN264" s="123"/>
      <c r="AO264" s="139"/>
      <c r="AP264" s="124"/>
      <c r="AQ264" s="122"/>
      <c r="AR264" s="123"/>
      <c r="AS264" s="139"/>
      <c r="AT264" s="124"/>
      <c r="AU264" s="122">
        <f>VLOOKUP(C264,'11'!$B$9:$H$521,3,FALSE)</f>
        <v>0.12103009259259259</v>
      </c>
      <c r="AV264" s="123">
        <f>VLOOKUP(C264,'11'!$B$9:$H$521,4,FALSE)</f>
        <v>25</v>
      </c>
      <c r="AW264" s="139">
        <f>VLOOKUP(AV264,Баллы!$A$2:$B$101,2)+AX264/2</f>
        <v>81.5</v>
      </c>
      <c r="AX264" s="124">
        <f>VLOOKUP(C264,'11'!$B$9:$H$521,6,FALSE)</f>
        <v>31</v>
      </c>
    </row>
    <row r="265" spans="1:50" ht="14.4" customHeight="1">
      <c r="A265" s="245">
        <f>IF(D265=0," ",RANK(D265,$D$3:$D$1238,0))</f>
        <v>262</v>
      </c>
      <c r="B265" s="246">
        <v>263</v>
      </c>
      <c r="C265" s="111" t="s">
        <v>246</v>
      </c>
      <c r="D265" s="115">
        <f>I265+M265+Q265+U265+Y265+AC265+AG265+AK265+AO265+AW265+AS265</f>
        <v>81.5</v>
      </c>
      <c r="E265" s="115">
        <f>J265+N265+R265+V265+Z265+AD265+AH265+AL265+AP265+AX265+AT265</f>
        <v>21</v>
      </c>
      <c r="F265" s="119">
        <f>COUNTA(H265,L265,P265,T265,X265,AB265,AF265,AJ265,AN265,AV265,AR265)</f>
        <v>1</v>
      </c>
      <c r="G265" s="125"/>
      <c r="H265" s="5"/>
      <c r="I265" s="140"/>
      <c r="J265" s="126"/>
      <c r="K265" s="125"/>
      <c r="L265" s="5"/>
      <c r="M265" s="140"/>
      <c r="N265" s="126"/>
      <c r="O265" s="125"/>
      <c r="P265" s="5"/>
      <c r="Q265" s="140"/>
      <c r="R265" s="126"/>
      <c r="S265" s="125"/>
      <c r="T265" s="5"/>
      <c r="U265" s="140"/>
      <c r="V265" s="126"/>
      <c r="W265" s="136"/>
      <c r="X265" s="5"/>
      <c r="Y265" s="140"/>
      <c r="Z265" s="126"/>
      <c r="AA265" s="136"/>
      <c r="AB265" s="5"/>
      <c r="AC265" s="140"/>
      <c r="AD265" s="126"/>
      <c r="AE265" s="136">
        <f>VLOOKUP(C265,'7'!$B$11:$H$105,3,FALSE)</f>
        <v>9.8726851851851857E-2</v>
      </c>
      <c r="AF265" s="5">
        <f>VLOOKUP(C265,'7'!$B$11:$H$105,4,FALSE)</f>
        <v>20</v>
      </c>
      <c r="AG265" s="140">
        <f>VLOOKUP(AF265,Баллы!$A$2:$B$101,2)+AH265/2</f>
        <v>81.5</v>
      </c>
      <c r="AH265" s="126">
        <f>VLOOKUP(C265,'7'!$B$11:$H$105,6,FALSE)</f>
        <v>21</v>
      </c>
      <c r="AI265" s="155"/>
      <c r="AJ265" s="123"/>
      <c r="AK265" s="139"/>
      <c r="AL265" s="124"/>
      <c r="AM265" s="155"/>
      <c r="AN265" s="123"/>
      <c r="AO265" s="139"/>
      <c r="AP265" s="124"/>
      <c r="AQ265" s="122"/>
      <c r="AR265" s="123"/>
      <c r="AS265" s="139"/>
      <c r="AT265" s="124"/>
      <c r="AU265" s="122"/>
      <c r="AV265" s="123"/>
      <c r="AW265" s="139"/>
      <c r="AX265" s="124"/>
    </row>
    <row r="266" spans="1:50" ht="14.4" customHeight="1">
      <c r="A266" s="245">
        <f>IF(D266=0," ",RANK(D266,$D$3:$D$1238,0))</f>
        <v>262</v>
      </c>
      <c r="B266" s="246">
        <v>264</v>
      </c>
      <c r="C266" s="104" t="s">
        <v>2727</v>
      </c>
      <c r="D266" s="115">
        <f>I266+M266+Q266+U266+Y266+AC266+AG266+AK266+AO266+AW266+AS266</f>
        <v>81.5</v>
      </c>
      <c r="E266" s="115">
        <f>J266+N266+R266+V266+Z266+AD266+AH266+AL266+AP266+AX266+AT266</f>
        <v>5</v>
      </c>
      <c r="F266" s="119">
        <f>COUNTA(H266,L266,P266,T266,X266,AB266,AF266,AJ266,AN266,AV266,AR266)</f>
        <v>1</v>
      </c>
      <c r="G266" s="125"/>
      <c r="H266" s="5"/>
      <c r="I266" s="140"/>
      <c r="J266" s="126"/>
      <c r="K266" s="125"/>
      <c r="L266" s="5"/>
      <c r="M266" s="140"/>
      <c r="N266" s="126"/>
      <c r="O266" s="125"/>
      <c r="P266" s="5"/>
      <c r="Q266" s="140"/>
      <c r="R266" s="126"/>
      <c r="S266" s="125"/>
      <c r="T266" s="5"/>
      <c r="U266" s="140"/>
      <c r="V266" s="126"/>
      <c r="W266" s="136"/>
      <c r="X266" s="5"/>
      <c r="Y266" s="140"/>
      <c r="Z266" s="126"/>
      <c r="AA266" s="136"/>
      <c r="AB266" s="301"/>
      <c r="AC266" s="140"/>
      <c r="AD266" s="126"/>
      <c r="AE266" s="136"/>
      <c r="AF266" s="5"/>
      <c r="AG266" s="140"/>
      <c r="AH266" s="126"/>
      <c r="AI266" s="155">
        <f>VLOOKUP(C266,'8'!$B$6:$H$193,3,FALSE)</f>
        <v>2.2893518518518518E-2</v>
      </c>
      <c r="AJ266" s="123">
        <f>VLOOKUP(C266,'8'!$B$6:$H$193,4,FALSE)</f>
        <v>12</v>
      </c>
      <c r="AK266" s="139">
        <f>VLOOKUP(AJ266,Баллы!$A$2:$B$101,2)+AL266/2</f>
        <v>81.5</v>
      </c>
      <c r="AL266" s="124">
        <f>VLOOKUP(C266,'8'!$B$6:$H$193,6,FALSE)</f>
        <v>5</v>
      </c>
      <c r="AM266" s="155"/>
      <c r="AN266" s="123"/>
      <c r="AO266" s="139"/>
      <c r="AP266" s="124"/>
      <c r="AQ266" s="122"/>
      <c r="AR266" s="123"/>
      <c r="AS266" s="139"/>
      <c r="AT266" s="124"/>
      <c r="AU266" s="122"/>
      <c r="AV266" s="123"/>
      <c r="AW266" s="139"/>
      <c r="AX266" s="124"/>
    </row>
    <row r="267" spans="1:50" ht="14.4" customHeight="1">
      <c r="A267" s="245">
        <f>IF(D267=0," ",RANK(D267,$D$3:$D$1238,0))</f>
        <v>262</v>
      </c>
      <c r="B267" s="246">
        <v>264</v>
      </c>
      <c r="C267" s="283" t="s">
        <v>5032</v>
      </c>
      <c r="D267" s="115">
        <f>I267+M267+Q267+U267+Y267+AC267+AG267+AK267+AO267+AW267+AS267</f>
        <v>81.5</v>
      </c>
      <c r="E267" s="115">
        <f>J267+N267+R267+V267+Z267+AD267+AH267+AL267+AP267+AX267+AT267</f>
        <v>5</v>
      </c>
      <c r="F267" s="119">
        <f>COUNTA(H267,L267,P267,T267,X267,AB267,AF267,AJ267,AN267,AV267,AR267)</f>
        <v>1</v>
      </c>
      <c r="G267" s="125"/>
      <c r="H267" s="5"/>
      <c r="I267" s="140"/>
      <c r="J267" s="126"/>
      <c r="K267" s="125"/>
      <c r="L267" s="5"/>
      <c r="M267" s="140"/>
      <c r="N267" s="126"/>
      <c r="O267" s="125"/>
      <c r="P267" s="5"/>
      <c r="Q267" s="140"/>
      <c r="R267" s="126"/>
      <c r="S267" s="125"/>
      <c r="T267" s="5"/>
      <c r="U267" s="140"/>
      <c r="V267" s="126"/>
      <c r="W267" s="136"/>
      <c r="X267" s="5"/>
      <c r="Y267" s="140"/>
      <c r="Z267" s="126"/>
      <c r="AA267" s="136"/>
      <c r="AB267" s="301"/>
      <c r="AC267" s="140"/>
      <c r="AD267" s="126"/>
      <c r="AE267" s="136"/>
      <c r="AF267" s="5"/>
      <c r="AG267" s="140"/>
      <c r="AH267" s="126"/>
      <c r="AI267" s="155"/>
      <c r="AJ267" s="123"/>
      <c r="AK267" s="139"/>
      <c r="AL267" s="124"/>
      <c r="AM267" s="155">
        <f>VLOOKUP(C267,'9'!$B$2:$H$1187,3,FALSE)</f>
        <v>1.7152777777777777E-2</v>
      </c>
      <c r="AN267" s="123">
        <f>VLOOKUP(C267,'9'!$B$2:$H$1187,4,FALSE)</f>
        <v>12</v>
      </c>
      <c r="AO267" s="139">
        <f>VLOOKUP(AN267,Баллы!$A$2:$B$101,2)+AP267/2</f>
        <v>81.5</v>
      </c>
      <c r="AP267" s="124">
        <f>VLOOKUP(C267,'9'!$B$2:$H$1187,6,FALSE)</f>
        <v>5</v>
      </c>
      <c r="AQ267" s="122"/>
      <c r="AR267" s="123"/>
      <c r="AS267" s="139"/>
      <c r="AT267" s="124"/>
      <c r="AU267" s="122"/>
      <c r="AV267" s="123"/>
      <c r="AW267" s="139"/>
      <c r="AX267" s="124"/>
    </row>
    <row r="268" spans="1:50" ht="14.4" customHeight="1">
      <c r="A268" s="245">
        <f>IF(D268=0," ",RANK(D268,$D$3:$D$1238,0))</f>
        <v>266</v>
      </c>
      <c r="B268" s="246">
        <v>266</v>
      </c>
      <c r="C268" s="105" t="s">
        <v>90</v>
      </c>
      <c r="D268" s="115">
        <f>I268+M268+Q268+U268+Y268+AC268+AG268+AK268+AO268+AW268+AS268</f>
        <v>81</v>
      </c>
      <c r="E268" s="115">
        <f>J268+N268+R268+V268+Z268+AD268+AH268+AL268+AP268+AX268+AT268</f>
        <v>20</v>
      </c>
      <c r="F268" s="119">
        <f>COUNTA(H268,L268,P268,T268,X268,AB268,AF268,AJ268,AN268,AV268,AR268)</f>
        <v>1</v>
      </c>
      <c r="G268" s="125"/>
      <c r="H268" s="5"/>
      <c r="I268" s="140"/>
      <c r="J268" s="126"/>
      <c r="K268" s="125"/>
      <c r="L268" s="5"/>
      <c r="M268" s="140"/>
      <c r="N268" s="126"/>
      <c r="O268" s="125"/>
      <c r="P268" s="5"/>
      <c r="Q268" s="140"/>
      <c r="R268" s="126"/>
      <c r="S268" s="125"/>
      <c r="T268" s="5"/>
      <c r="U268" s="140"/>
      <c r="V268" s="126"/>
      <c r="W268" s="136"/>
      <c r="X268" s="5"/>
      <c r="Y268" s="140"/>
      <c r="Z268" s="126"/>
      <c r="AA268" s="136">
        <f>VLOOKUP(C268,'6'!$B$8:$H$202,3,FALSE)</f>
        <v>7.7210648148148139E-2</v>
      </c>
      <c r="AB268" s="5">
        <f>VLOOKUP(C268,'6'!$B$8:$H$202,4,FALSE)</f>
        <v>20</v>
      </c>
      <c r="AC268" s="140">
        <f>VLOOKUP(AB268,Баллы!$A$2:$B$101,2)+AD268/2</f>
        <v>81</v>
      </c>
      <c r="AD268" s="126">
        <f>VLOOKUP(C268,'6'!$B$8:$H$202,6,FALSE)</f>
        <v>20</v>
      </c>
      <c r="AE268" s="136"/>
      <c r="AF268" s="5"/>
      <c r="AG268" s="140"/>
      <c r="AH268" s="126"/>
      <c r="AI268" s="155"/>
      <c r="AJ268" s="123"/>
      <c r="AK268" s="139"/>
      <c r="AL268" s="124"/>
      <c r="AM268" s="155"/>
      <c r="AN268" s="123"/>
      <c r="AO268" s="139"/>
      <c r="AP268" s="124"/>
      <c r="AQ268" s="122"/>
      <c r="AR268" s="123"/>
      <c r="AS268" s="139"/>
      <c r="AT268" s="124"/>
      <c r="AU268" s="122"/>
      <c r="AV268" s="123"/>
      <c r="AW268" s="139"/>
      <c r="AX268" s="124"/>
    </row>
    <row r="269" spans="1:50" ht="14.4" customHeight="1">
      <c r="A269" s="245">
        <f>IF(D269=0," ",RANK(D269,$D$3:$D$1238,0))</f>
        <v>266</v>
      </c>
      <c r="B269" s="246">
        <v>267</v>
      </c>
      <c r="C269" s="107" t="s">
        <v>2402</v>
      </c>
      <c r="D269" s="115">
        <f>I269+M269+Q269+U269+Y269+AC269+AG269+AK269+AO269+AW269+AS269</f>
        <v>81</v>
      </c>
      <c r="E269" s="115">
        <f>J269+N269+R269+V269+Z269+AD269+AH269+AL269+AP269+AX269+AT269</f>
        <v>10</v>
      </c>
      <c r="F269" s="119">
        <f>COUNTA(H269,L269,P269,T269,X269,AB269,AF269,AJ269,AN269,AV269,AR269)</f>
        <v>1</v>
      </c>
      <c r="G269" s="125"/>
      <c r="H269" s="5"/>
      <c r="I269" s="140"/>
      <c r="J269" s="126"/>
      <c r="K269" s="125"/>
      <c r="L269" s="5"/>
      <c r="M269" s="140"/>
      <c r="N269" s="126"/>
      <c r="O269" s="125"/>
      <c r="P269" s="5"/>
      <c r="Q269" s="140"/>
      <c r="R269" s="126"/>
      <c r="S269" s="125">
        <f>VLOOKUP(C269,'4'!$B$2:$I$1053,3,FALSE)</f>
        <v>3.1608796296296295E-2</v>
      </c>
      <c r="T269" s="5">
        <f>VLOOKUP(C269,'4'!$B$2:$I$1053,4,FALSE)</f>
        <v>15</v>
      </c>
      <c r="U269" s="140">
        <f>VLOOKUP(T269,Баллы!$A$2:$B$101,2)+V269/2</f>
        <v>81</v>
      </c>
      <c r="V269" s="126">
        <f>VLOOKUP(C269,'4'!$B$2:$I$1053,6,FALSE)</f>
        <v>10</v>
      </c>
      <c r="W269" s="136"/>
      <c r="X269" s="5"/>
      <c r="Y269" s="140"/>
      <c r="Z269" s="126"/>
      <c r="AA269" s="136"/>
      <c r="AB269" s="5"/>
      <c r="AC269" s="140"/>
      <c r="AD269" s="126"/>
      <c r="AE269" s="136"/>
      <c r="AF269" s="5"/>
      <c r="AG269" s="140"/>
      <c r="AH269" s="126"/>
      <c r="AI269" s="155"/>
      <c r="AJ269" s="123"/>
      <c r="AK269" s="139"/>
      <c r="AL269" s="124"/>
      <c r="AM269" s="155"/>
      <c r="AN269" s="123"/>
      <c r="AO269" s="139"/>
      <c r="AP269" s="124"/>
      <c r="AQ269" s="122"/>
      <c r="AR269" s="123"/>
      <c r="AS269" s="139"/>
      <c r="AT269" s="124"/>
      <c r="AU269" s="122"/>
      <c r="AV269" s="123"/>
      <c r="AW269" s="139"/>
      <c r="AX269" s="124"/>
    </row>
    <row r="270" spans="1:50" ht="14.4" customHeight="1">
      <c r="A270" s="245">
        <f>IF(D270=0," ",RANK(D270,$D$3:$D$1238,0))</f>
        <v>266</v>
      </c>
      <c r="B270" s="246">
        <v>267</v>
      </c>
      <c r="C270" s="283" t="s">
        <v>4543</v>
      </c>
      <c r="D270" s="115">
        <f>I270+M270+Q270+U270+Y270+AC270+AG270+AK270+AO270+AW270+AS270</f>
        <v>81</v>
      </c>
      <c r="E270" s="115">
        <f>J270+N270+R270+V270+Z270+AD270+AH270+AL270+AP270+AX270+AT270</f>
        <v>10</v>
      </c>
      <c r="F270" s="119">
        <f>COUNTA(H270,L270,P270,T270,X270,AB270,AF270,AJ270,AN270,AV270,AR270)</f>
        <v>1</v>
      </c>
      <c r="G270" s="125"/>
      <c r="H270" s="5"/>
      <c r="I270" s="140"/>
      <c r="J270" s="126"/>
      <c r="K270" s="125"/>
      <c r="L270" s="5"/>
      <c r="M270" s="140"/>
      <c r="N270" s="126"/>
      <c r="O270" s="125"/>
      <c r="P270" s="5"/>
      <c r="Q270" s="140"/>
      <c r="R270" s="126"/>
      <c r="S270" s="125"/>
      <c r="T270" s="5"/>
      <c r="U270" s="140"/>
      <c r="V270" s="126"/>
      <c r="W270" s="136"/>
      <c r="X270" s="5"/>
      <c r="Y270" s="140"/>
      <c r="Z270" s="126"/>
      <c r="AA270" s="136"/>
      <c r="AB270" s="301"/>
      <c r="AC270" s="140"/>
      <c r="AD270" s="126"/>
      <c r="AE270" s="136"/>
      <c r="AF270" s="5"/>
      <c r="AG270" s="140"/>
      <c r="AH270" s="126"/>
      <c r="AI270" s="155"/>
      <c r="AJ270" s="123"/>
      <c r="AK270" s="139"/>
      <c r="AL270" s="124"/>
      <c r="AM270" s="155">
        <f>VLOOKUP(C270,'9'!$B$2:$H$1187,3,FALSE)</f>
        <v>3.1759259259259258E-2</v>
      </c>
      <c r="AN270" s="123">
        <f>VLOOKUP(C270,'9'!$B$2:$H$1187,4,FALSE)</f>
        <v>15</v>
      </c>
      <c r="AO270" s="139">
        <f>VLOOKUP(AN270,Баллы!$A$2:$B$101,2)+AP270/2</f>
        <v>81</v>
      </c>
      <c r="AP270" s="124">
        <f>VLOOKUP(C270,'9'!$B$2:$H$1187,6,FALSE)</f>
        <v>10</v>
      </c>
      <c r="AQ270" s="122"/>
      <c r="AR270" s="123"/>
      <c r="AS270" s="139"/>
      <c r="AT270" s="124"/>
      <c r="AU270" s="122"/>
      <c r="AV270" s="123"/>
      <c r="AW270" s="139"/>
      <c r="AX270" s="124"/>
    </row>
    <row r="271" spans="1:50" ht="14.4" customHeight="1">
      <c r="A271" s="245">
        <f>IF(D271=0," ",RANK(D271,$D$3:$D$1238,0))</f>
        <v>266</v>
      </c>
      <c r="B271" s="246">
        <v>267</v>
      </c>
      <c r="C271" s="104" t="s">
        <v>6304</v>
      </c>
      <c r="D271" s="115">
        <f>I271+M271+Q271+U271+Y271+AC271+AG271+AK271+AO271+AW271+AS271</f>
        <v>81</v>
      </c>
      <c r="E271" s="115">
        <f>J271+N271+R271+V271+Z271+AD271+AH271+AL271+AP271+AX271+AT271</f>
        <v>10</v>
      </c>
      <c r="F271" s="119">
        <f>COUNTA(H271,L271,P271,T271,X271,AB271,AF271,AJ271,AN271,AV271,AR271)</f>
        <v>1</v>
      </c>
      <c r="G271" s="125"/>
      <c r="H271" s="5"/>
      <c r="I271" s="140"/>
      <c r="J271" s="126"/>
      <c r="K271" s="125"/>
      <c r="L271" s="5"/>
      <c r="M271" s="140"/>
      <c r="N271" s="126"/>
      <c r="O271" s="125"/>
      <c r="P271" s="5"/>
      <c r="Q271" s="140"/>
      <c r="R271" s="126"/>
      <c r="S271" s="125"/>
      <c r="T271" s="5"/>
      <c r="U271" s="140"/>
      <c r="V271" s="126"/>
      <c r="W271" s="136"/>
      <c r="X271" s="5"/>
      <c r="Y271" s="140"/>
      <c r="Z271" s="126"/>
      <c r="AA271" s="136"/>
      <c r="AB271" s="301"/>
      <c r="AC271" s="140"/>
      <c r="AD271" s="126"/>
      <c r="AE271" s="136"/>
      <c r="AF271" s="5"/>
      <c r="AG271" s="140"/>
      <c r="AH271" s="126"/>
      <c r="AI271" s="155"/>
      <c r="AJ271" s="123"/>
      <c r="AK271" s="139"/>
      <c r="AL271" s="124"/>
      <c r="AM271" s="155"/>
      <c r="AN271" s="123"/>
      <c r="AO271" s="139"/>
      <c r="AP271" s="124"/>
      <c r="AQ271" s="122">
        <f>VLOOKUP(C271,'10'!$B$8:$H$232,3,FALSE)</f>
        <v>3.667824074074074E-2</v>
      </c>
      <c r="AR271" s="123">
        <f>VLOOKUP(C271,'10'!$B$8:$H$232,4,FALSE)</f>
        <v>15</v>
      </c>
      <c r="AS271" s="139">
        <f>VLOOKUP(AR271,Баллы!$A$2:$B$101,2)+AT271/2</f>
        <v>81</v>
      </c>
      <c r="AT271" s="124">
        <f>VLOOKUP(C271,'10'!$B$8:$H$232,6,FALSE)</f>
        <v>10</v>
      </c>
      <c r="AU271" s="122"/>
      <c r="AV271" s="123"/>
      <c r="AW271" s="139"/>
      <c r="AX271" s="124"/>
    </row>
    <row r="272" spans="1:50" ht="14.4" customHeight="1">
      <c r="A272" s="245">
        <f>IF(D272=0," ",RANK(D272,$D$3:$D$1238,0))</f>
        <v>270</v>
      </c>
      <c r="B272" s="246">
        <v>270</v>
      </c>
      <c r="C272" s="283" t="s">
        <v>4415</v>
      </c>
      <c r="D272" s="115">
        <f>I272+M272+Q272+U272+Y272+AC272+AG272+AK272+AO272+AW272+AS272</f>
        <v>80.5</v>
      </c>
      <c r="E272" s="115">
        <f>J272+N272+R272+V272+Z272+AD272+AH272+AL272+AP272+AX272+AT272</f>
        <v>25</v>
      </c>
      <c r="F272" s="119">
        <f>COUNTA(H272,L272,P272,T272,X272,AB272,AF272,AJ272,AN272,AV272,AR272)</f>
        <v>1</v>
      </c>
      <c r="G272" s="125"/>
      <c r="H272" s="5"/>
      <c r="I272" s="140"/>
      <c r="J272" s="126"/>
      <c r="K272" s="125"/>
      <c r="L272" s="5"/>
      <c r="M272" s="140"/>
      <c r="N272" s="126"/>
      <c r="O272" s="125"/>
      <c r="P272" s="5"/>
      <c r="Q272" s="140"/>
      <c r="R272" s="126"/>
      <c r="S272" s="125"/>
      <c r="T272" s="5"/>
      <c r="U272" s="140"/>
      <c r="V272" s="126"/>
      <c r="W272" s="136"/>
      <c r="X272" s="5"/>
      <c r="Y272" s="140"/>
      <c r="Z272" s="126"/>
      <c r="AA272" s="136"/>
      <c r="AB272" s="301"/>
      <c r="AC272" s="140"/>
      <c r="AD272" s="126"/>
      <c r="AE272" s="136"/>
      <c r="AF272" s="5"/>
      <c r="AG272" s="140"/>
      <c r="AH272" s="126"/>
      <c r="AI272" s="155"/>
      <c r="AJ272" s="123"/>
      <c r="AK272" s="139"/>
      <c r="AL272" s="124"/>
      <c r="AM272" s="155">
        <f>VLOOKUP(C272,'9'!$B$2:$H$1187,3,FALSE)</f>
        <v>8.8622685185185179E-2</v>
      </c>
      <c r="AN272" s="123">
        <f>VLOOKUP(C272,'9'!$B$2:$H$1187,4,FALSE)</f>
        <v>23</v>
      </c>
      <c r="AO272" s="139">
        <f>VLOOKUP(AN272,Баллы!$A$2:$B$101,2)+AP272/2</f>
        <v>80.5</v>
      </c>
      <c r="AP272" s="124">
        <f>VLOOKUP(C272,'9'!$B$2:$H$1187,6,FALSE)</f>
        <v>25</v>
      </c>
      <c r="AQ272" s="122"/>
      <c r="AR272" s="123"/>
      <c r="AS272" s="139"/>
      <c r="AT272" s="124"/>
      <c r="AU272" s="122"/>
      <c r="AV272" s="123"/>
      <c r="AW272" s="139"/>
      <c r="AX272" s="124"/>
    </row>
    <row r="273" spans="1:50" ht="14.4" customHeight="1">
      <c r="A273" s="245">
        <f>IF(D273=0," ",RANK(D273,$D$3:$D$1238,0))</f>
        <v>270</v>
      </c>
      <c r="B273" s="246">
        <v>271</v>
      </c>
      <c r="C273" s="111" t="s">
        <v>1382</v>
      </c>
      <c r="D273" s="115">
        <f>I273+M273+Q273+U273+Y273+AC273+AG273+AK273+AO273+AW273+AS273</f>
        <v>80.5</v>
      </c>
      <c r="E273" s="115">
        <f>J273+N273+R273+V273+Z273+AD273+AH273+AL273+AP273+AX273+AT273</f>
        <v>21</v>
      </c>
      <c r="F273" s="119">
        <f>COUNTA(H273,L273,P273,T273,X273,AB273,AF273,AJ273,AN273,AV273,AR273)</f>
        <v>1</v>
      </c>
      <c r="G273" s="125"/>
      <c r="H273" s="5"/>
      <c r="I273" s="140"/>
      <c r="J273" s="126"/>
      <c r="K273" s="125"/>
      <c r="L273" s="5"/>
      <c r="M273" s="140"/>
      <c r="N273" s="126"/>
      <c r="O273" s="125"/>
      <c r="P273" s="5"/>
      <c r="Q273" s="140"/>
      <c r="R273" s="126"/>
      <c r="S273" s="125"/>
      <c r="T273" s="5"/>
      <c r="U273" s="140"/>
      <c r="V273" s="126"/>
      <c r="W273" s="136"/>
      <c r="X273" s="5"/>
      <c r="Y273" s="140"/>
      <c r="Z273" s="126"/>
      <c r="AA273" s="136"/>
      <c r="AB273" s="5"/>
      <c r="AC273" s="140"/>
      <c r="AD273" s="126"/>
      <c r="AE273" s="136">
        <f>VLOOKUP(C273,'7'!$B$11:$H$105,3,FALSE)</f>
        <v>0.10925925925925926</v>
      </c>
      <c r="AF273" s="5">
        <f>VLOOKUP(C273,'7'!$B$11:$H$105,4,FALSE)</f>
        <v>21</v>
      </c>
      <c r="AG273" s="140">
        <f>VLOOKUP(AF273,Баллы!$A$2:$B$101,2)+AH273/2</f>
        <v>80.5</v>
      </c>
      <c r="AH273" s="126">
        <f>VLOOKUP(C273,'7'!$B$11:$H$105,6,FALSE)</f>
        <v>21</v>
      </c>
      <c r="AI273" s="155"/>
      <c r="AJ273" s="123"/>
      <c r="AK273" s="139"/>
      <c r="AL273" s="124"/>
      <c r="AM273" s="155"/>
      <c r="AN273" s="123"/>
      <c r="AO273" s="139"/>
      <c r="AP273" s="124"/>
      <c r="AQ273" s="122"/>
      <c r="AR273" s="123"/>
      <c r="AS273" s="139"/>
      <c r="AT273" s="124"/>
      <c r="AU273" s="122"/>
      <c r="AV273" s="123"/>
      <c r="AW273" s="139"/>
      <c r="AX273" s="124"/>
    </row>
    <row r="274" spans="1:50" ht="14.4" customHeight="1">
      <c r="A274" s="245">
        <f>IF(D274=0," ",RANK(D274,$D$3:$D$1238,0))</f>
        <v>270</v>
      </c>
      <c r="B274" s="246">
        <v>272</v>
      </c>
      <c r="C274" s="104" t="s">
        <v>877</v>
      </c>
      <c r="D274" s="115">
        <f>I274+M274+Q274+U274+Y274+AC274+AG274+AK274+AO274+AW274+AS274</f>
        <v>80.5</v>
      </c>
      <c r="E274" s="115">
        <f>J274+N274+R274+V274+Z274+AD274+AH274+AL274+AP274+AX274+AT274</f>
        <v>15</v>
      </c>
      <c r="F274" s="119">
        <f>COUNTA(H274,L274,P274,T274,X274,AB274,AF274,AJ274,AN274,AV274,AR274)</f>
        <v>1</v>
      </c>
      <c r="G274" s="125"/>
      <c r="H274" s="5"/>
      <c r="I274" s="140"/>
      <c r="J274" s="126"/>
      <c r="K274" s="125">
        <f>VLOOKUP(C274,'2'!$B$101:$H$575,3,FALSE)</f>
        <v>4.8402777777777774E-2</v>
      </c>
      <c r="L274" s="5">
        <f>VLOOKUP(C274,'2'!$B$101:$H$575,4,FALSE)</f>
        <v>18</v>
      </c>
      <c r="M274" s="140">
        <f>VLOOKUP(L274,Баллы!$A$2:$B$101,2)+N274/2</f>
        <v>80.5</v>
      </c>
      <c r="N274" s="126">
        <f>VLOOKUP(C274,'2'!$B$101:$H$575,6,FALSE)</f>
        <v>15</v>
      </c>
      <c r="O274" s="125"/>
      <c r="P274" s="5"/>
      <c r="Q274" s="140"/>
      <c r="R274" s="126"/>
      <c r="S274" s="125"/>
      <c r="T274" s="5"/>
      <c r="U274" s="140"/>
      <c r="V274" s="126"/>
      <c r="W274" s="136"/>
      <c r="X274" s="5"/>
      <c r="Y274" s="140"/>
      <c r="Z274" s="126"/>
      <c r="AA274" s="136"/>
      <c r="AB274" s="5"/>
      <c r="AC274" s="140"/>
      <c r="AD274" s="126"/>
      <c r="AE274" s="136"/>
      <c r="AF274" s="5"/>
      <c r="AG274" s="140"/>
      <c r="AH274" s="126"/>
      <c r="AI274" s="155"/>
      <c r="AJ274" s="123"/>
      <c r="AK274" s="139"/>
      <c r="AL274" s="124"/>
      <c r="AM274" s="155"/>
      <c r="AN274" s="123"/>
      <c r="AO274" s="139"/>
      <c r="AP274" s="124"/>
      <c r="AQ274" s="122"/>
      <c r="AR274" s="123"/>
      <c r="AS274" s="139"/>
      <c r="AT274" s="124"/>
      <c r="AU274" s="122"/>
      <c r="AV274" s="123"/>
      <c r="AW274" s="139"/>
      <c r="AX274" s="124"/>
    </row>
    <row r="275" spans="1:50" ht="14.4" customHeight="1">
      <c r="A275" s="245">
        <f>IF(D275=0," ",RANK(D275,$D$3:$D$1238,0))</f>
        <v>270</v>
      </c>
      <c r="B275" s="246">
        <v>272</v>
      </c>
      <c r="C275" s="104" t="s">
        <v>6353</v>
      </c>
      <c r="D275" s="115">
        <f>I275+M275+Q275+U275+Y275+AC275+AG275+AK275+AO275+AW275+AS275</f>
        <v>80.5</v>
      </c>
      <c r="E275" s="115">
        <f>J275+N275+R275+V275+Z275+AD275+AH275+AL275+AP275+AX275+AT275</f>
        <v>15</v>
      </c>
      <c r="F275" s="119">
        <f>COUNTA(H275,L275,P275,T275,X275,AB275,AF275,AJ275,AN275,AV275,AR275)</f>
        <v>1</v>
      </c>
      <c r="G275" s="125"/>
      <c r="H275" s="5"/>
      <c r="I275" s="140"/>
      <c r="J275" s="126"/>
      <c r="K275" s="125"/>
      <c r="L275" s="5"/>
      <c r="M275" s="140"/>
      <c r="N275" s="126"/>
      <c r="O275" s="125"/>
      <c r="P275" s="5"/>
      <c r="Q275" s="140"/>
      <c r="R275" s="126"/>
      <c r="S275" s="125"/>
      <c r="T275" s="5"/>
      <c r="U275" s="140"/>
      <c r="V275" s="126"/>
      <c r="W275" s="136"/>
      <c r="X275" s="5"/>
      <c r="Y275" s="140"/>
      <c r="Z275" s="126"/>
      <c r="AA275" s="136"/>
      <c r="AB275" s="301"/>
      <c r="AC275" s="140"/>
      <c r="AD275" s="126"/>
      <c r="AE275" s="136"/>
      <c r="AF275" s="5"/>
      <c r="AG275" s="140"/>
      <c r="AH275" s="126"/>
      <c r="AI275" s="155"/>
      <c r="AJ275" s="123"/>
      <c r="AK275" s="139"/>
      <c r="AL275" s="124"/>
      <c r="AM275" s="155"/>
      <c r="AN275" s="123"/>
      <c r="AO275" s="139"/>
      <c r="AP275" s="124"/>
      <c r="AQ275" s="122"/>
      <c r="AR275" s="123"/>
      <c r="AS275" s="139"/>
      <c r="AT275" s="124"/>
      <c r="AU275" s="122">
        <f>VLOOKUP(C275,'11'!$B$9:$H$521,3,FALSE)</f>
        <v>5.2314814814814814E-2</v>
      </c>
      <c r="AV275" s="123">
        <f>VLOOKUP(C275,'11'!$B$9:$H$521,4,FALSE)</f>
        <v>18</v>
      </c>
      <c r="AW275" s="139">
        <f>VLOOKUP(AV275,Баллы!$A$2:$B$101,2)+AX275/2</f>
        <v>80.5</v>
      </c>
      <c r="AX275" s="124">
        <f>VLOOKUP(C275,'11'!$B$9:$H$521,6,FALSE)</f>
        <v>15</v>
      </c>
    </row>
    <row r="276" spans="1:50" ht="14.4" customHeight="1">
      <c r="A276" s="245">
        <f>IF(D276=0," ",RANK(D276,$D$3:$D$1238,0))</f>
        <v>270</v>
      </c>
      <c r="B276" s="246">
        <v>274</v>
      </c>
      <c r="C276" s="104" t="s">
        <v>372</v>
      </c>
      <c r="D276" s="115">
        <f>I276+M276+Q276+U276+Y276+AC276+AG276+AK276+AO276+AW276+AS276</f>
        <v>80.5</v>
      </c>
      <c r="E276" s="115">
        <f>J276+N276+R276+V276+Z276+AD276+AH276+AL276+AP276+AX276+AT276</f>
        <v>5</v>
      </c>
      <c r="F276" s="119">
        <f>COUNTA(H276,L276,P276,T276,X276,AB276,AF276,AJ276,AN276,AV276,AR276)</f>
        <v>1</v>
      </c>
      <c r="G276" s="125"/>
      <c r="H276" s="5"/>
      <c r="I276" s="140"/>
      <c r="J276" s="126"/>
      <c r="K276" s="125">
        <f>VLOOKUP(C276,'2'!$B$101:$H$575,3,FALSE)</f>
        <v>1.818287037037037E-2</v>
      </c>
      <c r="L276" s="5">
        <f>VLOOKUP(C276,'2'!$B$101:$H$575,4,FALSE)</f>
        <v>13</v>
      </c>
      <c r="M276" s="140">
        <f>VLOOKUP(L276,Баллы!$A$2:$B$101,2)+N276/2</f>
        <v>80.5</v>
      </c>
      <c r="N276" s="126">
        <f>VLOOKUP(C276,'2'!$B$101:$H$575,6,FALSE)</f>
        <v>5</v>
      </c>
      <c r="O276" s="125"/>
      <c r="P276" s="5"/>
      <c r="Q276" s="140"/>
      <c r="R276" s="126"/>
      <c r="S276" s="125"/>
      <c r="T276" s="5"/>
      <c r="U276" s="140"/>
      <c r="V276" s="126"/>
      <c r="W276" s="136"/>
      <c r="X276" s="5"/>
      <c r="Y276" s="140"/>
      <c r="Z276" s="126"/>
      <c r="AA276" s="136"/>
      <c r="AB276" s="5"/>
      <c r="AC276" s="140"/>
      <c r="AD276" s="126"/>
      <c r="AE276" s="136"/>
      <c r="AF276" s="5"/>
      <c r="AG276" s="140"/>
      <c r="AH276" s="126"/>
      <c r="AI276" s="155"/>
      <c r="AJ276" s="123"/>
      <c r="AK276" s="139"/>
      <c r="AL276" s="124"/>
      <c r="AM276" s="155"/>
      <c r="AN276" s="123"/>
      <c r="AO276" s="139"/>
      <c r="AP276" s="124"/>
      <c r="AQ276" s="122"/>
      <c r="AR276" s="123"/>
      <c r="AS276" s="139"/>
      <c r="AT276" s="124"/>
      <c r="AU276" s="122"/>
      <c r="AV276" s="123"/>
      <c r="AW276" s="139"/>
      <c r="AX276" s="124"/>
    </row>
    <row r="277" spans="1:50" ht="14.4" customHeight="1">
      <c r="A277" s="245">
        <f>IF(D277=0," ",RANK(D277,$D$3:$D$1238,0))</f>
        <v>275</v>
      </c>
      <c r="B277" s="246">
        <v>275</v>
      </c>
      <c r="C277" s="104" t="s">
        <v>901</v>
      </c>
      <c r="D277" s="115">
        <f>I277+M277+Q277+U277+Y277+AC277+AG277+AK277+AO277+AW277+AS277</f>
        <v>80</v>
      </c>
      <c r="E277" s="115">
        <f>J277+N277+R277+V277+Z277+AD277+AH277+AL277+AP277+AX277+AT277</f>
        <v>30</v>
      </c>
      <c r="F277" s="119">
        <f>COUNTA(H277,L277,P277,T277,X277,AB277,AF277,AJ277,AN277,AV277,AR277)</f>
        <v>2</v>
      </c>
      <c r="G277" s="125"/>
      <c r="H277" s="5"/>
      <c r="I277" s="140"/>
      <c r="J277" s="126"/>
      <c r="K277" s="125">
        <f>VLOOKUP(C277,'2'!$B$101:$H$575,3,FALSE)</f>
        <v>5.7488425925925929E-2</v>
      </c>
      <c r="L277" s="5">
        <f>VLOOKUP(C277,'2'!$B$101:$H$575,4,FALSE)</f>
        <v>62</v>
      </c>
      <c r="M277" s="140">
        <f>VLOOKUP(L277,Баллы!$A$2:$B$101,2)+N277/2</f>
        <v>36.5</v>
      </c>
      <c r="N277" s="126">
        <f>VLOOKUP(C277,'2'!$B$101:$H$575,6,FALSE)</f>
        <v>15</v>
      </c>
      <c r="O277" s="125"/>
      <c r="P277" s="5"/>
      <c r="Q277" s="140"/>
      <c r="R277" s="126"/>
      <c r="S277" s="125"/>
      <c r="T277" s="5"/>
      <c r="U277" s="140"/>
      <c r="V277" s="126"/>
      <c r="W277" s="136"/>
      <c r="X277" s="5"/>
      <c r="Y277" s="140"/>
      <c r="Z277" s="126"/>
      <c r="AA277" s="136"/>
      <c r="AB277" s="5"/>
      <c r="AC277" s="140"/>
      <c r="AD277" s="126"/>
      <c r="AE277" s="136"/>
      <c r="AF277" s="5"/>
      <c r="AG277" s="140"/>
      <c r="AH277" s="126"/>
      <c r="AI277" s="155"/>
      <c r="AJ277" s="123"/>
      <c r="AK277" s="139"/>
      <c r="AL277" s="124"/>
      <c r="AM277" s="155"/>
      <c r="AN277" s="123"/>
      <c r="AO277" s="139"/>
      <c r="AP277" s="124"/>
      <c r="AQ277" s="122"/>
      <c r="AR277" s="123"/>
      <c r="AS277" s="139"/>
      <c r="AT277" s="124"/>
      <c r="AU277" s="122">
        <f>VLOOKUP(C277,'11'!$B$9:$H$521,3,FALSE)</f>
        <v>6.3726851851851854E-2</v>
      </c>
      <c r="AV277" s="123">
        <f>VLOOKUP(C277,'11'!$B$9:$H$521,4,FALSE)</f>
        <v>55</v>
      </c>
      <c r="AW277" s="139">
        <f>VLOOKUP(AV277,Баллы!$A$2:$B$101,2)+AX277/2</f>
        <v>43.5</v>
      </c>
      <c r="AX277" s="124">
        <f>VLOOKUP(C277,'11'!$B$9:$H$521,6,FALSE)</f>
        <v>15</v>
      </c>
    </row>
    <row r="278" spans="1:50" ht="14.4" customHeight="1">
      <c r="A278" s="245">
        <f>IF(D278=0," ",RANK(D278,$D$3:$D$1238,0))</f>
        <v>275</v>
      </c>
      <c r="B278" s="246">
        <v>276</v>
      </c>
      <c r="C278" s="111" t="s">
        <v>1390</v>
      </c>
      <c r="D278" s="115">
        <f>I278+M278+Q278+U278+Y278+AC278+AG278+AK278+AO278+AW278+AS278</f>
        <v>80</v>
      </c>
      <c r="E278" s="115">
        <f>J278+N278+R278+V278+Z278+AD278+AH278+AL278+AP278+AX278+AT278</f>
        <v>12</v>
      </c>
      <c r="F278" s="119">
        <f>COUNTA(H278,L278,P278,T278,X278,AB278,AF278,AJ278,AN278,AV278,AR278)</f>
        <v>1</v>
      </c>
      <c r="G278" s="125"/>
      <c r="H278" s="5"/>
      <c r="I278" s="140"/>
      <c r="J278" s="126"/>
      <c r="K278" s="125"/>
      <c r="L278" s="5"/>
      <c r="M278" s="140"/>
      <c r="N278" s="126"/>
      <c r="O278" s="125"/>
      <c r="P278" s="5"/>
      <c r="Q278" s="140"/>
      <c r="R278" s="126"/>
      <c r="S278" s="125"/>
      <c r="T278" s="5"/>
      <c r="U278" s="140"/>
      <c r="V278" s="126"/>
      <c r="W278" s="136"/>
      <c r="X278" s="5"/>
      <c r="Y278" s="140"/>
      <c r="Z278" s="126"/>
      <c r="AA278" s="136"/>
      <c r="AB278" s="5"/>
      <c r="AC278" s="140"/>
      <c r="AD278" s="126"/>
      <c r="AE278" s="136">
        <f>VLOOKUP(C278,'7'!$B$11:$H$105,3,FALSE)</f>
        <v>0.06</v>
      </c>
      <c r="AF278" s="5">
        <f>VLOOKUP(C278,'7'!$B$11:$H$105,4,FALSE)</f>
        <v>17</v>
      </c>
      <c r="AG278" s="140">
        <f>VLOOKUP(AF278,Баллы!$A$2:$B$101,2)+AH278/2</f>
        <v>80</v>
      </c>
      <c r="AH278" s="126">
        <f>VLOOKUP(C278,'7'!$B$11:$H$105,6,FALSE)</f>
        <v>12</v>
      </c>
      <c r="AI278" s="155"/>
      <c r="AJ278" s="123"/>
      <c r="AK278" s="139"/>
      <c r="AL278" s="124"/>
      <c r="AM278" s="155"/>
      <c r="AN278" s="123"/>
      <c r="AO278" s="139"/>
      <c r="AP278" s="124"/>
      <c r="AQ278" s="122"/>
      <c r="AR278" s="123"/>
      <c r="AS278" s="139"/>
      <c r="AT278" s="124"/>
      <c r="AU278" s="122"/>
      <c r="AV278" s="123"/>
      <c r="AW278" s="139"/>
      <c r="AX278" s="124"/>
    </row>
    <row r="279" spans="1:50" ht="14.4" customHeight="1">
      <c r="A279" s="245">
        <f>IF(D279=0," ",RANK(D279,$D$3:$D$1238,0))</f>
        <v>277</v>
      </c>
      <c r="B279" s="246">
        <v>277</v>
      </c>
      <c r="C279" s="107" t="s">
        <v>2297</v>
      </c>
      <c r="D279" s="115">
        <f>I279+M279+Q279+U279+Y279+AC279+AG279+AK279+AO279+AW279+AS279</f>
        <v>79.5</v>
      </c>
      <c r="E279" s="115">
        <f>J279+N279+R279+V279+Z279+AD279+AH279+AL279+AP279+AX279+AT279</f>
        <v>5</v>
      </c>
      <c r="F279" s="119">
        <f>COUNTA(H279,L279,P279,T279,X279,AB279,AF279,AJ279,AN279,AV279,AR279)</f>
        <v>1</v>
      </c>
      <c r="G279" s="125"/>
      <c r="H279" s="5"/>
      <c r="I279" s="140"/>
      <c r="J279" s="126"/>
      <c r="K279" s="125"/>
      <c r="L279" s="5"/>
      <c r="M279" s="140"/>
      <c r="N279" s="126"/>
      <c r="O279" s="125"/>
      <c r="P279" s="5"/>
      <c r="Q279" s="140"/>
      <c r="R279" s="126"/>
      <c r="S279" s="125">
        <f>VLOOKUP(C279,'4'!$B$2:$I$1053,3,FALSE)</f>
        <v>1.3321759259259259E-2</v>
      </c>
      <c r="T279" s="5">
        <f>VLOOKUP(C279,'4'!$B$2:$I$1053,4,FALSE)</f>
        <v>14</v>
      </c>
      <c r="U279" s="140">
        <f>VLOOKUP(T279,Баллы!$A$2:$B$101,2)+V279/2</f>
        <v>79.5</v>
      </c>
      <c r="V279" s="126">
        <f>VLOOKUP(C279,'4'!$B$2:$I$1053,6,FALSE)</f>
        <v>5</v>
      </c>
      <c r="W279" s="136"/>
      <c r="X279" s="5"/>
      <c r="Y279" s="140"/>
      <c r="Z279" s="126"/>
      <c r="AA279" s="136"/>
      <c r="AB279" s="5"/>
      <c r="AC279" s="140"/>
      <c r="AD279" s="126"/>
      <c r="AE279" s="136"/>
      <c r="AF279" s="5"/>
      <c r="AG279" s="140"/>
      <c r="AH279" s="126"/>
      <c r="AI279" s="155"/>
      <c r="AJ279" s="123"/>
      <c r="AK279" s="139"/>
      <c r="AL279" s="124"/>
      <c r="AM279" s="155"/>
      <c r="AN279" s="123"/>
      <c r="AO279" s="139"/>
      <c r="AP279" s="124"/>
      <c r="AQ279" s="122"/>
      <c r="AR279" s="123"/>
      <c r="AS279" s="139"/>
      <c r="AT279" s="124"/>
      <c r="AU279" s="122"/>
      <c r="AV279" s="123"/>
      <c r="AW279" s="139"/>
      <c r="AX279" s="124"/>
    </row>
    <row r="280" spans="1:50" ht="14.4" customHeight="1">
      <c r="A280" s="245">
        <f>IF(D280=0," ",RANK(D280,$D$3:$D$1238,0))</f>
        <v>277</v>
      </c>
      <c r="B280" s="246">
        <v>277</v>
      </c>
      <c r="C280" s="283" t="s">
        <v>5033</v>
      </c>
      <c r="D280" s="115">
        <f>I280+M280+Q280+U280+Y280+AC280+AG280+AK280+AO280+AW280+AS280</f>
        <v>79.5</v>
      </c>
      <c r="E280" s="115">
        <f>J280+N280+R280+V280+Z280+AD280+AH280+AL280+AP280+AX280+AT280</f>
        <v>5</v>
      </c>
      <c r="F280" s="119">
        <f>COUNTA(H280,L280,P280,T280,X280,AB280,AF280,AJ280,AN280,AV280,AR280)</f>
        <v>1</v>
      </c>
      <c r="G280" s="125"/>
      <c r="H280" s="5"/>
      <c r="I280" s="140"/>
      <c r="J280" s="126"/>
      <c r="K280" s="125"/>
      <c r="L280" s="5"/>
      <c r="M280" s="140"/>
      <c r="N280" s="126"/>
      <c r="O280" s="125"/>
      <c r="P280" s="5"/>
      <c r="Q280" s="140"/>
      <c r="R280" s="126"/>
      <c r="S280" s="125"/>
      <c r="T280" s="5"/>
      <c r="U280" s="140"/>
      <c r="V280" s="126"/>
      <c r="W280" s="136"/>
      <c r="X280" s="5"/>
      <c r="Y280" s="140"/>
      <c r="Z280" s="126"/>
      <c r="AA280" s="136"/>
      <c r="AB280" s="301"/>
      <c r="AC280" s="140"/>
      <c r="AD280" s="126"/>
      <c r="AE280" s="136"/>
      <c r="AF280" s="5"/>
      <c r="AG280" s="140"/>
      <c r="AH280" s="126"/>
      <c r="AI280" s="155"/>
      <c r="AJ280" s="123"/>
      <c r="AK280" s="139"/>
      <c r="AL280" s="124"/>
      <c r="AM280" s="155">
        <f>VLOOKUP(C280,'9'!$B$2:$H$1187,3,FALSE)</f>
        <v>1.6840277777777777E-2</v>
      </c>
      <c r="AN280" s="123">
        <f>VLOOKUP(C280,'9'!$B$2:$H$1187,4,FALSE)</f>
        <v>14</v>
      </c>
      <c r="AO280" s="139">
        <f>VLOOKUP(AN280,Баллы!$A$2:$B$101,2)+AP280/2</f>
        <v>79.5</v>
      </c>
      <c r="AP280" s="124">
        <f>VLOOKUP(C280,'9'!$B$2:$H$1187,6,FALSE)</f>
        <v>5</v>
      </c>
      <c r="AQ280" s="122"/>
      <c r="AR280" s="123"/>
      <c r="AS280" s="139"/>
      <c r="AT280" s="124"/>
      <c r="AU280" s="122"/>
      <c r="AV280" s="123"/>
      <c r="AW280" s="139"/>
      <c r="AX280" s="124"/>
    </row>
    <row r="281" spans="1:50" ht="14.4" customHeight="1">
      <c r="A281" s="245">
        <f>IF(D281=0," ",RANK(D281,$D$3:$D$1238,0))</f>
        <v>279</v>
      </c>
      <c r="B281" s="246">
        <v>279</v>
      </c>
      <c r="C281" s="105" t="s">
        <v>88</v>
      </c>
      <c r="D281" s="115">
        <f>I281+M281+Q281+U281+Y281+AC281+AG281+AK281+AO281+AW281+AS281</f>
        <v>79</v>
      </c>
      <c r="E281" s="115">
        <f>J281+N281+R281+V281+Z281+AD281+AH281+AL281+AP281+AX281+AT281</f>
        <v>20</v>
      </c>
      <c r="F281" s="119">
        <f>COUNTA(H281,L281,P281,T281,X281,AB281,AF281,AJ281,AN281,AV281,AR281)</f>
        <v>1</v>
      </c>
      <c r="G281" s="125"/>
      <c r="H281" s="5"/>
      <c r="I281" s="140"/>
      <c r="J281" s="126"/>
      <c r="K281" s="125"/>
      <c r="L281" s="5"/>
      <c r="M281" s="140"/>
      <c r="N281" s="126"/>
      <c r="O281" s="125"/>
      <c r="P281" s="5"/>
      <c r="Q281" s="140"/>
      <c r="R281" s="126"/>
      <c r="S281" s="125"/>
      <c r="T281" s="5"/>
      <c r="U281" s="140"/>
      <c r="V281" s="126"/>
      <c r="W281" s="136"/>
      <c r="X281" s="5"/>
      <c r="Y281" s="140"/>
      <c r="Z281" s="126"/>
      <c r="AA281" s="136">
        <f>VLOOKUP(C281,'6'!$B$8:$H$202,3,FALSE)</f>
        <v>7.918981481481481E-2</v>
      </c>
      <c r="AB281" s="5">
        <f>VLOOKUP(C281,'6'!$B$8:$H$202,4,FALSE)</f>
        <v>22</v>
      </c>
      <c r="AC281" s="140">
        <f>VLOOKUP(AB281,Баллы!$A$2:$B$101,2)+AD281/2</f>
        <v>79</v>
      </c>
      <c r="AD281" s="126">
        <f>VLOOKUP(C281,'6'!$B$8:$H$202,6,FALSE)</f>
        <v>20</v>
      </c>
      <c r="AE281" s="136"/>
      <c r="AF281" s="5"/>
      <c r="AG281" s="140"/>
      <c r="AH281" s="126"/>
      <c r="AI281" s="155"/>
      <c r="AJ281" s="123"/>
      <c r="AK281" s="139"/>
      <c r="AL281" s="124"/>
      <c r="AM281" s="155"/>
      <c r="AN281" s="123"/>
      <c r="AO281" s="139"/>
      <c r="AP281" s="124"/>
      <c r="AQ281" s="122"/>
      <c r="AR281" s="123"/>
      <c r="AS281" s="139"/>
      <c r="AT281" s="124"/>
      <c r="AU281" s="122"/>
      <c r="AV281" s="123"/>
      <c r="AW281" s="139"/>
      <c r="AX281" s="124"/>
    </row>
    <row r="282" spans="1:50" ht="14.4" customHeight="1">
      <c r="A282" s="245">
        <f>IF(D282=0," ",RANK(D282,$D$3:$D$1238,0))</f>
        <v>279</v>
      </c>
      <c r="B282" s="246">
        <v>280</v>
      </c>
      <c r="C282" s="104" t="s">
        <v>537</v>
      </c>
      <c r="D282" s="115">
        <f>I282+M282+Q282+U282+Y282+AC282+AG282+AK282+AO282+AW282+AS282</f>
        <v>79</v>
      </c>
      <c r="E282" s="115">
        <f>J282+N282+R282+V282+Z282+AD282+AH282+AL282+AP282+AX282+AT282</f>
        <v>10</v>
      </c>
      <c r="F282" s="119">
        <f>COUNTA(H282,L282,P282,T282,X282,AB282,AF282,AJ282,AN282,AV282,AR282)</f>
        <v>1</v>
      </c>
      <c r="G282" s="125">
        <f>VLOOKUP(C282,'1'!$B$46:$H$384,3,FALSE)</f>
        <v>3.2696759259259259E-2</v>
      </c>
      <c r="H282" s="5">
        <f>VLOOKUP(C282,'1'!$B$46:$H$384,4,FALSE)</f>
        <v>17</v>
      </c>
      <c r="I282" s="140">
        <f>VLOOKUP(H282,Баллы!$A$2:$B$101,2)+J282/2</f>
        <v>79</v>
      </c>
      <c r="J282" s="126">
        <f>VLOOKUP(C282,'1'!$B$46:$H$384,6,FALSE)</f>
        <v>10</v>
      </c>
      <c r="K282" s="125"/>
      <c r="L282" s="5"/>
      <c r="M282" s="140"/>
      <c r="N282" s="126"/>
      <c r="O282" s="125"/>
      <c r="P282" s="5"/>
      <c r="Q282" s="140"/>
      <c r="R282" s="126"/>
      <c r="S282" s="125"/>
      <c r="T282" s="5"/>
      <c r="U282" s="140"/>
      <c r="V282" s="126"/>
      <c r="W282" s="136"/>
      <c r="X282" s="5"/>
      <c r="Y282" s="140"/>
      <c r="Z282" s="126"/>
      <c r="AA282" s="136"/>
      <c r="AB282" s="5"/>
      <c r="AC282" s="140"/>
      <c r="AD282" s="126"/>
      <c r="AE282" s="136"/>
      <c r="AF282" s="5"/>
      <c r="AG282" s="140"/>
      <c r="AH282" s="126"/>
      <c r="AI282" s="155"/>
      <c r="AJ282" s="123"/>
      <c r="AK282" s="139"/>
      <c r="AL282" s="124"/>
      <c r="AM282" s="155"/>
      <c r="AN282" s="123"/>
      <c r="AO282" s="139"/>
      <c r="AP282" s="124"/>
      <c r="AQ282" s="122"/>
      <c r="AR282" s="123"/>
      <c r="AS282" s="139"/>
      <c r="AT282" s="124"/>
      <c r="AU282" s="122"/>
      <c r="AV282" s="123"/>
      <c r="AW282" s="139"/>
      <c r="AX282" s="124"/>
    </row>
    <row r="283" spans="1:50" ht="14.4" customHeight="1">
      <c r="A283" s="245">
        <f>IF(D283=0," ",RANK(D283,$D$3:$D$1238,0))</f>
        <v>279</v>
      </c>
      <c r="B283" s="246">
        <v>280</v>
      </c>
      <c r="C283" s="108" t="s">
        <v>179</v>
      </c>
      <c r="D283" s="115">
        <f>I283+M283+Q283+U283+Y283+AC283+AG283+AK283+AO283+AW283+AS283</f>
        <v>79</v>
      </c>
      <c r="E283" s="115">
        <f>J283+N283+R283+V283+Z283+AD283+AH283+AL283+AP283+AX283+AT283</f>
        <v>10</v>
      </c>
      <c r="F283" s="119">
        <f>COUNTA(H283,L283,P283,T283,X283,AB283,AF283,AJ283,AN283,AV283,AR283)</f>
        <v>1</v>
      </c>
      <c r="G283" s="125"/>
      <c r="H283" s="5"/>
      <c r="I283" s="140"/>
      <c r="J283" s="126"/>
      <c r="K283" s="125"/>
      <c r="L283" s="5"/>
      <c r="M283" s="140"/>
      <c r="N283" s="126"/>
      <c r="O283" s="125"/>
      <c r="P283" s="5"/>
      <c r="Q283" s="140"/>
      <c r="R283" s="126"/>
      <c r="S283" s="125"/>
      <c r="T283" s="5"/>
      <c r="U283" s="140"/>
      <c r="V283" s="126"/>
      <c r="W283" s="136">
        <f>VLOOKUP(C283,'5'!$B$50:$H$423,3,FALSE)</f>
        <v>3.681712962962963E-2</v>
      </c>
      <c r="X283" s="5">
        <f>VLOOKUP(C283,'5'!$B$50:$H$423,4,FALSE)</f>
        <v>17</v>
      </c>
      <c r="Y283" s="140">
        <f>VLOOKUP(X283,Баллы!$A$2:$B$101,2)+Z283/2</f>
        <v>79</v>
      </c>
      <c r="Z283" s="126">
        <f>VLOOKUP(C283,'5'!$B$50:$H$423,6,FALSE)</f>
        <v>10</v>
      </c>
      <c r="AA283" s="136"/>
      <c r="AB283" s="5"/>
      <c r="AC283" s="140"/>
      <c r="AD283" s="126"/>
      <c r="AE283" s="136"/>
      <c r="AF283" s="5"/>
      <c r="AG283" s="140"/>
      <c r="AH283" s="126"/>
      <c r="AI283" s="155"/>
      <c r="AJ283" s="123"/>
      <c r="AK283" s="139"/>
      <c r="AL283" s="124"/>
      <c r="AM283" s="155"/>
      <c r="AN283" s="123"/>
      <c r="AO283" s="139"/>
      <c r="AP283" s="124"/>
      <c r="AQ283" s="122"/>
      <c r="AR283" s="123"/>
      <c r="AS283" s="139"/>
      <c r="AT283" s="124"/>
      <c r="AU283" s="122"/>
      <c r="AV283" s="123"/>
      <c r="AW283" s="139"/>
      <c r="AX283" s="124"/>
    </row>
    <row r="284" spans="1:50" ht="14.4" customHeight="1">
      <c r="A284" s="245">
        <f>IF(D284=0," ",RANK(D284,$D$3:$D$1238,0))</f>
        <v>279</v>
      </c>
      <c r="B284" s="246">
        <v>280</v>
      </c>
      <c r="C284" s="110" t="s">
        <v>2604</v>
      </c>
      <c r="D284" s="115">
        <f>I284+M284+Q284+U284+Y284+AC284+AG284+AK284+AO284+AW284+AS284</f>
        <v>79</v>
      </c>
      <c r="E284" s="115">
        <f>J284+N284+R284+V284+Z284+AD284+AH284+AL284+AP284+AX284+AT284</f>
        <v>10</v>
      </c>
      <c r="F284" s="119">
        <f>COUNTA(H284,L284,P284,T284,X284,AB284,AF284,AJ284,AN284,AV284,AR284)</f>
        <v>1</v>
      </c>
      <c r="G284" s="125"/>
      <c r="H284" s="5"/>
      <c r="I284" s="140"/>
      <c r="J284" s="126"/>
      <c r="K284" s="125"/>
      <c r="L284" s="5"/>
      <c r="M284" s="140"/>
      <c r="N284" s="126"/>
      <c r="O284" s="125"/>
      <c r="P284" s="5"/>
      <c r="Q284" s="140"/>
      <c r="R284" s="126"/>
      <c r="S284" s="125"/>
      <c r="T284" s="5"/>
      <c r="U284" s="140"/>
      <c r="V284" s="126"/>
      <c r="W284" s="136"/>
      <c r="X284" s="5"/>
      <c r="Y284" s="140"/>
      <c r="Z284" s="126"/>
      <c r="AA284" s="136">
        <f>VLOOKUP(C284,'6'!$B$8:$H$202,3,FALSE)</f>
        <v>3.7037037037037042E-2</v>
      </c>
      <c r="AB284" s="5">
        <f>VLOOKUP(C284,'6'!$B$8:$H$202,4,FALSE)</f>
        <v>17</v>
      </c>
      <c r="AC284" s="140">
        <f>VLOOKUP(AB284,Баллы!$A$2:$B$101,2)+AD284/2</f>
        <v>79</v>
      </c>
      <c r="AD284" s="126">
        <f>VLOOKUP(C284,'6'!$B$8:$H$202,6,FALSE)</f>
        <v>10</v>
      </c>
      <c r="AE284" s="136"/>
      <c r="AF284" s="5"/>
      <c r="AG284" s="140"/>
      <c r="AH284" s="126"/>
      <c r="AI284" s="155"/>
      <c r="AJ284" s="123"/>
      <c r="AK284" s="139"/>
      <c r="AL284" s="124"/>
      <c r="AM284" s="155"/>
      <c r="AN284" s="123"/>
      <c r="AO284" s="139"/>
      <c r="AP284" s="124"/>
      <c r="AQ284" s="122"/>
      <c r="AR284" s="123"/>
      <c r="AS284" s="139"/>
      <c r="AT284" s="124"/>
      <c r="AU284" s="122"/>
      <c r="AV284" s="123"/>
      <c r="AW284" s="139"/>
      <c r="AX284" s="124"/>
    </row>
    <row r="285" spans="1:50" ht="14.4" customHeight="1">
      <c r="A285" s="245">
        <f>IF(D285=0," ",RANK(D285,$D$3:$D$1238,0))</f>
        <v>283</v>
      </c>
      <c r="B285" s="246">
        <v>283</v>
      </c>
      <c r="C285" s="104" t="s">
        <v>603</v>
      </c>
      <c r="D285" s="115">
        <f>I285+M285+Q285+U285+Y285+AC285+AG285+AK285+AO285+AW285+AS285</f>
        <v>78.5</v>
      </c>
      <c r="E285" s="115">
        <f>J285+N285+R285+V285+Z285+AD285+AH285+AL285+AP285+AX285+AT285</f>
        <v>45</v>
      </c>
      <c r="F285" s="119">
        <f>COUNTA(H285,L285,P285,T285,X285,AB285,AF285,AJ285,AN285,AV285,AR285)</f>
        <v>4</v>
      </c>
      <c r="G285" s="125">
        <f>VLOOKUP(C285,'1'!$B$46:$H$384,3,FALSE)</f>
        <v>4.6180555555555558E-2</v>
      </c>
      <c r="H285" s="5">
        <f>VLOOKUP(C285,'1'!$B$46:$H$384,4,FALSE)</f>
        <v>122</v>
      </c>
      <c r="I285" s="140">
        <f>VLOOKUP(H285,Баллы!$A$2:$B$101,2)+J285/2</f>
        <v>6</v>
      </c>
      <c r="J285" s="126">
        <f>VLOOKUP(C285,'1'!$B$46:$H$384,6,FALSE)</f>
        <v>10</v>
      </c>
      <c r="K285" s="125">
        <f>VLOOKUP(C285,'2'!$B$101:$H$575,3,FALSE)</f>
        <v>6.7083333333333328E-2</v>
      </c>
      <c r="L285" s="5">
        <f>VLOOKUP(C285,'2'!$B$101:$H$575,4,FALSE)</f>
        <v>110</v>
      </c>
      <c r="M285" s="140">
        <f>VLOOKUP(L285,Баллы!$A$2:$B$101,2)+N285/2</f>
        <v>8.5</v>
      </c>
      <c r="N285" s="126">
        <f>VLOOKUP(C285,'2'!$B$101:$H$575,6,FALSE)</f>
        <v>15</v>
      </c>
      <c r="O285" s="125"/>
      <c r="P285" s="5"/>
      <c r="Q285" s="140"/>
      <c r="R285" s="126"/>
      <c r="S285" s="125"/>
      <c r="T285" s="5"/>
      <c r="U285" s="140"/>
      <c r="V285" s="126"/>
      <c r="W285" s="136"/>
      <c r="X285" s="5"/>
      <c r="Y285" s="140"/>
      <c r="Z285" s="126"/>
      <c r="AA285" s="136"/>
      <c r="AB285" s="5"/>
      <c r="AC285" s="140"/>
      <c r="AD285" s="126"/>
      <c r="AE285" s="136"/>
      <c r="AF285" s="5"/>
      <c r="AG285" s="140"/>
      <c r="AH285" s="126"/>
      <c r="AI285" s="155"/>
      <c r="AJ285" s="123"/>
      <c r="AK285" s="139"/>
      <c r="AL285" s="124"/>
      <c r="AM285" s="155">
        <f>VLOOKUP(C285,'9'!$B$2:$H$1187,3,FALSE)</f>
        <v>3.9745370370370368E-2</v>
      </c>
      <c r="AN285" s="123">
        <f>VLOOKUP(C285,'9'!$B$2:$H$1187,4,FALSE)</f>
        <v>128</v>
      </c>
      <c r="AO285" s="139">
        <f>VLOOKUP(AN285,Баллы!$A$2:$B$101,2)+AP285/2</f>
        <v>6</v>
      </c>
      <c r="AP285" s="124">
        <f>VLOOKUP(C285,'9'!$B$2:$H$1187,6,FALSE)</f>
        <v>10</v>
      </c>
      <c r="AQ285" s="122">
        <f>VLOOKUP(C285,'10'!$B$8:$H$232,3,FALSE)</f>
        <v>4.628472222222222E-2</v>
      </c>
      <c r="AR285" s="123">
        <f>VLOOKUP(C285,'10'!$B$8:$H$232,4,FALSE)</f>
        <v>38</v>
      </c>
      <c r="AS285" s="139">
        <f>VLOOKUP(AR285,Баллы!$A$2:$B$101,2)+AT285/2</f>
        <v>58</v>
      </c>
      <c r="AT285" s="124">
        <f>VLOOKUP(C285,'10'!$B$8:$H$232,6,FALSE)</f>
        <v>10</v>
      </c>
      <c r="AU285" s="122"/>
      <c r="AV285" s="123"/>
      <c r="AW285" s="139"/>
      <c r="AX285" s="124"/>
    </row>
    <row r="286" spans="1:50" ht="14.4" customHeight="1">
      <c r="A286" s="245">
        <f>IF(D286=0," ",RANK(D286,$D$3:$D$1238,0))</f>
        <v>283</v>
      </c>
      <c r="B286" s="246">
        <v>284</v>
      </c>
      <c r="C286" s="104" t="s">
        <v>6096</v>
      </c>
      <c r="D286" s="115">
        <f>I286+M286+Q286+U286+Y286+AC286+AG286+AK286+AO286+AW286+AS286</f>
        <v>78.5</v>
      </c>
      <c r="E286" s="115">
        <f>J286+N286+R286+V286+Z286+AD286+AH286+AL286+AP286+AX286+AT286</f>
        <v>31</v>
      </c>
      <c r="F286" s="119">
        <f>COUNTA(H286,L286,P286,T286,X286,AB286,AF286,AJ286,AN286,AV286,AR286)</f>
        <v>1</v>
      </c>
      <c r="G286" s="125"/>
      <c r="H286" s="5"/>
      <c r="I286" s="140"/>
      <c r="J286" s="126"/>
      <c r="K286" s="125"/>
      <c r="L286" s="5"/>
      <c r="M286" s="140"/>
      <c r="N286" s="126"/>
      <c r="O286" s="125"/>
      <c r="P286" s="5"/>
      <c r="Q286" s="140"/>
      <c r="R286" s="126"/>
      <c r="S286" s="125"/>
      <c r="T286" s="5"/>
      <c r="U286" s="140"/>
      <c r="V286" s="126"/>
      <c r="W286" s="136"/>
      <c r="X286" s="5"/>
      <c r="Y286" s="140"/>
      <c r="Z286" s="126"/>
      <c r="AA286" s="136"/>
      <c r="AB286" s="301"/>
      <c r="AC286" s="140"/>
      <c r="AD286" s="126"/>
      <c r="AE286" s="136"/>
      <c r="AF286" s="5"/>
      <c r="AG286" s="140"/>
      <c r="AH286" s="126"/>
      <c r="AI286" s="155"/>
      <c r="AJ286" s="123"/>
      <c r="AK286" s="139"/>
      <c r="AL286" s="124"/>
      <c r="AM286" s="155"/>
      <c r="AN286" s="123"/>
      <c r="AO286" s="139"/>
      <c r="AP286" s="124"/>
      <c r="AQ286" s="122"/>
      <c r="AR286" s="123"/>
      <c r="AS286" s="139"/>
      <c r="AT286" s="124"/>
      <c r="AU286" s="122">
        <f>VLOOKUP(C286,'11'!$B$9:$H$521,3,FALSE)</f>
        <v>0.12224537037037037</v>
      </c>
      <c r="AV286" s="123">
        <f>VLOOKUP(C286,'11'!$B$9:$H$521,4,FALSE)</f>
        <v>28</v>
      </c>
      <c r="AW286" s="139">
        <f>VLOOKUP(AV286,Баллы!$A$2:$B$101,2)+AX286/2</f>
        <v>78.5</v>
      </c>
      <c r="AX286" s="124">
        <f>VLOOKUP(C286,'11'!$B$9:$H$521,6,FALSE)</f>
        <v>31</v>
      </c>
    </row>
    <row r="287" spans="1:50" ht="14.4" customHeight="1">
      <c r="A287" s="245">
        <f>IF(D287=0," ",RANK(D287,$D$3:$D$1238,0))</f>
        <v>283</v>
      </c>
      <c r="B287" s="246">
        <v>285</v>
      </c>
      <c r="C287" s="104" t="s">
        <v>762</v>
      </c>
      <c r="D287" s="115">
        <f>I287+M287+Q287+U287+Y287+AC287+AG287+AK287+AO287+AW287+AS287</f>
        <v>78.5</v>
      </c>
      <c r="E287" s="115">
        <f>J287+N287+R287+V287+Z287+AD287+AH287+AL287+AP287+AX287+AT287</f>
        <v>5</v>
      </c>
      <c r="F287" s="119">
        <f>COUNTA(H287,L287,P287,T287,X287,AB287,AF287,AJ287,AN287,AV287,AR287)</f>
        <v>1</v>
      </c>
      <c r="G287" s="125"/>
      <c r="H287" s="5"/>
      <c r="I287" s="140"/>
      <c r="J287" s="126"/>
      <c r="K287" s="125">
        <f>VLOOKUP(C287,'2'!$B$101:$H$575,3,FALSE)</f>
        <v>1.8680555555555554E-2</v>
      </c>
      <c r="L287" s="5">
        <f>VLOOKUP(C287,'2'!$B$101:$H$575,4,FALSE)</f>
        <v>15</v>
      </c>
      <c r="M287" s="140">
        <f>VLOOKUP(L287,Баллы!$A$2:$B$101,2)+N287/2</f>
        <v>78.5</v>
      </c>
      <c r="N287" s="126">
        <f>VLOOKUP(C287,'2'!$B$101:$H$575,6,FALSE)</f>
        <v>5</v>
      </c>
      <c r="O287" s="125"/>
      <c r="P287" s="5"/>
      <c r="Q287" s="140"/>
      <c r="R287" s="126"/>
      <c r="S287" s="125"/>
      <c r="T287" s="5"/>
      <c r="U287" s="140"/>
      <c r="V287" s="126"/>
      <c r="W287" s="136"/>
      <c r="X287" s="5"/>
      <c r="Y287" s="140"/>
      <c r="Z287" s="126"/>
      <c r="AA287" s="136"/>
      <c r="AB287" s="5"/>
      <c r="AC287" s="140"/>
      <c r="AD287" s="126"/>
      <c r="AE287" s="136"/>
      <c r="AF287" s="5"/>
      <c r="AG287" s="140"/>
      <c r="AH287" s="126"/>
      <c r="AI287" s="155"/>
      <c r="AJ287" s="123"/>
      <c r="AK287" s="139"/>
      <c r="AL287" s="124"/>
      <c r="AM287" s="155"/>
      <c r="AN287" s="123"/>
      <c r="AO287" s="139"/>
      <c r="AP287" s="124"/>
      <c r="AQ287" s="122"/>
      <c r="AR287" s="123"/>
      <c r="AS287" s="139"/>
      <c r="AT287" s="124"/>
      <c r="AU287" s="122"/>
      <c r="AV287" s="123"/>
      <c r="AW287" s="139"/>
      <c r="AX287" s="124"/>
    </row>
    <row r="288" spans="1:50" ht="14.4" customHeight="1">
      <c r="A288" s="245">
        <f>IF(D288=0," ",RANK(D288,$D$3:$D$1238,0))</f>
        <v>283</v>
      </c>
      <c r="B288" s="246">
        <v>285</v>
      </c>
      <c r="C288" s="283" t="s">
        <v>5035</v>
      </c>
      <c r="D288" s="115">
        <f>I288+M288+Q288+U288+Y288+AC288+AG288+AK288+AO288+AW288+AS288</f>
        <v>78.5</v>
      </c>
      <c r="E288" s="115">
        <f>J288+N288+R288+V288+Z288+AD288+AH288+AL288+AP288+AX288+AT288</f>
        <v>5</v>
      </c>
      <c r="F288" s="119">
        <f>COUNTA(H288,L288,P288,T288,X288,AB288,AF288,AJ288,AN288,AV288,AR288)</f>
        <v>1</v>
      </c>
      <c r="G288" s="125"/>
      <c r="H288" s="5"/>
      <c r="I288" s="140"/>
      <c r="J288" s="126"/>
      <c r="K288" s="125"/>
      <c r="L288" s="5"/>
      <c r="M288" s="140"/>
      <c r="N288" s="126"/>
      <c r="O288" s="125"/>
      <c r="P288" s="5"/>
      <c r="Q288" s="140"/>
      <c r="R288" s="126"/>
      <c r="S288" s="125"/>
      <c r="T288" s="5"/>
      <c r="U288" s="140"/>
      <c r="V288" s="126"/>
      <c r="W288" s="136"/>
      <c r="X288" s="5"/>
      <c r="Y288" s="140"/>
      <c r="Z288" s="126"/>
      <c r="AA288" s="136"/>
      <c r="AB288" s="301"/>
      <c r="AC288" s="140"/>
      <c r="AD288" s="126"/>
      <c r="AE288" s="136"/>
      <c r="AF288" s="5"/>
      <c r="AG288" s="140"/>
      <c r="AH288" s="126"/>
      <c r="AI288" s="155"/>
      <c r="AJ288" s="123"/>
      <c r="AK288" s="139"/>
      <c r="AL288" s="124"/>
      <c r="AM288" s="155">
        <f>VLOOKUP(C288,'9'!$B$2:$H$1187,3,FALSE)</f>
        <v>1.7650462962962962E-2</v>
      </c>
      <c r="AN288" s="123">
        <f>VLOOKUP(C288,'9'!$B$2:$H$1187,4,FALSE)</f>
        <v>15</v>
      </c>
      <c r="AO288" s="139">
        <f>VLOOKUP(AN288,Баллы!$A$2:$B$101,2)+AP288/2</f>
        <v>78.5</v>
      </c>
      <c r="AP288" s="124">
        <f>VLOOKUP(C288,'9'!$B$2:$H$1187,6,FALSE)</f>
        <v>5</v>
      </c>
      <c r="AQ288" s="122"/>
      <c r="AR288" s="123"/>
      <c r="AS288" s="139"/>
      <c r="AT288" s="124"/>
      <c r="AU288" s="122"/>
      <c r="AV288" s="123"/>
      <c r="AW288" s="139"/>
      <c r="AX288" s="124"/>
    </row>
    <row r="289" spans="1:50" ht="14.4" customHeight="1">
      <c r="A289" s="245">
        <f>IF(D289=0," ",RANK(D289,$D$3:$D$1238,0))</f>
        <v>287</v>
      </c>
      <c r="B289" s="246">
        <v>287</v>
      </c>
      <c r="C289" s="283" t="s">
        <v>5131</v>
      </c>
      <c r="D289" s="115">
        <f>I289+M289+Q289+U289+Y289+AC289+AG289+AK289+AO289+AW289+AS289</f>
        <v>78</v>
      </c>
      <c r="E289" s="115">
        <f>J289+N289+R289+V289+Z289+AD289+AH289+AL289+AP289+AX289+AT289</f>
        <v>36</v>
      </c>
      <c r="F289" s="119">
        <f>COUNTA(H289,L289,P289,T289,X289,AB289,AF289,AJ289,AN289,AV289,AR289)</f>
        <v>2</v>
      </c>
      <c r="G289" s="125"/>
      <c r="H289" s="5"/>
      <c r="I289" s="140"/>
      <c r="J289" s="126"/>
      <c r="K289" s="125"/>
      <c r="L289" s="5"/>
      <c r="M289" s="140"/>
      <c r="N289" s="126"/>
      <c r="O289" s="125"/>
      <c r="P289" s="5"/>
      <c r="Q289" s="140"/>
      <c r="R289" s="126"/>
      <c r="S289" s="125"/>
      <c r="T289" s="5"/>
      <c r="U289" s="140"/>
      <c r="V289" s="126"/>
      <c r="W289" s="136"/>
      <c r="X289" s="5"/>
      <c r="Y289" s="140"/>
      <c r="Z289" s="126"/>
      <c r="AA289" s="136"/>
      <c r="AB289" s="301"/>
      <c r="AC289" s="140"/>
      <c r="AD289" s="126"/>
      <c r="AE289" s="136"/>
      <c r="AF289" s="5"/>
      <c r="AG289" s="140"/>
      <c r="AH289" s="126"/>
      <c r="AI289" s="155"/>
      <c r="AJ289" s="123"/>
      <c r="AK289" s="139"/>
      <c r="AL289" s="124"/>
      <c r="AM289" s="155">
        <f>VLOOKUP(C289,'9'!$B$2:$H$1187,3,FALSE)</f>
        <v>2.0532407407407409E-2</v>
      </c>
      <c r="AN289" s="123">
        <f>VLOOKUP(C289,'9'!$B$2:$H$1187,4,FALSE)</f>
        <v>76</v>
      </c>
      <c r="AO289" s="139">
        <f>VLOOKUP(AN289,Баллы!$A$2:$B$101,2)+AP289/2</f>
        <v>17.5</v>
      </c>
      <c r="AP289" s="124">
        <f>VLOOKUP(C289,'9'!$B$2:$H$1187,6,FALSE)</f>
        <v>5</v>
      </c>
      <c r="AQ289" s="122"/>
      <c r="AR289" s="123"/>
      <c r="AS289" s="139"/>
      <c r="AT289" s="124"/>
      <c r="AU289" s="122">
        <f>VLOOKUP(C289,'11'!$B$9:$H$521,3,FALSE)</f>
        <v>0.13633101851851853</v>
      </c>
      <c r="AV289" s="123">
        <f>VLOOKUP(C289,'11'!$B$9:$H$521,4,FALSE)</f>
        <v>46</v>
      </c>
      <c r="AW289" s="139">
        <f>VLOOKUP(AV289,Баллы!$A$2:$B$101,2)+AX289/2</f>
        <v>60.5</v>
      </c>
      <c r="AX289" s="124">
        <f>VLOOKUP(C289,'11'!$B$9:$H$521,6,FALSE)</f>
        <v>31</v>
      </c>
    </row>
    <row r="290" spans="1:50" ht="14.4" customHeight="1">
      <c r="A290" s="245">
        <f>IF(D290=0," ",RANK(D290,$D$3:$D$1238,0))</f>
        <v>287</v>
      </c>
      <c r="B290" s="246">
        <v>288</v>
      </c>
      <c r="C290" s="104" t="s">
        <v>999</v>
      </c>
      <c r="D290" s="115">
        <f>I290+M290+Q290+U290+Y290+AC290+AG290+AK290+AO290+AW290+AS290</f>
        <v>78</v>
      </c>
      <c r="E290" s="115">
        <f>J290+N290+R290+V290+Z290+AD290+AH290+AL290+AP290+AX290+AT290</f>
        <v>30</v>
      </c>
      <c r="F290" s="119">
        <f>COUNTA(H290,L290,P290,T290,X290,AB290,AF290,AJ290,AN290,AV290,AR290)</f>
        <v>1</v>
      </c>
      <c r="G290" s="125"/>
      <c r="H290" s="5"/>
      <c r="I290" s="140"/>
      <c r="J290" s="126"/>
      <c r="K290" s="125">
        <f>VLOOKUP(C290,'2'!$B$101:$H$575,3,FALSE)</f>
        <v>0.12315972222222223</v>
      </c>
      <c r="L290" s="5">
        <f>VLOOKUP(C290,'2'!$B$101:$H$575,4,FALSE)</f>
        <v>28</v>
      </c>
      <c r="M290" s="140">
        <f>VLOOKUP(L290,Баллы!$A$2:$B$101,2)+N290/2</f>
        <v>78</v>
      </c>
      <c r="N290" s="126">
        <f>VLOOKUP(C290,'2'!$B$101:$H$575,6,FALSE)</f>
        <v>30</v>
      </c>
      <c r="O290" s="125"/>
      <c r="P290" s="5"/>
      <c r="Q290" s="140"/>
      <c r="R290" s="126"/>
      <c r="S290" s="125"/>
      <c r="T290" s="5"/>
      <c r="U290" s="140"/>
      <c r="V290" s="126"/>
      <c r="W290" s="136"/>
      <c r="X290" s="5"/>
      <c r="Y290" s="140"/>
      <c r="Z290" s="126"/>
      <c r="AA290" s="136"/>
      <c r="AB290" s="5"/>
      <c r="AC290" s="140"/>
      <c r="AD290" s="126"/>
      <c r="AE290" s="136"/>
      <c r="AF290" s="5"/>
      <c r="AG290" s="140"/>
      <c r="AH290" s="126"/>
      <c r="AI290" s="155"/>
      <c r="AJ290" s="123"/>
      <c r="AK290" s="139"/>
      <c r="AL290" s="124"/>
      <c r="AM290" s="155"/>
      <c r="AN290" s="123"/>
      <c r="AO290" s="139"/>
      <c r="AP290" s="124"/>
      <c r="AQ290" s="122"/>
      <c r="AR290" s="123"/>
      <c r="AS290" s="139"/>
      <c r="AT290" s="124"/>
      <c r="AU290" s="122"/>
      <c r="AV290" s="123"/>
      <c r="AW290" s="139"/>
      <c r="AX290" s="124"/>
    </row>
    <row r="291" spans="1:50" ht="14.4" customHeight="1">
      <c r="A291" s="245">
        <f>IF(D291=0," ",RANK(D291,$D$3:$D$1238,0))</f>
        <v>287</v>
      </c>
      <c r="B291" s="246">
        <v>289</v>
      </c>
      <c r="C291" s="104" t="s">
        <v>368</v>
      </c>
      <c r="D291" s="115">
        <f>I291+M291+Q291+U291+Y291+AC291+AG291+AK291+AO291+AW291+AS291</f>
        <v>78</v>
      </c>
      <c r="E291" s="115">
        <f>J291+N291+R291+V291+Z291+AD291+AH291+AL291+AP291+AX291+AT291</f>
        <v>20</v>
      </c>
      <c r="F291" s="119">
        <f>COUNTA(H291,L291,P291,T291,X291,AB291,AF291,AJ291,AN291,AV291,AR291)</f>
        <v>2</v>
      </c>
      <c r="G291" s="125">
        <f>VLOOKUP(C291,'1'!$B$46:$H$384,3,FALSE)</f>
        <v>4.6250000000000006E-2</v>
      </c>
      <c r="H291" s="5">
        <f>VLOOKUP(C291,'1'!$B$46:$H$384,4,FALSE)</f>
        <v>123</v>
      </c>
      <c r="I291" s="140">
        <f>VLOOKUP(H291,Баллы!$A$2:$B$101,2)+J291/2</f>
        <v>6</v>
      </c>
      <c r="J291" s="126">
        <f>VLOOKUP(C291,'1'!$B$46:$H$384,6,FALSE)</f>
        <v>10</v>
      </c>
      <c r="K291" s="125"/>
      <c r="L291" s="5"/>
      <c r="M291" s="140"/>
      <c r="N291" s="126"/>
      <c r="O291" s="125"/>
      <c r="P291" s="5"/>
      <c r="Q291" s="140"/>
      <c r="R291" s="126"/>
      <c r="S291" s="125"/>
      <c r="T291" s="5"/>
      <c r="U291" s="140"/>
      <c r="V291" s="126"/>
      <c r="W291" s="136"/>
      <c r="X291" s="5"/>
      <c r="Y291" s="140"/>
      <c r="Z291" s="126"/>
      <c r="AA291" s="136"/>
      <c r="AB291" s="301"/>
      <c r="AC291" s="140"/>
      <c r="AD291" s="126"/>
      <c r="AE291" s="136"/>
      <c r="AF291" s="5"/>
      <c r="AG291" s="140"/>
      <c r="AH291" s="126"/>
      <c r="AI291" s="155"/>
      <c r="AJ291" s="123"/>
      <c r="AK291" s="139"/>
      <c r="AL291" s="124"/>
      <c r="AM291" s="155"/>
      <c r="AN291" s="123"/>
      <c r="AO291" s="139"/>
      <c r="AP291" s="124"/>
      <c r="AQ291" s="122">
        <f>VLOOKUP(C291,'10'!$B$8:$H$232,3,FALSE)</f>
        <v>4.0729166666666664E-2</v>
      </c>
      <c r="AR291" s="123">
        <f>VLOOKUP(C291,'10'!$B$8:$H$232,4,FALSE)</f>
        <v>24</v>
      </c>
      <c r="AS291" s="139">
        <f>VLOOKUP(AR291,Баллы!$A$2:$B$101,2)+AT291/2</f>
        <v>72</v>
      </c>
      <c r="AT291" s="124">
        <f>VLOOKUP(C291,'10'!$B$8:$H$232,6,FALSE)</f>
        <v>10</v>
      </c>
      <c r="AU291" s="122"/>
      <c r="AV291" s="123"/>
      <c r="AW291" s="139"/>
      <c r="AX291" s="124"/>
    </row>
    <row r="292" spans="1:50" ht="14.4" customHeight="1">
      <c r="A292" s="245">
        <f>IF(D292=0," ",RANK(D292,$D$3:$D$1238,0))</f>
        <v>287</v>
      </c>
      <c r="B292" s="246">
        <v>290</v>
      </c>
      <c r="C292" s="105" t="s">
        <v>1317</v>
      </c>
      <c r="D292" s="115">
        <f>I292+M292+Q292+U292+Y292+AC292+AG292+AK292+AO292+AW292+AS292</f>
        <v>78</v>
      </c>
      <c r="E292" s="115">
        <f>J292+N292+R292+V292+Z292+AD292+AH292+AL292+AP292+AX292+AT292</f>
        <v>20</v>
      </c>
      <c r="F292" s="119">
        <f>COUNTA(H292,L292,P292,T292,X292,AB292,AF292,AJ292,AN292,AV292,AR292)</f>
        <v>1</v>
      </c>
      <c r="G292" s="125"/>
      <c r="H292" s="5"/>
      <c r="I292" s="140"/>
      <c r="J292" s="126"/>
      <c r="K292" s="125"/>
      <c r="L292" s="5"/>
      <c r="M292" s="140"/>
      <c r="N292" s="126"/>
      <c r="O292" s="125"/>
      <c r="P292" s="5"/>
      <c r="Q292" s="140"/>
      <c r="R292" s="126"/>
      <c r="S292" s="125"/>
      <c r="T292" s="5"/>
      <c r="U292" s="140"/>
      <c r="V292" s="126"/>
      <c r="W292" s="136"/>
      <c r="X292" s="5"/>
      <c r="Y292" s="140"/>
      <c r="Z292" s="126"/>
      <c r="AA292" s="136">
        <f>VLOOKUP(C292,'6'!$B$8:$H$202,3,FALSE)</f>
        <v>8.1226851851851856E-2</v>
      </c>
      <c r="AB292" s="5">
        <f>VLOOKUP(C292,'6'!$B$8:$H$202,4,FALSE)</f>
        <v>23</v>
      </c>
      <c r="AC292" s="140">
        <f>VLOOKUP(AB292,Баллы!$A$2:$B$101,2)+AD292/2</f>
        <v>78</v>
      </c>
      <c r="AD292" s="126">
        <f>VLOOKUP(C292,'6'!$B$8:$H$202,6,FALSE)</f>
        <v>20</v>
      </c>
      <c r="AE292" s="136"/>
      <c r="AF292" s="5"/>
      <c r="AG292" s="140"/>
      <c r="AH292" s="126"/>
      <c r="AI292" s="155"/>
      <c r="AJ292" s="123"/>
      <c r="AK292" s="139"/>
      <c r="AL292" s="124"/>
      <c r="AM292" s="155"/>
      <c r="AN292" s="123"/>
      <c r="AO292" s="139"/>
      <c r="AP292" s="124"/>
      <c r="AQ292" s="122"/>
      <c r="AR292" s="123"/>
      <c r="AS292" s="139"/>
      <c r="AT292" s="124"/>
      <c r="AU292" s="122"/>
      <c r="AV292" s="123"/>
      <c r="AW292" s="139"/>
      <c r="AX292" s="124"/>
    </row>
    <row r="293" spans="1:50" ht="14.4" customHeight="1">
      <c r="A293" s="245">
        <f>IF(D293=0," ",RANK(D293,$D$3:$D$1238,0))</f>
        <v>287</v>
      </c>
      <c r="B293" s="246">
        <v>291</v>
      </c>
      <c r="C293" s="111" t="s">
        <v>251</v>
      </c>
      <c r="D293" s="115">
        <f>I293+M293+Q293+U293+Y293+AC293+AG293+AK293+AO293+AW293+AS293</f>
        <v>78</v>
      </c>
      <c r="E293" s="115">
        <f>J293+N293+R293+V293+Z293+AD293+AH293+AL293+AP293+AX293+AT293</f>
        <v>12</v>
      </c>
      <c r="F293" s="119">
        <f>COUNTA(H293,L293,P293,T293,X293,AB293,AF293,AJ293,AN293,AV293,AR293)</f>
        <v>1</v>
      </c>
      <c r="G293" s="125"/>
      <c r="H293" s="5"/>
      <c r="I293" s="140"/>
      <c r="J293" s="126"/>
      <c r="K293" s="125"/>
      <c r="L293" s="5"/>
      <c r="M293" s="140"/>
      <c r="N293" s="126"/>
      <c r="O293" s="125"/>
      <c r="P293" s="5"/>
      <c r="Q293" s="140"/>
      <c r="R293" s="126"/>
      <c r="S293" s="125"/>
      <c r="T293" s="5"/>
      <c r="U293" s="140"/>
      <c r="V293" s="126"/>
      <c r="W293" s="136"/>
      <c r="X293" s="5"/>
      <c r="Y293" s="140"/>
      <c r="Z293" s="126"/>
      <c r="AA293" s="136"/>
      <c r="AB293" s="5"/>
      <c r="AC293" s="140"/>
      <c r="AD293" s="126"/>
      <c r="AE293" s="136">
        <f>VLOOKUP(C293,'7'!$B$11:$H$105,3,FALSE)</f>
        <v>6.7777777777777784E-2</v>
      </c>
      <c r="AF293" s="5">
        <f>VLOOKUP(C293,'7'!$B$11:$H$105,4,FALSE)</f>
        <v>19</v>
      </c>
      <c r="AG293" s="140">
        <f>VLOOKUP(AF293,Баллы!$A$2:$B$101,2)+AH293/2</f>
        <v>78</v>
      </c>
      <c r="AH293" s="126">
        <f>VLOOKUP(C293,'7'!$B$11:$H$105,6,FALSE)</f>
        <v>12</v>
      </c>
      <c r="AI293" s="155"/>
      <c r="AJ293" s="123"/>
      <c r="AK293" s="139"/>
      <c r="AL293" s="124"/>
      <c r="AM293" s="155"/>
      <c r="AN293" s="123"/>
      <c r="AO293" s="139"/>
      <c r="AP293" s="124"/>
      <c r="AQ293" s="122"/>
      <c r="AR293" s="123"/>
      <c r="AS293" s="139"/>
      <c r="AT293" s="124"/>
      <c r="AU293" s="122"/>
      <c r="AV293" s="123"/>
      <c r="AW293" s="139"/>
      <c r="AX293" s="124"/>
    </row>
    <row r="294" spans="1:50" ht="14.4" customHeight="1">
      <c r="A294" s="245">
        <f>IF(D294=0," ",RANK(D294,$D$3:$D$1238,0))</f>
        <v>287</v>
      </c>
      <c r="B294" s="246">
        <v>292</v>
      </c>
      <c r="C294" s="107" t="s">
        <v>2152</v>
      </c>
      <c r="D294" s="115">
        <f>I294+M294+Q294+U294+Y294+AC294+AG294+AK294+AO294+AW294+AS294</f>
        <v>78</v>
      </c>
      <c r="E294" s="115">
        <f>J294+N294+R294+V294+Z294+AD294+AH294+AL294+AP294+AX294+AT294</f>
        <v>10</v>
      </c>
      <c r="F294" s="119">
        <f>COUNTA(H294,L294,P294,T294,X294,AB294,AF294,AJ294,AN294,AV294,AR294)</f>
        <v>1</v>
      </c>
      <c r="G294" s="125"/>
      <c r="H294" s="5"/>
      <c r="I294" s="140"/>
      <c r="J294" s="126"/>
      <c r="K294" s="125"/>
      <c r="L294" s="5"/>
      <c r="M294" s="140"/>
      <c r="N294" s="126"/>
      <c r="O294" s="125"/>
      <c r="P294" s="5"/>
      <c r="Q294" s="140"/>
      <c r="R294" s="126"/>
      <c r="S294" s="125">
        <f>VLOOKUP(C294,'4'!$B$2:$I$1053,3,FALSE)</f>
        <v>3.2349537037037038E-2</v>
      </c>
      <c r="T294" s="5">
        <f>VLOOKUP(C294,'4'!$B$2:$I$1053,4,FALSE)</f>
        <v>18</v>
      </c>
      <c r="U294" s="140">
        <f>VLOOKUP(T294,Баллы!$A$2:$B$101,2)+V294/2</f>
        <v>78</v>
      </c>
      <c r="V294" s="126">
        <f>VLOOKUP(C294,'4'!$B$2:$I$1053,6,FALSE)</f>
        <v>10</v>
      </c>
      <c r="W294" s="136"/>
      <c r="X294" s="5"/>
      <c r="Y294" s="140"/>
      <c r="Z294" s="126"/>
      <c r="AA294" s="136"/>
      <c r="AB294" s="5"/>
      <c r="AC294" s="140"/>
      <c r="AD294" s="126"/>
      <c r="AE294" s="136"/>
      <c r="AF294" s="5"/>
      <c r="AG294" s="140"/>
      <c r="AH294" s="126"/>
      <c r="AI294" s="155"/>
      <c r="AJ294" s="123"/>
      <c r="AK294" s="139"/>
      <c r="AL294" s="124"/>
      <c r="AM294" s="155"/>
      <c r="AN294" s="123"/>
      <c r="AO294" s="139"/>
      <c r="AP294" s="124"/>
      <c r="AQ294" s="122"/>
      <c r="AR294" s="123"/>
      <c r="AS294" s="139"/>
      <c r="AT294" s="124"/>
      <c r="AU294" s="122"/>
      <c r="AV294" s="123"/>
      <c r="AW294" s="139"/>
      <c r="AX294" s="124"/>
    </row>
    <row r="295" spans="1:50" ht="14.4" customHeight="1">
      <c r="A295" s="245">
        <f>IF(D295=0," ",RANK(D295,$D$3:$D$1238,0))</f>
        <v>287</v>
      </c>
      <c r="B295" s="246">
        <v>292</v>
      </c>
      <c r="C295" s="283" t="s">
        <v>4547</v>
      </c>
      <c r="D295" s="115">
        <f>I295+M295+Q295+U295+Y295+AC295+AG295+AK295+AO295+AW295+AS295</f>
        <v>78</v>
      </c>
      <c r="E295" s="115">
        <f>J295+N295+R295+V295+Z295+AD295+AH295+AL295+AP295+AX295+AT295</f>
        <v>10</v>
      </c>
      <c r="F295" s="119">
        <f>COUNTA(H295,L295,P295,T295,X295,AB295,AF295,AJ295,AN295,AV295,AR295)</f>
        <v>1</v>
      </c>
      <c r="G295" s="125"/>
      <c r="H295" s="5"/>
      <c r="I295" s="140"/>
      <c r="J295" s="126"/>
      <c r="K295" s="125"/>
      <c r="L295" s="5"/>
      <c r="M295" s="140"/>
      <c r="N295" s="126"/>
      <c r="O295" s="125"/>
      <c r="P295" s="5"/>
      <c r="Q295" s="140"/>
      <c r="R295" s="126"/>
      <c r="S295" s="125"/>
      <c r="T295" s="5"/>
      <c r="U295" s="140"/>
      <c r="V295" s="126"/>
      <c r="W295" s="136"/>
      <c r="X295" s="5"/>
      <c r="Y295" s="140"/>
      <c r="Z295" s="126"/>
      <c r="AA295" s="136"/>
      <c r="AB295" s="301"/>
      <c r="AC295" s="140"/>
      <c r="AD295" s="126"/>
      <c r="AE295" s="136"/>
      <c r="AF295" s="5"/>
      <c r="AG295" s="140"/>
      <c r="AH295" s="126"/>
      <c r="AI295" s="155"/>
      <c r="AJ295" s="123"/>
      <c r="AK295" s="139"/>
      <c r="AL295" s="124"/>
      <c r="AM295" s="155">
        <f>VLOOKUP(C295,'9'!$B$2:$H$1187,3,FALSE)</f>
        <v>3.2002314814814817E-2</v>
      </c>
      <c r="AN295" s="123">
        <f>VLOOKUP(C295,'9'!$B$2:$H$1187,4,FALSE)</f>
        <v>18</v>
      </c>
      <c r="AO295" s="139">
        <f>VLOOKUP(AN295,Баллы!$A$2:$B$101,2)+AP295/2</f>
        <v>78</v>
      </c>
      <c r="AP295" s="124">
        <f>VLOOKUP(C295,'9'!$B$2:$H$1187,6,FALSE)</f>
        <v>10</v>
      </c>
      <c r="AQ295" s="122"/>
      <c r="AR295" s="123"/>
      <c r="AS295" s="139"/>
      <c r="AT295" s="124"/>
      <c r="AU295" s="122"/>
      <c r="AV295" s="123"/>
      <c r="AW295" s="139"/>
      <c r="AX295" s="124"/>
    </row>
    <row r="296" spans="1:50" ht="14.4" customHeight="1">
      <c r="A296" s="245">
        <f>IF(D296=0," ",RANK(D296,$D$3:$D$1238,0))</f>
        <v>294</v>
      </c>
      <c r="B296" s="246">
        <v>294</v>
      </c>
      <c r="C296" s="104" t="s">
        <v>559</v>
      </c>
      <c r="D296" s="115">
        <f>I296+M296+Q296+U296+Y296+AC296+AG296+AK296+AO296+AW296+AS296</f>
        <v>77.5</v>
      </c>
      <c r="E296" s="115">
        <f>J296+N296+R296+V296+Z296+AD296+AH296+AL296+AP296+AX296+AT296</f>
        <v>55</v>
      </c>
      <c r="F296" s="119">
        <f>COUNTA(H296,L296,P296,T296,X296,AB296,AF296,AJ296,AN296,AV296,AR296)</f>
        <v>3</v>
      </c>
      <c r="G296" s="125">
        <f>VLOOKUP(C296,'1'!$B$46:$H$384,3,FALSE)</f>
        <v>3.7476851851851851E-2</v>
      </c>
      <c r="H296" s="5">
        <f>VLOOKUP(C296,'1'!$B$46:$H$384,4,FALSE)</f>
        <v>52</v>
      </c>
      <c r="I296" s="140">
        <f>VLOOKUP(H296,Баллы!$A$2:$B$101,2)+J296/2</f>
        <v>44</v>
      </c>
      <c r="J296" s="126">
        <f>VLOOKUP(C296,'1'!$B$46:$H$384,6,FALSE)</f>
        <v>10</v>
      </c>
      <c r="K296" s="125"/>
      <c r="L296" s="5"/>
      <c r="M296" s="140"/>
      <c r="N296" s="126"/>
      <c r="O296" s="125"/>
      <c r="P296" s="5"/>
      <c r="Q296" s="140"/>
      <c r="R296" s="126"/>
      <c r="S296" s="125">
        <f>VLOOKUP(C296,'4'!$B$2:$I$1053,3,FALSE)</f>
        <v>8.6793981481481486E-2</v>
      </c>
      <c r="T296" s="5">
        <f>VLOOKUP(C296,'4'!$B$2:$I$1053,4,FALSE)</f>
        <v>92</v>
      </c>
      <c r="U296" s="140">
        <f>VLOOKUP(T296,Баллы!$A$2:$B$101,2)+V296/2</f>
        <v>11</v>
      </c>
      <c r="V296" s="126">
        <f>VLOOKUP(C296,'4'!$B$2:$I$1053,6,FALSE)</f>
        <v>20</v>
      </c>
      <c r="W296" s="136"/>
      <c r="X296" s="5"/>
      <c r="Y296" s="140"/>
      <c r="Z296" s="126"/>
      <c r="AA296" s="136"/>
      <c r="AB296" s="5"/>
      <c r="AC296" s="140"/>
      <c r="AD296" s="126"/>
      <c r="AE296" s="136"/>
      <c r="AF296" s="5"/>
      <c r="AG296" s="140"/>
      <c r="AH296" s="126"/>
      <c r="AI296" s="155"/>
      <c r="AJ296" s="123"/>
      <c r="AK296" s="139"/>
      <c r="AL296" s="124"/>
      <c r="AM296" s="155">
        <f>VLOOKUP(C296,'9'!$B$2:$H$1187,3,FALSE)</f>
        <v>0.11063657407407407</v>
      </c>
      <c r="AN296" s="123">
        <f>VLOOKUP(C296,'9'!$B$2:$H$1187,4,FALSE)</f>
        <v>81</v>
      </c>
      <c r="AO296" s="139">
        <f>VLOOKUP(AN296,Баллы!$A$2:$B$101,2)+AP296/2</f>
        <v>22.5</v>
      </c>
      <c r="AP296" s="124">
        <f>VLOOKUP(C296,'9'!$B$2:$H$1187,6,FALSE)</f>
        <v>25</v>
      </c>
      <c r="AQ296" s="122"/>
      <c r="AR296" s="123"/>
      <c r="AS296" s="139"/>
      <c r="AT296" s="124"/>
      <c r="AU296" s="122"/>
      <c r="AV296" s="123"/>
      <c r="AW296" s="139"/>
      <c r="AX296" s="124"/>
    </row>
    <row r="297" spans="1:50" ht="14.4" customHeight="1">
      <c r="A297" s="245">
        <f>IF(D297=0," ",RANK(D297,$D$3:$D$1238,0))</f>
        <v>294</v>
      </c>
      <c r="B297" s="246">
        <v>295</v>
      </c>
      <c r="C297" s="283" t="s">
        <v>4420</v>
      </c>
      <c r="D297" s="115">
        <f>I297+M297+Q297+U297+Y297+AC297+AG297+AK297+AO297+AW297+AS297</f>
        <v>77.5</v>
      </c>
      <c r="E297" s="115">
        <f>J297+N297+R297+V297+Z297+AD297+AH297+AL297+AP297+AX297+AT297</f>
        <v>25</v>
      </c>
      <c r="F297" s="119">
        <f>COUNTA(H297,L297,P297,T297,X297,AB297,AF297,AJ297,AN297,AV297,AR297)</f>
        <v>1</v>
      </c>
      <c r="G297" s="125"/>
      <c r="H297" s="5"/>
      <c r="I297" s="140"/>
      <c r="J297" s="126"/>
      <c r="K297" s="125"/>
      <c r="L297" s="5"/>
      <c r="M297" s="140"/>
      <c r="N297" s="126"/>
      <c r="O297" s="125"/>
      <c r="P297" s="5"/>
      <c r="Q297" s="140"/>
      <c r="R297" s="126"/>
      <c r="S297" s="125"/>
      <c r="T297" s="5"/>
      <c r="U297" s="140"/>
      <c r="V297" s="126"/>
      <c r="W297" s="136"/>
      <c r="X297" s="5"/>
      <c r="Y297" s="140"/>
      <c r="Z297" s="126"/>
      <c r="AA297" s="136"/>
      <c r="AB297" s="301"/>
      <c r="AC297" s="140"/>
      <c r="AD297" s="126"/>
      <c r="AE297" s="136"/>
      <c r="AF297" s="5"/>
      <c r="AG297" s="140"/>
      <c r="AH297" s="126"/>
      <c r="AI297" s="155"/>
      <c r="AJ297" s="123"/>
      <c r="AK297" s="139"/>
      <c r="AL297" s="124"/>
      <c r="AM297" s="155">
        <f>VLOOKUP(C297,'9'!$B$2:$H$1187,3,FALSE)</f>
        <v>9.2384259259259263E-2</v>
      </c>
      <c r="AN297" s="123">
        <f>VLOOKUP(C297,'9'!$B$2:$H$1187,4,FALSE)</f>
        <v>26</v>
      </c>
      <c r="AO297" s="139">
        <f>VLOOKUP(AN297,Баллы!$A$2:$B$101,2)+AP297/2</f>
        <v>77.5</v>
      </c>
      <c r="AP297" s="124">
        <f>VLOOKUP(C297,'9'!$B$2:$H$1187,6,FALSE)</f>
        <v>25</v>
      </c>
      <c r="AQ297" s="122"/>
      <c r="AR297" s="123"/>
      <c r="AS297" s="139"/>
      <c r="AT297" s="124"/>
      <c r="AU297" s="122"/>
      <c r="AV297" s="123"/>
      <c r="AW297" s="139"/>
      <c r="AX297" s="124"/>
    </row>
    <row r="298" spans="1:50" ht="14.4" customHeight="1">
      <c r="A298" s="245">
        <f>IF(D298=0," ",RANK(D298,$D$3:$D$1238,0))</f>
        <v>294</v>
      </c>
      <c r="B298" s="246">
        <v>296</v>
      </c>
      <c r="C298" s="111" t="s">
        <v>247</v>
      </c>
      <c r="D298" s="115">
        <f>I298+M298+Q298+U298+Y298+AC298+AG298+AK298+AO298+AW298+AS298</f>
        <v>77.5</v>
      </c>
      <c r="E298" s="115">
        <f>J298+N298+R298+V298+Z298+AD298+AH298+AL298+AP298+AX298+AT298</f>
        <v>21</v>
      </c>
      <c r="F298" s="119">
        <f>COUNTA(H298,L298,P298,T298,X298,AB298,AF298,AJ298,AN298,AV298,AR298)</f>
        <v>1</v>
      </c>
      <c r="G298" s="125"/>
      <c r="H298" s="5"/>
      <c r="I298" s="140"/>
      <c r="J298" s="126"/>
      <c r="K298" s="125"/>
      <c r="L298" s="5"/>
      <c r="M298" s="140"/>
      <c r="N298" s="126"/>
      <c r="O298" s="125"/>
      <c r="P298" s="5"/>
      <c r="Q298" s="140"/>
      <c r="R298" s="126"/>
      <c r="S298" s="125"/>
      <c r="T298" s="5"/>
      <c r="U298" s="140"/>
      <c r="V298" s="126"/>
      <c r="W298" s="136"/>
      <c r="X298" s="5"/>
      <c r="Y298" s="140"/>
      <c r="Z298" s="126"/>
      <c r="AA298" s="136"/>
      <c r="AB298" s="5"/>
      <c r="AC298" s="140"/>
      <c r="AD298" s="126"/>
      <c r="AE298" s="136">
        <f>VLOOKUP(C298,'7'!$B$11:$H$105,3,FALSE)</f>
        <v>0.12375</v>
      </c>
      <c r="AF298" s="5">
        <f>VLOOKUP(C298,'7'!$B$11:$H$105,4,FALSE)</f>
        <v>24</v>
      </c>
      <c r="AG298" s="140">
        <f>VLOOKUP(AF298,Баллы!$A$2:$B$101,2)+AH298/2</f>
        <v>77.5</v>
      </c>
      <c r="AH298" s="126">
        <f>VLOOKUP(C298,'7'!$B$11:$H$105,6,FALSE)</f>
        <v>21</v>
      </c>
      <c r="AI298" s="155"/>
      <c r="AJ298" s="123"/>
      <c r="AK298" s="139"/>
      <c r="AL298" s="124"/>
      <c r="AM298" s="155"/>
      <c r="AN298" s="123"/>
      <c r="AO298" s="139"/>
      <c r="AP298" s="124"/>
      <c r="AQ298" s="122"/>
      <c r="AR298" s="123"/>
      <c r="AS298" s="139"/>
      <c r="AT298" s="124"/>
      <c r="AU298" s="122"/>
      <c r="AV298" s="123"/>
      <c r="AW298" s="139"/>
      <c r="AX298" s="124"/>
    </row>
    <row r="299" spans="1:50" ht="14.4" customHeight="1">
      <c r="A299" s="245">
        <f>IF(D299=0," ",RANK(D299,$D$3:$D$1238,0))</f>
        <v>297</v>
      </c>
      <c r="B299" s="246">
        <v>297</v>
      </c>
      <c r="C299" s="107" t="s">
        <v>1857</v>
      </c>
      <c r="D299" s="115">
        <f>I299+M299+Q299+U299+Y299+AC299+AG299+AK299+AO299+AW299+AS299</f>
        <v>77</v>
      </c>
      <c r="E299" s="115">
        <f>J299+N299+R299+V299+Z299+AD299+AH299+AL299+AP299+AX299+AT299</f>
        <v>20</v>
      </c>
      <c r="F299" s="119">
        <f>COUNTA(H299,L299,P299,T299,X299,AB299,AF299,AJ299,AN299,AV299,AR299)</f>
        <v>1</v>
      </c>
      <c r="G299" s="125"/>
      <c r="H299" s="5"/>
      <c r="I299" s="140"/>
      <c r="J299" s="126"/>
      <c r="K299" s="125"/>
      <c r="L299" s="5"/>
      <c r="M299" s="140"/>
      <c r="N299" s="126"/>
      <c r="O299" s="125"/>
      <c r="P299" s="5"/>
      <c r="Q299" s="140"/>
      <c r="R299" s="126"/>
      <c r="S299" s="125">
        <f>VLOOKUP(C299,'4'!$B$2:$I$1053,3,FALSE)</f>
        <v>6.9548611111111117E-2</v>
      </c>
      <c r="T299" s="5">
        <f>VLOOKUP(C299,'4'!$B$2:$I$1053,4,FALSE)</f>
        <v>24</v>
      </c>
      <c r="U299" s="140">
        <f>VLOOKUP(T299,Баллы!$A$2:$B$101,2)+V299/2</f>
        <v>77</v>
      </c>
      <c r="V299" s="126">
        <f>VLOOKUP(C299,'4'!$B$2:$I$1053,6,FALSE)</f>
        <v>20</v>
      </c>
      <c r="W299" s="136"/>
      <c r="X299" s="5"/>
      <c r="Y299" s="140"/>
      <c r="Z299" s="126"/>
      <c r="AA299" s="136"/>
      <c r="AB299" s="5"/>
      <c r="AC299" s="140"/>
      <c r="AD299" s="126"/>
      <c r="AE299" s="136"/>
      <c r="AF299" s="5"/>
      <c r="AG299" s="140"/>
      <c r="AH299" s="126"/>
      <c r="AI299" s="155"/>
      <c r="AJ299" s="123"/>
      <c r="AK299" s="139"/>
      <c r="AL299" s="124"/>
      <c r="AM299" s="155"/>
      <c r="AN299" s="123"/>
      <c r="AO299" s="139"/>
      <c r="AP299" s="124"/>
      <c r="AQ299" s="122"/>
      <c r="AR299" s="123"/>
      <c r="AS299" s="139"/>
      <c r="AT299" s="124"/>
      <c r="AU299" s="122"/>
      <c r="AV299" s="123"/>
      <c r="AW299" s="139"/>
      <c r="AX299" s="124"/>
    </row>
    <row r="300" spans="1:50" ht="14.4" customHeight="1">
      <c r="A300" s="245">
        <f>IF(D300=0," ",RANK(D300,$D$3:$D$1238,0))</f>
        <v>297</v>
      </c>
      <c r="B300" s="246">
        <v>298</v>
      </c>
      <c r="C300" s="111" t="s">
        <v>2542</v>
      </c>
      <c r="D300" s="115">
        <f>I300+M300+Q300+U300+Y300+AC300+AG300+AK300+AO300+AW300+AS300</f>
        <v>77</v>
      </c>
      <c r="E300" s="115">
        <f>J300+N300+R300+V300+Z300+AD300+AH300+AL300+AP300+AX300+AT300</f>
        <v>12</v>
      </c>
      <c r="F300" s="119">
        <f>COUNTA(H300,L300,P300,T300,X300,AB300,AF300,AJ300,AN300,AV300,AR300)</f>
        <v>1</v>
      </c>
      <c r="G300" s="125"/>
      <c r="H300" s="5"/>
      <c r="I300" s="140"/>
      <c r="J300" s="126"/>
      <c r="K300" s="125"/>
      <c r="L300" s="5"/>
      <c r="M300" s="140"/>
      <c r="N300" s="126"/>
      <c r="O300" s="125"/>
      <c r="P300" s="5"/>
      <c r="Q300" s="140"/>
      <c r="R300" s="126"/>
      <c r="S300" s="125"/>
      <c r="T300" s="5"/>
      <c r="U300" s="140"/>
      <c r="V300" s="126"/>
      <c r="W300" s="136"/>
      <c r="X300" s="5"/>
      <c r="Y300" s="140"/>
      <c r="Z300" s="126"/>
      <c r="AA300" s="136"/>
      <c r="AB300" s="5"/>
      <c r="AC300" s="140"/>
      <c r="AD300" s="126"/>
      <c r="AE300" s="136">
        <f>VLOOKUP(C300,'7'!$B$11:$H$105,3,FALSE)</f>
        <v>6.7812499999999998E-2</v>
      </c>
      <c r="AF300" s="5">
        <f>VLOOKUP(C300,'7'!$B$11:$H$105,4,FALSE)</f>
        <v>20</v>
      </c>
      <c r="AG300" s="140">
        <f>VLOOKUP(AF300,Баллы!$A$2:$B$101,2)+AH300/2</f>
        <v>77</v>
      </c>
      <c r="AH300" s="126">
        <f>VLOOKUP(C300,'7'!$B$11:$H$105,6,FALSE)</f>
        <v>12</v>
      </c>
      <c r="AI300" s="155"/>
      <c r="AJ300" s="123"/>
      <c r="AK300" s="139"/>
      <c r="AL300" s="124"/>
      <c r="AM300" s="155"/>
      <c r="AN300" s="123"/>
      <c r="AO300" s="139"/>
      <c r="AP300" s="124"/>
      <c r="AQ300" s="122"/>
      <c r="AR300" s="123"/>
      <c r="AS300" s="139"/>
      <c r="AT300" s="124"/>
      <c r="AU300" s="122"/>
      <c r="AV300" s="123"/>
      <c r="AW300" s="139"/>
      <c r="AX300" s="124"/>
    </row>
    <row r="301" spans="1:50" ht="14.4" customHeight="1">
      <c r="A301" s="245">
        <f>IF(D301=0," ",RANK(D301,$D$3:$D$1238,0))</f>
        <v>297</v>
      </c>
      <c r="B301" s="246">
        <v>299</v>
      </c>
      <c r="C301" s="107" t="s">
        <v>1638</v>
      </c>
      <c r="D301" s="115">
        <f>I301+M301+Q301+U301+Y301+AC301+AG301+AK301+AO301+AW301+AS301</f>
        <v>77</v>
      </c>
      <c r="E301" s="115">
        <f>J301+N301+R301+V301+Z301+AD301+AH301+AL301+AP301+AX301+AT301</f>
        <v>10</v>
      </c>
      <c r="F301" s="119">
        <f>COUNTA(H301,L301,P301,T301,X301,AB301,AF301,AJ301,AN301,AV301,AR301)</f>
        <v>1</v>
      </c>
      <c r="G301" s="125"/>
      <c r="H301" s="5"/>
      <c r="I301" s="140"/>
      <c r="J301" s="126"/>
      <c r="K301" s="125"/>
      <c r="L301" s="5"/>
      <c r="M301" s="140"/>
      <c r="N301" s="126"/>
      <c r="O301" s="125"/>
      <c r="P301" s="5"/>
      <c r="Q301" s="140"/>
      <c r="R301" s="126"/>
      <c r="S301" s="125">
        <f>VLOOKUP(C301,'4'!$B$2:$I$1053,3,FALSE)</f>
        <v>3.2372685185185185E-2</v>
      </c>
      <c r="T301" s="5">
        <f>VLOOKUP(C301,'4'!$B$2:$I$1053,4,FALSE)</f>
        <v>19</v>
      </c>
      <c r="U301" s="140">
        <f>VLOOKUP(T301,Баллы!$A$2:$B$101,2)+V301/2</f>
        <v>77</v>
      </c>
      <c r="V301" s="126">
        <f>VLOOKUP(C301,'4'!$B$2:$I$1053,6,FALSE)</f>
        <v>10</v>
      </c>
      <c r="W301" s="136"/>
      <c r="X301" s="5"/>
      <c r="Y301" s="140"/>
      <c r="Z301" s="126"/>
      <c r="AA301" s="136"/>
      <c r="AB301" s="5"/>
      <c r="AC301" s="140"/>
      <c r="AD301" s="126"/>
      <c r="AE301" s="136"/>
      <c r="AF301" s="5"/>
      <c r="AG301" s="140"/>
      <c r="AH301" s="126"/>
      <c r="AI301" s="155"/>
      <c r="AJ301" s="123"/>
      <c r="AK301" s="139"/>
      <c r="AL301" s="124"/>
      <c r="AM301" s="155"/>
      <c r="AN301" s="123"/>
      <c r="AO301" s="139"/>
      <c r="AP301" s="124"/>
      <c r="AQ301" s="122"/>
      <c r="AR301" s="123"/>
      <c r="AS301" s="139"/>
      <c r="AT301" s="124"/>
      <c r="AU301" s="122"/>
      <c r="AV301" s="123"/>
      <c r="AW301" s="139"/>
      <c r="AX301" s="124"/>
    </row>
    <row r="302" spans="1:50" ht="14.4" customHeight="1">
      <c r="A302" s="245">
        <f>IF(D302=0," ",RANK(D302,$D$3:$D$1238,0))</f>
        <v>297</v>
      </c>
      <c r="B302" s="246">
        <v>299</v>
      </c>
      <c r="C302" s="104" t="s">
        <v>6305</v>
      </c>
      <c r="D302" s="115">
        <f>I302+M302+Q302+U302+Y302+AC302+AG302+AK302+AO302+AW302+AS302</f>
        <v>77</v>
      </c>
      <c r="E302" s="115">
        <f>J302+N302+R302+V302+Z302+AD302+AH302+AL302+AP302+AX302+AT302</f>
        <v>10</v>
      </c>
      <c r="F302" s="119">
        <f>COUNTA(H302,L302,P302,T302,X302,AB302,AF302,AJ302,AN302,AV302,AR302)</f>
        <v>1</v>
      </c>
      <c r="G302" s="125"/>
      <c r="H302" s="5"/>
      <c r="I302" s="140"/>
      <c r="J302" s="126"/>
      <c r="K302" s="125"/>
      <c r="L302" s="5"/>
      <c r="M302" s="140"/>
      <c r="N302" s="126"/>
      <c r="O302" s="125"/>
      <c r="P302" s="5"/>
      <c r="Q302" s="140"/>
      <c r="R302" s="126"/>
      <c r="S302" s="125"/>
      <c r="T302" s="5"/>
      <c r="U302" s="140"/>
      <c r="V302" s="126"/>
      <c r="W302" s="136"/>
      <c r="X302" s="5"/>
      <c r="Y302" s="140"/>
      <c r="Z302" s="126"/>
      <c r="AA302" s="136"/>
      <c r="AB302" s="301"/>
      <c r="AC302" s="140"/>
      <c r="AD302" s="126"/>
      <c r="AE302" s="136"/>
      <c r="AF302" s="5"/>
      <c r="AG302" s="140"/>
      <c r="AH302" s="126"/>
      <c r="AI302" s="155"/>
      <c r="AJ302" s="123"/>
      <c r="AK302" s="139"/>
      <c r="AL302" s="124"/>
      <c r="AM302" s="155"/>
      <c r="AN302" s="123"/>
      <c r="AO302" s="139"/>
      <c r="AP302" s="124"/>
      <c r="AQ302" s="122">
        <f>VLOOKUP(C302,'10'!$B$8:$H$232,3,FALSE)</f>
        <v>3.8553240740740742E-2</v>
      </c>
      <c r="AR302" s="123">
        <f>VLOOKUP(C302,'10'!$B$8:$H$232,4,FALSE)</f>
        <v>19</v>
      </c>
      <c r="AS302" s="139">
        <f>VLOOKUP(AR302,Баллы!$A$2:$B$101,2)+AT302/2</f>
        <v>77</v>
      </c>
      <c r="AT302" s="124">
        <f>VLOOKUP(C302,'10'!$B$8:$H$232,6,FALSE)</f>
        <v>10</v>
      </c>
      <c r="AU302" s="122"/>
      <c r="AV302" s="123"/>
      <c r="AW302" s="139"/>
      <c r="AX302" s="124"/>
    </row>
    <row r="303" spans="1:50" ht="14.4" customHeight="1">
      <c r="A303" s="245">
        <f>IF(D303=0," ",RANK(D303,$D$3:$D$1238,0))</f>
        <v>301</v>
      </c>
      <c r="B303" s="246">
        <v>301</v>
      </c>
      <c r="C303" s="104" t="s">
        <v>6337</v>
      </c>
      <c r="D303" s="115">
        <f>I303+M303+Q303+U303+Y303+AC303+AG303+AK303+AO303+AW303+AS303</f>
        <v>76.5</v>
      </c>
      <c r="E303" s="115">
        <f>J303+N303+R303+V303+Z303+AD303+AH303+AL303+AP303+AX303+AT303</f>
        <v>31</v>
      </c>
      <c r="F303" s="119">
        <f>COUNTA(H303,L303,P303,T303,X303,AB303,AF303,AJ303,AN303,AV303,AR303)</f>
        <v>1</v>
      </c>
      <c r="G303" s="125"/>
      <c r="H303" s="5"/>
      <c r="I303" s="140"/>
      <c r="J303" s="126"/>
      <c r="K303" s="125"/>
      <c r="L303" s="5"/>
      <c r="M303" s="140"/>
      <c r="N303" s="126"/>
      <c r="O303" s="125"/>
      <c r="P303" s="5"/>
      <c r="Q303" s="140"/>
      <c r="R303" s="126"/>
      <c r="S303" s="125"/>
      <c r="T303" s="5"/>
      <c r="U303" s="140"/>
      <c r="V303" s="126"/>
      <c r="W303" s="136"/>
      <c r="X303" s="5"/>
      <c r="Y303" s="140"/>
      <c r="Z303" s="126"/>
      <c r="AA303" s="136"/>
      <c r="AB303" s="301"/>
      <c r="AC303" s="140"/>
      <c r="AD303" s="126"/>
      <c r="AE303" s="136"/>
      <c r="AF303" s="5"/>
      <c r="AG303" s="140"/>
      <c r="AH303" s="126"/>
      <c r="AI303" s="155"/>
      <c r="AJ303" s="123"/>
      <c r="AK303" s="139"/>
      <c r="AL303" s="124"/>
      <c r="AM303" s="155"/>
      <c r="AN303" s="123"/>
      <c r="AO303" s="139"/>
      <c r="AP303" s="124"/>
      <c r="AQ303" s="122"/>
      <c r="AR303" s="123"/>
      <c r="AS303" s="139"/>
      <c r="AT303" s="124"/>
      <c r="AU303" s="122">
        <f>VLOOKUP(C303,'11'!$B$9:$H$521,3,FALSE)</f>
        <v>0.12321759259259259</v>
      </c>
      <c r="AV303" s="123">
        <f>VLOOKUP(C303,'11'!$B$9:$H$521,4,FALSE)</f>
        <v>30</v>
      </c>
      <c r="AW303" s="139">
        <f>VLOOKUP(AV303,Баллы!$A$2:$B$101,2)+AX303/2</f>
        <v>76.5</v>
      </c>
      <c r="AX303" s="124">
        <f>VLOOKUP(C303,'11'!$B$9:$H$521,6,FALSE)</f>
        <v>31</v>
      </c>
    </row>
    <row r="304" spans="1:50" ht="14.4" customHeight="1">
      <c r="A304" s="245">
        <f>IF(D304=0," ",RANK(D304,$D$3:$D$1238,0))</f>
        <v>301</v>
      </c>
      <c r="B304" s="246">
        <v>302</v>
      </c>
      <c r="C304" s="108" t="s">
        <v>198</v>
      </c>
      <c r="D304" s="115">
        <f>I304+M304+Q304+U304+Y304+AC304+AG304+AK304+AO304+AW304+AS304</f>
        <v>76.5</v>
      </c>
      <c r="E304" s="115">
        <f>J304+N304+R304+V304+Z304+AD304+AH304+AL304+AP304+AX304+AT304</f>
        <v>25</v>
      </c>
      <c r="F304" s="119">
        <f>COUNTA(H304,L304,P304,T304,X304,AB304,AF304,AJ304,AN304,AV304,AR304)</f>
        <v>1</v>
      </c>
      <c r="G304" s="125"/>
      <c r="H304" s="5"/>
      <c r="I304" s="140"/>
      <c r="J304" s="126"/>
      <c r="K304" s="125"/>
      <c r="L304" s="5"/>
      <c r="M304" s="140"/>
      <c r="N304" s="126"/>
      <c r="O304" s="125"/>
      <c r="P304" s="5"/>
      <c r="Q304" s="140"/>
      <c r="R304" s="126"/>
      <c r="S304" s="125"/>
      <c r="T304" s="5"/>
      <c r="U304" s="140"/>
      <c r="V304" s="126"/>
      <c r="W304" s="136">
        <f>VLOOKUP(C304,'5'!$B$50:$H$423,3,FALSE)</f>
        <v>0.11197916666666667</v>
      </c>
      <c r="X304" s="5">
        <f>VLOOKUP(C304,'5'!$B$50:$H$423,4,FALSE)</f>
        <v>27</v>
      </c>
      <c r="Y304" s="140">
        <f>VLOOKUP(X304,Баллы!$A$2:$B$101,2)+Z304/2</f>
        <v>76.5</v>
      </c>
      <c r="Z304" s="126">
        <f>VLOOKUP(C304,'5'!$B$50:$H$423,6,FALSE)</f>
        <v>25</v>
      </c>
      <c r="AA304" s="136"/>
      <c r="AB304" s="5"/>
      <c r="AC304" s="140"/>
      <c r="AD304" s="126"/>
      <c r="AE304" s="136"/>
      <c r="AF304" s="5"/>
      <c r="AG304" s="140"/>
      <c r="AH304" s="126"/>
      <c r="AI304" s="155"/>
      <c r="AJ304" s="123"/>
      <c r="AK304" s="139"/>
      <c r="AL304" s="124"/>
      <c r="AM304" s="155"/>
      <c r="AN304" s="123"/>
      <c r="AO304" s="139"/>
      <c r="AP304" s="124"/>
      <c r="AQ304" s="122"/>
      <c r="AR304" s="123"/>
      <c r="AS304" s="139"/>
      <c r="AT304" s="124"/>
      <c r="AU304" s="122"/>
      <c r="AV304" s="123"/>
      <c r="AW304" s="139"/>
      <c r="AX304" s="124"/>
    </row>
    <row r="305" spans="1:50" ht="14.4" customHeight="1">
      <c r="A305" s="245">
        <f>IF(D305=0," ",RANK(D305,$D$3:$D$1238,0))</f>
        <v>301</v>
      </c>
      <c r="B305" s="246">
        <v>302</v>
      </c>
      <c r="C305" s="108" t="s">
        <v>1184</v>
      </c>
      <c r="D305" s="115">
        <f>I305+M305+Q305+U305+Y305+AC305+AG305+AK305+AO305+AW305+AS305</f>
        <v>76.5</v>
      </c>
      <c r="E305" s="115">
        <f>J305+N305+R305+V305+Z305+AD305+AH305+AL305+AP305+AX305+AT305</f>
        <v>25</v>
      </c>
      <c r="F305" s="119">
        <f>COUNTA(H305,L305,P305,T305,X305,AB305,AF305,AJ305,AN305,AV305,AR305)</f>
        <v>1</v>
      </c>
      <c r="G305" s="125"/>
      <c r="H305" s="5"/>
      <c r="I305" s="140"/>
      <c r="J305" s="126"/>
      <c r="K305" s="125"/>
      <c r="L305" s="5"/>
      <c r="M305" s="140"/>
      <c r="N305" s="126"/>
      <c r="O305" s="125"/>
      <c r="P305" s="5"/>
      <c r="Q305" s="140"/>
      <c r="R305" s="126"/>
      <c r="S305" s="125"/>
      <c r="T305" s="5"/>
      <c r="U305" s="140"/>
      <c r="V305" s="126"/>
      <c r="W305" s="136">
        <f>VLOOKUP(C305,'5'!$B$50:$H$423,3,FALSE)</f>
        <v>0.11197916666666667</v>
      </c>
      <c r="X305" s="5">
        <f>VLOOKUP(C305,'5'!$B$50:$H$423,4,FALSE)</f>
        <v>27</v>
      </c>
      <c r="Y305" s="140">
        <f>VLOOKUP(X305,Баллы!$A$2:$B$101,2)+Z305/2</f>
        <v>76.5</v>
      </c>
      <c r="Z305" s="126">
        <f>VLOOKUP(C305,'5'!$B$50:$H$423,6,FALSE)</f>
        <v>25</v>
      </c>
      <c r="AA305" s="136"/>
      <c r="AB305" s="5"/>
      <c r="AC305" s="140"/>
      <c r="AD305" s="126"/>
      <c r="AE305" s="136"/>
      <c r="AF305" s="5"/>
      <c r="AG305" s="140"/>
      <c r="AH305" s="126"/>
      <c r="AI305" s="155"/>
      <c r="AJ305" s="123"/>
      <c r="AK305" s="139"/>
      <c r="AL305" s="124"/>
      <c r="AM305" s="155"/>
      <c r="AN305" s="123"/>
      <c r="AO305" s="139"/>
      <c r="AP305" s="124"/>
      <c r="AQ305" s="122"/>
      <c r="AR305" s="123"/>
      <c r="AS305" s="139"/>
      <c r="AT305" s="124"/>
      <c r="AU305" s="122"/>
      <c r="AV305" s="123"/>
      <c r="AW305" s="139"/>
      <c r="AX305" s="124"/>
    </row>
    <row r="306" spans="1:50" ht="14.4" customHeight="1">
      <c r="A306" s="245">
        <f>IF(D306=0," ",RANK(D306,$D$3:$D$1238,0))</f>
        <v>301</v>
      </c>
      <c r="B306" s="246">
        <v>302</v>
      </c>
      <c r="C306" s="283" t="s">
        <v>4422</v>
      </c>
      <c r="D306" s="115">
        <f>I306+M306+Q306+U306+Y306+AC306+AG306+AK306+AO306+AW306+AS306</f>
        <v>76.5</v>
      </c>
      <c r="E306" s="115">
        <f>J306+N306+R306+V306+Z306+AD306+AH306+AL306+AP306+AX306+AT306</f>
        <v>25</v>
      </c>
      <c r="F306" s="119">
        <f>COUNTA(H306,L306,P306,T306,X306,AB306,AF306,AJ306,AN306,AV306,AR306)</f>
        <v>1</v>
      </c>
      <c r="G306" s="125"/>
      <c r="H306" s="5"/>
      <c r="I306" s="140"/>
      <c r="J306" s="126"/>
      <c r="K306" s="125"/>
      <c r="L306" s="5"/>
      <c r="M306" s="140"/>
      <c r="N306" s="126"/>
      <c r="O306" s="125"/>
      <c r="P306" s="5"/>
      <c r="Q306" s="140"/>
      <c r="R306" s="126"/>
      <c r="S306" s="125"/>
      <c r="T306" s="5"/>
      <c r="U306" s="140"/>
      <c r="V306" s="126"/>
      <c r="W306" s="136"/>
      <c r="X306" s="5"/>
      <c r="Y306" s="140"/>
      <c r="Z306" s="126"/>
      <c r="AA306" s="136"/>
      <c r="AB306" s="301"/>
      <c r="AC306" s="140"/>
      <c r="AD306" s="126"/>
      <c r="AE306" s="136"/>
      <c r="AF306" s="5"/>
      <c r="AG306" s="140"/>
      <c r="AH306" s="126"/>
      <c r="AI306" s="155"/>
      <c r="AJ306" s="123"/>
      <c r="AK306" s="139"/>
      <c r="AL306" s="124"/>
      <c r="AM306" s="155">
        <f>VLOOKUP(C306,'9'!$B$2:$H$1187,3,FALSE)</f>
        <v>9.256944444444444E-2</v>
      </c>
      <c r="AN306" s="123">
        <f>VLOOKUP(C306,'9'!$B$2:$H$1187,4,FALSE)</f>
        <v>27</v>
      </c>
      <c r="AO306" s="139">
        <f>VLOOKUP(AN306,Баллы!$A$2:$B$101,2)+AP306/2</f>
        <v>76.5</v>
      </c>
      <c r="AP306" s="124">
        <f>VLOOKUP(C306,'9'!$B$2:$H$1187,6,FALSE)</f>
        <v>25</v>
      </c>
      <c r="AQ306" s="122"/>
      <c r="AR306" s="123"/>
      <c r="AS306" s="139"/>
      <c r="AT306" s="124"/>
      <c r="AU306" s="122"/>
      <c r="AV306" s="123"/>
      <c r="AW306" s="139"/>
      <c r="AX306" s="124"/>
    </row>
    <row r="307" spans="1:50" ht="14.4" customHeight="1">
      <c r="A307" s="245">
        <f>IF(D307=0," ",RANK(D307,$D$3:$D$1238,0))</f>
        <v>301</v>
      </c>
      <c r="B307" s="246">
        <v>305</v>
      </c>
      <c r="C307" s="111" t="s">
        <v>1381</v>
      </c>
      <c r="D307" s="115">
        <f>I307+M307+Q307+U307+Y307+AC307+AG307+AK307+AO307+AW307+AS307</f>
        <v>76.5</v>
      </c>
      <c r="E307" s="115">
        <f>J307+N307+R307+V307+Z307+AD307+AH307+AL307+AP307+AX307+AT307</f>
        <v>21</v>
      </c>
      <c r="F307" s="119">
        <f>COUNTA(H307,L307,P307,T307,X307,AB307,AF307,AJ307,AN307,AV307,AR307)</f>
        <v>1</v>
      </c>
      <c r="G307" s="125"/>
      <c r="H307" s="5"/>
      <c r="I307" s="140"/>
      <c r="J307" s="126"/>
      <c r="K307" s="125"/>
      <c r="L307" s="5"/>
      <c r="M307" s="140"/>
      <c r="N307" s="126"/>
      <c r="O307" s="125"/>
      <c r="P307" s="5"/>
      <c r="Q307" s="140"/>
      <c r="R307" s="126"/>
      <c r="S307" s="125"/>
      <c r="T307" s="5"/>
      <c r="U307" s="140"/>
      <c r="V307" s="126"/>
      <c r="W307" s="136"/>
      <c r="X307" s="5"/>
      <c r="Y307" s="140"/>
      <c r="Z307" s="126"/>
      <c r="AA307" s="136"/>
      <c r="AB307" s="5"/>
      <c r="AC307" s="140"/>
      <c r="AD307" s="126"/>
      <c r="AE307" s="136">
        <f>VLOOKUP(C307,'7'!$B$11:$H$105,3,FALSE)</f>
        <v>0.14145833333333332</v>
      </c>
      <c r="AF307" s="5">
        <f>VLOOKUP(C307,'7'!$B$11:$H$105,4,FALSE)</f>
        <v>25</v>
      </c>
      <c r="AG307" s="140">
        <f>VLOOKUP(AF307,Баллы!$A$2:$B$101,2)+AH307/2</f>
        <v>76.5</v>
      </c>
      <c r="AH307" s="126">
        <f>VLOOKUP(C307,'7'!$B$11:$H$105,6,FALSE)</f>
        <v>21</v>
      </c>
      <c r="AI307" s="155"/>
      <c r="AJ307" s="123"/>
      <c r="AK307" s="139"/>
      <c r="AL307" s="124"/>
      <c r="AM307" s="155"/>
      <c r="AN307" s="123"/>
      <c r="AO307" s="139"/>
      <c r="AP307" s="124"/>
      <c r="AQ307" s="122"/>
      <c r="AR307" s="123"/>
      <c r="AS307" s="139"/>
      <c r="AT307" s="124"/>
      <c r="AU307" s="122"/>
      <c r="AV307" s="123"/>
      <c r="AW307" s="139"/>
      <c r="AX307" s="124"/>
    </row>
    <row r="308" spans="1:50" ht="14.4" customHeight="1">
      <c r="A308" s="245">
        <f>IF(D308=0," ",RANK(D308,$D$3:$D$1238,0))</f>
        <v>301</v>
      </c>
      <c r="B308" s="246">
        <v>306</v>
      </c>
      <c r="C308" s="104" t="s">
        <v>878</v>
      </c>
      <c r="D308" s="115">
        <f>I308+M308+Q308+U308+Y308+AC308+AG308+AK308+AO308+AW308+AS308</f>
        <v>76.5</v>
      </c>
      <c r="E308" s="115">
        <f>J308+N308+R308+V308+Z308+AD308+AH308+AL308+AP308+AX308+AT308</f>
        <v>15</v>
      </c>
      <c r="F308" s="119">
        <f>COUNTA(H308,L308,P308,T308,X308,AB308,AF308,AJ308,AN308,AV308,AR308)</f>
        <v>1</v>
      </c>
      <c r="G308" s="125"/>
      <c r="H308" s="5"/>
      <c r="I308" s="140"/>
      <c r="J308" s="126"/>
      <c r="K308" s="125">
        <f>VLOOKUP(C308,'2'!$B$101:$H$575,3,FALSE)</f>
        <v>4.9467592592592591E-2</v>
      </c>
      <c r="L308" s="5">
        <f>VLOOKUP(C308,'2'!$B$101:$H$575,4,FALSE)</f>
        <v>22</v>
      </c>
      <c r="M308" s="140">
        <f>VLOOKUP(L308,Баллы!$A$2:$B$101,2)+N308/2</f>
        <v>76.5</v>
      </c>
      <c r="N308" s="126">
        <f>VLOOKUP(C308,'2'!$B$101:$H$575,6,FALSE)</f>
        <v>15</v>
      </c>
      <c r="O308" s="125"/>
      <c r="P308" s="5"/>
      <c r="Q308" s="140"/>
      <c r="R308" s="126"/>
      <c r="S308" s="125"/>
      <c r="T308" s="5"/>
      <c r="U308" s="140"/>
      <c r="V308" s="126"/>
      <c r="W308" s="136"/>
      <c r="X308" s="5"/>
      <c r="Y308" s="140"/>
      <c r="Z308" s="126"/>
      <c r="AA308" s="136"/>
      <c r="AB308" s="5"/>
      <c r="AC308" s="140"/>
      <c r="AD308" s="126"/>
      <c r="AE308" s="136"/>
      <c r="AF308" s="5"/>
      <c r="AG308" s="140"/>
      <c r="AH308" s="126"/>
      <c r="AI308" s="155"/>
      <c r="AJ308" s="123"/>
      <c r="AK308" s="139"/>
      <c r="AL308" s="124"/>
      <c r="AM308" s="155"/>
      <c r="AN308" s="123"/>
      <c r="AO308" s="139"/>
      <c r="AP308" s="124"/>
      <c r="AQ308" s="122"/>
      <c r="AR308" s="123"/>
      <c r="AS308" s="139"/>
      <c r="AT308" s="124"/>
      <c r="AU308" s="122"/>
      <c r="AV308" s="123"/>
      <c r="AW308" s="139"/>
      <c r="AX308" s="124"/>
    </row>
    <row r="309" spans="1:50" ht="14.4" customHeight="1">
      <c r="A309" s="245">
        <f>IF(D309=0," ",RANK(D309,$D$3:$D$1238,0))</f>
        <v>301</v>
      </c>
      <c r="B309" s="246">
        <v>307</v>
      </c>
      <c r="C309" s="104" t="s">
        <v>764</v>
      </c>
      <c r="D309" s="115">
        <f>I309+M309+Q309+U309+Y309+AC309+AG309+AK309+AO309+AW309+AS309</f>
        <v>76.5</v>
      </c>
      <c r="E309" s="115">
        <f>J309+N309+R309+V309+Z309+AD309+AH309+AL309+AP309+AX309+AT309</f>
        <v>5</v>
      </c>
      <c r="F309" s="119">
        <f>COUNTA(H309,L309,P309,T309,X309,AB309,AF309,AJ309,AN309,AV309,AR309)</f>
        <v>1</v>
      </c>
      <c r="G309" s="125"/>
      <c r="H309" s="5"/>
      <c r="I309" s="140"/>
      <c r="J309" s="126"/>
      <c r="K309" s="125">
        <f>VLOOKUP(C309,'2'!$B$101:$H$575,3,FALSE)</f>
        <v>1.9050925925925926E-2</v>
      </c>
      <c r="L309" s="5">
        <f>VLOOKUP(C309,'2'!$B$101:$H$575,4,FALSE)</f>
        <v>17</v>
      </c>
      <c r="M309" s="140">
        <f>VLOOKUP(L309,Баллы!$A$2:$B$101,2)+N309/2</f>
        <v>76.5</v>
      </c>
      <c r="N309" s="126">
        <f>VLOOKUP(C309,'2'!$B$101:$H$575,6,FALSE)</f>
        <v>5</v>
      </c>
      <c r="O309" s="125"/>
      <c r="P309" s="5"/>
      <c r="Q309" s="140"/>
      <c r="R309" s="126"/>
      <c r="S309" s="125"/>
      <c r="T309" s="5"/>
      <c r="U309" s="140"/>
      <c r="V309" s="126"/>
      <c r="W309" s="136"/>
      <c r="X309" s="5"/>
      <c r="Y309" s="140"/>
      <c r="Z309" s="126"/>
      <c r="AA309" s="136"/>
      <c r="AB309" s="5"/>
      <c r="AC309" s="140"/>
      <c r="AD309" s="126"/>
      <c r="AE309" s="136"/>
      <c r="AF309" s="5"/>
      <c r="AG309" s="140"/>
      <c r="AH309" s="126"/>
      <c r="AI309" s="155"/>
      <c r="AJ309" s="123"/>
      <c r="AK309" s="139"/>
      <c r="AL309" s="124"/>
      <c r="AM309" s="155"/>
      <c r="AN309" s="123"/>
      <c r="AO309" s="139"/>
      <c r="AP309" s="124"/>
      <c r="AQ309" s="122"/>
      <c r="AR309" s="123"/>
      <c r="AS309" s="139"/>
      <c r="AT309" s="124"/>
      <c r="AU309" s="122"/>
      <c r="AV309" s="123"/>
      <c r="AW309" s="139"/>
      <c r="AX309" s="124"/>
    </row>
    <row r="310" spans="1:50" ht="14.4" customHeight="1">
      <c r="A310" s="245">
        <f>IF(D310=0," ",RANK(D310,$D$3:$D$1238,0))</f>
        <v>308</v>
      </c>
      <c r="B310" s="246">
        <v>308</v>
      </c>
      <c r="C310" s="104" t="s">
        <v>912</v>
      </c>
      <c r="D310" s="115">
        <f>I310+M310+Q310+U310+Y310+AC310+AG310+AK310+AO310+AW310+AS310</f>
        <v>76</v>
      </c>
      <c r="E310" s="115">
        <f>J310+N310+R310+V310+Z310+AD310+AH310+AL310+AP310+AX310+AT310</f>
        <v>50</v>
      </c>
      <c r="F310" s="119">
        <f>COUNTA(H310,L310,P310,T310,X310,AB310,AF310,AJ310,AN310,AV310,AR310)</f>
        <v>3</v>
      </c>
      <c r="G310" s="125"/>
      <c r="H310" s="5"/>
      <c r="I310" s="140"/>
      <c r="J310" s="126"/>
      <c r="K310" s="125">
        <f>VLOOKUP(C310,'2'!$B$101:$H$575,3,FALSE)</f>
        <v>6.0659722222222219E-2</v>
      </c>
      <c r="L310" s="5">
        <f>VLOOKUP(C310,'2'!$B$101:$H$575,4,FALSE)</f>
        <v>79</v>
      </c>
      <c r="M310" s="140">
        <f>VLOOKUP(L310,Баллы!$A$2:$B$101,2)+N310/2</f>
        <v>19.5</v>
      </c>
      <c r="N310" s="126">
        <f>VLOOKUP(C310,'2'!$B$101:$H$575,6,FALSE)</f>
        <v>15</v>
      </c>
      <c r="O310" s="125"/>
      <c r="P310" s="5"/>
      <c r="Q310" s="140"/>
      <c r="R310" s="126"/>
      <c r="S310" s="125">
        <f>VLOOKUP(C310,'4'!$B$2:$I$1053,3,FALSE)</f>
        <v>4.1712962962962966E-2</v>
      </c>
      <c r="T310" s="5">
        <f>VLOOKUP(C310,'4'!$B$2:$I$1053,4,FALSE)</f>
        <v>135</v>
      </c>
      <c r="U310" s="140">
        <f>VLOOKUP(T310,Баллы!$A$2:$B$101,2)+V310/2</f>
        <v>6</v>
      </c>
      <c r="V310" s="126">
        <f>VLOOKUP(C310,'4'!$B$2:$I$1053,6,FALSE)</f>
        <v>10</v>
      </c>
      <c r="W310" s="136"/>
      <c r="X310" s="5"/>
      <c r="Y310" s="140"/>
      <c r="Z310" s="126"/>
      <c r="AA310" s="136"/>
      <c r="AB310" s="5"/>
      <c r="AC310" s="140"/>
      <c r="AD310" s="126"/>
      <c r="AE310" s="136"/>
      <c r="AF310" s="5"/>
      <c r="AG310" s="140"/>
      <c r="AH310" s="126"/>
      <c r="AI310" s="155"/>
      <c r="AJ310" s="123"/>
      <c r="AK310" s="139"/>
      <c r="AL310" s="124"/>
      <c r="AM310" s="155">
        <f>VLOOKUP(C310,'9'!$B$2:$H$1187,3,FALSE)</f>
        <v>0.10159722222222223</v>
      </c>
      <c r="AN310" s="123">
        <f>VLOOKUP(C310,'9'!$B$2:$H$1187,4,FALSE)</f>
        <v>53</v>
      </c>
      <c r="AO310" s="139">
        <f>VLOOKUP(AN310,Баллы!$A$2:$B$101,2)+AP310/2</f>
        <v>50.5</v>
      </c>
      <c r="AP310" s="124">
        <f>VLOOKUP(C310,'9'!$B$2:$H$1187,6,FALSE)</f>
        <v>25</v>
      </c>
      <c r="AQ310" s="122"/>
      <c r="AR310" s="123"/>
      <c r="AS310" s="139"/>
      <c r="AT310" s="124"/>
      <c r="AU310" s="122"/>
      <c r="AV310" s="123"/>
      <c r="AW310" s="139"/>
      <c r="AX310" s="124"/>
    </row>
    <row r="311" spans="1:50" ht="14.4" customHeight="1">
      <c r="A311" s="245">
        <f>IF(D311=0," ",RANK(D311,$D$3:$D$1238,0))</f>
        <v>308</v>
      </c>
      <c r="B311" s="246">
        <v>309</v>
      </c>
      <c r="C311" s="107" t="s">
        <v>1664</v>
      </c>
      <c r="D311" s="115">
        <f>I311+M311+Q311+U311+Y311+AC311+AG311+AK311+AO311+AW311+AS311</f>
        <v>76</v>
      </c>
      <c r="E311" s="115">
        <f>J311+N311+R311+V311+Z311+AD311+AH311+AL311+AP311+AX311+AT311</f>
        <v>20</v>
      </c>
      <c r="F311" s="119">
        <f>COUNTA(H311,L311,P311,T311,X311,AB311,AF311,AJ311,AN311,AV311,AR311)</f>
        <v>1</v>
      </c>
      <c r="G311" s="125"/>
      <c r="H311" s="5"/>
      <c r="I311" s="140"/>
      <c r="J311" s="126"/>
      <c r="K311" s="125"/>
      <c r="L311" s="5"/>
      <c r="M311" s="140"/>
      <c r="N311" s="126"/>
      <c r="O311" s="125"/>
      <c r="P311" s="5"/>
      <c r="Q311" s="140"/>
      <c r="R311" s="126"/>
      <c r="S311" s="125">
        <f>VLOOKUP(C311,'4'!$B$2:$I$1053,3,FALSE)</f>
        <v>6.986111111111111E-2</v>
      </c>
      <c r="T311" s="5">
        <f>VLOOKUP(C311,'4'!$B$2:$I$1053,4,FALSE)</f>
        <v>25</v>
      </c>
      <c r="U311" s="140">
        <f>VLOOKUP(T311,Баллы!$A$2:$B$101,2)+V311/2</f>
        <v>76</v>
      </c>
      <c r="V311" s="126">
        <f>VLOOKUP(C311,'4'!$B$2:$I$1053,6,FALSE)</f>
        <v>20</v>
      </c>
      <c r="W311" s="136"/>
      <c r="X311" s="5"/>
      <c r="Y311" s="140"/>
      <c r="Z311" s="126"/>
      <c r="AA311" s="136"/>
      <c r="AB311" s="5"/>
      <c r="AC311" s="140"/>
      <c r="AD311" s="126"/>
      <c r="AE311" s="136"/>
      <c r="AF311" s="5"/>
      <c r="AG311" s="140"/>
      <c r="AH311" s="126"/>
      <c r="AI311" s="155"/>
      <c r="AJ311" s="123"/>
      <c r="AK311" s="139"/>
      <c r="AL311" s="124"/>
      <c r="AM311" s="155"/>
      <c r="AN311" s="123"/>
      <c r="AO311" s="139"/>
      <c r="AP311" s="124"/>
      <c r="AQ311" s="122"/>
      <c r="AR311" s="123"/>
      <c r="AS311" s="139"/>
      <c r="AT311" s="124"/>
      <c r="AU311" s="122"/>
      <c r="AV311" s="123"/>
      <c r="AW311" s="139"/>
      <c r="AX311" s="124"/>
    </row>
    <row r="312" spans="1:50" ht="14.4" customHeight="1">
      <c r="A312" s="245">
        <f>IF(D312=0," ",RANK(D312,$D$3:$D$1238,0))</f>
        <v>308</v>
      </c>
      <c r="B312" s="246">
        <v>309</v>
      </c>
      <c r="C312" s="105" t="s">
        <v>410</v>
      </c>
      <c r="D312" s="115">
        <f>I312+M312+Q312+U312+Y312+AC312+AG312+AK312+AO312+AW312+AS312</f>
        <v>76</v>
      </c>
      <c r="E312" s="115">
        <f>J312+N312+R312+V312+Z312+AD312+AH312+AL312+AP312+AX312+AT312</f>
        <v>20</v>
      </c>
      <c r="F312" s="119">
        <f>COUNTA(H312,L312,P312,T312,X312,AB312,AF312,AJ312,AN312,AV312,AR312)</f>
        <v>1</v>
      </c>
      <c r="G312" s="125"/>
      <c r="H312" s="5"/>
      <c r="I312" s="140"/>
      <c r="J312" s="126"/>
      <c r="K312" s="125"/>
      <c r="L312" s="5"/>
      <c r="M312" s="140"/>
      <c r="N312" s="126"/>
      <c r="O312" s="125"/>
      <c r="P312" s="5"/>
      <c r="Q312" s="140"/>
      <c r="R312" s="126"/>
      <c r="S312" s="125"/>
      <c r="T312" s="5"/>
      <c r="U312" s="140"/>
      <c r="V312" s="126"/>
      <c r="W312" s="136"/>
      <c r="X312" s="5"/>
      <c r="Y312" s="140"/>
      <c r="Z312" s="126"/>
      <c r="AA312" s="136">
        <f>VLOOKUP(C312,'6'!$B$8:$H$202,3,FALSE)</f>
        <v>8.2152777777777783E-2</v>
      </c>
      <c r="AB312" s="5">
        <f>VLOOKUP(C312,'6'!$B$8:$H$202,4,FALSE)</f>
        <v>25</v>
      </c>
      <c r="AC312" s="140">
        <f>VLOOKUP(AB312,Баллы!$A$2:$B$101,2)+AD312/2</f>
        <v>76</v>
      </c>
      <c r="AD312" s="126">
        <f>VLOOKUP(C312,'6'!$B$8:$H$202,6,FALSE)</f>
        <v>20</v>
      </c>
      <c r="AE312" s="136"/>
      <c r="AF312" s="5"/>
      <c r="AG312" s="140"/>
      <c r="AH312" s="126"/>
      <c r="AI312" s="155"/>
      <c r="AJ312" s="123"/>
      <c r="AK312" s="139"/>
      <c r="AL312" s="124"/>
      <c r="AM312" s="155"/>
      <c r="AN312" s="123"/>
      <c r="AO312" s="139"/>
      <c r="AP312" s="124"/>
      <c r="AQ312" s="122"/>
      <c r="AR312" s="123"/>
      <c r="AS312" s="139"/>
      <c r="AT312" s="124"/>
      <c r="AU312" s="122"/>
      <c r="AV312" s="123"/>
      <c r="AW312" s="139"/>
      <c r="AX312" s="124"/>
    </row>
    <row r="313" spans="1:50" ht="14.4" customHeight="1">
      <c r="A313" s="245">
        <f>IF(D313=0," ",RANK(D313,$D$3:$D$1238,0))</f>
        <v>308</v>
      </c>
      <c r="B313" s="246">
        <v>311</v>
      </c>
      <c r="C313" s="107" t="s">
        <v>1450</v>
      </c>
      <c r="D313" s="115">
        <f>I313+M313+Q313+U313+Y313+AC313+AG313+AK313+AO313+AW313+AS313</f>
        <v>76</v>
      </c>
      <c r="E313" s="115">
        <f>J313+N313+R313+V313+Z313+AD313+AH313+AL313+AP313+AX313+AT313</f>
        <v>10</v>
      </c>
      <c r="F313" s="119">
        <f>COUNTA(H313,L313,P313,T313,X313,AB313,AF313,AJ313,AN313,AV313,AR313)</f>
        <v>1</v>
      </c>
      <c r="G313" s="125"/>
      <c r="H313" s="5"/>
      <c r="I313" s="140"/>
      <c r="J313" s="126"/>
      <c r="K313" s="125"/>
      <c r="L313" s="5"/>
      <c r="M313" s="140"/>
      <c r="N313" s="126"/>
      <c r="O313" s="125"/>
      <c r="P313" s="5"/>
      <c r="Q313" s="140"/>
      <c r="R313" s="126"/>
      <c r="S313" s="125">
        <f>VLOOKUP(C313,'4'!$B$2:$I$1053,3,FALSE)</f>
        <v>3.246527777777778E-2</v>
      </c>
      <c r="T313" s="5">
        <f>VLOOKUP(C313,'4'!$B$2:$I$1053,4,FALSE)</f>
        <v>20</v>
      </c>
      <c r="U313" s="140">
        <f>VLOOKUP(T313,Баллы!$A$2:$B$101,2)+V313/2</f>
        <v>76</v>
      </c>
      <c r="V313" s="126">
        <f>VLOOKUP(C313,'4'!$B$2:$I$1053,6,FALSE)</f>
        <v>10</v>
      </c>
      <c r="W313" s="136"/>
      <c r="X313" s="5"/>
      <c r="Y313" s="140"/>
      <c r="Z313" s="126"/>
      <c r="AA313" s="136"/>
      <c r="AB313" s="5"/>
      <c r="AC313" s="140"/>
      <c r="AD313" s="126"/>
      <c r="AE313" s="136"/>
      <c r="AF313" s="5"/>
      <c r="AG313" s="140"/>
      <c r="AH313" s="126"/>
      <c r="AI313" s="155"/>
      <c r="AJ313" s="123"/>
      <c r="AK313" s="139"/>
      <c r="AL313" s="124"/>
      <c r="AM313" s="155"/>
      <c r="AN313" s="123"/>
      <c r="AO313" s="139"/>
      <c r="AP313" s="124"/>
      <c r="AQ313" s="122"/>
      <c r="AR313" s="123"/>
      <c r="AS313" s="139"/>
      <c r="AT313" s="124"/>
      <c r="AU313" s="122"/>
      <c r="AV313" s="123"/>
      <c r="AW313" s="139"/>
      <c r="AX313" s="124"/>
    </row>
    <row r="314" spans="1:50" ht="14.4" customHeight="1">
      <c r="A314" s="245">
        <f>IF(D314=0," ",RANK(D314,$D$3:$D$1238,0))</f>
        <v>308</v>
      </c>
      <c r="B314" s="246">
        <v>311</v>
      </c>
      <c r="C314" s="283" t="s">
        <v>4552</v>
      </c>
      <c r="D314" s="115">
        <f>I314+M314+Q314+U314+Y314+AC314+AG314+AK314+AO314+AW314+AS314</f>
        <v>76</v>
      </c>
      <c r="E314" s="115">
        <f>J314+N314+R314+V314+Z314+AD314+AH314+AL314+AP314+AX314+AT314</f>
        <v>10</v>
      </c>
      <c r="F314" s="119">
        <f>COUNTA(H314,L314,P314,T314,X314,AB314,AF314,AJ314,AN314,AV314,AR314)</f>
        <v>1</v>
      </c>
      <c r="G314" s="125"/>
      <c r="H314" s="5"/>
      <c r="I314" s="140"/>
      <c r="J314" s="126"/>
      <c r="K314" s="125"/>
      <c r="L314" s="5"/>
      <c r="M314" s="140"/>
      <c r="N314" s="126"/>
      <c r="O314" s="125"/>
      <c r="P314" s="5"/>
      <c r="Q314" s="140"/>
      <c r="R314" s="126"/>
      <c r="S314" s="125"/>
      <c r="T314" s="5"/>
      <c r="U314" s="140"/>
      <c r="V314" s="126"/>
      <c r="W314" s="136"/>
      <c r="X314" s="5"/>
      <c r="Y314" s="140"/>
      <c r="Z314" s="126"/>
      <c r="AA314" s="136"/>
      <c r="AB314" s="301"/>
      <c r="AC314" s="140"/>
      <c r="AD314" s="126"/>
      <c r="AE314" s="136"/>
      <c r="AF314" s="5"/>
      <c r="AG314" s="140"/>
      <c r="AH314" s="126"/>
      <c r="AI314" s="155"/>
      <c r="AJ314" s="123"/>
      <c r="AK314" s="139"/>
      <c r="AL314" s="124"/>
      <c r="AM314" s="155">
        <f>VLOOKUP(C314,'9'!$B$2:$H$1187,3,FALSE)</f>
        <v>3.2777777777777781E-2</v>
      </c>
      <c r="AN314" s="123">
        <f>VLOOKUP(C314,'9'!$B$2:$H$1187,4,FALSE)</f>
        <v>20</v>
      </c>
      <c r="AO314" s="139">
        <f>VLOOKUP(AN314,Баллы!$A$2:$B$101,2)+AP314/2</f>
        <v>76</v>
      </c>
      <c r="AP314" s="124">
        <f>VLOOKUP(C314,'9'!$B$2:$H$1187,6,FALSE)</f>
        <v>10</v>
      </c>
      <c r="AQ314" s="122"/>
      <c r="AR314" s="123"/>
      <c r="AS314" s="139"/>
      <c r="AT314" s="124"/>
      <c r="AU314" s="122"/>
      <c r="AV314" s="123"/>
      <c r="AW314" s="139"/>
      <c r="AX314" s="124"/>
    </row>
    <row r="315" spans="1:50" ht="14.4" customHeight="1">
      <c r="A315" s="245">
        <f>IF(D315=0," ",RANK(D315,$D$3:$D$1238,0))</f>
        <v>308</v>
      </c>
      <c r="B315" s="246">
        <v>313</v>
      </c>
      <c r="C315" s="104" t="s">
        <v>6386</v>
      </c>
      <c r="D315" s="115">
        <f>I315+M315+Q315+U315+Y315+AC315+AG315+AK315+AO315+AW315+AS315</f>
        <v>76</v>
      </c>
      <c r="E315" s="115">
        <f>J315+N315+R315+V315+Z315+AD315+AH315+AL315+AP315+AX315+AT315</f>
        <v>8</v>
      </c>
      <c r="F315" s="119">
        <f>COUNTA(H315,L315,P315,T315,X315,AB315,AF315,AJ315,AN315,AV315,AR315)</f>
        <v>1</v>
      </c>
      <c r="G315" s="125"/>
      <c r="H315" s="5"/>
      <c r="I315" s="140"/>
      <c r="J315" s="126"/>
      <c r="K315" s="125"/>
      <c r="L315" s="5"/>
      <c r="M315" s="140"/>
      <c r="N315" s="126"/>
      <c r="O315" s="125"/>
      <c r="P315" s="5"/>
      <c r="Q315" s="140"/>
      <c r="R315" s="126"/>
      <c r="S315" s="125"/>
      <c r="T315" s="5"/>
      <c r="U315" s="140"/>
      <c r="V315" s="126"/>
      <c r="W315" s="136"/>
      <c r="X315" s="5"/>
      <c r="Y315" s="140"/>
      <c r="Z315" s="126"/>
      <c r="AA315" s="136"/>
      <c r="AB315" s="301"/>
      <c r="AC315" s="140"/>
      <c r="AD315" s="126"/>
      <c r="AE315" s="136"/>
      <c r="AF315" s="5"/>
      <c r="AG315" s="140"/>
      <c r="AH315" s="126"/>
      <c r="AI315" s="155"/>
      <c r="AJ315" s="123"/>
      <c r="AK315" s="139"/>
      <c r="AL315" s="124"/>
      <c r="AM315" s="155"/>
      <c r="AN315" s="123"/>
      <c r="AO315" s="139"/>
      <c r="AP315" s="124"/>
      <c r="AQ315" s="122"/>
      <c r="AR315" s="123"/>
      <c r="AS315" s="139"/>
      <c r="AT315" s="124"/>
      <c r="AU315" s="122">
        <f>VLOOKUP(C315,'11'!$B$9:$H$521,3,FALSE)</f>
        <v>2.9733796296296296E-2</v>
      </c>
      <c r="AV315" s="123">
        <f>VLOOKUP(C315,'11'!$B$9:$H$521,4,FALSE)</f>
        <v>19</v>
      </c>
      <c r="AW315" s="139">
        <f>VLOOKUP(AV315,Баллы!$A$2:$B$101,2)+AX315/2</f>
        <v>76</v>
      </c>
      <c r="AX315" s="124">
        <f>VLOOKUP(C315,'11'!$B$9:$H$521,6,FALSE)</f>
        <v>8</v>
      </c>
    </row>
    <row r="316" spans="1:50" ht="14.4" customHeight="1">
      <c r="A316" s="245">
        <f>IF(D316=0," ",RANK(D316,$D$3:$D$1238,0))</f>
        <v>314</v>
      </c>
      <c r="B316" s="246">
        <v>314</v>
      </c>
      <c r="C316" s="111" t="s">
        <v>1380</v>
      </c>
      <c r="D316" s="115">
        <f>I316+M316+Q316+U316+Y316+AC316+AG316+AK316+AO316+AW316+AS316</f>
        <v>75.5</v>
      </c>
      <c r="E316" s="115">
        <f>J316+N316+R316+V316+Z316+AD316+AH316+AL316+AP316+AX316+AT316</f>
        <v>21</v>
      </c>
      <c r="F316" s="119">
        <f>COUNTA(H316,L316,P316,T316,X316,AB316,AF316,AJ316,AN316,AV316,AR316)</f>
        <v>1</v>
      </c>
      <c r="G316" s="125"/>
      <c r="H316" s="5"/>
      <c r="I316" s="140"/>
      <c r="J316" s="126"/>
      <c r="K316" s="125"/>
      <c r="L316" s="5"/>
      <c r="M316" s="140"/>
      <c r="N316" s="126"/>
      <c r="O316" s="125"/>
      <c r="P316" s="5"/>
      <c r="Q316" s="140"/>
      <c r="R316" s="126"/>
      <c r="S316" s="125"/>
      <c r="T316" s="5"/>
      <c r="U316" s="140"/>
      <c r="V316" s="126"/>
      <c r="W316" s="136"/>
      <c r="X316" s="5"/>
      <c r="Y316" s="140"/>
      <c r="Z316" s="126"/>
      <c r="AA316" s="136"/>
      <c r="AB316" s="5"/>
      <c r="AC316" s="140"/>
      <c r="AD316" s="126"/>
      <c r="AE316" s="136">
        <f>VLOOKUP(C316,'7'!$B$11:$H$105,3,FALSE)</f>
        <v>0.14608796296296298</v>
      </c>
      <c r="AF316" s="5">
        <f>VLOOKUP(C316,'7'!$B$11:$H$105,4,FALSE)</f>
        <v>26</v>
      </c>
      <c r="AG316" s="140">
        <f>VLOOKUP(AF316,Баллы!$A$2:$B$101,2)+AH316/2</f>
        <v>75.5</v>
      </c>
      <c r="AH316" s="126">
        <f>VLOOKUP(C316,'7'!$B$11:$H$105,6,FALSE)</f>
        <v>21</v>
      </c>
      <c r="AI316" s="155"/>
      <c r="AJ316" s="123"/>
      <c r="AK316" s="139"/>
      <c r="AL316" s="124"/>
      <c r="AM316" s="155"/>
      <c r="AN316" s="123"/>
      <c r="AO316" s="139"/>
      <c r="AP316" s="124"/>
      <c r="AQ316" s="122"/>
      <c r="AR316" s="123"/>
      <c r="AS316" s="139"/>
      <c r="AT316" s="124"/>
      <c r="AU316" s="122"/>
      <c r="AV316" s="123"/>
      <c r="AW316" s="139"/>
      <c r="AX316" s="124"/>
    </row>
    <row r="317" spans="1:50" ht="14.4" customHeight="1">
      <c r="A317" s="245">
        <f>IF(D317=0," ",RANK(D317,$D$3:$D$1238,0))</f>
        <v>314</v>
      </c>
      <c r="B317" s="246">
        <v>315</v>
      </c>
      <c r="C317" s="104" t="s">
        <v>6354</v>
      </c>
      <c r="D317" s="115">
        <f>I317+M317+Q317+U317+Y317+AC317+AG317+AK317+AO317+AW317+AS317</f>
        <v>75.5</v>
      </c>
      <c r="E317" s="115">
        <f>J317+N317+R317+V317+Z317+AD317+AH317+AL317+AP317+AX317+AT317</f>
        <v>15</v>
      </c>
      <c r="F317" s="119">
        <f>COUNTA(H317,L317,P317,T317,X317,AB317,AF317,AJ317,AN317,AV317,AR317)</f>
        <v>1</v>
      </c>
      <c r="G317" s="125"/>
      <c r="H317" s="5"/>
      <c r="I317" s="140"/>
      <c r="J317" s="126"/>
      <c r="K317" s="125"/>
      <c r="L317" s="5"/>
      <c r="M317" s="140"/>
      <c r="N317" s="126"/>
      <c r="O317" s="125"/>
      <c r="P317" s="5"/>
      <c r="Q317" s="140"/>
      <c r="R317" s="126"/>
      <c r="S317" s="125"/>
      <c r="T317" s="5"/>
      <c r="U317" s="140"/>
      <c r="V317" s="126"/>
      <c r="W317" s="136"/>
      <c r="X317" s="5"/>
      <c r="Y317" s="140"/>
      <c r="Z317" s="126"/>
      <c r="AA317" s="136"/>
      <c r="AB317" s="301"/>
      <c r="AC317" s="140"/>
      <c r="AD317" s="126"/>
      <c r="AE317" s="136"/>
      <c r="AF317" s="5"/>
      <c r="AG317" s="140"/>
      <c r="AH317" s="126"/>
      <c r="AI317" s="155"/>
      <c r="AJ317" s="123"/>
      <c r="AK317" s="139"/>
      <c r="AL317" s="124"/>
      <c r="AM317" s="155"/>
      <c r="AN317" s="123"/>
      <c r="AO317" s="139"/>
      <c r="AP317" s="124"/>
      <c r="AQ317" s="122"/>
      <c r="AR317" s="123"/>
      <c r="AS317" s="139"/>
      <c r="AT317" s="124"/>
      <c r="AU317" s="122">
        <f>VLOOKUP(C317,'11'!$B$9:$H$521,3,FALSE)</f>
        <v>5.4421296296296294E-2</v>
      </c>
      <c r="AV317" s="123">
        <f>VLOOKUP(C317,'11'!$B$9:$H$521,4,FALSE)</f>
        <v>23</v>
      </c>
      <c r="AW317" s="139">
        <f>VLOOKUP(AV317,Баллы!$A$2:$B$101,2)+AX317/2</f>
        <v>75.5</v>
      </c>
      <c r="AX317" s="124">
        <f>VLOOKUP(C317,'11'!$B$9:$H$521,6,FALSE)</f>
        <v>15</v>
      </c>
    </row>
    <row r="318" spans="1:50" ht="14.4" customHeight="1">
      <c r="A318" s="245">
        <f>IF(D318=0," ",RANK(D318,$D$3:$D$1238,0))</f>
        <v>314</v>
      </c>
      <c r="B318" s="246">
        <v>316</v>
      </c>
      <c r="C318" s="107" t="s">
        <v>2432</v>
      </c>
      <c r="D318" s="115">
        <f>I318+M318+Q318+U318+Y318+AC318+AG318+AK318+AO318+AW318+AS318</f>
        <v>75.5</v>
      </c>
      <c r="E318" s="115">
        <f>J318+N318+R318+V318+Z318+AD318+AH318+AL318+AP318+AX318+AT318</f>
        <v>5</v>
      </c>
      <c r="F318" s="119">
        <f>COUNTA(H318,L318,P318,T318,X318,AB318,AF318,AJ318,AN318,AV318,AR318)</f>
        <v>1</v>
      </c>
      <c r="G318" s="125"/>
      <c r="H318" s="5"/>
      <c r="I318" s="140"/>
      <c r="J318" s="126"/>
      <c r="K318" s="125"/>
      <c r="L318" s="5"/>
      <c r="M318" s="140"/>
      <c r="N318" s="126"/>
      <c r="O318" s="125"/>
      <c r="P318" s="5"/>
      <c r="Q318" s="140"/>
      <c r="R318" s="126"/>
      <c r="S318" s="125">
        <f>VLOOKUP(C318,'4'!$B$2:$I$1053,3,FALSE)</f>
        <v>1.369212962962963E-2</v>
      </c>
      <c r="T318" s="5">
        <f>VLOOKUP(C318,'4'!$B$2:$I$1053,4,FALSE)</f>
        <v>18</v>
      </c>
      <c r="U318" s="140">
        <f>VLOOKUP(T318,Баллы!$A$2:$B$101,2)+V318/2</f>
        <v>75.5</v>
      </c>
      <c r="V318" s="126">
        <f>VLOOKUP(C318,'4'!$B$2:$I$1053,6,FALSE)</f>
        <v>5</v>
      </c>
      <c r="W318" s="136"/>
      <c r="X318" s="5"/>
      <c r="Y318" s="140"/>
      <c r="Z318" s="126"/>
      <c r="AA318" s="136"/>
      <c r="AB318" s="5"/>
      <c r="AC318" s="140"/>
      <c r="AD318" s="126"/>
      <c r="AE318" s="136"/>
      <c r="AF318" s="5"/>
      <c r="AG318" s="140"/>
      <c r="AH318" s="126"/>
      <c r="AI318" s="155"/>
      <c r="AJ318" s="123"/>
      <c r="AK318" s="139"/>
      <c r="AL318" s="124"/>
      <c r="AM318" s="155"/>
      <c r="AN318" s="123"/>
      <c r="AO318" s="139"/>
      <c r="AP318" s="124"/>
      <c r="AQ318" s="122"/>
      <c r="AR318" s="123"/>
      <c r="AS318" s="139"/>
      <c r="AT318" s="124"/>
      <c r="AU318" s="122"/>
      <c r="AV318" s="123"/>
      <c r="AW318" s="139"/>
      <c r="AX318" s="124"/>
    </row>
    <row r="319" spans="1:50" ht="14.4" customHeight="1">
      <c r="A319" s="245">
        <f>IF(D319=0," ",RANK(D319,$D$3:$D$1238,0))</f>
        <v>314</v>
      </c>
      <c r="B319" s="246">
        <v>316</v>
      </c>
      <c r="C319" s="283" t="s">
        <v>5038</v>
      </c>
      <c r="D319" s="115">
        <f>I319+M319+Q319+U319+Y319+AC319+AG319+AK319+AO319+AW319+AS319</f>
        <v>75.5</v>
      </c>
      <c r="E319" s="115">
        <f>J319+N319+R319+V319+Z319+AD319+AH319+AL319+AP319+AX319+AT319</f>
        <v>5</v>
      </c>
      <c r="F319" s="119">
        <f>COUNTA(H319,L319,P319,T319,X319,AB319,AF319,AJ319,AN319,AV319,AR319)</f>
        <v>1</v>
      </c>
      <c r="G319" s="125"/>
      <c r="H319" s="5"/>
      <c r="I319" s="140"/>
      <c r="J319" s="126"/>
      <c r="K319" s="125"/>
      <c r="L319" s="5"/>
      <c r="M319" s="140"/>
      <c r="N319" s="126"/>
      <c r="O319" s="125"/>
      <c r="P319" s="5"/>
      <c r="Q319" s="140"/>
      <c r="R319" s="126"/>
      <c r="S319" s="125"/>
      <c r="T319" s="5"/>
      <c r="U319" s="140"/>
      <c r="V319" s="126"/>
      <c r="W319" s="136"/>
      <c r="X319" s="5"/>
      <c r="Y319" s="140"/>
      <c r="Z319" s="126"/>
      <c r="AA319" s="136"/>
      <c r="AB319" s="301"/>
      <c r="AC319" s="140"/>
      <c r="AD319" s="126"/>
      <c r="AE319" s="136"/>
      <c r="AF319" s="5"/>
      <c r="AG319" s="140"/>
      <c r="AH319" s="126"/>
      <c r="AI319" s="155"/>
      <c r="AJ319" s="123"/>
      <c r="AK319" s="139"/>
      <c r="AL319" s="124"/>
      <c r="AM319" s="155">
        <f>VLOOKUP(C319,'9'!$B$2:$H$1187,3,FALSE)</f>
        <v>1.7893518518518517E-2</v>
      </c>
      <c r="AN319" s="123">
        <f>VLOOKUP(C319,'9'!$B$2:$H$1187,4,FALSE)</f>
        <v>18</v>
      </c>
      <c r="AO319" s="139">
        <f>VLOOKUP(AN319,Баллы!$A$2:$B$101,2)+AP319/2</f>
        <v>75.5</v>
      </c>
      <c r="AP319" s="124">
        <f>VLOOKUP(C319,'9'!$B$2:$H$1187,6,FALSE)</f>
        <v>5</v>
      </c>
      <c r="AQ319" s="122"/>
      <c r="AR319" s="123"/>
      <c r="AS319" s="139"/>
      <c r="AT319" s="124"/>
      <c r="AU319" s="122"/>
      <c r="AV319" s="123"/>
      <c r="AW319" s="139"/>
      <c r="AX319" s="124"/>
    </row>
    <row r="320" spans="1:50" ht="14.4" customHeight="1">
      <c r="A320" s="245">
        <f>IF(D320=0," ",RANK(D320,$D$3:$D$1238,0))</f>
        <v>318</v>
      </c>
      <c r="B320" s="246">
        <v>318</v>
      </c>
      <c r="C320" s="105" t="s">
        <v>92</v>
      </c>
      <c r="D320" s="115">
        <f>I320+M320+Q320+U320+Y320+AC320+AG320+AK320+AO320+AW320+AS320</f>
        <v>75</v>
      </c>
      <c r="E320" s="115">
        <f>J320+N320+R320+V320+Z320+AD320+AH320+AL320+AP320+AX320+AT320</f>
        <v>20</v>
      </c>
      <c r="F320" s="119">
        <f>COUNTA(H320,L320,P320,T320,X320,AB320,AF320,AJ320,AN320,AV320,AR320)</f>
        <v>1</v>
      </c>
      <c r="G320" s="125"/>
      <c r="H320" s="5"/>
      <c r="I320" s="140"/>
      <c r="J320" s="126"/>
      <c r="K320" s="125"/>
      <c r="L320" s="5"/>
      <c r="M320" s="140"/>
      <c r="N320" s="126"/>
      <c r="O320" s="125"/>
      <c r="P320" s="5"/>
      <c r="Q320" s="140"/>
      <c r="R320" s="126"/>
      <c r="S320" s="125"/>
      <c r="T320" s="5"/>
      <c r="U320" s="140"/>
      <c r="V320" s="126"/>
      <c r="W320" s="136"/>
      <c r="X320" s="5"/>
      <c r="Y320" s="140"/>
      <c r="Z320" s="126"/>
      <c r="AA320" s="136">
        <f>VLOOKUP(C320,'6'!$B$8:$H$202,3,FALSE)</f>
        <v>8.4201388888888895E-2</v>
      </c>
      <c r="AB320" s="5">
        <f>VLOOKUP(C320,'6'!$B$8:$H$202,4,FALSE)</f>
        <v>26</v>
      </c>
      <c r="AC320" s="140">
        <f>VLOOKUP(AB320,Баллы!$A$2:$B$101,2)+AD320/2</f>
        <v>75</v>
      </c>
      <c r="AD320" s="126">
        <f>VLOOKUP(C320,'6'!$B$8:$H$202,6,FALSE)</f>
        <v>20</v>
      </c>
      <c r="AE320" s="136"/>
      <c r="AF320" s="5"/>
      <c r="AG320" s="140"/>
      <c r="AH320" s="126"/>
      <c r="AI320" s="155"/>
      <c r="AJ320" s="123"/>
      <c r="AK320" s="139"/>
      <c r="AL320" s="124"/>
      <c r="AM320" s="155"/>
      <c r="AN320" s="123"/>
      <c r="AO320" s="139"/>
      <c r="AP320" s="124"/>
      <c r="AQ320" s="122"/>
      <c r="AR320" s="123"/>
      <c r="AS320" s="139"/>
      <c r="AT320" s="124"/>
      <c r="AU320" s="122"/>
      <c r="AV320" s="123"/>
      <c r="AW320" s="139"/>
      <c r="AX320" s="124"/>
    </row>
    <row r="321" spans="1:50" ht="14.4" customHeight="1">
      <c r="A321" s="245">
        <f>IF(D321=0," ",RANK(D321,$D$3:$D$1238,0))</f>
        <v>318</v>
      </c>
      <c r="B321" s="246">
        <v>319</v>
      </c>
      <c r="C321" s="104" t="s">
        <v>6387</v>
      </c>
      <c r="D321" s="115">
        <f>I321+M321+Q321+U321+Y321+AC321+AG321+AK321+AO321+AW321+AS321</f>
        <v>75</v>
      </c>
      <c r="E321" s="115">
        <f>J321+N321+R321+V321+Z321+AD321+AH321+AL321+AP321+AX321+AT321</f>
        <v>8</v>
      </c>
      <c r="F321" s="119">
        <f>COUNTA(H321,L321,P321,T321,X321,AB321,AF321,AJ321,AN321,AV321,AR321)</f>
        <v>1</v>
      </c>
      <c r="G321" s="125"/>
      <c r="H321" s="5"/>
      <c r="I321" s="140"/>
      <c r="J321" s="126"/>
      <c r="K321" s="125"/>
      <c r="L321" s="5"/>
      <c r="M321" s="140"/>
      <c r="N321" s="126"/>
      <c r="O321" s="125"/>
      <c r="P321" s="5"/>
      <c r="Q321" s="140"/>
      <c r="R321" s="126"/>
      <c r="S321" s="125"/>
      <c r="T321" s="5"/>
      <c r="U321" s="140"/>
      <c r="V321" s="126"/>
      <c r="W321" s="136"/>
      <c r="X321" s="5"/>
      <c r="Y321" s="140"/>
      <c r="Z321" s="126"/>
      <c r="AA321" s="136"/>
      <c r="AB321" s="301"/>
      <c r="AC321" s="140"/>
      <c r="AD321" s="126"/>
      <c r="AE321" s="136"/>
      <c r="AF321" s="5"/>
      <c r="AG321" s="140"/>
      <c r="AH321" s="126"/>
      <c r="AI321" s="155"/>
      <c r="AJ321" s="123"/>
      <c r="AK321" s="139"/>
      <c r="AL321" s="124"/>
      <c r="AM321" s="155"/>
      <c r="AN321" s="123"/>
      <c r="AO321" s="139"/>
      <c r="AP321" s="124"/>
      <c r="AQ321" s="122"/>
      <c r="AR321" s="123"/>
      <c r="AS321" s="139"/>
      <c r="AT321" s="124"/>
      <c r="AU321" s="122">
        <f>VLOOKUP(C321,'11'!$B$9:$H$521,3,FALSE)</f>
        <v>3.0173611111111109E-2</v>
      </c>
      <c r="AV321" s="123">
        <f>VLOOKUP(C321,'11'!$B$9:$H$521,4,FALSE)</f>
        <v>20</v>
      </c>
      <c r="AW321" s="139">
        <f>VLOOKUP(AV321,Баллы!$A$2:$B$101,2)+AX321/2</f>
        <v>75</v>
      </c>
      <c r="AX321" s="124">
        <f>VLOOKUP(C321,'11'!$B$9:$H$521,6,FALSE)</f>
        <v>8</v>
      </c>
    </row>
    <row r="322" spans="1:50" ht="14.4" customHeight="1">
      <c r="A322" s="245">
        <f>IF(D322=0," ",RANK(D322,$D$3:$D$1238,0))</f>
        <v>320</v>
      </c>
      <c r="B322" s="246">
        <v>320</v>
      </c>
      <c r="C322" s="104" t="s">
        <v>257</v>
      </c>
      <c r="D322" s="115">
        <f>I322+M322+Q322+U322+Y322+AC322+AG322+AK322+AO322+AW322+AS322</f>
        <v>74.5</v>
      </c>
      <c r="E322" s="115">
        <f>J322+N322+R322+V322+Z322+AD322+AH322+AL322+AP322+AX322+AT322</f>
        <v>35</v>
      </c>
      <c r="F322" s="119">
        <f>COUNTA(H322,L322,P322,T322,X322,AB322,AF322,AJ322,AN322,AV322,AR322)</f>
        <v>3</v>
      </c>
      <c r="G322" s="125">
        <f>VLOOKUP(C322,'1'!$B$46:$H$384,3,FALSE)</f>
        <v>4.5775462962962969E-2</v>
      </c>
      <c r="H322" s="5">
        <f>VLOOKUP(C322,'1'!$B$46:$H$384,4,FALSE)</f>
        <v>118</v>
      </c>
      <c r="I322" s="140">
        <f>VLOOKUP(H322,Баллы!$A$2:$B$101,2)+J322/2</f>
        <v>6</v>
      </c>
      <c r="J322" s="126">
        <f>VLOOKUP(C322,'1'!$B$46:$H$384,6,FALSE)</f>
        <v>10</v>
      </c>
      <c r="K322" s="125"/>
      <c r="L322" s="5"/>
      <c r="M322" s="140"/>
      <c r="N322" s="126"/>
      <c r="O322" s="125"/>
      <c r="P322" s="5"/>
      <c r="Q322" s="140"/>
      <c r="R322" s="126"/>
      <c r="S322" s="125"/>
      <c r="T322" s="5"/>
      <c r="U322" s="140"/>
      <c r="V322" s="126"/>
      <c r="W322" s="136">
        <f>VLOOKUP(C322,'5'!$B$50:$H$423,3,FALSE)</f>
        <v>4.7476851851851853E-2</v>
      </c>
      <c r="X322" s="5">
        <f>VLOOKUP(C322,'5'!$B$50:$H$423,4,FALSE)</f>
        <v>36</v>
      </c>
      <c r="Y322" s="140">
        <f>VLOOKUP(X322,Баллы!$A$2:$B$101,2)+Z322/2</f>
        <v>60</v>
      </c>
      <c r="Z322" s="126">
        <f>VLOOKUP(C322,'5'!$B$50:$H$423,6,FALSE)</f>
        <v>10</v>
      </c>
      <c r="AA322" s="136"/>
      <c r="AB322" s="5"/>
      <c r="AC322" s="140"/>
      <c r="AD322" s="126"/>
      <c r="AE322" s="136"/>
      <c r="AF322" s="5"/>
      <c r="AG322" s="140"/>
      <c r="AH322" s="126"/>
      <c r="AI322" s="155"/>
      <c r="AJ322" s="123"/>
      <c r="AK322" s="139"/>
      <c r="AL322" s="124"/>
      <c r="AM322" s="155"/>
      <c r="AN322" s="123"/>
      <c r="AO322" s="139"/>
      <c r="AP322" s="124"/>
      <c r="AQ322" s="122"/>
      <c r="AR322" s="123"/>
      <c r="AS322" s="139"/>
      <c r="AT322" s="124"/>
      <c r="AU322" s="122">
        <f>VLOOKUP(C322,'11'!$B$9:$H$521,3,FALSE)</f>
        <v>8.2962962962962961E-2</v>
      </c>
      <c r="AV322" s="123">
        <f>VLOOKUP(C322,'11'!$B$9:$H$521,4,FALSE)</f>
        <v>90</v>
      </c>
      <c r="AW322" s="139">
        <f>VLOOKUP(AV322,Баллы!$A$2:$B$101,2)+AX322/2</f>
        <v>8.5</v>
      </c>
      <c r="AX322" s="124">
        <f>VLOOKUP(C322,'11'!$B$9:$H$521,6,FALSE)</f>
        <v>15</v>
      </c>
    </row>
    <row r="323" spans="1:50" ht="14.4" customHeight="1">
      <c r="A323" s="245">
        <f>IF(D323=0," ",RANK(D323,$D$3:$D$1238,0))</f>
        <v>320</v>
      </c>
      <c r="B323" s="246">
        <v>321</v>
      </c>
      <c r="C323" s="283" t="s">
        <v>5756</v>
      </c>
      <c r="D323" s="115">
        <f>I323+M323+Q323+U323+Y323+AC323+AG323+AK323+AO323+AW323+AS323</f>
        <v>74.5</v>
      </c>
      <c r="E323" s="115">
        <f>J323+N323+R323+V323+Z323+AD323+AH323+AL323+AP323+AX323+AT323</f>
        <v>25</v>
      </c>
      <c r="F323" s="119">
        <f>COUNTA(H323,L323,P323,T323,X323,AB323,AF323,AJ323,AN323,AV323,AR323)</f>
        <v>1</v>
      </c>
      <c r="G323" s="125"/>
      <c r="H323" s="5"/>
      <c r="I323" s="140"/>
      <c r="J323" s="126"/>
      <c r="K323" s="125"/>
      <c r="L323" s="5"/>
      <c r="M323" s="140"/>
      <c r="N323" s="126"/>
      <c r="O323" s="125"/>
      <c r="P323" s="5"/>
      <c r="Q323" s="140"/>
      <c r="R323" s="126"/>
      <c r="S323" s="125"/>
      <c r="T323" s="5"/>
      <c r="U323" s="140"/>
      <c r="V323" s="126"/>
      <c r="W323" s="136"/>
      <c r="X323" s="5"/>
      <c r="Y323" s="140"/>
      <c r="Z323" s="126"/>
      <c r="AA323" s="136"/>
      <c r="AB323" s="301"/>
      <c r="AC323" s="140"/>
      <c r="AD323" s="126"/>
      <c r="AE323" s="136"/>
      <c r="AF323" s="5"/>
      <c r="AG323" s="140"/>
      <c r="AH323" s="126"/>
      <c r="AI323" s="155"/>
      <c r="AJ323" s="123"/>
      <c r="AK323" s="139"/>
      <c r="AL323" s="124"/>
      <c r="AM323" s="155">
        <f>VLOOKUP(C323,'9'!$B$2:$H$1187,3,FALSE)</f>
        <v>9.3032407407407411E-2</v>
      </c>
      <c r="AN323" s="123">
        <f>VLOOKUP(C323,'9'!$B$2:$H$1187,4,FALSE)</f>
        <v>29</v>
      </c>
      <c r="AO323" s="139">
        <f>VLOOKUP(AN323,Баллы!$A$2:$B$101,2)+AP323/2</f>
        <v>74.5</v>
      </c>
      <c r="AP323" s="124">
        <f>VLOOKUP(C323,'9'!$B$2:$H$1187,6,FALSE)</f>
        <v>25</v>
      </c>
      <c r="AQ323" s="122"/>
      <c r="AR323" s="123"/>
      <c r="AS323" s="139"/>
      <c r="AT323" s="124"/>
      <c r="AU323" s="122"/>
      <c r="AV323" s="123"/>
      <c r="AW323" s="139"/>
      <c r="AX323" s="124"/>
    </row>
    <row r="324" spans="1:50" ht="14.4" customHeight="1">
      <c r="A324" s="245">
        <f>IF(D324=0," ",RANK(D324,$D$3:$D$1238,0))</f>
        <v>320</v>
      </c>
      <c r="B324" s="246">
        <v>322</v>
      </c>
      <c r="C324" s="283" t="s">
        <v>5041</v>
      </c>
      <c r="D324" s="115">
        <f>I324+M324+Q324+U324+Y324+AC324+AG324+AK324+AO324+AW324+AS324</f>
        <v>74.5</v>
      </c>
      <c r="E324" s="115">
        <f>J324+N324+R324+V324+Z324+AD324+AH324+AL324+AP324+AX324+AT324</f>
        <v>5</v>
      </c>
      <c r="F324" s="119">
        <f>COUNTA(H324,L324,P324,T324,X324,AB324,AF324,AJ324,AN324,AV324,AR324)</f>
        <v>1</v>
      </c>
      <c r="G324" s="125"/>
      <c r="H324" s="5"/>
      <c r="I324" s="140"/>
      <c r="J324" s="126"/>
      <c r="K324" s="125"/>
      <c r="L324" s="5"/>
      <c r="M324" s="140"/>
      <c r="N324" s="126"/>
      <c r="O324" s="125"/>
      <c r="P324" s="5"/>
      <c r="Q324" s="140"/>
      <c r="R324" s="126"/>
      <c r="S324" s="125"/>
      <c r="T324" s="5"/>
      <c r="U324" s="140"/>
      <c r="V324" s="126"/>
      <c r="W324" s="136"/>
      <c r="X324" s="5"/>
      <c r="Y324" s="140"/>
      <c r="Z324" s="126"/>
      <c r="AA324" s="136"/>
      <c r="AB324" s="301"/>
      <c r="AC324" s="140"/>
      <c r="AD324" s="126"/>
      <c r="AE324" s="136"/>
      <c r="AF324" s="5"/>
      <c r="AG324" s="140"/>
      <c r="AH324" s="126"/>
      <c r="AI324" s="155"/>
      <c r="AJ324" s="123"/>
      <c r="AK324" s="139"/>
      <c r="AL324" s="124"/>
      <c r="AM324" s="155">
        <f>VLOOKUP(C324,'9'!$B$2:$H$1187,3,FALSE)</f>
        <v>1.7662037037037039E-2</v>
      </c>
      <c r="AN324" s="123">
        <f>VLOOKUP(C324,'9'!$B$2:$H$1187,4,FALSE)</f>
        <v>19</v>
      </c>
      <c r="AO324" s="139">
        <f>VLOOKUP(AN324,Баллы!$A$2:$B$101,2)+AP324/2</f>
        <v>74.5</v>
      </c>
      <c r="AP324" s="124">
        <f>VLOOKUP(C324,'9'!$B$2:$H$1187,6,FALSE)</f>
        <v>5</v>
      </c>
      <c r="AQ324" s="122"/>
      <c r="AR324" s="123"/>
      <c r="AS324" s="139"/>
      <c r="AT324" s="124"/>
      <c r="AU324" s="122"/>
      <c r="AV324" s="123"/>
      <c r="AW324" s="139"/>
      <c r="AX324" s="124"/>
    </row>
    <row r="325" spans="1:50" ht="14.4" customHeight="1">
      <c r="A325" s="245">
        <f>IF(D325=0," ",RANK(D325,$D$3:$D$1238,0))</f>
        <v>323</v>
      </c>
      <c r="B325" s="246">
        <v>323</v>
      </c>
      <c r="C325" s="104" t="s">
        <v>2534</v>
      </c>
      <c r="D325" s="115">
        <f>I325+M325+Q325+U325+Y325+AC325+AG325+AK325+AO325+AW325+AS325</f>
        <v>74</v>
      </c>
      <c r="E325" s="115">
        <f>J325+N325+R325+V325+Z325+AD325+AH325+AL325+AP325+AX325+AT325</f>
        <v>10</v>
      </c>
      <c r="F325" s="119">
        <f>COUNTA(H325,L325,P325,T325,X325,AB325,AF325,AJ325,AN325,AV325,AR325)</f>
        <v>1</v>
      </c>
      <c r="G325" s="125">
        <f>VLOOKUP(C325,'1'!$B$46:$H$384,3,FALSE)</f>
        <v>3.3310185185185186E-2</v>
      </c>
      <c r="H325" s="5">
        <f>VLOOKUP(C325,'1'!$B$46:$H$384,4,FALSE)</f>
        <v>22</v>
      </c>
      <c r="I325" s="140">
        <f>VLOOKUP(H325,Баллы!$A$2:$B$101,2)+J325/2</f>
        <v>74</v>
      </c>
      <c r="J325" s="126">
        <f>VLOOKUP(C325,'1'!$B$46:$H$384,6,FALSE)</f>
        <v>10</v>
      </c>
      <c r="K325" s="125"/>
      <c r="L325" s="5"/>
      <c r="M325" s="140"/>
      <c r="N325" s="126"/>
      <c r="O325" s="125"/>
      <c r="P325" s="5"/>
      <c r="Q325" s="140"/>
      <c r="R325" s="126"/>
      <c r="S325" s="125"/>
      <c r="T325" s="5"/>
      <c r="U325" s="140"/>
      <c r="V325" s="126"/>
      <c r="W325" s="136"/>
      <c r="X325" s="5"/>
      <c r="Y325" s="140"/>
      <c r="Z325" s="126"/>
      <c r="AA325" s="136"/>
      <c r="AB325" s="5"/>
      <c r="AC325" s="140"/>
      <c r="AD325" s="126"/>
      <c r="AE325" s="136"/>
      <c r="AF325" s="5"/>
      <c r="AG325" s="140"/>
      <c r="AH325" s="126"/>
      <c r="AI325" s="155"/>
      <c r="AJ325" s="123"/>
      <c r="AK325" s="139"/>
      <c r="AL325" s="124"/>
      <c r="AM325" s="155"/>
      <c r="AN325" s="123"/>
      <c r="AO325" s="139"/>
      <c r="AP325" s="124"/>
      <c r="AQ325" s="122"/>
      <c r="AR325" s="123"/>
      <c r="AS325" s="139"/>
      <c r="AT325" s="124"/>
      <c r="AU325" s="122"/>
      <c r="AV325" s="123"/>
      <c r="AW325" s="139"/>
      <c r="AX325" s="124"/>
    </row>
    <row r="326" spans="1:50" ht="14.4" customHeight="1">
      <c r="A326" s="245">
        <f>IF(D326=0," ",RANK(D326,$D$3:$D$1238,0))</f>
        <v>323</v>
      </c>
      <c r="B326" s="246">
        <v>323</v>
      </c>
      <c r="C326" s="107" t="s">
        <v>2557</v>
      </c>
      <c r="D326" s="115">
        <f>I326+M326+Q326+U326+Y326+AC326+AG326+AK326+AO326+AW326+AS326</f>
        <v>74</v>
      </c>
      <c r="E326" s="115">
        <f>J326+N326+R326+V326+Z326+AD326+AH326+AL326+AP326+AX326+AT326</f>
        <v>10</v>
      </c>
      <c r="F326" s="119">
        <f>COUNTA(H326,L326,P326,T326,X326,AB326,AF326,AJ326,AN326,AV326,AR326)</f>
        <v>1</v>
      </c>
      <c r="G326" s="125"/>
      <c r="H326" s="5"/>
      <c r="I326" s="140"/>
      <c r="J326" s="126"/>
      <c r="K326" s="125"/>
      <c r="L326" s="5"/>
      <c r="M326" s="140"/>
      <c r="N326" s="126"/>
      <c r="O326" s="125"/>
      <c r="P326" s="5"/>
      <c r="Q326" s="140"/>
      <c r="R326" s="126"/>
      <c r="S326" s="125">
        <f>VLOOKUP(C326,'4'!$B$2:$I$1053,3,FALSE)</f>
        <v>3.2731481481481479E-2</v>
      </c>
      <c r="T326" s="5">
        <f>VLOOKUP(C326,'4'!$B$2:$I$1053,4,FALSE)</f>
        <v>22</v>
      </c>
      <c r="U326" s="140">
        <f>VLOOKUP(T326,Баллы!$A$2:$B$101,2)+V326/2</f>
        <v>74</v>
      </c>
      <c r="V326" s="126">
        <f>VLOOKUP(C326,'4'!$B$2:$I$1053,6,FALSE)</f>
        <v>10</v>
      </c>
      <c r="W326" s="136"/>
      <c r="X326" s="5"/>
      <c r="Y326" s="140"/>
      <c r="Z326" s="126"/>
      <c r="AA326" s="136"/>
      <c r="AB326" s="5"/>
      <c r="AC326" s="140"/>
      <c r="AD326" s="126"/>
      <c r="AE326" s="136"/>
      <c r="AF326" s="5"/>
      <c r="AG326" s="140"/>
      <c r="AH326" s="126"/>
      <c r="AI326" s="155"/>
      <c r="AJ326" s="123"/>
      <c r="AK326" s="139"/>
      <c r="AL326" s="124"/>
      <c r="AM326" s="155"/>
      <c r="AN326" s="123"/>
      <c r="AO326" s="139"/>
      <c r="AP326" s="124"/>
      <c r="AQ326" s="122"/>
      <c r="AR326" s="123"/>
      <c r="AS326" s="139"/>
      <c r="AT326" s="124"/>
      <c r="AU326" s="122"/>
      <c r="AV326" s="123"/>
      <c r="AW326" s="139"/>
      <c r="AX326" s="124"/>
    </row>
    <row r="327" spans="1:50" ht="14.4" customHeight="1">
      <c r="A327" s="245">
        <f>IF(D327=0," ",RANK(D327,$D$3:$D$1238,0))</f>
        <v>323</v>
      </c>
      <c r="B327" s="246">
        <v>323</v>
      </c>
      <c r="C327" s="108" t="s">
        <v>1129</v>
      </c>
      <c r="D327" s="115">
        <f>I327+M327+Q327+U327+Y327+AC327+AG327+AK327+AO327+AW327+AS327</f>
        <v>74</v>
      </c>
      <c r="E327" s="115">
        <f>J327+N327+R327+V327+Z327+AD327+AH327+AL327+AP327+AX327+AT327</f>
        <v>10</v>
      </c>
      <c r="F327" s="119">
        <f>COUNTA(H327,L327,P327,T327,X327,AB327,AF327,AJ327,AN327,AV327,AR327)</f>
        <v>1</v>
      </c>
      <c r="G327" s="125"/>
      <c r="H327" s="5"/>
      <c r="I327" s="140"/>
      <c r="J327" s="126"/>
      <c r="K327" s="125"/>
      <c r="L327" s="5"/>
      <c r="M327" s="140"/>
      <c r="N327" s="126"/>
      <c r="O327" s="125"/>
      <c r="P327" s="5"/>
      <c r="Q327" s="140"/>
      <c r="R327" s="126"/>
      <c r="S327" s="125"/>
      <c r="T327" s="5"/>
      <c r="U327" s="140"/>
      <c r="V327" s="126"/>
      <c r="W327" s="136">
        <f>VLOOKUP(C327,'5'!$B$50:$H$423,3,FALSE)</f>
        <v>4.206018518518518E-2</v>
      </c>
      <c r="X327" s="5">
        <f>VLOOKUP(C327,'5'!$B$50:$H$423,4,FALSE)</f>
        <v>22</v>
      </c>
      <c r="Y327" s="140">
        <f>VLOOKUP(X327,Баллы!$A$2:$B$101,2)+Z327/2</f>
        <v>74</v>
      </c>
      <c r="Z327" s="126">
        <f>VLOOKUP(C327,'5'!$B$50:$H$423,6,FALSE)</f>
        <v>10</v>
      </c>
      <c r="AA327" s="136"/>
      <c r="AB327" s="5"/>
      <c r="AC327" s="140"/>
      <c r="AD327" s="126"/>
      <c r="AE327" s="136"/>
      <c r="AF327" s="5"/>
      <c r="AG327" s="140"/>
      <c r="AH327" s="126"/>
      <c r="AI327" s="155"/>
      <c r="AJ327" s="123"/>
      <c r="AK327" s="139"/>
      <c r="AL327" s="124"/>
      <c r="AM327" s="155"/>
      <c r="AN327" s="123"/>
      <c r="AO327" s="139"/>
      <c r="AP327" s="124"/>
      <c r="AQ327" s="122"/>
      <c r="AR327" s="123"/>
      <c r="AS327" s="139"/>
      <c r="AT327" s="124"/>
      <c r="AU327" s="122"/>
      <c r="AV327" s="123"/>
      <c r="AW327" s="139"/>
      <c r="AX327" s="124"/>
    </row>
    <row r="328" spans="1:50" ht="14.4" customHeight="1">
      <c r="A328" s="245">
        <f>IF(D328=0," ",RANK(D328,$D$3:$D$1238,0))</f>
        <v>323</v>
      </c>
      <c r="B328" s="246">
        <v>323</v>
      </c>
      <c r="C328" s="105" t="s">
        <v>1363</v>
      </c>
      <c r="D328" s="115">
        <f>I328+M328+Q328+U328+Y328+AC328+AG328+AK328+AO328+AW328+AS328</f>
        <v>74</v>
      </c>
      <c r="E328" s="115">
        <f>J328+N328+R328+V328+Z328+AD328+AH328+AL328+AP328+AX328+AT328</f>
        <v>10</v>
      </c>
      <c r="F328" s="119">
        <f>COUNTA(H328,L328,P328,T328,X328,AB328,AF328,AJ328,AN328,AV328,AR328)</f>
        <v>1</v>
      </c>
      <c r="G328" s="125"/>
      <c r="H328" s="5"/>
      <c r="I328" s="140"/>
      <c r="J328" s="126"/>
      <c r="K328" s="125"/>
      <c r="L328" s="5"/>
      <c r="M328" s="140"/>
      <c r="N328" s="126"/>
      <c r="O328" s="125"/>
      <c r="P328" s="5"/>
      <c r="Q328" s="140"/>
      <c r="R328" s="126"/>
      <c r="S328" s="125"/>
      <c r="T328" s="5"/>
      <c r="U328" s="140"/>
      <c r="V328" s="126"/>
      <c r="W328" s="136"/>
      <c r="X328" s="5"/>
      <c r="Y328" s="140"/>
      <c r="Z328" s="126"/>
      <c r="AA328" s="136">
        <f>VLOOKUP(C328,'6'!$B$8:$H$202,3,FALSE)</f>
        <v>3.888888888888889E-2</v>
      </c>
      <c r="AB328" s="5">
        <f>VLOOKUP(C328,'6'!$B$8:$H$202,4,FALSE)</f>
        <v>22</v>
      </c>
      <c r="AC328" s="140">
        <f>VLOOKUP(AB328,Баллы!$A$2:$B$101,2)+AD328/2</f>
        <v>74</v>
      </c>
      <c r="AD328" s="126">
        <f>VLOOKUP(C328,'6'!$B$8:$H$202,6,FALSE)</f>
        <v>10</v>
      </c>
      <c r="AE328" s="136"/>
      <c r="AF328" s="5"/>
      <c r="AG328" s="140"/>
      <c r="AH328" s="126"/>
      <c r="AI328" s="155"/>
      <c r="AJ328" s="123"/>
      <c r="AK328" s="139"/>
      <c r="AL328" s="124"/>
      <c r="AM328" s="155"/>
      <c r="AN328" s="123"/>
      <c r="AO328" s="139"/>
      <c r="AP328" s="124"/>
      <c r="AQ328" s="122"/>
      <c r="AR328" s="123"/>
      <c r="AS328" s="139"/>
      <c r="AT328" s="124"/>
      <c r="AU328" s="122"/>
      <c r="AV328" s="123"/>
      <c r="AW328" s="139"/>
      <c r="AX328" s="124"/>
    </row>
    <row r="329" spans="1:50" ht="14.4" customHeight="1">
      <c r="A329" s="245">
        <f>IF(D329=0," ",RANK(D329,$D$3:$D$1238,0))</f>
        <v>323</v>
      </c>
      <c r="B329" s="246">
        <v>323</v>
      </c>
      <c r="C329" s="283" t="s">
        <v>4556</v>
      </c>
      <c r="D329" s="115">
        <f>I329+M329+Q329+U329+Y329+AC329+AG329+AK329+AO329+AW329+AS329</f>
        <v>74</v>
      </c>
      <c r="E329" s="115">
        <f>J329+N329+R329+V329+Z329+AD329+AH329+AL329+AP329+AX329+AT329</f>
        <v>10</v>
      </c>
      <c r="F329" s="119">
        <f>COUNTA(H329,L329,P329,T329,X329,AB329,AF329,AJ329,AN329,AV329,AR329)</f>
        <v>1</v>
      </c>
      <c r="G329" s="125"/>
      <c r="H329" s="5"/>
      <c r="I329" s="140"/>
      <c r="J329" s="126"/>
      <c r="K329" s="125"/>
      <c r="L329" s="5"/>
      <c r="M329" s="140"/>
      <c r="N329" s="126"/>
      <c r="O329" s="125"/>
      <c r="P329" s="5"/>
      <c r="Q329" s="140"/>
      <c r="R329" s="126"/>
      <c r="S329" s="125"/>
      <c r="T329" s="5"/>
      <c r="U329" s="140"/>
      <c r="V329" s="126"/>
      <c r="W329" s="136"/>
      <c r="X329" s="5"/>
      <c r="Y329" s="140"/>
      <c r="Z329" s="126"/>
      <c r="AA329" s="136"/>
      <c r="AB329" s="301"/>
      <c r="AC329" s="140"/>
      <c r="AD329" s="126"/>
      <c r="AE329" s="136"/>
      <c r="AF329" s="5"/>
      <c r="AG329" s="140"/>
      <c r="AH329" s="126"/>
      <c r="AI329" s="155"/>
      <c r="AJ329" s="123"/>
      <c r="AK329" s="139"/>
      <c r="AL329" s="124"/>
      <c r="AM329" s="155">
        <f>VLOOKUP(C329,'9'!$B$2:$H$1187,3,FALSE)</f>
        <v>3.2118055555555552E-2</v>
      </c>
      <c r="AN329" s="123">
        <f>VLOOKUP(C329,'9'!$B$2:$H$1187,4,FALSE)</f>
        <v>22</v>
      </c>
      <c r="AO329" s="139">
        <f>VLOOKUP(AN329,Баллы!$A$2:$B$101,2)+AP329/2</f>
        <v>74</v>
      </c>
      <c r="AP329" s="124">
        <f>VLOOKUP(C329,'9'!$B$2:$H$1187,6,FALSE)</f>
        <v>10</v>
      </c>
      <c r="AQ329" s="122"/>
      <c r="AR329" s="123"/>
      <c r="AS329" s="139"/>
      <c r="AT329" s="124"/>
      <c r="AU329" s="122"/>
      <c r="AV329" s="123"/>
      <c r="AW329" s="139"/>
      <c r="AX329" s="124"/>
    </row>
    <row r="330" spans="1:50" ht="14.4" customHeight="1">
      <c r="A330" s="245">
        <f>IF(D330=0," ",RANK(D330,$D$3:$D$1238,0))</f>
        <v>328</v>
      </c>
      <c r="B330" s="246">
        <v>328</v>
      </c>
      <c r="C330" s="108" t="s">
        <v>1186</v>
      </c>
      <c r="D330" s="115">
        <f>I330+M330+Q330+U330+Y330+AC330+AG330+AK330+AO330+AW330+AS330</f>
        <v>73.5</v>
      </c>
      <c r="E330" s="115">
        <f>J330+N330+R330+V330+Z330+AD330+AH330+AL330+AP330+AX330+AT330</f>
        <v>25</v>
      </c>
      <c r="F330" s="119">
        <f>COUNTA(H330,L330,P330,T330,X330,AB330,AF330,AJ330,AN330,AV330,AR330)</f>
        <v>1</v>
      </c>
      <c r="G330" s="125"/>
      <c r="H330" s="5"/>
      <c r="I330" s="140"/>
      <c r="J330" s="126"/>
      <c r="K330" s="125"/>
      <c r="L330" s="5"/>
      <c r="M330" s="140"/>
      <c r="N330" s="126"/>
      <c r="O330" s="125"/>
      <c r="P330" s="5"/>
      <c r="Q330" s="140"/>
      <c r="R330" s="126"/>
      <c r="S330" s="125"/>
      <c r="T330" s="5"/>
      <c r="U330" s="140"/>
      <c r="V330" s="126"/>
      <c r="W330" s="136">
        <f>VLOOKUP(C330,'5'!$B$50:$H$423,3,FALSE)</f>
        <v>0.11319444444444444</v>
      </c>
      <c r="X330" s="5">
        <f>VLOOKUP(C330,'5'!$B$50:$H$423,4,FALSE)</f>
        <v>30</v>
      </c>
      <c r="Y330" s="140">
        <f>VLOOKUP(X330,Баллы!$A$2:$B$101,2)+Z330/2</f>
        <v>73.5</v>
      </c>
      <c r="Z330" s="126">
        <f>VLOOKUP(C330,'5'!$B$50:$H$423,6,FALSE)</f>
        <v>25</v>
      </c>
      <c r="AA330" s="136"/>
      <c r="AB330" s="5"/>
      <c r="AC330" s="140"/>
      <c r="AD330" s="126"/>
      <c r="AE330" s="136"/>
      <c r="AF330" s="5"/>
      <c r="AG330" s="140"/>
      <c r="AH330" s="126"/>
      <c r="AI330" s="155"/>
      <c r="AJ330" s="123"/>
      <c r="AK330" s="139"/>
      <c r="AL330" s="124"/>
      <c r="AM330" s="155"/>
      <c r="AN330" s="123"/>
      <c r="AO330" s="139"/>
      <c r="AP330" s="124"/>
      <c r="AQ330" s="122"/>
      <c r="AR330" s="123"/>
      <c r="AS330" s="139"/>
      <c r="AT330" s="124"/>
      <c r="AU330" s="122"/>
      <c r="AV330" s="123"/>
      <c r="AW330" s="139"/>
      <c r="AX330" s="124"/>
    </row>
    <row r="331" spans="1:50" ht="14.4" customHeight="1">
      <c r="A331" s="245">
        <f>IF(D331=0," ",RANK(D331,$D$3:$D$1238,0))</f>
        <v>328</v>
      </c>
      <c r="B331" s="246">
        <v>328</v>
      </c>
      <c r="C331" s="283" t="s">
        <v>4425</v>
      </c>
      <c r="D331" s="115">
        <f>I331+M331+Q331+U331+Y331+AC331+AG331+AK331+AO331+AW331+AS331</f>
        <v>73.5</v>
      </c>
      <c r="E331" s="115">
        <f>J331+N331+R331+V331+Z331+AD331+AH331+AL331+AP331+AX331+AT331</f>
        <v>25</v>
      </c>
      <c r="F331" s="119">
        <f>COUNTA(H331,L331,P331,T331,X331,AB331,AF331,AJ331,AN331,AV331,AR331)</f>
        <v>1</v>
      </c>
      <c r="G331" s="125"/>
      <c r="H331" s="5"/>
      <c r="I331" s="140"/>
      <c r="J331" s="126"/>
      <c r="K331" s="125"/>
      <c r="L331" s="5"/>
      <c r="M331" s="140"/>
      <c r="N331" s="126"/>
      <c r="O331" s="125"/>
      <c r="P331" s="5"/>
      <c r="Q331" s="140"/>
      <c r="R331" s="126"/>
      <c r="S331" s="125"/>
      <c r="T331" s="5"/>
      <c r="U331" s="140"/>
      <c r="V331" s="126"/>
      <c r="W331" s="136"/>
      <c r="X331" s="5"/>
      <c r="Y331" s="140"/>
      <c r="Z331" s="126"/>
      <c r="AA331" s="136"/>
      <c r="AB331" s="301"/>
      <c r="AC331" s="140"/>
      <c r="AD331" s="126"/>
      <c r="AE331" s="136"/>
      <c r="AF331" s="5"/>
      <c r="AG331" s="140"/>
      <c r="AH331" s="126"/>
      <c r="AI331" s="155"/>
      <c r="AJ331" s="123"/>
      <c r="AK331" s="139"/>
      <c r="AL331" s="124"/>
      <c r="AM331" s="155">
        <f>VLOOKUP(C331,'9'!$B$2:$H$1187,3,FALSE)</f>
        <v>9.4085648148148154E-2</v>
      </c>
      <c r="AN331" s="123">
        <f>VLOOKUP(C331,'9'!$B$2:$H$1187,4,FALSE)</f>
        <v>30</v>
      </c>
      <c r="AO331" s="139">
        <f>VLOOKUP(AN331,Баллы!$A$2:$B$101,2)+AP331/2</f>
        <v>73.5</v>
      </c>
      <c r="AP331" s="124">
        <f>VLOOKUP(C331,'9'!$B$2:$H$1187,6,FALSE)</f>
        <v>25</v>
      </c>
      <c r="AQ331" s="122"/>
      <c r="AR331" s="123"/>
      <c r="AS331" s="139"/>
      <c r="AT331" s="124"/>
      <c r="AU331" s="122"/>
      <c r="AV331" s="123"/>
      <c r="AW331" s="139"/>
      <c r="AX331" s="124"/>
    </row>
    <row r="332" spans="1:50" ht="14.4" customHeight="1">
      <c r="A332" s="245">
        <f>IF(D332=0," ",RANK(D332,$D$3:$D$1238,0))</f>
        <v>330</v>
      </c>
      <c r="B332" s="246">
        <v>330</v>
      </c>
      <c r="C332" s="107" t="s">
        <v>1729</v>
      </c>
      <c r="D332" s="115">
        <f>I332+M332+Q332+U332+Y332+AC332+AG332+AK332+AO332+AW332+AS332</f>
        <v>73</v>
      </c>
      <c r="E332" s="115">
        <f>J332+N332+R332+V332+Z332+AD332+AH332+AL332+AP332+AX332+AT332</f>
        <v>20</v>
      </c>
      <c r="F332" s="119">
        <f>COUNTA(H332,L332,P332,T332,X332,AB332,AF332,AJ332,AN332,AV332,AR332)</f>
        <v>1</v>
      </c>
      <c r="G332" s="125"/>
      <c r="H332" s="5"/>
      <c r="I332" s="140"/>
      <c r="J332" s="126"/>
      <c r="K332" s="125"/>
      <c r="L332" s="5"/>
      <c r="M332" s="140"/>
      <c r="N332" s="126"/>
      <c r="O332" s="125"/>
      <c r="P332" s="5"/>
      <c r="Q332" s="140"/>
      <c r="R332" s="126"/>
      <c r="S332" s="125">
        <f>VLOOKUP(C332,'4'!$B$2:$I$1053,3,FALSE)</f>
        <v>7.0706018518518515E-2</v>
      </c>
      <c r="T332" s="5">
        <f>VLOOKUP(C332,'4'!$B$2:$I$1053,4,FALSE)</f>
        <v>28</v>
      </c>
      <c r="U332" s="140">
        <f>VLOOKUP(T332,Баллы!$A$2:$B$101,2)+V332/2</f>
        <v>73</v>
      </c>
      <c r="V332" s="126">
        <f>VLOOKUP(C332,'4'!$B$2:$I$1053,6,FALSE)</f>
        <v>20</v>
      </c>
      <c r="W332" s="136"/>
      <c r="X332" s="5"/>
      <c r="Y332" s="140"/>
      <c r="Z332" s="126"/>
      <c r="AA332" s="136"/>
      <c r="AB332" s="5"/>
      <c r="AC332" s="140"/>
      <c r="AD332" s="126"/>
      <c r="AE332" s="136"/>
      <c r="AF332" s="5"/>
      <c r="AG332" s="140"/>
      <c r="AH332" s="126"/>
      <c r="AI332" s="155"/>
      <c r="AJ332" s="123"/>
      <c r="AK332" s="139"/>
      <c r="AL332" s="124"/>
      <c r="AM332" s="155"/>
      <c r="AN332" s="123"/>
      <c r="AO332" s="139"/>
      <c r="AP332" s="124"/>
      <c r="AQ332" s="122"/>
      <c r="AR332" s="123"/>
      <c r="AS332" s="139"/>
      <c r="AT332" s="124"/>
      <c r="AU332" s="122"/>
      <c r="AV332" s="123"/>
      <c r="AW332" s="139"/>
      <c r="AX332" s="124"/>
    </row>
    <row r="333" spans="1:50" ht="14.4" customHeight="1">
      <c r="A333" s="245">
        <f>IF(D333=0," ",RANK(D333,$D$3:$D$1238,0))</f>
        <v>330</v>
      </c>
      <c r="B333" s="246">
        <v>330</v>
      </c>
      <c r="C333" s="105" t="s">
        <v>1316</v>
      </c>
      <c r="D333" s="115">
        <f>I333+M333+Q333+U333+Y333+AC333+AG333+AK333+AO333+AW333+AS333</f>
        <v>73</v>
      </c>
      <c r="E333" s="115">
        <f>J333+N333+R333+V333+Z333+AD333+AH333+AL333+AP333+AX333+AT333</f>
        <v>20</v>
      </c>
      <c r="F333" s="119">
        <f>COUNTA(H333,L333,P333,T333,X333,AB333,AF333,AJ333,AN333,AV333,AR333)</f>
        <v>1</v>
      </c>
      <c r="G333" s="125"/>
      <c r="H333" s="5"/>
      <c r="I333" s="140"/>
      <c r="J333" s="126"/>
      <c r="K333" s="125"/>
      <c r="L333" s="5"/>
      <c r="M333" s="140"/>
      <c r="N333" s="126"/>
      <c r="O333" s="125"/>
      <c r="P333" s="5"/>
      <c r="Q333" s="140"/>
      <c r="R333" s="126"/>
      <c r="S333" s="125"/>
      <c r="T333" s="5"/>
      <c r="U333" s="140"/>
      <c r="V333" s="126"/>
      <c r="W333" s="136"/>
      <c r="X333" s="5"/>
      <c r="Y333" s="140"/>
      <c r="Z333" s="126"/>
      <c r="AA333" s="136">
        <f>VLOOKUP(C333,'6'!$B$8:$H$202,3,FALSE)</f>
        <v>8.7210648148148148E-2</v>
      </c>
      <c r="AB333" s="5">
        <f>VLOOKUP(C333,'6'!$B$8:$H$202,4,FALSE)</f>
        <v>28</v>
      </c>
      <c r="AC333" s="140">
        <f>VLOOKUP(AB333,Баллы!$A$2:$B$101,2)+AD333/2</f>
        <v>73</v>
      </c>
      <c r="AD333" s="126">
        <f>VLOOKUP(C333,'6'!$B$8:$H$202,6,FALSE)</f>
        <v>20</v>
      </c>
      <c r="AE333" s="136"/>
      <c r="AF333" s="5"/>
      <c r="AG333" s="140"/>
      <c r="AH333" s="126"/>
      <c r="AI333" s="155"/>
      <c r="AJ333" s="123"/>
      <c r="AK333" s="139"/>
      <c r="AL333" s="124"/>
      <c r="AM333" s="155"/>
      <c r="AN333" s="123"/>
      <c r="AO333" s="139"/>
      <c r="AP333" s="124"/>
      <c r="AQ333" s="122"/>
      <c r="AR333" s="123"/>
      <c r="AS333" s="139"/>
      <c r="AT333" s="124"/>
      <c r="AU333" s="122"/>
      <c r="AV333" s="123"/>
      <c r="AW333" s="139"/>
      <c r="AX333" s="124"/>
    </row>
    <row r="334" spans="1:50" ht="14.4" customHeight="1">
      <c r="A334" s="245">
        <f>IF(D334=0," ",RANK(D334,$D$3:$D$1238,0))</f>
        <v>330</v>
      </c>
      <c r="B334" s="246">
        <v>331</v>
      </c>
      <c r="C334" s="107" t="s">
        <v>2482</v>
      </c>
      <c r="D334" s="115">
        <f>I334+M334+Q334+U334+Y334+AC334+AG334+AK334+AO334+AW334+AS334</f>
        <v>73</v>
      </c>
      <c r="E334" s="115">
        <f>J334+N334+R334+V334+Z334+AD334+AH334+AL334+AP334+AX334+AT334</f>
        <v>10</v>
      </c>
      <c r="F334" s="119">
        <f>COUNTA(H334,L334,P334,T334,X334,AB334,AF334,AJ334,AN334,AV334,AR334)</f>
        <v>1</v>
      </c>
      <c r="G334" s="125"/>
      <c r="H334" s="5"/>
      <c r="I334" s="140"/>
      <c r="J334" s="126"/>
      <c r="K334" s="125"/>
      <c r="L334" s="5"/>
      <c r="M334" s="140"/>
      <c r="N334" s="126"/>
      <c r="O334" s="125"/>
      <c r="P334" s="5"/>
      <c r="Q334" s="140"/>
      <c r="R334" s="126"/>
      <c r="S334" s="125">
        <f>VLOOKUP(C334,'4'!$B$2:$I$1053,3,FALSE)</f>
        <v>3.2870370370370369E-2</v>
      </c>
      <c r="T334" s="5">
        <f>VLOOKUP(C334,'4'!$B$2:$I$1053,4,FALSE)</f>
        <v>23</v>
      </c>
      <c r="U334" s="140">
        <f>VLOOKUP(T334,Баллы!$A$2:$B$101,2)+V334/2</f>
        <v>73</v>
      </c>
      <c r="V334" s="126">
        <f>VLOOKUP(C334,'4'!$B$2:$I$1053,6,FALSE)</f>
        <v>10</v>
      </c>
      <c r="W334" s="136"/>
      <c r="X334" s="5"/>
      <c r="Y334" s="140"/>
      <c r="Z334" s="126"/>
      <c r="AA334" s="136"/>
      <c r="AB334" s="5"/>
      <c r="AC334" s="140"/>
      <c r="AD334" s="126"/>
      <c r="AE334" s="136"/>
      <c r="AF334" s="5"/>
      <c r="AG334" s="140"/>
      <c r="AH334" s="126"/>
      <c r="AI334" s="155"/>
      <c r="AJ334" s="123"/>
      <c r="AK334" s="139"/>
      <c r="AL334" s="124"/>
      <c r="AM334" s="155"/>
      <c r="AN334" s="123"/>
      <c r="AO334" s="139"/>
      <c r="AP334" s="124"/>
      <c r="AQ334" s="122"/>
      <c r="AR334" s="123"/>
      <c r="AS334" s="139"/>
      <c r="AT334" s="124"/>
      <c r="AU334" s="122"/>
      <c r="AV334" s="123"/>
      <c r="AW334" s="139"/>
      <c r="AX334" s="124"/>
    </row>
    <row r="335" spans="1:50" ht="14.4" customHeight="1">
      <c r="A335" s="245">
        <f>IF(D335=0," ",RANK(D335,$D$3:$D$1238,0))</f>
        <v>330</v>
      </c>
      <c r="B335" s="246">
        <v>331</v>
      </c>
      <c r="C335" s="110" t="s">
        <v>2605</v>
      </c>
      <c r="D335" s="115">
        <f>I335+M335+Q335+U335+Y335+AC335+AG335+AK335+AO335+AW335+AS335</f>
        <v>73</v>
      </c>
      <c r="E335" s="115">
        <f>J335+N335+R335+V335+Z335+AD335+AH335+AL335+AP335+AX335+AT335</f>
        <v>10</v>
      </c>
      <c r="F335" s="119">
        <f>COUNTA(H335,L335,P335,T335,X335,AB335,AF335,AJ335,AN335,AV335,AR335)</f>
        <v>1</v>
      </c>
      <c r="G335" s="125"/>
      <c r="H335" s="5"/>
      <c r="I335" s="140"/>
      <c r="J335" s="126"/>
      <c r="K335" s="125"/>
      <c r="L335" s="5"/>
      <c r="M335" s="140"/>
      <c r="N335" s="126"/>
      <c r="O335" s="125"/>
      <c r="P335" s="5"/>
      <c r="Q335" s="140"/>
      <c r="R335" s="126"/>
      <c r="S335" s="125"/>
      <c r="T335" s="5"/>
      <c r="U335" s="140"/>
      <c r="V335" s="126"/>
      <c r="W335" s="136"/>
      <c r="X335" s="5"/>
      <c r="Y335" s="140"/>
      <c r="Z335" s="126"/>
      <c r="AA335" s="136">
        <f>VLOOKUP(C335,'6'!$B$8:$H$202,3,FALSE)</f>
        <v>3.9340277777777773E-2</v>
      </c>
      <c r="AB335" s="5">
        <f>VLOOKUP(C335,'6'!$B$8:$H$202,4,FALSE)</f>
        <v>23</v>
      </c>
      <c r="AC335" s="140">
        <f>VLOOKUP(AB335,Баллы!$A$2:$B$101,2)+AD335/2</f>
        <v>73</v>
      </c>
      <c r="AD335" s="126">
        <f>VLOOKUP(C335,'6'!$B$8:$H$202,6,FALSE)</f>
        <v>10</v>
      </c>
      <c r="AE335" s="136"/>
      <c r="AF335" s="5"/>
      <c r="AG335" s="140"/>
      <c r="AH335" s="126"/>
      <c r="AI335" s="155"/>
      <c r="AJ335" s="123"/>
      <c r="AK335" s="139"/>
      <c r="AL335" s="124"/>
      <c r="AM335" s="155"/>
      <c r="AN335" s="123"/>
      <c r="AO335" s="139"/>
      <c r="AP335" s="124"/>
      <c r="AQ335" s="122"/>
      <c r="AR335" s="123"/>
      <c r="AS335" s="139"/>
      <c r="AT335" s="124"/>
      <c r="AU335" s="122"/>
      <c r="AV335" s="123"/>
      <c r="AW335" s="139"/>
      <c r="AX335" s="124"/>
    </row>
    <row r="336" spans="1:50" ht="14.4" customHeight="1">
      <c r="A336" s="245">
        <f>IF(D336=0," ",RANK(D336,$D$3:$D$1238,0))</f>
        <v>334</v>
      </c>
      <c r="B336" s="246">
        <v>334</v>
      </c>
      <c r="C336" s="104" t="s">
        <v>2800</v>
      </c>
      <c r="D336" s="115">
        <f>I336+M336+Q336+U336+Y336+AC336+AG336+AK336+AO336+AW336+AS336</f>
        <v>72.5</v>
      </c>
      <c r="E336" s="115">
        <f>J336+N336+R336+V336+Z336+AD336+AH336+AL336+AP336+AX336+AT336</f>
        <v>15</v>
      </c>
      <c r="F336" s="119">
        <f>COUNTA(H336,L336,P336,T336,X336,AB336,AF336,AJ336,AN336,AV336,AR336)</f>
        <v>1</v>
      </c>
      <c r="G336" s="125"/>
      <c r="H336" s="5"/>
      <c r="I336" s="140"/>
      <c r="J336" s="126"/>
      <c r="K336" s="125"/>
      <c r="L336" s="5"/>
      <c r="M336" s="140"/>
      <c r="N336" s="126"/>
      <c r="O336" s="125"/>
      <c r="P336" s="5"/>
      <c r="Q336" s="140"/>
      <c r="R336" s="126"/>
      <c r="S336" s="125"/>
      <c r="T336" s="5"/>
      <c r="U336" s="140"/>
      <c r="V336" s="126"/>
      <c r="W336" s="136"/>
      <c r="X336" s="5"/>
      <c r="Y336" s="140"/>
      <c r="Z336" s="126"/>
      <c r="AA336" s="136"/>
      <c r="AB336" s="301"/>
      <c r="AC336" s="140"/>
      <c r="AD336" s="126"/>
      <c r="AE336" s="136"/>
      <c r="AF336" s="5"/>
      <c r="AG336" s="140"/>
      <c r="AH336" s="126"/>
      <c r="AI336" s="155">
        <f>VLOOKUP(C336,'8'!$B$6:$H$193,3,FALSE)</f>
        <v>6.6817129629629629E-2</v>
      </c>
      <c r="AJ336" s="123">
        <f>VLOOKUP(C336,'8'!$B$6:$H$193,4,FALSE)</f>
        <v>26</v>
      </c>
      <c r="AK336" s="139">
        <f>VLOOKUP(AJ336,Баллы!$A$2:$B$101,2)+AL336/2</f>
        <v>72.5</v>
      </c>
      <c r="AL336" s="124">
        <f>VLOOKUP(C336,'8'!$B$6:$H$193,6,FALSE)</f>
        <v>15</v>
      </c>
      <c r="AM336" s="155"/>
      <c r="AN336" s="123"/>
      <c r="AO336" s="139"/>
      <c r="AP336" s="124"/>
      <c r="AQ336" s="122"/>
      <c r="AR336" s="123"/>
      <c r="AS336" s="139"/>
      <c r="AT336" s="124"/>
      <c r="AU336" s="122"/>
      <c r="AV336" s="123"/>
      <c r="AW336" s="139"/>
      <c r="AX336" s="124"/>
    </row>
    <row r="337" spans="1:50" ht="14.4" customHeight="1">
      <c r="A337" s="245">
        <f>IF(D337=0," ",RANK(D337,$D$3:$D$1238,0))</f>
        <v>334</v>
      </c>
      <c r="B337" s="246">
        <v>335</v>
      </c>
      <c r="C337" s="104" t="s">
        <v>2670</v>
      </c>
      <c r="D337" s="115">
        <f>I337+M337+Q337+U337+Y337+AC337+AG337+AK337+AO337+AW337+AS337</f>
        <v>72.5</v>
      </c>
      <c r="E337" s="115">
        <f>J337+N337+R337+V337+Z337+AD337+AH337+AL337+AP337+AX337+AT337</f>
        <v>5</v>
      </c>
      <c r="F337" s="119">
        <f>COUNTA(H337,L337,P337,T337,X337,AB337,AF337,AJ337,AN337,AV337,AR337)</f>
        <v>1</v>
      </c>
      <c r="G337" s="125"/>
      <c r="H337" s="5"/>
      <c r="I337" s="140"/>
      <c r="J337" s="126"/>
      <c r="K337" s="125">
        <f>VLOOKUP(C337,'2'!$B$101:$H$575,3,FALSE)</f>
        <v>1.9699074074074074E-2</v>
      </c>
      <c r="L337" s="5">
        <f>VLOOKUP(C337,'2'!$B$101:$H$575,4,FALSE)</f>
        <v>21</v>
      </c>
      <c r="M337" s="140">
        <f>VLOOKUP(L337,Баллы!$A$2:$B$101,2)+N337/2</f>
        <v>72.5</v>
      </c>
      <c r="N337" s="126">
        <f>VLOOKUP(C337,'2'!$B$101:$H$575,6,FALSE)</f>
        <v>5</v>
      </c>
      <c r="O337" s="125"/>
      <c r="P337" s="5"/>
      <c r="Q337" s="140"/>
      <c r="R337" s="126"/>
      <c r="S337" s="125"/>
      <c r="T337" s="5"/>
      <c r="U337" s="140"/>
      <c r="V337" s="126"/>
      <c r="W337" s="136"/>
      <c r="X337" s="5"/>
      <c r="Y337" s="140"/>
      <c r="Z337" s="126"/>
      <c r="AA337" s="136"/>
      <c r="AB337" s="5"/>
      <c r="AC337" s="140"/>
      <c r="AD337" s="126"/>
      <c r="AE337" s="136"/>
      <c r="AF337" s="5"/>
      <c r="AG337" s="140"/>
      <c r="AH337" s="126"/>
      <c r="AI337" s="155"/>
      <c r="AJ337" s="123"/>
      <c r="AK337" s="139"/>
      <c r="AL337" s="124"/>
      <c r="AM337" s="155"/>
      <c r="AN337" s="123"/>
      <c r="AO337" s="139"/>
      <c r="AP337" s="124"/>
      <c r="AQ337" s="122"/>
      <c r="AR337" s="123"/>
      <c r="AS337" s="139"/>
      <c r="AT337" s="124"/>
      <c r="AU337" s="122"/>
      <c r="AV337" s="123"/>
      <c r="AW337" s="139"/>
      <c r="AX337" s="124"/>
    </row>
    <row r="338" spans="1:50" ht="14.4" customHeight="1">
      <c r="A338" s="245">
        <f>IF(D338=0," ",RANK(D338,$D$3:$D$1238,0))</f>
        <v>334</v>
      </c>
      <c r="B338" s="246">
        <v>335</v>
      </c>
      <c r="C338" s="283" t="s">
        <v>5043</v>
      </c>
      <c r="D338" s="115">
        <f>I338+M338+Q338+U338+Y338+AC338+AG338+AK338+AO338+AW338+AS338</f>
        <v>72.5</v>
      </c>
      <c r="E338" s="115">
        <f>J338+N338+R338+V338+Z338+AD338+AH338+AL338+AP338+AX338+AT338</f>
        <v>5</v>
      </c>
      <c r="F338" s="119">
        <f>COUNTA(H338,L338,P338,T338,X338,AB338,AF338,AJ338,AN338,AV338,AR338)</f>
        <v>1</v>
      </c>
      <c r="G338" s="125"/>
      <c r="H338" s="5"/>
      <c r="I338" s="140"/>
      <c r="J338" s="126"/>
      <c r="K338" s="125"/>
      <c r="L338" s="5"/>
      <c r="M338" s="140"/>
      <c r="N338" s="126"/>
      <c r="O338" s="125"/>
      <c r="P338" s="5"/>
      <c r="Q338" s="140"/>
      <c r="R338" s="126"/>
      <c r="S338" s="125"/>
      <c r="T338" s="5"/>
      <c r="U338" s="140"/>
      <c r="V338" s="126"/>
      <c r="W338" s="136"/>
      <c r="X338" s="5"/>
      <c r="Y338" s="140"/>
      <c r="Z338" s="126"/>
      <c r="AA338" s="136"/>
      <c r="AB338" s="301"/>
      <c r="AC338" s="140"/>
      <c r="AD338" s="126"/>
      <c r="AE338" s="136"/>
      <c r="AF338" s="5"/>
      <c r="AG338" s="140"/>
      <c r="AH338" s="126"/>
      <c r="AI338" s="155"/>
      <c r="AJ338" s="123"/>
      <c r="AK338" s="139"/>
      <c r="AL338" s="124"/>
      <c r="AM338" s="155">
        <f>VLOOKUP(C338,'9'!$B$2:$H$1187,3,FALSE)</f>
        <v>1.7916666666666668E-2</v>
      </c>
      <c r="AN338" s="123">
        <f>VLOOKUP(C338,'9'!$B$2:$H$1187,4,FALSE)</f>
        <v>21</v>
      </c>
      <c r="AO338" s="139">
        <f>VLOOKUP(AN338,Баллы!$A$2:$B$101,2)+AP338/2</f>
        <v>72.5</v>
      </c>
      <c r="AP338" s="124">
        <f>VLOOKUP(C338,'9'!$B$2:$H$1187,6,FALSE)</f>
        <v>5</v>
      </c>
      <c r="AQ338" s="122"/>
      <c r="AR338" s="123"/>
      <c r="AS338" s="139"/>
      <c r="AT338" s="124"/>
      <c r="AU338" s="122"/>
      <c r="AV338" s="123"/>
      <c r="AW338" s="139"/>
      <c r="AX338" s="124"/>
    </row>
    <row r="339" spans="1:50" ht="14.4" customHeight="1">
      <c r="A339" s="245">
        <f>IF(D339=0," ",RANK(D339,$D$3:$D$1238,0))</f>
        <v>337</v>
      </c>
      <c r="B339" s="246">
        <v>337</v>
      </c>
      <c r="C339" s="107" t="s">
        <v>1785</v>
      </c>
      <c r="D339" s="115">
        <f>I339+M339+Q339+U339+Y339+AC339+AG339+AK339+AO339+AW339+AS339</f>
        <v>72</v>
      </c>
      <c r="E339" s="115">
        <f>J339+N339+R339+V339+Z339+AD339+AH339+AL339+AP339+AX339+AT339</f>
        <v>20</v>
      </c>
      <c r="F339" s="119">
        <f>COUNTA(H339,L339,P339,T339,X339,AB339,AF339,AJ339,AN339,AV339,AR339)</f>
        <v>1</v>
      </c>
      <c r="G339" s="125"/>
      <c r="H339" s="5"/>
      <c r="I339" s="140"/>
      <c r="J339" s="126"/>
      <c r="K339" s="125"/>
      <c r="L339" s="5"/>
      <c r="M339" s="140"/>
      <c r="N339" s="126"/>
      <c r="O339" s="125"/>
      <c r="P339" s="5"/>
      <c r="Q339" s="140"/>
      <c r="R339" s="126"/>
      <c r="S339" s="125">
        <f>VLOOKUP(C339,'4'!$B$2:$I$1053,3,FALSE)</f>
        <v>7.194444444444445E-2</v>
      </c>
      <c r="T339" s="5">
        <f>VLOOKUP(C339,'4'!$B$2:$I$1053,4,FALSE)</f>
        <v>29</v>
      </c>
      <c r="U339" s="140">
        <f>VLOOKUP(T339,Баллы!$A$2:$B$101,2)+V339/2</f>
        <v>72</v>
      </c>
      <c r="V339" s="126">
        <f>VLOOKUP(C339,'4'!$B$2:$I$1053,6,FALSE)</f>
        <v>20</v>
      </c>
      <c r="W339" s="136"/>
      <c r="X339" s="5"/>
      <c r="Y339" s="140"/>
      <c r="Z339" s="126"/>
      <c r="AA339" s="136"/>
      <c r="AB339" s="5"/>
      <c r="AC339" s="140"/>
      <c r="AD339" s="126"/>
      <c r="AE339" s="136"/>
      <c r="AF339" s="5"/>
      <c r="AG339" s="140"/>
      <c r="AH339" s="126"/>
      <c r="AI339" s="155"/>
      <c r="AJ339" s="123"/>
      <c r="AK339" s="139"/>
      <c r="AL339" s="124"/>
      <c r="AM339" s="155"/>
      <c r="AN339" s="123"/>
      <c r="AO339" s="139"/>
      <c r="AP339" s="124"/>
      <c r="AQ339" s="122"/>
      <c r="AR339" s="123"/>
      <c r="AS339" s="139"/>
      <c r="AT339" s="124"/>
      <c r="AU339" s="122"/>
      <c r="AV339" s="123"/>
      <c r="AW339" s="139"/>
      <c r="AX339" s="124"/>
    </row>
    <row r="340" spans="1:50" ht="14.4" customHeight="1">
      <c r="A340" s="245">
        <f>IF(D340=0," ",RANK(D340,$D$3:$D$1238,0))</f>
        <v>337</v>
      </c>
      <c r="B340" s="246">
        <v>337</v>
      </c>
      <c r="C340" s="105" t="s">
        <v>1315</v>
      </c>
      <c r="D340" s="115">
        <f>I340+M340+Q340+U340+Y340+AC340+AG340+AK340+AO340+AW340+AS340</f>
        <v>72</v>
      </c>
      <c r="E340" s="115">
        <f>J340+N340+R340+V340+Z340+AD340+AH340+AL340+AP340+AX340+AT340</f>
        <v>20</v>
      </c>
      <c r="F340" s="119">
        <f>COUNTA(H340,L340,P340,T340,X340,AB340,AF340,AJ340,AN340,AV340,AR340)</f>
        <v>1</v>
      </c>
      <c r="G340" s="125"/>
      <c r="H340" s="5"/>
      <c r="I340" s="140"/>
      <c r="J340" s="126"/>
      <c r="K340" s="125"/>
      <c r="L340" s="5"/>
      <c r="M340" s="140"/>
      <c r="N340" s="126"/>
      <c r="O340" s="125"/>
      <c r="P340" s="5"/>
      <c r="Q340" s="140"/>
      <c r="R340" s="126"/>
      <c r="S340" s="125"/>
      <c r="T340" s="5"/>
      <c r="U340" s="140"/>
      <c r="V340" s="126"/>
      <c r="W340" s="136"/>
      <c r="X340" s="5"/>
      <c r="Y340" s="140"/>
      <c r="Z340" s="126"/>
      <c r="AA340" s="136">
        <f>VLOOKUP(C340,'6'!$B$8:$H$202,3,FALSE)</f>
        <v>8.8831018518518531E-2</v>
      </c>
      <c r="AB340" s="5">
        <f>VLOOKUP(C340,'6'!$B$8:$H$202,4,FALSE)</f>
        <v>29</v>
      </c>
      <c r="AC340" s="140">
        <f>VLOOKUP(AB340,Баллы!$A$2:$B$101,2)+AD340/2</f>
        <v>72</v>
      </c>
      <c r="AD340" s="126">
        <f>VLOOKUP(C340,'6'!$B$8:$H$202,6,FALSE)</f>
        <v>20</v>
      </c>
      <c r="AE340" s="136"/>
      <c r="AF340" s="5"/>
      <c r="AG340" s="140"/>
      <c r="AH340" s="126"/>
      <c r="AI340" s="155"/>
      <c r="AJ340" s="123"/>
      <c r="AK340" s="139"/>
      <c r="AL340" s="124"/>
      <c r="AM340" s="155"/>
      <c r="AN340" s="123"/>
      <c r="AO340" s="139"/>
      <c r="AP340" s="124"/>
      <c r="AQ340" s="122"/>
      <c r="AR340" s="123"/>
      <c r="AS340" s="139"/>
      <c r="AT340" s="124"/>
      <c r="AU340" s="122"/>
      <c r="AV340" s="123"/>
      <c r="AW340" s="139"/>
      <c r="AX340" s="124"/>
    </row>
    <row r="341" spans="1:50" ht="14.4" customHeight="1">
      <c r="A341" s="245">
        <f>IF(D341=0," ",RANK(D341,$D$3:$D$1238,0))</f>
        <v>337</v>
      </c>
      <c r="B341" s="246">
        <v>339</v>
      </c>
      <c r="C341" s="107" t="s">
        <v>2073</v>
      </c>
      <c r="D341" s="115">
        <f>I341+M341+Q341+U341+Y341+AC341+AG341+AK341+AO341+AW341+AS341</f>
        <v>72</v>
      </c>
      <c r="E341" s="115">
        <f>J341+N341+R341+V341+Z341+AD341+AH341+AL341+AP341+AX341+AT341</f>
        <v>10</v>
      </c>
      <c r="F341" s="119">
        <f>COUNTA(H341,L341,P341,T341,X341,AB341,AF341,AJ341,AN341,AV341,AR341)</f>
        <v>1</v>
      </c>
      <c r="G341" s="125"/>
      <c r="H341" s="5"/>
      <c r="I341" s="140"/>
      <c r="J341" s="126"/>
      <c r="K341" s="125"/>
      <c r="L341" s="5"/>
      <c r="M341" s="140"/>
      <c r="N341" s="126"/>
      <c r="O341" s="125"/>
      <c r="P341" s="5"/>
      <c r="Q341" s="140"/>
      <c r="R341" s="126"/>
      <c r="S341" s="125">
        <f>VLOOKUP(C341,'4'!$B$2:$I$1053,3,FALSE)</f>
        <v>3.2893518518518516E-2</v>
      </c>
      <c r="T341" s="5">
        <f>VLOOKUP(C341,'4'!$B$2:$I$1053,4,FALSE)</f>
        <v>24</v>
      </c>
      <c r="U341" s="140">
        <f>VLOOKUP(T341,Баллы!$A$2:$B$101,2)+V341/2</f>
        <v>72</v>
      </c>
      <c r="V341" s="126">
        <f>VLOOKUP(C341,'4'!$B$2:$I$1053,6,FALSE)</f>
        <v>10</v>
      </c>
      <c r="W341" s="136"/>
      <c r="X341" s="5"/>
      <c r="Y341" s="140"/>
      <c r="Z341" s="126"/>
      <c r="AA341" s="136"/>
      <c r="AB341" s="5"/>
      <c r="AC341" s="140"/>
      <c r="AD341" s="126"/>
      <c r="AE341" s="136"/>
      <c r="AF341" s="5"/>
      <c r="AG341" s="140"/>
      <c r="AH341" s="126"/>
      <c r="AI341" s="155"/>
      <c r="AJ341" s="123"/>
      <c r="AK341" s="139"/>
      <c r="AL341" s="124"/>
      <c r="AM341" s="155"/>
      <c r="AN341" s="123"/>
      <c r="AO341" s="139"/>
      <c r="AP341" s="124"/>
      <c r="AQ341" s="122"/>
      <c r="AR341" s="123"/>
      <c r="AS341" s="139"/>
      <c r="AT341" s="124"/>
      <c r="AU341" s="122"/>
      <c r="AV341" s="123"/>
      <c r="AW341" s="139"/>
      <c r="AX341" s="124"/>
    </row>
    <row r="342" spans="1:50" ht="14.4" customHeight="1">
      <c r="A342" s="245">
        <f>IF(D342=0," ",RANK(D342,$D$3:$D$1238,0))</f>
        <v>337</v>
      </c>
      <c r="B342" s="246">
        <v>339</v>
      </c>
      <c r="C342" s="283" t="s">
        <v>4560</v>
      </c>
      <c r="D342" s="115">
        <f>I342+M342+Q342+U342+Y342+AC342+AG342+AK342+AO342+AW342+AS342</f>
        <v>72</v>
      </c>
      <c r="E342" s="115">
        <f>J342+N342+R342+V342+Z342+AD342+AH342+AL342+AP342+AX342+AT342</f>
        <v>10</v>
      </c>
      <c r="F342" s="119">
        <f>COUNTA(H342,L342,P342,T342,X342,AB342,AF342,AJ342,AN342,AV342,AR342)</f>
        <v>1</v>
      </c>
      <c r="G342" s="125"/>
      <c r="H342" s="5"/>
      <c r="I342" s="140"/>
      <c r="J342" s="126"/>
      <c r="K342" s="125"/>
      <c r="L342" s="5"/>
      <c r="M342" s="140"/>
      <c r="N342" s="126"/>
      <c r="O342" s="125"/>
      <c r="P342" s="5"/>
      <c r="Q342" s="140"/>
      <c r="R342" s="126"/>
      <c r="S342" s="125"/>
      <c r="T342" s="5"/>
      <c r="U342" s="140"/>
      <c r="V342" s="126"/>
      <c r="W342" s="136"/>
      <c r="X342" s="5"/>
      <c r="Y342" s="140"/>
      <c r="Z342" s="126"/>
      <c r="AA342" s="136"/>
      <c r="AB342" s="301"/>
      <c r="AC342" s="140"/>
      <c r="AD342" s="126"/>
      <c r="AE342" s="136"/>
      <c r="AF342" s="5"/>
      <c r="AG342" s="140"/>
      <c r="AH342" s="126"/>
      <c r="AI342" s="155"/>
      <c r="AJ342" s="123"/>
      <c r="AK342" s="139"/>
      <c r="AL342" s="124"/>
      <c r="AM342" s="155">
        <f>VLOOKUP(C342,'9'!$B$2:$H$1187,3,FALSE)</f>
        <v>3.2048611111111111E-2</v>
      </c>
      <c r="AN342" s="123">
        <f>VLOOKUP(C342,'9'!$B$2:$H$1187,4,FALSE)</f>
        <v>24</v>
      </c>
      <c r="AO342" s="139">
        <f>VLOOKUP(AN342,Баллы!$A$2:$B$101,2)+AP342/2</f>
        <v>72</v>
      </c>
      <c r="AP342" s="124">
        <f>VLOOKUP(C342,'9'!$B$2:$H$1187,6,FALSE)</f>
        <v>10</v>
      </c>
      <c r="AQ342" s="122"/>
      <c r="AR342" s="123"/>
      <c r="AS342" s="139"/>
      <c r="AT342" s="124"/>
      <c r="AU342" s="122"/>
      <c r="AV342" s="123"/>
      <c r="AW342" s="139"/>
      <c r="AX342" s="124"/>
    </row>
    <row r="343" spans="1:50" ht="14.4" customHeight="1">
      <c r="A343" s="245">
        <f>IF(D343=0," ",RANK(D343,$D$3:$D$1238,0))</f>
        <v>341</v>
      </c>
      <c r="B343" s="246">
        <v>341</v>
      </c>
      <c r="C343" s="104" t="s">
        <v>360</v>
      </c>
      <c r="D343" s="115">
        <f>I343+M343+Q343+U343+Y343+AC343+AG343+AK343+AO343+AW343+AS343</f>
        <v>71.5</v>
      </c>
      <c r="E343" s="115">
        <f>J343+N343+R343+V343+Z343+AD343+AH343+AL343+AP343+AX343+AT343</f>
        <v>5</v>
      </c>
      <c r="F343" s="119">
        <f>COUNTA(H343,L343,P343,T343,X343,AB343,AF343,AJ343,AN343,AV343,AR343)</f>
        <v>1</v>
      </c>
      <c r="G343" s="125"/>
      <c r="H343" s="5"/>
      <c r="I343" s="140"/>
      <c r="J343" s="126"/>
      <c r="K343" s="125">
        <f>VLOOKUP(C343,'2'!$B$101:$H$575,3,FALSE)</f>
        <v>1.9710648148148147E-2</v>
      </c>
      <c r="L343" s="5">
        <f>VLOOKUP(C343,'2'!$B$101:$H$575,4,FALSE)</f>
        <v>22</v>
      </c>
      <c r="M343" s="140">
        <f>VLOOKUP(L343,Баллы!$A$2:$B$101,2)+N343/2</f>
        <v>71.5</v>
      </c>
      <c r="N343" s="126">
        <f>VLOOKUP(C343,'2'!$B$101:$H$575,6,FALSE)</f>
        <v>5</v>
      </c>
      <c r="O343" s="125"/>
      <c r="P343" s="5"/>
      <c r="Q343" s="140"/>
      <c r="R343" s="126"/>
      <c r="S343" s="125"/>
      <c r="T343" s="5"/>
      <c r="U343" s="140"/>
      <c r="V343" s="126"/>
      <c r="W343" s="136"/>
      <c r="X343" s="5"/>
      <c r="Y343" s="140"/>
      <c r="Z343" s="126"/>
      <c r="AA343" s="136"/>
      <c r="AB343" s="5"/>
      <c r="AC343" s="140"/>
      <c r="AD343" s="126"/>
      <c r="AE343" s="136"/>
      <c r="AF343" s="5"/>
      <c r="AG343" s="140"/>
      <c r="AH343" s="126"/>
      <c r="AI343" s="155"/>
      <c r="AJ343" s="123"/>
      <c r="AK343" s="139"/>
      <c r="AL343" s="124"/>
      <c r="AM343" s="155"/>
      <c r="AN343" s="123"/>
      <c r="AO343" s="139"/>
      <c r="AP343" s="124"/>
      <c r="AQ343" s="122"/>
      <c r="AR343" s="123"/>
      <c r="AS343" s="139"/>
      <c r="AT343" s="124"/>
      <c r="AU343" s="122"/>
      <c r="AV343" s="123"/>
      <c r="AW343" s="139"/>
      <c r="AX343" s="124"/>
    </row>
    <row r="344" spans="1:50" ht="14.4" customHeight="1">
      <c r="A344" s="245">
        <f>IF(D344=0," ",RANK(D344,$D$3:$D$1238,0))</f>
        <v>341</v>
      </c>
      <c r="B344" s="246">
        <v>341</v>
      </c>
      <c r="C344" s="107" t="s">
        <v>2563</v>
      </c>
      <c r="D344" s="115">
        <f>I344+M344+Q344+U344+Y344+AC344+AG344+AK344+AO344+AW344+AS344</f>
        <v>71.5</v>
      </c>
      <c r="E344" s="115">
        <f>J344+N344+R344+V344+Z344+AD344+AH344+AL344+AP344+AX344+AT344</f>
        <v>5</v>
      </c>
      <c r="F344" s="119">
        <f>COUNTA(H344,L344,P344,T344,X344,AB344,AF344,AJ344,AN344,AV344,AR344)</f>
        <v>1</v>
      </c>
      <c r="G344" s="125"/>
      <c r="H344" s="5"/>
      <c r="I344" s="140"/>
      <c r="J344" s="126"/>
      <c r="K344" s="125"/>
      <c r="L344" s="5"/>
      <c r="M344" s="140"/>
      <c r="N344" s="126"/>
      <c r="O344" s="125"/>
      <c r="P344" s="5"/>
      <c r="Q344" s="140"/>
      <c r="R344" s="126"/>
      <c r="S344" s="125">
        <f>VLOOKUP(C344,'4'!$B$2:$I$1053,3,FALSE)</f>
        <v>1.4131944444444445E-2</v>
      </c>
      <c r="T344" s="5">
        <f>VLOOKUP(C344,'4'!$B$2:$I$1053,4,FALSE)</f>
        <v>22</v>
      </c>
      <c r="U344" s="140">
        <f>VLOOKUP(T344,Баллы!$A$2:$B$101,2)+V344/2</f>
        <v>71.5</v>
      </c>
      <c r="V344" s="126">
        <f>VLOOKUP(C344,'4'!$B$2:$I$1053,6,FALSE)</f>
        <v>5</v>
      </c>
      <c r="W344" s="136"/>
      <c r="X344" s="5"/>
      <c r="Y344" s="140"/>
      <c r="Z344" s="126"/>
      <c r="AA344" s="136"/>
      <c r="AB344" s="5"/>
      <c r="AC344" s="140"/>
      <c r="AD344" s="126"/>
      <c r="AE344" s="136"/>
      <c r="AF344" s="5"/>
      <c r="AG344" s="140"/>
      <c r="AH344" s="126"/>
      <c r="AI344" s="155"/>
      <c r="AJ344" s="123"/>
      <c r="AK344" s="139"/>
      <c r="AL344" s="124"/>
      <c r="AM344" s="155"/>
      <c r="AN344" s="123"/>
      <c r="AO344" s="139"/>
      <c r="AP344" s="124"/>
      <c r="AQ344" s="122"/>
      <c r="AR344" s="123"/>
      <c r="AS344" s="139"/>
      <c r="AT344" s="124"/>
      <c r="AU344" s="122"/>
      <c r="AV344" s="123"/>
      <c r="AW344" s="139"/>
      <c r="AX344" s="124"/>
    </row>
    <row r="345" spans="1:50" ht="14.4" customHeight="1">
      <c r="A345" s="245">
        <f>IF(D345=0," ",RANK(D345,$D$3:$D$1238,0))</f>
        <v>341</v>
      </c>
      <c r="B345" s="246">
        <v>341</v>
      </c>
      <c r="C345" s="283" t="s">
        <v>5046</v>
      </c>
      <c r="D345" s="115">
        <f>I345+M345+Q345+U345+Y345+AC345+AG345+AK345+AO345+AW345+AS345</f>
        <v>71.5</v>
      </c>
      <c r="E345" s="115">
        <f>J345+N345+R345+V345+Z345+AD345+AH345+AL345+AP345+AX345+AT345</f>
        <v>5</v>
      </c>
      <c r="F345" s="119">
        <f>COUNTA(H345,L345,P345,T345,X345,AB345,AF345,AJ345,AN345,AV345,AR345)</f>
        <v>1</v>
      </c>
      <c r="G345" s="125"/>
      <c r="H345" s="5"/>
      <c r="I345" s="140"/>
      <c r="J345" s="126"/>
      <c r="K345" s="125"/>
      <c r="L345" s="5"/>
      <c r="M345" s="140"/>
      <c r="N345" s="126"/>
      <c r="O345" s="125"/>
      <c r="P345" s="5"/>
      <c r="Q345" s="140"/>
      <c r="R345" s="126"/>
      <c r="S345" s="125"/>
      <c r="T345" s="5"/>
      <c r="U345" s="140"/>
      <c r="V345" s="126"/>
      <c r="W345" s="136"/>
      <c r="X345" s="5"/>
      <c r="Y345" s="140"/>
      <c r="Z345" s="126"/>
      <c r="AA345" s="136"/>
      <c r="AB345" s="301"/>
      <c r="AC345" s="140"/>
      <c r="AD345" s="126"/>
      <c r="AE345" s="136"/>
      <c r="AF345" s="5"/>
      <c r="AG345" s="140"/>
      <c r="AH345" s="126"/>
      <c r="AI345" s="155"/>
      <c r="AJ345" s="123"/>
      <c r="AK345" s="139"/>
      <c r="AL345" s="124"/>
      <c r="AM345" s="155">
        <f>VLOOKUP(C345,'9'!$B$2:$H$1187,3,FALSE)</f>
        <v>1.8055555555555554E-2</v>
      </c>
      <c r="AN345" s="123">
        <f>VLOOKUP(C345,'9'!$B$2:$H$1187,4,FALSE)</f>
        <v>22</v>
      </c>
      <c r="AO345" s="139">
        <f>VLOOKUP(AN345,Баллы!$A$2:$B$101,2)+AP345/2</f>
        <v>71.5</v>
      </c>
      <c r="AP345" s="124">
        <f>VLOOKUP(C345,'9'!$B$2:$H$1187,6,FALSE)</f>
        <v>5</v>
      </c>
      <c r="AQ345" s="122"/>
      <c r="AR345" s="123"/>
      <c r="AS345" s="139"/>
      <c r="AT345" s="124"/>
      <c r="AU345" s="122"/>
      <c r="AV345" s="123"/>
      <c r="AW345" s="139"/>
      <c r="AX345" s="124"/>
    </row>
    <row r="346" spans="1:50" ht="14.4" customHeight="1">
      <c r="A346" s="245">
        <f>IF(D346=0," ",RANK(D346,$D$3:$D$1238,0))</f>
        <v>344</v>
      </c>
      <c r="B346" s="246">
        <v>344</v>
      </c>
      <c r="C346" s="107" t="s">
        <v>2198</v>
      </c>
      <c r="D346" s="115">
        <f>I346+M346+Q346+U346+Y346+AC346+AG346+AK346+AO346+AW346+AS346</f>
        <v>71</v>
      </c>
      <c r="E346" s="115">
        <f>J346+N346+R346+V346+Z346+AD346+AH346+AL346+AP346+AX346+AT346</f>
        <v>20</v>
      </c>
      <c r="F346" s="119">
        <f>COUNTA(H346,L346,P346,T346,X346,AB346,AF346,AJ346,AN346,AV346,AR346)</f>
        <v>1</v>
      </c>
      <c r="G346" s="125"/>
      <c r="H346" s="5"/>
      <c r="I346" s="140"/>
      <c r="J346" s="126"/>
      <c r="K346" s="125"/>
      <c r="L346" s="5"/>
      <c r="M346" s="140"/>
      <c r="N346" s="126"/>
      <c r="O346" s="125"/>
      <c r="P346" s="5"/>
      <c r="Q346" s="140"/>
      <c r="R346" s="126"/>
      <c r="S346" s="125">
        <f>VLOOKUP(C346,'4'!$B$2:$I$1053,3,FALSE)</f>
        <v>7.2488425925925928E-2</v>
      </c>
      <c r="T346" s="5">
        <f>VLOOKUP(C346,'4'!$B$2:$I$1053,4,FALSE)</f>
        <v>30</v>
      </c>
      <c r="U346" s="140">
        <f>VLOOKUP(T346,Баллы!$A$2:$B$101,2)+V346/2</f>
        <v>71</v>
      </c>
      <c r="V346" s="126">
        <f>VLOOKUP(C346,'4'!$B$2:$I$1053,6,FALSE)</f>
        <v>20</v>
      </c>
      <c r="W346" s="136"/>
      <c r="X346" s="5"/>
      <c r="Y346" s="140"/>
      <c r="Z346" s="126"/>
      <c r="AA346" s="136"/>
      <c r="AB346" s="5"/>
      <c r="AC346" s="140"/>
      <c r="AD346" s="126"/>
      <c r="AE346" s="136"/>
      <c r="AF346" s="5"/>
      <c r="AG346" s="140"/>
      <c r="AH346" s="126"/>
      <c r="AI346" s="155"/>
      <c r="AJ346" s="123"/>
      <c r="AK346" s="139"/>
      <c r="AL346" s="124"/>
      <c r="AM346" s="155"/>
      <c r="AN346" s="123"/>
      <c r="AO346" s="139"/>
      <c r="AP346" s="124"/>
      <c r="AQ346" s="122"/>
      <c r="AR346" s="123"/>
      <c r="AS346" s="139"/>
      <c r="AT346" s="124"/>
      <c r="AU346" s="122"/>
      <c r="AV346" s="123"/>
      <c r="AW346" s="139"/>
      <c r="AX346" s="124"/>
    </row>
    <row r="347" spans="1:50" ht="14.4" customHeight="1">
      <c r="A347" s="245">
        <f>IF(D347=0," ",RANK(D347,$D$3:$D$1238,0))</f>
        <v>344</v>
      </c>
      <c r="B347" s="246">
        <v>345</v>
      </c>
      <c r="C347" s="107" t="s">
        <v>1568</v>
      </c>
      <c r="D347" s="115">
        <f>I347+M347+Q347+U347+Y347+AC347+AG347+AK347+AO347+AW347+AS347</f>
        <v>71</v>
      </c>
      <c r="E347" s="115">
        <f>J347+N347+R347+V347+Z347+AD347+AH347+AL347+AP347+AX347+AT347</f>
        <v>10</v>
      </c>
      <c r="F347" s="119">
        <f>COUNTA(H347,L347,P347,T347,X347,AB347,AF347,AJ347,AN347,AV347,AR347)</f>
        <v>1</v>
      </c>
      <c r="G347" s="125"/>
      <c r="H347" s="5"/>
      <c r="I347" s="140"/>
      <c r="J347" s="126"/>
      <c r="K347" s="125"/>
      <c r="L347" s="5"/>
      <c r="M347" s="140"/>
      <c r="N347" s="126"/>
      <c r="O347" s="125"/>
      <c r="P347" s="5"/>
      <c r="Q347" s="140"/>
      <c r="R347" s="126"/>
      <c r="S347" s="125">
        <f>VLOOKUP(C347,'4'!$B$2:$I$1053,3,FALSE)</f>
        <v>3.2962962962962965E-2</v>
      </c>
      <c r="T347" s="5">
        <f>VLOOKUP(C347,'4'!$B$2:$I$1053,4,FALSE)</f>
        <v>25</v>
      </c>
      <c r="U347" s="140">
        <f>VLOOKUP(T347,Баллы!$A$2:$B$101,2)+V347/2</f>
        <v>71</v>
      </c>
      <c r="V347" s="126">
        <f>VLOOKUP(C347,'4'!$B$2:$I$1053,6,FALSE)</f>
        <v>10</v>
      </c>
      <c r="W347" s="136"/>
      <c r="X347" s="5"/>
      <c r="Y347" s="140"/>
      <c r="Z347" s="126"/>
      <c r="AA347" s="136"/>
      <c r="AB347" s="5"/>
      <c r="AC347" s="140"/>
      <c r="AD347" s="126"/>
      <c r="AE347" s="136"/>
      <c r="AF347" s="5"/>
      <c r="AG347" s="140"/>
      <c r="AH347" s="126"/>
      <c r="AI347" s="155"/>
      <c r="AJ347" s="123"/>
      <c r="AK347" s="139"/>
      <c r="AL347" s="124"/>
      <c r="AM347" s="155"/>
      <c r="AN347" s="123"/>
      <c r="AO347" s="139"/>
      <c r="AP347" s="124"/>
      <c r="AQ347" s="122"/>
      <c r="AR347" s="123"/>
      <c r="AS347" s="139"/>
      <c r="AT347" s="124"/>
      <c r="AU347" s="122"/>
      <c r="AV347" s="123"/>
      <c r="AW347" s="139"/>
      <c r="AX347" s="124"/>
    </row>
    <row r="348" spans="1:50" ht="14.4" customHeight="1">
      <c r="A348" s="245">
        <f>IF(D348=0," ",RANK(D348,$D$3:$D$1238,0))</f>
        <v>344</v>
      </c>
      <c r="B348" s="246">
        <v>345</v>
      </c>
      <c r="C348" s="283" t="s">
        <v>4562</v>
      </c>
      <c r="D348" s="115">
        <f>I348+M348+Q348+U348+Y348+AC348+AG348+AK348+AO348+AW348+AS348</f>
        <v>71</v>
      </c>
      <c r="E348" s="115">
        <f>J348+N348+R348+V348+Z348+AD348+AH348+AL348+AP348+AX348+AT348</f>
        <v>10</v>
      </c>
      <c r="F348" s="119">
        <f>COUNTA(H348,L348,P348,T348,X348,AB348,AF348,AJ348,AN348,AV348,AR348)</f>
        <v>1</v>
      </c>
      <c r="G348" s="125"/>
      <c r="H348" s="5"/>
      <c r="I348" s="140"/>
      <c r="J348" s="126"/>
      <c r="K348" s="125"/>
      <c r="L348" s="5"/>
      <c r="M348" s="140"/>
      <c r="N348" s="126"/>
      <c r="O348" s="125"/>
      <c r="P348" s="5"/>
      <c r="Q348" s="140"/>
      <c r="R348" s="126"/>
      <c r="S348" s="125"/>
      <c r="T348" s="5"/>
      <c r="U348" s="140"/>
      <c r="V348" s="126"/>
      <c r="W348" s="136"/>
      <c r="X348" s="5"/>
      <c r="Y348" s="140"/>
      <c r="Z348" s="126"/>
      <c r="AA348" s="136"/>
      <c r="AB348" s="301"/>
      <c r="AC348" s="140"/>
      <c r="AD348" s="126"/>
      <c r="AE348" s="136"/>
      <c r="AF348" s="5"/>
      <c r="AG348" s="140"/>
      <c r="AH348" s="126"/>
      <c r="AI348" s="155"/>
      <c r="AJ348" s="123"/>
      <c r="AK348" s="139"/>
      <c r="AL348" s="124"/>
      <c r="AM348" s="155">
        <f>VLOOKUP(C348,'9'!$B$2:$H$1187,3,FALSE)</f>
        <v>3.2951388888888891E-2</v>
      </c>
      <c r="AN348" s="123">
        <f>VLOOKUP(C348,'9'!$B$2:$H$1187,4,FALSE)</f>
        <v>25</v>
      </c>
      <c r="AO348" s="139">
        <f>VLOOKUP(AN348,Баллы!$A$2:$B$101,2)+AP348/2</f>
        <v>71</v>
      </c>
      <c r="AP348" s="124">
        <f>VLOOKUP(C348,'9'!$B$2:$H$1187,6,FALSE)</f>
        <v>10</v>
      </c>
      <c r="AQ348" s="122"/>
      <c r="AR348" s="123"/>
      <c r="AS348" s="139"/>
      <c r="AT348" s="124"/>
      <c r="AU348" s="122"/>
      <c r="AV348" s="123"/>
      <c r="AW348" s="139"/>
      <c r="AX348" s="124"/>
    </row>
    <row r="349" spans="1:50" ht="14.4" customHeight="1">
      <c r="A349" s="245">
        <f>IF(D349=0," ",RANK(D349,$D$3:$D$1238,0))</f>
        <v>344</v>
      </c>
      <c r="B349" s="246">
        <v>345</v>
      </c>
      <c r="C349" s="104" t="s">
        <v>6306</v>
      </c>
      <c r="D349" s="115">
        <f>I349+M349+Q349+U349+Y349+AC349+AG349+AK349+AO349+AW349+AS349</f>
        <v>71</v>
      </c>
      <c r="E349" s="115">
        <f>J349+N349+R349+V349+Z349+AD349+AH349+AL349+AP349+AX349+AT349</f>
        <v>10</v>
      </c>
      <c r="F349" s="119">
        <f>COUNTA(H349,L349,P349,T349,X349,AB349,AF349,AJ349,AN349,AV349,AR349)</f>
        <v>1</v>
      </c>
      <c r="G349" s="125"/>
      <c r="H349" s="5"/>
      <c r="I349" s="140"/>
      <c r="J349" s="126"/>
      <c r="K349" s="125"/>
      <c r="L349" s="5"/>
      <c r="M349" s="140"/>
      <c r="N349" s="126"/>
      <c r="O349" s="125"/>
      <c r="P349" s="5"/>
      <c r="Q349" s="140"/>
      <c r="R349" s="126"/>
      <c r="S349" s="125"/>
      <c r="T349" s="5"/>
      <c r="U349" s="140"/>
      <c r="V349" s="126"/>
      <c r="W349" s="136"/>
      <c r="X349" s="5"/>
      <c r="Y349" s="140"/>
      <c r="Z349" s="126"/>
      <c r="AA349" s="136"/>
      <c r="AB349" s="301"/>
      <c r="AC349" s="140"/>
      <c r="AD349" s="126"/>
      <c r="AE349" s="136"/>
      <c r="AF349" s="5"/>
      <c r="AG349" s="140"/>
      <c r="AH349" s="126"/>
      <c r="AI349" s="155"/>
      <c r="AJ349" s="123"/>
      <c r="AK349" s="139"/>
      <c r="AL349" s="124"/>
      <c r="AM349" s="155"/>
      <c r="AN349" s="123"/>
      <c r="AO349" s="139"/>
      <c r="AP349" s="124"/>
      <c r="AQ349" s="122">
        <f>VLOOKUP(C349,'10'!$B$8:$H$232,3,FALSE)</f>
        <v>4.085648148148148E-2</v>
      </c>
      <c r="AR349" s="123">
        <f>VLOOKUP(C349,'10'!$B$8:$H$232,4,FALSE)</f>
        <v>25</v>
      </c>
      <c r="AS349" s="139">
        <f>VLOOKUP(AR349,Баллы!$A$2:$B$101,2)+AT349/2</f>
        <v>71</v>
      </c>
      <c r="AT349" s="124">
        <f>VLOOKUP(C349,'10'!$B$8:$H$232,6,FALSE)</f>
        <v>10</v>
      </c>
      <c r="AU349" s="122"/>
      <c r="AV349" s="123"/>
      <c r="AW349" s="139"/>
      <c r="AX349" s="124"/>
    </row>
    <row r="350" spans="1:50" ht="14.4" customHeight="1">
      <c r="A350" s="245">
        <f>IF(D350=0," ",RANK(D350,$D$3:$D$1238,0))</f>
        <v>344</v>
      </c>
      <c r="B350" s="246">
        <v>348</v>
      </c>
      <c r="C350" s="104" t="s">
        <v>6388</v>
      </c>
      <c r="D350" s="115">
        <f>I350+M350+Q350+U350+Y350+AC350+AG350+AK350+AO350+AW350+AS350</f>
        <v>71</v>
      </c>
      <c r="E350" s="115">
        <f>J350+N350+R350+V350+Z350+AD350+AH350+AL350+AP350+AX350+AT350</f>
        <v>8</v>
      </c>
      <c r="F350" s="119">
        <f>COUNTA(H350,L350,P350,T350,X350,AB350,AF350,AJ350,AN350,AV350,AR350)</f>
        <v>1</v>
      </c>
      <c r="G350" s="125"/>
      <c r="H350" s="5"/>
      <c r="I350" s="140"/>
      <c r="J350" s="126"/>
      <c r="K350" s="125"/>
      <c r="L350" s="5"/>
      <c r="M350" s="140"/>
      <c r="N350" s="126"/>
      <c r="O350" s="125"/>
      <c r="P350" s="5"/>
      <c r="Q350" s="140"/>
      <c r="R350" s="126"/>
      <c r="S350" s="125"/>
      <c r="T350" s="5"/>
      <c r="U350" s="140"/>
      <c r="V350" s="126"/>
      <c r="W350" s="136"/>
      <c r="X350" s="5"/>
      <c r="Y350" s="140"/>
      <c r="Z350" s="126"/>
      <c r="AA350" s="136"/>
      <c r="AB350" s="301"/>
      <c r="AC350" s="140"/>
      <c r="AD350" s="126"/>
      <c r="AE350" s="136"/>
      <c r="AF350" s="5"/>
      <c r="AG350" s="140"/>
      <c r="AH350" s="126"/>
      <c r="AI350" s="155"/>
      <c r="AJ350" s="123"/>
      <c r="AK350" s="139"/>
      <c r="AL350" s="124"/>
      <c r="AM350" s="155"/>
      <c r="AN350" s="123"/>
      <c r="AO350" s="139"/>
      <c r="AP350" s="124"/>
      <c r="AQ350" s="122"/>
      <c r="AR350" s="123"/>
      <c r="AS350" s="139"/>
      <c r="AT350" s="124"/>
      <c r="AU350" s="122">
        <f>VLOOKUP(C350,'11'!$B$9:$H$521,3,FALSE)</f>
        <v>3.1226851851851853E-2</v>
      </c>
      <c r="AV350" s="123">
        <f>VLOOKUP(C350,'11'!$B$9:$H$521,4,FALSE)</f>
        <v>24</v>
      </c>
      <c r="AW350" s="139">
        <f>VLOOKUP(AV350,Баллы!$A$2:$B$101,2)+AX350/2</f>
        <v>71</v>
      </c>
      <c r="AX350" s="124">
        <f>VLOOKUP(C350,'11'!$B$9:$H$521,6,FALSE)</f>
        <v>8</v>
      </c>
    </row>
    <row r="351" spans="1:50" ht="14.4" customHeight="1">
      <c r="A351" s="245">
        <f>IF(D351=0," ",RANK(D351,$D$3:$D$1238,0))</f>
        <v>349</v>
      </c>
      <c r="B351" s="246">
        <v>349</v>
      </c>
      <c r="C351" s="283" t="s">
        <v>2521</v>
      </c>
      <c r="D351" s="115">
        <f>I351+M351+Q351+U351+Y351+AC351+AG351+AK351+AO351+AW351+AS351</f>
        <v>70.5</v>
      </c>
      <c r="E351" s="115">
        <f>J351+N351+R351+V351+Z351+AD351+AH351+AL351+AP351+AX351+AT351</f>
        <v>25</v>
      </c>
      <c r="F351" s="119">
        <f>COUNTA(H351,L351,P351,T351,X351,AB351,AF351,AJ351,AN351,AV351,AR351)</f>
        <v>1</v>
      </c>
      <c r="G351" s="125"/>
      <c r="H351" s="5"/>
      <c r="I351" s="140"/>
      <c r="J351" s="126"/>
      <c r="K351" s="125"/>
      <c r="L351" s="5"/>
      <c r="M351" s="140"/>
      <c r="N351" s="126"/>
      <c r="O351" s="125"/>
      <c r="P351" s="5"/>
      <c r="Q351" s="140"/>
      <c r="R351" s="126"/>
      <c r="S351" s="125"/>
      <c r="T351" s="5"/>
      <c r="U351" s="140"/>
      <c r="V351" s="126"/>
      <c r="W351" s="136"/>
      <c r="X351" s="5"/>
      <c r="Y351" s="140"/>
      <c r="Z351" s="126"/>
      <c r="AA351" s="136"/>
      <c r="AB351" s="301"/>
      <c r="AC351" s="140"/>
      <c r="AD351" s="126"/>
      <c r="AE351" s="136"/>
      <c r="AF351" s="5"/>
      <c r="AG351" s="140"/>
      <c r="AH351" s="126"/>
      <c r="AI351" s="155"/>
      <c r="AJ351" s="123"/>
      <c r="AK351" s="139"/>
      <c r="AL351" s="124"/>
      <c r="AM351" s="155">
        <f>VLOOKUP(C351,'9'!$B$2:$H$1187,3,FALSE)</f>
        <v>9.5532407407407413E-2</v>
      </c>
      <c r="AN351" s="123">
        <f>VLOOKUP(C351,'9'!$B$2:$H$1187,4,FALSE)</f>
        <v>33</v>
      </c>
      <c r="AO351" s="139">
        <f>VLOOKUP(AN351,Баллы!$A$2:$B$101,2)+AP351/2</f>
        <v>70.5</v>
      </c>
      <c r="AP351" s="124">
        <f>VLOOKUP(C351,'9'!$B$2:$H$1187,6,FALSE)</f>
        <v>25</v>
      </c>
      <c r="AQ351" s="122"/>
      <c r="AR351" s="123"/>
      <c r="AS351" s="139"/>
      <c r="AT351" s="124"/>
      <c r="AU351" s="122"/>
      <c r="AV351" s="123"/>
      <c r="AW351" s="139"/>
      <c r="AX351" s="124"/>
    </row>
    <row r="352" spans="1:50" ht="14.4" customHeight="1">
      <c r="A352" s="245">
        <f>IF(D352=0," ",RANK(D352,$D$3:$D$1238,0))</f>
        <v>349</v>
      </c>
      <c r="B352" s="246">
        <v>350</v>
      </c>
      <c r="C352" s="104" t="s">
        <v>2633</v>
      </c>
      <c r="D352" s="115">
        <f>I352+M352+Q352+U352+Y352+AC352+AG352+AK352+AO352+AW352+AS352</f>
        <v>70.5</v>
      </c>
      <c r="E352" s="115">
        <f>J352+N352+R352+V352+Z352+AD352+AH352+AL352+AP352+AX352+AT352</f>
        <v>15</v>
      </c>
      <c r="F352" s="119">
        <f>COUNTA(H352,L352,P352,T352,X352,AB352,AF352,AJ352,AN352,AV352,AR352)</f>
        <v>1</v>
      </c>
      <c r="G352" s="125"/>
      <c r="H352" s="5"/>
      <c r="I352" s="140"/>
      <c r="J352" s="126"/>
      <c r="K352" s="125">
        <f>VLOOKUP(C352,'2'!$B$101:$H$575,3,FALSE)</f>
        <v>5.1307870370370372E-2</v>
      </c>
      <c r="L352" s="5">
        <f>VLOOKUP(C352,'2'!$B$101:$H$575,4,FALSE)</f>
        <v>28</v>
      </c>
      <c r="M352" s="140">
        <f>VLOOKUP(L352,Баллы!$A$2:$B$101,2)+N352/2</f>
        <v>70.5</v>
      </c>
      <c r="N352" s="126">
        <f>VLOOKUP(C352,'2'!$B$101:$H$575,6,FALSE)</f>
        <v>15</v>
      </c>
      <c r="O352" s="125"/>
      <c r="P352" s="5"/>
      <c r="Q352" s="140"/>
      <c r="R352" s="126"/>
      <c r="S352" s="125"/>
      <c r="T352" s="5"/>
      <c r="U352" s="140"/>
      <c r="V352" s="126"/>
      <c r="W352" s="136"/>
      <c r="X352" s="5"/>
      <c r="Y352" s="140"/>
      <c r="Z352" s="126"/>
      <c r="AA352" s="136"/>
      <c r="AB352" s="5"/>
      <c r="AC352" s="140"/>
      <c r="AD352" s="126"/>
      <c r="AE352" s="136"/>
      <c r="AF352" s="5"/>
      <c r="AG352" s="140"/>
      <c r="AH352" s="126"/>
      <c r="AI352" s="155"/>
      <c r="AJ352" s="123"/>
      <c r="AK352" s="139"/>
      <c r="AL352" s="124"/>
      <c r="AM352" s="155"/>
      <c r="AN352" s="123"/>
      <c r="AO352" s="139"/>
      <c r="AP352" s="124"/>
      <c r="AQ352" s="122"/>
      <c r="AR352" s="123"/>
      <c r="AS352" s="139"/>
      <c r="AT352" s="124"/>
      <c r="AU352" s="122"/>
      <c r="AV352" s="123"/>
      <c r="AW352" s="139"/>
      <c r="AX352" s="124"/>
    </row>
    <row r="353" spans="1:50" ht="14.4" customHeight="1">
      <c r="A353" s="245">
        <f>IF(D353=0," ",RANK(D353,$D$3:$D$1238,0))</f>
        <v>349</v>
      </c>
      <c r="B353" s="246">
        <v>350</v>
      </c>
      <c r="C353" s="104" t="s">
        <v>6355</v>
      </c>
      <c r="D353" s="115">
        <f>I353+M353+Q353+U353+Y353+AC353+AG353+AK353+AO353+AW353+AS353</f>
        <v>70.5</v>
      </c>
      <c r="E353" s="115">
        <f>J353+N353+R353+V353+Z353+AD353+AH353+AL353+AP353+AX353+AT353</f>
        <v>15</v>
      </c>
      <c r="F353" s="119">
        <f>COUNTA(H353,L353,P353,T353,X353,AB353,AF353,AJ353,AN353,AV353,AR353)</f>
        <v>1</v>
      </c>
      <c r="G353" s="125"/>
      <c r="H353" s="5"/>
      <c r="I353" s="140"/>
      <c r="J353" s="126"/>
      <c r="K353" s="125"/>
      <c r="L353" s="5"/>
      <c r="M353" s="140"/>
      <c r="N353" s="126"/>
      <c r="O353" s="125"/>
      <c r="P353" s="5"/>
      <c r="Q353" s="140"/>
      <c r="R353" s="126"/>
      <c r="S353" s="125"/>
      <c r="T353" s="5"/>
      <c r="U353" s="140"/>
      <c r="V353" s="126"/>
      <c r="W353" s="136"/>
      <c r="X353" s="5"/>
      <c r="Y353" s="140"/>
      <c r="Z353" s="126"/>
      <c r="AA353" s="136"/>
      <c r="AB353" s="301"/>
      <c r="AC353" s="140"/>
      <c r="AD353" s="126"/>
      <c r="AE353" s="136"/>
      <c r="AF353" s="5"/>
      <c r="AG353" s="140"/>
      <c r="AH353" s="126"/>
      <c r="AI353" s="155"/>
      <c r="AJ353" s="123"/>
      <c r="AK353" s="139"/>
      <c r="AL353" s="124"/>
      <c r="AM353" s="155"/>
      <c r="AN353" s="123"/>
      <c r="AO353" s="139"/>
      <c r="AP353" s="124"/>
      <c r="AQ353" s="122"/>
      <c r="AR353" s="123"/>
      <c r="AS353" s="139"/>
      <c r="AT353" s="124"/>
      <c r="AU353" s="122">
        <f>VLOOKUP(C353,'11'!$B$9:$H$521,3,FALSE)</f>
        <v>5.6238425925925928E-2</v>
      </c>
      <c r="AV353" s="123">
        <f>VLOOKUP(C353,'11'!$B$9:$H$521,4,FALSE)</f>
        <v>28</v>
      </c>
      <c r="AW353" s="139">
        <f>VLOOKUP(AV353,Баллы!$A$2:$B$101,2)+AX353/2</f>
        <v>70.5</v>
      </c>
      <c r="AX353" s="124">
        <f>VLOOKUP(C353,'11'!$B$9:$H$521,6,FALSE)</f>
        <v>15</v>
      </c>
    </row>
    <row r="354" spans="1:50" ht="14.4" customHeight="1">
      <c r="A354" s="245">
        <f>IF(D354=0," ",RANK(D354,$D$3:$D$1238,0))</f>
        <v>349</v>
      </c>
      <c r="B354" s="246">
        <v>351</v>
      </c>
      <c r="C354" s="104" t="s">
        <v>767</v>
      </c>
      <c r="D354" s="115">
        <f>I354+M354+Q354+U354+Y354+AC354+AG354+AK354+AO354+AW354+AS354</f>
        <v>70.5</v>
      </c>
      <c r="E354" s="115">
        <f>J354+N354+R354+V354+Z354+AD354+AH354+AL354+AP354+AX354+AT354</f>
        <v>5</v>
      </c>
      <c r="F354" s="119">
        <f>COUNTA(H354,L354,P354,T354,X354,AB354,AF354,AJ354,AN354,AV354,AR354)</f>
        <v>1</v>
      </c>
      <c r="G354" s="125"/>
      <c r="H354" s="5"/>
      <c r="I354" s="140"/>
      <c r="J354" s="126"/>
      <c r="K354" s="125">
        <f>VLOOKUP(C354,'2'!$B$101:$H$575,3,FALSE)</f>
        <v>1.9745370370370371E-2</v>
      </c>
      <c r="L354" s="5">
        <f>VLOOKUP(C354,'2'!$B$101:$H$575,4,FALSE)</f>
        <v>23</v>
      </c>
      <c r="M354" s="140">
        <f>VLOOKUP(L354,Баллы!$A$2:$B$101,2)+N354/2</f>
        <v>70.5</v>
      </c>
      <c r="N354" s="126">
        <f>VLOOKUP(C354,'2'!$B$101:$H$575,6,FALSE)</f>
        <v>5</v>
      </c>
      <c r="O354" s="125"/>
      <c r="P354" s="5"/>
      <c r="Q354" s="140"/>
      <c r="R354" s="126"/>
      <c r="S354" s="125"/>
      <c r="T354" s="5"/>
      <c r="U354" s="140"/>
      <c r="V354" s="126"/>
      <c r="W354" s="136"/>
      <c r="X354" s="5"/>
      <c r="Y354" s="140"/>
      <c r="Z354" s="126"/>
      <c r="AA354" s="136"/>
      <c r="AB354" s="5"/>
      <c r="AC354" s="140"/>
      <c r="AD354" s="126"/>
      <c r="AE354" s="136"/>
      <c r="AF354" s="5"/>
      <c r="AG354" s="140"/>
      <c r="AH354" s="126"/>
      <c r="AI354" s="155"/>
      <c r="AJ354" s="123"/>
      <c r="AK354" s="139"/>
      <c r="AL354" s="124"/>
      <c r="AM354" s="155"/>
      <c r="AN354" s="123"/>
      <c r="AO354" s="139"/>
      <c r="AP354" s="124"/>
      <c r="AQ354" s="122"/>
      <c r="AR354" s="123"/>
      <c r="AS354" s="139"/>
      <c r="AT354" s="124"/>
      <c r="AU354" s="122"/>
      <c r="AV354" s="123"/>
      <c r="AW354" s="139"/>
      <c r="AX354" s="124"/>
    </row>
    <row r="355" spans="1:50" ht="14.4" customHeight="1">
      <c r="A355" s="245">
        <f>IF(D355=0," ",RANK(D355,$D$3:$D$1238,0))</f>
        <v>349</v>
      </c>
      <c r="B355" s="246">
        <v>351</v>
      </c>
      <c r="C355" s="107" t="s">
        <v>2296</v>
      </c>
      <c r="D355" s="115">
        <f>I355+M355+Q355+U355+Y355+AC355+AG355+AK355+AO355+AW355+AS355</f>
        <v>70.5</v>
      </c>
      <c r="E355" s="115">
        <f>J355+N355+R355+V355+Z355+AD355+AH355+AL355+AP355+AX355+AT355</f>
        <v>5</v>
      </c>
      <c r="F355" s="119">
        <f>COUNTA(H355,L355,P355,T355,X355,AB355,AF355,AJ355,AN355,AV355,AR355)</f>
        <v>1</v>
      </c>
      <c r="G355" s="125"/>
      <c r="H355" s="5"/>
      <c r="I355" s="140"/>
      <c r="J355" s="126"/>
      <c r="K355" s="125"/>
      <c r="L355" s="5"/>
      <c r="M355" s="140"/>
      <c r="N355" s="126"/>
      <c r="O355" s="125"/>
      <c r="P355" s="5"/>
      <c r="Q355" s="140"/>
      <c r="R355" s="126"/>
      <c r="S355" s="125">
        <f>VLOOKUP(C355,'4'!$B$2:$I$1053,3,FALSE)</f>
        <v>1.4317129629629629E-2</v>
      </c>
      <c r="T355" s="5">
        <f>VLOOKUP(C355,'4'!$B$2:$I$1053,4,FALSE)</f>
        <v>23</v>
      </c>
      <c r="U355" s="140">
        <f>VLOOKUP(T355,Баллы!$A$2:$B$101,2)+V355/2</f>
        <v>70.5</v>
      </c>
      <c r="V355" s="126">
        <f>VLOOKUP(C355,'4'!$B$2:$I$1053,6,FALSE)</f>
        <v>5</v>
      </c>
      <c r="W355" s="136"/>
      <c r="X355" s="5"/>
      <c r="Y355" s="140"/>
      <c r="Z355" s="126"/>
      <c r="AA355" s="136"/>
      <c r="AB355" s="5"/>
      <c r="AC355" s="140"/>
      <c r="AD355" s="126"/>
      <c r="AE355" s="136"/>
      <c r="AF355" s="5"/>
      <c r="AG355" s="140"/>
      <c r="AH355" s="126"/>
      <c r="AI355" s="155"/>
      <c r="AJ355" s="123"/>
      <c r="AK355" s="139"/>
      <c r="AL355" s="124"/>
      <c r="AM355" s="155"/>
      <c r="AN355" s="123"/>
      <c r="AO355" s="139"/>
      <c r="AP355" s="124"/>
      <c r="AQ355" s="122"/>
      <c r="AR355" s="123"/>
      <c r="AS355" s="139"/>
      <c r="AT355" s="124"/>
      <c r="AU355" s="122"/>
      <c r="AV355" s="123"/>
      <c r="AW355" s="139"/>
      <c r="AX355" s="124"/>
    </row>
    <row r="356" spans="1:50" ht="14.4" customHeight="1">
      <c r="A356" s="245">
        <f>IF(D356=0," ",RANK(D356,$D$3:$D$1238,0))</f>
        <v>349</v>
      </c>
      <c r="B356" s="246">
        <v>351</v>
      </c>
      <c r="C356" s="283" t="s">
        <v>5047</v>
      </c>
      <c r="D356" s="115">
        <f>I356+M356+Q356+U356+Y356+AC356+AG356+AK356+AO356+AW356+AS356</f>
        <v>70.5</v>
      </c>
      <c r="E356" s="115">
        <f>J356+N356+R356+V356+Z356+AD356+AH356+AL356+AP356+AX356+AT356</f>
        <v>5</v>
      </c>
      <c r="F356" s="119">
        <f>COUNTA(H356,L356,P356,T356,X356,AB356,AF356,AJ356,AN356,AV356,AR356)</f>
        <v>1</v>
      </c>
      <c r="G356" s="125"/>
      <c r="H356" s="5"/>
      <c r="I356" s="140"/>
      <c r="J356" s="126"/>
      <c r="K356" s="125"/>
      <c r="L356" s="5"/>
      <c r="M356" s="140"/>
      <c r="N356" s="126"/>
      <c r="O356" s="125"/>
      <c r="P356" s="5"/>
      <c r="Q356" s="140"/>
      <c r="R356" s="126"/>
      <c r="S356" s="125"/>
      <c r="T356" s="5"/>
      <c r="U356" s="140"/>
      <c r="V356" s="126"/>
      <c r="W356" s="136"/>
      <c r="X356" s="5"/>
      <c r="Y356" s="140"/>
      <c r="Z356" s="126"/>
      <c r="AA356" s="136"/>
      <c r="AB356" s="301"/>
      <c r="AC356" s="140"/>
      <c r="AD356" s="126"/>
      <c r="AE356" s="136"/>
      <c r="AF356" s="5"/>
      <c r="AG356" s="140"/>
      <c r="AH356" s="126"/>
      <c r="AI356" s="155"/>
      <c r="AJ356" s="123"/>
      <c r="AK356" s="139"/>
      <c r="AL356" s="124"/>
      <c r="AM356" s="155">
        <f>VLOOKUP(C356,'9'!$B$2:$H$1187,3,FALSE)</f>
        <v>1.846064814814815E-2</v>
      </c>
      <c r="AN356" s="123">
        <f>VLOOKUP(C356,'9'!$B$2:$H$1187,4,FALSE)</f>
        <v>23</v>
      </c>
      <c r="AO356" s="139">
        <f>VLOOKUP(AN356,Баллы!$A$2:$B$101,2)+AP356/2</f>
        <v>70.5</v>
      </c>
      <c r="AP356" s="124">
        <f>VLOOKUP(C356,'9'!$B$2:$H$1187,6,FALSE)</f>
        <v>5</v>
      </c>
      <c r="AQ356" s="122"/>
      <c r="AR356" s="123"/>
      <c r="AS356" s="139"/>
      <c r="AT356" s="124"/>
      <c r="AU356" s="122"/>
      <c r="AV356" s="123"/>
      <c r="AW356" s="139"/>
      <c r="AX356" s="124"/>
    </row>
    <row r="357" spans="1:50" ht="14.4" customHeight="1">
      <c r="A357" s="245">
        <f>IF(D357=0," ",RANK(D357,$D$3:$D$1238,0))</f>
        <v>355</v>
      </c>
      <c r="B357" s="246">
        <v>355</v>
      </c>
      <c r="C357" s="105" t="s">
        <v>102</v>
      </c>
      <c r="D357" s="115">
        <f>I357+M357+Q357+U357+Y357+AC357+AG357+AK357+AO357+AW357+AS357</f>
        <v>70</v>
      </c>
      <c r="E357" s="115">
        <f>J357+N357+R357+V357+Z357+AD357+AH357+AL357+AP357+AX357+AT357</f>
        <v>20</v>
      </c>
      <c r="F357" s="119">
        <f>COUNTA(H357,L357,P357,T357,X357,AB357,AF357,AJ357,AN357,AV357,AR357)</f>
        <v>1</v>
      </c>
      <c r="G357" s="125"/>
      <c r="H357" s="5"/>
      <c r="I357" s="140"/>
      <c r="J357" s="126"/>
      <c r="K357" s="125"/>
      <c r="L357" s="5"/>
      <c r="M357" s="140"/>
      <c r="N357" s="126"/>
      <c r="O357" s="125"/>
      <c r="P357" s="5"/>
      <c r="Q357" s="140"/>
      <c r="R357" s="126"/>
      <c r="S357" s="125"/>
      <c r="T357" s="5"/>
      <c r="U357" s="140"/>
      <c r="V357" s="126"/>
      <c r="W357" s="136"/>
      <c r="X357" s="5"/>
      <c r="Y357" s="140"/>
      <c r="Z357" s="126"/>
      <c r="AA357" s="136">
        <f>VLOOKUP(C357,'6'!$B$8:$H$202,3,FALSE)</f>
        <v>9.2060185185185175E-2</v>
      </c>
      <c r="AB357" s="5">
        <f>VLOOKUP(C357,'6'!$B$8:$H$202,4,FALSE)</f>
        <v>31</v>
      </c>
      <c r="AC357" s="140">
        <f>VLOOKUP(AB357,Баллы!$A$2:$B$101,2)+AD357/2</f>
        <v>70</v>
      </c>
      <c r="AD357" s="126">
        <f>VLOOKUP(C357,'6'!$B$8:$H$202,6,FALSE)</f>
        <v>20</v>
      </c>
      <c r="AE357" s="136"/>
      <c r="AF357" s="5"/>
      <c r="AG357" s="140"/>
      <c r="AH357" s="126"/>
      <c r="AI357" s="155"/>
      <c r="AJ357" s="123"/>
      <c r="AK357" s="139"/>
      <c r="AL357" s="124"/>
      <c r="AM357" s="155"/>
      <c r="AN357" s="123"/>
      <c r="AO357" s="139"/>
      <c r="AP357" s="124"/>
      <c r="AQ357" s="122"/>
      <c r="AR357" s="123"/>
      <c r="AS357" s="139"/>
      <c r="AT357" s="124"/>
      <c r="AU357" s="122"/>
      <c r="AV357" s="123"/>
      <c r="AW357" s="139"/>
      <c r="AX357" s="124"/>
    </row>
    <row r="358" spans="1:50" ht="14.4" customHeight="1">
      <c r="A358" s="245">
        <f>IF(D358=0," ",RANK(D358,$D$3:$D$1238,0))</f>
        <v>355</v>
      </c>
      <c r="B358" s="246">
        <v>356</v>
      </c>
      <c r="C358" s="104" t="s">
        <v>540</v>
      </c>
      <c r="D358" s="115">
        <f>I358+M358+Q358+U358+Y358+AC358+AG358+AK358+AO358+AW358+AS358</f>
        <v>70</v>
      </c>
      <c r="E358" s="115">
        <f>J358+N358+R358+V358+Z358+AD358+AH358+AL358+AP358+AX358+AT358</f>
        <v>10</v>
      </c>
      <c r="F358" s="119">
        <f>COUNTA(H358,L358,P358,T358,X358,AB358,AF358,AJ358,AN358,AV358,AR358)</f>
        <v>1</v>
      </c>
      <c r="G358" s="125">
        <f>VLOOKUP(C358,'1'!$B$46:$H$384,3,FALSE)</f>
        <v>3.3657407407407407E-2</v>
      </c>
      <c r="H358" s="5">
        <f>VLOOKUP(C358,'1'!$B$46:$H$384,4,FALSE)</f>
        <v>26</v>
      </c>
      <c r="I358" s="140">
        <f>VLOOKUP(H358,Баллы!$A$2:$B$101,2)+J358/2</f>
        <v>70</v>
      </c>
      <c r="J358" s="126">
        <f>VLOOKUP(C358,'1'!$B$46:$H$384,6,FALSE)</f>
        <v>10</v>
      </c>
      <c r="K358" s="125"/>
      <c r="L358" s="5"/>
      <c r="M358" s="140"/>
      <c r="N358" s="126"/>
      <c r="O358" s="125"/>
      <c r="P358" s="5"/>
      <c r="Q358" s="140"/>
      <c r="R358" s="126"/>
      <c r="S358" s="125"/>
      <c r="T358" s="5"/>
      <c r="U358" s="140"/>
      <c r="V358" s="126"/>
      <c r="W358" s="136"/>
      <c r="X358" s="5"/>
      <c r="Y358" s="140"/>
      <c r="Z358" s="126"/>
      <c r="AA358" s="136"/>
      <c r="AB358" s="5"/>
      <c r="AC358" s="140"/>
      <c r="AD358" s="126"/>
      <c r="AE358" s="136"/>
      <c r="AF358" s="5"/>
      <c r="AG358" s="140"/>
      <c r="AH358" s="126"/>
      <c r="AI358" s="155"/>
      <c r="AJ358" s="123"/>
      <c r="AK358" s="139"/>
      <c r="AL358" s="124"/>
      <c r="AM358" s="155"/>
      <c r="AN358" s="123"/>
      <c r="AO358" s="139"/>
      <c r="AP358" s="124"/>
      <c r="AQ358" s="122"/>
      <c r="AR358" s="123"/>
      <c r="AS358" s="139"/>
      <c r="AT358" s="124"/>
      <c r="AU358" s="122"/>
      <c r="AV358" s="123"/>
      <c r="AW358" s="139"/>
      <c r="AX358" s="124"/>
    </row>
    <row r="359" spans="1:50" ht="14.4" customHeight="1">
      <c r="A359" s="245">
        <f>IF(D359=0," ",RANK(D359,$D$3:$D$1238,0))</f>
        <v>355</v>
      </c>
      <c r="B359" s="246">
        <v>356</v>
      </c>
      <c r="C359" s="107" t="s">
        <v>2106</v>
      </c>
      <c r="D359" s="115">
        <f>I359+M359+Q359+U359+Y359+AC359+AG359+AK359+AO359+AW359+AS359</f>
        <v>70</v>
      </c>
      <c r="E359" s="115">
        <f>J359+N359+R359+V359+Z359+AD359+AH359+AL359+AP359+AX359+AT359</f>
        <v>10</v>
      </c>
      <c r="F359" s="119">
        <f>COUNTA(H359,L359,P359,T359,X359,AB359,AF359,AJ359,AN359,AV359,AR359)</f>
        <v>1</v>
      </c>
      <c r="G359" s="125"/>
      <c r="H359" s="5"/>
      <c r="I359" s="140"/>
      <c r="J359" s="126"/>
      <c r="K359" s="125"/>
      <c r="L359" s="5"/>
      <c r="M359" s="140"/>
      <c r="N359" s="126"/>
      <c r="O359" s="125"/>
      <c r="P359" s="5"/>
      <c r="Q359" s="140"/>
      <c r="R359" s="126"/>
      <c r="S359" s="125">
        <f>VLOOKUP(C359,'4'!$B$2:$I$1053,3,FALSE)</f>
        <v>3.30787037037037E-2</v>
      </c>
      <c r="T359" s="5">
        <f>VLOOKUP(C359,'4'!$B$2:$I$1053,4,FALSE)</f>
        <v>26</v>
      </c>
      <c r="U359" s="140">
        <f>VLOOKUP(T359,Баллы!$A$2:$B$101,2)+V359/2</f>
        <v>70</v>
      </c>
      <c r="V359" s="126">
        <f>VLOOKUP(C359,'4'!$B$2:$I$1053,6,FALSE)</f>
        <v>10</v>
      </c>
      <c r="W359" s="136"/>
      <c r="X359" s="5"/>
      <c r="Y359" s="140"/>
      <c r="Z359" s="126"/>
      <c r="AA359" s="136"/>
      <c r="AB359" s="5"/>
      <c r="AC359" s="140"/>
      <c r="AD359" s="126"/>
      <c r="AE359" s="136"/>
      <c r="AF359" s="5"/>
      <c r="AG359" s="140"/>
      <c r="AH359" s="126"/>
      <c r="AI359" s="155"/>
      <c r="AJ359" s="123"/>
      <c r="AK359" s="139"/>
      <c r="AL359" s="124"/>
      <c r="AM359" s="155"/>
      <c r="AN359" s="123"/>
      <c r="AO359" s="139"/>
      <c r="AP359" s="124"/>
      <c r="AQ359" s="122"/>
      <c r="AR359" s="123"/>
      <c r="AS359" s="139"/>
      <c r="AT359" s="124"/>
      <c r="AU359" s="122"/>
      <c r="AV359" s="123"/>
      <c r="AW359" s="139"/>
      <c r="AX359" s="124"/>
    </row>
    <row r="360" spans="1:50" ht="14.4" customHeight="1">
      <c r="A360" s="245">
        <f>IF(D360=0," ",RANK(D360,$D$3:$D$1238,0))</f>
        <v>355</v>
      </c>
      <c r="B360" s="246">
        <v>356</v>
      </c>
      <c r="C360" s="109" t="s">
        <v>2537</v>
      </c>
      <c r="D360" s="115">
        <f>I360+M360+Q360+U360+Y360+AC360+AG360+AK360+AO360+AW360+AS360</f>
        <v>70</v>
      </c>
      <c r="E360" s="115">
        <f>J360+N360+R360+V360+Z360+AD360+AH360+AL360+AP360+AX360+AT360</f>
        <v>10</v>
      </c>
      <c r="F360" s="119">
        <f>COUNTA(H360,L360,P360,T360,X360,AB360,AF360,AJ360,AN360,AV360,AR360)</f>
        <v>1</v>
      </c>
      <c r="G360" s="125"/>
      <c r="H360" s="5"/>
      <c r="I360" s="140"/>
      <c r="J360" s="126"/>
      <c r="K360" s="125"/>
      <c r="L360" s="5"/>
      <c r="M360" s="140"/>
      <c r="N360" s="126"/>
      <c r="O360" s="125"/>
      <c r="P360" s="5"/>
      <c r="Q360" s="140"/>
      <c r="R360" s="126"/>
      <c r="S360" s="125"/>
      <c r="T360" s="5"/>
      <c r="U360" s="140"/>
      <c r="V360" s="126"/>
      <c r="W360" s="136">
        <f>VLOOKUP(C360,'5'!$B$50:$H$423,3,FALSE)</f>
        <v>4.3425925925925923E-2</v>
      </c>
      <c r="X360" s="5">
        <f>VLOOKUP(C360,'5'!$B$50:$H$423,4,FALSE)</f>
        <v>26</v>
      </c>
      <c r="Y360" s="140">
        <f>VLOOKUP(X360,Баллы!$A$2:$B$101,2)+Z360/2</f>
        <v>70</v>
      </c>
      <c r="Z360" s="126">
        <f>VLOOKUP(C360,'5'!$B$50:$H$423,6,FALSE)</f>
        <v>10</v>
      </c>
      <c r="AA360" s="136"/>
      <c r="AB360" s="5"/>
      <c r="AC360" s="140"/>
      <c r="AD360" s="126"/>
      <c r="AE360" s="136"/>
      <c r="AF360" s="5"/>
      <c r="AG360" s="140"/>
      <c r="AH360" s="126"/>
      <c r="AI360" s="155"/>
      <c r="AJ360" s="123"/>
      <c r="AK360" s="139"/>
      <c r="AL360" s="124"/>
      <c r="AM360" s="155"/>
      <c r="AN360" s="123"/>
      <c r="AO360" s="139"/>
      <c r="AP360" s="124"/>
      <c r="AQ360" s="122"/>
      <c r="AR360" s="123"/>
      <c r="AS360" s="139"/>
      <c r="AT360" s="124"/>
      <c r="AU360" s="122"/>
      <c r="AV360" s="123"/>
      <c r="AW360" s="139"/>
      <c r="AX360" s="124"/>
    </row>
    <row r="361" spans="1:50" ht="14.4" customHeight="1">
      <c r="A361" s="245">
        <f>IF(D361=0," ",RANK(D361,$D$3:$D$1238,0))</f>
        <v>355</v>
      </c>
      <c r="B361" s="246">
        <v>356</v>
      </c>
      <c r="C361" s="283" t="s">
        <v>4564</v>
      </c>
      <c r="D361" s="115">
        <f>I361+M361+Q361+U361+Y361+AC361+AG361+AK361+AO361+AW361+AS361</f>
        <v>70</v>
      </c>
      <c r="E361" s="115">
        <f>J361+N361+R361+V361+Z361+AD361+AH361+AL361+AP361+AX361+AT361</f>
        <v>10</v>
      </c>
      <c r="F361" s="119">
        <f>COUNTA(H361,L361,P361,T361,X361,AB361,AF361,AJ361,AN361,AV361,AR361)</f>
        <v>1</v>
      </c>
      <c r="G361" s="125"/>
      <c r="H361" s="5"/>
      <c r="I361" s="140"/>
      <c r="J361" s="126"/>
      <c r="K361" s="125"/>
      <c r="L361" s="5"/>
      <c r="M361" s="140"/>
      <c r="N361" s="126"/>
      <c r="O361" s="125"/>
      <c r="P361" s="5"/>
      <c r="Q361" s="140"/>
      <c r="R361" s="126"/>
      <c r="S361" s="125"/>
      <c r="T361" s="5"/>
      <c r="U361" s="140"/>
      <c r="V361" s="126"/>
      <c r="W361" s="136"/>
      <c r="X361" s="5"/>
      <c r="Y361" s="140"/>
      <c r="Z361" s="126"/>
      <c r="AA361" s="136"/>
      <c r="AB361" s="301"/>
      <c r="AC361" s="140"/>
      <c r="AD361" s="126"/>
      <c r="AE361" s="136"/>
      <c r="AF361" s="5"/>
      <c r="AG361" s="140"/>
      <c r="AH361" s="126"/>
      <c r="AI361" s="155"/>
      <c r="AJ361" s="123"/>
      <c r="AK361" s="139"/>
      <c r="AL361" s="124"/>
      <c r="AM361" s="155">
        <f>VLOOKUP(C361,'9'!$B$2:$H$1187,3,FALSE)</f>
        <v>3.2974537037037038E-2</v>
      </c>
      <c r="AN361" s="123">
        <f>VLOOKUP(C361,'9'!$B$2:$H$1187,4,FALSE)</f>
        <v>26</v>
      </c>
      <c r="AO361" s="139">
        <f>VLOOKUP(AN361,Баллы!$A$2:$B$101,2)+AP361/2</f>
        <v>70</v>
      </c>
      <c r="AP361" s="124">
        <f>VLOOKUP(C361,'9'!$B$2:$H$1187,6,FALSE)</f>
        <v>10</v>
      </c>
      <c r="AQ361" s="122"/>
      <c r="AR361" s="123"/>
      <c r="AS361" s="139"/>
      <c r="AT361" s="124"/>
      <c r="AU361" s="122"/>
      <c r="AV361" s="123"/>
      <c r="AW361" s="139"/>
      <c r="AX361" s="124"/>
    </row>
    <row r="362" spans="1:50" ht="14.4" customHeight="1">
      <c r="A362" s="245">
        <f>IF(D362=0," ",RANK(D362,$D$3:$D$1238,0))</f>
        <v>355</v>
      </c>
      <c r="B362" s="246">
        <v>360</v>
      </c>
      <c r="C362" s="104" t="s">
        <v>6389</v>
      </c>
      <c r="D362" s="115">
        <f>I362+M362+Q362+U362+Y362+AC362+AG362+AK362+AO362+AW362+AS362</f>
        <v>70</v>
      </c>
      <c r="E362" s="115">
        <f>J362+N362+R362+V362+Z362+AD362+AH362+AL362+AP362+AX362+AT362</f>
        <v>8</v>
      </c>
      <c r="F362" s="119">
        <f>COUNTA(H362,L362,P362,T362,X362,AB362,AF362,AJ362,AN362,AV362,AR362)</f>
        <v>1</v>
      </c>
      <c r="G362" s="125"/>
      <c r="H362" s="5"/>
      <c r="I362" s="140"/>
      <c r="J362" s="126"/>
      <c r="K362" s="125"/>
      <c r="L362" s="5"/>
      <c r="M362" s="140"/>
      <c r="N362" s="126"/>
      <c r="O362" s="125"/>
      <c r="P362" s="5"/>
      <c r="Q362" s="140"/>
      <c r="R362" s="126"/>
      <c r="S362" s="125"/>
      <c r="T362" s="5"/>
      <c r="U362" s="140"/>
      <c r="V362" s="126"/>
      <c r="W362" s="136"/>
      <c r="X362" s="5"/>
      <c r="Y362" s="140"/>
      <c r="Z362" s="126"/>
      <c r="AA362" s="136"/>
      <c r="AB362" s="301"/>
      <c r="AC362" s="140"/>
      <c r="AD362" s="126"/>
      <c r="AE362" s="136"/>
      <c r="AF362" s="5"/>
      <c r="AG362" s="140"/>
      <c r="AH362" s="126"/>
      <c r="AI362" s="155"/>
      <c r="AJ362" s="123"/>
      <c r="AK362" s="139"/>
      <c r="AL362" s="124"/>
      <c r="AM362" s="155"/>
      <c r="AN362" s="123"/>
      <c r="AO362" s="139"/>
      <c r="AP362" s="124"/>
      <c r="AQ362" s="122"/>
      <c r="AR362" s="123"/>
      <c r="AS362" s="139"/>
      <c r="AT362" s="124"/>
      <c r="AU362" s="122">
        <f>VLOOKUP(C362,'11'!$B$9:$H$521,3,FALSE)</f>
        <v>3.1678240740740743E-2</v>
      </c>
      <c r="AV362" s="123">
        <f>VLOOKUP(C362,'11'!$B$9:$H$521,4,FALSE)</f>
        <v>25</v>
      </c>
      <c r="AW362" s="139">
        <f>VLOOKUP(AV362,Баллы!$A$2:$B$101,2)+AX362/2</f>
        <v>70</v>
      </c>
      <c r="AX362" s="124">
        <f>VLOOKUP(C362,'11'!$B$9:$H$521,6,FALSE)</f>
        <v>8</v>
      </c>
    </row>
    <row r="363" spans="1:50" ht="14.4" customHeight="1">
      <c r="A363" s="245">
        <f>IF(D363=0," ",RANK(D363,$D$3:$D$1238,0))</f>
        <v>361</v>
      </c>
      <c r="B363" s="246">
        <v>361</v>
      </c>
      <c r="C363" s="283" t="s">
        <v>4430</v>
      </c>
      <c r="D363" s="115">
        <f>I363+M363+Q363+U363+Y363+AC363+AG363+AK363+AO363+AW363+AS363</f>
        <v>69.5</v>
      </c>
      <c r="E363" s="115">
        <f>J363+N363+R363+V363+Z363+AD363+AH363+AL363+AP363+AX363+AT363</f>
        <v>25</v>
      </c>
      <c r="F363" s="119">
        <f>COUNTA(H363,L363,P363,T363,X363,AB363,AF363,AJ363,AN363,AV363,AR363)</f>
        <v>1</v>
      </c>
      <c r="G363" s="125"/>
      <c r="H363" s="5"/>
      <c r="I363" s="140"/>
      <c r="J363" s="126"/>
      <c r="K363" s="125"/>
      <c r="L363" s="5"/>
      <c r="M363" s="140"/>
      <c r="N363" s="126"/>
      <c r="O363" s="125"/>
      <c r="P363" s="5"/>
      <c r="Q363" s="140"/>
      <c r="R363" s="126"/>
      <c r="S363" s="125"/>
      <c r="T363" s="5"/>
      <c r="U363" s="140"/>
      <c r="V363" s="126"/>
      <c r="W363" s="136"/>
      <c r="X363" s="5"/>
      <c r="Y363" s="140"/>
      <c r="Z363" s="126"/>
      <c r="AA363" s="136"/>
      <c r="AB363" s="301"/>
      <c r="AC363" s="140"/>
      <c r="AD363" s="126"/>
      <c r="AE363" s="136"/>
      <c r="AF363" s="5"/>
      <c r="AG363" s="140"/>
      <c r="AH363" s="126"/>
      <c r="AI363" s="155"/>
      <c r="AJ363" s="123"/>
      <c r="AK363" s="139"/>
      <c r="AL363" s="124"/>
      <c r="AM363" s="155">
        <f>VLOOKUP(C363,'9'!$B$2:$H$1187,3,FALSE)</f>
        <v>9.706018518518518E-2</v>
      </c>
      <c r="AN363" s="123">
        <f>VLOOKUP(C363,'9'!$B$2:$H$1187,4,FALSE)</f>
        <v>34</v>
      </c>
      <c r="AO363" s="139">
        <f>VLOOKUP(AN363,Баллы!$A$2:$B$101,2)+AP363/2</f>
        <v>69.5</v>
      </c>
      <c r="AP363" s="124">
        <f>VLOOKUP(C363,'9'!$B$2:$H$1187,6,FALSE)</f>
        <v>25</v>
      </c>
      <c r="AQ363" s="122"/>
      <c r="AR363" s="123"/>
      <c r="AS363" s="139"/>
      <c r="AT363" s="124"/>
      <c r="AU363" s="122"/>
      <c r="AV363" s="123"/>
      <c r="AW363" s="139"/>
      <c r="AX363" s="124"/>
    </row>
    <row r="364" spans="1:50" ht="14.4" customHeight="1">
      <c r="A364" s="245">
        <f>IF(D364=0," ",RANK(D364,$D$3:$D$1238,0))</f>
        <v>361</v>
      </c>
      <c r="B364" s="246">
        <v>362</v>
      </c>
      <c r="C364" s="104" t="s">
        <v>6356</v>
      </c>
      <c r="D364" s="115">
        <f>I364+M364+Q364+U364+Y364+AC364+AG364+AK364+AO364+AW364+AS364</f>
        <v>69.5</v>
      </c>
      <c r="E364" s="115">
        <f>J364+N364+R364+V364+Z364+AD364+AH364+AL364+AP364+AX364+AT364</f>
        <v>15</v>
      </c>
      <c r="F364" s="119">
        <f>COUNTA(H364,L364,P364,T364,X364,AB364,AF364,AJ364,AN364,AV364,AR364)</f>
        <v>1</v>
      </c>
      <c r="G364" s="125"/>
      <c r="H364" s="5"/>
      <c r="I364" s="140"/>
      <c r="J364" s="126"/>
      <c r="K364" s="125"/>
      <c r="L364" s="5"/>
      <c r="M364" s="140"/>
      <c r="N364" s="126"/>
      <c r="O364" s="125"/>
      <c r="P364" s="5"/>
      <c r="Q364" s="140"/>
      <c r="R364" s="126"/>
      <c r="S364" s="125"/>
      <c r="T364" s="5"/>
      <c r="U364" s="140"/>
      <c r="V364" s="126"/>
      <c r="W364" s="136"/>
      <c r="X364" s="5"/>
      <c r="Y364" s="140"/>
      <c r="Z364" s="126"/>
      <c r="AA364" s="136"/>
      <c r="AB364" s="301"/>
      <c r="AC364" s="140"/>
      <c r="AD364" s="126"/>
      <c r="AE364" s="136"/>
      <c r="AF364" s="5"/>
      <c r="AG364" s="140"/>
      <c r="AH364" s="126"/>
      <c r="AI364" s="155"/>
      <c r="AJ364" s="123"/>
      <c r="AK364" s="139"/>
      <c r="AL364" s="124"/>
      <c r="AM364" s="155"/>
      <c r="AN364" s="123"/>
      <c r="AO364" s="139"/>
      <c r="AP364" s="124"/>
      <c r="AQ364" s="122"/>
      <c r="AR364" s="123"/>
      <c r="AS364" s="139"/>
      <c r="AT364" s="124"/>
      <c r="AU364" s="122">
        <f>VLOOKUP(C364,'11'!$B$9:$H$521,3,FALSE)</f>
        <v>5.6504629629629627E-2</v>
      </c>
      <c r="AV364" s="123">
        <f>VLOOKUP(C364,'11'!$B$9:$H$521,4,FALSE)</f>
        <v>29</v>
      </c>
      <c r="AW364" s="139">
        <f>VLOOKUP(AV364,Баллы!$A$2:$B$101,2)+AX364/2</f>
        <v>69.5</v>
      </c>
      <c r="AX364" s="124">
        <f>VLOOKUP(C364,'11'!$B$9:$H$521,6,FALSE)</f>
        <v>15</v>
      </c>
    </row>
    <row r="365" spans="1:50" ht="14.4" customHeight="1">
      <c r="A365" s="245">
        <f>IF(D365=0," ",RANK(D365,$D$3:$D$1238,0))</f>
        <v>363</v>
      </c>
      <c r="B365" s="246">
        <v>363</v>
      </c>
      <c r="C365" s="104" t="s">
        <v>1002</v>
      </c>
      <c r="D365" s="115">
        <f>I365+M365+Q365+U365+Y365+AC365+AG365+AK365+AO365+AW365+AS365</f>
        <v>69</v>
      </c>
      <c r="E365" s="115">
        <f>J365+N365+R365+V365+Z365+AD365+AH365+AL365+AP365+AX365+AT365</f>
        <v>30</v>
      </c>
      <c r="F365" s="119">
        <f>COUNTA(H365,L365,P365,T365,X365,AB365,AF365,AJ365,AN365,AV365,AR365)</f>
        <v>1</v>
      </c>
      <c r="G365" s="125"/>
      <c r="H365" s="5"/>
      <c r="I365" s="140"/>
      <c r="J365" s="126"/>
      <c r="K365" s="125">
        <f>VLOOKUP(C365,'2'!$B$101:$H$575,3,FALSE)</f>
        <v>0.13314814814814815</v>
      </c>
      <c r="L365" s="5">
        <f>VLOOKUP(C365,'2'!$B$101:$H$575,4,FALSE)</f>
        <v>37</v>
      </c>
      <c r="M365" s="140">
        <f>VLOOKUP(L365,Баллы!$A$2:$B$101,2)+N365/2</f>
        <v>69</v>
      </c>
      <c r="N365" s="126">
        <f>VLOOKUP(C365,'2'!$B$101:$H$575,6,FALSE)</f>
        <v>30</v>
      </c>
      <c r="O365" s="125"/>
      <c r="P365" s="5"/>
      <c r="Q365" s="140"/>
      <c r="R365" s="126"/>
      <c r="S365" s="125"/>
      <c r="T365" s="5"/>
      <c r="U365" s="140"/>
      <c r="V365" s="126"/>
      <c r="W365" s="136"/>
      <c r="X365" s="5"/>
      <c r="Y365" s="140"/>
      <c r="Z365" s="126"/>
      <c r="AA365" s="136"/>
      <c r="AB365" s="5"/>
      <c r="AC365" s="140"/>
      <c r="AD365" s="126"/>
      <c r="AE365" s="136"/>
      <c r="AF365" s="5"/>
      <c r="AG365" s="140"/>
      <c r="AH365" s="126"/>
      <c r="AI365" s="155"/>
      <c r="AJ365" s="123"/>
      <c r="AK365" s="139"/>
      <c r="AL365" s="124"/>
      <c r="AM365" s="155"/>
      <c r="AN365" s="123"/>
      <c r="AO365" s="139"/>
      <c r="AP365" s="124"/>
      <c r="AQ365" s="122"/>
      <c r="AR365" s="123"/>
      <c r="AS365" s="139"/>
      <c r="AT365" s="124"/>
      <c r="AU365" s="122"/>
      <c r="AV365" s="123"/>
      <c r="AW365" s="139"/>
      <c r="AX365" s="124"/>
    </row>
    <row r="366" spans="1:50" ht="14.4" customHeight="1">
      <c r="A366" s="245">
        <f>IF(D366=0," ",RANK(D366,$D$3:$D$1238,0))</f>
        <v>363</v>
      </c>
      <c r="B366" s="246">
        <v>364</v>
      </c>
      <c r="C366" s="107" t="s">
        <v>1712</v>
      </c>
      <c r="D366" s="115">
        <f>I366+M366+Q366+U366+Y366+AC366+AG366+AK366+AO366+AW366+AS366</f>
        <v>69</v>
      </c>
      <c r="E366" s="115">
        <f>J366+N366+R366+V366+Z366+AD366+AH366+AL366+AP366+AX366+AT366</f>
        <v>20</v>
      </c>
      <c r="F366" s="119">
        <f>COUNTA(H366,L366,P366,T366,X366,AB366,AF366,AJ366,AN366,AV366,AR366)</f>
        <v>1</v>
      </c>
      <c r="G366" s="125"/>
      <c r="H366" s="5"/>
      <c r="I366" s="140"/>
      <c r="J366" s="126"/>
      <c r="K366" s="125"/>
      <c r="L366" s="5"/>
      <c r="M366" s="140"/>
      <c r="N366" s="126"/>
      <c r="O366" s="125"/>
      <c r="P366" s="5"/>
      <c r="Q366" s="140"/>
      <c r="R366" s="126"/>
      <c r="S366" s="125">
        <f>VLOOKUP(C366,'4'!$B$2:$I$1053,3,FALSE)</f>
        <v>7.2592592592592597E-2</v>
      </c>
      <c r="T366" s="5">
        <f>VLOOKUP(C366,'4'!$B$2:$I$1053,4,FALSE)</f>
        <v>32</v>
      </c>
      <c r="U366" s="140">
        <f>VLOOKUP(T366,Баллы!$A$2:$B$101,2)+V366/2</f>
        <v>69</v>
      </c>
      <c r="V366" s="126">
        <f>VLOOKUP(C366,'4'!$B$2:$I$1053,6,FALSE)</f>
        <v>20</v>
      </c>
      <c r="W366" s="136"/>
      <c r="X366" s="5"/>
      <c r="Y366" s="140"/>
      <c r="Z366" s="126"/>
      <c r="AA366" s="136"/>
      <c r="AB366" s="5"/>
      <c r="AC366" s="140"/>
      <c r="AD366" s="126"/>
      <c r="AE366" s="136"/>
      <c r="AF366" s="5"/>
      <c r="AG366" s="140"/>
      <c r="AH366" s="126"/>
      <c r="AI366" s="155"/>
      <c r="AJ366" s="123"/>
      <c r="AK366" s="139"/>
      <c r="AL366" s="124"/>
      <c r="AM366" s="155"/>
      <c r="AN366" s="123"/>
      <c r="AO366" s="139"/>
      <c r="AP366" s="124"/>
      <c r="AQ366" s="122"/>
      <c r="AR366" s="123"/>
      <c r="AS366" s="139"/>
      <c r="AT366" s="124"/>
      <c r="AU366" s="122"/>
      <c r="AV366" s="123"/>
      <c r="AW366" s="139"/>
      <c r="AX366" s="124"/>
    </row>
    <row r="367" spans="1:50" ht="14.4" customHeight="1">
      <c r="A367" s="245">
        <f>IF(D367=0," ",RANK(D367,$D$3:$D$1238,0))</f>
        <v>363</v>
      </c>
      <c r="B367" s="246">
        <v>365</v>
      </c>
      <c r="C367" s="107" t="s">
        <v>1731</v>
      </c>
      <c r="D367" s="115">
        <f>I367+M367+Q367+U367+Y367+AC367+AG367+AK367+AO367+AW367+AS367</f>
        <v>69</v>
      </c>
      <c r="E367" s="115">
        <f>J367+N367+R367+V367+Z367+AD367+AH367+AL367+AP367+AX367+AT367</f>
        <v>10</v>
      </c>
      <c r="F367" s="119">
        <f>COUNTA(H367,L367,P367,T367,X367,AB367,AF367,AJ367,AN367,AV367,AR367)</f>
        <v>2</v>
      </c>
      <c r="G367" s="125"/>
      <c r="H367" s="5"/>
      <c r="I367" s="140"/>
      <c r="J367" s="126"/>
      <c r="K367" s="125"/>
      <c r="L367" s="5"/>
      <c r="M367" s="140"/>
      <c r="N367" s="126"/>
      <c r="O367" s="125"/>
      <c r="P367" s="5"/>
      <c r="Q367" s="140"/>
      <c r="R367" s="126"/>
      <c r="S367" s="125">
        <f>VLOOKUP(C367,'4'!$B$2:$I$1053,3,FALSE)</f>
        <v>1.6689814814814814E-2</v>
      </c>
      <c r="T367" s="5">
        <f>VLOOKUP(C367,'4'!$B$2:$I$1053,4,FALSE)</f>
        <v>61</v>
      </c>
      <c r="U367" s="140">
        <f>VLOOKUP(T367,Баллы!$A$2:$B$101,2)+V367/2</f>
        <v>32.5</v>
      </c>
      <c r="V367" s="126">
        <f>VLOOKUP(C367,'4'!$B$2:$I$1053,6,FALSE)</f>
        <v>5</v>
      </c>
      <c r="W367" s="136"/>
      <c r="X367" s="5"/>
      <c r="Y367" s="140"/>
      <c r="Z367" s="126"/>
      <c r="AA367" s="136"/>
      <c r="AB367" s="5"/>
      <c r="AC367" s="140"/>
      <c r="AD367" s="126"/>
      <c r="AE367" s="136"/>
      <c r="AF367" s="5"/>
      <c r="AG367" s="140"/>
      <c r="AH367" s="126"/>
      <c r="AI367" s="155"/>
      <c r="AJ367" s="123"/>
      <c r="AK367" s="139"/>
      <c r="AL367" s="124"/>
      <c r="AM367" s="155">
        <f>VLOOKUP(C367,'9'!$B$2:$H$1187,3,FALSE)</f>
        <v>1.9710648148148147E-2</v>
      </c>
      <c r="AN367" s="123">
        <f>VLOOKUP(C367,'9'!$B$2:$H$1187,4,FALSE)</f>
        <v>57</v>
      </c>
      <c r="AO367" s="139">
        <f>VLOOKUP(AN367,Баллы!$A$2:$B$101,2)+AP367/2</f>
        <v>36.5</v>
      </c>
      <c r="AP367" s="124">
        <f>VLOOKUP(C367,'9'!$B$2:$H$1187,6,FALSE)</f>
        <v>5</v>
      </c>
      <c r="AQ367" s="122"/>
      <c r="AR367" s="123"/>
      <c r="AS367" s="139"/>
      <c r="AT367" s="124"/>
      <c r="AU367" s="122"/>
      <c r="AV367" s="123"/>
      <c r="AW367" s="139"/>
      <c r="AX367" s="124"/>
    </row>
    <row r="368" spans="1:50" ht="14.4" customHeight="1">
      <c r="A368" s="245">
        <f>IF(D368=0," ",RANK(D368,$D$3:$D$1238,0))</f>
        <v>363</v>
      </c>
      <c r="B368" s="246">
        <v>366</v>
      </c>
      <c r="C368" s="107" t="s">
        <v>2011</v>
      </c>
      <c r="D368" s="115">
        <f>I368+M368+Q368+U368+Y368+AC368+AG368+AK368+AO368+AW368+AS368</f>
        <v>69</v>
      </c>
      <c r="E368" s="115">
        <f>J368+N368+R368+V368+Z368+AD368+AH368+AL368+AP368+AX368+AT368</f>
        <v>10</v>
      </c>
      <c r="F368" s="119">
        <f>COUNTA(H368,L368,P368,T368,X368,AB368,AF368,AJ368,AN368,AV368,AR368)</f>
        <v>1</v>
      </c>
      <c r="G368" s="125"/>
      <c r="H368" s="5"/>
      <c r="I368" s="140"/>
      <c r="J368" s="126"/>
      <c r="K368" s="125"/>
      <c r="L368" s="5"/>
      <c r="M368" s="140"/>
      <c r="N368" s="126"/>
      <c r="O368" s="125"/>
      <c r="P368" s="5"/>
      <c r="Q368" s="140"/>
      <c r="R368" s="126"/>
      <c r="S368" s="125">
        <f>VLOOKUP(C368,'4'!$B$2:$I$1053,3,FALSE)</f>
        <v>3.3310185185185186E-2</v>
      </c>
      <c r="T368" s="5">
        <f>VLOOKUP(C368,'4'!$B$2:$I$1053,4,FALSE)</f>
        <v>27</v>
      </c>
      <c r="U368" s="140">
        <f>VLOOKUP(T368,Баллы!$A$2:$B$101,2)+V368/2</f>
        <v>69</v>
      </c>
      <c r="V368" s="126">
        <f>VLOOKUP(C368,'4'!$B$2:$I$1053,6,FALSE)</f>
        <v>10</v>
      </c>
      <c r="W368" s="136"/>
      <c r="X368" s="5"/>
      <c r="Y368" s="140"/>
      <c r="Z368" s="126"/>
      <c r="AA368" s="136"/>
      <c r="AB368" s="5"/>
      <c r="AC368" s="140"/>
      <c r="AD368" s="126"/>
      <c r="AE368" s="136"/>
      <c r="AF368" s="5"/>
      <c r="AG368" s="140"/>
      <c r="AH368" s="126"/>
      <c r="AI368" s="155"/>
      <c r="AJ368" s="123"/>
      <c r="AK368" s="139"/>
      <c r="AL368" s="124"/>
      <c r="AM368" s="155"/>
      <c r="AN368" s="123"/>
      <c r="AO368" s="139"/>
      <c r="AP368" s="124"/>
      <c r="AQ368" s="122"/>
      <c r="AR368" s="123"/>
      <c r="AS368" s="139"/>
      <c r="AT368" s="124"/>
      <c r="AU368" s="122"/>
      <c r="AV368" s="123"/>
      <c r="AW368" s="139"/>
      <c r="AX368" s="124"/>
    </row>
    <row r="369" spans="1:50" ht="14.4" customHeight="1">
      <c r="A369" s="245">
        <f>IF(D369=0," ",RANK(D369,$D$3:$D$1238,0))</f>
        <v>363</v>
      </c>
      <c r="B369" s="246">
        <v>366</v>
      </c>
      <c r="C369" s="105" t="s">
        <v>74</v>
      </c>
      <c r="D369" s="115">
        <f>I369+M369+Q369+U369+Y369+AC369+AG369+AK369+AO369+AW369+AS369</f>
        <v>69</v>
      </c>
      <c r="E369" s="115">
        <f>J369+N369+R369+V369+Z369+AD369+AH369+AL369+AP369+AX369+AT369</f>
        <v>10</v>
      </c>
      <c r="F369" s="119">
        <f>COUNTA(H369,L369,P369,T369,X369,AB369,AF369,AJ369,AN369,AV369,AR369)</f>
        <v>1</v>
      </c>
      <c r="G369" s="125"/>
      <c r="H369" s="5"/>
      <c r="I369" s="140"/>
      <c r="J369" s="126"/>
      <c r="K369" s="125"/>
      <c r="L369" s="5"/>
      <c r="M369" s="140"/>
      <c r="N369" s="126"/>
      <c r="O369" s="125"/>
      <c r="P369" s="5"/>
      <c r="Q369" s="140"/>
      <c r="R369" s="126"/>
      <c r="S369" s="125"/>
      <c r="T369" s="5"/>
      <c r="U369" s="140"/>
      <c r="V369" s="126"/>
      <c r="W369" s="136"/>
      <c r="X369" s="5"/>
      <c r="Y369" s="140"/>
      <c r="Z369" s="126"/>
      <c r="AA369" s="136">
        <f>VLOOKUP(C369,'6'!$B$8:$H$202,3,FALSE)</f>
        <v>4.0798611111111112E-2</v>
      </c>
      <c r="AB369" s="5">
        <f>VLOOKUP(C369,'6'!$B$8:$H$202,4,FALSE)</f>
        <v>27</v>
      </c>
      <c r="AC369" s="140">
        <f>VLOOKUP(AB369,Баллы!$A$2:$B$101,2)+AD369/2</f>
        <v>69</v>
      </c>
      <c r="AD369" s="126">
        <f>VLOOKUP(C369,'6'!$B$8:$H$202,6,FALSE)</f>
        <v>10</v>
      </c>
      <c r="AE369" s="136"/>
      <c r="AF369" s="5"/>
      <c r="AG369" s="140"/>
      <c r="AH369" s="126"/>
      <c r="AI369" s="155"/>
      <c r="AJ369" s="123"/>
      <c r="AK369" s="139"/>
      <c r="AL369" s="124"/>
      <c r="AM369" s="155"/>
      <c r="AN369" s="123"/>
      <c r="AO369" s="139"/>
      <c r="AP369" s="124"/>
      <c r="AQ369" s="122"/>
      <c r="AR369" s="123"/>
      <c r="AS369" s="139"/>
      <c r="AT369" s="124"/>
      <c r="AU369" s="122"/>
      <c r="AV369" s="123"/>
      <c r="AW369" s="139"/>
      <c r="AX369" s="124"/>
    </row>
    <row r="370" spans="1:50" ht="14.4" customHeight="1">
      <c r="A370" s="245">
        <f>IF(D370=0," ",RANK(D370,$D$3:$D$1238,0))</f>
        <v>363</v>
      </c>
      <c r="B370" s="246">
        <v>366</v>
      </c>
      <c r="C370" s="283" t="s">
        <v>4565</v>
      </c>
      <c r="D370" s="115">
        <f>I370+M370+Q370+U370+Y370+AC370+AG370+AK370+AO370+AW370+AS370</f>
        <v>69</v>
      </c>
      <c r="E370" s="115">
        <f>J370+N370+R370+V370+Z370+AD370+AH370+AL370+AP370+AX370+AT370</f>
        <v>10</v>
      </c>
      <c r="F370" s="119">
        <f>COUNTA(H370,L370,P370,T370,X370,AB370,AF370,AJ370,AN370,AV370,AR370)</f>
        <v>1</v>
      </c>
      <c r="G370" s="125"/>
      <c r="H370" s="5"/>
      <c r="I370" s="140"/>
      <c r="J370" s="126"/>
      <c r="K370" s="125"/>
      <c r="L370" s="5"/>
      <c r="M370" s="140"/>
      <c r="N370" s="126"/>
      <c r="O370" s="125"/>
      <c r="P370" s="5"/>
      <c r="Q370" s="140"/>
      <c r="R370" s="126"/>
      <c r="S370" s="125"/>
      <c r="T370" s="5"/>
      <c r="U370" s="140"/>
      <c r="V370" s="126"/>
      <c r="W370" s="136"/>
      <c r="X370" s="5"/>
      <c r="Y370" s="140"/>
      <c r="Z370" s="126"/>
      <c r="AA370" s="136"/>
      <c r="AB370" s="301"/>
      <c r="AC370" s="140"/>
      <c r="AD370" s="126"/>
      <c r="AE370" s="136"/>
      <c r="AF370" s="5"/>
      <c r="AG370" s="140"/>
      <c r="AH370" s="126"/>
      <c r="AI370" s="155"/>
      <c r="AJ370" s="123"/>
      <c r="AK370" s="139"/>
      <c r="AL370" s="124"/>
      <c r="AM370" s="155">
        <f>VLOOKUP(C370,'9'!$B$2:$H$1187,3,FALSE)</f>
        <v>3.2870370370370369E-2</v>
      </c>
      <c r="AN370" s="123">
        <f>VLOOKUP(C370,'9'!$B$2:$H$1187,4,FALSE)</f>
        <v>27</v>
      </c>
      <c r="AO370" s="139">
        <f>VLOOKUP(AN370,Баллы!$A$2:$B$101,2)+AP370/2</f>
        <v>69</v>
      </c>
      <c r="AP370" s="124">
        <f>VLOOKUP(C370,'9'!$B$2:$H$1187,6,FALSE)</f>
        <v>10</v>
      </c>
      <c r="AQ370" s="122"/>
      <c r="AR370" s="123"/>
      <c r="AS370" s="139"/>
      <c r="AT370" s="124"/>
      <c r="AU370" s="122"/>
      <c r="AV370" s="123"/>
      <c r="AW370" s="139"/>
      <c r="AX370" s="124"/>
    </row>
    <row r="371" spans="1:50" ht="14.4" customHeight="1">
      <c r="A371" s="245">
        <f>IF(D371=0," ",RANK(D371,$D$3:$D$1238,0))</f>
        <v>363</v>
      </c>
      <c r="B371" s="246">
        <v>366</v>
      </c>
      <c r="C371" s="104" t="s">
        <v>6092</v>
      </c>
      <c r="D371" s="115">
        <f>I371+M371+Q371+U371+Y371+AC371+AG371+AK371+AO371+AW371+AS371</f>
        <v>69</v>
      </c>
      <c r="E371" s="115">
        <f>J371+N371+R371+V371+Z371+AD371+AH371+AL371+AP371+AX371+AT371</f>
        <v>10</v>
      </c>
      <c r="F371" s="119">
        <f>COUNTA(H371,L371,P371,T371,X371,AB371,AF371,AJ371,AN371,AV371,AR371)</f>
        <v>1</v>
      </c>
      <c r="G371" s="125"/>
      <c r="H371" s="5"/>
      <c r="I371" s="140"/>
      <c r="J371" s="126"/>
      <c r="K371" s="125"/>
      <c r="L371" s="5"/>
      <c r="M371" s="140"/>
      <c r="N371" s="126"/>
      <c r="O371" s="125"/>
      <c r="P371" s="5"/>
      <c r="Q371" s="140"/>
      <c r="R371" s="126"/>
      <c r="S371" s="125"/>
      <c r="T371" s="5"/>
      <c r="U371" s="140"/>
      <c r="V371" s="126"/>
      <c r="W371" s="136"/>
      <c r="X371" s="5"/>
      <c r="Y371" s="140"/>
      <c r="Z371" s="126"/>
      <c r="AA371" s="136"/>
      <c r="AB371" s="301"/>
      <c r="AC371" s="140"/>
      <c r="AD371" s="126"/>
      <c r="AE371" s="136"/>
      <c r="AF371" s="5"/>
      <c r="AG371" s="140"/>
      <c r="AH371" s="126"/>
      <c r="AI371" s="155"/>
      <c r="AJ371" s="123"/>
      <c r="AK371" s="139"/>
      <c r="AL371" s="124"/>
      <c r="AM371" s="155"/>
      <c r="AN371" s="123"/>
      <c r="AO371" s="139"/>
      <c r="AP371" s="124"/>
      <c r="AQ371" s="122">
        <f>VLOOKUP(C371,'10'!$B$8:$H$232,3,FALSE)</f>
        <v>4.148148148148148E-2</v>
      </c>
      <c r="AR371" s="123">
        <f>VLOOKUP(C371,'10'!$B$8:$H$232,4,FALSE)</f>
        <v>27</v>
      </c>
      <c r="AS371" s="139">
        <f>VLOOKUP(AR371,Баллы!$A$2:$B$101,2)+AT371/2</f>
        <v>69</v>
      </c>
      <c r="AT371" s="124">
        <f>VLOOKUP(C371,'10'!$B$8:$H$232,6,FALSE)</f>
        <v>10</v>
      </c>
      <c r="AU371" s="122"/>
      <c r="AV371" s="123"/>
      <c r="AW371" s="139"/>
      <c r="AX371" s="124"/>
    </row>
    <row r="372" spans="1:50" ht="14.4" customHeight="1">
      <c r="A372" s="245">
        <f>IF(D372=0," ",RANK(D372,$D$3:$D$1238,0))</f>
        <v>370</v>
      </c>
      <c r="B372" s="246">
        <v>370</v>
      </c>
      <c r="C372" s="104" t="s">
        <v>352</v>
      </c>
      <c r="D372" s="115">
        <f>I372+M372+Q372+U372+Y372+AC372+AG372+AK372+AO372+AW372+AS372</f>
        <v>68.5</v>
      </c>
      <c r="E372" s="115">
        <f>J372+N372+R372+V372+Z372+AD372+AH372+AL372+AP372+AX372+AT372</f>
        <v>41</v>
      </c>
      <c r="F372" s="119">
        <f>COUNTA(H372,L372,P372,T372,X372,AB372,AF372,AJ372,AN372,AV372,AR372)</f>
        <v>2</v>
      </c>
      <c r="G372" s="125">
        <f>VLOOKUP(C372,'1'!$B$46:$H$384,3,FALSE)</f>
        <v>4.2685185185185187E-2</v>
      </c>
      <c r="H372" s="5">
        <f>VLOOKUP(C372,'1'!$B$46:$H$384,4,FALSE)</f>
        <v>96</v>
      </c>
      <c r="I372" s="140">
        <f>VLOOKUP(H372,Баллы!$A$2:$B$101,2)+J372/2</f>
        <v>6</v>
      </c>
      <c r="J372" s="126">
        <f>VLOOKUP(C372,'1'!$B$46:$H$384,6,FALSE)</f>
        <v>10</v>
      </c>
      <c r="K372" s="125"/>
      <c r="L372" s="5"/>
      <c r="M372" s="140"/>
      <c r="N372" s="126"/>
      <c r="O372" s="125"/>
      <c r="P372" s="5"/>
      <c r="Q372" s="140"/>
      <c r="R372" s="126"/>
      <c r="S372" s="125"/>
      <c r="T372" s="5"/>
      <c r="U372" s="140"/>
      <c r="V372" s="126"/>
      <c r="W372" s="136"/>
      <c r="X372" s="5"/>
      <c r="Y372" s="140"/>
      <c r="Z372" s="126"/>
      <c r="AA372" s="136"/>
      <c r="AB372" s="301"/>
      <c r="AC372" s="140"/>
      <c r="AD372" s="126"/>
      <c r="AE372" s="136"/>
      <c r="AF372" s="5"/>
      <c r="AG372" s="140"/>
      <c r="AH372" s="126"/>
      <c r="AI372" s="155"/>
      <c r="AJ372" s="123"/>
      <c r="AK372" s="139"/>
      <c r="AL372" s="124"/>
      <c r="AM372" s="155"/>
      <c r="AN372" s="123"/>
      <c r="AO372" s="139"/>
      <c r="AP372" s="124"/>
      <c r="AQ372" s="122"/>
      <c r="AR372" s="123"/>
      <c r="AS372" s="139"/>
      <c r="AT372" s="124"/>
      <c r="AU372" s="122">
        <f>VLOOKUP(C372,'11'!$B$9:$H$521,3,FALSE)</f>
        <v>0.1350925925925926</v>
      </c>
      <c r="AV372" s="123">
        <f>VLOOKUP(C372,'11'!$B$9:$H$521,4,FALSE)</f>
        <v>44</v>
      </c>
      <c r="AW372" s="139">
        <f>VLOOKUP(AV372,Баллы!$A$2:$B$101,2)+AX372/2</f>
        <v>62.5</v>
      </c>
      <c r="AX372" s="124">
        <f>VLOOKUP(C372,'11'!$B$9:$H$521,6,FALSE)</f>
        <v>31</v>
      </c>
    </row>
    <row r="373" spans="1:50" ht="14.4" customHeight="1">
      <c r="A373" s="245">
        <f>IF(D373=0," ",RANK(D373,$D$3:$D$1238,0))</f>
        <v>370</v>
      </c>
      <c r="B373" s="246">
        <v>371</v>
      </c>
      <c r="C373" s="283" t="s">
        <v>4433</v>
      </c>
      <c r="D373" s="115">
        <f>I373+M373+Q373+U373+Y373+AC373+AG373+AK373+AO373+AW373+AS373</f>
        <v>68.5</v>
      </c>
      <c r="E373" s="115">
        <f>J373+N373+R373+V373+Z373+AD373+AH373+AL373+AP373+AX373+AT373</f>
        <v>25</v>
      </c>
      <c r="F373" s="119">
        <f>COUNTA(H373,L373,P373,T373,X373,AB373,AF373,AJ373,AN373,AV373,AR373)</f>
        <v>1</v>
      </c>
      <c r="G373" s="125"/>
      <c r="H373" s="5"/>
      <c r="I373" s="140"/>
      <c r="J373" s="126"/>
      <c r="K373" s="125"/>
      <c r="L373" s="5"/>
      <c r="M373" s="140"/>
      <c r="N373" s="126"/>
      <c r="O373" s="125"/>
      <c r="P373" s="5"/>
      <c r="Q373" s="140"/>
      <c r="R373" s="126"/>
      <c r="S373" s="125"/>
      <c r="T373" s="5"/>
      <c r="U373" s="140"/>
      <c r="V373" s="126"/>
      <c r="W373" s="136"/>
      <c r="X373" s="5"/>
      <c r="Y373" s="140"/>
      <c r="Z373" s="126"/>
      <c r="AA373" s="136"/>
      <c r="AB373" s="301"/>
      <c r="AC373" s="140"/>
      <c r="AD373" s="126"/>
      <c r="AE373" s="136"/>
      <c r="AF373" s="5"/>
      <c r="AG373" s="140"/>
      <c r="AH373" s="126"/>
      <c r="AI373" s="155"/>
      <c r="AJ373" s="123"/>
      <c r="AK373" s="139"/>
      <c r="AL373" s="124"/>
      <c r="AM373" s="155">
        <f>VLOOKUP(C373,'9'!$B$2:$H$1187,3,FALSE)</f>
        <v>9.723379629629629E-2</v>
      </c>
      <c r="AN373" s="123">
        <f>VLOOKUP(C373,'9'!$B$2:$H$1187,4,FALSE)</f>
        <v>35</v>
      </c>
      <c r="AO373" s="139">
        <f>VLOOKUP(AN373,Баллы!$A$2:$B$101,2)+AP373/2</f>
        <v>68.5</v>
      </c>
      <c r="AP373" s="124">
        <f>VLOOKUP(C373,'9'!$B$2:$H$1187,6,FALSE)</f>
        <v>25</v>
      </c>
      <c r="AQ373" s="122"/>
      <c r="AR373" s="123"/>
      <c r="AS373" s="139"/>
      <c r="AT373" s="124"/>
      <c r="AU373" s="122"/>
      <c r="AV373" s="123"/>
      <c r="AW373" s="139"/>
      <c r="AX373" s="124"/>
    </row>
    <row r="374" spans="1:50" ht="14.4" customHeight="1">
      <c r="A374" s="245">
        <f>IF(D374=0," ",RANK(D374,$D$3:$D$1238,0))</f>
        <v>370</v>
      </c>
      <c r="B374" s="246">
        <v>372</v>
      </c>
      <c r="C374" s="104" t="s">
        <v>6357</v>
      </c>
      <c r="D374" s="115">
        <f>I374+M374+Q374+U374+Y374+AC374+AG374+AK374+AO374+AW374+AS374</f>
        <v>68.5</v>
      </c>
      <c r="E374" s="115">
        <f>J374+N374+R374+V374+Z374+AD374+AH374+AL374+AP374+AX374+AT374</f>
        <v>15</v>
      </c>
      <c r="F374" s="119">
        <f>COUNTA(H374,L374,P374,T374,X374,AB374,AF374,AJ374,AN374,AV374,AR374)</f>
        <v>1</v>
      </c>
      <c r="G374" s="125"/>
      <c r="H374" s="5"/>
      <c r="I374" s="140"/>
      <c r="J374" s="126"/>
      <c r="K374" s="125"/>
      <c r="L374" s="5"/>
      <c r="M374" s="140"/>
      <c r="N374" s="126"/>
      <c r="O374" s="125"/>
      <c r="P374" s="5"/>
      <c r="Q374" s="140"/>
      <c r="R374" s="126"/>
      <c r="S374" s="125"/>
      <c r="T374" s="5"/>
      <c r="U374" s="140"/>
      <c r="V374" s="126"/>
      <c r="W374" s="136"/>
      <c r="X374" s="5"/>
      <c r="Y374" s="140"/>
      <c r="Z374" s="126"/>
      <c r="AA374" s="136"/>
      <c r="AB374" s="301"/>
      <c r="AC374" s="140"/>
      <c r="AD374" s="126"/>
      <c r="AE374" s="136"/>
      <c r="AF374" s="5"/>
      <c r="AG374" s="140"/>
      <c r="AH374" s="126"/>
      <c r="AI374" s="155"/>
      <c r="AJ374" s="123"/>
      <c r="AK374" s="139"/>
      <c r="AL374" s="124"/>
      <c r="AM374" s="155"/>
      <c r="AN374" s="123"/>
      <c r="AO374" s="139"/>
      <c r="AP374" s="124"/>
      <c r="AQ374" s="122"/>
      <c r="AR374" s="123"/>
      <c r="AS374" s="139"/>
      <c r="AT374" s="124"/>
      <c r="AU374" s="122">
        <f>VLOOKUP(C374,'11'!$B$9:$H$521,3,FALSE)</f>
        <v>5.6666666666666664E-2</v>
      </c>
      <c r="AV374" s="123">
        <f>VLOOKUP(C374,'11'!$B$9:$H$521,4,FALSE)</f>
        <v>30</v>
      </c>
      <c r="AW374" s="139">
        <f>VLOOKUP(AV374,Баллы!$A$2:$B$101,2)+AX374/2</f>
        <v>68.5</v>
      </c>
      <c r="AX374" s="124">
        <f>VLOOKUP(C374,'11'!$B$9:$H$521,6,FALSE)</f>
        <v>15</v>
      </c>
    </row>
    <row r="375" spans="1:50" ht="14.4" customHeight="1">
      <c r="A375" s="245">
        <f>IF(D375=0," ",RANK(D375,$D$3:$D$1238,0))</f>
        <v>370</v>
      </c>
      <c r="B375" s="246">
        <v>373</v>
      </c>
      <c r="C375" s="283" t="s">
        <v>5052</v>
      </c>
      <c r="D375" s="115">
        <f>I375+M375+Q375+U375+Y375+AC375+AG375+AK375+AO375+AW375+AS375</f>
        <v>68.5</v>
      </c>
      <c r="E375" s="115">
        <f>J375+N375+R375+V375+Z375+AD375+AH375+AL375+AP375+AX375+AT375</f>
        <v>5</v>
      </c>
      <c r="F375" s="119">
        <f>COUNTA(H375,L375,P375,T375,X375,AB375,AF375,AJ375,AN375,AV375,AR375)</f>
        <v>1</v>
      </c>
      <c r="G375" s="125"/>
      <c r="H375" s="5"/>
      <c r="I375" s="140"/>
      <c r="J375" s="126"/>
      <c r="K375" s="125"/>
      <c r="L375" s="5"/>
      <c r="M375" s="140"/>
      <c r="N375" s="126"/>
      <c r="O375" s="125"/>
      <c r="P375" s="5"/>
      <c r="Q375" s="140"/>
      <c r="R375" s="126"/>
      <c r="S375" s="125"/>
      <c r="T375" s="5"/>
      <c r="U375" s="140"/>
      <c r="V375" s="126"/>
      <c r="W375" s="136"/>
      <c r="X375" s="5"/>
      <c r="Y375" s="140"/>
      <c r="Z375" s="126"/>
      <c r="AA375" s="136"/>
      <c r="AB375" s="301"/>
      <c r="AC375" s="140"/>
      <c r="AD375" s="126"/>
      <c r="AE375" s="136"/>
      <c r="AF375" s="5"/>
      <c r="AG375" s="140"/>
      <c r="AH375" s="126"/>
      <c r="AI375" s="155"/>
      <c r="AJ375" s="123"/>
      <c r="AK375" s="139"/>
      <c r="AL375" s="124"/>
      <c r="AM375" s="155">
        <f>VLOOKUP(C375,'9'!$B$2:$H$1187,3,FALSE)</f>
        <v>1.8217592592592594E-2</v>
      </c>
      <c r="AN375" s="123">
        <f>VLOOKUP(C375,'9'!$B$2:$H$1187,4,FALSE)</f>
        <v>25</v>
      </c>
      <c r="AO375" s="139">
        <f>VLOOKUP(AN375,Баллы!$A$2:$B$101,2)+AP375/2</f>
        <v>68.5</v>
      </c>
      <c r="AP375" s="124">
        <f>VLOOKUP(C375,'9'!$B$2:$H$1187,6,FALSE)</f>
        <v>5</v>
      </c>
      <c r="AQ375" s="122"/>
      <c r="AR375" s="123"/>
      <c r="AS375" s="139"/>
      <c r="AT375" s="124"/>
      <c r="AU375" s="122"/>
      <c r="AV375" s="123"/>
      <c r="AW375" s="139"/>
      <c r="AX375" s="124"/>
    </row>
    <row r="376" spans="1:50" ht="14.4" customHeight="1">
      <c r="A376" s="245">
        <f>IF(D376=0," ",RANK(D376,$D$3:$D$1238,0))</f>
        <v>374</v>
      </c>
      <c r="B376" s="246">
        <v>374</v>
      </c>
      <c r="C376" s="104" t="s">
        <v>1003</v>
      </c>
      <c r="D376" s="115">
        <f>I376+M376+Q376+U376+Y376+AC376+AG376+AK376+AO376+AW376+AS376</f>
        <v>68</v>
      </c>
      <c r="E376" s="115">
        <f>J376+N376+R376+V376+Z376+AD376+AH376+AL376+AP376+AX376+AT376</f>
        <v>30</v>
      </c>
      <c r="F376" s="119">
        <f>COUNTA(H376,L376,P376,T376,X376,AB376,AF376,AJ376,AN376,AV376,AR376)</f>
        <v>1</v>
      </c>
      <c r="G376" s="125"/>
      <c r="H376" s="5"/>
      <c r="I376" s="140"/>
      <c r="J376" s="126"/>
      <c r="K376" s="125">
        <f>VLOOKUP(C376,'2'!$B$101:$H$575,3,FALSE)</f>
        <v>0.13622685185185185</v>
      </c>
      <c r="L376" s="5">
        <f>VLOOKUP(C376,'2'!$B$101:$H$575,4,FALSE)</f>
        <v>38</v>
      </c>
      <c r="M376" s="140">
        <f>VLOOKUP(L376,Баллы!$A$2:$B$101,2)+N376/2</f>
        <v>68</v>
      </c>
      <c r="N376" s="126">
        <f>VLOOKUP(C376,'2'!$B$101:$H$575,6,FALSE)</f>
        <v>30</v>
      </c>
      <c r="O376" s="125"/>
      <c r="P376" s="5"/>
      <c r="Q376" s="140"/>
      <c r="R376" s="126"/>
      <c r="S376" s="125"/>
      <c r="T376" s="5"/>
      <c r="U376" s="140"/>
      <c r="V376" s="126"/>
      <c r="W376" s="136"/>
      <c r="X376" s="5"/>
      <c r="Y376" s="140"/>
      <c r="Z376" s="126"/>
      <c r="AA376" s="136"/>
      <c r="AB376" s="5"/>
      <c r="AC376" s="140"/>
      <c r="AD376" s="126"/>
      <c r="AE376" s="136"/>
      <c r="AF376" s="5"/>
      <c r="AG376" s="140"/>
      <c r="AH376" s="126"/>
      <c r="AI376" s="155"/>
      <c r="AJ376" s="123"/>
      <c r="AK376" s="139"/>
      <c r="AL376" s="124"/>
      <c r="AM376" s="155"/>
      <c r="AN376" s="123"/>
      <c r="AO376" s="139"/>
      <c r="AP376" s="124"/>
      <c r="AQ376" s="122"/>
      <c r="AR376" s="123"/>
      <c r="AS376" s="139"/>
      <c r="AT376" s="124"/>
      <c r="AU376" s="122"/>
      <c r="AV376" s="123"/>
      <c r="AW376" s="139"/>
      <c r="AX376" s="124"/>
    </row>
    <row r="377" spans="1:50" ht="14.4" customHeight="1">
      <c r="A377" s="245">
        <f>IF(D377=0," ",RANK(D377,$D$3:$D$1238,0))</f>
        <v>374</v>
      </c>
      <c r="B377" s="246">
        <v>375</v>
      </c>
      <c r="C377" s="108" t="s">
        <v>371</v>
      </c>
      <c r="D377" s="115">
        <f>I377+M377+Q377+U377+Y377+AC377+AG377+AK377+AO377+AW377+AS377</f>
        <v>68</v>
      </c>
      <c r="E377" s="115">
        <f>J377+N377+R377+V377+Z377+AD377+AH377+AL377+AP377+AX377+AT377</f>
        <v>10</v>
      </c>
      <c r="F377" s="119">
        <f>COUNTA(H377,L377,P377,T377,X377,AB377,AF377,AJ377,AN377,AV377,AR377)</f>
        <v>1</v>
      </c>
      <c r="G377" s="125"/>
      <c r="H377" s="5"/>
      <c r="I377" s="140"/>
      <c r="J377" s="126"/>
      <c r="K377" s="125"/>
      <c r="L377" s="5"/>
      <c r="M377" s="140"/>
      <c r="N377" s="126"/>
      <c r="O377" s="125"/>
      <c r="P377" s="5"/>
      <c r="Q377" s="140"/>
      <c r="R377" s="126"/>
      <c r="S377" s="125"/>
      <c r="T377" s="5"/>
      <c r="U377" s="140"/>
      <c r="V377" s="126"/>
      <c r="W377" s="136">
        <f>VLOOKUP(C377,'5'!$B$50:$H$423,3,FALSE)</f>
        <v>4.3958333333333328E-2</v>
      </c>
      <c r="X377" s="5">
        <f>VLOOKUP(C377,'5'!$B$50:$H$423,4,FALSE)</f>
        <v>28</v>
      </c>
      <c r="Y377" s="140">
        <f>VLOOKUP(X377,Баллы!$A$2:$B$101,2)+Z377/2</f>
        <v>68</v>
      </c>
      <c r="Z377" s="126">
        <f>VLOOKUP(C377,'5'!$B$50:$H$423,6,FALSE)</f>
        <v>10</v>
      </c>
      <c r="AA377" s="136"/>
      <c r="AB377" s="5"/>
      <c r="AC377" s="140"/>
      <c r="AD377" s="126"/>
      <c r="AE377" s="136"/>
      <c r="AF377" s="5"/>
      <c r="AG377" s="140"/>
      <c r="AH377" s="126"/>
      <c r="AI377" s="155"/>
      <c r="AJ377" s="123"/>
      <c r="AK377" s="139"/>
      <c r="AL377" s="124"/>
      <c r="AM377" s="155"/>
      <c r="AN377" s="123"/>
      <c r="AO377" s="139"/>
      <c r="AP377" s="124"/>
      <c r="AQ377" s="122"/>
      <c r="AR377" s="123"/>
      <c r="AS377" s="139"/>
      <c r="AT377" s="124"/>
      <c r="AU377" s="122"/>
      <c r="AV377" s="123"/>
      <c r="AW377" s="139"/>
      <c r="AX377" s="124"/>
    </row>
    <row r="378" spans="1:50" ht="14.4" customHeight="1">
      <c r="A378" s="245">
        <f>IF(D378=0," ",RANK(D378,$D$3:$D$1238,0))</f>
        <v>374</v>
      </c>
      <c r="B378" s="246">
        <v>375</v>
      </c>
      <c r="C378" s="283" t="s">
        <v>4566</v>
      </c>
      <c r="D378" s="115">
        <f>I378+M378+Q378+U378+Y378+AC378+AG378+AK378+AO378+AW378+AS378</f>
        <v>68</v>
      </c>
      <c r="E378" s="115">
        <f>J378+N378+R378+V378+Z378+AD378+AH378+AL378+AP378+AX378+AT378</f>
        <v>10</v>
      </c>
      <c r="F378" s="119">
        <f>COUNTA(H378,L378,P378,T378,X378,AB378,AF378,AJ378,AN378,AV378,AR378)</f>
        <v>1</v>
      </c>
      <c r="G378" s="125"/>
      <c r="H378" s="5"/>
      <c r="I378" s="140"/>
      <c r="J378" s="126"/>
      <c r="K378" s="125"/>
      <c r="L378" s="5"/>
      <c r="M378" s="140"/>
      <c r="N378" s="126"/>
      <c r="O378" s="125"/>
      <c r="P378" s="5"/>
      <c r="Q378" s="140"/>
      <c r="R378" s="126"/>
      <c r="S378" s="125"/>
      <c r="T378" s="5"/>
      <c r="U378" s="140"/>
      <c r="V378" s="126"/>
      <c r="W378" s="136"/>
      <c r="X378" s="5"/>
      <c r="Y378" s="140"/>
      <c r="Z378" s="126"/>
      <c r="AA378" s="136"/>
      <c r="AB378" s="301"/>
      <c r="AC378" s="140"/>
      <c r="AD378" s="126"/>
      <c r="AE378" s="136"/>
      <c r="AF378" s="5"/>
      <c r="AG378" s="140"/>
      <c r="AH378" s="126"/>
      <c r="AI378" s="155"/>
      <c r="AJ378" s="123"/>
      <c r="AK378" s="139"/>
      <c r="AL378" s="124"/>
      <c r="AM378" s="155">
        <f>VLOOKUP(C378,'9'!$B$2:$H$1187,3,FALSE)</f>
        <v>3.3761574074074076E-2</v>
      </c>
      <c r="AN378" s="123">
        <f>VLOOKUP(C378,'9'!$B$2:$H$1187,4,FALSE)</f>
        <v>28</v>
      </c>
      <c r="AO378" s="139">
        <f>VLOOKUP(AN378,Баллы!$A$2:$B$101,2)+AP378/2</f>
        <v>68</v>
      </c>
      <c r="AP378" s="124">
        <f>VLOOKUP(C378,'9'!$B$2:$H$1187,6,FALSE)</f>
        <v>10</v>
      </c>
      <c r="AQ378" s="122"/>
      <c r="AR378" s="123"/>
      <c r="AS378" s="139"/>
      <c r="AT378" s="124"/>
      <c r="AU378" s="122"/>
      <c r="AV378" s="123"/>
      <c r="AW378" s="139"/>
      <c r="AX378" s="124"/>
    </row>
    <row r="379" spans="1:50" ht="14.4" customHeight="1">
      <c r="A379" s="245">
        <f>IF(D379=0," ",RANK(D379,$D$3:$D$1238,0))</f>
        <v>374</v>
      </c>
      <c r="B379" s="246">
        <v>375</v>
      </c>
      <c r="C379" s="104" t="s">
        <v>6307</v>
      </c>
      <c r="D379" s="115">
        <f>I379+M379+Q379+U379+Y379+AC379+AG379+AK379+AO379+AW379+AS379</f>
        <v>68</v>
      </c>
      <c r="E379" s="115">
        <f>J379+N379+R379+V379+Z379+AD379+AH379+AL379+AP379+AX379+AT379</f>
        <v>10</v>
      </c>
      <c r="F379" s="119">
        <f>COUNTA(H379,L379,P379,T379,X379,AB379,AF379,AJ379,AN379,AV379,AR379)</f>
        <v>1</v>
      </c>
      <c r="G379" s="125"/>
      <c r="H379" s="5"/>
      <c r="I379" s="140"/>
      <c r="J379" s="126"/>
      <c r="K379" s="125"/>
      <c r="L379" s="5"/>
      <c r="M379" s="140"/>
      <c r="N379" s="126"/>
      <c r="O379" s="125"/>
      <c r="P379" s="5"/>
      <c r="Q379" s="140"/>
      <c r="R379" s="126"/>
      <c r="S379" s="125"/>
      <c r="T379" s="5"/>
      <c r="U379" s="140"/>
      <c r="V379" s="126"/>
      <c r="W379" s="136"/>
      <c r="X379" s="5"/>
      <c r="Y379" s="140"/>
      <c r="Z379" s="126"/>
      <c r="AA379" s="136"/>
      <c r="AB379" s="301"/>
      <c r="AC379" s="140"/>
      <c r="AD379" s="126"/>
      <c r="AE379" s="136"/>
      <c r="AF379" s="5"/>
      <c r="AG379" s="140"/>
      <c r="AH379" s="126"/>
      <c r="AI379" s="155"/>
      <c r="AJ379" s="123"/>
      <c r="AK379" s="139"/>
      <c r="AL379" s="124"/>
      <c r="AM379" s="155"/>
      <c r="AN379" s="123"/>
      <c r="AO379" s="139"/>
      <c r="AP379" s="124"/>
      <c r="AQ379" s="122">
        <f>VLOOKUP(C379,'10'!$B$8:$H$232,3,FALSE)</f>
        <v>4.2476851851851849E-2</v>
      </c>
      <c r="AR379" s="123">
        <f>VLOOKUP(C379,'10'!$B$8:$H$232,4,FALSE)</f>
        <v>28</v>
      </c>
      <c r="AS379" s="139">
        <f>VLOOKUP(AR379,Баллы!$A$2:$B$101,2)+AT379/2</f>
        <v>68</v>
      </c>
      <c r="AT379" s="124">
        <f>VLOOKUP(C379,'10'!$B$8:$H$232,6,FALSE)</f>
        <v>10</v>
      </c>
      <c r="AU379" s="122"/>
      <c r="AV379" s="123"/>
      <c r="AW379" s="139"/>
      <c r="AX379" s="124"/>
    </row>
    <row r="380" spans="1:50" ht="14.4" customHeight="1">
      <c r="A380" s="245">
        <f>IF(D380=0," ",RANK(D380,$D$3:$D$1238,0))</f>
        <v>378</v>
      </c>
      <c r="B380" s="246">
        <v>378</v>
      </c>
      <c r="C380" s="104" t="s">
        <v>6338</v>
      </c>
      <c r="D380" s="115">
        <f>I380+M380+Q380+U380+Y380+AC380+AG380+AK380+AO380+AW380+AS380</f>
        <v>67.5</v>
      </c>
      <c r="E380" s="115">
        <f>J380+N380+R380+V380+Z380+AD380+AH380+AL380+AP380+AX380+AT380</f>
        <v>31</v>
      </c>
      <c r="F380" s="119">
        <f>COUNTA(H380,L380,P380,T380,X380,AB380,AF380,AJ380,AN380,AV380,AR380)</f>
        <v>1</v>
      </c>
      <c r="G380" s="125"/>
      <c r="H380" s="5"/>
      <c r="I380" s="140"/>
      <c r="J380" s="126"/>
      <c r="K380" s="125"/>
      <c r="L380" s="5"/>
      <c r="M380" s="140"/>
      <c r="N380" s="126"/>
      <c r="O380" s="125"/>
      <c r="P380" s="5"/>
      <c r="Q380" s="140"/>
      <c r="R380" s="126"/>
      <c r="S380" s="125"/>
      <c r="T380" s="5"/>
      <c r="U380" s="140"/>
      <c r="V380" s="126"/>
      <c r="W380" s="136"/>
      <c r="X380" s="5"/>
      <c r="Y380" s="140"/>
      <c r="Z380" s="126"/>
      <c r="AA380" s="136"/>
      <c r="AB380" s="301"/>
      <c r="AC380" s="140"/>
      <c r="AD380" s="126"/>
      <c r="AE380" s="136"/>
      <c r="AF380" s="5"/>
      <c r="AG380" s="140"/>
      <c r="AH380" s="126"/>
      <c r="AI380" s="155"/>
      <c r="AJ380" s="123"/>
      <c r="AK380" s="139"/>
      <c r="AL380" s="124"/>
      <c r="AM380" s="155"/>
      <c r="AN380" s="123"/>
      <c r="AO380" s="139"/>
      <c r="AP380" s="124"/>
      <c r="AQ380" s="122"/>
      <c r="AR380" s="123"/>
      <c r="AS380" s="139"/>
      <c r="AT380" s="124"/>
      <c r="AU380" s="122">
        <f>VLOOKUP(C380,'11'!$B$9:$H$521,3,FALSE)</f>
        <v>0.13050925925925927</v>
      </c>
      <c r="AV380" s="123">
        <f>VLOOKUP(C380,'11'!$B$9:$H$521,4,FALSE)</f>
        <v>39</v>
      </c>
      <c r="AW380" s="139">
        <f>VLOOKUP(AV380,Баллы!$A$2:$B$101,2)+AX380/2</f>
        <v>67.5</v>
      </c>
      <c r="AX380" s="124">
        <f>VLOOKUP(C380,'11'!$B$9:$H$521,6,FALSE)</f>
        <v>31</v>
      </c>
    </row>
    <row r="381" spans="1:50" ht="14.4" customHeight="1">
      <c r="A381" s="245">
        <f>IF(D381=0," ",RANK(D381,$D$3:$D$1238,0))</f>
        <v>378</v>
      </c>
      <c r="B381" s="246">
        <v>379</v>
      </c>
      <c r="C381" s="283" t="s">
        <v>5053</v>
      </c>
      <c r="D381" s="115">
        <f>I381+M381+Q381+U381+Y381+AC381+AG381+AK381+AO381+AW381+AS381</f>
        <v>67.5</v>
      </c>
      <c r="E381" s="115">
        <f>J381+N381+R381+V381+Z381+AD381+AH381+AL381+AP381+AX381+AT381</f>
        <v>5</v>
      </c>
      <c r="F381" s="119">
        <f>COUNTA(H381,L381,P381,T381,X381,AB381,AF381,AJ381,AN381,AV381,AR381)</f>
        <v>1</v>
      </c>
      <c r="G381" s="125"/>
      <c r="H381" s="5"/>
      <c r="I381" s="140"/>
      <c r="J381" s="126"/>
      <c r="K381" s="125"/>
      <c r="L381" s="5"/>
      <c r="M381" s="140"/>
      <c r="N381" s="126"/>
      <c r="O381" s="125"/>
      <c r="P381" s="5"/>
      <c r="Q381" s="140"/>
      <c r="R381" s="126"/>
      <c r="S381" s="125"/>
      <c r="T381" s="5"/>
      <c r="U381" s="140"/>
      <c r="V381" s="126"/>
      <c r="W381" s="136"/>
      <c r="X381" s="5"/>
      <c r="Y381" s="140"/>
      <c r="Z381" s="126"/>
      <c r="AA381" s="136"/>
      <c r="AB381" s="301"/>
      <c r="AC381" s="140"/>
      <c r="AD381" s="126"/>
      <c r="AE381" s="136"/>
      <c r="AF381" s="5"/>
      <c r="AG381" s="140"/>
      <c r="AH381" s="126"/>
      <c r="AI381" s="155"/>
      <c r="AJ381" s="123"/>
      <c r="AK381" s="139"/>
      <c r="AL381" s="124"/>
      <c r="AM381" s="155">
        <f>VLOOKUP(C381,'9'!$B$2:$H$1187,3,FALSE)</f>
        <v>1.8449074074074073E-2</v>
      </c>
      <c r="AN381" s="123">
        <f>VLOOKUP(C381,'9'!$B$2:$H$1187,4,FALSE)</f>
        <v>26</v>
      </c>
      <c r="AO381" s="139">
        <f>VLOOKUP(AN381,Баллы!$A$2:$B$101,2)+AP381/2</f>
        <v>67.5</v>
      </c>
      <c r="AP381" s="124">
        <f>VLOOKUP(C381,'9'!$B$2:$H$1187,6,FALSE)</f>
        <v>5</v>
      </c>
      <c r="AQ381" s="122"/>
      <c r="AR381" s="123"/>
      <c r="AS381" s="139"/>
      <c r="AT381" s="124"/>
      <c r="AU381" s="122"/>
      <c r="AV381" s="123"/>
      <c r="AW381" s="139"/>
      <c r="AX381" s="124"/>
    </row>
    <row r="382" spans="1:50" ht="14.4" customHeight="1">
      <c r="A382" s="245">
        <f>IF(D382=0," ",RANK(D382,$D$3:$D$1238,0))</f>
        <v>380</v>
      </c>
      <c r="B382" s="246">
        <v>380</v>
      </c>
      <c r="C382" s="107" t="s">
        <v>1563</v>
      </c>
      <c r="D382" s="115">
        <f>I382+M382+Q382+U382+Y382+AC382+AG382+AK382+AO382+AW382+AS382</f>
        <v>67</v>
      </c>
      <c r="E382" s="115">
        <f>J382+N382+R382+V382+Z382+AD382+AH382+AL382+AP382+AX382+AT382</f>
        <v>20</v>
      </c>
      <c r="F382" s="119">
        <f>COUNTA(H382,L382,P382,T382,X382,AB382,AF382,AJ382,AN382,AV382,AR382)</f>
        <v>1</v>
      </c>
      <c r="G382" s="125"/>
      <c r="H382" s="5"/>
      <c r="I382" s="140"/>
      <c r="J382" s="126"/>
      <c r="K382" s="125"/>
      <c r="L382" s="5"/>
      <c r="M382" s="140"/>
      <c r="N382" s="126"/>
      <c r="O382" s="125"/>
      <c r="P382" s="5"/>
      <c r="Q382" s="140"/>
      <c r="R382" s="126"/>
      <c r="S382" s="125">
        <f>VLOOKUP(C382,'4'!$B$2:$I$1053,3,FALSE)</f>
        <v>7.2997685185185179E-2</v>
      </c>
      <c r="T382" s="5">
        <f>VLOOKUP(C382,'4'!$B$2:$I$1053,4,FALSE)</f>
        <v>34</v>
      </c>
      <c r="U382" s="140">
        <f>VLOOKUP(T382,Баллы!$A$2:$B$101,2)+V382/2</f>
        <v>67</v>
      </c>
      <c r="V382" s="126">
        <f>VLOOKUP(C382,'4'!$B$2:$I$1053,6,FALSE)</f>
        <v>20</v>
      </c>
      <c r="W382" s="136"/>
      <c r="X382" s="5"/>
      <c r="Y382" s="140"/>
      <c r="Z382" s="126"/>
      <c r="AA382" s="136"/>
      <c r="AB382" s="5"/>
      <c r="AC382" s="140"/>
      <c r="AD382" s="126"/>
      <c r="AE382" s="136"/>
      <c r="AF382" s="5"/>
      <c r="AG382" s="140"/>
      <c r="AH382" s="126"/>
      <c r="AI382" s="155"/>
      <c r="AJ382" s="123"/>
      <c r="AK382" s="139"/>
      <c r="AL382" s="124"/>
      <c r="AM382" s="155"/>
      <c r="AN382" s="123"/>
      <c r="AO382" s="139"/>
      <c r="AP382" s="124"/>
      <c r="AQ382" s="122"/>
      <c r="AR382" s="123"/>
      <c r="AS382" s="139"/>
      <c r="AT382" s="124"/>
      <c r="AU382" s="122"/>
      <c r="AV382" s="123"/>
      <c r="AW382" s="139"/>
      <c r="AX382" s="124"/>
    </row>
    <row r="383" spans="1:50" ht="14.4" customHeight="1">
      <c r="A383" s="245">
        <f>IF(D383=0," ",RANK(D383,$D$3:$D$1238,0))</f>
        <v>380</v>
      </c>
      <c r="B383" s="246">
        <v>380</v>
      </c>
      <c r="C383" s="105" t="s">
        <v>89</v>
      </c>
      <c r="D383" s="115">
        <f>I383+M383+Q383+U383+Y383+AC383+AG383+AK383+AO383+AW383+AS383</f>
        <v>67</v>
      </c>
      <c r="E383" s="115">
        <f>J383+N383+R383+V383+Z383+AD383+AH383+AL383+AP383+AX383+AT383</f>
        <v>20</v>
      </c>
      <c r="F383" s="119">
        <f>COUNTA(H383,L383,P383,T383,X383,AB383,AF383,AJ383,AN383,AV383,AR383)</f>
        <v>1</v>
      </c>
      <c r="G383" s="125"/>
      <c r="H383" s="5"/>
      <c r="I383" s="140"/>
      <c r="J383" s="126"/>
      <c r="K383" s="125"/>
      <c r="L383" s="5"/>
      <c r="M383" s="140"/>
      <c r="N383" s="126"/>
      <c r="O383" s="125"/>
      <c r="P383" s="5"/>
      <c r="Q383" s="140"/>
      <c r="R383" s="126"/>
      <c r="S383" s="125"/>
      <c r="T383" s="5"/>
      <c r="U383" s="140"/>
      <c r="V383" s="126"/>
      <c r="W383" s="136"/>
      <c r="X383" s="5"/>
      <c r="Y383" s="140"/>
      <c r="Z383" s="126"/>
      <c r="AA383" s="136">
        <f>VLOOKUP(C383,'6'!$B$8:$H$202,3,FALSE)</f>
        <v>0.10150462962962963</v>
      </c>
      <c r="AB383" s="5">
        <f>VLOOKUP(C383,'6'!$B$8:$H$202,4,FALSE)</f>
        <v>34</v>
      </c>
      <c r="AC383" s="140">
        <f>VLOOKUP(AB383,Баллы!$A$2:$B$101,2)+AD383/2</f>
        <v>67</v>
      </c>
      <c r="AD383" s="126">
        <f>VLOOKUP(C383,'6'!$B$8:$H$202,6,FALSE)</f>
        <v>20</v>
      </c>
      <c r="AE383" s="136"/>
      <c r="AF383" s="5"/>
      <c r="AG383" s="140"/>
      <c r="AH383" s="126"/>
      <c r="AI383" s="155"/>
      <c r="AJ383" s="123"/>
      <c r="AK383" s="139"/>
      <c r="AL383" s="124"/>
      <c r="AM383" s="155"/>
      <c r="AN383" s="123"/>
      <c r="AO383" s="139"/>
      <c r="AP383" s="124"/>
      <c r="AQ383" s="122"/>
      <c r="AR383" s="123"/>
      <c r="AS383" s="139"/>
      <c r="AT383" s="124"/>
      <c r="AU383" s="122"/>
      <c r="AV383" s="123"/>
      <c r="AW383" s="139"/>
      <c r="AX383" s="124"/>
    </row>
    <row r="384" spans="1:50" ht="14.4" customHeight="1">
      <c r="A384" s="245">
        <f>IF(D384=0," ",RANK(D384,$D$3:$D$1238,0))</f>
        <v>380</v>
      </c>
      <c r="B384" s="246">
        <v>380</v>
      </c>
      <c r="C384" s="107" t="s">
        <v>2321</v>
      </c>
      <c r="D384" s="115">
        <f>I384+M384+Q384+U384+Y384+AC384+AG384+AK384+AO384+AW384+AS384</f>
        <v>67</v>
      </c>
      <c r="E384" s="115">
        <f>J384+N384+R384+V384+Z384+AD384+AH384+AL384+AP384+AX384+AT384</f>
        <v>10</v>
      </c>
      <c r="F384" s="119">
        <f>COUNTA(H384,L384,P384,T384,X384,AB384,AF384,AJ384,AN384,AV384,AR384)</f>
        <v>1</v>
      </c>
      <c r="G384" s="125"/>
      <c r="H384" s="5"/>
      <c r="I384" s="140"/>
      <c r="J384" s="126"/>
      <c r="K384" s="125"/>
      <c r="L384" s="5"/>
      <c r="M384" s="140"/>
      <c r="N384" s="126"/>
      <c r="O384" s="125"/>
      <c r="P384" s="5"/>
      <c r="Q384" s="140"/>
      <c r="R384" s="126"/>
      <c r="S384" s="125">
        <f>VLOOKUP(C384,'4'!$B$2:$I$1053,3,FALSE)</f>
        <v>3.3344907407407406E-2</v>
      </c>
      <c r="T384" s="5">
        <f>VLOOKUP(C384,'4'!$B$2:$I$1053,4,FALSE)</f>
        <v>29</v>
      </c>
      <c r="U384" s="140">
        <f>VLOOKUP(T384,Баллы!$A$2:$B$101,2)+V384/2</f>
        <v>67</v>
      </c>
      <c r="V384" s="126">
        <f>VLOOKUP(C384,'4'!$B$2:$I$1053,6,FALSE)</f>
        <v>10</v>
      </c>
      <c r="W384" s="136"/>
      <c r="X384" s="5"/>
      <c r="Y384" s="140"/>
      <c r="Z384" s="126"/>
      <c r="AA384" s="136"/>
      <c r="AB384" s="5"/>
      <c r="AC384" s="140"/>
      <c r="AD384" s="126"/>
      <c r="AE384" s="136"/>
      <c r="AF384" s="5"/>
      <c r="AG384" s="140"/>
      <c r="AH384" s="126"/>
      <c r="AI384" s="155"/>
      <c r="AJ384" s="123"/>
      <c r="AK384" s="139"/>
      <c r="AL384" s="124"/>
      <c r="AM384" s="155"/>
      <c r="AN384" s="123"/>
      <c r="AO384" s="139"/>
      <c r="AP384" s="124"/>
      <c r="AQ384" s="122"/>
      <c r="AR384" s="123"/>
      <c r="AS384" s="139"/>
      <c r="AT384" s="124"/>
      <c r="AU384" s="122"/>
      <c r="AV384" s="123"/>
      <c r="AW384" s="139"/>
      <c r="AX384" s="124"/>
    </row>
    <row r="385" spans="1:50" ht="14.4" customHeight="1">
      <c r="A385" s="245">
        <f>IF(D385=0," ",RANK(D385,$D$3:$D$1238,0))</f>
        <v>380</v>
      </c>
      <c r="B385" s="246">
        <v>380</v>
      </c>
      <c r="C385" s="283" t="s">
        <v>4568</v>
      </c>
      <c r="D385" s="115">
        <f>I385+M385+Q385+U385+Y385+AC385+AG385+AK385+AO385+AW385+AS385</f>
        <v>67</v>
      </c>
      <c r="E385" s="115">
        <f>J385+N385+R385+V385+Z385+AD385+AH385+AL385+AP385+AX385+AT385</f>
        <v>10</v>
      </c>
      <c r="F385" s="119">
        <f>COUNTA(H385,L385,P385,T385,X385,AB385,AF385,AJ385,AN385,AV385,AR385)</f>
        <v>1</v>
      </c>
      <c r="G385" s="125"/>
      <c r="H385" s="5"/>
      <c r="I385" s="140"/>
      <c r="J385" s="126"/>
      <c r="K385" s="125"/>
      <c r="L385" s="5"/>
      <c r="M385" s="140"/>
      <c r="N385" s="126"/>
      <c r="O385" s="125"/>
      <c r="P385" s="5"/>
      <c r="Q385" s="140"/>
      <c r="R385" s="126"/>
      <c r="S385" s="125"/>
      <c r="T385" s="5"/>
      <c r="U385" s="140"/>
      <c r="V385" s="126"/>
      <c r="W385" s="136"/>
      <c r="X385" s="5"/>
      <c r="Y385" s="140"/>
      <c r="Z385" s="126"/>
      <c r="AA385" s="136"/>
      <c r="AB385" s="301"/>
      <c r="AC385" s="140"/>
      <c r="AD385" s="126"/>
      <c r="AE385" s="136"/>
      <c r="AF385" s="5"/>
      <c r="AG385" s="140"/>
      <c r="AH385" s="126"/>
      <c r="AI385" s="155"/>
      <c r="AJ385" s="123"/>
      <c r="AK385" s="139"/>
      <c r="AL385" s="124"/>
      <c r="AM385" s="155">
        <f>VLOOKUP(C385,'9'!$B$2:$H$1187,3,FALSE)</f>
        <v>3.3761574074074076E-2</v>
      </c>
      <c r="AN385" s="123">
        <f>VLOOKUP(C385,'9'!$B$2:$H$1187,4,FALSE)</f>
        <v>29</v>
      </c>
      <c r="AO385" s="139">
        <f>VLOOKUP(AN385,Баллы!$A$2:$B$101,2)+AP385/2</f>
        <v>67</v>
      </c>
      <c r="AP385" s="124">
        <f>VLOOKUP(C385,'9'!$B$2:$H$1187,6,FALSE)</f>
        <v>10</v>
      </c>
      <c r="AQ385" s="122"/>
      <c r="AR385" s="123"/>
      <c r="AS385" s="139"/>
      <c r="AT385" s="124"/>
      <c r="AU385" s="122"/>
      <c r="AV385" s="123"/>
      <c r="AW385" s="139"/>
      <c r="AX385" s="124"/>
    </row>
    <row r="386" spans="1:50" ht="14.4" customHeight="1">
      <c r="A386" s="245">
        <f>IF(D386=0," ",RANK(D386,$D$3:$D$1238,0))</f>
        <v>380</v>
      </c>
      <c r="B386" s="246">
        <v>384</v>
      </c>
      <c r="C386" s="104" t="s">
        <v>6390</v>
      </c>
      <c r="D386" s="115">
        <f>I386+M386+Q386+U386+Y386+AC386+AG386+AK386+AO386+AW386+AS386</f>
        <v>67</v>
      </c>
      <c r="E386" s="115">
        <f>J386+N386+R386+V386+Z386+AD386+AH386+AL386+AP386+AX386+AT386</f>
        <v>8</v>
      </c>
      <c r="F386" s="119">
        <f>COUNTA(H386,L386,P386,T386,X386,AB386,AF386,AJ386,AN386,AV386,AR386)</f>
        <v>1</v>
      </c>
      <c r="G386" s="125"/>
      <c r="H386" s="5"/>
      <c r="I386" s="140"/>
      <c r="J386" s="126"/>
      <c r="K386" s="125"/>
      <c r="L386" s="5"/>
      <c r="M386" s="140"/>
      <c r="N386" s="126"/>
      <c r="O386" s="125"/>
      <c r="P386" s="5"/>
      <c r="Q386" s="140"/>
      <c r="R386" s="126"/>
      <c r="S386" s="125"/>
      <c r="T386" s="5"/>
      <c r="U386" s="140"/>
      <c r="V386" s="126"/>
      <c r="W386" s="136"/>
      <c r="X386" s="5"/>
      <c r="Y386" s="140"/>
      <c r="Z386" s="126"/>
      <c r="AA386" s="136"/>
      <c r="AB386" s="301"/>
      <c r="AC386" s="140"/>
      <c r="AD386" s="126"/>
      <c r="AE386" s="136"/>
      <c r="AF386" s="5"/>
      <c r="AG386" s="140"/>
      <c r="AH386" s="126"/>
      <c r="AI386" s="155"/>
      <c r="AJ386" s="123"/>
      <c r="AK386" s="139"/>
      <c r="AL386" s="124"/>
      <c r="AM386" s="155"/>
      <c r="AN386" s="123"/>
      <c r="AO386" s="139"/>
      <c r="AP386" s="124"/>
      <c r="AQ386" s="122"/>
      <c r="AR386" s="123"/>
      <c r="AS386" s="139"/>
      <c r="AT386" s="124"/>
      <c r="AU386" s="122">
        <f>VLOOKUP(C386,'11'!$B$9:$H$521,3,FALSE)</f>
        <v>3.2314814814814817E-2</v>
      </c>
      <c r="AV386" s="123">
        <f>VLOOKUP(C386,'11'!$B$9:$H$521,4,FALSE)</f>
        <v>28</v>
      </c>
      <c r="AW386" s="139">
        <f>VLOOKUP(AV386,Баллы!$A$2:$B$101,2)+AX386/2</f>
        <v>67</v>
      </c>
      <c r="AX386" s="124">
        <f>VLOOKUP(C386,'11'!$B$9:$H$521,6,FALSE)</f>
        <v>8</v>
      </c>
    </row>
    <row r="387" spans="1:50" ht="14.4" customHeight="1">
      <c r="A387" s="245">
        <f>IF(D387=0," ",RANK(D387,$D$3:$D$1238,0))</f>
        <v>385</v>
      </c>
      <c r="B387" s="246">
        <v>385</v>
      </c>
      <c r="C387" s="107" t="s">
        <v>1512</v>
      </c>
      <c r="D387" s="115">
        <f>I387+M387+Q387+U387+Y387+AC387+AG387+AK387+AO387+AW387+AS387</f>
        <v>66.5</v>
      </c>
      <c r="E387" s="115">
        <f>J387+N387+R387+V387+Z387+AD387+AH387+AL387+AP387+AX387+AT387</f>
        <v>45</v>
      </c>
      <c r="F387" s="119">
        <f>COUNTA(H387,L387,P387,T387,X387,AB387,AF387,AJ387,AN387,AV387,AR387)</f>
        <v>2</v>
      </c>
      <c r="G387" s="125"/>
      <c r="H387" s="5"/>
      <c r="I387" s="140"/>
      <c r="J387" s="126"/>
      <c r="K387" s="125"/>
      <c r="L387" s="5"/>
      <c r="M387" s="140"/>
      <c r="N387" s="126"/>
      <c r="O387" s="125"/>
      <c r="P387" s="5"/>
      <c r="Q387" s="140"/>
      <c r="R387" s="126"/>
      <c r="S387" s="125">
        <f>VLOOKUP(C387,'4'!$B$2:$I$1053,3,FALSE)</f>
        <v>8.8819444444444451E-2</v>
      </c>
      <c r="T387" s="5">
        <f>VLOOKUP(C387,'4'!$B$2:$I$1053,4,FALSE)</f>
        <v>98</v>
      </c>
      <c r="U387" s="140">
        <f>VLOOKUP(T387,Баллы!$A$2:$B$101,2)+V387/2</f>
        <v>11</v>
      </c>
      <c r="V387" s="126">
        <f>VLOOKUP(C387,'4'!$B$2:$I$1053,6,FALSE)</f>
        <v>20</v>
      </c>
      <c r="W387" s="136"/>
      <c r="X387" s="5"/>
      <c r="Y387" s="140"/>
      <c r="Z387" s="126"/>
      <c r="AA387" s="136"/>
      <c r="AB387" s="301"/>
      <c r="AC387" s="140"/>
      <c r="AD387" s="126"/>
      <c r="AE387" s="136"/>
      <c r="AF387" s="5"/>
      <c r="AG387" s="140"/>
      <c r="AH387" s="126"/>
      <c r="AI387" s="155"/>
      <c r="AJ387" s="123"/>
      <c r="AK387" s="139"/>
      <c r="AL387" s="124"/>
      <c r="AM387" s="155">
        <f>VLOOKUP(C387,'9'!$B$2:$H$1187,3,FALSE)</f>
        <v>0.10056712962962963</v>
      </c>
      <c r="AN387" s="123">
        <f>VLOOKUP(C387,'9'!$B$2:$H$1187,4,FALSE)</f>
        <v>48</v>
      </c>
      <c r="AO387" s="139">
        <f>VLOOKUP(AN387,Баллы!$A$2:$B$101,2)+AP387/2</f>
        <v>55.5</v>
      </c>
      <c r="AP387" s="124">
        <f>VLOOKUP(C387,'9'!$B$2:$H$1187,6,FALSE)</f>
        <v>25</v>
      </c>
      <c r="AQ387" s="122"/>
      <c r="AR387" s="123"/>
      <c r="AS387" s="139"/>
      <c r="AT387" s="124"/>
      <c r="AU387" s="122"/>
      <c r="AV387" s="123"/>
      <c r="AW387" s="139"/>
      <c r="AX387" s="124"/>
    </row>
    <row r="388" spans="1:50" ht="14.4" customHeight="1">
      <c r="A388" s="245">
        <f>IF(D388=0," ",RANK(D388,$D$3:$D$1238,0))</f>
        <v>385</v>
      </c>
      <c r="B388" s="246">
        <v>386</v>
      </c>
      <c r="C388" s="108" t="s">
        <v>206</v>
      </c>
      <c r="D388" s="115">
        <f>I388+M388+Q388+U388+Y388+AC388+AG388+AK388+AO388+AW388+AS388</f>
        <v>66.5</v>
      </c>
      <c r="E388" s="115">
        <f>J388+N388+R388+V388+Z388+AD388+AH388+AL388+AP388+AX388+AT388</f>
        <v>25</v>
      </c>
      <c r="F388" s="119">
        <f>COUNTA(H388,L388,P388,T388,X388,AB388,AF388,AJ388,AN388,AV388,AR388)</f>
        <v>1</v>
      </c>
      <c r="G388" s="125"/>
      <c r="H388" s="5"/>
      <c r="I388" s="140"/>
      <c r="J388" s="126"/>
      <c r="K388" s="125"/>
      <c r="L388" s="5"/>
      <c r="M388" s="140"/>
      <c r="N388" s="126"/>
      <c r="O388" s="125"/>
      <c r="P388" s="5"/>
      <c r="Q388" s="140"/>
      <c r="R388" s="126"/>
      <c r="S388" s="125"/>
      <c r="T388" s="5"/>
      <c r="U388" s="140"/>
      <c r="V388" s="126"/>
      <c r="W388" s="136">
        <f>VLOOKUP(C388,'5'!$B$50:$H$423,3,FALSE)</f>
        <v>0.11667824074074074</v>
      </c>
      <c r="X388" s="5">
        <f>VLOOKUP(C388,'5'!$B$50:$H$423,4,FALSE)</f>
        <v>37</v>
      </c>
      <c r="Y388" s="140">
        <f>VLOOKUP(X388,Баллы!$A$2:$B$101,2)+Z388/2</f>
        <v>66.5</v>
      </c>
      <c r="Z388" s="126">
        <f>VLOOKUP(C388,'5'!$B$50:$H$423,6,FALSE)</f>
        <v>25</v>
      </c>
      <c r="AA388" s="136"/>
      <c r="AB388" s="5"/>
      <c r="AC388" s="140"/>
      <c r="AD388" s="126"/>
      <c r="AE388" s="136"/>
      <c r="AF388" s="5"/>
      <c r="AG388" s="140"/>
      <c r="AH388" s="126"/>
      <c r="AI388" s="155"/>
      <c r="AJ388" s="123"/>
      <c r="AK388" s="139"/>
      <c r="AL388" s="124"/>
      <c r="AM388" s="155"/>
      <c r="AN388" s="123"/>
      <c r="AO388" s="139"/>
      <c r="AP388" s="124"/>
      <c r="AQ388" s="122"/>
      <c r="AR388" s="123"/>
      <c r="AS388" s="139"/>
      <c r="AT388" s="124"/>
      <c r="AU388" s="122"/>
      <c r="AV388" s="123"/>
      <c r="AW388" s="139"/>
      <c r="AX388" s="124"/>
    </row>
    <row r="389" spans="1:50" ht="14.4" customHeight="1">
      <c r="A389" s="245">
        <f>IF(D389=0," ",RANK(D389,$D$3:$D$1238,0))</f>
        <v>385</v>
      </c>
      <c r="B389" s="246">
        <v>386</v>
      </c>
      <c r="C389" s="283" t="s">
        <v>5755</v>
      </c>
      <c r="D389" s="115">
        <f>I389+M389+Q389+U389+Y389+AC389+AG389+AK389+AO389+AW389+AS389</f>
        <v>66.5</v>
      </c>
      <c r="E389" s="115">
        <f>J389+N389+R389+V389+Z389+AD389+AH389+AL389+AP389+AX389+AT389</f>
        <v>25</v>
      </c>
      <c r="F389" s="119">
        <f>COUNTA(H389,L389,P389,T389,X389,AB389,AF389,AJ389,AN389,AV389,AR389)</f>
        <v>1</v>
      </c>
      <c r="G389" s="125"/>
      <c r="H389" s="5"/>
      <c r="I389" s="140"/>
      <c r="J389" s="126"/>
      <c r="K389" s="125"/>
      <c r="L389" s="5"/>
      <c r="M389" s="140"/>
      <c r="N389" s="126"/>
      <c r="O389" s="125"/>
      <c r="P389" s="5"/>
      <c r="Q389" s="140"/>
      <c r="R389" s="126"/>
      <c r="S389" s="125"/>
      <c r="T389" s="5"/>
      <c r="U389" s="140"/>
      <c r="V389" s="126"/>
      <c r="W389" s="136"/>
      <c r="X389" s="5"/>
      <c r="Y389" s="140"/>
      <c r="Z389" s="126"/>
      <c r="AA389" s="136"/>
      <c r="AB389" s="301"/>
      <c r="AC389" s="140"/>
      <c r="AD389" s="126"/>
      <c r="AE389" s="136"/>
      <c r="AF389" s="5"/>
      <c r="AG389" s="140"/>
      <c r="AH389" s="126"/>
      <c r="AI389" s="155"/>
      <c r="AJ389" s="123"/>
      <c r="AK389" s="139"/>
      <c r="AL389" s="124"/>
      <c r="AM389" s="155">
        <f>VLOOKUP(C389,'9'!$B$2:$H$1187,3,FALSE)</f>
        <v>9.7164351851851849E-2</v>
      </c>
      <c r="AN389" s="123">
        <f>VLOOKUP(C389,'9'!$B$2:$H$1187,4,FALSE)</f>
        <v>37</v>
      </c>
      <c r="AO389" s="139">
        <f>VLOOKUP(AN389,Баллы!$A$2:$B$101,2)+AP389/2</f>
        <v>66.5</v>
      </c>
      <c r="AP389" s="124">
        <f>VLOOKUP(C389,'9'!$B$2:$H$1187,6,FALSE)</f>
        <v>25</v>
      </c>
      <c r="AQ389" s="122"/>
      <c r="AR389" s="123"/>
      <c r="AS389" s="139"/>
      <c r="AT389" s="124"/>
      <c r="AU389" s="122"/>
      <c r="AV389" s="123"/>
      <c r="AW389" s="139"/>
      <c r="AX389" s="124"/>
    </row>
    <row r="390" spans="1:50" ht="14.4" customHeight="1">
      <c r="A390" s="245">
        <f>IF(D390=0," ",RANK(D390,$D$3:$D$1238,0))</f>
        <v>385</v>
      </c>
      <c r="B390" s="246">
        <v>388</v>
      </c>
      <c r="C390" s="104" t="s">
        <v>6358</v>
      </c>
      <c r="D390" s="115">
        <f>I390+M390+Q390+U390+Y390+AC390+AG390+AK390+AO390+AW390+AS390</f>
        <v>66.5</v>
      </c>
      <c r="E390" s="115">
        <f>J390+N390+R390+V390+Z390+AD390+AH390+AL390+AP390+AX390+AT390</f>
        <v>15</v>
      </c>
      <c r="F390" s="119">
        <f>COUNTA(H390,L390,P390,T390,X390,AB390,AF390,AJ390,AN390,AV390,AR390)</f>
        <v>1</v>
      </c>
      <c r="G390" s="125"/>
      <c r="H390" s="5"/>
      <c r="I390" s="140"/>
      <c r="J390" s="126"/>
      <c r="K390" s="125"/>
      <c r="L390" s="5"/>
      <c r="M390" s="140"/>
      <c r="N390" s="126"/>
      <c r="O390" s="125"/>
      <c r="P390" s="5"/>
      <c r="Q390" s="140"/>
      <c r="R390" s="126"/>
      <c r="S390" s="125"/>
      <c r="T390" s="5"/>
      <c r="U390" s="140"/>
      <c r="V390" s="126"/>
      <c r="W390" s="136"/>
      <c r="X390" s="5"/>
      <c r="Y390" s="140"/>
      <c r="Z390" s="126"/>
      <c r="AA390" s="136"/>
      <c r="AB390" s="301"/>
      <c r="AC390" s="140"/>
      <c r="AD390" s="126"/>
      <c r="AE390" s="136"/>
      <c r="AF390" s="5"/>
      <c r="AG390" s="140"/>
      <c r="AH390" s="126"/>
      <c r="AI390" s="155"/>
      <c r="AJ390" s="123"/>
      <c r="AK390" s="139"/>
      <c r="AL390" s="124"/>
      <c r="AM390" s="155"/>
      <c r="AN390" s="123"/>
      <c r="AO390" s="139"/>
      <c r="AP390" s="124"/>
      <c r="AQ390" s="122"/>
      <c r="AR390" s="123"/>
      <c r="AS390" s="139"/>
      <c r="AT390" s="124"/>
      <c r="AU390" s="122">
        <f>VLOOKUP(C390,'11'!$B$9:$H$521,3,FALSE)</f>
        <v>5.6898148148148149E-2</v>
      </c>
      <c r="AV390" s="123">
        <f>VLOOKUP(C390,'11'!$B$9:$H$521,4,FALSE)</f>
        <v>32</v>
      </c>
      <c r="AW390" s="139">
        <f>VLOOKUP(AV390,Баллы!$A$2:$B$101,2)+AX390/2</f>
        <v>66.5</v>
      </c>
      <c r="AX390" s="124">
        <f>VLOOKUP(C390,'11'!$B$9:$H$521,6,FALSE)</f>
        <v>15</v>
      </c>
    </row>
    <row r="391" spans="1:50" ht="14.4" customHeight="1">
      <c r="A391" s="245">
        <f>IF(D391=0," ",RANK(D391,$D$3:$D$1238,0))</f>
        <v>389</v>
      </c>
      <c r="B391" s="246">
        <v>389</v>
      </c>
      <c r="C391" s="104" t="s">
        <v>358</v>
      </c>
      <c r="D391" s="115">
        <f>I391+M391+Q391+U391+Y391+AC391+AG391+AK391+AO391+AW391+AS391</f>
        <v>66</v>
      </c>
      <c r="E391" s="115">
        <f>J391+N391+R391+V391+Z391+AD391+AH391+AL391+AP391+AX391+AT391</f>
        <v>48</v>
      </c>
      <c r="F391" s="119">
        <f>COUNTA(H391,L391,P391,T391,X391,AB391,AF391,AJ391,AN391,AV391,AR391)</f>
        <v>3</v>
      </c>
      <c r="G391" s="125"/>
      <c r="H391" s="5"/>
      <c r="I391" s="140"/>
      <c r="J391" s="126"/>
      <c r="K391" s="125">
        <f>VLOOKUP(C391,'2'!$B$101:$H$575,3,FALSE)</f>
        <v>8.3657407407407403E-2</v>
      </c>
      <c r="L391" s="5">
        <f>VLOOKUP(C391,'2'!$B$101:$H$575,4,FALSE)</f>
        <v>126</v>
      </c>
      <c r="M391" s="140">
        <f>VLOOKUP(L391,Баллы!$A$2:$B$101,2)+N391/2</f>
        <v>8.5</v>
      </c>
      <c r="N391" s="126">
        <f>VLOOKUP(C391,'2'!$B$101:$H$575,6,FALSE)</f>
        <v>15</v>
      </c>
      <c r="O391" s="125"/>
      <c r="P391" s="5"/>
      <c r="Q391" s="140"/>
      <c r="R391" s="126"/>
      <c r="S391" s="125"/>
      <c r="T391" s="5"/>
      <c r="U391" s="140"/>
      <c r="V391" s="126"/>
      <c r="W391" s="136">
        <f>VLOOKUP(C391,'5'!$B$50:$H$423,3,FALSE)</f>
        <v>0.18923611111111113</v>
      </c>
      <c r="X391" s="5">
        <f>VLOOKUP(C391,'5'!$B$50:$H$423,4,FALSE)</f>
        <v>97</v>
      </c>
      <c r="Y391" s="140">
        <f>VLOOKUP(X391,Баллы!$A$2:$B$101,2)+Z391/2</f>
        <v>13.5</v>
      </c>
      <c r="Z391" s="126">
        <f>VLOOKUP(C391,'5'!$B$50:$H$423,6,FALSE)</f>
        <v>25</v>
      </c>
      <c r="AA391" s="136"/>
      <c r="AB391" s="5"/>
      <c r="AC391" s="140"/>
      <c r="AD391" s="126"/>
      <c r="AE391" s="136"/>
      <c r="AF391" s="5"/>
      <c r="AG391" s="140"/>
      <c r="AH391" s="126"/>
      <c r="AI391" s="155"/>
      <c r="AJ391" s="123"/>
      <c r="AK391" s="139"/>
      <c r="AL391" s="124"/>
      <c r="AM391" s="155"/>
      <c r="AN391" s="123"/>
      <c r="AO391" s="139"/>
      <c r="AP391" s="124"/>
      <c r="AQ391" s="122"/>
      <c r="AR391" s="123"/>
      <c r="AS391" s="139"/>
      <c r="AT391" s="124"/>
      <c r="AU391" s="122">
        <f>VLOOKUP(C391,'11'!$B$9:$H$521,3,FALSE)</f>
        <v>3.7511574074074072E-2</v>
      </c>
      <c r="AV391" s="123">
        <f>VLOOKUP(C391,'11'!$B$9:$H$521,4,FALSE)</f>
        <v>51</v>
      </c>
      <c r="AW391" s="139">
        <f>VLOOKUP(AV391,Баллы!$A$2:$B$101,2)+AX391/2</f>
        <v>44</v>
      </c>
      <c r="AX391" s="124">
        <f>VLOOKUP(C391,'11'!$B$9:$H$521,6,FALSE)</f>
        <v>8</v>
      </c>
    </row>
    <row r="392" spans="1:50" ht="14.4" customHeight="1">
      <c r="A392" s="245">
        <f>IF(D392=0," ",RANK(D392,$D$3:$D$1238,0))</f>
        <v>389</v>
      </c>
      <c r="B392" s="246">
        <v>390</v>
      </c>
      <c r="C392" s="107" t="s">
        <v>1985</v>
      </c>
      <c r="D392" s="115">
        <f>I392+M392+Q392+U392+Y392+AC392+AG392+AK392+AO392+AW392+AS392</f>
        <v>66</v>
      </c>
      <c r="E392" s="115">
        <f>J392+N392+R392+V392+Z392+AD392+AH392+AL392+AP392+AX392+AT392</f>
        <v>20</v>
      </c>
      <c r="F392" s="119">
        <f>COUNTA(H392,L392,P392,T392,X392,AB392,AF392,AJ392,AN392,AV392,AR392)</f>
        <v>1</v>
      </c>
      <c r="G392" s="125"/>
      <c r="H392" s="5"/>
      <c r="I392" s="140"/>
      <c r="J392" s="126"/>
      <c r="K392" s="125"/>
      <c r="L392" s="5"/>
      <c r="M392" s="140"/>
      <c r="N392" s="126"/>
      <c r="O392" s="125"/>
      <c r="P392" s="5"/>
      <c r="Q392" s="140"/>
      <c r="R392" s="126"/>
      <c r="S392" s="125">
        <f>VLOOKUP(C392,'4'!$B$2:$I$1053,3,FALSE)</f>
        <v>7.3958333333333334E-2</v>
      </c>
      <c r="T392" s="5">
        <f>VLOOKUP(C392,'4'!$B$2:$I$1053,4,FALSE)</f>
        <v>35</v>
      </c>
      <c r="U392" s="140">
        <f>VLOOKUP(T392,Баллы!$A$2:$B$101,2)+V392/2</f>
        <v>66</v>
      </c>
      <c r="V392" s="126">
        <f>VLOOKUP(C392,'4'!$B$2:$I$1053,6,FALSE)</f>
        <v>20</v>
      </c>
      <c r="W392" s="136"/>
      <c r="X392" s="5"/>
      <c r="Y392" s="140"/>
      <c r="Z392" s="126"/>
      <c r="AA392" s="136"/>
      <c r="AB392" s="5"/>
      <c r="AC392" s="140"/>
      <c r="AD392" s="126"/>
      <c r="AE392" s="136"/>
      <c r="AF392" s="5"/>
      <c r="AG392" s="140"/>
      <c r="AH392" s="126"/>
      <c r="AI392" s="155"/>
      <c r="AJ392" s="123"/>
      <c r="AK392" s="139"/>
      <c r="AL392" s="124"/>
      <c r="AM392" s="155"/>
      <c r="AN392" s="123"/>
      <c r="AO392" s="139"/>
      <c r="AP392" s="124"/>
      <c r="AQ392" s="122"/>
      <c r="AR392" s="123"/>
      <c r="AS392" s="139"/>
      <c r="AT392" s="124"/>
      <c r="AU392" s="122"/>
      <c r="AV392" s="123"/>
      <c r="AW392" s="139"/>
      <c r="AX392" s="124"/>
    </row>
    <row r="393" spans="1:50" ht="14.4" customHeight="1">
      <c r="A393" s="245">
        <f>IF(D393=0," ",RANK(D393,$D$3:$D$1238,0))</f>
        <v>389</v>
      </c>
      <c r="B393" s="246">
        <v>391</v>
      </c>
      <c r="C393" s="107" t="s">
        <v>2341</v>
      </c>
      <c r="D393" s="115">
        <f>I393+M393+Q393+U393+Y393+AC393+AG393+AK393+AO393+AW393+AS393</f>
        <v>66</v>
      </c>
      <c r="E393" s="115">
        <f>J393+N393+R393+V393+Z393+AD393+AH393+AL393+AP393+AX393+AT393</f>
        <v>10</v>
      </c>
      <c r="F393" s="119">
        <f>COUNTA(H393,L393,P393,T393,X393,AB393,AF393,AJ393,AN393,AV393,AR393)</f>
        <v>1</v>
      </c>
      <c r="G393" s="125"/>
      <c r="H393" s="5"/>
      <c r="I393" s="140"/>
      <c r="J393" s="126"/>
      <c r="K393" s="125"/>
      <c r="L393" s="5"/>
      <c r="M393" s="140"/>
      <c r="N393" s="126"/>
      <c r="O393" s="125"/>
      <c r="P393" s="5"/>
      <c r="Q393" s="140"/>
      <c r="R393" s="126"/>
      <c r="S393" s="125">
        <f>VLOOKUP(C393,'4'!$B$2:$I$1053,3,FALSE)</f>
        <v>3.349537037037037E-2</v>
      </c>
      <c r="T393" s="5">
        <f>VLOOKUP(C393,'4'!$B$2:$I$1053,4,FALSE)</f>
        <v>30</v>
      </c>
      <c r="U393" s="140">
        <f>VLOOKUP(T393,Баллы!$A$2:$B$101,2)+V393/2</f>
        <v>66</v>
      </c>
      <c r="V393" s="126">
        <f>VLOOKUP(C393,'4'!$B$2:$I$1053,6,FALSE)</f>
        <v>10</v>
      </c>
      <c r="W393" s="136"/>
      <c r="X393" s="5"/>
      <c r="Y393" s="140"/>
      <c r="Z393" s="126"/>
      <c r="AA393" s="136"/>
      <c r="AB393" s="5"/>
      <c r="AC393" s="140"/>
      <c r="AD393" s="126"/>
      <c r="AE393" s="136"/>
      <c r="AF393" s="5"/>
      <c r="AG393" s="140"/>
      <c r="AH393" s="126"/>
      <c r="AI393" s="155"/>
      <c r="AJ393" s="123"/>
      <c r="AK393" s="139"/>
      <c r="AL393" s="124"/>
      <c r="AM393" s="155"/>
      <c r="AN393" s="123"/>
      <c r="AO393" s="139"/>
      <c r="AP393" s="124"/>
      <c r="AQ393" s="122"/>
      <c r="AR393" s="123"/>
      <c r="AS393" s="139"/>
      <c r="AT393" s="124"/>
      <c r="AU393" s="122"/>
      <c r="AV393" s="123"/>
      <c r="AW393" s="139"/>
      <c r="AX393" s="124"/>
    </row>
    <row r="394" spans="1:50" ht="14.4" customHeight="1">
      <c r="A394" s="245">
        <f>IF(D394=0," ",RANK(D394,$D$3:$D$1238,0))</f>
        <v>389</v>
      </c>
      <c r="B394" s="246">
        <v>391</v>
      </c>
      <c r="C394" s="283" t="s">
        <v>5725</v>
      </c>
      <c r="D394" s="115">
        <f>I394+M394+Q394+U394+Y394+AC394+AG394+AK394+AO394+AW394+AS394</f>
        <v>66</v>
      </c>
      <c r="E394" s="115">
        <f>J394+N394+R394+V394+Z394+AD394+AH394+AL394+AP394+AX394+AT394</f>
        <v>10</v>
      </c>
      <c r="F394" s="119">
        <f>COUNTA(H394,L394,P394,T394,X394,AB394,AF394,AJ394,AN394,AV394,AR394)</f>
        <v>1</v>
      </c>
      <c r="G394" s="125"/>
      <c r="H394" s="5"/>
      <c r="I394" s="140"/>
      <c r="J394" s="126"/>
      <c r="K394" s="125"/>
      <c r="L394" s="5"/>
      <c r="M394" s="140"/>
      <c r="N394" s="126"/>
      <c r="O394" s="125"/>
      <c r="P394" s="5"/>
      <c r="Q394" s="140"/>
      <c r="R394" s="126"/>
      <c r="S394" s="125"/>
      <c r="T394" s="5"/>
      <c r="U394" s="140"/>
      <c r="V394" s="126"/>
      <c r="W394" s="136"/>
      <c r="X394" s="5"/>
      <c r="Y394" s="140"/>
      <c r="Z394" s="126"/>
      <c r="AA394" s="136"/>
      <c r="AB394" s="301"/>
      <c r="AC394" s="140"/>
      <c r="AD394" s="126"/>
      <c r="AE394" s="136"/>
      <c r="AF394" s="5"/>
      <c r="AG394" s="140"/>
      <c r="AH394" s="126"/>
      <c r="AI394" s="155"/>
      <c r="AJ394" s="123"/>
      <c r="AK394" s="139"/>
      <c r="AL394" s="124"/>
      <c r="AM394" s="155">
        <f>VLOOKUP(C394,'9'!$B$2:$H$1187,3,FALSE)</f>
        <v>3.349537037037037E-2</v>
      </c>
      <c r="AN394" s="123">
        <f>VLOOKUP(C394,'9'!$B$2:$H$1187,4,FALSE)</f>
        <v>30</v>
      </c>
      <c r="AO394" s="139">
        <f>VLOOKUP(AN394,Баллы!$A$2:$B$101,2)+AP394/2</f>
        <v>66</v>
      </c>
      <c r="AP394" s="124">
        <f>VLOOKUP(C394,'9'!$B$2:$H$1187,6,FALSE)</f>
        <v>10</v>
      </c>
      <c r="AQ394" s="122"/>
      <c r="AR394" s="123"/>
      <c r="AS394" s="139"/>
      <c r="AT394" s="124"/>
      <c r="AU394" s="122"/>
      <c r="AV394" s="123"/>
      <c r="AW394" s="139"/>
      <c r="AX394" s="124"/>
    </row>
    <row r="395" spans="1:50" ht="14.4" customHeight="1">
      <c r="A395" s="245">
        <f>IF(D395=0," ",RANK(D395,$D$3:$D$1238,0))</f>
        <v>393</v>
      </c>
      <c r="B395" s="246">
        <v>393</v>
      </c>
      <c r="C395" s="104" t="s">
        <v>6339</v>
      </c>
      <c r="D395" s="115">
        <f>I395+M395+Q395+U395+Y395+AC395+AG395+AK395+AO395+AW395+AS395</f>
        <v>65.5</v>
      </c>
      <c r="E395" s="115">
        <f>J395+N395+R395+V395+Z395+AD395+AH395+AL395+AP395+AX395+AT395</f>
        <v>31</v>
      </c>
      <c r="F395" s="119">
        <f>COUNTA(H395,L395,P395,T395,X395,AB395,AF395,AJ395,AN395,AV395,AR395)</f>
        <v>1</v>
      </c>
      <c r="G395" s="125"/>
      <c r="H395" s="5"/>
      <c r="I395" s="140"/>
      <c r="J395" s="126"/>
      <c r="K395" s="125"/>
      <c r="L395" s="5"/>
      <c r="M395" s="140"/>
      <c r="N395" s="126"/>
      <c r="O395" s="125"/>
      <c r="P395" s="5"/>
      <c r="Q395" s="140"/>
      <c r="R395" s="126"/>
      <c r="S395" s="125"/>
      <c r="T395" s="5"/>
      <c r="U395" s="140"/>
      <c r="V395" s="126"/>
      <c r="W395" s="136"/>
      <c r="X395" s="5"/>
      <c r="Y395" s="140"/>
      <c r="Z395" s="126"/>
      <c r="AA395" s="136"/>
      <c r="AB395" s="301"/>
      <c r="AC395" s="140"/>
      <c r="AD395" s="126"/>
      <c r="AE395" s="136"/>
      <c r="AF395" s="5"/>
      <c r="AG395" s="140"/>
      <c r="AH395" s="126"/>
      <c r="AI395" s="155"/>
      <c r="AJ395" s="123"/>
      <c r="AK395" s="139"/>
      <c r="AL395" s="124"/>
      <c r="AM395" s="155"/>
      <c r="AN395" s="123"/>
      <c r="AO395" s="139"/>
      <c r="AP395" s="124"/>
      <c r="AQ395" s="122"/>
      <c r="AR395" s="123"/>
      <c r="AS395" s="139"/>
      <c r="AT395" s="124"/>
      <c r="AU395" s="122">
        <f>VLOOKUP(C395,'11'!$B$9:$H$521,3,FALSE)</f>
        <v>0.13222222222222221</v>
      </c>
      <c r="AV395" s="123">
        <f>VLOOKUP(C395,'11'!$B$9:$H$521,4,FALSE)</f>
        <v>41</v>
      </c>
      <c r="AW395" s="139">
        <f>VLOOKUP(AV395,Баллы!$A$2:$B$101,2)+AX395/2</f>
        <v>65.5</v>
      </c>
      <c r="AX395" s="124">
        <f>VLOOKUP(C395,'11'!$B$9:$H$521,6,FALSE)</f>
        <v>31</v>
      </c>
    </row>
    <row r="396" spans="1:50" ht="14.4" customHeight="1">
      <c r="A396" s="245">
        <f>IF(D396=0," ",RANK(D396,$D$3:$D$1238,0))</f>
        <v>393</v>
      </c>
      <c r="B396" s="246">
        <v>394</v>
      </c>
      <c r="C396" s="283" t="s">
        <v>4436</v>
      </c>
      <c r="D396" s="115">
        <f>I396+M396+Q396+U396+Y396+AC396+AG396+AK396+AO396+AW396+AS396</f>
        <v>65.5</v>
      </c>
      <c r="E396" s="115">
        <f>J396+N396+R396+V396+Z396+AD396+AH396+AL396+AP396+AX396+AT396</f>
        <v>25</v>
      </c>
      <c r="F396" s="119">
        <f>COUNTA(H396,L396,P396,T396,X396,AB396,AF396,AJ396,AN396,AV396,AR396)</f>
        <v>1</v>
      </c>
      <c r="G396" s="125"/>
      <c r="H396" s="5"/>
      <c r="I396" s="140"/>
      <c r="J396" s="126"/>
      <c r="K396" s="125"/>
      <c r="L396" s="5"/>
      <c r="M396" s="140"/>
      <c r="N396" s="126"/>
      <c r="O396" s="125"/>
      <c r="P396" s="5"/>
      <c r="Q396" s="140"/>
      <c r="R396" s="126"/>
      <c r="S396" s="125"/>
      <c r="T396" s="5"/>
      <c r="U396" s="140"/>
      <c r="V396" s="126"/>
      <c r="W396" s="136"/>
      <c r="X396" s="5"/>
      <c r="Y396" s="140"/>
      <c r="Z396" s="126"/>
      <c r="AA396" s="136"/>
      <c r="AB396" s="301"/>
      <c r="AC396" s="140"/>
      <c r="AD396" s="126"/>
      <c r="AE396" s="136"/>
      <c r="AF396" s="5"/>
      <c r="AG396" s="140"/>
      <c r="AH396" s="126"/>
      <c r="AI396" s="155"/>
      <c r="AJ396" s="123"/>
      <c r="AK396" s="139"/>
      <c r="AL396" s="124"/>
      <c r="AM396" s="155">
        <f>VLOOKUP(C396,'9'!$B$2:$H$1187,3,FALSE)</f>
        <v>9.7187499999999996E-2</v>
      </c>
      <c r="AN396" s="123">
        <f>VLOOKUP(C396,'9'!$B$2:$H$1187,4,FALSE)</f>
        <v>38</v>
      </c>
      <c r="AO396" s="139">
        <f>VLOOKUP(AN396,Баллы!$A$2:$B$101,2)+AP396/2</f>
        <v>65.5</v>
      </c>
      <c r="AP396" s="124">
        <f>VLOOKUP(C396,'9'!$B$2:$H$1187,6,FALSE)</f>
        <v>25</v>
      </c>
      <c r="AQ396" s="122"/>
      <c r="AR396" s="123"/>
      <c r="AS396" s="139"/>
      <c r="AT396" s="124"/>
      <c r="AU396" s="122"/>
      <c r="AV396" s="123"/>
      <c r="AW396" s="139"/>
      <c r="AX396" s="124"/>
    </row>
    <row r="397" spans="1:50" ht="14.4" customHeight="1">
      <c r="A397" s="245">
        <f>IF(D397=0," ",RANK(D397,$D$3:$D$1238,0))</f>
        <v>393</v>
      </c>
      <c r="B397" s="246">
        <v>395</v>
      </c>
      <c r="C397" s="104" t="s">
        <v>775</v>
      </c>
      <c r="D397" s="115">
        <f>I397+M397+Q397+U397+Y397+AC397+AG397+AK397+AO397+AW397+AS397</f>
        <v>65.5</v>
      </c>
      <c r="E397" s="115">
        <f>J397+N397+R397+V397+Z397+AD397+AH397+AL397+AP397+AX397+AT397</f>
        <v>15</v>
      </c>
      <c r="F397" s="119">
        <f>COUNTA(H397,L397,P397,T397,X397,AB397,AF397,AJ397,AN397,AV397,AR397)</f>
        <v>2</v>
      </c>
      <c r="G397" s="125"/>
      <c r="H397" s="5"/>
      <c r="I397" s="140"/>
      <c r="J397" s="126"/>
      <c r="K397" s="125">
        <f>VLOOKUP(C397,'2'!$B$101:$H$575,3,FALSE)</f>
        <v>2.056712962962963E-2</v>
      </c>
      <c r="L397" s="5">
        <f>VLOOKUP(C397,'2'!$B$101:$H$575,4,FALSE)</f>
        <v>34</v>
      </c>
      <c r="M397" s="140">
        <f>VLOOKUP(L397,Баллы!$A$2:$B$101,2)+N397/2</f>
        <v>59.5</v>
      </c>
      <c r="N397" s="126">
        <f>VLOOKUP(C397,'2'!$B$101:$H$575,6,FALSE)</f>
        <v>5</v>
      </c>
      <c r="O397" s="125"/>
      <c r="P397" s="5"/>
      <c r="Q397" s="140"/>
      <c r="R397" s="126"/>
      <c r="S397" s="125">
        <f>VLOOKUP(C397,'4'!$B$2:$I$1053,3,FALSE)</f>
        <v>4.6585648148148147E-2</v>
      </c>
      <c r="T397" s="5">
        <f>VLOOKUP(C397,'4'!$B$2:$I$1053,4,FALSE)</f>
        <v>185</v>
      </c>
      <c r="U397" s="140">
        <f>VLOOKUP(T397,Баллы!$A$2:$B$101,2)+V397/2</f>
        <v>6</v>
      </c>
      <c r="V397" s="126">
        <f>VLOOKUP(C397,'4'!$B$2:$I$1053,6,FALSE)</f>
        <v>10</v>
      </c>
      <c r="W397" s="136"/>
      <c r="X397" s="5"/>
      <c r="Y397" s="140"/>
      <c r="Z397" s="126"/>
      <c r="AA397" s="136"/>
      <c r="AB397" s="5"/>
      <c r="AC397" s="140"/>
      <c r="AD397" s="126"/>
      <c r="AE397" s="136"/>
      <c r="AF397" s="5"/>
      <c r="AG397" s="140"/>
      <c r="AH397" s="126"/>
      <c r="AI397" s="155"/>
      <c r="AJ397" s="123"/>
      <c r="AK397" s="139"/>
      <c r="AL397" s="124"/>
      <c r="AM397" s="155"/>
      <c r="AN397" s="123"/>
      <c r="AO397" s="139"/>
      <c r="AP397" s="124"/>
      <c r="AQ397" s="122"/>
      <c r="AR397" s="123"/>
      <c r="AS397" s="139"/>
      <c r="AT397" s="124"/>
      <c r="AU397" s="122"/>
      <c r="AV397" s="123"/>
      <c r="AW397" s="139"/>
      <c r="AX397" s="124"/>
    </row>
    <row r="398" spans="1:50" ht="14.4" customHeight="1">
      <c r="A398" s="245">
        <f>IF(D398=0," ",RANK(D398,$D$3:$D$1238,0))</f>
        <v>393</v>
      </c>
      <c r="B398" s="246">
        <v>396</v>
      </c>
      <c r="C398" s="104" t="s">
        <v>882</v>
      </c>
      <c r="D398" s="115">
        <f>I398+M398+Q398+U398+Y398+AC398+AG398+AK398+AO398+AW398+AS398</f>
        <v>65.5</v>
      </c>
      <c r="E398" s="115">
        <f>J398+N398+R398+V398+Z398+AD398+AH398+AL398+AP398+AX398+AT398</f>
        <v>15</v>
      </c>
      <c r="F398" s="119">
        <f>COUNTA(H398,L398,P398,T398,X398,AB398,AF398,AJ398,AN398,AV398,AR398)</f>
        <v>1</v>
      </c>
      <c r="G398" s="125"/>
      <c r="H398" s="5"/>
      <c r="I398" s="140"/>
      <c r="J398" s="126"/>
      <c r="K398" s="125">
        <f>VLOOKUP(C398,'2'!$B$101:$H$575,3,FALSE)</f>
        <v>5.2083333333333336E-2</v>
      </c>
      <c r="L398" s="5">
        <f>VLOOKUP(C398,'2'!$B$101:$H$575,4,FALSE)</f>
        <v>33</v>
      </c>
      <c r="M398" s="140">
        <f>VLOOKUP(L398,Баллы!$A$2:$B$101,2)+N398/2</f>
        <v>65.5</v>
      </c>
      <c r="N398" s="126">
        <f>VLOOKUP(C398,'2'!$B$101:$H$575,6,FALSE)</f>
        <v>15</v>
      </c>
      <c r="O398" s="125"/>
      <c r="P398" s="5"/>
      <c r="Q398" s="140"/>
      <c r="R398" s="126"/>
      <c r="S398" s="125"/>
      <c r="T398" s="5"/>
      <c r="U398" s="140"/>
      <c r="V398" s="126"/>
      <c r="W398" s="136"/>
      <c r="X398" s="5"/>
      <c r="Y398" s="140"/>
      <c r="Z398" s="126"/>
      <c r="AA398" s="136"/>
      <c r="AB398" s="5"/>
      <c r="AC398" s="140"/>
      <c r="AD398" s="126"/>
      <c r="AE398" s="136"/>
      <c r="AF398" s="5"/>
      <c r="AG398" s="140"/>
      <c r="AH398" s="126"/>
      <c r="AI398" s="155"/>
      <c r="AJ398" s="123"/>
      <c r="AK398" s="139"/>
      <c r="AL398" s="124"/>
      <c r="AM398" s="155"/>
      <c r="AN398" s="123"/>
      <c r="AO398" s="139"/>
      <c r="AP398" s="124"/>
      <c r="AQ398" s="122"/>
      <c r="AR398" s="123"/>
      <c r="AS398" s="139"/>
      <c r="AT398" s="124"/>
      <c r="AU398" s="122"/>
      <c r="AV398" s="123"/>
      <c r="AW398" s="139"/>
      <c r="AX398" s="124"/>
    </row>
    <row r="399" spans="1:50" ht="14.4" customHeight="1">
      <c r="A399" s="245">
        <f>IF(D399=0," ",RANK(D399,$D$3:$D$1238,0))</f>
        <v>393</v>
      </c>
      <c r="B399" s="246">
        <v>396</v>
      </c>
      <c r="C399" s="104" t="s">
        <v>2739</v>
      </c>
      <c r="D399" s="115">
        <f>I399+M399+Q399+U399+Y399+AC399+AG399+AK399+AO399+AW399+AS399</f>
        <v>65.5</v>
      </c>
      <c r="E399" s="115">
        <f>J399+N399+R399+V399+Z399+AD399+AH399+AL399+AP399+AX399+AT399</f>
        <v>15</v>
      </c>
      <c r="F399" s="119">
        <f>COUNTA(H399,L399,P399,T399,X399,AB399,AF399,AJ399,AN399,AV399,AR399)</f>
        <v>1</v>
      </c>
      <c r="G399" s="125"/>
      <c r="H399" s="5"/>
      <c r="I399" s="140"/>
      <c r="J399" s="126"/>
      <c r="K399" s="125"/>
      <c r="L399" s="5"/>
      <c r="M399" s="140"/>
      <c r="N399" s="126"/>
      <c r="O399" s="125"/>
      <c r="P399" s="5"/>
      <c r="Q399" s="140"/>
      <c r="R399" s="126"/>
      <c r="S399" s="125"/>
      <c r="T399" s="5"/>
      <c r="U399" s="140"/>
      <c r="V399" s="126"/>
      <c r="W399" s="136"/>
      <c r="X399" s="5"/>
      <c r="Y399" s="140"/>
      <c r="Z399" s="126"/>
      <c r="AA399" s="136"/>
      <c r="AB399" s="301"/>
      <c r="AC399" s="140"/>
      <c r="AD399" s="126"/>
      <c r="AE399" s="136"/>
      <c r="AF399" s="5"/>
      <c r="AG399" s="140"/>
      <c r="AH399" s="126"/>
      <c r="AI399" s="155">
        <f>VLOOKUP(C399,'8'!$B$6:$H$193,3,FALSE)</f>
        <v>7.4444444444444438E-2</v>
      </c>
      <c r="AJ399" s="123">
        <f>VLOOKUP(C399,'8'!$B$6:$H$193,4,FALSE)</f>
        <v>33</v>
      </c>
      <c r="AK399" s="139">
        <f>VLOOKUP(AJ399,Баллы!$A$2:$B$101,2)+AL399/2</f>
        <v>65.5</v>
      </c>
      <c r="AL399" s="124">
        <f>VLOOKUP(C399,'8'!$B$6:$H$193,6,FALSE)</f>
        <v>15</v>
      </c>
      <c r="AM399" s="155"/>
      <c r="AN399" s="123"/>
      <c r="AO399" s="139"/>
      <c r="AP399" s="124"/>
      <c r="AQ399" s="122"/>
      <c r="AR399" s="123"/>
      <c r="AS399" s="139"/>
      <c r="AT399" s="124"/>
      <c r="AU399" s="122"/>
      <c r="AV399" s="123"/>
      <c r="AW399" s="139"/>
      <c r="AX399" s="124"/>
    </row>
    <row r="400" spans="1:50" ht="14.4" customHeight="1">
      <c r="A400" s="245">
        <f>IF(D400=0," ",RANK(D400,$D$3:$D$1238,0))</f>
        <v>393</v>
      </c>
      <c r="B400" s="246">
        <v>398</v>
      </c>
      <c r="C400" s="104" t="s">
        <v>769</v>
      </c>
      <c r="D400" s="115">
        <f>I400+M400+Q400+U400+Y400+AC400+AG400+AK400+AO400+AW400+AS400</f>
        <v>65.5</v>
      </c>
      <c r="E400" s="115">
        <f>J400+N400+R400+V400+Z400+AD400+AH400+AL400+AP400+AX400+AT400</f>
        <v>5</v>
      </c>
      <c r="F400" s="119">
        <f>COUNTA(H400,L400,P400,T400,X400,AB400,AF400,AJ400,AN400,AV400,AR400)</f>
        <v>1</v>
      </c>
      <c r="G400" s="125"/>
      <c r="H400" s="5"/>
      <c r="I400" s="140"/>
      <c r="J400" s="126"/>
      <c r="K400" s="125">
        <f>VLOOKUP(C400,'2'!$B$101:$H$575,3,FALSE)</f>
        <v>2.0011574074074074E-2</v>
      </c>
      <c r="L400" s="5">
        <f>VLOOKUP(C400,'2'!$B$101:$H$575,4,FALSE)</f>
        <v>28</v>
      </c>
      <c r="M400" s="140">
        <f>VLOOKUP(L400,Баллы!$A$2:$B$101,2)+N400/2</f>
        <v>65.5</v>
      </c>
      <c r="N400" s="126">
        <f>VLOOKUP(C400,'2'!$B$101:$H$575,6,FALSE)</f>
        <v>5</v>
      </c>
      <c r="O400" s="125"/>
      <c r="P400" s="5"/>
      <c r="Q400" s="140"/>
      <c r="R400" s="126"/>
      <c r="S400" s="125"/>
      <c r="T400" s="5"/>
      <c r="U400" s="140"/>
      <c r="V400" s="126"/>
      <c r="W400" s="136"/>
      <c r="X400" s="5"/>
      <c r="Y400" s="140"/>
      <c r="Z400" s="126"/>
      <c r="AA400" s="136"/>
      <c r="AB400" s="5"/>
      <c r="AC400" s="140"/>
      <c r="AD400" s="126"/>
      <c r="AE400" s="136"/>
      <c r="AF400" s="5"/>
      <c r="AG400" s="140"/>
      <c r="AH400" s="126"/>
      <c r="AI400" s="155"/>
      <c r="AJ400" s="123"/>
      <c r="AK400" s="139"/>
      <c r="AL400" s="124"/>
      <c r="AM400" s="155"/>
      <c r="AN400" s="123"/>
      <c r="AO400" s="139"/>
      <c r="AP400" s="124"/>
      <c r="AQ400" s="122"/>
      <c r="AR400" s="123"/>
      <c r="AS400" s="139"/>
      <c r="AT400" s="124"/>
      <c r="AU400" s="122"/>
      <c r="AV400" s="123"/>
      <c r="AW400" s="139"/>
      <c r="AX400" s="124"/>
    </row>
    <row r="401" spans="1:50" ht="14.4" customHeight="1">
      <c r="A401" s="245">
        <f>IF(D401=0," ",RANK(D401,$D$3:$D$1238,0))</f>
        <v>393</v>
      </c>
      <c r="B401" s="246">
        <v>398</v>
      </c>
      <c r="C401" s="107" t="s">
        <v>1601</v>
      </c>
      <c r="D401" s="115">
        <f>I401+M401+Q401+U401+Y401+AC401+AG401+AK401+AO401+AW401+AS401</f>
        <v>65.5</v>
      </c>
      <c r="E401" s="115">
        <f>J401+N401+R401+V401+Z401+AD401+AH401+AL401+AP401+AX401+AT401</f>
        <v>5</v>
      </c>
      <c r="F401" s="119">
        <f>COUNTA(H401,L401,P401,T401,X401,AB401,AF401,AJ401,AN401,AV401,AR401)</f>
        <v>1</v>
      </c>
      <c r="G401" s="125"/>
      <c r="H401" s="5"/>
      <c r="I401" s="140"/>
      <c r="J401" s="126"/>
      <c r="K401" s="125"/>
      <c r="L401" s="5"/>
      <c r="M401" s="140"/>
      <c r="N401" s="126"/>
      <c r="O401" s="125"/>
      <c r="P401" s="5"/>
      <c r="Q401" s="140"/>
      <c r="R401" s="126"/>
      <c r="S401" s="125">
        <f>VLOOKUP(C401,'4'!$B$2:$I$1053,3,FALSE)</f>
        <v>1.4884259259259259E-2</v>
      </c>
      <c r="T401" s="5">
        <f>VLOOKUP(C401,'4'!$B$2:$I$1053,4,FALSE)</f>
        <v>28</v>
      </c>
      <c r="U401" s="140">
        <f>VLOOKUP(T401,Баллы!$A$2:$B$101,2)+V401/2</f>
        <v>65.5</v>
      </c>
      <c r="V401" s="126">
        <f>VLOOKUP(C401,'4'!$B$2:$I$1053,6,FALSE)</f>
        <v>5</v>
      </c>
      <c r="W401" s="136"/>
      <c r="X401" s="5"/>
      <c r="Y401" s="140"/>
      <c r="Z401" s="126"/>
      <c r="AA401" s="136"/>
      <c r="AB401" s="5"/>
      <c r="AC401" s="140"/>
      <c r="AD401" s="126"/>
      <c r="AE401" s="136"/>
      <c r="AF401" s="5"/>
      <c r="AG401" s="140"/>
      <c r="AH401" s="126"/>
      <c r="AI401" s="155"/>
      <c r="AJ401" s="123"/>
      <c r="AK401" s="139"/>
      <c r="AL401" s="124"/>
      <c r="AM401" s="155"/>
      <c r="AN401" s="123"/>
      <c r="AO401" s="139"/>
      <c r="AP401" s="124"/>
      <c r="AQ401" s="122"/>
      <c r="AR401" s="123"/>
      <c r="AS401" s="139"/>
      <c r="AT401" s="124"/>
      <c r="AU401" s="122"/>
      <c r="AV401" s="123"/>
      <c r="AW401" s="139"/>
      <c r="AX401" s="124"/>
    </row>
    <row r="402" spans="1:50" ht="14.4" customHeight="1">
      <c r="A402" s="245">
        <f>IF(D402=0," ",RANK(D402,$D$3:$D$1238,0))</f>
        <v>393</v>
      </c>
      <c r="B402" s="246">
        <v>398</v>
      </c>
      <c r="C402" s="283" t="s">
        <v>5057</v>
      </c>
      <c r="D402" s="115">
        <f>I402+M402+Q402+U402+Y402+AC402+AG402+AK402+AO402+AW402+AS402</f>
        <v>65.5</v>
      </c>
      <c r="E402" s="115">
        <f>J402+N402+R402+V402+Z402+AD402+AH402+AL402+AP402+AX402+AT402</f>
        <v>5</v>
      </c>
      <c r="F402" s="119">
        <f>COUNTA(H402,L402,P402,T402,X402,AB402,AF402,AJ402,AN402,AV402,AR402)</f>
        <v>1</v>
      </c>
      <c r="G402" s="125"/>
      <c r="H402" s="5"/>
      <c r="I402" s="140"/>
      <c r="J402" s="126"/>
      <c r="K402" s="125"/>
      <c r="L402" s="5"/>
      <c r="M402" s="140"/>
      <c r="N402" s="126"/>
      <c r="O402" s="125"/>
      <c r="P402" s="5"/>
      <c r="Q402" s="140"/>
      <c r="R402" s="126"/>
      <c r="S402" s="125"/>
      <c r="T402" s="5"/>
      <c r="U402" s="140"/>
      <c r="V402" s="126"/>
      <c r="W402" s="136"/>
      <c r="X402" s="5"/>
      <c r="Y402" s="140"/>
      <c r="Z402" s="126"/>
      <c r="AA402" s="136"/>
      <c r="AB402" s="301"/>
      <c r="AC402" s="140"/>
      <c r="AD402" s="126"/>
      <c r="AE402" s="136"/>
      <c r="AF402" s="5"/>
      <c r="AG402" s="140"/>
      <c r="AH402" s="126"/>
      <c r="AI402" s="155"/>
      <c r="AJ402" s="123"/>
      <c r="AK402" s="139"/>
      <c r="AL402" s="124"/>
      <c r="AM402" s="155">
        <f>VLOOKUP(C402,'9'!$B$2:$H$1187,3,FALSE)</f>
        <v>1.8541666666666668E-2</v>
      </c>
      <c r="AN402" s="123">
        <f>VLOOKUP(C402,'9'!$B$2:$H$1187,4,FALSE)</f>
        <v>28</v>
      </c>
      <c r="AO402" s="139">
        <f>VLOOKUP(AN402,Баллы!$A$2:$B$101,2)+AP402/2</f>
        <v>65.5</v>
      </c>
      <c r="AP402" s="124">
        <f>VLOOKUP(C402,'9'!$B$2:$H$1187,6,FALSE)</f>
        <v>5</v>
      </c>
      <c r="AQ402" s="122"/>
      <c r="AR402" s="123"/>
      <c r="AS402" s="139"/>
      <c r="AT402" s="124"/>
      <c r="AU402" s="122"/>
      <c r="AV402" s="123"/>
      <c r="AW402" s="139"/>
      <c r="AX402" s="124"/>
    </row>
    <row r="403" spans="1:50" ht="14.4" customHeight="1">
      <c r="A403" s="245">
        <f>IF(D403=0," ",RANK(D403,$D$3:$D$1238,0))</f>
        <v>401</v>
      </c>
      <c r="B403" s="246">
        <v>401</v>
      </c>
      <c r="C403" s="104" t="s">
        <v>1005</v>
      </c>
      <c r="D403" s="115">
        <f>I403+M403+Q403+U403+Y403+AC403+AG403+AK403+AO403+AW403+AS403</f>
        <v>65</v>
      </c>
      <c r="E403" s="115">
        <f>J403+N403+R403+V403+Z403+AD403+AH403+AL403+AP403+AX403+AT403</f>
        <v>30</v>
      </c>
      <c r="F403" s="119">
        <f>COUNTA(H403,L403,P403,T403,X403,AB403,AF403,AJ403,AN403,AV403,AR403)</f>
        <v>1</v>
      </c>
      <c r="G403" s="125"/>
      <c r="H403" s="5"/>
      <c r="I403" s="140"/>
      <c r="J403" s="126"/>
      <c r="K403" s="125">
        <f>VLOOKUP(C403,'2'!$B$101:$H$575,3,FALSE)</f>
        <v>0.14055555555555554</v>
      </c>
      <c r="L403" s="5">
        <f>VLOOKUP(C403,'2'!$B$101:$H$575,4,FALSE)</f>
        <v>41</v>
      </c>
      <c r="M403" s="140">
        <f>VLOOKUP(L403,Баллы!$A$2:$B$101,2)+N403/2</f>
        <v>65</v>
      </c>
      <c r="N403" s="126">
        <f>VLOOKUP(C403,'2'!$B$101:$H$575,6,FALSE)</f>
        <v>30</v>
      </c>
      <c r="O403" s="125"/>
      <c r="P403" s="5"/>
      <c r="Q403" s="140"/>
      <c r="R403" s="126"/>
      <c r="S403" s="125"/>
      <c r="T403" s="5"/>
      <c r="U403" s="140"/>
      <c r="V403" s="126"/>
      <c r="W403" s="136"/>
      <c r="X403" s="5"/>
      <c r="Y403" s="140"/>
      <c r="Z403" s="126"/>
      <c r="AA403" s="136"/>
      <c r="AB403" s="5"/>
      <c r="AC403" s="140"/>
      <c r="AD403" s="126"/>
      <c r="AE403" s="136"/>
      <c r="AF403" s="5"/>
      <c r="AG403" s="140"/>
      <c r="AH403" s="126"/>
      <c r="AI403" s="155"/>
      <c r="AJ403" s="123"/>
      <c r="AK403" s="139"/>
      <c r="AL403" s="124"/>
      <c r="AM403" s="155"/>
      <c r="AN403" s="123"/>
      <c r="AO403" s="139"/>
      <c r="AP403" s="124"/>
      <c r="AQ403" s="122"/>
      <c r="AR403" s="123"/>
      <c r="AS403" s="139"/>
      <c r="AT403" s="124"/>
      <c r="AU403" s="122"/>
      <c r="AV403" s="123"/>
      <c r="AW403" s="139"/>
      <c r="AX403" s="124"/>
    </row>
    <row r="404" spans="1:50" ht="14.4" customHeight="1">
      <c r="A404" s="245">
        <f>IF(D404=0," ",RANK(D404,$D$3:$D$1238,0))</f>
        <v>401</v>
      </c>
      <c r="B404" s="246">
        <v>402</v>
      </c>
      <c r="C404" s="107" t="s">
        <v>1748</v>
      </c>
      <c r="D404" s="115">
        <f>I404+M404+Q404+U404+Y404+AC404+AG404+AK404+AO404+AW404+AS404</f>
        <v>65</v>
      </c>
      <c r="E404" s="115">
        <f>J404+N404+R404+V404+Z404+AD404+AH404+AL404+AP404+AX404+AT404</f>
        <v>20</v>
      </c>
      <c r="F404" s="119">
        <f>COUNTA(H404,L404,P404,T404,X404,AB404,AF404,AJ404,AN404,AV404,AR404)</f>
        <v>1</v>
      </c>
      <c r="G404" s="125"/>
      <c r="H404" s="5"/>
      <c r="I404" s="140"/>
      <c r="J404" s="126"/>
      <c r="K404" s="125"/>
      <c r="L404" s="5"/>
      <c r="M404" s="140"/>
      <c r="N404" s="126"/>
      <c r="O404" s="125"/>
      <c r="P404" s="5"/>
      <c r="Q404" s="140"/>
      <c r="R404" s="126"/>
      <c r="S404" s="125">
        <f>VLOOKUP(C404,'4'!$B$2:$I$1053,3,FALSE)</f>
        <v>7.4027777777777776E-2</v>
      </c>
      <c r="T404" s="5">
        <f>VLOOKUP(C404,'4'!$B$2:$I$1053,4,FALSE)</f>
        <v>36</v>
      </c>
      <c r="U404" s="140">
        <f>VLOOKUP(T404,Баллы!$A$2:$B$101,2)+V404/2</f>
        <v>65</v>
      </c>
      <c r="V404" s="126">
        <f>VLOOKUP(C404,'4'!$B$2:$I$1053,6,FALSE)</f>
        <v>20</v>
      </c>
      <c r="W404" s="136"/>
      <c r="X404" s="5"/>
      <c r="Y404" s="140"/>
      <c r="Z404" s="126"/>
      <c r="AA404" s="136"/>
      <c r="AB404" s="5"/>
      <c r="AC404" s="140"/>
      <c r="AD404" s="126"/>
      <c r="AE404" s="136"/>
      <c r="AF404" s="5"/>
      <c r="AG404" s="140"/>
      <c r="AH404" s="126"/>
      <c r="AI404" s="155"/>
      <c r="AJ404" s="123"/>
      <c r="AK404" s="139"/>
      <c r="AL404" s="124"/>
      <c r="AM404" s="155"/>
      <c r="AN404" s="123"/>
      <c r="AO404" s="139"/>
      <c r="AP404" s="124"/>
      <c r="AQ404" s="122"/>
      <c r="AR404" s="123"/>
      <c r="AS404" s="139"/>
      <c r="AT404" s="124"/>
      <c r="AU404" s="122"/>
      <c r="AV404" s="123"/>
      <c r="AW404" s="139"/>
      <c r="AX404" s="124"/>
    </row>
    <row r="405" spans="1:50" ht="14.4" customHeight="1">
      <c r="A405" s="245">
        <f>IF(D405=0," ",RANK(D405,$D$3:$D$1238,0))</f>
        <v>401</v>
      </c>
      <c r="B405" s="246">
        <v>402</v>
      </c>
      <c r="C405" s="105" t="s">
        <v>1313</v>
      </c>
      <c r="D405" s="115">
        <f>I405+M405+Q405+U405+Y405+AC405+AG405+AK405+AO405+AW405+AS405</f>
        <v>65</v>
      </c>
      <c r="E405" s="115">
        <f>J405+N405+R405+V405+Z405+AD405+AH405+AL405+AP405+AX405+AT405</f>
        <v>20</v>
      </c>
      <c r="F405" s="119">
        <f>COUNTA(H405,L405,P405,T405,X405,AB405,AF405,AJ405,AN405,AV405,AR405)</f>
        <v>1</v>
      </c>
      <c r="G405" s="125"/>
      <c r="H405" s="5"/>
      <c r="I405" s="140"/>
      <c r="J405" s="126"/>
      <c r="K405" s="125"/>
      <c r="L405" s="5"/>
      <c r="M405" s="140"/>
      <c r="N405" s="126"/>
      <c r="O405" s="125"/>
      <c r="P405" s="5"/>
      <c r="Q405" s="140"/>
      <c r="R405" s="126"/>
      <c r="S405" s="125"/>
      <c r="T405" s="5"/>
      <c r="U405" s="140"/>
      <c r="V405" s="126"/>
      <c r="W405" s="136"/>
      <c r="X405" s="5"/>
      <c r="Y405" s="140"/>
      <c r="Z405" s="126"/>
      <c r="AA405" s="136">
        <f>VLOOKUP(C405,'6'!$B$8:$H$202,3,FALSE)</f>
        <v>0.11697916666666668</v>
      </c>
      <c r="AB405" s="5">
        <f>VLOOKUP(C405,'6'!$B$8:$H$202,4,FALSE)</f>
        <v>36</v>
      </c>
      <c r="AC405" s="140">
        <f>VLOOKUP(AB405,Баллы!$A$2:$B$101,2)+AD405/2</f>
        <v>65</v>
      </c>
      <c r="AD405" s="126">
        <f>VLOOKUP(C405,'6'!$B$8:$H$202,6,FALSE)</f>
        <v>20</v>
      </c>
      <c r="AE405" s="136"/>
      <c r="AF405" s="5"/>
      <c r="AG405" s="140"/>
      <c r="AH405" s="126"/>
      <c r="AI405" s="155"/>
      <c r="AJ405" s="123"/>
      <c r="AK405" s="139"/>
      <c r="AL405" s="124"/>
      <c r="AM405" s="155"/>
      <c r="AN405" s="123"/>
      <c r="AO405" s="139"/>
      <c r="AP405" s="124"/>
      <c r="AQ405" s="122"/>
      <c r="AR405" s="123"/>
      <c r="AS405" s="139"/>
      <c r="AT405" s="124"/>
      <c r="AU405" s="122"/>
      <c r="AV405" s="123"/>
      <c r="AW405" s="139"/>
      <c r="AX405" s="124"/>
    </row>
    <row r="406" spans="1:50" ht="14.4" customHeight="1">
      <c r="A406" s="245">
        <f>IF(D406=0," ",RANK(D406,$D$3:$D$1238,0))</f>
        <v>401</v>
      </c>
      <c r="B406" s="246">
        <v>404</v>
      </c>
      <c r="C406" s="107" t="s">
        <v>1653</v>
      </c>
      <c r="D406" s="115">
        <f>I406+M406+Q406+U406+Y406+AC406+AG406+AK406+AO406+AW406+AS406</f>
        <v>65</v>
      </c>
      <c r="E406" s="115">
        <f>J406+N406+R406+V406+Z406+AD406+AH406+AL406+AP406+AX406+AT406</f>
        <v>10</v>
      </c>
      <c r="F406" s="119">
        <f>COUNTA(H406,L406,P406,T406,X406,AB406,AF406,AJ406,AN406,AV406,AR406)</f>
        <v>1</v>
      </c>
      <c r="G406" s="125"/>
      <c r="H406" s="5"/>
      <c r="I406" s="140"/>
      <c r="J406" s="126"/>
      <c r="K406" s="125"/>
      <c r="L406" s="5"/>
      <c r="M406" s="140"/>
      <c r="N406" s="126"/>
      <c r="O406" s="125"/>
      <c r="P406" s="5"/>
      <c r="Q406" s="140"/>
      <c r="R406" s="126"/>
      <c r="S406" s="125">
        <f>VLOOKUP(C406,'4'!$B$2:$I$1053,3,FALSE)</f>
        <v>3.3506944444444443E-2</v>
      </c>
      <c r="T406" s="5">
        <f>VLOOKUP(C406,'4'!$B$2:$I$1053,4,FALSE)</f>
        <v>31</v>
      </c>
      <c r="U406" s="140">
        <f>VLOOKUP(T406,Баллы!$A$2:$B$101,2)+V406/2</f>
        <v>65</v>
      </c>
      <c r="V406" s="126">
        <f>VLOOKUP(C406,'4'!$B$2:$I$1053,6,FALSE)</f>
        <v>10</v>
      </c>
      <c r="W406" s="136"/>
      <c r="X406" s="5"/>
      <c r="Y406" s="140"/>
      <c r="Z406" s="126"/>
      <c r="AA406" s="136"/>
      <c r="AB406" s="5"/>
      <c r="AC406" s="140"/>
      <c r="AD406" s="126"/>
      <c r="AE406" s="136"/>
      <c r="AF406" s="5"/>
      <c r="AG406" s="140"/>
      <c r="AH406" s="126"/>
      <c r="AI406" s="155"/>
      <c r="AJ406" s="123"/>
      <c r="AK406" s="139"/>
      <c r="AL406" s="124"/>
      <c r="AM406" s="155"/>
      <c r="AN406" s="123"/>
      <c r="AO406" s="139"/>
      <c r="AP406" s="124"/>
      <c r="AQ406" s="122"/>
      <c r="AR406" s="123"/>
      <c r="AS406" s="139"/>
      <c r="AT406" s="124"/>
      <c r="AU406" s="122"/>
      <c r="AV406" s="123"/>
      <c r="AW406" s="139"/>
      <c r="AX406" s="124"/>
    </row>
    <row r="407" spans="1:50" ht="14.4" customHeight="1">
      <c r="A407" s="245">
        <f>IF(D407=0," ",RANK(D407,$D$3:$D$1238,0))</f>
        <v>401</v>
      </c>
      <c r="B407" s="246">
        <v>404</v>
      </c>
      <c r="C407" s="283" t="s">
        <v>4571</v>
      </c>
      <c r="D407" s="115">
        <f>I407+M407+Q407+U407+Y407+AC407+AG407+AK407+AO407+AW407+AS407</f>
        <v>65</v>
      </c>
      <c r="E407" s="115">
        <f>J407+N407+R407+V407+Z407+AD407+AH407+AL407+AP407+AX407+AT407</f>
        <v>10</v>
      </c>
      <c r="F407" s="119">
        <f>COUNTA(H407,L407,P407,T407,X407,AB407,AF407,AJ407,AN407,AV407,AR407)</f>
        <v>1</v>
      </c>
      <c r="G407" s="125"/>
      <c r="H407" s="5"/>
      <c r="I407" s="140"/>
      <c r="J407" s="126"/>
      <c r="K407" s="125"/>
      <c r="L407" s="5"/>
      <c r="M407" s="140"/>
      <c r="N407" s="126"/>
      <c r="O407" s="125"/>
      <c r="P407" s="5"/>
      <c r="Q407" s="140"/>
      <c r="R407" s="126"/>
      <c r="S407" s="125"/>
      <c r="T407" s="5"/>
      <c r="U407" s="140"/>
      <c r="V407" s="126"/>
      <c r="W407" s="136"/>
      <c r="X407" s="5"/>
      <c r="Y407" s="140"/>
      <c r="Z407" s="126"/>
      <c r="AA407" s="136"/>
      <c r="AB407" s="301"/>
      <c r="AC407" s="140"/>
      <c r="AD407" s="126"/>
      <c r="AE407" s="136"/>
      <c r="AF407" s="5"/>
      <c r="AG407" s="140"/>
      <c r="AH407" s="126"/>
      <c r="AI407" s="155"/>
      <c r="AJ407" s="123"/>
      <c r="AK407" s="139"/>
      <c r="AL407" s="124"/>
      <c r="AM407" s="155">
        <f>VLOOKUP(C407,'9'!$B$2:$H$1187,3,FALSE)</f>
        <v>3.4016203703703701E-2</v>
      </c>
      <c r="AN407" s="123">
        <f>VLOOKUP(C407,'9'!$B$2:$H$1187,4,FALSE)</f>
        <v>31</v>
      </c>
      <c r="AO407" s="139">
        <f>VLOOKUP(AN407,Баллы!$A$2:$B$101,2)+AP407/2</f>
        <v>65</v>
      </c>
      <c r="AP407" s="124">
        <f>VLOOKUP(C407,'9'!$B$2:$H$1187,6,FALSE)</f>
        <v>10</v>
      </c>
      <c r="AQ407" s="122"/>
      <c r="AR407" s="123"/>
      <c r="AS407" s="139"/>
      <c r="AT407" s="124"/>
      <c r="AU407" s="122"/>
      <c r="AV407" s="123"/>
      <c r="AW407" s="139"/>
      <c r="AX407" s="124"/>
    </row>
    <row r="408" spans="1:50" ht="14.4" customHeight="1">
      <c r="A408" s="245">
        <f>IF(D408=0," ",RANK(D408,$D$3:$D$1238,0))</f>
        <v>401</v>
      </c>
      <c r="B408" s="246">
        <v>404</v>
      </c>
      <c r="C408" s="104" t="s">
        <v>6308</v>
      </c>
      <c r="D408" s="115">
        <f>I408+M408+Q408+U408+Y408+AC408+AG408+AK408+AO408+AW408+AS408</f>
        <v>65</v>
      </c>
      <c r="E408" s="115">
        <f>J408+N408+R408+V408+Z408+AD408+AH408+AL408+AP408+AX408+AT408</f>
        <v>10</v>
      </c>
      <c r="F408" s="119">
        <f>COUNTA(H408,L408,P408,T408,X408,AB408,AF408,AJ408,AN408,AV408,AR408)</f>
        <v>1</v>
      </c>
      <c r="G408" s="125"/>
      <c r="H408" s="5"/>
      <c r="I408" s="140"/>
      <c r="J408" s="126"/>
      <c r="K408" s="125"/>
      <c r="L408" s="5"/>
      <c r="M408" s="140"/>
      <c r="N408" s="126"/>
      <c r="O408" s="125"/>
      <c r="P408" s="5"/>
      <c r="Q408" s="140"/>
      <c r="R408" s="126"/>
      <c r="S408" s="125"/>
      <c r="T408" s="5"/>
      <c r="U408" s="140"/>
      <c r="V408" s="126"/>
      <c r="W408" s="136"/>
      <c r="X408" s="5"/>
      <c r="Y408" s="140"/>
      <c r="Z408" s="126"/>
      <c r="AA408" s="136"/>
      <c r="AB408" s="301"/>
      <c r="AC408" s="140"/>
      <c r="AD408" s="126"/>
      <c r="AE408" s="136"/>
      <c r="AF408" s="5"/>
      <c r="AG408" s="140"/>
      <c r="AH408" s="126"/>
      <c r="AI408" s="155"/>
      <c r="AJ408" s="123"/>
      <c r="AK408" s="139"/>
      <c r="AL408" s="124"/>
      <c r="AM408" s="155"/>
      <c r="AN408" s="123"/>
      <c r="AO408" s="139"/>
      <c r="AP408" s="124"/>
      <c r="AQ408" s="122">
        <f>VLOOKUP(C408,'10'!$B$8:$H$232,3,FALSE)</f>
        <v>4.3703703703703703E-2</v>
      </c>
      <c r="AR408" s="123">
        <f>VLOOKUP(C408,'10'!$B$8:$H$232,4,FALSE)</f>
        <v>31</v>
      </c>
      <c r="AS408" s="139">
        <f>VLOOKUP(AR408,Баллы!$A$2:$B$101,2)+AT408/2</f>
        <v>65</v>
      </c>
      <c r="AT408" s="124">
        <f>VLOOKUP(C408,'10'!$B$8:$H$232,6,FALSE)</f>
        <v>10</v>
      </c>
      <c r="AU408" s="122"/>
      <c r="AV408" s="123"/>
      <c r="AW408" s="139"/>
      <c r="AX408" s="124"/>
    </row>
    <row r="409" spans="1:50" ht="14.4" customHeight="1">
      <c r="A409" s="245">
        <f>IF(D409=0," ",RANK(D409,$D$3:$D$1238,0))</f>
        <v>401</v>
      </c>
      <c r="B409" s="246">
        <v>407</v>
      </c>
      <c r="C409" s="104" t="s">
        <v>6391</v>
      </c>
      <c r="D409" s="115">
        <f>I409+M409+Q409+U409+Y409+AC409+AG409+AK409+AO409+AW409+AS409</f>
        <v>65</v>
      </c>
      <c r="E409" s="115">
        <f>J409+N409+R409+V409+Z409+AD409+AH409+AL409+AP409+AX409+AT409</f>
        <v>8</v>
      </c>
      <c r="F409" s="119">
        <f>COUNTA(H409,L409,P409,T409,X409,AB409,AF409,AJ409,AN409,AV409,AR409)</f>
        <v>1</v>
      </c>
      <c r="G409" s="125"/>
      <c r="H409" s="5"/>
      <c r="I409" s="140"/>
      <c r="J409" s="126"/>
      <c r="K409" s="125"/>
      <c r="L409" s="5"/>
      <c r="M409" s="140"/>
      <c r="N409" s="126"/>
      <c r="O409" s="125"/>
      <c r="P409" s="5"/>
      <c r="Q409" s="140"/>
      <c r="R409" s="126"/>
      <c r="S409" s="125"/>
      <c r="T409" s="5"/>
      <c r="U409" s="140"/>
      <c r="V409" s="126"/>
      <c r="W409" s="136"/>
      <c r="X409" s="5"/>
      <c r="Y409" s="140"/>
      <c r="Z409" s="126"/>
      <c r="AA409" s="136"/>
      <c r="AB409" s="301"/>
      <c r="AC409" s="140"/>
      <c r="AD409" s="126"/>
      <c r="AE409" s="136"/>
      <c r="AF409" s="5"/>
      <c r="AG409" s="140"/>
      <c r="AH409" s="126"/>
      <c r="AI409" s="155"/>
      <c r="AJ409" s="123"/>
      <c r="AK409" s="139"/>
      <c r="AL409" s="124"/>
      <c r="AM409" s="155"/>
      <c r="AN409" s="123"/>
      <c r="AO409" s="139"/>
      <c r="AP409" s="124"/>
      <c r="AQ409" s="122"/>
      <c r="AR409" s="123"/>
      <c r="AS409" s="139"/>
      <c r="AT409" s="124"/>
      <c r="AU409" s="122">
        <f>VLOOKUP(C409,'11'!$B$9:$H$521,3,FALSE)</f>
        <v>3.3263888888888891E-2</v>
      </c>
      <c r="AV409" s="123">
        <f>VLOOKUP(C409,'11'!$B$9:$H$521,4,FALSE)</f>
        <v>30</v>
      </c>
      <c r="AW409" s="139">
        <f>VLOOKUP(AV409,Баллы!$A$2:$B$101,2)+AX409/2</f>
        <v>65</v>
      </c>
      <c r="AX409" s="124">
        <f>VLOOKUP(C409,'11'!$B$9:$H$521,6,FALSE)</f>
        <v>8</v>
      </c>
    </row>
    <row r="410" spans="1:50" ht="14.4" customHeight="1">
      <c r="A410" s="245">
        <f>IF(D410=0," ",RANK(D410,$D$3:$D$1238,0))</f>
        <v>408</v>
      </c>
      <c r="B410" s="246">
        <v>408</v>
      </c>
      <c r="C410" s="104" t="s">
        <v>6340</v>
      </c>
      <c r="D410" s="115">
        <f>I410+M410+Q410+U410+Y410+AC410+AG410+AK410+AO410+AW410+AS410</f>
        <v>64.5</v>
      </c>
      <c r="E410" s="115">
        <f>J410+N410+R410+V410+Z410+AD410+AH410+AL410+AP410+AX410+AT410</f>
        <v>31</v>
      </c>
      <c r="F410" s="119">
        <f>COUNTA(H410,L410,P410,T410,X410,AB410,AF410,AJ410,AN410,AV410,AR410)</f>
        <v>1</v>
      </c>
      <c r="G410" s="125"/>
      <c r="H410" s="5"/>
      <c r="I410" s="140"/>
      <c r="J410" s="126"/>
      <c r="K410" s="125"/>
      <c r="L410" s="5"/>
      <c r="M410" s="140"/>
      <c r="N410" s="126"/>
      <c r="O410" s="125"/>
      <c r="P410" s="5"/>
      <c r="Q410" s="140"/>
      <c r="R410" s="126"/>
      <c r="S410" s="125"/>
      <c r="T410" s="5"/>
      <c r="U410" s="140"/>
      <c r="V410" s="126"/>
      <c r="W410" s="136"/>
      <c r="X410" s="5"/>
      <c r="Y410" s="140"/>
      <c r="Z410" s="126"/>
      <c r="AA410" s="136"/>
      <c r="AB410" s="301"/>
      <c r="AC410" s="140"/>
      <c r="AD410" s="126"/>
      <c r="AE410" s="136"/>
      <c r="AF410" s="5"/>
      <c r="AG410" s="140"/>
      <c r="AH410" s="126"/>
      <c r="AI410" s="155"/>
      <c r="AJ410" s="123"/>
      <c r="AK410" s="139"/>
      <c r="AL410" s="124"/>
      <c r="AM410" s="155"/>
      <c r="AN410" s="123"/>
      <c r="AO410" s="139"/>
      <c r="AP410" s="124"/>
      <c r="AQ410" s="122"/>
      <c r="AR410" s="123"/>
      <c r="AS410" s="139"/>
      <c r="AT410" s="124"/>
      <c r="AU410" s="122">
        <f>VLOOKUP(C410,'11'!$B$9:$H$521,3,FALSE)</f>
        <v>0.13393518518518518</v>
      </c>
      <c r="AV410" s="123">
        <f>VLOOKUP(C410,'11'!$B$9:$H$521,4,FALSE)</f>
        <v>42</v>
      </c>
      <c r="AW410" s="139">
        <f>VLOOKUP(AV410,Баллы!$A$2:$B$101,2)+AX410/2</f>
        <v>64.5</v>
      </c>
      <c r="AX410" s="124">
        <f>VLOOKUP(C410,'11'!$B$9:$H$521,6,FALSE)</f>
        <v>31</v>
      </c>
    </row>
    <row r="411" spans="1:50" ht="14.4" customHeight="1">
      <c r="A411" s="245">
        <f>IF(D411=0," ",RANK(D411,$D$3:$D$1238,0))</f>
        <v>408</v>
      </c>
      <c r="B411" s="246">
        <v>409</v>
      </c>
      <c r="C411" s="104" t="s">
        <v>937</v>
      </c>
      <c r="D411" s="115">
        <f>I411+M411+Q411+U411+Y411+AC411+AG411+AK411+AO411+AW411+AS411</f>
        <v>64.5</v>
      </c>
      <c r="E411" s="115">
        <f>J411+N411+R411+V411+Z411+AD411+AH411+AL411+AP411+AX411+AT411</f>
        <v>25</v>
      </c>
      <c r="F411" s="119">
        <f>COUNTA(H411,L411,P411,T411,X411,AB411,AF411,AJ411,AN411,AV411,AR411)</f>
        <v>2</v>
      </c>
      <c r="G411" s="125"/>
      <c r="H411" s="5"/>
      <c r="I411" s="140"/>
      <c r="J411" s="126"/>
      <c r="K411" s="125">
        <f>VLOOKUP(C411,'2'!$B$101:$H$575,3,FALSE)</f>
        <v>7.513888888888888E-2</v>
      </c>
      <c r="L411" s="5">
        <f>VLOOKUP(C411,'2'!$B$101:$H$575,4,FALSE)</f>
        <v>119</v>
      </c>
      <c r="M411" s="140">
        <f>VLOOKUP(L411,Баллы!$A$2:$B$101,2)+N411/2</f>
        <v>8.5</v>
      </c>
      <c r="N411" s="126">
        <f>VLOOKUP(C411,'2'!$B$101:$H$575,6,FALSE)</f>
        <v>15</v>
      </c>
      <c r="O411" s="125"/>
      <c r="P411" s="5"/>
      <c r="Q411" s="140"/>
      <c r="R411" s="126"/>
      <c r="S411" s="125"/>
      <c r="T411" s="5"/>
      <c r="U411" s="140"/>
      <c r="V411" s="126"/>
      <c r="W411" s="136">
        <f>VLOOKUP(C411,'5'!$B$50:$H$423,3,FALSE)</f>
        <v>4.9930555555555554E-2</v>
      </c>
      <c r="X411" s="5">
        <f>VLOOKUP(C411,'5'!$B$50:$H$423,4,FALSE)</f>
        <v>40</v>
      </c>
      <c r="Y411" s="140">
        <f>VLOOKUP(X411,Баллы!$A$2:$B$101,2)+Z411/2</f>
        <v>56</v>
      </c>
      <c r="Z411" s="126">
        <f>VLOOKUP(C411,'5'!$B$50:$H$423,6,FALSE)</f>
        <v>10</v>
      </c>
      <c r="AA411" s="136"/>
      <c r="AB411" s="5"/>
      <c r="AC411" s="140"/>
      <c r="AD411" s="126"/>
      <c r="AE411" s="136"/>
      <c r="AF411" s="5"/>
      <c r="AG411" s="140"/>
      <c r="AH411" s="126"/>
      <c r="AI411" s="155"/>
      <c r="AJ411" s="123"/>
      <c r="AK411" s="139"/>
      <c r="AL411" s="124"/>
      <c r="AM411" s="155"/>
      <c r="AN411" s="123"/>
      <c r="AO411" s="139"/>
      <c r="AP411" s="124"/>
      <c r="AQ411" s="122"/>
      <c r="AR411" s="123"/>
      <c r="AS411" s="139"/>
      <c r="AT411" s="124"/>
      <c r="AU411" s="122"/>
      <c r="AV411" s="123"/>
      <c r="AW411" s="139"/>
      <c r="AX411" s="124"/>
    </row>
    <row r="412" spans="1:50" ht="14.4" customHeight="1">
      <c r="A412" s="245">
        <f>IF(D412=0," ",RANK(D412,$D$3:$D$1238,0))</f>
        <v>408</v>
      </c>
      <c r="B412" s="246">
        <v>410</v>
      </c>
      <c r="C412" s="104" t="s">
        <v>5461</v>
      </c>
      <c r="D412" s="115">
        <f>I412+M412+Q412+U412+Y412+AC412+AG412+AK412+AO412+AW412+AS412</f>
        <v>64.5</v>
      </c>
      <c r="E412" s="115">
        <f>J412+N412+R412+V412+Z412+AD412+AH412+AL412+AP412+AX412+AT412</f>
        <v>15</v>
      </c>
      <c r="F412" s="119">
        <f>COUNTA(H412,L412,P412,T412,X412,AB412,AF412,AJ412,AN412,AV412,AR412)</f>
        <v>1</v>
      </c>
      <c r="G412" s="125"/>
      <c r="H412" s="5"/>
      <c r="I412" s="140"/>
      <c r="J412" s="126"/>
      <c r="K412" s="125"/>
      <c r="L412" s="5"/>
      <c r="M412" s="140"/>
      <c r="N412" s="126"/>
      <c r="O412" s="125"/>
      <c r="P412" s="5"/>
      <c r="Q412" s="140"/>
      <c r="R412" s="126"/>
      <c r="S412" s="125"/>
      <c r="T412" s="5"/>
      <c r="U412" s="140"/>
      <c r="V412" s="126"/>
      <c r="W412" s="136"/>
      <c r="X412" s="5"/>
      <c r="Y412" s="140"/>
      <c r="Z412" s="126"/>
      <c r="AA412" s="136"/>
      <c r="AB412" s="301"/>
      <c r="AC412" s="140"/>
      <c r="AD412" s="126"/>
      <c r="AE412" s="136"/>
      <c r="AF412" s="5"/>
      <c r="AG412" s="140"/>
      <c r="AH412" s="126"/>
      <c r="AI412" s="155"/>
      <c r="AJ412" s="123"/>
      <c r="AK412" s="139"/>
      <c r="AL412" s="124"/>
      <c r="AM412" s="155"/>
      <c r="AN412" s="123"/>
      <c r="AO412" s="139"/>
      <c r="AP412" s="124"/>
      <c r="AQ412" s="122"/>
      <c r="AR412" s="123"/>
      <c r="AS412" s="139"/>
      <c r="AT412" s="124"/>
      <c r="AU412" s="122">
        <f>VLOOKUP(C412,'11'!$B$9:$H$521,3,FALSE)</f>
        <v>5.7326388888888892E-2</v>
      </c>
      <c r="AV412" s="123">
        <f>VLOOKUP(C412,'11'!$B$9:$H$521,4,FALSE)</f>
        <v>34</v>
      </c>
      <c r="AW412" s="139">
        <f>VLOOKUP(AV412,Баллы!$A$2:$B$101,2)+AX412/2</f>
        <v>64.5</v>
      </c>
      <c r="AX412" s="124">
        <f>VLOOKUP(C412,'11'!$B$9:$H$521,6,FALSE)</f>
        <v>15</v>
      </c>
    </row>
    <row r="413" spans="1:50" ht="14.4" customHeight="1">
      <c r="A413" s="245">
        <f>IF(D413=0," ",RANK(D413,$D$3:$D$1238,0))</f>
        <v>408</v>
      </c>
      <c r="B413" s="246">
        <v>411</v>
      </c>
      <c r="C413" s="107" t="s">
        <v>2186</v>
      </c>
      <c r="D413" s="115">
        <f>I413+M413+Q413+U413+Y413+AC413+AG413+AK413+AO413+AW413+AS413</f>
        <v>64.5</v>
      </c>
      <c r="E413" s="115">
        <f>J413+N413+R413+V413+Z413+AD413+AH413+AL413+AP413+AX413+AT413</f>
        <v>5</v>
      </c>
      <c r="F413" s="119">
        <f>COUNTA(H413,L413,P413,T413,X413,AB413,AF413,AJ413,AN413,AV413,AR413)</f>
        <v>1</v>
      </c>
      <c r="G413" s="125"/>
      <c r="H413" s="5"/>
      <c r="I413" s="140"/>
      <c r="J413" s="126"/>
      <c r="K413" s="125"/>
      <c r="L413" s="5"/>
      <c r="M413" s="140"/>
      <c r="N413" s="126"/>
      <c r="O413" s="125"/>
      <c r="P413" s="5"/>
      <c r="Q413" s="140"/>
      <c r="R413" s="126"/>
      <c r="S413" s="125">
        <f>VLOOKUP(C413,'4'!$B$2:$I$1053,3,FALSE)</f>
        <v>1.494212962962963E-2</v>
      </c>
      <c r="T413" s="5">
        <f>VLOOKUP(C413,'4'!$B$2:$I$1053,4,FALSE)</f>
        <v>29</v>
      </c>
      <c r="U413" s="140">
        <f>VLOOKUP(T413,Баллы!$A$2:$B$101,2)+V413/2</f>
        <v>64.5</v>
      </c>
      <c r="V413" s="126">
        <f>VLOOKUP(C413,'4'!$B$2:$I$1053,6,FALSE)</f>
        <v>5</v>
      </c>
      <c r="W413" s="136"/>
      <c r="X413" s="5"/>
      <c r="Y413" s="140"/>
      <c r="Z413" s="126"/>
      <c r="AA413" s="136"/>
      <c r="AB413" s="5"/>
      <c r="AC413" s="140"/>
      <c r="AD413" s="126"/>
      <c r="AE413" s="136"/>
      <c r="AF413" s="5"/>
      <c r="AG413" s="140"/>
      <c r="AH413" s="126"/>
      <c r="AI413" s="155"/>
      <c r="AJ413" s="123"/>
      <c r="AK413" s="139"/>
      <c r="AL413" s="124"/>
      <c r="AM413" s="155"/>
      <c r="AN413" s="123"/>
      <c r="AO413" s="139"/>
      <c r="AP413" s="124"/>
      <c r="AQ413" s="122"/>
      <c r="AR413" s="123"/>
      <c r="AS413" s="139"/>
      <c r="AT413" s="124"/>
      <c r="AU413" s="122"/>
      <c r="AV413" s="123"/>
      <c r="AW413" s="139"/>
      <c r="AX413" s="124"/>
    </row>
    <row r="414" spans="1:50" ht="14.4" customHeight="1">
      <c r="A414" s="245">
        <f>IF(D414=0," ",RANK(D414,$D$3:$D$1238,0))</f>
        <v>408</v>
      </c>
      <c r="B414" s="246">
        <v>411</v>
      </c>
      <c r="C414" s="283" t="s">
        <v>5058</v>
      </c>
      <c r="D414" s="115">
        <f>I414+M414+Q414+U414+Y414+AC414+AG414+AK414+AO414+AW414+AS414</f>
        <v>64.5</v>
      </c>
      <c r="E414" s="115">
        <f>J414+N414+R414+V414+Z414+AD414+AH414+AL414+AP414+AX414+AT414</f>
        <v>5</v>
      </c>
      <c r="F414" s="119">
        <f>COUNTA(H414,L414,P414,T414,X414,AB414,AF414,AJ414,AN414,AV414,AR414)</f>
        <v>1</v>
      </c>
      <c r="G414" s="125"/>
      <c r="H414" s="5"/>
      <c r="I414" s="140"/>
      <c r="J414" s="126"/>
      <c r="K414" s="125"/>
      <c r="L414" s="5"/>
      <c r="M414" s="140"/>
      <c r="N414" s="126"/>
      <c r="O414" s="125"/>
      <c r="P414" s="5"/>
      <c r="Q414" s="140"/>
      <c r="R414" s="126"/>
      <c r="S414" s="125"/>
      <c r="T414" s="5"/>
      <c r="U414" s="140"/>
      <c r="V414" s="126"/>
      <c r="W414" s="136"/>
      <c r="X414" s="5"/>
      <c r="Y414" s="140"/>
      <c r="Z414" s="126"/>
      <c r="AA414" s="136"/>
      <c r="AB414" s="301"/>
      <c r="AC414" s="140"/>
      <c r="AD414" s="126"/>
      <c r="AE414" s="136"/>
      <c r="AF414" s="5"/>
      <c r="AG414" s="140"/>
      <c r="AH414" s="126"/>
      <c r="AI414" s="155"/>
      <c r="AJ414" s="123"/>
      <c r="AK414" s="139"/>
      <c r="AL414" s="124"/>
      <c r="AM414" s="155">
        <f>VLOOKUP(C414,'9'!$B$2:$H$1187,3,FALSE)</f>
        <v>1.8171296296296297E-2</v>
      </c>
      <c r="AN414" s="123">
        <f>VLOOKUP(C414,'9'!$B$2:$H$1187,4,FALSE)</f>
        <v>29</v>
      </c>
      <c r="AO414" s="139">
        <f>VLOOKUP(AN414,Баллы!$A$2:$B$101,2)+AP414/2</f>
        <v>64.5</v>
      </c>
      <c r="AP414" s="124">
        <f>VLOOKUP(C414,'9'!$B$2:$H$1187,6,FALSE)</f>
        <v>5</v>
      </c>
      <c r="AQ414" s="122"/>
      <c r="AR414" s="123"/>
      <c r="AS414" s="139"/>
      <c r="AT414" s="124"/>
      <c r="AU414" s="122"/>
      <c r="AV414" s="123"/>
      <c r="AW414" s="139"/>
      <c r="AX414" s="124"/>
    </row>
    <row r="415" spans="1:50" ht="14.4" customHeight="1">
      <c r="A415" s="245">
        <f>IF(D415=0," ",RANK(D415,$D$3:$D$1238,0))</f>
        <v>413</v>
      </c>
      <c r="B415" s="246">
        <v>413</v>
      </c>
      <c r="C415" s="107" t="s">
        <v>1677</v>
      </c>
      <c r="D415" s="115">
        <f>I415+M415+Q415+U415+Y415+AC415+AG415+AK415+AO415+AW415+AS415</f>
        <v>64</v>
      </c>
      <c r="E415" s="115">
        <f>J415+N415+R415+V415+Z415+AD415+AH415+AL415+AP415+AX415+AT415</f>
        <v>10</v>
      </c>
      <c r="F415" s="119">
        <f>COUNTA(H415,L415,P415,T415,X415,AB415,AF415,AJ415,AN415,AV415,AR415)</f>
        <v>2</v>
      </c>
      <c r="G415" s="125"/>
      <c r="H415" s="5"/>
      <c r="I415" s="140"/>
      <c r="J415" s="126"/>
      <c r="K415" s="125"/>
      <c r="L415" s="5"/>
      <c r="M415" s="140"/>
      <c r="N415" s="126"/>
      <c r="O415" s="125"/>
      <c r="P415" s="5"/>
      <c r="Q415" s="140"/>
      <c r="R415" s="126"/>
      <c r="S415" s="125">
        <f>VLOOKUP(C415,'4'!$B$2:$I$1053,3,FALSE)</f>
        <v>1.5625E-2</v>
      </c>
      <c r="T415" s="5">
        <f>VLOOKUP(C415,'4'!$B$2:$I$1053,4,FALSE)</f>
        <v>36</v>
      </c>
      <c r="U415" s="140">
        <f>VLOOKUP(T415,Баллы!$A$2:$B$101,2)+V415/2</f>
        <v>57.5</v>
      </c>
      <c r="V415" s="126">
        <f>VLOOKUP(C415,'4'!$B$2:$I$1053,6,FALSE)</f>
        <v>5</v>
      </c>
      <c r="W415" s="136"/>
      <c r="X415" s="5"/>
      <c r="Y415" s="140"/>
      <c r="Z415" s="126"/>
      <c r="AA415" s="136"/>
      <c r="AB415" s="5"/>
      <c r="AC415" s="140"/>
      <c r="AD415" s="126"/>
      <c r="AE415" s="136"/>
      <c r="AF415" s="5"/>
      <c r="AG415" s="140"/>
      <c r="AH415" s="126"/>
      <c r="AI415" s="155"/>
      <c r="AJ415" s="123"/>
      <c r="AK415" s="139"/>
      <c r="AL415" s="124"/>
      <c r="AM415" s="155">
        <f>VLOOKUP(C415,'9'!$B$2:$H$1187,3,FALSE)</f>
        <v>2.1562499999999998E-2</v>
      </c>
      <c r="AN415" s="123">
        <f>VLOOKUP(C415,'9'!$B$2:$H$1187,4,FALSE)</f>
        <v>87</v>
      </c>
      <c r="AO415" s="139">
        <f>VLOOKUP(AN415,Баллы!$A$2:$B$101,2)+AP415/2</f>
        <v>6.5</v>
      </c>
      <c r="AP415" s="124">
        <f>VLOOKUP(C415,'9'!$B$2:$H$1187,6,FALSE)</f>
        <v>5</v>
      </c>
      <c r="AQ415" s="122"/>
      <c r="AR415" s="123"/>
      <c r="AS415" s="139"/>
      <c r="AT415" s="124"/>
      <c r="AU415" s="122"/>
      <c r="AV415" s="123"/>
      <c r="AW415" s="139"/>
      <c r="AX415" s="124"/>
    </row>
    <row r="416" spans="1:50" ht="14.4" customHeight="1">
      <c r="A416" s="245">
        <f>IF(D416=0," ",RANK(D416,$D$3:$D$1238,0))</f>
        <v>413</v>
      </c>
      <c r="B416" s="246">
        <v>414</v>
      </c>
      <c r="C416" s="104" t="s">
        <v>545</v>
      </c>
      <c r="D416" s="115">
        <f>I416+M416+Q416+U416+Y416+AC416+AG416+AK416+AO416+AW416+AS416</f>
        <v>64</v>
      </c>
      <c r="E416" s="115">
        <f>J416+N416+R416+V416+Z416+AD416+AH416+AL416+AP416+AX416+AT416</f>
        <v>10</v>
      </c>
      <c r="F416" s="119">
        <f>COUNTA(H416,L416,P416,T416,X416,AB416,AF416,AJ416,AN416,AV416,AR416)</f>
        <v>1</v>
      </c>
      <c r="G416" s="125">
        <f>VLOOKUP(C416,'1'!$B$46:$H$384,3,FALSE)</f>
        <v>3.4849537037037033E-2</v>
      </c>
      <c r="H416" s="5">
        <f>VLOOKUP(C416,'1'!$B$46:$H$384,4,FALSE)</f>
        <v>32</v>
      </c>
      <c r="I416" s="140">
        <f>VLOOKUP(H416,Баллы!$A$2:$B$101,2)+J416/2</f>
        <v>64</v>
      </c>
      <c r="J416" s="126">
        <f>VLOOKUP(C416,'1'!$B$46:$H$384,6,FALSE)</f>
        <v>10</v>
      </c>
      <c r="K416" s="125"/>
      <c r="L416" s="5"/>
      <c r="M416" s="140"/>
      <c r="N416" s="126"/>
      <c r="O416" s="125"/>
      <c r="P416" s="5"/>
      <c r="Q416" s="140"/>
      <c r="R416" s="126"/>
      <c r="S416" s="125"/>
      <c r="T416" s="5"/>
      <c r="U416" s="140"/>
      <c r="V416" s="126"/>
      <c r="W416" s="136"/>
      <c r="X416" s="5"/>
      <c r="Y416" s="140"/>
      <c r="Z416" s="126"/>
      <c r="AA416" s="136"/>
      <c r="AB416" s="5"/>
      <c r="AC416" s="140"/>
      <c r="AD416" s="126"/>
      <c r="AE416" s="136"/>
      <c r="AF416" s="5"/>
      <c r="AG416" s="140"/>
      <c r="AH416" s="126"/>
      <c r="AI416" s="155"/>
      <c r="AJ416" s="123"/>
      <c r="AK416" s="139"/>
      <c r="AL416" s="124"/>
      <c r="AM416" s="155"/>
      <c r="AN416" s="123"/>
      <c r="AO416" s="139"/>
      <c r="AP416" s="124"/>
      <c r="AQ416" s="122"/>
      <c r="AR416" s="123"/>
      <c r="AS416" s="139"/>
      <c r="AT416" s="124"/>
      <c r="AU416" s="122"/>
      <c r="AV416" s="123"/>
      <c r="AW416" s="139"/>
      <c r="AX416" s="124"/>
    </row>
    <row r="417" spans="1:50" ht="14.4" customHeight="1">
      <c r="A417" s="245">
        <f>IF(D417=0," ",RANK(D417,$D$3:$D$1238,0))</f>
        <v>413</v>
      </c>
      <c r="B417" s="246">
        <v>414</v>
      </c>
      <c r="C417" s="107" t="s">
        <v>2128</v>
      </c>
      <c r="D417" s="115">
        <f>I417+M417+Q417+U417+Y417+AC417+AG417+AK417+AO417+AW417+AS417</f>
        <v>64</v>
      </c>
      <c r="E417" s="115">
        <f>J417+N417+R417+V417+Z417+AD417+AH417+AL417+AP417+AX417+AT417</f>
        <v>10</v>
      </c>
      <c r="F417" s="119">
        <f>COUNTA(H417,L417,P417,T417,X417,AB417,AF417,AJ417,AN417,AV417,AR417)</f>
        <v>1</v>
      </c>
      <c r="G417" s="125"/>
      <c r="H417" s="5"/>
      <c r="I417" s="140"/>
      <c r="J417" s="126"/>
      <c r="K417" s="125"/>
      <c r="L417" s="5"/>
      <c r="M417" s="140"/>
      <c r="N417" s="126"/>
      <c r="O417" s="125"/>
      <c r="P417" s="5"/>
      <c r="Q417" s="140"/>
      <c r="R417" s="126"/>
      <c r="S417" s="125">
        <f>VLOOKUP(C417,'4'!$B$2:$I$1053,3,FALSE)</f>
        <v>3.3773148148148149E-2</v>
      </c>
      <c r="T417" s="5">
        <f>VLOOKUP(C417,'4'!$B$2:$I$1053,4,FALSE)</f>
        <v>32</v>
      </c>
      <c r="U417" s="140">
        <f>VLOOKUP(T417,Баллы!$A$2:$B$101,2)+V417/2</f>
        <v>64</v>
      </c>
      <c r="V417" s="126">
        <f>VLOOKUP(C417,'4'!$B$2:$I$1053,6,FALSE)</f>
        <v>10</v>
      </c>
      <c r="W417" s="136"/>
      <c r="X417" s="5"/>
      <c r="Y417" s="140"/>
      <c r="Z417" s="126"/>
      <c r="AA417" s="136"/>
      <c r="AB417" s="5"/>
      <c r="AC417" s="140"/>
      <c r="AD417" s="126"/>
      <c r="AE417" s="136"/>
      <c r="AF417" s="5"/>
      <c r="AG417" s="140"/>
      <c r="AH417" s="126"/>
      <c r="AI417" s="155"/>
      <c r="AJ417" s="123"/>
      <c r="AK417" s="139"/>
      <c r="AL417" s="124"/>
      <c r="AM417" s="155"/>
      <c r="AN417" s="123"/>
      <c r="AO417" s="139"/>
      <c r="AP417" s="124"/>
      <c r="AQ417" s="122"/>
      <c r="AR417" s="123"/>
      <c r="AS417" s="139"/>
      <c r="AT417" s="124"/>
      <c r="AU417" s="122"/>
      <c r="AV417" s="123"/>
      <c r="AW417" s="139"/>
      <c r="AX417" s="124"/>
    </row>
    <row r="418" spans="1:50" ht="14.4" customHeight="1">
      <c r="A418" s="245">
        <f>IF(D418=0," ",RANK(D418,$D$3:$D$1238,0))</f>
        <v>413</v>
      </c>
      <c r="B418" s="246">
        <v>414</v>
      </c>
      <c r="C418" s="108" t="s">
        <v>1132</v>
      </c>
      <c r="D418" s="115">
        <f>I418+M418+Q418+U418+Y418+AC418+AG418+AK418+AO418+AW418+AS418</f>
        <v>64</v>
      </c>
      <c r="E418" s="115">
        <f>J418+N418+R418+V418+Z418+AD418+AH418+AL418+AP418+AX418+AT418</f>
        <v>10</v>
      </c>
      <c r="F418" s="119">
        <f>COUNTA(H418,L418,P418,T418,X418,AB418,AF418,AJ418,AN418,AV418,AR418)</f>
        <v>1</v>
      </c>
      <c r="G418" s="125"/>
      <c r="H418" s="5"/>
      <c r="I418" s="140"/>
      <c r="J418" s="126"/>
      <c r="K418" s="125"/>
      <c r="L418" s="5"/>
      <c r="M418" s="140"/>
      <c r="N418" s="126"/>
      <c r="O418" s="125"/>
      <c r="P418" s="5"/>
      <c r="Q418" s="140"/>
      <c r="R418" s="126"/>
      <c r="S418" s="125"/>
      <c r="T418" s="5"/>
      <c r="U418" s="140"/>
      <c r="V418" s="126"/>
      <c r="W418" s="136">
        <f>VLOOKUP(C418,'5'!$B$50:$H$423,3,FALSE)</f>
        <v>4.5034722222222219E-2</v>
      </c>
      <c r="X418" s="5">
        <f>VLOOKUP(C418,'5'!$B$50:$H$423,4,FALSE)</f>
        <v>32</v>
      </c>
      <c r="Y418" s="140">
        <f>VLOOKUP(X418,Баллы!$A$2:$B$101,2)+Z418/2</f>
        <v>64</v>
      </c>
      <c r="Z418" s="126">
        <f>VLOOKUP(C418,'5'!$B$50:$H$423,6,FALSE)</f>
        <v>10</v>
      </c>
      <c r="AA418" s="136"/>
      <c r="AB418" s="5"/>
      <c r="AC418" s="140"/>
      <c r="AD418" s="126"/>
      <c r="AE418" s="136"/>
      <c r="AF418" s="5"/>
      <c r="AG418" s="140"/>
      <c r="AH418" s="126"/>
      <c r="AI418" s="155"/>
      <c r="AJ418" s="123"/>
      <c r="AK418" s="139"/>
      <c r="AL418" s="124"/>
      <c r="AM418" s="155"/>
      <c r="AN418" s="123"/>
      <c r="AO418" s="139"/>
      <c r="AP418" s="124"/>
      <c r="AQ418" s="122"/>
      <c r="AR418" s="123"/>
      <c r="AS418" s="139"/>
      <c r="AT418" s="124"/>
      <c r="AU418" s="122"/>
      <c r="AV418" s="123"/>
      <c r="AW418" s="139"/>
      <c r="AX418" s="124"/>
    </row>
    <row r="419" spans="1:50" ht="14.4" customHeight="1">
      <c r="A419" s="245">
        <f>IF(D419=0," ",RANK(D419,$D$3:$D$1238,0))</f>
        <v>413</v>
      </c>
      <c r="B419" s="246">
        <v>414</v>
      </c>
      <c r="C419" s="110" t="s">
        <v>2635</v>
      </c>
      <c r="D419" s="115">
        <f>I419+M419+Q419+U419+Y419+AC419+AG419+AK419+AO419+AW419+AS419</f>
        <v>64</v>
      </c>
      <c r="E419" s="115">
        <f>J419+N419+R419+V419+Z419+AD419+AH419+AL419+AP419+AX419+AT419</f>
        <v>10</v>
      </c>
      <c r="F419" s="119">
        <f>COUNTA(H419,L419,P419,T419,X419,AB419,AF419,AJ419,AN419,AV419,AR419)</f>
        <v>1</v>
      </c>
      <c r="G419" s="125"/>
      <c r="H419" s="5"/>
      <c r="I419" s="140"/>
      <c r="J419" s="126"/>
      <c r="K419" s="125"/>
      <c r="L419" s="5"/>
      <c r="M419" s="140"/>
      <c r="N419" s="126"/>
      <c r="O419" s="125"/>
      <c r="P419" s="5"/>
      <c r="Q419" s="140"/>
      <c r="R419" s="126"/>
      <c r="S419" s="125"/>
      <c r="T419" s="5"/>
      <c r="U419" s="140"/>
      <c r="V419" s="126"/>
      <c r="W419" s="136"/>
      <c r="X419" s="5"/>
      <c r="Y419" s="140"/>
      <c r="Z419" s="126"/>
      <c r="AA419" s="136">
        <f>VLOOKUP(C419,'6'!$B$8:$H$202,3,FALSE)</f>
        <v>4.2314814814814812E-2</v>
      </c>
      <c r="AB419" s="5">
        <f>VLOOKUP(C419,'6'!$B$8:$H$202,4,FALSE)</f>
        <v>32</v>
      </c>
      <c r="AC419" s="140">
        <f>VLOOKUP(AB419,Баллы!$A$2:$B$101,2)+AD419/2</f>
        <v>64</v>
      </c>
      <c r="AD419" s="126">
        <f>VLOOKUP(C419,'6'!$B$8:$H$202,6,FALSE)</f>
        <v>10</v>
      </c>
      <c r="AE419" s="136"/>
      <c r="AF419" s="5"/>
      <c r="AG419" s="140"/>
      <c r="AH419" s="126"/>
      <c r="AI419" s="155"/>
      <c r="AJ419" s="123"/>
      <c r="AK419" s="139"/>
      <c r="AL419" s="124"/>
      <c r="AM419" s="155"/>
      <c r="AN419" s="123"/>
      <c r="AO419" s="139"/>
      <c r="AP419" s="124"/>
      <c r="AQ419" s="122"/>
      <c r="AR419" s="123"/>
      <c r="AS419" s="139"/>
      <c r="AT419" s="124"/>
      <c r="AU419" s="122"/>
      <c r="AV419" s="123"/>
      <c r="AW419" s="139"/>
      <c r="AX419" s="124"/>
    </row>
    <row r="420" spans="1:50" ht="14.4" customHeight="1">
      <c r="A420" s="245">
        <f>IF(D420=0," ",RANK(D420,$D$3:$D$1238,0))</f>
        <v>413</v>
      </c>
      <c r="B420" s="246">
        <v>418</v>
      </c>
      <c r="C420" s="104" t="s">
        <v>6392</v>
      </c>
      <c r="D420" s="115">
        <f>I420+M420+Q420+U420+Y420+AC420+AG420+AK420+AO420+AW420+AS420</f>
        <v>64</v>
      </c>
      <c r="E420" s="115">
        <f>J420+N420+R420+V420+Z420+AD420+AH420+AL420+AP420+AX420+AT420</f>
        <v>8</v>
      </c>
      <c r="F420" s="119">
        <f>COUNTA(H420,L420,P420,T420,X420,AB420,AF420,AJ420,AN420,AV420,AR420)</f>
        <v>1</v>
      </c>
      <c r="G420" s="125"/>
      <c r="H420" s="5"/>
      <c r="I420" s="140"/>
      <c r="J420" s="126"/>
      <c r="K420" s="125"/>
      <c r="L420" s="5"/>
      <c r="M420" s="140"/>
      <c r="N420" s="126"/>
      <c r="O420" s="125"/>
      <c r="P420" s="5"/>
      <c r="Q420" s="140"/>
      <c r="R420" s="126"/>
      <c r="S420" s="125"/>
      <c r="T420" s="5"/>
      <c r="U420" s="140"/>
      <c r="V420" s="126"/>
      <c r="W420" s="136"/>
      <c r="X420" s="5"/>
      <c r="Y420" s="140"/>
      <c r="Z420" s="126"/>
      <c r="AA420" s="136"/>
      <c r="AB420" s="301"/>
      <c r="AC420" s="140"/>
      <c r="AD420" s="126"/>
      <c r="AE420" s="136"/>
      <c r="AF420" s="5"/>
      <c r="AG420" s="140"/>
      <c r="AH420" s="126"/>
      <c r="AI420" s="155"/>
      <c r="AJ420" s="123"/>
      <c r="AK420" s="139"/>
      <c r="AL420" s="124"/>
      <c r="AM420" s="155"/>
      <c r="AN420" s="123"/>
      <c r="AO420" s="139"/>
      <c r="AP420" s="124"/>
      <c r="AQ420" s="122"/>
      <c r="AR420" s="123"/>
      <c r="AS420" s="139"/>
      <c r="AT420" s="124"/>
      <c r="AU420" s="122">
        <f>VLOOKUP(C420,'11'!$B$9:$H$521,3,FALSE)</f>
        <v>3.3310185185185186E-2</v>
      </c>
      <c r="AV420" s="123">
        <f>VLOOKUP(C420,'11'!$B$9:$H$521,4,FALSE)</f>
        <v>31</v>
      </c>
      <c r="AW420" s="139">
        <f>VLOOKUP(AV420,Баллы!$A$2:$B$101,2)+AX420/2</f>
        <v>64</v>
      </c>
      <c r="AX420" s="124">
        <f>VLOOKUP(C420,'11'!$B$9:$H$521,6,FALSE)</f>
        <v>8</v>
      </c>
    </row>
    <row r="421" spans="1:50" ht="14.4" customHeight="1">
      <c r="A421" s="245">
        <f>IF(D421=0," ",RANK(D421,$D$3:$D$1238,0))</f>
        <v>419</v>
      </c>
      <c r="B421" s="246">
        <v>419</v>
      </c>
      <c r="C421" s="104" t="s">
        <v>485</v>
      </c>
      <c r="D421" s="115">
        <f>I421+M421+Q421+U421+Y421+AC421+AG421+AK421+AO421+AW421+AS421</f>
        <v>63.5</v>
      </c>
      <c r="E421" s="115">
        <f>J421+N421+R421+V421+Z421+AD421+AH421+AL421+AP421+AX421+AT421</f>
        <v>31</v>
      </c>
      <c r="F421" s="119">
        <f>COUNTA(H421,L421,P421,T421,X421,AB421,AF421,AJ421,AN421,AV421,AR421)</f>
        <v>1</v>
      </c>
      <c r="G421" s="125"/>
      <c r="H421" s="5"/>
      <c r="I421" s="140"/>
      <c r="J421" s="126"/>
      <c r="K421" s="125"/>
      <c r="L421" s="5"/>
      <c r="M421" s="140"/>
      <c r="N421" s="126"/>
      <c r="O421" s="125"/>
      <c r="P421" s="5"/>
      <c r="Q421" s="140"/>
      <c r="R421" s="126"/>
      <c r="S421" s="125"/>
      <c r="T421" s="5"/>
      <c r="U421" s="140"/>
      <c r="V421" s="126"/>
      <c r="W421" s="136"/>
      <c r="X421" s="5"/>
      <c r="Y421" s="140"/>
      <c r="Z421" s="126"/>
      <c r="AA421" s="136"/>
      <c r="AB421" s="301"/>
      <c r="AC421" s="140"/>
      <c r="AD421" s="126"/>
      <c r="AE421" s="136"/>
      <c r="AF421" s="5"/>
      <c r="AG421" s="140"/>
      <c r="AH421" s="126"/>
      <c r="AI421" s="155"/>
      <c r="AJ421" s="123"/>
      <c r="AK421" s="139"/>
      <c r="AL421" s="124"/>
      <c r="AM421" s="155"/>
      <c r="AN421" s="123"/>
      <c r="AO421" s="139"/>
      <c r="AP421" s="124"/>
      <c r="AQ421" s="122"/>
      <c r="AR421" s="123"/>
      <c r="AS421" s="139"/>
      <c r="AT421" s="124"/>
      <c r="AU421" s="122">
        <f>VLOOKUP(C421,'11'!$B$9:$H$521,3,FALSE)</f>
        <v>0.13500000000000001</v>
      </c>
      <c r="AV421" s="123">
        <f>VLOOKUP(C421,'11'!$B$9:$H$521,4,FALSE)</f>
        <v>43</v>
      </c>
      <c r="AW421" s="139">
        <f>VLOOKUP(AV421,Баллы!$A$2:$B$101,2)+AX421/2</f>
        <v>63.5</v>
      </c>
      <c r="AX421" s="124">
        <f>VLOOKUP(C421,'11'!$B$9:$H$521,6,FALSE)</f>
        <v>31</v>
      </c>
    </row>
    <row r="422" spans="1:50" ht="14.4" customHeight="1">
      <c r="A422" s="245">
        <f>IF(D422=0," ",RANK(D422,$D$3:$D$1238,0))</f>
        <v>419</v>
      </c>
      <c r="B422" s="246">
        <v>420</v>
      </c>
      <c r="C422" s="283" t="s">
        <v>4441</v>
      </c>
      <c r="D422" s="115">
        <f>I422+M422+Q422+U422+Y422+AC422+AG422+AK422+AO422+AW422+AS422</f>
        <v>63.5</v>
      </c>
      <c r="E422" s="115">
        <f>J422+N422+R422+V422+Z422+AD422+AH422+AL422+AP422+AX422+AT422</f>
        <v>25</v>
      </c>
      <c r="F422" s="119">
        <f>COUNTA(H422,L422,P422,T422,X422,AB422,AF422,AJ422,AN422,AV422,AR422)</f>
        <v>1</v>
      </c>
      <c r="G422" s="125"/>
      <c r="H422" s="5"/>
      <c r="I422" s="140"/>
      <c r="J422" s="126"/>
      <c r="K422" s="125"/>
      <c r="L422" s="5"/>
      <c r="M422" s="140"/>
      <c r="N422" s="126"/>
      <c r="O422" s="125"/>
      <c r="P422" s="5"/>
      <c r="Q422" s="140"/>
      <c r="R422" s="126"/>
      <c r="S422" s="125"/>
      <c r="T422" s="5"/>
      <c r="U422" s="140"/>
      <c r="V422" s="126"/>
      <c r="W422" s="136"/>
      <c r="X422" s="5"/>
      <c r="Y422" s="140"/>
      <c r="Z422" s="126"/>
      <c r="AA422" s="136"/>
      <c r="AB422" s="301"/>
      <c r="AC422" s="140"/>
      <c r="AD422" s="126"/>
      <c r="AE422" s="136"/>
      <c r="AF422" s="5"/>
      <c r="AG422" s="140"/>
      <c r="AH422" s="126"/>
      <c r="AI422" s="155"/>
      <c r="AJ422" s="123"/>
      <c r="AK422" s="139"/>
      <c r="AL422" s="124"/>
      <c r="AM422" s="155">
        <f>VLOOKUP(C422,'9'!$B$2:$H$1187,3,FALSE)</f>
        <v>9.7893518518518519E-2</v>
      </c>
      <c r="AN422" s="123">
        <f>VLOOKUP(C422,'9'!$B$2:$H$1187,4,FALSE)</f>
        <v>40</v>
      </c>
      <c r="AO422" s="139">
        <f>VLOOKUP(AN422,Баллы!$A$2:$B$101,2)+AP422/2</f>
        <v>63.5</v>
      </c>
      <c r="AP422" s="124">
        <f>VLOOKUP(C422,'9'!$B$2:$H$1187,6,FALSE)</f>
        <v>25</v>
      </c>
      <c r="AQ422" s="122"/>
      <c r="AR422" s="123"/>
      <c r="AS422" s="139"/>
      <c r="AT422" s="124"/>
      <c r="AU422" s="122"/>
      <c r="AV422" s="123"/>
      <c r="AW422" s="139"/>
      <c r="AX422" s="124"/>
    </row>
    <row r="423" spans="1:50" ht="14.4" customHeight="1">
      <c r="A423" s="245">
        <f>IF(D423=0," ",RANK(D423,$D$3:$D$1238,0))</f>
        <v>419</v>
      </c>
      <c r="B423" s="246">
        <v>421</v>
      </c>
      <c r="C423" s="104" t="s">
        <v>771</v>
      </c>
      <c r="D423" s="115">
        <f>I423+M423+Q423+U423+Y423+AC423+AG423+AK423+AO423+AW423+AS423</f>
        <v>63.5</v>
      </c>
      <c r="E423" s="115">
        <f>J423+N423+R423+V423+Z423+AD423+AH423+AL423+AP423+AX423+AT423</f>
        <v>5</v>
      </c>
      <c r="F423" s="119">
        <f>COUNTA(H423,L423,P423,T423,X423,AB423,AF423,AJ423,AN423,AV423,AR423)</f>
        <v>1</v>
      </c>
      <c r="G423" s="125"/>
      <c r="H423" s="5"/>
      <c r="I423" s="140"/>
      <c r="J423" s="126"/>
      <c r="K423" s="125">
        <f>VLOOKUP(C423,'2'!$B$101:$H$575,3,FALSE)</f>
        <v>2.0439814814814817E-2</v>
      </c>
      <c r="L423" s="5">
        <f>VLOOKUP(C423,'2'!$B$101:$H$575,4,FALSE)</f>
        <v>30</v>
      </c>
      <c r="M423" s="140">
        <f>VLOOKUP(L423,Баллы!$A$2:$B$101,2)+N423/2</f>
        <v>63.5</v>
      </c>
      <c r="N423" s="126">
        <f>VLOOKUP(C423,'2'!$B$101:$H$575,6,FALSE)</f>
        <v>5</v>
      </c>
      <c r="O423" s="125"/>
      <c r="P423" s="5"/>
      <c r="Q423" s="140"/>
      <c r="R423" s="126"/>
      <c r="S423" s="125"/>
      <c r="T423" s="5"/>
      <c r="U423" s="140"/>
      <c r="V423" s="126"/>
      <c r="W423" s="136"/>
      <c r="X423" s="5"/>
      <c r="Y423" s="140"/>
      <c r="Z423" s="126"/>
      <c r="AA423" s="136"/>
      <c r="AB423" s="5"/>
      <c r="AC423" s="140"/>
      <c r="AD423" s="126"/>
      <c r="AE423" s="136"/>
      <c r="AF423" s="5"/>
      <c r="AG423" s="140"/>
      <c r="AH423" s="126"/>
      <c r="AI423" s="155"/>
      <c r="AJ423" s="123"/>
      <c r="AK423" s="139"/>
      <c r="AL423" s="124"/>
      <c r="AM423" s="155"/>
      <c r="AN423" s="123"/>
      <c r="AO423" s="139"/>
      <c r="AP423" s="124"/>
      <c r="AQ423" s="122"/>
      <c r="AR423" s="123"/>
      <c r="AS423" s="139"/>
      <c r="AT423" s="124"/>
      <c r="AU423" s="122"/>
      <c r="AV423" s="123"/>
      <c r="AW423" s="139"/>
      <c r="AX423" s="124"/>
    </row>
    <row r="424" spans="1:50" ht="14.4" customHeight="1">
      <c r="A424" s="245">
        <f>IF(D424=0," ",RANK(D424,$D$3:$D$1238,0))</f>
        <v>419</v>
      </c>
      <c r="B424" s="246">
        <v>421</v>
      </c>
      <c r="C424" s="107" t="s">
        <v>1765</v>
      </c>
      <c r="D424" s="115">
        <f>I424+M424+Q424+U424+Y424+AC424+AG424+AK424+AO424+AW424+AS424</f>
        <v>63.5</v>
      </c>
      <c r="E424" s="115">
        <f>J424+N424+R424+V424+Z424+AD424+AH424+AL424+AP424+AX424+AT424</f>
        <v>5</v>
      </c>
      <c r="F424" s="119">
        <f>COUNTA(H424,L424,P424,T424,X424,AB424,AF424,AJ424,AN424,AV424,AR424)</f>
        <v>1</v>
      </c>
      <c r="G424" s="125"/>
      <c r="H424" s="5"/>
      <c r="I424" s="140"/>
      <c r="J424" s="126"/>
      <c r="K424" s="125"/>
      <c r="L424" s="5"/>
      <c r="M424" s="140"/>
      <c r="N424" s="126"/>
      <c r="O424" s="125"/>
      <c r="P424" s="5"/>
      <c r="Q424" s="140"/>
      <c r="R424" s="126"/>
      <c r="S424" s="125">
        <f>VLOOKUP(C424,'4'!$B$2:$I$1053,3,FALSE)</f>
        <v>1.4988425925925926E-2</v>
      </c>
      <c r="T424" s="5">
        <f>VLOOKUP(C424,'4'!$B$2:$I$1053,4,FALSE)</f>
        <v>30</v>
      </c>
      <c r="U424" s="140">
        <f>VLOOKUP(T424,Баллы!$A$2:$B$101,2)+V424/2</f>
        <v>63.5</v>
      </c>
      <c r="V424" s="126">
        <f>VLOOKUP(C424,'4'!$B$2:$I$1053,6,FALSE)</f>
        <v>5</v>
      </c>
      <c r="W424" s="136"/>
      <c r="X424" s="5"/>
      <c r="Y424" s="140"/>
      <c r="Z424" s="126"/>
      <c r="AA424" s="136"/>
      <c r="AB424" s="5"/>
      <c r="AC424" s="140"/>
      <c r="AD424" s="126"/>
      <c r="AE424" s="136"/>
      <c r="AF424" s="5"/>
      <c r="AG424" s="140"/>
      <c r="AH424" s="126"/>
      <c r="AI424" s="155"/>
      <c r="AJ424" s="123"/>
      <c r="AK424" s="139"/>
      <c r="AL424" s="124"/>
      <c r="AM424" s="155"/>
      <c r="AN424" s="123"/>
      <c r="AO424" s="139"/>
      <c r="AP424" s="124"/>
      <c r="AQ424" s="122"/>
      <c r="AR424" s="123"/>
      <c r="AS424" s="139"/>
      <c r="AT424" s="124"/>
      <c r="AU424" s="122"/>
      <c r="AV424" s="123"/>
      <c r="AW424" s="139"/>
      <c r="AX424" s="124"/>
    </row>
    <row r="425" spans="1:50" ht="14.4" customHeight="1">
      <c r="A425" s="245">
        <f>IF(D425=0," ",RANK(D425,$D$3:$D$1238,0))</f>
        <v>419</v>
      </c>
      <c r="B425" s="246">
        <v>421</v>
      </c>
      <c r="C425" s="283" t="s">
        <v>5059</v>
      </c>
      <c r="D425" s="115">
        <f>I425+M425+Q425+U425+Y425+AC425+AG425+AK425+AO425+AW425+AS425</f>
        <v>63.5</v>
      </c>
      <c r="E425" s="115">
        <f>J425+N425+R425+V425+Z425+AD425+AH425+AL425+AP425+AX425+AT425</f>
        <v>5</v>
      </c>
      <c r="F425" s="119">
        <f>COUNTA(H425,L425,P425,T425,X425,AB425,AF425,AJ425,AN425,AV425,AR425)</f>
        <v>1</v>
      </c>
      <c r="G425" s="125"/>
      <c r="H425" s="5"/>
      <c r="I425" s="140"/>
      <c r="J425" s="126"/>
      <c r="K425" s="125"/>
      <c r="L425" s="5"/>
      <c r="M425" s="140"/>
      <c r="N425" s="126"/>
      <c r="O425" s="125"/>
      <c r="P425" s="5"/>
      <c r="Q425" s="140"/>
      <c r="R425" s="126"/>
      <c r="S425" s="125"/>
      <c r="T425" s="5"/>
      <c r="U425" s="140"/>
      <c r="V425" s="126"/>
      <c r="W425" s="136"/>
      <c r="X425" s="5"/>
      <c r="Y425" s="140"/>
      <c r="Z425" s="126"/>
      <c r="AA425" s="136"/>
      <c r="AB425" s="301"/>
      <c r="AC425" s="140"/>
      <c r="AD425" s="126"/>
      <c r="AE425" s="136"/>
      <c r="AF425" s="5"/>
      <c r="AG425" s="140"/>
      <c r="AH425" s="126"/>
      <c r="AI425" s="155"/>
      <c r="AJ425" s="123"/>
      <c r="AK425" s="139"/>
      <c r="AL425" s="124"/>
      <c r="AM425" s="155">
        <f>VLOOKUP(C425,'9'!$B$2:$H$1187,3,FALSE)</f>
        <v>1.8912037037037036E-2</v>
      </c>
      <c r="AN425" s="123">
        <f>VLOOKUP(C425,'9'!$B$2:$H$1187,4,FALSE)</f>
        <v>30</v>
      </c>
      <c r="AO425" s="139">
        <f>VLOOKUP(AN425,Баллы!$A$2:$B$101,2)+AP425/2</f>
        <v>63.5</v>
      </c>
      <c r="AP425" s="124">
        <f>VLOOKUP(C425,'9'!$B$2:$H$1187,6,FALSE)</f>
        <v>5</v>
      </c>
      <c r="AQ425" s="122"/>
      <c r="AR425" s="123"/>
      <c r="AS425" s="139"/>
      <c r="AT425" s="124"/>
      <c r="AU425" s="122"/>
      <c r="AV425" s="123"/>
      <c r="AW425" s="139"/>
      <c r="AX425" s="124"/>
    </row>
    <row r="426" spans="1:50" ht="14.4" customHeight="1">
      <c r="A426" s="245">
        <f>IF(D426=0," ",RANK(D426,$D$3:$D$1238,0))</f>
        <v>424</v>
      </c>
      <c r="B426" s="246">
        <v>424</v>
      </c>
      <c r="C426" s="283" t="s">
        <v>4573</v>
      </c>
      <c r="D426" s="115">
        <f>I426+M426+Q426+U426+Y426+AC426+AG426+AK426+AO426+AW426+AS426</f>
        <v>63</v>
      </c>
      <c r="E426" s="115">
        <f>J426+N426+R426+V426+Z426+AD426+AH426+AL426+AP426+AX426+AT426</f>
        <v>10</v>
      </c>
      <c r="F426" s="119">
        <f>COUNTA(H426,L426,P426,T426,X426,AB426,AF426,AJ426,AN426,AV426,AR426)</f>
        <v>1</v>
      </c>
      <c r="G426" s="125"/>
      <c r="H426" s="5"/>
      <c r="I426" s="140"/>
      <c r="J426" s="126"/>
      <c r="K426" s="125"/>
      <c r="L426" s="5"/>
      <c r="M426" s="140"/>
      <c r="N426" s="126"/>
      <c r="O426" s="125"/>
      <c r="P426" s="5"/>
      <c r="Q426" s="140"/>
      <c r="R426" s="126"/>
      <c r="S426" s="125"/>
      <c r="T426" s="5"/>
      <c r="U426" s="140"/>
      <c r="V426" s="126"/>
      <c r="W426" s="136"/>
      <c r="X426" s="5"/>
      <c r="Y426" s="140"/>
      <c r="Z426" s="126"/>
      <c r="AA426" s="136"/>
      <c r="AB426" s="301"/>
      <c r="AC426" s="140"/>
      <c r="AD426" s="126"/>
      <c r="AE426" s="136"/>
      <c r="AF426" s="5"/>
      <c r="AG426" s="140"/>
      <c r="AH426" s="126"/>
      <c r="AI426" s="155"/>
      <c r="AJ426" s="123"/>
      <c r="AK426" s="139"/>
      <c r="AL426" s="124"/>
      <c r="AM426" s="155">
        <f>VLOOKUP(C426,'9'!$B$2:$H$1187,3,FALSE)</f>
        <v>3.4606481481481481E-2</v>
      </c>
      <c r="AN426" s="123">
        <f>VLOOKUP(C426,'9'!$B$2:$H$1187,4,FALSE)</f>
        <v>33</v>
      </c>
      <c r="AO426" s="139">
        <f>VLOOKUP(AN426,Баллы!$A$2:$B$101,2)+AP426/2</f>
        <v>63</v>
      </c>
      <c r="AP426" s="124">
        <f>VLOOKUP(C426,'9'!$B$2:$H$1187,6,FALSE)</f>
        <v>10</v>
      </c>
      <c r="AQ426" s="122"/>
      <c r="AR426" s="123"/>
      <c r="AS426" s="139"/>
      <c r="AT426" s="124"/>
      <c r="AU426" s="122"/>
      <c r="AV426" s="123"/>
      <c r="AW426" s="139"/>
      <c r="AX426" s="124"/>
    </row>
    <row r="427" spans="1:50" ht="14.4" customHeight="1">
      <c r="A427" s="245">
        <f>IF(D427=0," ",RANK(D427,$D$3:$D$1238,0))</f>
        <v>424</v>
      </c>
      <c r="B427" s="246">
        <v>424</v>
      </c>
      <c r="C427" s="104" t="s">
        <v>6309</v>
      </c>
      <c r="D427" s="115">
        <f>I427+M427+Q427+U427+Y427+AC427+AG427+AK427+AO427+AW427+AS427</f>
        <v>63</v>
      </c>
      <c r="E427" s="115">
        <f>J427+N427+R427+V427+Z427+AD427+AH427+AL427+AP427+AX427+AT427</f>
        <v>10</v>
      </c>
      <c r="F427" s="119">
        <f>COUNTA(H427,L427,P427,T427,X427,AB427,AF427,AJ427,AN427,AV427,AR427)</f>
        <v>1</v>
      </c>
      <c r="G427" s="125"/>
      <c r="H427" s="5"/>
      <c r="I427" s="140"/>
      <c r="J427" s="126"/>
      <c r="K427" s="125"/>
      <c r="L427" s="5"/>
      <c r="M427" s="140"/>
      <c r="N427" s="126"/>
      <c r="O427" s="125"/>
      <c r="P427" s="5"/>
      <c r="Q427" s="140"/>
      <c r="R427" s="126"/>
      <c r="S427" s="125"/>
      <c r="T427" s="5"/>
      <c r="U427" s="140"/>
      <c r="V427" s="126"/>
      <c r="W427" s="136"/>
      <c r="X427" s="5"/>
      <c r="Y427" s="140"/>
      <c r="Z427" s="126"/>
      <c r="AA427" s="136"/>
      <c r="AB427" s="301"/>
      <c r="AC427" s="140"/>
      <c r="AD427" s="126"/>
      <c r="AE427" s="136"/>
      <c r="AF427" s="5"/>
      <c r="AG427" s="140"/>
      <c r="AH427" s="126"/>
      <c r="AI427" s="155"/>
      <c r="AJ427" s="123"/>
      <c r="AK427" s="139"/>
      <c r="AL427" s="124"/>
      <c r="AM427" s="155"/>
      <c r="AN427" s="123"/>
      <c r="AO427" s="139"/>
      <c r="AP427" s="124"/>
      <c r="AQ427" s="122">
        <f>VLOOKUP(C427,'10'!$B$8:$H$232,3,FALSE)</f>
        <v>4.4675925925925924E-2</v>
      </c>
      <c r="AR427" s="123">
        <f>VLOOKUP(C427,'10'!$B$8:$H$232,4,FALSE)</f>
        <v>33</v>
      </c>
      <c r="AS427" s="139">
        <f>VLOOKUP(AR427,Баллы!$A$2:$B$101,2)+AT427/2</f>
        <v>63</v>
      </c>
      <c r="AT427" s="124">
        <f>VLOOKUP(C427,'10'!$B$8:$H$232,6,FALSE)</f>
        <v>10</v>
      </c>
      <c r="AU427" s="122"/>
      <c r="AV427" s="123"/>
      <c r="AW427" s="139"/>
      <c r="AX427" s="124"/>
    </row>
    <row r="428" spans="1:50" ht="14.4" customHeight="1">
      <c r="A428" s="245">
        <f>IF(D428=0," ",RANK(D428,$D$3:$D$1238,0))</f>
        <v>426</v>
      </c>
      <c r="B428" s="246">
        <v>426</v>
      </c>
      <c r="C428" s="104" t="s">
        <v>772</v>
      </c>
      <c r="D428" s="115">
        <f>I428+M428+Q428+U428+Y428+AC428+AG428+AK428+AO428+AW428+AS428</f>
        <v>62.5</v>
      </c>
      <c r="E428" s="115">
        <f>J428+N428+R428+V428+Z428+AD428+AH428+AL428+AP428+AX428+AT428</f>
        <v>5</v>
      </c>
      <c r="F428" s="119">
        <f>COUNTA(H428,L428,P428,T428,X428,AB428,AF428,AJ428,AN428,AV428,AR428)</f>
        <v>1</v>
      </c>
      <c r="G428" s="125"/>
      <c r="H428" s="5"/>
      <c r="I428" s="140"/>
      <c r="J428" s="126"/>
      <c r="K428" s="125">
        <f>VLOOKUP(C428,'2'!$B$101:$H$575,3,FALSE)</f>
        <v>2.0543981481481479E-2</v>
      </c>
      <c r="L428" s="5">
        <f>VLOOKUP(C428,'2'!$B$101:$H$575,4,FALSE)</f>
        <v>31</v>
      </c>
      <c r="M428" s="140">
        <f>VLOOKUP(L428,Баллы!$A$2:$B$101,2)+N428/2</f>
        <v>62.5</v>
      </c>
      <c r="N428" s="126">
        <f>VLOOKUP(C428,'2'!$B$101:$H$575,6,FALSE)</f>
        <v>5</v>
      </c>
      <c r="O428" s="125"/>
      <c r="P428" s="5"/>
      <c r="Q428" s="140"/>
      <c r="R428" s="126"/>
      <c r="S428" s="125"/>
      <c r="T428" s="5"/>
      <c r="U428" s="140"/>
      <c r="V428" s="126"/>
      <c r="W428" s="136"/>
      <c r="X428" s="5"/>
      <c r="Y428" s="140"/>
      <c r="Z428" s="126"/>
      <c r="AA428" s="136"/>
      <c r="AB428" s="5"/>
      <c r="AC428" s="140"/>
      <c r="AD428" s="126"/>
      <c r="AE428" s="136"/>
      <c r="AF428" s="5"/>
      <c r="AG428" s="140"/>
      <c r="AH428" s="126"/>
      <c r="AI428" s="155"/>
      <c r="AJ428" s="123"/>
      <c r="AK428" s="139"/>
      <c r="AL428" s="124"/>
      <c r="AM428" s="155"/>
      <c r="AN428" s="123"/>
      <c r="AO428" s="139"/>
      <c r="AP428" s="124"/>
      <c r="AQ428" s="122"/>
      <c r="AR428" s="123"/>
      <c r="AS428" s="139"/>
      <c r="AT428" s="124"/>
      <c r="AU428" s="122"/>
      <c r="AV428" s="123"/>
      <c r="AW428" s="139"/>
      <c r="AX428" s="124"/>
    </row>
    <row r="429" spans="1:50" ht="14.4" customHeight="1">
      <c r="A429" s="245">
        <f>IF(D429=0," ",RANK(D429,$D$3:$D$1238,0))</f>
        <v>426</v>
      </c>
      <c r="B429" s="246">
        <v>426</v>
      </c>
      <c r="C429" s="104" t="s">
        <v>773</v>
      </c>
      <c r="D429" s="115">
        <f>I429+M429+Q429+U429+Y429+AC429+AG429+AK429+AO429+AW429+AS429</f>
        <v>62.5</v>
      </c>
      <c r="E429" s="115">
        <f>J429+N429+R429+V429+Z429+AD429+AH429+AL429+AP429+AX429+AT429</f>
        <v>5</v>
      </c>
      <c r="F429" s="119">
        <f>COUNTA(H429,L429,P429,T429,X429,AB429,AF429,AJ429,AN429,AV429,AR429)</f>
        <v>1</v>
      </c>
      <c r="G429" s="125"/>
      <c r="H429" s="5"/>
      <c r="I429" s="140"/>
      <c r="J429" s="126"/>
      <c r="K429" s="125">
        <f>VLOOKUP(C429,'2'!$B$101:$H$575,3,FALSE)</f>
        <v>2.0543981481481479E-2</v>
      </c>
      <c r="L429" s="5">
        <f>VLOOKUP(C429,'2'!$B$101:$H$575,4,FALSE)</f>
        <v>31</v>
      </c>
      <c r="M429" s="140">
        <f>VLOOKUP(L429,Баллы!$A$2:$B$101,2)+N429/2</f>
        <v>62.5</v>
      </c>
      <c r="N429" s="126">
        <f>VLOOKUP(C429,'2'!$B$101:$H$575,6,FALSE)</f>
        <v>5</v>
      </c>
      <c r="O429" s="125"/>
      <c r="P429" s="5"/>
      <c r="Q429" s="140"/>
      <c r="R429" s="126"/>
      <c r="S429" s="125"/>
      <c r="T429" s="5"/>
      <c r="U429" s="140"/>
      <c r="V429" s="126"/>
      <c r="W429" s="136"/>
      <c r="X429" s="5"/>
      <c r="Y429" s="140"/>
      <c r="Z429" s="126"/>
      <c r="AA429" s="136"/>
      <c r="AB429" s="5"/>
      <c r="AC429" s="140"/>
      <c r="AD429" s="126"/>
      <c r="AE429" s="136"/>
      <c r="AF429" s="5"/>
      <c r="AG429" s="140"/>
      <c r="AH429" s="126"/>
      <c r="AI429" s="155"/>
      <c r="AJ429" s="123"/>
      <c r="AK429" s="139"/>
      <c r="AL429" s="124"/>
      <c r="AM429" s="155"/>
      <c r="AN429" s="123"/>
      <c r="AO429" s="139"/>
      <c r="AP429" s="124"/>
      <c r="AQ429" s="122"/>
      <c r="AR429" s="123"/>
      <c r="AS429" s="139"/>
      <c r="AT429" s="124"/>
      <c r="AU429" s="122"/>
      <c r="AV429" s="123"/>
      <c r="AW429" s="139"/>
      <c r="AX429" s="124"/>
    </row>
    <row r="430" spans="1:50" ht="14.4" customHeight="1">
      <c r="A430" s="245">
        <f>IF(D430=0," ",RANK(D430,$D$3:$D$1238,0))</f>
        <v>426</v>
      </c>
      <c r="B430" s="246">
        <v>426</v>
      </c>
      <c r="C430" s="104" t="s">
        <v>774</v>
      </c>
      <c r="D430" s="115">
        <f>I430+M430+Q430+U430+Y430+AC430+AG430+AK430+AO430+AW430+AS430</f>
        <v>62.5</v>
      </c>
      <c r="E430" s="115">
        <f>J430+N430+R430+V430+Z430+AD430+AH430+AL430+AP430+AX430+AT430</f>
        <v>5</v>
      </c>
      <c r="F430" s="119">
        <f>COUNTA(H430,L430,P430,T430,X430,AB430,AF430,AJ430,AN430,AV430,AR430)</f>
        <v>1</v>
      </c>
      <c r="G430" s="125"/>
      <c r="H430" s="5"/>
      <c r="I430" s="140"/>
      <c r="J430" s="126"/>
      <c r="K430" s="125">
        <f>VLOOKUP(C430,'2'!$B$101:$H$575,3,FALSE)</f>
        <v>2.0543981481481479E-2</v>
      </c>
      <c r="L430" s="5">
        <f>VLOOKUP(C430,'2'!$B$101:$H$575,4,FALSE)</f>
        <v>31</v>
      </c>
      <c r="M430" s="140">
        <f>VLOOKUP(L430,Баллы!$A$2:$B$101,2)+N430/2</f>
        <v>62.5</v>
      </c>
      <c r="N430" s="126">
        <f>VLOOKUP(C430,'2'!$B$101:$H$575,6,FALSE)</f>
        <v>5</v>
      </c>
      <c r="O430" s="125"/>
      <c r="P430" s="5"/>
      <c r="Q430" s="140"/>
      <c r="R430" s="126"/>
      <c r="S430" s="125"/>
      <c r="T430" s="5"/>
      <c r="U430" s="140"/>
      <c r="V430" s="126"/>
      <c r="W430" s="136"/>
      <c r="X430" s="5"/>
      <c r="Y430" s="140"/>
      <c r="Z430" s="126"/>
      <c r="AA430" s="136"/>
      <c r="AB430" s="5"/>
      <c r="AC430" s="140"/>
      <c r="AD430" s="126"/>
      <c r="AE430" s="136"/>
      <c r="AF430" s="5"/>
      <c r="AG430" s="140"/>
      <c r="AH430" s="126"/>
      <c r="AI430" s="155"/>
      <c r="AJ430" s="123"/>
      <c r="AK430" s="139"/>
      <c r="AL430" s="124"/>
      <c r="AM430" s="155"/>
      <c r="AN430" s="123"/>
      <c r="AO430" s="139"/>
      <c r="AP430" s="124"/>
      <c r="AQ430" s="122"/>
      <c r="AR430" s="123"/>
      <c r="AS430" s="139"/>
      <c r="AT430" s="124"/>
      <c r="AU430" s="122"/>
      <c r="AV430" s="123"/>
      <c r="AW430" s="139"/>
      <c r="AX430" s="124"/>
    </row>
    <row r="431" spans="1:50" ht="14.4" customHeight="1">
      <c r="A431" s="245">
        <f>IF(D431=0," ",RANK(D431,$D$3:$D$1238,0))</f>
        <v>426</v>
      </c>
      <c r="B431" s="246">
        <v>426</v>
      </c>
      <c r="C431" s="107" t="s">
        <v>2469</v>
      </c>
      <c r="D431" s="115">
        <f>I431+M431+Q431+U431+Y431+AC431+AG431+AK431+AO431+AW431+AS431</f>
        <v>62.5</v>
      </c>
      <c r="E431" s="115">
        <f>J431+N431+R431+V431+Z431+AD431+AH431+AL431+AP431+AX431+AT431</f>
        <v>5</v>
      </c>
      <c r="F431" s="119">
        <f>COUNTA(H431,L431,P431,T431,X431,AB431,AF431,AJ431,AN431,AV431,AR431)</f>
        <v>1</v>
      </c>
      <c r="G431" s="125"/>
      <c r="H431" s="5"/>
      <c r="I431" s="140"/>
      <c r="J431" s="126"/>
      <c r="K431" s="125"/>
      <c r="L431" s="5"/>
      <c r="M431" s="140"/>
      <c r="N431" s="126"/>
      <c r="O431" s="125"/>
      <c r="P431" s="5"/>
      <c r="Q431" s="140"/>
      <c r="R431" s="126"/>
      <c r="S431" s="125">
        <f>VLOOKUP(C431,'4'!$B$2:$I$1053,3,FALSE)</f>
        <v>1.5231481481481481E-2</v>
      </c>
      <c r="T431" s="5">
        <f>VLOOKUP(C431,'4'!$B$2:$I$1053,4,FALSE)</f>
        <v>31</v>
      </c>
      <c r="U431" s="140">
        <f>VLOOKUP(T431,Баллы!$A$2:$B$101,2)+V431/2</f>
        <v>62.5</v>
      </c>
      <c r="V431" s="126">
        <f>VLOOKUP(C431,'4'!$B$2:$I$1053,6,FALSE)</f>
        <v>5</v>
      </c>
      <c r="W431" s="136"/>
      <c r="X431" s="5"/>
      <c r="Y431" s="140"/>
      <c r="Z431" s="126"/>
      <c r="AA431" s="136"/>
      <c r="AB431" s="5"/>
      <c r="AC431" s="140"/>
      <c r="AD431" s="126"/>
      <c r="AE431" s="136"/>
      <c r="AF431" s="5"/>
      <c r="AG431" s="140"/>
      <c r="AH431" s="126"/>
      <c r="AI431" s="155"/>
      <c r="AJ431" s="123"/>
      <c r="AK431" s="139"/>
      <c r="AL431" s="124"/>
      <c r="AM431" s="155"/>
      <c r="AN431" s="123"/>
      <c r="AO431" s="139"/>
      <c r="AP431" s="124"/>
      <c r="AQ431" s="122"/>
      <c r="AR431" s="123"/>
      <c r="AS431" s="139"/>
      <c r="AT431" s="124"/>
      <c r="AU431" s="122"/>
      <c r="AV431" s="123"/>
      <c r="AW431" s="139"/>
      <c r="AX431" s="124"/>
    </row>
    <row r="432" spans="1:50" ht="14.4" customHeight="1">
      <c r="A432" s="245">
        <f>IF(D432=0," ",RANK(D432,$D$3:$D$1238,0))</f>
        <v>426</v>
      </c>
      <c r="B432" s="246">
        <v>426</v>
      </c>
      <c r="C432" s="283" t="s">
        <v>5061</v>
      </c>
      <c r="D432" s="115">
        <f>I432+M432+Q432+U432+Y432+AC432+AG432+AK432+AO432+AW432+AS432</f>
        <v>62.5</v>
      </c>
      <c r="E432" s="115">
        <f>J432+N432+R432+V432+Z432+AD432+AH432+AL432+AP432+AX432+AT432</f>
        <v>5</v>
      </c>
      <c r="F432" s="119">
        <f>COUNTA(H432,L432,P432,T432,X432,AB432,AF432,AJ432,AN432,AV432,AR432)</f>
        <v>1</v>
      </c>
      <c r="G432" s="125"/>
      <c r="H432" s="5"/>
      <c r="I432" s="140"/>
      <c r="J432" s="126"/>
      <c r="K432" s="125"/>
      <c r="L432" s="5"/>
      <c r="M432" s="140"/>
      <c r="N432" s="126"/>
      <c r="O432" s="125"/>
      <c r="P432" s="5"/>
      <c r="Q432" s="140"/>
      <c r="R432" s="126"/>
      <c r="S432" s="125"/>
      <c r="T432" s="5"/>
      <c r="U432" s="140"/>
      <c r="V432" s="126"/>
      <c r="W432" s="136"/>
      <c r="X432" s="5"/>
      <c r="Y432" s="140"/>
      <c r="Z432" s="126"/>
      <c r="AA432" s="136"/>
      <c r="AB432" s="301"/>
      <c r="AC432" s="140"/>
      <c r="AD432" s="126"/>
      <c r="AE432" s="136"/>
      <c r="AF432" s="5"/>
      <c r="AG432" s="140"/>
      <c r="AH432" s="126"/>
      <c r="AI432" s="155"/>
      <c r="AJ432" s="123"/>
      <c r="AK432" s="139"/>
      <c r="AL432" s="124"/>
      <c r="AM432" s="155">
        <f>VLOOKUP(C432,'9'!$B$2:$H$1187,3,FALSE)</f>
        <v>1.8252314814814815E-2</v>
      </c>
      <c r="AN432" s="123">
        <f>VLOOKUP(C432,'9'!$B$2:$H$1187,4,FALSE)</f>
        <v>31</v>
      </c>
      <c r="AO432" s="139">
        <f>VLOOKUP(AN432,Баллы!$A$2:$B$101,2)+AP432/2</f>
        <v>62.5</v>
      </c>
      <c r="AP432" s="124">
        <f>VLOOKUP(C432,'9'!$B$2:$H$1187,6,FALSE)</f>
        <v>5</v>
      </c>
      <c r="AQ432" s="122"/>
      <c r="AR432" s="123"/>
      <c r="AS432" s="139"/>
      <c r="AT432" s="124"/>
      <c r="AU432" s="122"/>
      <c r="AV432" s="123"/>
      <c r="AW432" s="139"/>
      <c r="AX432" s="124"/>
    </row>
    <row r="433" spans="1:50" ht="14.4" customHeight="1">
      <c r="A433" s="245">
        <f>IF(D433=0," ",RANK(D433,$D$3:$D$1238,0))</f>
        <v>431</v>
      </c>
      <c r="B433" s="246">
        <v>431</v>
      </c>
      <c r="C433" s="283" t="s">
        <v>4575</v>
      </c>
      <c r="D433" s="115">
        <f>I433+M433+Q433+U433+Y433+AC433+AG433+AK433+AO433+AW433+AS433</f>
        <v>62</v>
      </c>
      <c r="E433" s="115">
        <f>J433+N433+R433+V433+Z433+AD433+AH433+AL433+AP433+AX433+AT433</f>
        <v>10</v>
      </c>
      <c r="F433" s="119">
        <f>COUNTA(H433,L433,P433,T433,X433,AB433,AF433,AJ433,AN433,AV433,AR433)</f>
        <v>1</v>
      </c>
      <c r="G433" s="125"/>
      <c r="H433" s="5"/>
      <c r="I433" s="140"/>
      <c r="J433" s="126"/>
      <c r="K433" s="125"/>
      <c r="L433" s="5"/>
      <c r="M433" s="140"/>
      <c r="N433" s="126"/>
      <c r="O433" s="125"/>
      <c r="P433" s="5"/>
      <c r="Q433" s="140"/>
      <c r="R433" s="126"/>
      <c r="S433" s="125"/>
      <c r="T433" s="5"/>
      <c r="U433" s="140"/>
      <c r="V433" s="126"/>
      <c r="W433" s="136"/>
      <c r="X433" s="5"/>
      <c r="Y433" s="140"/>
      <c r="Z433" s="126"/>
      <c r="AA433" s="136"/>
      <c r="AB433" s="301"/>
      <c r="AC433" s="140"/>
      <c r="AD433" s="126"/>
      <c r="AE433" s="136"/>
      <c r="AF433" s="5"/>
      <c r="AG433" s="140"/>
      <c r="AH433" s="126"/>
      <c r="AI433" s="155"/>
      <c r="AJ433" s="123"/>
      <c r="AK433" s="139"/>
      <c r="AL433" s="124"/>
      <c r="AM433" s="155">
        <f>VLOOKUP(C433,'9'!$B$2:$H$1187,3,FALSE)</f>
        <v>3.4282407407407407E-2</v>
      </c>
      <c r="AN433" s="123">
        <f>VLOOKUP(C433,'9'!$B$2:$H$1187,4,FALSE)</f>
        <v>34</v>
      </c>
      <c r="AO433" s="139">
        <f>VLOOKUP(AN433,Баллы!$A$2:$B$101,2)+AP433/2</f>
        <v>62</v>
      </c>
      <c r="AP433" s="124">
        <f>VLOOKUP(C433,'9'!$B$2:$H$1187,6,FALSE)</f>
        <v>10</v>
      </c>
      <c r="AQ433" s="122"/>
      <c r="AR433" s="123"/>
      <c r="AS433" s="139"/>
      <c r="AT433" s="124"/>
      <c r="AU433" s="122"/>
      <c r="AV433" s="123"/>
      <c r="AW433" s="139"/>
      <c r="AX433" s="124"/>
    </row>
    <row r="434" spans="1:50" ht="14.4" customHeight="1">
      <c r="A434" s="245">
        <f>IF(D434=0," ",RANK(D434,$D$3:$D$1238,0))</f>
        <v>431</v>
      </c>
      <c r="B434" s="246">
        <v>432</v>
      </c>
      <c r="C434" s="104" t="s">
        <v>6393</v>
      </c>
      <c r="D434" s="115">
        <f>I434+M434+Q434+U434+Y434+AC434+AG434+AK434+AO434+AW434+AS434</f>
        <v>62</v>
      </c>
      <c r="E434" s="115">
        <f>J434+N434+R434+V434+Z434+AD434+AH434+AL434+AP434+AX434+AT434</f>
        <v>8</v>
      </c>
      <c r="F434" s="119">
        <f>COUNTA(H434,L434,P434,T434,X434,AB434,AF434,AJ434,AN434,AV434,AR434)</f>
        <v>1</v>
      </c>
      <c r="G434" s="125"/>
      <c r="H434" s="5"/>
      <c r="I434" s="140"/>
      <c r="J434" s="126"/>
      <c r="K434" s="125"/>
      <c r="L434" s="5"/>
      <c r="M434" s="140"/>
      <c r="N434" s="126"/>
      <c r="O434" s="125"/>
      <c r="P434" s="5"/>
      <c r="Q434" s="140"/>
      <c r="R434" s="126"/>
      <c r="S434" s="125"/>
      <c r="T434" s="5"/>
      <c r="U434" s="140"/>
      <c r="V434" s="126"/>
      <c r="W434" s="136"/>
      <c r="X434" s="5"/>
      <c r="Y434" s="140"/>
      <c r="Z434" s="126"/>
      <c r="AA434" s="136"/>
      <c r="AB434" s="301"/>
      <c r="AC434" s="140"/>
      <c r="AD434" s="126"/>
      <c r="AE434" s="136"/>
      <c r="AF434" s="5"/>
      <c r="AG434" s="140"/>
      <c r="AH434" s="126"/>
      <c r="AI434" s="155"/>
      <c r="AJ434" s="123"/>
      <c r="AK434" s="139"/>
      <c r="AL434" s="124"/>
      <c r="AM434" s="155"/>
      <c r="AN434" s="123"/>
      <c r="AO434" s="139"/>
      <c r="AP434" s="124"/>
      <c r="AQ434" s="122"/>
      <c r="AR434" s="123"/>
      <c r="AS434" s="139"/>
      <c r="AT434" s="124"/>
      <c r="AU434" s="122">
        <f>VLOOKUP(C434,'11'!$B$9:$H$521,3,FALSE)</f>
        <v>3.3553240740740738E-2</v>
      </c>
      <c r="AV434" s="123">
        <f>VLOOKUP(C434,'11'!$B$9:$H$521,4,FALSE)</f>
        <v>33</v>
      </c>
      <c r="AW434" s="139">
        <f>VLOOKUP(AV434,Баллы!$A$2:$B$101,2)+AX434/2</f>
        <v>62</v>
      </c>
      <c r="AX434" s="124">
        <f>VLOOKUP(C434,'11'!$B$9:$H$521,6,FALSE)</f>
        <v>8</v>
      </c>
    </row>
    <row r="435" spans="1:50" ht="14.4" customHeight="1">
      <c r="A435" s="245">
        <f>IF(D435=0," ",RANK(D435,$D$3:$D$1238,0))</f>
        <v>433</v>
      </c>
      <c r="B435" s="246">
        <v>433</v>
      </c>
      <c r="C435" s="104" t="s">
        <v>571</v>
      </c>
      <c r="D435" s="115">
        <f>I435+M435+Q435+U435+Y435+AC435+AG435+AK435+AO435+AW435+AS435</f>
        <v>61.5</v>
      </c>
      <c r="E435" s="115">
        <f>J435+N435+R435+V435+Z435+AD435+AH435+AL435+AP435+AX435+AT435</f>
        <v>25</v>
      </c>
      <c r="F435" s="119">
        <f>COUNTA(H435,L435,P435,T435,X435,AB435,AF435,AJ435,AN435,AV435,AR435)</f>
        <v>2</v>
      </c>
      <c r="G435" s="125">
        <f>VLOOKUP(C435,'1'!$B$46:$H$384,3,FALSE)</f>
        <v>3.9456018518518522E-2</v>
      </c>
      <c r="H435" s="5">
        <f>VLOOKUP(C435,'1'!$B$46:$H$384,4,FALSE)</f>
        <v>77</v>
      </c>
      <c r="I435" s="140">
        <f>VLOOKUP(H435,Баллы!$A$2:$B$101,2)+J435/2</f>
        <v>19</v>
      </c>
      <c r="J435" s="126">
        <f>VLOOKUP(C435,'1'!$B$46:$H$384,6,FALSE)</f>
        <v>10</v>
      </c>
      <c r="K435" s="125">
        <f>VLOOKUP(C435,'2'!$B$101:$H$575,3,FALSE)</f>
        <v>5.6076388888888884E-2</v>
      </c>
      <c r="L435" s="5">
        <f>VLOOKUP(C435,'2'!$B$101:$H$575,4,FALSE)</f>
        <v>56</v>
      </c>
      <c r="M435" s="140">
        <f>VLOOKUP(L435,Баллы!$A$2:$B$101,2)+N435/2</f>
        <v>42.5</v>
      </c>
      <c r="N435" s="126">
        <f>VLOOKUP(C435,'2'!$B$101:$H$575,6,FALSE)</f>
        <v>15</v>
      </c>
      <c r="O435" s="125"/>
      <c r="P435" s="5"/>
      <c r="Q435" s="140"/>
      <c r="R435" s="126"/>
      <c r="S435" s="125"/>
      <c r="T435" s="5"/>
      <c r="U435" s="140"/>
      <c r="V435" s="126"/>
      <c r="W435" s="136"/>
      <c r="X435" s="5"/>
      <c r="Y435" s="140"/>
      <c r="Z435" s="126"/>
      <c r="AA435" s="136"/>
      <c r="AB435" s="5"/>
      <c r="AC435" s="140"/>
      <c r="AD435" s="126"/>
      <c r="AE435" s="136"/>
      <c r="AF435" s="5"/>
      <c r="AG435" s="140"/>
      <c r="AH435" s="126"/>
      <c r="AI435" s="155"/>
      <c r="AJ435" s="123"/>
      <c r="AK435" s="139"/>
      <c r="AL435" s="124"/>
      <c r="AM435" s="155"/>
      <c r="AN435" s="123"/>
      <c r="AO435" s="139"/>
      <c r="AP435" s="124"/>
      <c r="AQ435" s="122"/>
      <c r="AR435" s="123"/>
      <c r="AS435" s="139"/>
      <c r="AT435" s="124"/>
      <c r="AU435" s="122"/>
      <c r="AV435" s="123"/>
      <c r="AW435" s="139"/>
      <c r="AX435" s="124"/>
    </row>
    <row r="436" spans="1:50" ht="14.4" customHeight="1">
      <c r="A436" s="245">
        <f>IF(D436=0," ",RANK(D436,$D$3:$D$1238,0))</f>
        <v>433</v>
      </c>
      <c r="B436" s="246">
        <v>434</v>
      </c>
      <c r="C436" s="109" t="s">
        <v>2538</v>
      </c>
      <c r="D436" s="115">
        <f>I436+M436+Q436+U436+Y436+AC436+AG436+AK436+AO436+AW436+AS436</f>
        <v>61.5</v>
      </c>
      <c r="E436" s="115">
        <f>J436+N436+R436+V436+Z436+AD436+AH436+AL436+AP436+AX436+AT436</f>
        <v>25</v>
      </c>
      <c r="F436" s="119">
        <f>COUNTA(H436,L436,P436,T436,X436,AB436,AF436,AJ436,AN436,AV436,AR436)</f>
        <v>1</v>
      </c>
      <c r="G436" s="125"/>
      <c r="H436" s="5"/>
      <c r="I436" s="140"/>
      <c r="J436" s="126"/>
      <c r="K436" s="125"/>
      <c r="L436" s="5"/>
      <c r="M436" s="140"/>
      <c r="N436" s="126"/>
      <c r="O436" s="125"/>
      <c r="P436" s="5"/>
      <c r="Q436" s="140"/>
      <c r="R436" s="126"/>
      <c r="S436" s="125"/>
      <c r="T436" s="5"/>
      <c r="U436" s="140"/>
      <c r="V436" s="126"/>
      <c r="W436" s="136">
        <f>VLOOKUP(C436,'5'!$B$50:$H$423,3,FALSE)</f>
        <v>0.12177083333333333</v>
      </c>
      <c r="X436" s="5">
        <f>VLOOKUP(C436,'5'!$B$50:$H$423,4,FALSE)</f>
        <v>42</v>
      </c>
      <c r="Y436" s="140">
        <f>VLOOKUP(X436,Баллы!$A$2:$B$101,2)+Z436/2</f>
        <v>61.5</v>
      </c>
      <c r="Z436" s="126">
        <f>VLOOKUP(C436,'5'!$B$50:$H$423,6,FALSE)</f>
        <v>25</v>
      </c>
      <c r="AA436" s="136"/>
      <c r="AB436" s="5"/>
      <c r="AC436" s="140"/>
      <c r="AD436" s="126"/>
      <c r="AE436" s="136"/>
      <c r="AF436" s="5"/>
      <c r="AG436" s="140"/>
      <c r="AH436" s="126"/>
      <c r="AI436" s="155"/>
      <c r="AJ436" s="123"/>
      <c r="AK436" s="139"/>
      <c r="AL436" s="124"/>
      <c r="AM436" s="155"/>
      <c r="AN436" s="123"/>
      <c r="AO436" s="139"/>
      <c r="AP436" s="124"/>
      <c r="AQ436" s="122"/>
      <c r="AR436" s="123"/>
      <c r="AS436" s="139"/>
      <c r="AT436" s="124"/>
      <c r="AU436" s="122"/>
      <c r="AV436" s="123"/>
      <c r="AW436" s="139"/>
      <c r="AX436" s="124"/>
    </row>
    <row r="437" spans="1:50" ht="14.4" customHeight="1">
      <c r="A437" s="245">
        <f>IF(D437=0," ",RANK(D437,$D$3:$D$1238,0))</f>
        <v>433</v>
      </c>
      <c r="B437" s="246">
        <v>435</v>
      </c>
      <c r="C437" s="104" t="s">
        <v>885</v>
      </c>
      <c r="D437" s="115">
        <f>I437+M437+Q437+U437+Y437+AC437+AG437+AK437+AO437+AW437+AS437</f>
        <v>61.5</v>
      </c>
      <c r="E437" s="115">
        <f>J437+N437+R437+V437+Z437+AD437+AH437+AL437+AP437+AX437+AT437</f>
        <v>15</v>
      </c>
      <c r="F437" s="119">
        <f>COUNTA(H437,L437,P437,T437,X437,AB437,AF437,AJ437,AN437,AV437,AR437)</f>
        <v>1</v>
      </c>
      <c r="G437" s="125"/>
      <c r="H437" s="5"/>
      <c r="I437" s="140"/>
      <c r="J437" s="126"/>
      <c r="K437" s="125">
        <f>VLOOKUP(C437,'2'!$B$101:$H$575,3,FALSE)</f>
        <v>5.2546296296296292E-2</v>
      </c>
      <c r="L437" s="5">
        <f>VLOOKUP(C437,'2'!$B$101:$H$575,4,FALSE)</f>
        <v>37</v>
      </c>
      <c r="M437" s="140">
        <f>VLOOKUP(L437,Баллы!$A$2:$B$101,2)+N437/2</f>
        <v>61.5</v>
      </c>
      <c r="N437" s="126">
        <f>VLOOKUP(C437,'2'!$B$101:$H$575,6,FALSE)</f>
        <v>15</v>
      </c>
      <c r="O437" s="125"/>
      <c r="P437" s="5"/>
      <c r="Q437" s="140"/>
      <c r="R437" s="126"/>
      <c r="S437" s="125"/>
      <c r="T437" s="5"/>
      <c r="U437" s="140"/>
      <c r="V437" s="126"/>
      <c r="W437" s="136"/>
      <c r="X437" s="5"/>
      <c r="Y437" s="140"/>
      <c r="Z437" s="126"/>
      <c r="AA437" s="136"/>
      <c r="AB437" s="5"/>
      <c r="AC437" s="140"/>
      <c r="AD437" s="126"/>
      <c r="AE437" s="136"/>
      <c r="AF437" s="5"/>
      <c r="AG437" s="140"/>
      <c r="AH437" s="126"/>
      <c r="AI437" s="155"/>
      <c r="AJ437" s="123"/>
      <c r="AK437" s="139"/>
      <c r="AL437" s="124"/>
      <c r="AM437" s="155"/>
      <c r="AN437" s="123"/>
      <c r="AO437" s="139"/>
      <c r="AP437" s="124"/>
      <c r="AQ437" s="122"/>
      <c r="AR437" s="123"/>
      <c r="AS437" s="139"/>
      <c r="AT437" s="124"/>
      <c r="AU437" s="122"/>
      <c r="AV437" s="123"/>
      <c r="AW437" s="139"/>
      <c r="AX437" s="124"/>
    </row>
    <row r="438" spans="1:50" ht="14.4" customHeight="1">
      <c r="A438" s="245">
        <f>IF(D438=0," ",RANK(D438,$D$3:$D$1238,0))</f>
        <v>433</v>
      </c>
      <c r="B438" s="246">
        <v>436</v>
      </c>
      <c r="C438" s="283" t="s">
        <v>5063</v>
      </c>
      <c r="D438" s="115">
        <f>I438+M438+Q438+U438+Y438+AC438+AG438+AK438+AO438+AW438+AS438</f>
        <v>61.5</v>
      </c>
      <c r="E438" s="115">
        <f>J438+N438+R438+V438+Z438+AD438+AH438+AL438+AP438+AX438+AT438</f>
        <v>5</v>
      </c>
      <c r="F438" s="119">
        <f>COUNTA(H438,L438,P438,T438,X438,AB438,AF438,AJ438,AN438,AV438,AR438)</f>
        <v>1</v>
      </c>
      <c r="G438" s="125"/>
      <c r="H438" s="5"/>
      <c r="I438" s="140"/>
      <c r="J438" s="126"/>
      <c r="K438" s="125"/>
      <c r="L438" s="5"/>
      <c r="M438" s="140"/>
      <c r="N438" s="126"/>
      <c r="O438" s="125"/>
      <c r="P438" s="5"/>
      <c r="Q438" s="140"/>
      <c r="R438" s="126"/>
      <c r="S438" s="125"/>
      <c r="T438" s="5"/>
      <c r="U438" s="140"/>
      <c r="V438" s="126"/>
      <c r="W438" s="136"/>
      <c r="X438" s="5"/>
      <c r="Y438" s="140"/>
      <c r="Z438" s="126"/>
      <c r="AA438" s="136"/>
      <c r="AB438" s="301"/>
      <c r="AC438" s="140"/>
      <c r="AD438" s="126"/>
      <c r="AE438" s="136"/>
      <c r="AF438" s="5"/>
      <c r="AG438" s="140"/>
      <c r="AH438" s="126"/>
      <c r="AI438" s="155"/>
      <c r="AJ438" s="123"/>
      <c r="AK438" s="139"/>
      <c r="AL438" s="124"/>
      <c r="AM438" s="155">
        <f>VLOOKUP(C438,'9'!$B$2:$H$1187,3,FALSE)</f>
        <v>1.8981481481481481E-2</v>
      </c>
      <c r="AN438" s="123">
        <f>VLOOKUP(C438,'9'!$B$2:$H$1187,4,FALSE)</f>
        <v>32</v>
      </c>
      <c r="AO438" s="139">
        <f>VLOOKUP(AN438,Баллы!$A$2:$B$101,2)+AP438/2</f>
        <v>61.5</v>
      </c>
      <c r="AP438" s="124">
        <f>VLOOKUP(C438,'9'!$B$2:$H$1187,6,FALSE)</f>
        <v>5</v>
      </c>
      <c r="AQ438" s="122"/>
      <c r="AR438" s="123"/>
      <c r="AS438" s="139"/>
      <c r="AT438" s="124"/>
      <c r="AU438" s="122"/>
      <c r="AV438" s="123"/>
      <c r="AW438" s="139"/>
      <c r="AX438" s="124"/>
    </row>
    <row r="439" spans="1:50" ht="14.4" customHeight="1">
      <c r="A439" s="245">
        <f>IF(D439=0," ",RANK(D439,$D$3:$D$1238,0))</f>
        <v>437</v>
      </c>
      <c r="B439" s="246">
        <v>437</v>
      </c>
      <c r="C439" s="107" t="s">
        <v>1988</v>
      </c>
      <c r="D439" s="115">
        <f>I439+M439+Q439+U439+Y439+AC439+AG439+AK439+AO439+AW439+AS439</f>
        <v>61</v>
      </c>
      <c r="E439" s="115">
        <f>J439+N439+R439+V439+Z439+AD439+AH439+AL439+AP439+AX439+AT439</f>
        <v>10</v>
      </c>
      <c r="F439" s="119">
        <f>COUNTA(H439,L439,P439,T439,X439,AB439,AF439,AJ439,AN439,AV439,AR439)</f>
        <v>1</v>
      </c>
      <c r="G439" s="125"/>
      <c r="H439" s="5"/>
      <c r="I439" s="140"/>
      <c r="J439" s="126"/>
      <c r="K439" s="125"/>
      <c r="L439" s="5"/>
      <c r="M439" s="140"/>
      <c r="N439" s="126"/>
      <c r="O439" s="125"/>
      <c r="P439" s="5"/>
      <c r="Q439" s="140"/>
      <c r="R439" s="126"/>
      <c r="S439" s="125">
        <f>VLOOKUP(C439,'4'!$B$2:$I$1053,3,FALSE)</f>
        <v>3.4247685185185187E-2</v>
      </c>
      <c r="T439" s="5">
        <f>VLOOKUP(C439,'4'!$B$2:$I$1053,4,FALSE)</f>
        <v>35</v>
      </c>
      <c r="U439" s="140">
        <f>VLOOKUP(T439,Баллы!$A$2:$B$101,2)+V439/2</f>
        <v>61</v>
      </c>
      <c r="V439" s="126">
        <f>VLOOKUP(C439,'4'!$B$2:$I$1053,6,FALSE)</f>
        <v>10</v>
      </c>
      <c r="W439" s="136"/>
      <c r="X439" s="5"/>
      <c r="Y439" s="140"/>
      <c r="Z439" s="126"/>
      <c r="AA439" s="136"/>
      <c r="AB439" s="5"/>
      <c r="AC439" s="140"/>
      <c r="AD439" s="126"/>
      <c r="AE439" s="136"/>
      <c r="AF439" s="5"/>
      <c r="AG439" s="140"/>
      <c r="AH439" s="126"/>
      <c r="AI439" s="155"/>
      <c r="AJ439" s="123"/>
      <c r="AK439" s="139"/>
      <c r="AL439" s="124"/>
      <c r="AM439" s="155"/>
      <c r="AN439" s="123"/>
      <c r="AO439" s="139"/>
      <c r="AP439" s="124"/>
      <c r="AQ439" s="122"/>
      <c r="AR439" s="123"/>
      <c r="AS439" s="139"/>
      <c r="AT439" s="124"/>
      <c r="AU439" s="122"/>
      <c r="AV439" s="123"/>
      <c r="AW439" s="139"/>
      <c r="AX439" s="124"/>
    </row>
    <row r="440" spans="1:50" ht="14.4" customHeight="1">
      <c r="A440" s="245">
        <f>IF(D440=0," ",RANK(D440,$D$3:$D$1238,0))</f>
        <v>437</v>
      </c>
      <c r="B440" s="246">
        <v>437</v>
      </c>
      <c r="C440" s="108" t="s">
        <v>1133</v>
      </c>
      <c r="D440" s="115">
        <f>I440+M440+Q440+U440+Y440+AC440+AG440+AK440+AO440+AW440+AS440</f>
        <v>61</v>
      </c>
      <c r="E440" s="115">
        <f>J440+N440+R440+V440+Z440+AD440+AH440+AL440+AP440+AX440+AT440</f>
        <v>10</v>
      </c>
      <c r="F440" s="119">
        <f>COUNTA(H440,L440,P440,T440,X440,AB440,AF440,AJ440,AN440,AV440,AR440)</f>
        <v>1</v>
      </c>
      <c r="G440" s="125"/>
      <c r="H440" s="5"/>
      <c r="I440" s="140"/>
      <c r="J440" s="126"/>
      <c r="K440" s="125"/>
      <c r="L440" s="5"/>
      <c r="M440" s="140"/>
      <c r="N440" s="126"/>
      <c r="O440" s="125"/>
      <c r="P440" s="5"/>
      <c r="Q440" s="140"/>
      <c r="R440" s="126"/>
      <c r="S440" s="125"/>
      <c r="T440" s="5"/>
      <c r="U440" s="140"/>
      <c r="V440" s="126"/>
      <c r="W440" s="136">
        <f>VLOOKUP(C440,'5'!$B$50:$H$423,3,FALSE)</f>
        <v>4.6805555555555552E-2</v>
      </c>
      <c r="X440" s="5">
        <f>VLOOKUP(C440,'5'!$B$50:$H$423,4,FALSE)</f>
        <v>35</v>
      </c>
      <c r="Y440" s="140">
        <f>VLOOKUP(X440,Баллы!$A$2:$B$101,2)+Z440/2</f>
        <v>61</v>
      </c>
      <c r="Z440" s="126">
        <f>VLOOKUP(C440,'5'!$B$50:$H$423,6,FALSE)</f>
        <v>10</v>
      </c>
      <c r="AA440" s="136"/>
      <c r="AB440" s="5"/>
      <c r="AC440" s="140"/>
      <c r="AD440" s="126"/>
      <c r="AE440" s="136"/>
      <c r="AF440" s="5"/>
      <c r="AG440" s="140"/>
      <c r="AH440" s="126"/>
      <c r="AI440" s="155"/>
      <c r="AJ440" s="123"/>
      <c r="AK440" s="139"/>
      <c r="AL440" s="124"/>
      <c r="AM440" s="155"/>
      <c r="AN440" s="123"/>
      <c r="AO440" s="139"/>
      <c r="AP440" s="124"/>
      <c r="AQ440" s="122"/>
      <c r="AR440" s="123"/>
      <c r="AS440" s="139"/>
      <c r="AT440" s="124"/>
      <c r="AU440" s="122"/>
      <c r="AV440" s="123"/>
      <c r="AW440" s="139"/>
      <c r="AX440" s="124"/>
    </row>
    <row r="441" spans="1:50" ht="14.4" customHeight="1">
      <c r="A441" s="245">
        <f>IF(D441=0," ",RANK(D441,$D$3:$D$1238,0))</f>
        <v>437</v>
      </c>
      <c r="B441" s="246">
        <v>437</v>
      </c>
      <c r="C441" s="110" t="s">
        <v>2606</v>
      </c>
      <c r="D441" s="115">
        <f>I441+M441+Q441+U441+Y441+AC441+AG441+AK441+AO441+AW441+AS441</f>
        <v>61</v>
      </c>
      <c r="E441" s="115">
        <f>J441+N441+R441+V441+Z441+AD441+AH441+AL441+AP441+AX441+AT441</f>
        <v>10</v>
      </c>
      <c r="F441" s="119">
        <f>COUNTA(H441,L441,P441,T441,X441,AB441,AF441,AJ441,AN441,AV441,AR441)</f>
        <v>1</v>
      </c>
      <c r="G441" s="125"/>
      <c r="H441" s="5"/>
      <c r="I441" s="140"/>
      <c r="J441" s="126"/>
      <c r="K441" s="125"/>
      <c r="L441" s="5"/>
      <c r="M441" s="140"/>
      <c r="N441" s="126"/>
      <c r="O441" s="125"/>
      <c r="P441" s="5"/>
      <c r="Q441" s="140"/>
      <c r="R441" s="126"/>
      <c r="S441" s="125"/>
      <c r="T441" s="5"/>
      <c r="U441" s="140"/>
      <c r="V441" s="126"/>
      <c r="W441" s="136"/>
      <c r="X441" s="5"/>
      <c r="Y441" s="140"/>
      <c r="Z441" s="126"/>
      <c r="AA441" s="136">
        <f>VLOOKUP(C441,'6'!$B$8:$H$202,3,FALSE)</f>
        <v>4.445601851851852E-2</v>
      </c>
      <c r="AB441" s="5">
        <f>VLOOKUP(C441,'6'!$B$8:$H$202,4,FALSE)</f>
        <v>35</v>
      </c>
      <c r="AC441" s="140">
        <f>VLOOKUP(AB441,Баллы!$A$2:$B$101,2)+AD441/2</f>
        <v>61</v>
      </c>
      <c r="AD441" s="126">
        <f>VLOOKUP(C441,'6'!$B$8:$H$202,6,FALSE)</f>
        <v>10</v>
      </c>
      <c r="AE441" s="136"/>
      <c r="AF441" s="5"/>
      <c r="AG441" s="140"/>
      <c r="AH441" s="126"/>
      <c r="AI441" s="155"/>
      <c r="AJ441" s="123"/>
      <c r="AK441" s="139"/>
      <c r="AL441" s="124"/>
      <c r="AM441" s="155"/>
      <c r="AN441" s="123"/>
      <c r="AO441" s="139"/>
      <c r="AP441" s="124"/>
      <c r="AQ441" s="122"/>
      <c r="AR441" s="123"/>
      <c r="AS441" s="139"/>
      <c r="AT441" s="124"/>
      <c r="AU441" s="122"/>
      <c r="AV441" s="123"/>
      <c r="AW441" s="139"/>
      <c r="AX441" s="124"/>
    </row>
    <row r="442" spans="1:50" ht="14.4" customHeight="1">
      <c r="A442" s="245">
        <f>IF(D442=0," ",RANK(D442,$D$3:$D$1238,0))</f>
        <v>440</v>
      </c>
      <c r="B442" s="246">
        <v>440</v>
      </c>
      <c r="C442" s="283" t="s">
        <v>4445</v>
      </c>
      <c r="D442" s="115">
        <f>I442+M442+Q442+U442+Y442+AC442+AG442+AK442+AO442+AW442+AS442</f>
        <v>60.5</v>
      </c>
      <c r="E442" s="115">
        <f>J442+N442+R442+V442+Z442+AD442+AH442+AL442+AP442+AX442+AT442</f>
        <v>25</v>
      </c>
      <c r="F442" s="119">
        <f>COUNTA(H442,L442,P442,T442,X442,AB442,AF442,AJ442,AN442,AV442,AR442)</f>
        <v>1</v>
      </c>
      <c r="G442" s="125"/>
      <c r="H442" s="5"/>
      <c r="I442" s="140"/>
      <c r="J442" s="126"/>
      <c r="K442" s="125"/>
      <c r="L442" s="5"/>
      <c r="M442" s="140"/>
      <c r="N442" s="126"/>
      <c r="O442" s="125"/>
      <c r="P442" s="5"/>
      <c r="Q442" s="140"/>
      <c r="R442" s="126"/>
      <c r="S442" s="125"/>
      <c r="T442" s="5"/>
      <c r="U442" s="140"/>
      <c r="V442" s="126"/>
      <c r="W442" s="136"/>
      <c r="X442" s="5"/>
      <c r="Y442" s="140"/>
      <c r="Z442" s="126"/>
      <c r="AA442" s="136"/>
      <c r="AB442" s="301"/>
      <c r="AC442" s="140"/>
      <c r="AD442" s="126"/>
      <c r="AE442" s="136"/>
      <c r="AF442" s="5"/>
      <c r="AG442" s="140"/>
      <c r="AH442" s="126"/>
      <c r="AI442" s="155"/>
      <c r="AJ442" s="123"/>
      <c r="AK442" s="139"/>
      <c r="AL442" s="124"/>
      <c r="AM442" s="155">
        <f>VLOOKUP(C442,'9'!$B$2:$H$1187,3,FALSE)</f>
        <v>9.9097222222222225E-2</v>
      </c>
      <c r="AN442" s="123">
        <f>VLOOKUP(C442,'9'!$B$2:$H$1187,4,FALSE)</f>
        <v>43</v>
      </c>
      <c r="AO442" s="139">
        <f>VLOOKUP(AN442,Баллы!$A$2:$B$101,2)+AP442/2</f>
        <v>60.5</v>
      </c>
      <c r="AP442" s="124">
        <f>VLOOKUP(C442,'9'!$B$2:$H$1187,6,FALSE)</f>
        <v>25</v>
      </c>
      <c r="AQ442" s="122"/>
      <c r="AR442" s="123"/>
      <c r="AS442" s="139"/>
      <c r="AT442" s="124"/>
      <c r="AU442" s="122"/>
      <c r="AV442" s="123"/>
      <c r="AW442" s="139"/>
      <c r="AX442" s="124"/>
    </row>
    <row r="443" spans="1:50" ht="14.4" customHeight="1">
      <c r="A443" s="245">
        <f>IF(D443=0," ",RANK(D443,$D$3:$D$1238,0))</f>
        <v>440</v>
      </c>
      <c r="B443" s="246">
        <v>441</v>
      </c>
      <c r="C443" s="283" t="s">
        <v>5065</v>
      </c>
      <c r="D443" s="115">
        <f>I443+M443+Q443+U443+Y443+AC443+AG443+AK443+AO443+AW443+AS443</f>
        <v>60.5</v>
      </c>
      <c r="E443" s="115">
        <f>J443+N443+R443+V443+Z443+AD443+AH443+AL443+AP443+AX443+AT443</f>
        <v>5</v>
      </c>
      <c r="F443" s="119">
        <f>COUNTA(H443,L443,P443,T443,X443,AB443,AF443,AJ443,AN443,AV443,AR443)</f>
        <v>1</v>
      </c>
      <c r="G443" s="125"/>
      <c r="H443" s="5"/>
      <c r="I443" s="140"/>
      <c r="J443" s="126"/>
      <c r="K443" s="125"/>
      <c r="L443" s="5"/>
      <c r="M443" s="140"/>
      <c r="N443" s="126"/>
      <c r="O443" s="125"/>
      <c r="P443" s="5"/>
      <c r="Q443" s="140"/>
      <c r="R443" s="126"/>
      <c r="S443" s="125"/>
      <c r="T443" s="5"/>
      <c r="U443" s="140"/>
      <c r="V443" s="126"/>
      <c r="W443" s="136"/>
      <c r="X443" s="5"/>
      <c r="Y443" s="140"/>
      <c r="Z443" s="126"/>
      <c r="AA443" s="136"/>
      <c r="AB443" s="301"/>
      <c r="AC443" s="140"/>
      <c r="AD443" s="126"/>
      <c r="AE443" s="136"/>
      <c r="AF443" s="5"/>
      <c r="AG443" s="140"/>
      <c r="AH443" s="126"/>
      <c r="AI443" s="155"/>
      <c r="AJ443" s="123"/>
      <c r="AK443" s="139"/>
      <c r="AL443" s="124"/>
      <c r="AM443" s="155">
        <f>VLOOKUP(C443,'9'!$B$2:$H$1187,3,FALSE)</f>
        <v>1.7997685185185186E-2</v>
      </c>
      <c r="AN443" s="123">
        <f>VLOOKUP(C443,'9'!$B$2:$H$1187,4,FALSE)</f>
        <v>33</v>
      </c>
      <c r="AO443" s="139">
        <f>VLOOKUP(AN443,Баллы!$A$2:$B$101,2)+AP443/2</f>
        <v>60.5</v>
      </c>
      <c r="AP443" s="124">
        <f>VLOOKUP(C443,'9'!$B$2:$H$1187,6,FALSE)</f>
        <v>5</v>
      </c>
      <c r="AQ443" s="122"/>
      <c r="AR443" s="123"/>
      <c r="AS443" s="139"/>
      <c r="AT443" s="124"/>
      <c r="AU443" s="122"/>
      <c r="AV443" s="123"/>
      <c r="AW443" s="139"/>
      <c r="AX443" s="124"/>
    </row>
    <row r="444" spans="1:50" ht="14.4" customHeight="1">
      <c r="A444" s="245">
        <f>IF(D444=0," ",RANK(D444,$D$3:$D$1238,0))</f>
        <v>442</v>
      </c>
      <c r="B444" s="246">
        <v>442</v>
      </c>
      <c r="C444" s="104" t="s">
        <v>931</v>
      </c>
      <c r="D444" s="115">
        <f>I444+M444+Q444+U444+Y444+AC444+AG444+AK444+AO444+AW444+AS444</f>
        <v>60</v>
      </c>
      <c r="E444" s="115">
        <f>J444+N444+R444+V444+Z444+AD444+AH444+AL444+AP444+AX444+AT444</f>
        <v>46</v>
      </c>
      <c r="F444" s="119">
        <f>COUNTA(H444,L444,P444,T444,X444,AB444,AF444,AJ444,AN444,AV444,AR444)</f>
        <v>2</v>
      </c>
      <c r="G444" s="125"/>
      <c r="H444" s="5"/>
      <c r="I444" s="140"/>
      <c r="J444" s="126"/>
      <c r="K444" s="125">
        <f>VLOOKUP(C444,'2'!$B$101:$H$575,3,FALSE)</f>
        <v>6.6944444444444445E-2</v>
      </c>
      <c r="L444" s="5">
        <f>VLOOKUP(C444,'2'!$B$101:$H$575,4,FALSE)</f>
        <v>109</v>
      </c>
      <c r="M444" s="140">
        <f>VLOOKUP(L444,Баллы!$A$2:$B$101,2)+N444/2</f>
        <v>8.5</v>
      </c>
      <c r="N444" s="126">
        <f>VLOOKUP(C444,'2'!$B$101:$H$575,6,FALSE)</f>
        <v>15</v>
      </c>
      <c r="O444" s="125"/>
      <c r="P444" s="5"/>
      <c r="Q444" s="140"/>
      <c r="R444" s="126"/>
      <c r="S444" s="125"/>
      <c r="T444" s="5"/>
      <c r="U444" s="140"/>
      <c r="V444" s="126"/>
      <c r="W444" s="136"/>
      <c r="X444" s="5"/>
      <c r="Y444" s="140"/>
      <c r="Z444" s="126"/>
      <c r="AA444" s="136"/>
      <c r="AB444" s="301"/>
      <c r="AC444" s="140"/>
      <c r="AD444" s="126"/>
      <c r="AE444" s="136"/>
      <c r="AF444" s="5"/>
      <c r="AG444" s="140"/>
      <c r="AH444" s="126"/>
      <c r="AI444" s="155"/>
      <c r="AJ444" s="123"/>
      <c r="AK444" s="139"/>
      <c r="AL444" s="124"/>
      <c r="AM444" s="155"/>
      <c r="AN444" s="123"/>
      <c r="AO444" s="139"/>
      <c r="AP444" s="124"/>
      <c r="AQ444" s="122"/>
      <c r="AR444" s="123"/>
      <c r="AS444" s="139"/>
      <c r="AT444" s="124"/>
      <c r="AU444" s="122">
        <f>VLOOKUP(C444,'11'!$B$9:$H$521,3,FALSE)</f>
        <v>0.1439236111111111</v>
      </c>
      <c r="AV444" s="123">
        <f>VLOOKUP(C444,'11'!$B$9:$H$521,4,FALSE)</f>
        <v>55</v>
      </c>
      <c r="AW444" s="139">
        <f>VLOOKUP(AV444,Баллы!$A$2:$B$101,2)+AX444/2</f>
        <v>51.5</v>
      </c>
      <c r="AX444" s="124">
        <f>VLOOKUP(C444,'11'!$B$9:$H$521,6,FALSE)</f>
        <v>31</v>
      </c>
    </row>
    <row r="445" spans="1:50" ht="14.4" customHeight="1">
      <c r="A445" s="245">
        <f>IF(D445=0," ",RANK(D445,$D$3:$D$1238,0))</f>
        <v>442</v>
      </c>
      <c r="B445" s="246">
        <v>443</v>
      </c>
      <c r="C445" s="107" t="s">
        <v>2484</v>
      </c>
      <c r="D445" s="115">
        <f>I445+M445+Q445+U445+Y445+AC445+AG445+AK445+AO445+AW445+AS445</f>
        <v>60</v>
      </c>
      <c r="E445" s="115">
        <f>J445+N445+R445+V445+Z445+AD445+AH445+AL445+AP445+AX445+AT445</f>
        <v>10</v>
      </c>
      <c r="F445" s="119">
        <f>COUNTA(H445,L445,P445,T445,X445,AB445,AF445,AJ445,AN445,AV445,AR445)</f>
        <v>1</v>
      </c>
      <c r="G445" s="125"/>
      <c r="H445" s="5"/>
      <c r="I445" s="140"/>
      <c r="J445" s="126"/>
      <c r="K445" s="125"/>
      <c r="L445" s="5"/>
      <c r="M445" s="140"/>
      <c r="N445" s="126"/>
      <c r="O445" s="125"/>
      <c r="P445" s="5"/>
      <c r="Q445" s="140"/>
      <c r="R445" s="126"/>
      <c r="S445" s="125">
        <f>VLOOKUP(C445,'4'!$B$2:$I$1053,3,FALSE)</f>
        <v>3.4305555555555554E-2</v>
      </c>
      <c r="T445" s="5">
        <f>VLOOKUP(C445,'4'!$B$2:$I$1053,4,FALSE)</f>
        <v>36</v>
      </c>
      <c r="U445" s="140">
        <f>VLOOKUP(T445,Баллы!$A$2:$B$101,2)+V445/2</f>
        <v>60</v>
      </c>
      <c r="V445" s="126">
        <f>VLOOKUP(C445,'4'!$B$2:$I$1053,6,FALSE)</f>
        <v>10</v>
      </c>
      <c r="W445" s="136"/>
      <c r="X445" s="5"/>
      <c r="Y445" s="140"/>
      <c r="Z445" s="126"/>
      <c r="AA445" s="136"/>
      <c r="AB445" s="5"/>
      <c r="AC445" s="140"/>
      <c r="AD445" s="126"/>
      <c r="AE445" s="136"/>
      <c r="AF445" s="5"/>
      <c r="AG445" s="140"/>
      <c r="AH445" s="126"/>
      <c r="AI445" s="155"/>
      <c r="AJ445" s="123"/>
      <c r="AK445" s="139"/>
      <c r="AL445" s="124"/>
      <c r="AM445" s="155"/>
      <c r="AN445" s="123"/>
      <c r="AO445" s="139"/>
      <c r="AP445" s="124"/>
      <c r="AQ445" s="122"/>
      <c r="AR445" s="123"/>
      <c r="AS445" s="139"/>
      <c r="AT445" s="124"/>
      <c r="AU445" s="122"/>
      <c r="AV445" s="123"/>
      <c r="AW445" s="139"/>
      <c r="AX445" s="124"/>
    </row>
    <row r="446" spans="1:50" ht="14.4" customHeight="1">
      <c r="A446" s="245">
        <f>IF(D446=0," ",RANK(D446,$D$3:$D$1238,0))</f>
        <v>444</v>
      </c>
      <c r="B446" s="246">
        <v>444</v>
      </c>
      <c r="C446" s="104" t="s">
        <v>6341</v>
      </c>
      <c r="D446" s="115">
        <f>I446+M446+Q446+U446+Y446+AC446+AG446+AK446+AO446+AW446+AS446</f>
        <v>59.5</v>
      </c>
      <c r="E446" s="115">
        <f>J446+N446+R446+V446+Z446+AD446+AH446+AL446+AP446+AX446+AT446</f>
        <v>31</v>
      </c>
      <c r="F446" s="119">
        <f>COUNTA(H446,L446,P446,T446,X446,AB446,AF446,AJ446,AN446,AV446,AR446)</f>
        <v>1</v>
      </c>
      <c r="G446" s="125"/>
      <c r="H446" s="5"/>
      <c r="I446" s="140"/>
      <c r="J446" s="126"/>
      <c r="K446" s="125"/>
      <c r="L446" s="5"/>
      <c r="M446" s="140"/>
      <c r="N446" s="126"/>
      <c r="O446" s="125"/>
      <c r="P446" s="5"/>
      <c r="Q446" s="140"/>
      <c r="R446" s="126"/>
      <c r="S446" s="125"/>
      <c r="T446" s="5"/>
      <c r="U446" s="140"/>
      <c r="V446" s="126"/>
      <c r="W446" s="136"/>
      <c r="X446" s="5"/>
      <c r="Y446" s="140"/>
      <c r="Z446" s="126"/>
      <c r="AA446" s="136"/>
      <c r="AB446" s="301"/>
      <c r="AC446" s="140"/>
      <c r="AD446" s="126"/>
      <c r="AE446" s="136"/>
      <c r="AF446" s="5"/>
      <c r="AG446" s="140"/>
      <c r="AH446" s="126"/>
      <c r="AI446" s="155"/>
      <c r="AJ446" s="123"/>
      <c r="AK446" s="139"/>
      <c r="AL446" s="124"/>
      <c r="AM446" s="155"/>
      <c r="AN446" s="123"/>
      <c r="AO446" s="139"/>
      <c r="AP446" s="124"/>
      <c r="AQ446" s="122"/>
      <c r="AR446" s="123"/>
      <c r="AS446" s="139"/>
      <c r="AT446" s="124"/>
      <c r="AU446" s="122">
        <f>VLOOKUP(C446,'11'!$B$9:$H$521,3,FALSE)</f>
        <v>0.13751157407407408</v>
      </c>
      <c r="AV446" s="123">
        <f>VLOOKUP(C446,'11'!$B$9:$H$521,4,FALSE)</f>
        <v>47</v>
      </c>
      <c r="AW446" s="139">
        <f>VLOOKUP(AV446,Баллы!$A$2:$B$101,2)+AX446/2</f>
        <v>59.5</v>
      </c>
      <c r="AX446" s="124">
        <f>VLOOKUP(C446,'11'!$B$9:$H$521,6,FALSE)</f>
        <v>31</v>
      </c>
    </row>
    <row r="447" spans="1:50" ht="14.4" customHeight="1">
      <c r="A447" s="245">
        <f>IF(D447=0," ",RANK(D447,$D$3:$D$1238,0))</f>
        <v>444</v>
      </c>
      <c r="B447" s="246">
        <v>445</v>
      </c>
      <c r="C447" s="283" t="s">
        <v>4446</v>
      </c>
      <c r="D447" s="115">
        <f>I447+M447+Q447+U447+Y447+AC447+AG447+AK447+AO447+AW447+AS447</f>
        <v>59.5</v>
      </c>
      <c r="E447" s="115">
        <f>J447+N447+R447+V447+Z447+AD447+AH447+AL447+AP447+AX447+AT447</f>
        <v>25</v>
      </c>
      <c r="F447" s="119">
        <f>COUNTA(H447,L447,P447,T447,X447,AB447,AF447,AJ447,AN447,AV447,AR447)</f>
        <v>1</v>
      </c>
      <c r="G447" s="125"/>
      <c r="H447" s="5"/>
      <c r="I447" s="140"/>
      <c r="J447" s="126"/>
      <c r="K447" s="125"/>
      <c r="L447" s="5"/>
      <c r="M447" s="140"/>
      <c r="N447" s="126"/>
      <c r="O447" s="125"/>
      <c r="P447" s="5"/>
      <c r="Q447" s="140"/>
      <c r="R447" s="126"/>
      <c r="S447" s="125"/>
      <c r="T447" s="5"/>
      <c r="U447" s="140"/>
      <c r="V447" s="126"/>
      <c r="W447" s="136"/>
      <c r="X447" s="5"/>
      <c r="Y447" s="140"/>
      <c r="Z447" s="126"/>
      <c r="AA447" s="136"/>
      <c r="AB447" s="301"/>
      <c r="AC447" s="140"/>
      <c r="AD447" s="126"/>
      <c r="AE447" s="136"/>
      <c r="AF447" s="5"/>
      <c r="AG447" s="140"/>
      <c r="AH447" s="126"/>
      <c r="AI447" s="155"/>
      <c r="AJ447" s="123"/>
      <c r="AK447" s="139"/>
      <c r="AL447" s="124"/>
      <c r="AM447" s="155">
        <f>VLOOKUP(C447,'9'!$B$2:$H$1187,3,FALSE)</f>
        <v>9.9247685185185189E-2</v>
      </c>
      <c r="AN447" s="123">
        <f>VLOOKUP(C447,'9'!$B$2:$H$1187,4,FALSE)</f>
        <v>44</v>
      </c>
      <c r="AO447" s="139">
        <f>VLOOKUP(AN447,Баллы!$A$2:$B$101,2)+AP447/2</f>
        <v>59.5</v>
      </c>
      <c r="AP447" s="124">
        <f>VLOOKUP(C447,'9'!$B$2:$H$1187,6,FALSE)</f>
        <v>25</v>
      </c>
      <c r="AQ447" s="122"/>
      <c r="AR447" s="123"/>
      <c r="AS447" s="139"/>
      <c r="AT447" s="124"/>
      <c r="AU447" s="122"/>
      <c r="AV447" s="123"/>
      <c r="AW447" s="139"/>
      <c r="AX447" s="124"/>
    </row>
    <row r="448" spans="1:50" ht="14.4" customHeight="1">
      <c r="A448" s="245">
        <f>IF(D448=0," ",RANK(D448,$D$3:$D$1238,0))</f>
        <v>444</v>
      </c>
      <c r="B448" s="246">
        <v>446</v>
      </c>
      <c r="C448" s="104" t="s">
        <v>22</v>
      </c>
      <c r="D448" s="115">
        <f>I448+M448+Q448+U448+Y448+AC448+AG448+AK448+AO448+AW448+AS448</f>
        <v>59.5</v>
      </c>
      <c r="E448" s="115">
        <f>J448+N448+R448+V448+Z448+AD448+AH448+AL448+AP448+AX448+AT448</f>
        <v>15</v>
      </c>
      <c r="F448" s="119">
        <f>COUNTA(H448,L448,P448,T448,X448,AB448,AF448,AJ448,AN448,AV448,AR448)</f>
        <v>1</v>
      </c>
      <c r="G448" s="125"/>
      <c r="H448" s="5"/>
      <c r="I448" s="140"/>
      <c r="J448" s="126"/>
      <c r="K448" s="125">
        <f>VLOOKUP(C448,'2'!$B$101:$H$575,3,FALSE)</f>
        <v>5.3090277777777778E-2</v>
      </c>
      <c r="L448" s="5">
        <f>VLOOKUP(C448,'2'!$B$101:$H$575,4,FALSE)</f>
        <v>39</v>
      </c>
      <c r="M448" s="140">
        <f>VLOOKUP(L448,Баллы!$A$2:$B$101,2)+N448/2</f>
        <v>59.5</v>
      </c>
      <c r="N448" s="126">
        <f>VLOOKUP(C448,'2'!$B$101:$H$575,6,FALSE)</f>
        <v>15</v>
      </c>
      <c r="O448" s="125"/>
      <c r="P448" s="5"/>
      <c r="Q448" s="140"/>
      <c r="R448" s="126"/>
      <c r="S448" s="125"/>
      <c r="T448" s="5"/>
      <c r="U448" s="140"/>
      <c r="V448" s="126"/>
      <c r="W448" s="136"/>
      <c r="X448" s="5"/>
      <c r="Y448" s="140"/>
      <c r="Z448" s="126"/>
      <c r="AA448" s="136"/>
      <c r="AB448" s="5"/>
      <c r="AC448" s="140"/>
      <c r="AD448" s="126"/>
      <c r="AE448" s="136"/>
      <c r="AF448" s="5"/>
      <c r="AG448" s="140"/>
      <c r="AH448" s="126"/>
      <c r="AI448" s="155"/>
      <c r="AJ448" s="123"/>
      <c r="AK448" s="139"/>
      <c r="AL448" s="124"/>
      <c r="AM448" s="155"/>
      <c r="AN448" s="123"/>
      <c r="AO448" s="139"/>
      <c r="AP448" s="124"/>
      <c r="AQ448" s="122"/>
      <c r="AR448" s="123"/>
      <c r="AS448" s="139"/>
      <c r="AT448" s="124"/>
      <c r="AU448" s="122"/>
      <c r="AV448" s="123"/>
      <c r="AW448" s="139"/>
      <c r="AX448" s="124"/>
    </row>
    <row r="449" spans="1:50" ht="14.4" customHeight="1">
      <c r="A449" s="245">
        <f>IF(D449=0," ",RANK(D449,$D$3:$D$1238,0))</f>
        <v>444</v>
      </c>
      <c r="B449" s="246">
        <v>447</v>
      </c>
      <c r="C449" s="107" t="s">
        <v>2145</v>
      </c>
      <c r="D449" s="115">
        <f>I449+M449+Q449+U449+Y449+AC449+AG449+AK449+AO449+AW449+AS449</f>
        <v>59.5</v>
      </c>
      <c r="E449" s="115">
        <f>J449+N449+R449+V449+Z449+AD449+AH449+AL449+AP449+AX449+AT449</f>
        <v>5</v>
      </c>
      <c r="F449" s="119">
        <f>COUNTA(H449,L449,P449,T449,X449,AB449,AF449,AJ449,AN449,AV449,AR449)</f>
        <v>1</v>
      </c>
      <c r="G449" s="125"/>
      <c r="H449" s="5"/>
      <c r="I449" s="140"/>
      <c r="J449" s="126"/>
      <c r="K449" s="125"/>
      <c r="L449" s="5"/>
      <c r="M449" s="140"/>
      <c r="N449" s="126"/>
      <c r="O449" s="125"/>
      <c r="P449" s="5"/>
      <c r="Q449" s="140"/>
      <c r="R449" s="126"/>
      <c r="S449" s="125">
        <f>VLOOKUP(C449,'4'!$B$2:$I$1053,3,FALSE)</f>
        <v>1.5370370370370371E-2</v>
      </c>
      <c r="T449" s="5">
        <f>VLOOKUP(C449,'4'!$B$2:$I$1053,4,FALSE)</f>
        <v>34</v>
      </c>
      <c r="U449" s="140">
        <f>VLOOKUP(T449,Баллы!$A$2:$B$101,2)+V449/2</f>
        <v>59.5</v>
      </c>
      <c r="V449" s="126">
        <f>VLOOKUP(C449,'4'!$B$2:$I$1053,6,FALSE)</f>
        <v>5</v>
      </c>
      <c r="W449" s="136"/>
      <c r="X449" s="5"/>
      <c r="Y449" s="140"/>
      <c r="Z449" s="126"/>
      <c r="AA449" s="136"/>
      <c r="AB449" s="5"/>
      <c r="AC449" s="140"/>
      <c r="AD449" s="126"/>
      <c r="AE449" s="136"/>
      <c r="AF449" s="5"/>
      <c r="AG449" s="140"/>
      <c r="AH449" s="126"/>
      <c r="AI449" s="155"/>
      <c r="AJ449" s="123"/>
      <c r="AK449" s="139"/>
      <c r="AL449" s="124"/>
      <c r="AM449" s="155"/>
      <c r="AN449" s="123"/>
      <c r="AO449" s="139"/>
      <c r="AP449" s="124"/>
      <c r="AQ449" s="122"/>
      <c r="AR449" s="123"/>
      <c r="AS449" s="139"/>
      <c r="AT449" s="124"/>
      <c r="AU449" s="122"/>
      <c r="AV449" s="123"/>
      <c r="AW449" s="139"/>
      <c r="AX449" s="124"/>
    </row>
    <row r="450" spans="1:50" ht="14.4" customHeight="1">
      <c r="A450" s="245">
        <f>IF(D450=0," ",RANK(D450,$D$3:$D$1238,0))</f>
        <v>448</v>
      </c>
      <c r="B450" s="246">
        <v>448</v>
      </c>
      <c r="C450" s="104" t="s">
        <v>1007</v>
      </c>
      <c r="D450" s="115">
        <f>I450+M450+Q450+U450+Y450+AC450+AG450+AK450+AO450+AW450+AS450</f>
        <v>59</v>
      </c>
      <c r="E450" s="115">
        <f>J450+N450+R450+V450+Z450+AD450+AH450+AL450+AP450+AX450+AT450</f>
        <v>30</v>
      </c>
      <c r="F450" s="119">
        <f>COUNTA(H450,L450,P450,T450,X450,AB450,AF450,AJ450,AN450,AV450,AR450)</f>
        <v>1</v>
      </c>
      <c r="G450" s="125"/>
      <c r="H450" s="5"/>
      <c r="I450" s="140"/>
      <c r="J450" s="126"/>
      <c r="K450" s="125">
        <f>VLOOKUP(C450,'2'!$B$101:$H$575,3,FALSE)</f>
        <v>0.15350694444444443</v>
      </c>
      <c r="L450" s="5">
        <f>VLOOKUP(C450,'2'!$B$101:$H$575,4,FALSE)</f>
        <v>47</v>
      </c>
      <c r="M450" s="140">
        <f>VLOOKUP(L450,Баллы!$A$2:$B$101,2)+N450/2</f>
        <v>59</v>
      </c>
      <c r="N450" s="126">
        <f>VLOOKUP(C450,'2'!$B$101:$H$575,6,FALSE)</f>
        <v>30</v>
      </c>
      <c r="O450" s="125"/>
      <c r="P450" s="5"/>
      <c r="Q450" s="140"/>
      <c r="R450" s="126"/>
      <c r="S450" s="125"/>
      <c r="T450" s="5"/>
      <c r="U450" s="140"/>
      <c r="V450" s="126"/>
      <c r="W450" s="136"/>
      <c r="X450" s="5"/>
      <c r="Y450" s="140"/>
      <c r="Z450" s="126"/>
      <c r="AA450" s="136"/>
      <c r="AB450" s="5"/>
      <c r="AC450" s="140"/>
      <c r="AD450" s="126"/>
      <c r="AE450" s="136"/>
      <c r="AF450" s="5"/>
      <c r="AG450" s="140"/>
      <c r="AH450" s="126"/>
      <c r="AI450" s="155"/>
      <c r="AJ450" s="123"/>
      <c r="AK450" s="139"/>
      <c r="AL450" s="124"/>
      <c r="AM450" s="155"/>
      <c r="AN450" s="123"/>
      <c r="AO450" s="139"/>
      <c r="AP450" s="124"/>
      <c r="AQ450" s="122"/>
      <c r="AR450" s="123"/>
      <c r="AS450" s="139"/>
      <c r="AT450" s="124"/>
      <c r="AU450" s="122"/>
      <c r="AV450" s="123"/>
      <c r="AW450" s="139"/>
      <c r="AX450" s="124"/>
    </row>
    <row r="451" spans="1:50" ht="14.4" customHeight="1">
      <c r="A451" s="245">
        <f>IF(D451=0," ",RANK(D451,$D$3:$D$1238,0))</f>
        <v>448</v>
      </c>
      <c r="B451" s="246">
        <v>449</v>
      </c>
      <c r="C451" s="107" t="s">
        <v>1693</v>
      </c>
      <c r="D451" s="115">
        <f>I451+M451+Q451+U451+Y451+AC451+AG451+AK451+AO451+AW451+AS451</f>
        <v>59</v>
      </c>
      <c r="E451" s="115">
        <f>J451+N451+R451+V451+Z451+AD451+AH451+AL451+AP451+AX451+AT451</f>
        <v>20</v>
      </c>
      <c r="F451" s="119">
        <f>COUNTA(H451,L451,P451,T451,X451,AB451,AF451,AJ451,AN451,AV451,AR451)</f>
        <v>1</v>
      </c>
      <c r="G451" s="125"/>
      <c r="H451" s="5"/>
      <c r="I451" s="140"/>
      <c r="J451" s="126"/>
      <c r="K451" s="125"/>
      <c r="L451" s="5"/>
      <c r="M451" s="140"/>
      <c r="N451" s="126"/>
      <c r="O451" s="125"/>
      <c r="P451" s="5"/>
      <c r="Q451" s="140"/>
      <c r="R451" s="126"/>
      <c r="S451" s="125">
        <f>VLOOKUP(C451,'4'!$B$2:$I$1053,3,FALSE)</f>
        <v>7.5381944444444446E-2</v>
      </c>
      <c r="T451" s="5">
        <f>VLOOKUP(C451,'4'!$B$2:$I$1053,4,FALSE)</f>
        <v>42</v>
      </c>
      <c r="U451" s="140">
        <f>VLOOKUP(T451,Баллы!$A$2:$B$101,2)+V451/2</f>
        <v>59</v>
      </c>
      <c r="V451" s="126">
        <f>VLOOKUP(C451,'4'!$B$2:$I$1053,6,FALSE)</f>
        <v>20</v>
      </c>
      <c r="W451" s="136"/>
      <c r="X451" s="5"/>
      <c r="Y451" s="140"/>
      <c r="Z451" s="126"/>
      <c r="AA451" s="136"/>
      <c r="AB451" s="5"/>
      <c r="AC451" s="140"/>
      <c r="AD451" s="126"/>
      <c r="AE451" s="136"/>
      <c r="AF451" s="5"/>
      <c r="AG451" s="140"/>
      <c r="AH451" s="126"/>
      <c r="AI451" s="155"/>
      <c r="AJ451" s="123"/>
      <c r="AK451" s="139"/>
      <c r="AL451" s="124"/>
      <c r="AM451" s="155"/>
      <c r="AN451" s="123"/>
      <c r="AO451" s="139"/>
      <c r="AP451" s="124"/>
      <c r="AQ451" s="122"/>
      <c r="AR451" s="123"/>
      <c r="AS451" s="139"/>
      <c r="AT451" s="124"/>
      <c r="AU451" s="122"/>
      <c r="AV451" s="123"/>
      <c r="AW451" s="139"/>
      <c r="AX451" s="124"/>
    </row>
    <row r="452" spans="1:50" ht="14.4" customHeight="1">
      <c r="A452" s="245">
        <f>IF(D452=0," ",RANK(D452,$D$3:$D$1238,0))</f>
        <v>448</v>
      </c>
      <c r="B452" s="246">
        <v>450</v>
      </c>
      <c r="C452" s="105" t="s">
        <v>60</v>
      </c>
      <c r="D452" s="115">
        <f>I452+M452+Q452+U452+Y452+AC452+AG452+AK452+AO452+AW452+AS452</f>
        <v>59</v>
      </c>
      <c r="E452" s="115">
        <f>J452+N452+R452+V452+Z452+AD452+AH452+AL452+AP452+AX452+AT452</f>
        <v>10</v>
      </c>
      <c r="F452" s="119">
        <f>COUNTA(H452,L452,P452,T452,X452,AB452,AF452,AJ452,AN452,AV452,AR452)</f>
        <v>1</v>
      </c>
      <c r="G452" s="125"/>
      <c r="H452" s="5"/>
      <c r="I452" s="140"/>
      <c r="J452" s="126"/>
      <c r="K452" s="125"/>
      <c r="L452" s="5"/>
      <c r="M452" s="140"/>
      <c r="N452" s="126"/>
      <c r="O452" s="125"/>
      <c r="P452" s="5"/>
      <c r="Q452" s="140"/>
      <c r="R452" s="126"/>
      <c r="S452" s="125"/>
      <c r="T452" s="5"/>
      <c r="U452" s="140"/>
      <c r="V452" s="126"/>
      <c r="W452" s="136"/>
      <c r="X452" s="5"/>
      <c r="Y452" s="140"/>
      <c r="Z452" s="126"/>
      <c r="AA452" s="136">
        <f>VLOOKUP(C452,'6'!$B$8:$H$202,3,FALSE)</f>
        <v>4.5104166666666667E-2</v>
      </c>
      <c r="AB452" s="5">
        <f>VLOOKUP(C452,'6'!$B$8:$H$202,4,FALSE)</f>
        <v>37</v>
      </c>
      <c r="AC452" s="140">
        <f>VLOOKUP(AB452,Баллы!$A$2:$B$101,2)+AD452/2</f>
        <v>59</v>
      </c>
      <c r="AD452" s="126">
        <f>VLOOKUP(C452,'6'!$B$8:$H$202,6,FALSE)</f>
        <v>10</v>
      </c>
      <c r="AE452" s="136"/>
      <c r="AF452" s="5"/>
      <c r="AG452" s="140"/>
      <c r="AH452" s="126"/>
      <c r="AI452" s="155"/>
      <c r="AJ452" s="123"/>
      <c r="AK452" s="139"/>
      <c r="AL452" s="124"/>
      <c r="AM452" s="155"/>
      <c r="AN452" s="123"/>
      <c r="AO452" s="139"/>
      <c r="AP452" s="124"/>
      <c r="AQ452" s="122"/>
      <c r="AR452" s="123"/>
      <c r="AS452" s="139"/>
      <c r="AT452" s="124"/>
      <c r="AU452" s="122"/>
      <c r="AV452" s="123"/>
      <c r="AW452" s="139"/>
      <c r="AX452" s="124"/>
    </row>
    <row r="453" spans="1:50" ht="14.4" customHeight="1">
      <c r="A453" s="245">
        <f>IF(D453=0," ",RANK(D453,$D$3:$D$1238,0))</f>
        <v>448</v>
      </c>
      <c r="B453" s="246">
        <v>451</v>
      </c>
      <c r="C453" s="104" t="s">
        <v>6394</v>
      </c>
      <c r="D453" s="115">
        <f>I453+M453+Q453+U453+Y453+AC453+AG453+AK453+AO453+AW453+AS453</f>
        <v>59</v>
      </c>
      <c r="E453" s="115">
        <f>J453+N453+R453+V453+Z453+AD453+AH453+AL453+AP453+AX453+AT453</f>
        <v>8</v>
      </c>
      <c r="F453" s="119">
        <f>COUNTA(H453,L453,P453,T453,X453,AB453,AF453,AJ453,AN453,AV453,AR453)</f>
        <v>1</v>
      </c>
      <c r="G453" s="125"/>
      <c r="H453" s="5"/>
      <c r="I453" s="140"/>
      <c r="J453" s="126"/>
      <c r="K453" s="125"/>
      <c r="L453" s="5"/>
      <c r="M453" s="140"/>
      <c r="N453" s="126"/>
      <c r="O453" s="125"/>
      <c r="P453" s="5"/>
      <c r="Q453" s="140"/>
      <c r="R453" s="126"/>
      <c r="S453" s="125"/>
      <c r="T453" s="5"/>
      <c r="U453" s="140"/>
      <c r="V453" s="126"/>
      <c r="W453" s="136"/>
      <c r="X453" s="5"/>
      <c r="Y453" s="140"/>
      <c r="Z453" s="126"/>
      <c r="AA453" s="136"/>
      <c r="AB453" s="301"/>
      <c r="AC453" s="140"/>
      <c r="AD453" s="126"/>
      <c r="AE453" s="136"/>
      <c r="AF453" s="5"/>
      <c r="AG453" s="140"/>
      <c r="AH453" s="126"/>
      <c r="AI453" s="155"/>
      <c r="AJ453" s="123"/>
      <c r="AK453" s="139"/>
      <c r="AL453" s="124"/>
      <c r="AM453" s="155"/>
      <c r="AN453" s="123"/>
      <c r="AO453" s="139"/>
      <c r="AP453" s="124"/>
      <c r="AQ453" s="122"/>
      <c r="AR453" s="123"/>
      <c r="AS453" s="139"/>
      <c r="AT453" s="124"/>
      <c r="AU453" s="122">
        <f>VLOOKUP(C453,'11'!$B$9:$H$521,3,FALSE)</f>
        <v>3.3854166666666664E-2</v>
      </c>
      <c r="AV453" s="123">
        <f>VLOOKUP(C453,'11'!$B$9:$H$521,4,FALSE)</f>
        <v>36</v>
      </c>
      <c r="AW453" s="139">
        <f>VLOOKUP(AV453,Баллы!$A$2:$B$101,2)+AX453/2</f>
        <v>59</v>
      </c>
      <c r="AX453" s="124">
        <f>VLOOKUP(C453,'11'!$B$9:$H$521,6,FALSE)</f>
        <v>8</v>
      </c>
    </row>
    <row r="454" spans="1:50" ht="14.4" customHeight="1">
      <c r="A454" s="245">
        <f>IF(D454=0," ",RANK(D454,$D$3:$D$1238,0))</f>
        <v>452</v>
      </c>
      <c r="B454" s="246">
        <v>452</v>
      </c>
      <c r="C454" s="104" t="s">
        <v>6342</v>
      </c>
      <c r="D454" s="115">
        <f>I454+M454+Q454+U454+Y454+AC454+AG454+AK454+AO454+AW454+AS454</f>
        <v>58.5</v>
      </c>
      <c r="E454" s="115">
        <f>J454+N454+R454+V454+Z454+AD454+AH454+AL454+AP454+AX454+AT454</f>
        <v>31</v>
      </c>
      <c r="F454" s="119">
        <f>COUNTA(H454,L454,P454,T454,X454,AB454,AF454,AJ454,AN454,AV454,AR454)</f>
        <v>1</v>
      </c>
      <c r="G454" s="125"/>
      <c r="H454" s="5"/>
      <c r="I454" s="140"/>
      <c r="J454" s="126"/>
      <c r="K454" s="125"/>
      <c r="L454" s="5"/>
      <c r="M454" s="140"/>
      <c r="N454" s="126"/>
      <c r="O454" s="125"/>
      <c r="P454" s="5"/>
      <c r="Q454" s="140"/>
      <c r="R454" s="126"/>
      <c r="S454" s="125"/>
      <c r="T454" s="5"/>
      <c r="U454" s="140"/>
      <c r="V454" s="126"/>
      <c r="W454" s="136"/>
      <c r="X454" s="5"/>
      <c r="Y454" s="140"/>
      <c r="Z454" s="126"/>
      <c r="AA454" s="136"/>
      <c r="AB454" s="301"/>
      <c r="AC454" s="140"/>
      <c r="AD454" s="126"/>
      <c r="AE454" s="136"/>
      <c r="AF454" s="5"/>
      <c r="AG454" s="140"/>
      <c r="AH454" s="126"/>
      <c r="AI454" s="155"/>
      <c r="AJ454" s="123"/>
      <c r="AK454" s="139"/>
      <c r="AL454" s="124"/>
      <c r="AM454" s="155"/>
      <c r="AN454" s="123"/>
      <c r="AO454" s="139"/>
      <c r="AP454" s="124"/>
      <c r="AQ454" s="122"/>
      <c r="AR454" s="123"/>
      <c r="AS454" s="139"/>
      <c r="AT454" s="124"/>
      <c r="AU454" s="122">
        <f>VLOOKUP(C454,'11'!$B$9:$H$521,3,FALSE)</f>
        <v>0.13758101851851851</v>
      </c>
      <c r="AV454" s="123">
        <f>VLOOKUP(C454,'11'!$B$9:$H$521,4,FALSE)</f>
        <v>48</v>
      </c>
      <c r="AW454" s="139">
        <f>VLOOKUP(AV454,Баллы!$A$2:$B$101,2)+AX454/2</f>
        <v>58.5</v>
      </c>
      <c r="AX454" s="124">
        <f>VLOOKUP(C454,'11'!$B$9:$H$521,6,FALSE)</f>
        <v>31</v>
      </c>
    </row>
    <row r="455" spans="1:50" ht="14.4" customHeight="1">
      <c r="A455" s="245">
        <f>IF(D455=0," ",RANK(D455,$D$3:$D$1238,0))</f>
        <v>452</v>
      </c>
      <c r="B455" s="246">
        <v>453</v>
      </c>
      <c r="C455" s="107" t="s">
        <v>2474</v>
      </c>
      <c r="D455" s="115">
        <f>I455+M455+Q455+U455+Y455+AC455+AG455+AK455+AO455+AW455+AS455</f>
        <v>58.5</v>
      </c>
      <c r="E455" s="115">
        <f>J455+N455+R455+V455+Z455+AD455+AH455+AL455+AP455+AX455+AT455</f>
        <v>5</v>
      </c>
      <c r="F455" s="119">
        <f>COUNTA(H455,L455,P455,T455,X455,AB455,AF455,AJ455,AN455,AV455,AR455)</f>
        <v>1</v>
      </c>
      <c r="G455" s="125"/>
      <c r="H455" s="5"/>
      <c r="I455" s="140"/>
      <c r="J455" s="126"/>
      <c r="K455" s="125"/>
      <c r="L455" s="5"/>
      <c r="M455" s="140"/>
      <c r="N455" s="126"/>
      <c r="O455" s="125"/>
      <c r="P455" s="5"/>
      <c r="Q455" s="140"/>
      <c r="R455" s="126"/>
      <c r="S455" s="125">
        <f>VLOOKUP(C455,'4'!$B$2:$I$1053,3,FALSE)</f>
        <v>1.5497685185185186E-2</v>
      </c>
      <c r="T455" s="5">
        <f>VLOOKUP(C455,'4'!$B$2:$I$1053,4,FALSE)</f>
        <v>35</v>
      </c>
      <c r="U455" s="140">
        <f>VLOOKUP(T455,Баллы!$A$2:$B$101,2)+V455/2</f>
        <v>58.5</v>
      </c>
      <c r="V455" s="126">
        <f>VLOOKUP(C455,'4'!$B$2:$I$1053,6,FALSE)</f>
        <v>5</v>
      </c>
      <c r="W455" s="136"/>
      <c r="X455" s="5"/>
      <c r="Y455" s="140"/>
      <c r="Z455" s="126"/>
      <c r="AA455" s="136"/>
      <c r="AB455" s="5"/>
      <c r="AC455" s="140"/>
      <c r="AD455" s="126"/>
      <c r="AE455" s="136"/>
      <c r="AF455" s="5"/>
      <c r="AG455" s="140"/>
      <c r="AH455" s="126"/>
      <c r="AI455" s="155"/>
      <c r="AJ455" s="123"/>
      <c r="AK455" s="139"/>
      <c r="AL455" s="124"/>
      <c r="AM455" s="155"/>
      <c r="AN455" s="123"/>
      <c r="AO455" s="139"/>
      <c r="AP455" s="124"/>
      <c r="AQ455" s="122"/>
      <c r="AR455" s="123"/>
      <c r="AS455" s="139"/>
      <c r="AT455" s="124"/>
      <c r="AU455" s="122"/>
      <c r="AV455" s="123"/>
      <c r="AW455" s="139"/>
      <c r="AX455" s="124"/>
    </row>
    <row r="456" spans="1:50" ht="14.4" customHeight="1">
      <c r="A456" s="245">
        <f>IF(D456=0," ",RANK(D456,$D$3:$D$1238,0))</f>
        <v>452</v>
      </c>
      <c r="B456" s="246">
        <v>453</v>
      </c>
      <c r="C456" s="283" t="s">
        <v>5068</v>
      </c>
      <c r="D456" s="115">
        <f>I456+M456+Q456+U456+Y456+AC456+AG456+AK456+AO456+AW456+AS456</f>
        <v>58.5</v>
      </c>
      <c r="E456" s="115">
        <f>J456+N456+R456+V456+Z456+AD456+AH456+AL456+AP456+AX456+AT456</f>
        <v>5</v>
      </c>
      <c r="F456" s="119">
        <f>COUNTA(H456,L456,P456,T456,X456,AB456,AF456,AJ456,AN456,AV456,AR456)</f>
        <v>1</v>
      </c>
      <c r="G456" s="125"/>
      <c r="H456" s="5"/>
      <c r="I456" s="140"/>
      <c r="J456" s="126"/>
      <c r="K456" s="125"/>
      <c r="L456" s="5"/>
      <c r="M456" s="140"/>
      <c r="N456" s="126"/>
      <c r="O456" s="125"/>
      <c r="P456" s="5"/>
      <c r="Q456" s="140"/>
      <c r="R456" s="126"/>
      <c r="S456" s="125"/>
      <c r="T456" s="5"/>
      <c r="U456" s="140"/>
      <c r="V456" s="126"/>
      <c r="W456" s="136"/>
      <c r="X456" s="5"/>
      <c r="Y456" s="140"/>
      <c r="Z456" s="126"/>
      <c r="AA456" s="136"/>
      <c r="AB456" s="301"/>
      <c r="AC456" s="140"/>
      <c r="AD456" s="126"/>
      <c r="AE456" s="136"/>
      <c r="AF456" s="5"/>
      <c r="AG456" s="140"/>
      <c r="AH456" s="126"/>
      <c r="AI456" s="155"/>
      <c r="AJ456" s="123"/>
      <c r="AK456" s="139"/>
      <c r="AL456" s="124"/>
      <c r="AM456" s="155">
        <f>VLOOKUP(C456,'9'!$B$2:$H$1187,3,FALSE)</f>
        <v>1.9155092592592592E-2</v>
      </c>
      <c r="AN456" s="123">
        <f>VLOOKUP(C456,'9'!$B$2:$H$1187,4,FALSE)</f>
        <v>35</v>
      </c>
      <c r="AO456" s="139">
        <f>VLOOKUP(AN456,Баллы!$A$2:$B$101,2)+AP456/2</f>
        <v>58.5</v>
      </c>
      <c r="AP456" s="124">
        <f>VLOOKUP(C456,'9'!$B$2:$H$1187,6,FALSE)</f>
        <v>5</v>
      </c>
      <c r="AQ456" s="122"/>
      <c r="AR456" s="123"/>
      <c r="AS456" s="139"/>
      <c r="AT456" s="124"/>
      <c r="AU456" s="122"/>
      <c r="AV456" s="123"/>
      <c r="AW456" s="139"/>
      <c r="AX456" s="124"/>
    </row>
    <row r="457" spans="1:50" ht="14.4" customHeight="1">
      <c r="A457" s="245">
        <f>IF(D457=0," ",RANK(D457,$D$3:$D$1238,0))</f>
        <v>455</v>
      </c>
      <c r="B457" s="246">
        <v>455</v>
      </c>
      <c r="C457" s="104" t="s">
        <v>1008</v>
      </c>
      <c r="D457" s="115">
        <f>I457+M457+Q457+U457+Y457+AC457+AG457+AK457+AO457+AW457+AS457</f>
        <v>58</v>
      </c>
      <c r="E457" s="115">
        <f>J457+N457+R457+V457+Z457+AD457+AH457+AL457+AP457+AX457+AT457</f>
        <v>30</v>
      </c>
      <c r="F457" s="119">
        <f>COUNTA(H457,L457,P457,T457,X457,AB457,AF457,AJ457,AN457,AV457,AR457)</f>
        <v>1</v>
      </c>
      <c r="G457" s="125"/>
      <c r="H457" s="5"/>
      <c r="I457" s="140"/>
      <c r="J457" s="126"/>
      <c r="K457" s="125">
        <f>VLOOKUP(C457,'2'!$B$101:$H$575,3,FALSE)</f>
        <v>0.1547685185185185</v>
      </c>
      <c r="L457" s="5">
        <f>VLOOKUP(C457,'2'!$B$101:$H$575,4,FALSE)</f>
        <v>48</v>
      </c>
      <c r="M457" s="140">
        <f>VLOOKUP(L457,Баллы!$A$2:$B$101,2)+N457/2</f>
        <v>58</v>
      </c>
      <c r="N457" s="126">
        <f>VLOOKUP(C457,'2'!$B$101:$H$575,6,FALSE)</f>
        <v>30</v>
      </c>
      <c r="O457" s="125"/>
      <c r="P457" s="5"/>
      <c r="Q457" s="140"/>
      <c r="R457" s="126"/>
      <c r="S457" s="125"/>
      <c r="T457" s="5"/>
      <c r="U457" s="140"/>
      <c r="V457" s="126"/>
      <c r="W457" s="136"/>
      <c r="X457" s="5"/>
      <c r="Y457" s="140"/>
      <c r="Z457" s="126"/>
      <c r="AA457" s="136"/>
      <c r="AB457" s="5"/>
      <c r="AC457" s="140"/>
      <c r="AD457" s="126"/>
      <c r="AE457" s="136"/>
      <c r="AF457" s="5"/>
      <c r="AG457" s="140"/>
      <c r="AH457" s="126"/>
      <c r="AI457" s="155"/>
      <c r="AJ457" s="123"/>
      <c r="AK457" s="139"/>
      <c r="AL457" s="124"/>
      <c r="AM457" s="155"/>
      <c r="AN457" s="123"/>
      <c r="AO457" s="139"/>
      <c r="AP457" s="124"/>
      <c r="AQ457" s="122"/>
      <c r="AR457" s="123"/>
      <c r="AS457" s="139"/>
      <c r="AT457" s="124"/>
      <c r="AU457" s="122"/>
      <c r="AV457" s="123"/>
      <c r="AW457" s="139"/>
      <c r="AX457" s="124"/>
    </row>
    <row r="458" spans="1:50" ht="14.4" customHeight="1">
      <c r="A458" s="245">
        <f>IF(D458=0," ",RANK(D458,$D$3:$D$1238,0))</f>
        <v>455</v>
      </c>
      <c r="B458" s="246">
        <v>456</v>
      </c>
      <c r="C458" s="107" t="s">
        <v>2571</v>
      </c>
      <c r="D458" s="115">
        <f>I458+M458+Q458+U458+Y458+AC458+AG458+AK458+AO458+AW458+AS458</f>
        <v>58</v>
      </c>
      <c r="E458" s="115">
        <f>J458+N458+R458+V458+Z458+AD458+AH458+AL458+AP458+AX458+AT458</f>
        <v>20</v>
      </c>
      <c r="F458" s="119">
        <f>COUNTA(H458,L458,P458,T458,X458,AB458,AF458,AJ458,AN458,AV458,AR458)</f>
        <v>1</v>
      </c>
      <c r="G458" s="125"/>
      <c r="H458" s="5"/>
      <c r="I458" s="140"/>
      <c r="J458" s="126"/>
      <c r="K458" s="125"/>
      <c r="L458" s="5"/>
      <c r="M458" s="140"/>
      <c r="N458" s="126"/>
      <c r="O458" s="125"/>
      <c r="P458" s="5"/>
      <c r="Q458" s="140"/>
      <c r="R458" s="126"/>
      <c r="S458" s="125">
        <f>VLOOKUP(C458,'4'!$B$2:$I$1053,3,FALSE)</f>
        <v>7.5393518518518512E-2</v>
      </c>
      <c r="T458" s="5">
        <f>VLOOKUP(C458,'4'!$B$2:$I$1053,4,FALSE)</f>
        <v>43</v>
      </c>
      <c r="U458" s="140">
        <f>VLOOKUP(T458,Баллы!$A$2:$B$101,2)+V458/2</f>
        <v>58</v>
      </c>
      <c r="V458" s="126">
        <f>VLOOKUP(C458,'4'!$B$2:$I$1053,6,FALSE)</f>
        <v>20</v>
      </c>
      <c r="W458" s="136"/>
      <c r="X458" s="5"/>
      <c r="Y458" s="140"/>
      <c r="Z458" s="126"/>
      <c r="AA458" s="136"/>
      <c r="AB458" s="5"/>
      <c r="AC458" s="140"/>
      <c r="AD458" s="126"/>
      <c r="AE458" s="136"/>
      <c r="AF458" s="5"/>
      <c r="AG458" s="140"/>
      <c r="AH458" s="126"/>
      <c r="AI458" s="155"/>
      <c r="AJ458" s="123"/>
      <c r="AK458" s="139"/>
      <c r="AL458" s="124"/>
      <c r="AM458" s="155"/>
      <c r="AN458" s="123"/>
      <c r="AO458" s="139"/>
      <c r="AP458" s="124"/>
      <c r="AQ458" s="122"/>
      <c r="AR458" s="123"/>
      <c r="AS458" s="139"/>
      <c r="AT458" s="124"/>
      <c r="AU458" s="122"/>
      <c r="AV458" s="123"/>
      <c r="AW458" s="139"/>
      <c r="AX458" s="124"/>
    </row>
    <row r="459" spans="1:50" ht="14.4" customHeight="1">
      <c r="A459" s="245">
        <f>IF(D459=0," ",RANK(D459,$D$3:$D$1238,0))</f>
        <v>455</v>
      </c>
      <c r="B459" s="246">
        <v>457</v>
      </c>
      <c r="C459" s="107" t="s">
        <v>1975</v>
      </c>
      <c r="D459" s="115">
        <f>I459+M459+Q459+U459+Y459+AC459+AG459+AK459+AO459+AW459+AS459</f>
        <v>58</v>
      </c>
      <c r="E459" s="115">
        <f>J459+N459+R459+V459+Z459+AD459+AH459+AL459+AP459+AX459+AT459</f>
        <v>10</v>
      </c>
      <c r="F459" s="119">
        <f>COUNTA(H459,L459,P459,T459,X459,AB459,AF459,AJ459,AN459,AV459,AR459)</f>
        <v>1</v>
      </c>
      <c r="G459" s="125"/>
      <c r="H459" s="5"/>
      <c r="I459" s="140"/>
      <c r="J459" s="126"/>
      <c r="K459" s="125"/>
      <c r="L459" s="5"/>
      <c r="M459" s="140"/>
      <c r="N459" s="126"/>
      <c r="O459" s="125"/>
      <c r="P459" s="5"/>
      <c r="Q459" s="140"/>
      <c r="R459" s="126"/>
      <c r="S459" s="125">
        <f>VLOOKUP(C459,'4'!$B$2:$I$1053,3,FALSE)</f>
        <v>3.439814814814815E-2</v>
      </c>
      <c r="T459" s="5">
        <f>VLOOKUP(C459,'4'!$B$2:$I$1053,4,FALSE)</f>
        <v>38</v>
      </c>
      <c r="U459" s="140">
        <f>VLOOKUP(T459,Баллы!$A$2:$B$101,2)+V459/2</f>
        <v>58</v>
      </c>
      <c r="V459" s="126">
        <f>VLOOKUP(C459,'4'!$B$2:$I$1053,6,FALSE)</f>
        <v>10</v>
      </c>
      <c r="W459" s="136"/>
      <c r="X459" s="5"/>
      <c r="Y459" s="140"/>
      <c r="Z459" s="126"/>
      <c r="AA459" s="136"/>
      <c r="AB459" s="5"/>
      <c r="AC459" s="140"/>
      <c r="AD459" s="126"/>
      <c r="AE459" s="136"/>
      <c r="AF459" s="5"/>
      <c r="AG459" s="140"/>
      <c r="AH459" s="126"/>
      <c r="AI459" s="155"/>
      <c r="AJ459" s="123"/>
      <c r="AK459" s="139"/>
      <c r="AL459" s="124"/>
      <c r="AM459" s="155"/>
      <c r="AN459" s="123"/>
      <c r="AO459" s="139"/>
      <c r="AP459" s="124"/>
      <c r="AQ459" s="122"/>
      <c r="AR459" s="123"/>
      <c r="AS459" s="139"/>
      <c r="AT459" s="124"/>
      <c r="AU459" s="122"/>
      <c r="AV459" s="123"/>
      <c r="AW459" s="139"/>
      <c r="AX459" s="124"/>
    </row>
    <row r="460" spans="1:50" ht="14.4" customHeight="1">
      <c r="A460" s="245">
        <f>IF(D460=0," ",RANK(D460,$D$3:$D$1238,0))</f>
        <v>455</v>
      </c>
      <c r="B460" s="246">
        <v>458</v>
      </c>
      <c r="C460" s="104" t="s">
        <v>6395</v>
      </c>
      <c r="D460" s="115">
        <f>I460+M460+Q460+U460+Y460+AC460+AG460+AK460+AO460+AW460+AS460</f>
        <v>58</v>
      </c>
      <c r="E460" s="115">
        <f>J460+N460+R460+V460+Z460+AD460+AH460+AL460+AP460+AX460+AT460</f>
        <v>8</v>
      </c>
      <c r="F460" s="119">
        <f>COUNTA(H460,L460,P460,T460,X460,AB460,AF460,AJ460,AN460,AV460,AR460)</f>
        <v>1</v>
      </c>
      <c r="G460" s="125"/>
      <c r="H460" s="5"/>
      <c r="I460" s="140"/>
      <c r="J460" s="126"/>
      <c r="K460" s="125"/>
      <c r="L460" s="5"/>
      <c r="M460" s="140"/>
      <c r="N460" s="126"/>
      <c r="O460" s="125"/>
      <c r="P460" s="5"/>
      <c r="Q460" s="140"/>
      <c r="R460" s="126"/>
      <c r="S460" s="125"/>
      <c r="T460" s="5"/>
      <c r="U460" s="140"/>
      <c r="V460" s="126"/>
      <c r="W460" s="136"/>
      <c r="X460" s="5"/>
      <c r="Y460" s="140"/>
      <c r="Z460" s="126"/>
      <c r="AA460" s="136"/>
      <c r="AB460" s="301"/>
      <c r="AC460" s="140"/>
      <c r="AD460" s="126"/>
      <c r="AE460" s="136"/>
      <c r="AF460" s="5"/>
      <c r="AG460" s="140"/>
      <c r="AH460" s="126"/>
      <c r="AI460" s="155"/>
      <c r="AJ460" s="123"/>
      <c r="AK460" s="139"/>
      <c r="AL460" s="124"/>
      <c r="AM460" s="155"/>
      <c r="AN460" s="123"/>
      <c r="AO460" s="139"/>
      <c r="AP460" s="124"/>
      <c r="AQ460" s="122"/>
      <c r="AR460" s="123"/>
      <c r="AS460" s="139"/>
      <c r="AT460" s="124"/>
      <c r="AU460" s="122">
        <f>VLOOKUP(C460,'11'!$B$9:$H$521,3,FALSE)</f>
        <v>3.4212962962962966E-2</v>
      </c>
      <c r="AV460" s="123">
        <f>VLOOKUP(C460,'11'!$B$9:$H$521,4,FALSE)</f>
        <v>37</v>
      </c>
      <c r="AW460" s="139">
        <f>VLOOKUP(AV460,Баллы!$A$2:$B$101,2)+AX460/2</f>
        <v>58</v>
      </c>
      <c r="AX460" s="124">
        <f>VLOOKUP(C460,'11'!$B$9:$H$521,6,FALSE)</f>
        <v>8</v>
      </c>
    </row>
    <row r="461" spans="1:50" ht="14.4" customHeight="1">
      <c r="A461" s="245">
        <f>IF(D461=0," ",RANK(D461,$D$3:$D$1238,0))</f>
        <v>459</v>
      </c>
      <c r="B461" s="246">
        <v>459</v>
      </c>
      <c r="C461" s="108" t="s">
        <v>1188</v>
      </c>
      <c r="D461" s="115">
        <f>I461+M461+Q461+U461+Y461+AC461+AG461+AK461+AO461+AW461+AS461</f>
        <v>57.5</v>
      </c>
      <c r="E461" s="115">
        <f>J461+N461+R461+V461+Z461+AD461+AH461+AL461+AP461+AX461+AT461</f>
        <v>25</v>
      </c>
      <c r="F461" s="119">
        <f>COUNTA(H461,L461,P461,T461,X461,AB461,AF461,AJ461,AN461,AV461,AR461)</f>
        <v>1</v>
      </c>
      <c r="G461" s="125"/>
      <c r="H461" s="5"/>
      <c r="I461" s="140"/>
      <c r="J461" s="126"/>
      <c r="K461" s="125"/>
      <c r="L461" s="5"/>
      <c r="M461" s="140"/>
      <c r="N461" s="126"/>
      <c r="O461" s="125"/>
      <c r="P461" s="5"/>
      <c r="Q461" s="140"/>
      <c r="R461" s="126"/>
      <c r="S461" s="125"/>
      <c r="T461" s="5"/>
      <c r="U461" s="140"/>
      <c r="V461" s="126"/>
      <c r="W461" s="136">
        <f>VLOOKUP(C461,'5'!$B$50:$H$423,3,FALSE)</f>
        <v>0.12364583333333333</v>
      </c>
      <c r="X461" s="5">
        <f>VLOOKUP(C461,'5'!$B$50:$H$423,4,FALSE)</f>
        <v>46</v>
      </c>
      <c r="Y461" s="140">
        <f>VLOOKUP(X461,Баллы!$A$2:$B$101,2)+Z461/2</f>
        <v>57.5</v>
      </c>
      <c r="Z461" s="126">
        <f>VLOOKUP(C461,'5'!$B$50:$H$423,6,FALSE)</f>
        <v>25</v>
      </c>
      <c r="AA461" s="136"/>
      <c r="AB461" s="5"/>
      <c r="AC461" s="140"/>
      <c r="AD461" s="126"/>
      <c r="AE461" s="136"/>
      <c r="AF461" s="5"/>
      <c r="AG461" s="140"/>
      <c r="AH461" s="126"/>
      <c r="AI461" s="155"/>
      <c r="AJ461" s="123"/>
      <c r="AK461" s="139"/>
      <c r="AL461" s="124"/>
      <c r="AM461" s="155"/>
      <c r="AN461" s="123"/>
      <c r="AO461" s="139"/>
      <c r="AP461" s="124"/>
      <c r="AQ461" s="122"/>
      <c r="AR461" s="123"/>
      <c r="AS461" s="139"/>
      <c r="AT461" s="124"/>
      <c r="AU461" s="122"/>
      <c r="AV461" s="123"/>
      <c r="AW461" s="139"/>
      <c r="AX461" s="124"/>
    </row>
    <row r="462" spans="1:50" ht="14.4" customHeight="1">
      <c r="A462" s="245">
        <f>IF(D462=0," ",RANK(D462,$D$3:$D$1238,0))</f>
        <v>459</v>
      </c>
      <c r="B462" s="246">
        <v>460</v>
      </c>
      <c r="C462" s="104" t="s">
        <v>2584</v>
      </c>
      <c r="D462" s="115">
        <f>I462+M462+Q462+U462+Y462+AC462+AG462+AK462+AO462+AW462+AS462</f>
        <v>57.5</v>
      </c>
      <c r="E462" s="115">
        <f>J462+N462+R462+V462+Z462+AD462+AH462+AL462+AP462+AX462+AT462</f>
        <v>15</v>
      </c>
      <c r="F462" s="119">
        <f>COUNTA(H462,L462,P462,T462,X462,AB462,AF462,AJ462,AN462,AV462,AR462)</f>
        <v>1</v>
      </c>
      <c r="G462" s="125"/>
      <c r="H462" s="5"/>
      <c r="I462" s="140"/>
      <c r="J462" s="126"/>
      <c r="K462" s="125">
        <f>VLOOKUP(C462,'2'!$B$101:$H$575,3,FALSE)</f>
        <v>5.3738425925925926E-2</v>
      </c>
      <c r="L462" s="5">
        <f>VLOOKUP(C462,'2'!$B$101:$H$575,4,FALSE)</f>
        <v>41</v>
      </c>
      <c r="M462" s="140">
        <f>VLOOKUP(L462,Баллы!$A$2:$B$101,2)+N462/2</f>
        <v>57.5</v>
      </c>
      <c r="N462" s="126">
        <f>VLOOKUP(C462,'2'!$B$101:$H$575,6,FALSE)</f>
        <v>15</v>
      </c>
      <c r="O462" s="125"/>
      <c r="P462" s="5"/>
      <c r="Q462" s="140"/>
      <c r="R462" s="126"/>
      <c r="S462" s="125"/>
      <c r="T462" s="5"/>
      <c r="U462" s="140"/>
      <c r="V462" s="126"/>
      <c r="W462" s="136"/>
      <c r="X462" s="5"/>
      <c r="Y462" s="140"/>
      <c r="Z462" s="126"/>
      <c r="AA462" s="136"/>
      <c r="AB462" s="5"/>
      <c r="AC462" s="140"/>
      <c r="AD462" s="126"/>
      <c r="AE462" s="136"/>
      <c r="AF462" s="5"/>
      <c r="AG462" s="140"/>
      <c r="AH462" s="126"/>
      <c r="AI462" s="155"/>
      <c r="AJ462" s="123"/>
      <c r="AK462" s="139"/>
      <c r="AL462" s="124"/>
      <c r="AM462" s="155"/>
      <c r="AN462" s="123"/>
      <c r="AO462" s="139"/>
      <c r="AP462" s="124"/>
      <c r="AQ462" s="122"/>
      <c r="AR462" s="123"/>
      <c r="AS462" s="139"/>
      <c r="AT462" s="124"/>
      <c r="AU462" s="122"/>
      <c r="AV462" s="123"/>
      <c r="AW462" s="139"/>
      <c r="AX462" s="124"/>
    </row>
    <row r="463" spans="1:50" ht="14.4" customHeight="1">
      <c r="A463" s="245">
        <f>IF(D463=0," ",RANK(D463,$D$3:$D$1238,0))</f>
        <v>459</v>
      </c>
      <c r="B463" s="246">
        <v>461</v>
      </c>
      <c r="C463" s="283" t="s">
        <v>5069</v>
      </c>
      <c r="D463" s="115">
        <f>I463+M463+Q463+U463+Y463+AC463+AG463+AK463+AO463+AW463+AS463</f>
        <v>57.5</v>
      </c>
      <c r="E463" s="115">
        <f>J463+N463+R463+V463+Z463+AD463+AH463+AL463+AP463+AX463+AT463</f>
        <v>5</v>
      </c>
      <c r="F463" s="119">
        <f>COUNTA(H463,L463,P463,T463,X463,AB463,AF463,AJ463,AN463,AV463,AR463)</f>
        <v>1</v>
      </c>
      <c r="G463" s="125"/>
      <c r="H463" s="5"/>
      <c r="I463" s="140"/>
      <c r="J463" s="126"/>
      <c r="K463" s="125"/>
      <c r="L463" s="5"/>
      <c r="M463" s="140"/>
      <c r="N463" s="126"/>
      <c r="O463" s="125"/>
      <c r="P463" s="5"/>
      <c r="Q463" s="140"/>
      <c r="R463" s="126"/>
      <c r="S463" s="125"/>
      <c r="T463" s="5"/>
      <c r="U463" s="140"/>
      <c r="V463" s="126"/>
      <c r="W463" s="136"/>
      <c r="X463" s="5"/>
      <c r="Y463" s="140"/>
      <c r="Z463" s="126"/>
      <c r="AA463" s="136"/>
      <c r="AB463" s="301"/>
      <c r="AC463" s="140"/>
      <c r="AD463" s="126"/>
      <c r="AE463" s="136"/>
      <c r="AF463" s="5"/>
      <c r="AG463" s="140"/>
      <c r="AH463" s="126"/>
      <c r="AI463" s="155"/>
      <c r="AJ463" s="123"/>
      <c r="AK463" s="139"/>
      <c r="AL463" s="124"/>
      <c r="AM463" s="155">
        <f>VLOOKUP(C463,'9'!$B$2:$H$1187,3,FALSE)</f>
        <v>1.9178240740740742E-2</v>
      </c>
      <c r="AN463" s="123">
        <f>VLOOKUP(C463,'9'!$B$2:$H$1187,4,FALSE)</f>
        <v>36</v>
      </c>
      <c r="AO463" s="139">
        <f>VLOOKUP(AN463,Баллы!$A$2:$B$101,2)+AP463/2</f>
        <v>57.5</v>
      </c>
      <c r="AP463" s="124">
        <f>VLOOKUP(C463,'9'!$B$2:$H$1187,6,FALSE)</f>
        <v>5</v>
      </c>
      <c r="AQ463" s="122"/>
      <c r="AR463" s="123"/>
      <c r="AS463" s="139"/>
      <c r="AT463" s="124"/>
      <c r="AU463" s="122"/>
      <c r="AV463" s="123"/>
      <c r="AW463" s="139"/>
      <c r="AX463" s="124"/>
    </row>
    <row r="464" spans="1:50" ht="14.4" customHeight="1">
      <c r="A464" s="245">
        <f>IF(D464=0," ",RANK(D464,$D$3:$D$1238,0))</f>
        <v>462</v>
      </c>
      <c r="B464" s="246">
        <v>462</v>
      </c>
      <c r="C464" s="104" t="s">
        <v>382</v>
      </c>
      <c r="D464" s="115">
        <f>I464+M464+Q464+U464+Y464+AC464+AG464+AK464+AO464+AW464+AS464</f>
        <v>57</v>
      </c>
      <c r="E464" s="115">
        <f>J464+N464+R464+V464+Z464+AD464+AH464+AL464+AP464+AX464+AT464</f>
        <v>40</v>
      </c>
      <c r="F464" s="119">
        <f>COUNTA(H464,L464,P464,T464,X464,AB464,AF464,AJ464,AN464,AV464,AR464)</f>
        <v>2</v>
      </c>
      <c r="G464" s="125">
        <f>VLOOKUP(C464,'1'!$B$46:$H$384,3,FALSE)</f>
        <v>4.628472222222222E-2</v>
      </c>
      <c r="H464" s="5">
        <f>VLOOKUP(C464,'1'!$B$46:$H$384,4,FALSE)</f>
        <v>124</v>
      </c>
      <c r="I464" s="140">
        <f>VLOOKUP(H464,Баллы!$A$2:$B$101,2)+J464/2</f>
        <v>6</v>
      </c>
      <c r="J464" s="126">
        <f>VLOOKUP(C464,'1'!$B$46:$H$384,6,FALSE)</f>
        <v>10</v>
      </c>
      <c r="K464" s="125">
        <f>VLOOKUP(C464,'2'!$B$101:$H$575,3,FALSE)</f>
        <v>0.20435185185185187</v>
      </c>
      <c r="L464" s="5">
        <f>VLOOKUP(C464,'2'!$B$101:$H$575,4,FALSE)</f>
        <v>55</v>
      </c>
      <c r="M464" s="140">
        <f>VLOOKUP(L464,Баллы!$A$2:$B$101,2)+N464/2</f>
        <v>51</v>
      </c>
      <c r="N464" s="126">
        <f>VLOOKUP(C464,'2'!$B$101:$H$575,6,FALSE)</f>
        <v>30</v>
      </c>
      <c r="O464" s="125"/>
      <c r="P464" s="5"/>
      <c r="Q464" s="140"/>
      <c r="R464" s="126"/>
      <c r="S464" s="125"/>
      <c r="T464" s="5"/>
      <c r="U464" s="140"/>
      <c r="V464" s="126"/>
      <c r="W464" s="136"/>
      <c r="X464" s="5"/>
      <c r="Y464" s="140"/>
      <c r="Z464" s="126"/>
      <c r="AA464" s="136"/>
      <c r="AB464" s="5"/>
      <c r="AC464" s="140"/>
      <c r="AD464" s="126"/>
      <c r="AE464" s="136"/>
      <c r="AF464" s="5"/>
      <c r="AG464" s="140"/>
      <c r="AH464" s="126"/>
      <c r="AI464" s="155"/>
      <c r="AJ464" s="123"/>
      <c r="AK464" s="139"/>
      <c r="AL464" s="124"/>
      <c r="AM464" s="155"/>
      <c r="AN464" s="123"/>
      <c r="AO464" s="139"/>
      <c r="AP464" s="124"/>
      <c r="AQ464" s="122"/>
      <c r="AR464" s="123"/>
      <c r="AS464" s="139"/>
      <c r="AT464" s="124"/>
      <c r="AU464" s="122"/>
      <c r="AV464" s="123"/>
      <c r="AW464" s="139"/>
      <c r="AX464" s="124"/>
    </row>
    <row r="465" spans="1:50" ht="14.4" customHeight="1">
      <c r="A465" s="245">
        <f>IF(D465=0," ",RANK(D465,$D$3:$D$1238,0))</f>
        <v>462</v>
      </c>
      <c r="B465" s="246">
        <v>463</v>
      </c>
      <c r="C465" s="107" t="s">
        <v>1503</v>
      </c>
      <c r="D465" s="115">
        <f>I465+M465+Q465+U465+Y465+AC465+AG465+AK465+AO465+AW465+AS465</f>
        <v>57</v>
      </c>
      <c r="E465" s="115">
        <f>J465+N465+R465+V465+Z465+AD465+AH465+AL465+AP465+AX465+AT465</f>
        <v>20</v>
      </c>
      <c r="F465" s="119">
        <f>COUNTA(H465,L465,P465,T465,X465,AB465,AF465,AJ465,AN465,AV465,AR465)</f>
        <v>1</v>
      </c>
      <c r="G465" s="125"/>
      <c r="H465" s="5"/>
      <c r="I465" s="140"/>
      <c r="J465" s="126"/>
      <c r="K465" s="125"/>
      <c r="L465" s="5"/>
      <c r="M465" s="140"/>
      <c r="N465" s="126"/>
      <c r="O465" s="125"/>
      <c r="P465" s="5"/>
      <c r="Q465" s="140"/>
      <c r="R465" s="126"/>
      <c r="S465" s="125">
        <f>VLOOKUP(C465,'4'!$B$2:$I$1053,3,FALSE)</f>
        <v>7.5844907407407403E-2</v>
      </c>
      <c r="T465" s="5">
        <f>VLOOKUP(C465,'4'!$B$2:$I$1053,4,FALSE)</f>
        <v>44</v>
      </c>
      <c r="U465" s="140">
        <f>VLOOKUP(T465,Баллы!$A$2:$B$101,2)+V465/2</f>
        <v>57</v>
      </c>
      <c r="V465" s="126">
        <f>VLOOKUP(C465,'4'!$B$2:$I$1053,6,FALSE)</f>
        <v>20</v>
      </c>
      <c r="W465" s="136"/>
      <c r="X465" s="5"/>
      <c r="Y465" s="140"/>
      <c r="Z465" s="126"/>
      <c r="AA465" s="136"/>
      <c r="AB465" s="5"/>
      <c r="AC465" s="140"/>
      <c r="AD465" s="126"/>
      <c r="AE465" s="136"/>
      <c r="AF465" s="5"/>
      <c r="AG465" s="140"/>
      <c r="AH465" s="126"/>
      <c r="AI465" s="155"/>
      <c r="AJ465" s="123"/>
      <c r="AK465" s="139"/>
      <c r="AL465" s="124"/>
      <c r="AM465" s="155"/>
      <c r="AN465" s="123"/>
      <c r="AO465" s="139"/>
      <c r="AP465" s="124"/>
      <c r="AQ465" s="122"/>
      <c r="AR465" s="123"/>
      <c r="AS465" s="139"/>
      <c r="AT465" s="124"/>
      <c r="AU465" s="122"/>
      <c r="AV465" s="123"/>
      <c r="AW465" s="139"/>
      <c r="AX465" s="124"/>
    </row>
    <row r="466" spans="1:50" ht="14.4" customHeight="1">
      <c r="A466" s="245">
        <f>IF(D466=0," ",RANK(D466,$D$3:$D$1238,0))</f>
        <v>462</v>
      </c>
      <c r="B466" s="246">
        <v>464</v>
      </c>
      <c r="C466" s="104" t="s">
        <v>549</v>
      </c>
      <c r="D466" s="115">
        <f>I466+M466+Q466+U466+Y466+AC466+AG466+AK466+AO466+AW466+AS466</f>
        <v>57</v>
      </c>
      <c r="E466" s="115">
        <f>J466+N466+R466+V466+Z466+AD466+AH466+AL466+AP466+AX466+AT466</f>
        <v>10</v>
      </c>
      <c r="F466" s="119">
        <f>COUNTA(H466,L466,P466,T466,X466,AB466,AF466,AJ466,AN466,AV466,AR466)</f>
        <v>1</v>
      </c>
      <c r="G466" s="125">
        <f>VLOOKUP(C466,'1'!$B$46:$H$384,3,FALSE)</f>
        <v>3.6180555555555556E-2</v>
      </c>
      <c r="H466" s="5">
        <f>VLOOKUP(C466,'1'!$B$46:$H$384,4,FALSE)</f>
        <v>39</v>
      </c>
      <c r="I466" s="140">
        <f>VLOOKUP(H466,Баллы!$A$2:$B$101,2)+J466/2</f>
        <v>57</v>
      </c>
      <c r="J466" s="126">
        <f>VLOOKUP(C466,'1'!$B$46:$H$384,6,FALSE)</f>
        <v>10</v>
      </c>
      <c r="K466" s="125"/>
      <c r="L466" s="5"/>
      <c r="M466" s="140"/>
      <c r="N466" s="126"/>
      <c r="O466" s="125"/>
      <c r="P466" s="5"/>
      <c r="Q466" s="140"/>
      <c r="R466" s="126"/>
      <c r="S466" s="125"/>
      <c r="T466" s="5"/>
      <c r="U466" s="140"/>
      <c r="V466" s="126"/>
      <c r="W466" s="136"/>
      <c r="X466" s="5"/>
      <c r="Y466" s="140"/>
      <c r="Z466" s="126"/>
      <c r="AA466" s="136"/>
      <c r="AB466" s="5"/>
      <c r="AC466" s="140"/>
      <c r="AD466" s="126"/>
      <c r="AE466" s="136"/>
      <c r="AF466" s="5"/>
      <c r="AG466" s="140"/>
      <c r="AH466" s="126"/>
      <c r="AI466" s="155"/>
      <c r="AJ466" s="123"/>
      <c r="AK466" s="139"/>
      <c r="AL466" s="124"/>
      <c r="AM466" s="155"/>
      <c r="AN466" s="123"/>
      <c r="AO466" s="139"/>
      <c r="AP466" s="124"/>
      <c r="AQ466" s="122"/>
      <c r="AR466" s="123"/>
      <c r="AS466" s="139"/>
      <c r="AT466" s="124"/>
      <c r="AU466" s="122"/>
      <c r="AV466" s="123"/>
      <c r="AW466" s="139"/>
      <c r="AX466" s="124"/>
    </row>
    <row r="467" spans="1:50" ht="14.4" customHeight="1">
      <c r="A467" s="245">
        <f>IF(D467=0," ",RANK(D467,$D$3:$D$1238,0))</f>
        <v>462</v>
      </c>
      <c r="B467" s="246">
        <v>464</v>
      </c>
      <c r="C467" s="107" t="s">
        <v>2007</v>
      </c>
      <c r="D467" s="115">
        <f>I467+M467+Q467+U467+Y467+AC467+AG467+AK467+AO467+AW467+AS467</f>
        <v>57</v>
      </c>
      <c r="E467" s="115">
        <f>J467+N467+R467+V467+Z467+AD467+AH467+AL467+AP467+AX467+AT467</f>
        <v>10</v>
      </c>
      <c r="F467" s="119">
        <f>COUNTA(H467,L467,P467,T467,X467,AB467,AF467,AJ467,AN467,AV467,AR467)</f>
        <v>1</v>
      </c>
      <c r="G467" s="125"/>
      <c r="H467" s="5"/>
      <c r="I467" s="140"/>
      <c r="J467" s="126"/>
      <c r="K467" s="125"/>
      <c r="L467" s="5"/>
      <c r="M467" s="140"/>
      <c r="N467" s="126"/>
      <c r="O467" s="125"/>
      <c r="P467" s="5"/>
      <c r="Q467" s="140"/>
      <c r="R467" s="126"/>
      <c r="S467" s="125">
        <f>VLOOKUP(C467,'4'!$B$2:$I$1053,3,FALSE)</f>
        <v>3.4409722222222223E-2</v>
      </c>
      <c r="T467" s="5">
        <f>VLOOKUP(C467,'4'!$B$2:$I$1053,4,FALSE)</f>
        <v>39</v>
      </c>
      <c r="U467" s="140">
        <f>VLOOKUP(T467,Баллы!$A$2:$B$101,2)+V467/2</f>
        <v>57</v>
      </c>
      <c r="V467" s="126">
        <f>VLOOKUP(C467,'4'!$B$2:$I$1053,6,FALSE)</f>
        <v>10</v>
      </c>
      <c r="W467" s="136"/>
      <c r="X467" s="5"/>
      <c r="Y467" s="140"/>
      <c r="Z467" s="126"/>
      <c r="AA467" s="136"/>
      <c r="AB467" s="5"/>
      <c r="AC467" s="140"/>
      <c r="AD467" s="126"/>
      <c r="AE467" s="136"/>
      <c r="AF467" s="5"/>
      <c r="AG467" s="140"/>
      <c r="AH467" s="126"/>
      <c r="AI467" s="155"/>
      <c r="AJ467" s="123"/>
      <c r="AK467" s="139"/>
      <c r="AL467" s="124"/>
      <c r="AM467" s="155"/>
      <c r="AN467" s="123"/>
      <c r="AO467" s="139"/>
      <c r="AP467" s="124"/>
      <c r="AQ467" s="122"/>
      <c r="AR467" s="123"/>
      <c r="AS467" s="139"/>
      <c r="AT467" s="124"/>
      <c r="AU467" s="122"/>
      <c r="AV467" s="123"/>
      <c r="AW467" s="139"/>
      <c r="AX467" s="124"/>
    </row>
    <row r="468" spans="1:50" ht="14.4" customHeight="1">
      <c r="A468" s="245">
        <f>IF(D468=0," ",RANK(D468,$D$3:$D$1238,0))</f>
        <v>462</v>
      </c>
      <c r="B468" s="246">
        <v>464</v>
      </c>
      <c r="C468" s="108" t="s">
        <v>1135</v>
      </c>
      <c r="D468" s="115">
        <f>I468+M468+Q468+U468+Y468+AC468+AG468+AK468+AO468+AW468+AS468</f>
        <v>57</v>
      </c>
      <c r="E468" s="115">
        <f>J468+N468+R468+V468+Z468+AD468+AH468+AL468+AP468+AX468+AT468</f>
        <v>10</v>
      </c>
      <c r="F468" s="119">
        <f>COUNTA(H468,L468,P468,T468,X468,AB468,AF468,AJ468,AN468,AV468,AR468)</f>
        <v>1</v>
      </c>
      <c r="G468" s="125"/>
      <c r="H468" s="5"/>
      <c r="I468" s="140"/>
      <c r="J468" s="126"/>
      <c r="K468" s="125"/>
      <c r="L468" s="5"/>
      <c r="M468" s="140"/>
      <c r="N468" s="126"/>
      <c r="O468" s="125"/>
      <c r="P468" s="5"/>
      <c r="Q468" s="140"/>
      <c r="R468" s="126"/>
      <c r="S468" s="125"/>
      <c r="T468" s="5"/>
      <c r="U468" s="140"/>
      <c r="V468" s="126"/>
      <c r="W468" s="136">
        <f>VLOOKUP(C468,'5'!$B$50:$H$423,3,FALSE)</f>
        <v>4.9722222222222223E-2</v>
      </c>
      <c r="X468" s="5">
        <f>VLOOKUP(C468,'5'!$B$50:$H$423,4,FALSE)</f>
        <v>39</v>
      </c>
      <c r="Y468" s="140">
        <f>VLOOKUP(X468,Баллы!$A$2:$B$101,2)+Z468/2</f>
        <v>57</v>
      </c>
      <c r="Z468" s="126">
        <f>VLOOKUP(C468,'5'!$B$50:$H$423,6,FALSE)</f>
        <v>10</v>
      </c>
      <c r="AA468" s="136"/>
      <c r="AB468" s="5"/>
      <c r="AC468" s="140"/>
      <c r="AD468" s="126"/>
      <c r="AE468" s="136"/>
      <c r="AF468" s="5"/>
      <c r="AG468" s="140"/>
      <c r="AH468" s="126"/>
      <c r="AI468" s="155"/>
      <c r="AJ468" s="123"/>
      <c r="AK468" s="139"/>
      <c r="AL468" s="124"/>
      <c r="AM468" s="155"/>
      <c r="AN468" s="123"/>
      <c r="AO468" s="139"/>
      <c r="AP468" s="124"/>
      <c r="AQ468" s="122"/>
      <c r="AR468" s="123"/>
      <c r="AS468" s="139"/>
      <c r="AT468" s="124"/>
      <c r="AU468" s="122"/>
      <c r="AV468" s="123"/>
      <c r="AW468" s="139"/>
      <c r="AX468" s="124"/>
    </row>
    <row r="469" spans="1:50" ht="14.4" customHeight="1">
      <c r="A469" s="245">
        <f>IF(D469=0," ",RANK(D469,$D$3:$D$1238,0))</f>
        <v>462</v>
      </c>
      <c r="B469" s="246">
        <v>464</v>
      </c>
      <c r="C469" s="105" t="s">
        <v>1358</v>
      </c>
      <c r="D469" s="115">
        <f>I469+M469+Q469+U469+Y469+AC469+AG469+AK469+AO469+AW469+AS469</f>
        <v>57</v>
      </c>
      <c r="E469" s="115">
        <f>J469+N469+R469+V469+Z469+AD469+AH469+AL469+AP469+AX469+AT469</f>
        <v>10</v>
      </c>
      <c r="F469" s="119">
        <f>COUNTA(H469,L469,P469,T469,X469,AB469,AF469,AJ469,AN469,AV469,AR469)</f>
        <v>1</v>
      </c>
      <c r="G469" s="125"/>
      <c r="H469" s="5"/>
      <c r="I469" s="140"/>
      <c r="J469" s="126"/>
      <c r="K469" s="125"/>
      <c r="L469" s="5"/>
      <c r="M469" s="140"/>
      <c r="N469" s="126"/>
      <c r="O469" s="125"/>
      <c r="P469" s="5"/>
      <c r="Q469" s="140"/>
      <c r="R469" s="126"/>
      <c r="S469" s="125"/>
      <c r="T469" s="5"/>
      <c r="U469" s="140"/>
      <c r="V469" s="126"/>
      <c r="W469" s="136"/>
      <c r="X469" s="5"/>
      <c r="Y469" s="140"/>
      <c r="Z469" s="126"/>
      <c r="AA469" s="136">
        <f>VLOOKUP(C469,'6'!$B$8:$H$202,3,FALSE)</f>
        <v>4.7175925925925927E-2</v>
      </c>
      <c r="AB469" s="5">
        <f>VLOOKUP(C469,'6'!$B$8:$H$202,4,FALSE)</f>
        <v>39</v>
      </c>
      <c r="AC469" s="140">
        <f>VLOOKUP(AB469,Баллы!$A$2:$B$101,2)+AD469/2</f>
        <v>57</v>
      </c>
      <c r="AD469" s="126">
        <f>VLOOKUP(C469,'6'!$B$8:$H$202,6,FALSE)</f>
        <v>10</v>
      </c>
      <c r="AE469" s="136"/>
      <c r="AF469" s="5"/>
      <c r="AG469" s="140"/>
      <c r="AH469" s="126"/>
      <c r="AI469" s="155"/>
      <c r="AJ469" s="123"/>
      <c r="AK469" s="139"/>
      <c r="AL469" s="124"/>
      <c r="AM469" s="155"/>
      <c r="AN469" s="123"/>
      <c r="AO469" s="139"/>
      <c r="AP469" s="124"/>
      <c r="AQ469" s="122"/>
      <c r="AR469" s="123"/>
      <c r="AS469" s="139"/>
      <c r="AT469" s="124"/>
      <c r="AU469" s="122"/>
      <c r="AV469" s="123"/>
      <c r="AW469" s="139"/>
      <c r="AX469" s="124"/>
    </row>
    <row r="470" spans="1:50" ht="14.4" customHeight="1">
      <c r="A470" s="245">
        <f>IF(D470=0," ",RANK(D470,$D$3:$D$1238,0))</f>
        <v>462</v>
      </c>
      <c r="B470" s="246">
        <v>464</v>
      </c>
      <c r="C470" s="283" t="s">
        <v>4583</v>
      </c>
      <c r="D470" s="115">
        <f>I470+M470+Q470+U470+Y470+AC470+AG470+AK470+AO470+AW470+AS470</f>
        <v>57</v>
      </c>
      <c r="E470" s="115">
        <f>J470+N470+R470+V470+Z470+AD470+AH470+AL470+AP470+AX470+AT470</f>
        <v>10</v>
      </c>
      <c r="F470" s="119">
        <f>COUNTA(H470,L470,P470,T470,X470,AB470,AF470,AJ470,AN470,AV470,AR470)</f>
        <v>1</v>
      </c>
      <c r="G470" s="125"/>
      <c r="H470" s="5"/>
      <c r="I470" s="140"/>
      <c r="J470" s="126"/>
      <c r="K470" s="125"/>
      <c r="L470" s="5"/>
      <c r="M470" s="140"/>
      <c r="N470" s="126"/>
      <c r="O470" s="125"/>
      <c r="P470" s="5"/>
      <c r="Q470" s="140"/>
      <c r="R470" s="126"/>
      <c r="S470" s="125"/>
      <c r="T470" s="5"/>
      <c r="U470" s="140"/>
      <c r="V470" s="126"/>
      <c r="W470" s="136"/>
      <c r="X470" s="5"/>
      <c r="Y470" s="140"/>
      <c r="Z470" s="126"/>
      <c r="AA470" s="136"/>
      <c r="AB470" s="301"/>
      <c r="AC470" s="140"/>
      <c r="AD470" s="126"/>
      <c r="AE470" s="136"/>
      <c r="AF470" s="5"/>
      <c r="AG470" s="140"/>
      <c r="AH470" s="126"/>
      <c r="AI470" s="155"/>
      <c r="AJ470" s="123"/>
      <c r="AK470" s="139"/>
      <c r="AL470" s="124"/>
      <c r="AM470" s="155">
        <f>VLOOKUP(C470,'9'!$B$2:$H$1187,3,FALSE)</f>
        <v>3.4629629629629628E-2</v>
      </c>
      <c r="AN470" s="123">
        <f>VLOOKUP(C470,'9'!$B$2:$H$1187,4,FALSE)</f>
        <v>39</v>
      </c>
      <c r="AO470" s="139">
        <f>VLOOKUP(AN470,Баллы!$A$2:$B$101,2)+AP470/2</f>
        <v>57</v>
      </c>
      <c r="AP470" s="124">
        <f>VLOOKUP(C470,'9'!$B$2:$H$1187,6,FALSE)</f>
        <v>10</v>
      </c>
      <c r="AQ470" s="122"/>
      <c r="AR470" s="123"/>
      <c r="AS470" s="139"/>
      <c r="AT470" s="124"/>
      <c r="AU470" s="122"/>
      <c r="AV470" s="123"/>
      <c r="AW470" s="139"/>
      <c r="AX470" s="124"/>
    </row>
    <row r="471" spans="1:50" ht="14.4" customHeight="1">
      <c r="A471" s="245">
        <f>IF(D471=0," ",RANK(D471,$D$3:$D$1238,0))</f>
        <v>462</v>
      </c>
      <c r="B471" s="246">
        <v>464</v>
      </c>
      <c r="C471" s="104" t="s">
        <v>6310</v>
      </c>
      <c r="D471" s="115">
        <f>I471+M471+Q471+U471+Y471+AC471+AG471+AK471+AO471+AW471+AS471</f>
        <v>57</v>
      </c>
      <c r="E471" s="115">
        <f>J471+N471+R471+V471+Z471+AD471+AH471+AL471+AP471+AX471+AT471</f>
        <v>10</v>
      </c>
      <c r="F471" s="119">
        <f>COUNTA(H471,L471,P471,T471,X471,AB471,AF471,AJ471,AN471,AV471,AR471)</f>
        <v>1</v>
      </c>
      <c r="G471" s="125"/>
      <c r="H471" s="5"/>
      <c r="I471" s="140"/>
      <c r="J471" s="126"/>
      <c r="K471" s="125"/>
      <c r="L471" s="5"/>
      <c r="M471" s="140"/>
      <c r="N471" s="126"/>
      <c r="O471" s="125"/>
      <c r="P471" s="5"/>
      <c r="Q471" s="140"/>
      <c r="R471" s="126"/>
      <c r="S471" s="125"/>
      <c r="T471" s="5"/>
      <c r="U471" s="140"/>
      <c r="V471" s="126"/>
      <c r="W471" s="136"/>
      <c r="X471" s="5"/>
      <c r="Y471" s="140"/>
      <c r="Z471" s="126"/>
      <c r="AA471" s="136"/>
      <c r="AB471" s="301"/>
      <c r="AC471" s="140"/>
      <c r="AD471" s="126"/>
      <c r="AE471" s="136"/>
      <c r="AF471" s="5"/>
      <c r="AG471" s="140"/>
      <c r="AH471" s="126"/>
      <c r="AI471" s="155"/>
      <c r="AJ471" s="123"/>
      <c r="AK471" s="139"/>
      <c r="AL471" s="124"/>
      <c r="AM471" s="155"/>
      <c r="AN471" s="123"/>
      <c r="AO471" s="139"/>
      <c r="AP471" s="124"/>
      <c r="AQ471" s="122">
        <f>VLOOKUP(C471,'10'!$B$8:$H$232,3,FALSE)</f>
        <v>4.6666666666666669E-2</v>
      </c>
      <c r="AR471" s="123">
        <f>VLOOKUP(C471,'10'!$B$8:$H$232,4,FALSE)</f>
        <v>39</v>
      </c>
      <c r="AS471" s="139">
        <f>VLOOKUP(AR471,Баллы!$A$2:$B$101,2)+AT471/2</f>
        <v>57</v>
      </c>
      <c r="AT471" s="124">
        <f>VLOOKUP(C471,'10'!$B$8:$H$232,6,FALSE)</f>
        <v>10</v>
      </c>
      <c r="AU471" s="122"/>
      <c r="AV471" s="123"/>
      <c r="AW471" s="139"/>
      <c r="AX471" s="124"/>
    </row>
    <row r="472" spans="1:50" ht="14.4" customHeight="1">
      <c r="A472" s="245">
        <f>IF(D472=0," ",RANK(D472,$D$3:$D$1238,0))</f>
        <v>470</v>
      </c>
      <c r="B472" s="246">
        <v>470</v>
      </c>
      <c r="C472" s="104" t="s">
        <v>588</v>
      </c>
      <c r="D472" s="115">
        <f>I472+M472+Q472+U472+Y472+AC472+AG472+AK472+AO472+AW472+AS472</f>
        <v>56.5</v>
      </c>
      <c r="E472" s="115">
        <f>J472+N472+R472+V472+Z472+AD472+AH472+AL472+AP472+AX472+AT472</f>
        <v>35</v>
      </c>
      <c r="F472" s="119">
        <f>COUNTA(H472,L472,P472,T472,X472,AB472,AF472,AJ472,AN472,AV472,AR472)</f>
        <v>2</v>
      </c>
      <c r="G472" s="125">
        <f>VLOOKUP(C472,'1'!$B$46:$H$384,3,FALSE)</f>
        <v>4.2881944444444438E-2</v>
      </c>
      <c r="H472" s="5">
        <f>VLOOKUP(C472,'1'!$B$46:$H$384,4,FALSE)</f>
        <v>97</v>
      </c>
      <c r="I472" s="140">
        <f>VLOOKUP(H472,Баллы!$A$2:$B$101,2)+J472/2</f>
        <v>6</v>
      </c>
      <c r="J472" s="126">
        <f>VLOOKUP(C472,'1'!$B$46:$H$384,6,FALSE)</f>
        <v>10</v>
      </c>
      <c r="K472" s="125"/>
      <c r="L472" s="5"/>
      <c r="M472" s="140"/>
      <c r="N472" s="126"/>
      <c r="O472" s="125"/>
      <c r="P472" s="5"/>
      <c r="Q472" s="140"/>
      <c r="R472" s="126"/>
      <c r="S472" s="125"/>
      <c r="T472" s="5"/>
      <c r="U472" s="140"/>
      <c r="V472" s="126"/>
      <c r="W472" s="136">
        <f>VLOOKUP(C472,'5'!$B$50:$H$423,3,FALSE)</f>
        <v>0.13300925925925924</v>
      </c>
      <c r="X472" s="5">
        <f>VLOOKUP(C472,'5'!$B$50:$H$423,4,FALSE)</f>
        <v>53</v>
      </c>
      <c r="Y472" s="140">
        <f>VLOOKUP(X472,Баллы!$A$2:$B$101,2)+Z472/2</f>
        <v>50.5</v>
      </c>
      <c r="Z472" s="126">
        <f>VLOOKUP(C472,'5'!$B$50:$H$423,6,FALSE)</f>
        <v>25</v>
      </c>
      <c r="AA472" s="136"/>
      <c r="AB472" s="5"/>
      <c r="AC472" s="140"/>
      <c r="AD472" s="126"/>
      <c r="AE472" s="136"/>
      <c r="AF472" s="5"/>
      <c r="AG472" s="140"/>
      <c r="AH472" s="126"/>
      <c r="AI472" s="155"/>
      <c r="AJ472" s="123"/>
      <c r="AK472" s="139"/>
      <c r="AL472" s="124"/>
      <c r="AM472" s="155"/>
      <c r="AN472" s="123"/>
      <c r="AO472" s="139"/>
      <c r="AP472" s="124"/>
      <c r="AQ472" s="122"/>
      <c r="AR472" s="123"/>
      <c r="AS472" s="139"/>
      <c r="AT472" s="124"/>
      <c r="AU472" s="122"/>
      <c r="AV472" s="123"/>
      <c r="AW472" s="139"/>
      <c r="AX472" s="124"/>
    </row>
    <row r="473" spans="1:50" ht="14.4" customHeight="1">
      <c r="A473" s="245">
        <f>IF(D473=0," ",RANK(D473,$D$3:$D$1238,0))</f>
        <v>470</v>
      </c>
      <c r="B473" s="246">
        <v>471</v>
      </c>
      <c r="C473" s="104" t="s">
        <v>6343</v>
      </c>
      <c r="D473" s="115">
        <f>I473+M473+Q473+U473+Y473+AC473+AG473+AK473+AO473+AW473+AS473</f>
        <v>56.5</v>
      </c>
      <c r="E473" s="115">
        <f>J473+N473+R473+V473+Z473+AD473+AH473+AL473+AP473+AX473+AT473</f>
        <v>31</v>
      </c>
      <c r="F473" s="119">
        <f>COUNTA(H473,L473,P473,T473,X473,AB473,AF473,AJ473,AN473,AV473,AR473)</f>
        <v>1</v>
      </c>
      <c r="G473" s="125"/>
      <c r="H473" s="5"/>
      <c r="I473" s="140"/>
      <c r="J473" s="126"/>
      <c r="K473" s="125"/>
      <c r="L473" s="5"/>
      <c r="M473" s="140"/>
      <c r="N473" s="126"/>
      <c r="O473" s="125"/>
      <c r="P473" s="5"/>
      <c r="Q473" s="140"/>
      <c r="R473" s="126"/>
      <c r="S473" s="125"/>
      <c r="T473" s="5"/>
      <c r="U473" s="140"/>
      <c r="V473" s="126"/>
      <c r="W473" s="136"/>
      <c r="X473" s="5"/>
      <c r="Y473" s="140"/>
      <c r="Z473" s="126"/>
      <c r="AA473" s="136"/>
      <c r="AB473" s="301"/>
      <c r="AC473" s="140"/>
      <c r="AD473" s="126"/>
      <c r="AE473" s="136"/>
      <c r="AF473" s="5"/>
      <c r="AG473" s="140"/>
      <c r="AH473" s="126"/>
      <c r="AI473" s="155"/>
      <c r="AJ473" s="123"/>
      <c r="AK473" s="139"/>
      <c r="AL473" s="124"/>
      <c r="AM473" s="155"/>
      <c r="AN473" s="123"/>
      <c r="AO473" s="139"/>
      <c r="AP473" s="124"/>
      <c r="AQ473" s="122"/>
      <c r="AR473" s="123"/>
      <c r="AS473" s="139"/>
      <c r="AT473" s="124"/>
      <c r="AU473" s="122">
        <f>VLOOKUP(C473,'11'!$B$9:$H$521,3,FALSE)</f>
        <v>0.13925925925925925</v>
      </c>
      <c r="AV473" s="123">
        <f>VLOOKUP(C473,'11'!$B$9:$H$521,4,FALSE)</f>
        <v>50</v>
      </c>
      <c r="AW473" s="139">
        <f>VLOOKUP(AV473,Баллы!$A$2:$B$101,2)+AX473/2</f>
        <v>56.5</v>
      </c>
      <c r="AX473" s="124">
        <f>VLOOKUP(C473,'11'!$B$9:$H$521,6,FALSE)</f>
        <v>31</v>
      </c>
    </row>
    <row r="474" spans="1:50" ht="14.4" customHeight="1">
      <c r="A474" s="245">
        <f>IF(D474=0," ",RANK(D474,$D$3:$D$1238,0))</f>
        <v>470</v>
      </c>
      <c r="B474" s="246">
        <v>472</v>
      </c>
      <c r="C474" s="104" t="s">
        <v>887</v>
      </c>
      <c r="D474" s="115">
        <f>I474+M474+Q474+U474+Y474+AC474+AG474+AK474+AO474+AW474+AS474</f>
        <v>56.5</v>
      </c>
      <c r="E474" s="115">
        <f>J474+N474+R474+V474+Z474+AD474+AH474+AL474+AP474+AX474+AT474</f>
        <v>15</v>
      </c>
      <c r="F474" s="119">
        <f>COUNTA(H474,L474,P474,T474,X474,AB474,AF474,AJ474,AN474,AV474,AR474)</f>
        <v>1</v>
      </c>
      <c r="G474" s="125"/>
      <c r="H474" s="5"/>
      <c r="I474" s="140"/>
      <c r="J474" s="126"/>
      <c r="K474" s="125">
        <f>VLOOKUP(C474,'2'!$B$101:$H$575,3,FALSE)</f>
        <v>5.3819444444444448E-2</v>
      </c>
      <c r="L474" s="5">
        <f>VLOOKUP(C474,'2'!$B$101:$H$575,4,FALSE)</f>
        <v>42</v>
      </c>
      <c r="M474" s="140">
        <f>VLOOKUP(L474,Баллы!$A$2:$B$101,2)+N474/2</f>
        <v>56.5</v>
      </c>
      <c r="N474" s="126">
        <f>VLOOKUP(C474,'2'!$B$101:$H$575,6,FALSE)</f>
        <v>15</v>
      </c>
      <c r="O474" s="125"/>
      <c r="P474" s="5"/>
      <c r="Q474" s="140"/>
      <c r="R474" s="126"/>
      <c r="S474" s="125"/>
      <c r="T474" s="5"/>
      <c r="U474" s="140"/>
      <c r="V474" s="126"/>
      <c r="W474" s="136"/>
      <c r="X474" s="5"/>
      <c r="Y474" s="140"/>
      <c r="Z474" s="126"/>
      <c r="AA474" s="136"/>
      <c r="AB474" s="5"/>
      <c r="AC474" s="140"/>
      <c r="AD474" s="126"/>
      <c r="AE474" s="136"/>
      <c r="AF474" s="5"/>
      <c r="AG474" s="140"/>
      <c r="AH474" s="126"/>
      <c r="AI474" s="155"/>
      <c r="AJ474" s="123"/>
      <c r="AK474" s="139"/>
      <c r="AL474" s="124"/>
      <c r="AM474" s="155"/>
      <c r="AN474" s="123"/>
      <c r="AO474" s="139"/>
      <c r="AP474" s="124"/>
      <c r="AQ474" s="122"/>
      <c r="AR474" s="123"/>
      <c r="AS474" s="139"/>
      <c r="AT474" s="124"/>
      <c r="AU474" s="122"/>
      <c r="AV474" s="123"/>
      <c r="AW474" s="139"/>
      <c r="AX474" s="124"/>
    </row>
    <row r="475" spans="1:50" ht="14.4" customHeight="1">
      <c r="A475" s="245">
        <f>IF(D475=0," ",RANK(D475,$D$3:$D$1238,0))</f>
        <v>470</v>
      </c>
      <c r="B475" s="246">
        <v>473</v>
      </c>
      <c r="C475" s="104" t="s">
        <v>777</v>
      </c>
      <c r="D475" s="115">
        <f>I475+M475+Q475+U475+Y475+AC475+AG475+AK475+AO475+AW475+AS475</f>
        <v>56.5</v>
      </c>
      <c r="E475" s="115">
        <f>J475+N475+R475+V475+Z475+AD475+AH475+AL475+AP475+AX475+AT475</f>
        <v>5</v>
      </c>
      <c r="F475" s="119">
        <f>COUNTA(H475,L475,P475,T475,X475,AB475,AF475,AJ475,AN475,AV475,AR475)</f>
        <v>1</v>
      </c>
      <c r="G475" s="125"/>
      <c r="H475" s="5"/>
      <c r="I475" s="140"/>
      <c r="J475" s="126"/>
      <c r="K475" s="125">
        <f>VLOOKUP(C475,'2'!$B$101:$H$575,3,FALSE)</f>
        <v>2.1215277777777777E-2</v>
      </c>
      <c r="L475" s="5">
        <f>VLOOKUP(C475,'2'!$B$101:$H$575,4,FALSE)</f>
        <v>37</v>
      </c>
      <c r="M475" s="140">
        <f>VLOOKUP(L475,Баллы!$A$2:$B$101,2)+N475/2</f>
        <v>56.5</v>
      </c>
      <c r="N475" s="126">
        <f>VLOOKUP(C475,'2'!$B$101:$H$575,6,FALSE)</f>
        <v>5</v>
      </c>
      <c r="O475" s="125"/>
      <c r="P475" s="5"/>
      <c r="Q475" s="140"/>
      <c r="R475" s="126"/>
      <c r="S475" s="125"/>
      <c r="T475" s="5"/>
      <c r="U475" s="140"/>
      <c r="V475" s="126"/>
      <c r="W475" s="136"/>
      <c r="X475" s="5"/>
      <c r="Y475" s="140"/>
      <c r="Z475" s="126"/>
      <c r="AA475" s="136"/>
      <c r="AB475" s="5"/>
      <c r="AC475" s="140"/>
      <c r="AD475" s="126"/>
      <c r="AE475" s="136"/>
      <c r="AF475" s="5"/>
      <c r="AG475" s="140"/>
      <c r="AH475" s="126"/>
      <c r="AI475" s="155"/>
      <c r="AJ475" s="123"/>
      <c r="AK475" s="139"/>
      <c r="AL475" s="124"/>
      <c r="AM475" s="155"/>
      <c r="AN475" s="123"/>
      <c r="AO475" s="139"/>
      <c r="AP475" s="124"/>
      <c r="AQ475" s="122"/>
      <c r="AR475" s="123"/>
      <c r="AS475" s="139"/>
      <c r="AT475" s="124"/>
      <c r="AU475" s="122"/>
      <c r="AV475" s="123"/>
      <c r="AW475" s="139"/>
      <c r="AX475" s="124"/>
    </row>
    <row r="476" spans="1:50" ht="14.4" customHeight="1">
      <c r="A476" s="245">
        <f>IF(D476=0," ",RANK(D476,$D$3:$D$1238,0))</f>
        <v>470</v>
      </c>
      <c r="B476" s="246">
        <v>473</v>
      </c>
      <c r="C476" s="283" t="s">
        <v>5072</v>
      </c>
      <c r="D476" s="115">
        <f>I476+M476+Q476+U476+Y476+AC476+AG476+AK476+AO476+AW476+AS476</f>
        <v>56.5</v>
      </c>
      <c r="E476" s="115">
        <f>J476+N476+R476+V476+Z476+AD476+AH476+AL476+AP476+AX476+AT476</f>
        <v>5</v>
      </c>
      <c r="F476" s="119">
        <f>COUNTA(H476,L476,P476,T476,X476,AB476,AF476,AJ476,AN476,AV476,AR476)</f>
        <v>1</v>
      </c>
      <c r="G476" s="125"/>
      <c r="H476" s="5"/>
      <c r="I476" s="140"/>
      <c r="J476" s="126"/>
      <c r="K476" s="125"/>
      <c r="L476" s="5"/>
      <c r="M476" s="140"/>
      <c r="N476" s="126"/>
      <c r="O476" s="125"/>
      <c r="P476" s="5"/>
      <c r="Q476" s="140"/>
      <c r="R476" s="126"/>
      <c r="S476" s="125"/>
      <c r="T476" s="5"/>
      <c r="U476" s="140"/>
      <c r="V476" s="126"/>
      <c r="W476" s="136"/>
      <c r="X476" s="5"/>
      <c r="Y476" s="140"/>
      <c r="Z476" s="126"/>
      <c r="AA476" s="136"/>
      <c r="AB476" s="301"/>
      <c r="AC476" s="140"/>
      <c r="AD476" s="126"/>
      <c r="AE476" s="136"/>
      <c r="AF476" s="5"/>
      <c r="AG476" s="140"/>
      <c r="AH476" s="126"/>
      <c r="AI476" s="155"/>
      <c r="AJ476" s="123"/>
      <c r="AK476" s="139"/>
      <c r="AL476" s="124"/>
      <c r="AM476" s="155">
        <f>VLOOKUP(C476,'9'!$B$2:$H$1187,3,FALSE)</f>
        <v>1.9178240740740742E-2</v>
      </c>
      <c r="AN476" s="123">
        <f>VLOOKUP(C476,'9'!$B$2:$H$1187,4,FALSE)</f>
        <v>37</v>
      </c>
      <c r="AO476" s="139">
        <f>VLOOKUP(AN476,Баллы!$A$2:$B$101,2)+AP476/2</f>
        <v>56.5</v>
      </c>
      <c r="AP476" s="124">
        <f>VLOOKUP(C476,'9'!$B$2:$H$1187,6,FALSE)</f>
        <v>5</v>
      </c>
      <c r="AQ476" s="122"/>
      <c r="AR476" s="123"/>
      <c r="AS476" s="139"/>
      <c r="AT476" s="124"/>
      <c r="AU476" s="122"/>
      <c r="AV476" s="123"/>
      <c r="AW476" s="139"/>
      <c r="AX476" s="124"/>
    </row>
    <row r="477" spans="1:50" ht="14.4" customHeight="1">
      <c r="A477" s="245">
        <f>IF(D477=0," ",RANK(D477,$D$3:$D$1238,0))</f>
        <v>475</v>
      </c>
      <c r="B477" s="246">
        <v>475</v>
      </c>
      <c r="C477" s="107" t="s">
        <v>1497</v>
      </c>
      <c r="D477" s="115">
        <f>I477+M477+Q477+U477+Y477+AC477+AG477+AK477+AO477+AW477+AS477</f>
        <v>56</v>
      </c>
      <c r="E477" s="115">
        <f>J477+N477+R477+V477+Z477+AD477+AH477+AL477+AP477+AX477+AT477</f>
        <v>20</v>
      </c>
      <c r="F477" s="119">
        <f>COUNTA(H477,L477,P477,T477,X477,AB477,AF477,AJ477,AN477,AV477,AR477)</f>
        <v>1</v>
      </c>
      <c r="G477" s="125"/>
      <c r="H477" s="5"/>
      <c r="I477" s="140"/>
      <c r="J477" s="126"/>
      <c r="K477" s="125"/>
      <c r="L477" s="5"/>
      <c r="M477" s="140"/>
      <c r="N477" s="126"/>
      <c r="O477" s="125"/>
      <c r="P477" s="5"/>
      <c r="Q477" s="140"/>
      <c r="R477" s="126"/>
      <c r="S477" s="125">
        <f>VLOOKUP(C477,'4'!$B$2:$I$1053,3,FALSE)</f>
        <v>7.604166666666666E-2</v>
      </c>
      <c r="T477" s="5">
        <f>VLOOKUP(C477,'4'!$B$2:$I$1053,4,FALSE)</f>
        <v>45</v>
      </c>
      <c r="U477" s="140">
        <f>VLOOKUP(T477,Баллы!$A$2:$B$101,2)+V477/2</f>
        <v>56</v>
      </c>
      <c r="V477" s="126">
        <f>VLOOKUP(C477,'4'!$B$2:$I$1053,6,FALSE)</f>
        <v>20</v>
      </c>
      <c r="W477" s="136"/>
      <c r="X477" s="5"/>
      <c r="Y477" s="140"/>
      <c r="Z477" s="126"/>
      <c r="AA477" s="136"/>
      <c r="AB477" s="5"/>
      <c r="AC477" s="140"/>
      <c r="AD477" s="126"/>
      <c r="AE477" s="136"/>
      <c r="AF477" s="5"/>
      <c r="AG477" s="140"/>
      <c r="AH477" s="126"/>
      <c r="AI477" s="155"/>
      <c r="AJ477" s="123"/>
      <c r="AK477" s="139"/>
      <c r="AL477" s="124"/>
      <c r="AM477" s="155"/>
      <c r="AN477" s="123"/>
      <c r="AO477" s="139"/>
      <c r="AP477" s="124"/>
      <c r="AQ477" s="122"/>
      <c r="AR477" s="123"/>
      <c r="AS477" s="139"/>
      <c r="AT477" s="124"/>
      <c r="AU477" s="122"/>
      <c r="AV477" s="123"/>
      <c r="AW477" s="139"/>
      <c r="AX477" s="124"/>
    </row>
    <row r="478" spans="1:50" ht="14.4" customHeight="1">
      <c r="A478" s="245">
        <f>IF(D478=0," ",RANK(D478,$D$3:$D$1238,0))</f>
        <v>475</v>
      </c>
      <c r="B478" s="246">
        <v>476</v>
      </c>
      <c r="C478" s="107" t="s">
        <v>2226</v>
      </c>
      <c r="D478" s="115">
        <f>I478+M478+Q478+U478+Y478+AC478+AG478+AK478+AO478+AW478+AS478</f>
        <v>56</v>
      </c>
      <c r="E478" s="115">
        <f>J478+N478+R478+V478+Z478+AD478+AH478+AL478+AP478+AX478+AT478</f>
        <v>10</v>
      </c>
      <c r="F478" s="119">
        <f>COUNTA(H478,L478,P478,T478,X478,AB478,AF478,AJ478,AN478,AV478,AR478)</f>
        <v>1</v>
      </c>
      <c r="G478" s="125"/>
      <c r="H478" s="5"/>
      <c r="I478" s="140"/>
      <c r="J478" s="126"/>
      <c r="K478" s="125"/>
      <c r="L478" s="5"/>
      <c r="M478" s="140"/>
      <c r="N478" s="126"/>
      <c r="O478" s="125"/>
      <c r="P478" s="5"/>
      <c r="Q478" s="140"/>
      <c r="R478" s="126"/>
      <c r="S478" s="125">
        <f>VLOOKUP(C478,'4'!$B$2:$I$1053,3,FALSE)</f>
        <v>3.4548611111111113E-2</v>
      </c>
      <c r="T478" s="5">
        <f>VLOOKUP(C478,'4'!$B$2:$I$1053,4,FALSE)</f>
        <v>40</v>
      </c>
      <c r="U478" s="140">
        <f>VLOOKUP(T478,Баллы!$A$2:$B$101,2)+V478/2</f>
        <v>56</v>
      </c>
      <c r="V478" s="126">
        <f>VLOOKUP(C478,'4'!$B$2:$I$1053,6,FALSE)</f>
        <v>10</v>
      </c>
      <c r="W478" s="136"/>
      <c r="X478" s="5"/>
      <c r="Y478" s="140"/>
      <c r="Z478" s="126"/>
      <c r="AA478" s="136"/>
      <c r="AB478" s="5"/>
      <c r="AC478" s="140"/>
      <c r="AD478" s="126"/>
      <c r="AE478" s="136"/>
      <c r="AF478" s="5"/>
      <c r="AG478" s="140"/>
      <c r="AH478" s="126"/>
      <c r="AI478" s="155"/>
      <c r="AJ478" s="123"/>
      <c r="AK478" s="139"/>
      <c r="AL478" s="124"/>
      <c r="AM478" s="155"/>
      <c r="AN478" s="123"/>
      <c r="AO478" s="139"/>
      <c r="AP478" s="124"/>
      <c r="AQ478" s="122"/>
      <c r="AR478" s="123"/>
      <c r="AS478" s="139"/>
      <c r="AT478" s="124"/>
      <c r="AU478" s="122"/>
      <c r="AV478" s="123"/>
      <c r="AW478" s="139"/>
      <c r="AX478" s="124"/>
    </row>
    <row r="479" spans="1:50" ht="14.4" customHeight="1">
      <c r="A479" s="245">
        <f>IF(D479=0," ",RANK(D479,$D$3:$D$1238,0))</f>
        <v>477</v>
      </c>
      <c r="B479" s="246">
        <v>477</v>
      </c>
      <c r="C479" s="104" t="s">
        <v>888</v>
      </c>
      <c r="D479" s="115">
        <f>I479+M479+Q479+U479+Y479+AC479+AG479+AK479+AO479+AW479+AS479</f>
        <v>55.5</v>
      </c>
      <c r="E479" s="115">
        <f>J479+N479+R479+V479+Z479+AD479+AH479+AL479+AP479+AX479+AT479</f>
        <v>15</v>
      </c>
      <c r="F479" s="119">
        <f>COUNTA(H479,L479,P479,T479,X479,AB479,AF479,AJ479,AN479,AV479,AR479)</f>
        <v>1</v>
      </c>
      <c r="G479" s="125"/>
      <c r="H479" s="5"/>
      <c r="I479" s="140"/>
      <c r="J479" s="126"/>
      <c r="K479" s="125">
        <f>VLOOKUP(C479,'2'!$B$101:$H$575,3,FALSE)</f>
        <v>5.3865740740740742E-2</v>
      </c>
      <c r="L479" s="5">
        <f>VLOOKUP(C479,'2'!$B$101:$H$575,4,FALSE)</f>
        <v>43</v>
      </c>
      <c r="M479" s="140">
        <f>VLOOKUP(L479,Баллы!$A$2:$B$101,2)+N479/2</f>
        <v>55.5</v>
      </c>
      <c r="N479" s="126">
        <f>VLOOKUP(C479,'2'!$B$101:$H$575,6,FALSE)</f>
        <v>15</v>
      </c>
      <c r="O479" s="125"/>
      <c r="P479" s="5"/>
      <c r="Q479" s="140"/>
      <c r="R479" s="126"/>
      <c r="S479" s="125"/>
      <c r="T479" s="5"/>
      <c r="U479" s="140"/>
      <c r="V479" s="126"/>
      <c r="W479" s="136"/>
      <c r="X479" s="5"/>
      <c r="Y479" s="140"/>
      <c r="Z479" s="126"/>
      <c r="AA479" s="136"/>
      <c r="AB479" s="5"/>
      <c r="AC479" s="140"/>
      <c r="AD479" s="126"/>
      <c r="AE479" s="136"/>
      <c r="AF479" s="5"/>
      <c r="AG479" s="140"/>
      <c r="AH479" s="126"/>
      <c r="AI479" s="155"/>
      <c r="AJ479" s="123"/>
      <c r="AK479" s="139"/>
      <c r="AL479" s="124"/>
      <c r="AM479" s="155"/>
      <c r="AN479" s="123"/>
      <c r="AO479" s="139"/>
      <c r="AP479" s="124"/>
      <c r="AQ479" s="122"/>
      <c r="AR479" s="123"/>
      <c r="AS479" s="139"/>
      <c r="AT479" s="124"/>
      <c r="AU479" s="122"/>
      <c r="AV479" s="123"/>
      <c r="AW479" s="139"/>
      <c r="AX479" s="124"/>
    </row>
    <row r="480" spans="1:50" ht="14.4" customHeight="1">
      <c r="A480" s="245">
        <f>IF(D480=0," ",RANK(D480,$D$3:$D$1238,0))</f>
        <v>477</v>
      </c>
      <c r="B480" s="246">
        <v>477</v>
      </c>
      <c r="C480" s="104" t="s">
        <v>6359</v>
      </c>
      <c r="D480" s="115">
        <f>I480+M480+Q480+U480+Y480+AC480+AG480+AK480+AO480+AW480+AS480</f>
        <v>55.5</v>
      </c>
      <c r="E480" s="115">
        <f>J480+N480+R480+V480+Z480+AD480+AH480+AL480+AP480+AX480+AT480</f>
        <v>15</v>
      </c>
      <c r="F480" s="119">
        <f>COUNTA(H480,L480,P480,T480,X480,AB480,AF480,AJ480,AN480,AV480,AR480)</f>
        <v>1</v>
      </c>
      <c r="G480" s="125"/>
      <c r="H480" s="5"/>
      <c r="I480" s="140"/>
      <c r="J480" s="126"/>
      <c r="K480" s="125"/>
      <c r="L480" s="5"/>
      <c r="M480" s="140"/>
      <c r="N480" s="126"/>
      <c r="O480" s="125"/>
      <c r="P480" s="5"/>
      <c r="Q480" s="140"/>
      <c r="R480" s="126"/>
      <c r="S480" s="125"/>
      <c r="T480" s="5"/>
      <c r="U480" s="140"/>
      <c r="V480" s="126"/>
      <c r="W480" s="136"/>
      <c r="X480" s="5"/>
      <c r="Y480" s="140"/>
      <c r="Z480" s="126"/>
      <c r="AA480" s="136"/>
      <c r="AB480" s="301"/>
      <c r="AC480" s="140"/>
      <c r="AD480" s="126"/>
      <c r="AE480" s="136"/>
      <c r="AF480" s="5"/>
      <c r="AG480" s="140"/>
      <c r="AH480" s="126"/>
      <c r="AI480" s="155"/>
      <c r="AJ480" s="123"/>
      <c r="AK480" s="139"/>
      <c r="AL480" s="124"/>
      <c r="AM480" s="155"/>
      <c r="AN480" s="123"/>
      <c r="AO480" s="139"/>
      <c r="AP480" s="124"/>
      <c r="AQ480" s="122"/>
      <c r="AR480" s="123"/>
      <c r="AS480" s="139"/>
      <c r="AT480" s="124"/>
      <c r="AU480" s="122">
        <f>VLOOKUP(C480,'11'!$B$9:$H$521,3,FALSE)</f>
        <v>5.8877314814814813E-2</v>
      </c>
      <c r="AV480" s="123">
        <f>VLOOKUP(C480,'11'!$B$9:$H$521,4,FALSE)</f>
        <v>43</v>
      </c>
      <c r="AW480" s="139">
        <f>VLOOKUP(AV480,Баллы!$A$2:$B$101,2)+AX480/2</f>
        <v>55.5</v>
      </c>
      <c r="AX480" s="124">
        <f>VLOOKUP(C480,'11'!$B$9:$H$521,6,FALSE)</f>
        <v>15</v>
      </c>
    </row>
    <row r="481" spans="1:50" ht="14.4" customHeight="1">
      <c r="A481" s="245">
        <f>IF(D481=0," ",RANK(D481,$D$3:$D$1238,0))</f>
        <v>477</v>
      </c>
      <c r="B481" s="246">
        <v>479</v>
      </c>
      <c r="C481" s="283" t="s">
        <v>5073</v>
      </c>
      <c r="D481" s="115">
        <f>I481+M481+Q481+U481+Y481+AC481+AG481+AK481+AO481+AW481+AS481</f>
        <v>55.5</v>
      </c>
      <c r="E481" s="115">
        <f>J481+N481+R481+V481+Z481+AD481+AH481+AL481+AP481+AX481+AT481</f>
        <v>5</v>
      </c>
      <c r="F481" s="119">
        <f>COUNTA(H481,L481,P481,T481,X481,AB481,AF481,AJ481,AN481,AV481,AR481)</f>
        <v>1</v>
      </c>
      <c r="G481" s="125"/>
      <c r="H481" s="5"/>
      <c r="I481" s="140"/>
      <c r="J481" s="126"/>
      <c r="K481" s="120"/>
      <c r="L481" s="98"/>
      <c r="M481" s="144"/>
      <c r="N481" s="129"/>
      <c r="O481" s="146"/>
      <c r="P481" s="98"/>
      <c r="Q481" s="144"/>
      <c r="R481" s="147"/>
      <c r="S481" s="121"/>
      <c r="T481" s="5"/>
      <c r="U481" s="140"/>
      <c r="V481" s="130"/>
      <c r="W481" s="149"/>
      <c r="X481" s="98"/>
      <c r="Y481" s="144"/>
      <c r="Z481" s="147"/>
      <c r="AA481" s="148"/>
      <c r="AB481" s="257"/>
      <c r="AC481" s="144"/>
      <c r="AD481" s="129"/>
      <c r="AE481" s="136"/>
      <c r="AF481" s="5"/>
      <c r="AG481" s="140"/>
      <c r="AH481" s="126"/>
      <c r="AI481" s="155"/>
      <c r="AJ481" s="123"/>
      <c r="AK481" s="139"/>
      <c r="AL481" s="124"/>
      <c r="AM481" s="155">
        <f>VLOOKUP(C481,'9'!$B$2:$H$1187,3,FALSE)</f>
        <v>1.8784722222222223E-2</v>
      </c>
      <c r="AN481" s="123">
        <f>VLOOKUP(C481,'9'!$B$2:$H$1187,4,FALSE)</f>
        <v>38</v>
      </c>
      <c r="AO481" s="139">
        <f>VLOOKUP(AN481,Баллы!$A$2:$B$101,2)+AP481/2</f>
        <v>55.5</v>
      </c>
      <c r="AP481" s="124">
        <f>VLOOKUP(C481,'9'!$B$2:$H$1187,6,FALSE)</f>
        <v>5</v>
      </c>
      <c r="AQ481" s="122"/>
      <c r="AR481" s="123"/>
      <c r="AS481" s="139"/>
      <c r="AT481" s="124"/>
      <c r="AU481" s="122"/>
      <c r="AV481" s="123"/>
      <c r="AW481" s="139"/>
      <c r="AX481" s="124"/>
    </row>
    <row r="482" spans="1:50" ht="14.4" customHeight="1">
      <c r="A482" s="245">
        <f>IF(D482=0," ",RANK(D482,$D$3:$D$1238,0))</f>
        <v>480</v>
      </c>
      <c r="B482" s="246">
        <v>480</v>
      </c>
      <c r="C482" s="104" t="s">
        <v>1010</v>
      </c>
      <c r="D482" s="115">
        <f>I482+M482+Q482+U482+Y482+AC482+AG482+AK482+AO482+AW482+AS482</f>
        <v>55</v>
      </c>
      <c r="E482" s="115">
        <f>J482+N482+R482+V482+Z482+AD482+AH482+AL482+AP482+AX482+AT482</f>
        <v>30</v>
      </c>
      <c r="F482" s="119">
        <f>COUNTA(H482,L482,P482,T482,X482,AB482,AF482,AJ482,AN482,AV482,AR482)</f>
        <v>1</v>
      </c>
      <c r="G482" s="125"/>
      <c r="H482" s="5"/>
      <c r="I482" s="140"/>
      <c r="J482" s="126"/>
      <c r="K482" s="125">
        <f>VLOOKUP(C482,'2'!$B$101:$H$575,3,FALSE)</f>
        <v>0.1620486111111111</v>
      </c>
      <c r="L482" s="5">
        <f>VLOOKUP(C482,'2'!$B$101:$H$575,4,FALSE)</f>
        <v>51</v>
      </c>
      <c r="M482" s="140">
        <f>VLOOKUP(L482,Баллы!$A$2:$B$101,2)+N482/2</f>
        <v>55</v>
      </c>
      <c r="N482" s="126">
        <f>VLOOKUP(C482,'2'!$B$101:$H$575,6,FALSE)</f>
        <v>30</v>
      </c>
      <c r="O482" s="125"/>
      <c r="P482" s="5"/>
      <c r="Q482" s="140"/>
      <c r="R482" s="126"/>
      <c r="S482" s="125"/>
      <c r="T482" s="5"/>
      <c r="U482" s="140"/>
      <c r="V482" s="126"/>
      <c r="W482" s="136"/>
      <c r="X482" s="5"/>
      <c r="Y482" s="140"/>
      <c r="Z482" s="126"/>
      <c r="AA482" s="300"/>
      <c r="AB482" s="131"/>
      <c r="AC482" s="140"/>
      <c r="AD482" s="126"/>
      <c r="AE482" s="136"/>
      <c r="AF482" s="5"/>
      <c r="AG482" s="140"/>
      <c r="AH482" s="126"/>
      <c r="AI482" s="155"/>
      <c r="AJ482" s="123"/>
      <c r="AK482" s="139"/>
      <c r="AL482" s="124"/>
      <c r="AM482" s="155"/>
      <c r="AN482" s="123"/>
      <c r="AO482" s="139"/>
      <c r="AP482" s="124"/>
      <c r="AQ482" s="122"/>
      <c r="AR482" s="123"/>
      <c r="AS482" s="139"/>
      <c r="AT482" s="124"/>
      <c r="AU482" s="122"/>
      <c r="AV482" s="123"/>
      <c r="AW482" s="139"/>
      <c r="AX482" s="124"/>
    </row>
    <row r="483" spans="1:50" ht="14.4" customHeight="1">
      <c r="A483" s="245">
        <f>IF(D483=0," ",RANK(D483,$D$3:$D$1238,0))</f>
        <v>480</v>
      </c>
      <c r="B483" s="246">
        <v>481</v>
      </c>
      <c r="C483" s="107" t="s">
        <v>45</v>
      </c>
      <c r="D483" s="115">
        <f>I483+M483+Q483+U483+Y483+AC483+AG483+AK483+AO483+AW483+AS483</f>
        <v>55</v>
      </c>
      <c r="E483" s="115">
        <f>J483+N483+R483+V483+Z483+AD483+AH483+AL483+AP483+AX483+AT483</f>
        <v>20</v>
      </c>
      <c r="F483" s="119">
        <f>COUNTA(H483,L483,P483,T483,X483,AB483,AF483,AJ483,AN483,AV483,AR483)</f>
        <v>1</v>
      </c>
      <c r="G483" s="125"/>
      <c r="H483" s="5"/>
      <c r="I483" s="140"/>
      <c r="J483" s="126"/>
      <c r="K483" s="125"/>
      <c r="L483" s="5"/>
      <c r="M483" s="140"/>
      <c r="N483" s="126"/>
      <c r="O483" s="125"/>
      <c r="P483" s="5"/>
      <c r="Q483" s="140"/>
      <c r="R483" s="126"/>
      <c r="S483" s="125">
        <f>VLOOKUP(C483,'4'!$B$2:$I$1053,3,FALSE)</f>
        <v>7.6504629629629631E-2</v>
      </c>
      <c r="T483" s="5">
        <f>VLOOKUP(C483,'4'!$B$2:$I$1053,4,FALSE)</f>
        <v>46</v>
      </c>
      <c r="U483" s="140">
        <f>VLOOKUP(T483,Баллы!$A$2:$B$101,2)+V483/2</f>
        <v>55</v>
      </c>
      <c r="V483" s="126">
        <f>VLOOKUP(C483,'4'!$B$2:$I$1053,6,FALSE)</f>
        <v>20</v>
      </c>
      <c r="W483" s="136"/>
      <c r="X483" s="5"/>
      <c r="Y483" s="140"/>
      <c r="Z483" s="126"/>
      <c r="AA483" s="136"/>
      <c r="AB483" s="131"/>
      <c r="AC483" s="140"/>
      <c r="AD483" s="126"/>
      <c r="AE483" s="136"/>
      <c r="AF483" s="5"/>
      <c r="AG483" s="140"/>
      <c r="AH483" s="126"/>
      <c r="AI483" s="155"/>
      <c r="AJ483" s="123"/>
      <c r="AK483" s="139"/>
      <c r="AL483" s="124"/>
      <c r="AM483" s="155"/>
      <c r="AN483" s="123"/>
      <c r="AO483" s="139"/>
      <c r="AP483" s="124"/>
      <c r="AQ483" s="122"/>
      <c r="AR483" s="123"/>
      <c r="AS483" s="139"/>
      <c r="AT483" s="124"/>
      <c r="AU483" s="122"/>
      <c r="AV483" s="123"/>
      <c r="AW483" s="139"/>
      <c r="AX483" s="124"/>
    </row>
    <row r="484" spans="1:50" ht="14.4" customHeight="1">
      <c r="A484" s="245">
        <f>IF(D484=0," ",RANK(D484,$D$3:$D$1238,0))</f>
        <v>480</v>
      </c>
      <c r="B484" s="246">
        <v>482</v>
      </c>
      <c r="C484" s="107" t="s">
        <v>2476</v>
      </c>
      <c r="D484" s="115">
        <f>I484+M484+Q484+U484+Y484+AC484+AG484+AK484+AO484+AW484+AS484</f>
        <v>55</v>
      </c>
      <c r="E484" s="115">
        <f>J484+N484+R484+V484+Z484+AD484+AH484+AL484+AP484+AX484+AT484</f>
        <v>10</v>
      </c>
      <c r="F484" s="119">
        <f>COUNTA(H484,L484,P484,T484,X484,AB484,AF484,AJ484,AN484,AV484,AR484)</f>
        <v>1</v>
      </c>
      <c r="G484" s="125"/>
      <c r="H484" s="5"/>
      <c r="I484" s="140"/>
      <c r="J484" s="126"/>
      <c r="K484" s="125"/>
      <c r="L484" s="5"/>
      <c r="M484" s="140"/>
      <c r="N484" s="126"/>
      <c r="O484" s="125"/>
      <c r="P484" s="5"/>
      <c r="Q484" s="140"/>
      <c r="R484" s="126"/>
      <c r="S484" s="125">
        <f>VLOOKUP(C484,'4'!$B$2:$I$1053,3,FALSE)</f>
        <v>3.4548611111111113E-2</v>
      </c>
      <c r="T484" s="5">
        <f>VLOOKUP(C484,'4'!$B$2:$I$1053,4,FALSE)</f>
        <v>41</v>
      </c>
      <c r="U484" s="140">
        <f>VLOOKUP(T484,Баллы!$A$2:$B$101,2)+V484/2</f>
        <v>55</v>
      </c>
      <c r="V484" s="126">
        <f>VLOOKUP(C484,'4'!$B$2:$I$1053,6,FALSE)</f>
        <v>10</v>
      </c>
      <c r="W484" s="136"/>
      <c r="X484" s="5"/>
      <c r="Y484" s="140"/>
      <c r="Z484" s="126"/>
      <c r="AA484" s="136"/>
      <c r="AB484" s="131"/>
      <c r="AC484" s="140"/>
      <c r="AD484" s="126"/>
      <c r="AE484" s="136"/>
      <c r="AF484" s="5"/>
      <c r="AG484" s="140"/>
      <c r="AH484" s="126"/>
      <c r="AI484" s="155"/>
      <c r="AJ484" s="123"/>
      <c r="AK484" s="139"/>
      <c r="AL484" s="124"/>
      <c r="AM484" s="155"/>
      <c r="AN484" s="123"/>
      <c r="AO484" s="139"/>
      <c r="AP484" s="124"/>
      <c r="AQ484" s="122"/>
      <c r="AR484" s="123"/>
      <c r="AS484" s="139"/>
      <c r="AT484" s="124"/>
      <c r="AU484" s="122"/>
      <c r="AV484" s="123"/>
      <c r="AW484" s="139"/>
      <c r="AX484" s="124"/>
    </row>
    <row r="485" spans="1:50" ht="14.4" customHeight="1">
      <c r="A485" s="245">
        <f>IF(D485=0," ",RANK(D485,$D$3:$D$1238,0))</f>
        <v>480</v>
      </c>
      <c r="B485" s="246">
        <v>482</v>
      </c>
      <c r="C485" s="110" t="s">
        <v>2607</v>
      </c>
      <c r="D485" s="115">
        <f>I485+M485+Q485+U485+Y485+AC485+AG485+AK485+AO485+AW485+AS485</f>
        <v>55</v>
      </c>
      <c r="E485" s="115">
        <f>J485+N485+R485+V485+Z485+AD485+AH485+AL485+AP485+AX485+AT485</f>
        <v>10</v>
      </c>
      <c r="F485" s="119">
        <f>COUNTA(H485,L485,P485,T485,X485,AB485,AF485,AJ485,AN485,AV485,AR485)</f>
        <v>1</v>
      </c>
      <c r="G485" s="125"/>
      <c r="H485" s="5"/>
      <c r="I485" s="140"/>
      <c r="J485" s="126"/>
      <c r="K485" s="125"/>
      <c r="L485" s="5"/>
      <c r="M485" s="140"/>
      <c r="N485" s="126"/>
      <c r="O485" s="125"/>
      <c r="P485" s="5"/>
      <c r="Q485" s="140"/>
      <c r="R485" s="126"/>
      <c r="S485" s="125"/>
      <c r="T485" s="5"/>
      <c r="U485" s="140"/>
      <c r="V485" s="126"/>
      <c r="W485" s="136"/>
      <c r="X485" s="5"/>
      <c r="Y485" s="140"/>
      <c r="Z485" s="126"/>
      <c r="AA485" s="136">
        <f>VLOOKUP(C485,'6'!$B$8:$H$202,3,FALSE)</f>
        <v>4.9409722222222223E-2</v>
      </c>
      <c r="AB485" s="131">
        <f>VLOOKUP(C485,'6'!$B$8:$H$202,4,FALSE)</f>
        <v>41</v>
      </c>
      <c r="AC485" s="140">
        <f>VLOOKUP(AB485,Баллы!$A$2:$B$101,2)+AD485/2</f>
        <v>55</v>
      </c>
      <c r="AD485" s="126">
        <f>VLOOKUP(C485,'6'!$B$8:$H$202,6,FALSE)</f>
        <v>10</v>
      </c>
      <c r="AE485" s="136"/>
      <c r="AF485" s="5"/>
      <c r="AG485" s="140"/>
      <c r="AH485" s="126"/>
      <c r="AI485" s="155"/>
      <c r="AJ485" s="123"/>
      <c r="AK485" s="139"/>
      <c r="AL485" s="124"/>
      <c r="AM485" s="155"/>
      <c r="AN485" s="123"/>
      <c r="AO485" s="139"/>
      <c r="AP485" s="124"/>
      <c r="AQ485" s="122"/>
      <c r="AR485" s="123"/>
      <c r="AS485" s="139"/>
      <c r="AT485" s="124"/>
      <c r="AU485" s="122"/>
      <c r="AV485" s="123"/>
      <c r="AW485" s="139"/>
      <c r="AX485" s="124"/>
    </row>
    <row r="486" spans="1:50" ht="14.4" customHeight="1">
      <c r="A486" s="245">
        <f>IF(D486=0," ",RANK(D486,$D$3:$D$1238,0))</f>
        <v>480</v>
      </c>
      <c r="B486" s="246">
        <v>482</v>
      </c>
      <c r="C486" s="283" t="s">
        <v>4586</v>
      </c>
      <c r="D486" s="115">
        <f>I486+M486+Q486+U486+Y486+AC486+AG486+AK486+AO486+AW486+AS486</f>
        <v>55</v>
      </c>
      <c r="E486" s="115">
        <f>J486+N486+R486+V486+Z486+AD486+AH486+AL486+AP486+AX486+AT486</f>
        <v>10</v>
      </c>
      <c r="F486" s="119">
        <f>COUNTA(H486,L486,P486,T486,X486,AB486,AF486,AJ486,AN486,AV486,AR486)</f>
        <v>1</v>
      </c>
      <c r="G486" s="125"/>
      <c r="H486" s="5"/>
      <c r="I486" s="140"/>
      <c r="J486" s="126"/>
      <c r="K486" s="125"/>
      <c r="L486" s="5"/>
      <c r="M486" s="140"/>
      <c r="N486" s="126"/>
      <c r="O486" s="125"/>
      <c r="P486" s="5"/>
      <c r="Q486" s="140"/>
      <c r="R486" s="126"/>
      <c r="S486" s="125"/>
      <c r="T486" s="5"/>
      <c r="U486" s="140"/>
      <c r="V486" s="126"/>
      <c r="W486" s="136"/>
      <c r="X486" s="5"/>
      <c r="Y486" s="140"/>
      <c r="Z486" s="126"/>
      <c r="AA486" s="136"/>
      <c r="AB486" s="257"/>
      <c r="AC486" s="140"/>
      <c r="AD486" s="126"/>
      <c r="AE486" s="136"/>
      <c r="AF486" s="5"/>
      <c r="AG486" s="140"/>
      <c r="AH486" s="126"/>
      <c r="AI486" s="155"/>
      <c r="AJ486" s="123"/>
      <c r="AK486" s="139"/>
      <c r="AL486" s="124"/>
      <c r="AM486" s="155">
        <f>VLOOKUP(C486,'9'!$B$2:$H$1187,3,FALSE)</f>
        <v>3.4328703703703702E-2</v>
      </c>
      <c r="AN486" s="123">
        <f>VLOOKUP(C486,'9'!$B$2:$H$1187,4,FALSE)</f>
        <v>41</v>
      </c>
      <c r="AO486" s="139">
        <f>VLOOKUP(AN486,Баллы!$A$2:$B$101,2)+AP486/2</f>
        <v>55</v>
      </c>
      <c r="AP486" s="124">
        <f>VLOOKUP(C486,'9'!$B$2:$H$1187,6,FALSE)</f>
        <v>10</v>
      </c>
      <c r="AQ486" s="122"/>
      <c r="AR486" s="123"/>
      <c r="AS486" s="139"/>
      <c r="AT486" s="124"/>
      <c r="AU486" s="122"/>
      <c r="AV486" s="123"/>
      <c r="AW486" s="139"/>
      <c r="AX486" s="124"/>
    </row>
    <row r="487" spans="1:50" ht="14.4" customHeight="1">
      <c r="A487" s="245">
        <f>IF(D487=0," ",RANK(D487,$D$3:$D$1238,0))</f>
        <v>485</v>
      </c>
      <c r="B487" s="246">
        <v>485</v>
      </c>
      <c r="C487" s="283" t="s">
        <v>4450</v>
      </c>
      <c r="D487" s="115">
        <f>I487+M487+Q487+U487+Y487+AC487+AG487+AK487+AO487+AW487+AS487</f>
        <v>54.5</v>
      </c>
      <c r="E487" s="115">
        <f>J487+N487+R487+V487+Z487+AD487+AH487+AL487+AP487+AX487+AT487</f>
        <v>25</v>
      </c>
      <c r="F487" s="119">
        <f>COUNTA(H487,L487,P487,T487,X487,AB487,AF487,AJ487,AN487,AV487,AR487)</f>
        <v>1</v>
      </c>
      <c r="G487" s="125"/>
      <c r="H487" s="5"/>
      <c r="I487" s="140"/>
      <c r="J487" s="126"/>
      <c r="K487" s="125"/>
      <c r="L487" s="5"/>
      <c r="M487" s="140"/>
      <c r="N487" s="126"/>
      <c r="O487" s="125"/>
      <c r="P487" s="5"/>
      <c r="Q487" s="140"/>
      <c r="R487" s="126"/>
      <c r="S487" s="125"/>
      <c r="T487" s="5"/>
      <c r="U487" s="140"/>
      <c r="V487" s="126"/>
      <c r="W487" s="136"/>
      <c r="X487" s="5"/>
      <c r="Y487" s="140"/>
      <c r="Z487" s="126"/>
      <c r="AA487" s="136"/>
      <c r="AB487" s="257"/>
      <c r="AC487" s="140"/>
      <c r="AD487" s="126"/>
      <c r="AE487" s="136"/>
      <c r="AF487" s="5"/>
      <c r="AG487" s="140"/>
      <c r="AH487" s="126"/>
      <c r="AI487" s="155"/>
      <c r="AJ487" s="123"/>
      <c r="AK487" s="139"/>
      <c r="AL487" s="124"/>
      <c r="AM487" s="155">
        <f>VLOOKUP(C487,'9'!$B$2:$H$1187,3,FALSE)</f>
        <v>0.10055555555555555</v>
      </c>
      <c r="AN487" s="123">
        <f>VLOOKUP(C487,'9'!$B$2:$H$1187,4,FALSE)</f>
        <v>49</v>
      </c>
      <c r="AO487" s="139">
        <f>VLOOKUP(AN487,Баллы!$A$2:$B$101,2)+AP487/2</f>
        <v>54.5</v>
      </c>
      <c r="AP487" s="124">
        <f>VLOOKUP(C487,'9'!$B$2:$H$1187,6,FALSE)</f>
        <v>25</v>
      </c>
      <c r="AQ487" s="122"/>
      <c r="AR487" s="123"/>
      <c r="AS487" s="139"/>
      <c r="AT487" s="124"/>
      <c r="AU487" s="122"/>
      <c r="AV487" s="123"/>
      <c r="AW487" s="139"/>
      <c r="AX487" s="124"/>
    </row>
    <row r="488" spans="1:50" ht="14.4" customHeight="1">
      <c r="A488" s="245">
        <f>IF(D488=0," ",RANK(D488,$D$3:$D$1238,0))</f>
        <v>485</v>
      </c>
      <c r="B488" s="246">
        <v>486</v>
      </c>
      <c r="C488" s="104" t="s">
        <v>889</v>
      </c>
      <c r="D488" s="115">
        <f>I488+M488+Q488+U488+Y488+AC488+AG488+AK488+AO488+AW488+AS488</f>
        <v>54.5</v>
      </c>
      <c r="E488" s="115">
        <f>J488+N488+R488+V488+Z488+AD488+AH488+AL488+AP488+AX488+AT488</f>
        <v>15</v>
      </c>
      <c r="F488" s="119">
        <f>COUNTA(H488,L488,P488,T488,X488,AB488,AF488,AJ488,AN488,AV488,AR488)</f>
        <v>1</v>
      </c>
      <c r="G488" s="125"/>
      <c r="H488" s="5"/>
      <c r="I488" s="140"/>
      <c r="J488" s="126"/>
      <c r="K488" s="125">
        <f>VLOOKUP(C488,'2'!$B$101:$H$575,3,FALSE)</f>
        <v>5.4675925925925926E-2</v>
      </c>
      <c r="L488" s="5">
        <f>VLOOKUP(C488,'2'!$B$101:$H$575,4,FALSE)</f>
        <v>44</v>
      </c>
      <c r="M488" s="140">
        <f>VLOOKUP(L488,Баллы!$A$2:$B$101,2)+N488/2</f>
        <v>54.5</v>
      </c>
      <c r="N488" s="126">
        <f>VLOOKUP(C488,'2'!$B$101:$H$575,6,FALSE)</f>
        <v>15</v>
      </c>
      <c r="O488" s="125"/>
      <c r="P488" s="5"/>
      <c r="Q488" s="140"/>
      <c r="R488" s="126"/>
      <c r="S488" s="125"/>
      <c r="T488" s="5"/>
      <c r="U488" s="140"/>
      <c r="V488" s="126"/>
      <c r="W488" s="136"/>
      <c r="X488" s="5"/>
      <c r="Y488" s="140"/>
      <c r="Z488" s="126"/>
      <c r="AA488" s="136"/>
      <c r="AB488" s="131"/>
      <c r="AC488" s="140"/>
      <c r="AD488" s="126"/>
      <c r="AE488" s="136"/>
      <c r="AF488" s="5"/>
      <c r="AG488" s="140"/>
      <c r="AH488" s="126"/>
      <c r="AI488" s="155"/>
      <c r="AJ488" s="123"/>
      <c r="AK488" s="139"/>
      <c r="AL488" s="124"/>
      <c r="AM488" s="155"/>
      <c r="AN488" s="123"/>
      <c r="AO488" s="139"/>
      <c r="AP488" s="124"/>
      <c r="AQ488" s="122"/>
      <c r="AR488" s="123"/>
      <c r="AS488" s="139"/>
      <c r="AT488" s="124"/>
      <c r="AU488" s="122"/>
      <c r="AV488" s="123"/>
      <c r="AW488" s="139"/>
      <c r="AX488" s="124"/>
    </row>
    <row r="489" spans="1:50" ht="14.4" customHeight="1">
      <c r="A489" s="245">
        <f>IF(D489=0," ",RANK(D489,$D$3:$D$1238,0))</f>
        <v>485</v>
      </c>
      <c r="B489" s="246">
        <v>486</v>
      </c>
      <c r="C489" s="104" t="s">
        <v>890</v>
      </c>
      <c r="D489" s="115">
        <f>I489+M489+Q489+U489+Y489+AC489+AG489+AK489+AO489+AW489+AS489</f>
        <v>54.5</v>
      </c>
      <c r="E489" s="115">
        <f>J489+N489+R489+V489+Z489+AD489+AH489+AL489+AP489+AX489+AT489</f>
        <v>15</v>
      </c>
      <c r="F489" s="119">
        <f>COUNTA(H489,L489,P489,T489,X489,AB489,AF489,AJ489,AN489,AV489,AR489)</f>
        <v>1</v>
      </c>
      <c r="G489" s="125"/>
      <c r="H489" s="5"/>
      <c r="I489" s="140"/>
      <c r="J489" s="126"/>
      <c r="K489" s="125">
        <f>VLOOKUP(C489,'2'!$B$101:$H$575,3,FALSE)</f>
        <v>5.4675925925925926E-2</v>
      </c>
      <c r="L489" s="5">
        <f>VLOOKUP(C489,'2'!$B$101:$H$575,4,FALSE)</f>
        <v>44</v>
      </c>
      <c r="M489" s="140">
        <f>VLOOKUP(L489,Баллы!$A$2:$B$101,2)+N489/2</f>
        <v>54.5</v>
      </c>
      <c r="N489" s="126">
        <f>VLOOKUP(C489,'2'!$B$101:$H$575,6,FALSE)</f>
        <v>15</v>
      </c>
      <c r="O489" s="125"/>
      <c r="P489" s="5"/>
      <c r="Q489" s="140"/>
      <c r="R489" s="126"/>
      <c r="S489" s="125"/>
      <c r="T489" s="5"/>
      <c r="U489" s="140"/>
      <c r="V489" s="126"/>
      <c r="W489" s="136"/>
      <c r="X489" s="5"/>
      <c r="Y489" s="140"/>
      <c r="Z489" s="126"/>
      <c r="AA489" s="136"/>
      <c r="AB489" s="131"/>
      <c r="AC489" s="140"/>
      <c r="AD489" s="126"/>
      <c r="AE489" s="136"/>
      <c r="AF489" s="5"/>
      <c r="AG489" s="140"/>
      <c r="AH489" s="126"/>
      <c r="AI489" s="155"/>
      <c r="AJ489" s="123"/>
      <c r="AK489" s="139"/>
      <c r="AL489" s="124"/>
      <c r="AM489" s="155"/>
      <c r="AN489" s="123"/>
      <c r="AO489" s="139"/>
      <c r="AP489" s="124"/>
      <c r="AQ489" s="122"/>
      <c r="AR489" s="123"/>
      <c r="AS489" s="139"/>
      <c r="AT489" s="124"/>
      <c r="AU489" s="122"/>
      <c r="AV489" s="123"/>
      <c r="AW489" s="139"/>
      <c r="AX489" s="124"/>
    </row>
    <row r="490" spans="1:50" ht="14.4" customHeight="1">
      <c r="A490" s="245">
        <f>IF(D490=0," ",RANK(D490,$D$3:$D$1238,0))</f>
        <v>485</v>
      </c>
      <c r="B490" s="246">
        <v>488</v>
      </c>
      <c r="C490" s="104" t="s">
        <v>779</v>
      </c>
      <c r="D490" s="115">
        <f>I490+M490+Q490+U490+Y490+AC490+AG490+AK490+AO490+AW490+AS490</f>
        <v>54.5</v>
      </c>
      <c r="E490" s="115">
        <f>J490+N490+R490+V490+Z490+AD490+AH490+AL490+AP490+AX490+AT490</f>
        <v>5</v>
      </c>
      <c r="F490" s="119">
        <f>COUNTA(H490,L490,P490,T490,X490,AB490,AF490,AJ490,AN490,AV490,AR490)</f>
        <v>1</v>
      </c>
      <c r="G490" s="125"/>
      <c r="H490" s="5"/>
      <c r="I490" s="140"/>
      <c r="J490" s="126"/>
      <c r="K490" s="125">
        <f>VLOOKUP(C490,'2'!$B$101:$H$575,3,FALSE)</f>
        <v>2.1597222222222223E-2</v>
      </c>
      <c r="L490" s="5">
        <f>VLOOKUP(C490,'2'!$B$101:$H$575,4,FALSE)</f>
        <v>39</v>
      </c>
      <c r="M490" s="140">
        <f>VLOOKUP(L490,Баллы!$A$2:$B$101,2)+N490/2</f>
        <v>54.5</v>
      </c>
      <c r="N490" s="126">
        <f>VLOOKUP(C490,'2'!$B$101:$H$575,6,FALSE)</f>
        <v>5</v>
      </c>
      <c r="O490" s="125"/>
      <c r="P490" s="5"/>
      <c r="Q490" s="140"/>
      <c r="R490" s="126"/>
      <c r="S490" s="125"/>
      <c r="T490" s="5"/>
      <c r="U490" s="140"/>
      <c r="V490" s="126"/>
      <c r="W490" s="136"/>
      <c r="X490" s="5"/>
      <c r="Y490" s="140"/>
      <c r="Z490" s="126"/>
      <c r="AA490" s="136"/>
      <c r="AB490" s="131"/>
      <c r="AC490" s="140"/>
      <c r="AD490" s="126"/>
      <c r="AE490" s="136"/>
      <c r="AF490" s="5"/>
      <c r="AG490" s="140"/>
      <c r="AH490" s="126"/>
      <c r="AI490" s="155"/>
      <c r="AJ490" s="123"/>
      <c r="AK490" s="139"/>
      <c r="AL490" s="124"/>
      <c r="AM490" s="155"/>
      <c r="AN490" s="123"/>
      <c r="AO490" s="139"/>
      <c r="AP490" s="124"/>
      <c r="AQ490" s="122"/>
      <c r="AR490" s="123"/>
      <c r="AS490" s="139"/>
      <c r="AT490" s="124"/>
      <c r="AU490" s="122"/>
      <c r="AV490" s="123"/>
      <c r="AW490" s="139"/>
      <c r="AX490" s="124"/>
    </row>
    <row r="491" spans="1:50" ht="14.4" customHeight="1">
      <c r="A491" s="245">
        <f>IF(D491=0," ",RANK(D491,$D$3:$D$1238,0))</f>
        <v>485</v>
      </c>
      <c r="B491" s="246">
        <v>488</v>
      </c>
      <c r="C491" s="107" t="s">
        <v>2552</v>
      </c>
      <c r="D491" s="115">
        <f>I491+M491+Q491+U491+Y491+AC491+AG491+AK491+AO491+AW491+AS491</f>
        <v>54.5</v>
      </c>
      <c r="E491" s="115">
        <f>J491+N491+R491+V491+Z491+AD491+AH491+AL491+AP491+AX491+AT491</f>
        <v>5</v>
      </c>
      <c r="F491" s="119">
        <f>COUNTA(H491,L491,P491,T491,X491,AB491,AF491,AJ491,AN491,AV491,AR491)</f>
        <v>1</v>
      </c>
      <c r="G491" s="125"/>
      <c r="H491" s="5"/>
      <c r="I491" s="140"/>
      <c r="J491" s="126"/>
      <c r="K491" s="125"/>
      <c r="L491" s="5"/>
      <c r="M491" s="140"/>
      <c r="N491" s="126"/>
      <c r="O491" s="125"/>
      <c r="P491" s="5"/>
      <c r="Q491" s="140"/>
      <c r="R491" s="126"/>
      <c r="S491" s="125">
        <f>VLOOKUP(C491,'4'!$B$2:$I$1053,3,FALSE)</f>
        <v>1.576388888888889E-2</v>
      </c>
      <c r="T491" s="5">
        <f>VLOOKUP(C491,'4'!$B$2:$I$1053,4,FALSE)</f>
        <v>39</v>
      </c>
      <c r="U491" s="140">
        <f>VLOOKUP(T491,Баллы!$A$2:$B$101,2)+V491/2</f>
        <v>54.5</v>
      </c>
      <c r="V491" s="126">
        <f>VLOOKUP(C491,'4'!$B$2:$I$1053,6,FALSE)</f>
        <v>5</v>
      </c>
      <c r="W491" s="136"/>
      <c r="X491" s="5"/>
      <c r="Y491" s="140"/>
      <c r="Z491" s="126"/>
      <c r="AA491" s="136"/>
      <c r="AB491" s="131"/>
      <c r="AC491" s="140"/>
      <c r="AD491" s="126"/>
      <c r="AE491" s="136"/>
      <c r="AF491" s="5"/>
      <c r="AG491" s="140"/>
      <c r="AH491" s="126"/>
      <c r="AI491" s="155"/>
      <c r="AJ491" s="123"/>
      <c r="AK491" s="139"/>
      <c r="AL491" s="124"/>
      <c r="AM491" s="155"/>
      <c r="AN491" s="123"/>
      <c r="AO491" s="139"/>
      <c r="AP491" s="124"/>
      <c r="AQ491" s="122"/>
      <c r="AR491" s="123"/>
      <c r="AS491" s="139"/>
      <c r="AT491" s="124"/>
      <c r="AU491" s="122"/>
      <c r="AV491" s="123"/>
      <c r="AW491" s="139"/>
      <c r="AX491" s="124"/>
    </row>
    <row r="492" spans="1:50" ht="14.4" customHeight="1">
      <c r="A492" s="245">
        <f>IF(D492=0," ",RANK(D492,$D$3:$D$1238,0))</f>
        <v>485</v>
      </c>
      <c r="B492" s="246">
        <v>488</v>
      </c>
      <c r="C492" s="283" t="s">
        <v>5075</v>
      </c>
      <c r="D492" s="115">
        <f>I492+M492+Q492+U492+Y492+AC492+AG492+AK492+AO492+AW492+AS492</f>
        <v>54.5</v>
      </c>
      <c r="E492" s="115">
        <f>J492+N492+R492+V492+Z492+AD492+AH492+AL492+AP492+AX492+AT492</f>
        <v>5</v>
      </c>
      <c r="F492" s="119">
        <f>COUNTA(H492,L492,P492,T492,X492,AB492,AF492,AJ492,AN492,AV492,AR492)</f>
        <v>1</v>
      </c>
      <c r="G492" s="125"/>
      <c r="H492" s="5"/>
      <c r="I492" s="140"/>
      <c r="J492" s="126"/>
      <c r="K492" s="125"/>
      <c r="L492" s="5"/>
      <c r="M492" s="140"/>
      <c r="N492" s="126"/>
      <c r="O492" s="125"/>
      <c r="P492" s="5"/>
      <c r="Q492" s="140"/>
      <c r="R492" s="126"/>
      <c r="S492" s="125"/>
      <c r="T492" s="5"/>
      <c r="U492" s="140"/>
      <c r="V492" s="126"/>
      <c r="W492" s="136"/>
      <c r="X492" s="5"/>
      <c r="Y492" s="140"/>
      <c r="Z492" s="126"/>
      <c r="AA492" s="136"/>
      <c r="AB492" s="257"/>
      <c r="AC492" s="140"/>
      <c r="AD492" s="126"/>
      <c r="AE492" s="136"/>
      <c r="AF492" s="5"/>
      <c r="AG492" s="140"/>
      <c r="AH492" s="126"/>
      <c r="AI492" s="155"/>
      <c r="AJ492" s="123"/>
      <c r="AK492" s="139"/>
      <c r="AL492" s="124"/>
      <c r="AM492" s="155">
        <f>VLOOKUP(C492,'9'!$B$2:$H$1187,3,FALSE)</f>
        <v>1.849537037037037E-2</v>
      </c>
      <c r="AN492" s="123">
        <f>VLOOKUP(C492,'9'!$B$2:$H$1187,4,FALSE)</f>
        <v>39</v>
      </c>
      <c r="AO492" s="139">
        <f>VLOOKUP(AN492,Баллы!$A$2:$B$101,2)+AP492/2</f>
        <v>54.5</v>
      </c>
      <c r="AP492" s="124">
        <f>VLOOKUP(C492,'9'!$B$2:$H$1187,6,FALSE)</f>
        <v>5</v>
      </c>
      <c r="AQ492" s="122"/>
      <c r="AR492" s="123"/>
      <c r="AS492" s="139"/>
      <c r="AT492" s="124"/>
      <c r="AU492" s="122"/>
      <c r="AV492" s="123"/>
      <c r="AW492" s="139"/>
      <c r="AX492" s="124"/>
    </row>
    <row r="493" spans="1:50" ht="14.4" customHeight="1">
      <c r="A493" s="245">
        <f>IF(D493=0," ",RANK(D493,$D$3:$D$1238,0))</f>
        <v>491</v>
      </c>
      <c r="B493" s="246">
        <v>491</v>
      </c>
      <c r="C493" s="107" t="s">
        <v>1605</v>
      </c>
      <c r="D493" s="115">
        <f>I493+M493+Q493+U493+Y493+AC493+AG493+AK493+AO493+AW493+AS493</f>
        <v>54</v>
      </c>
      <c r="E493" s="115">
        <f>J493+N493+R493+V493+Z493+AD493+AH493+AL493+AP493+AX493+AT493</f>
        <v>20</v>
      </c>
      <c r="F493" s="119">
        <f>COUNTA(H493,L493,P493,T493,X493,AB493,AF493,AJ493,AN493,AV493,AR493)</f>
        <v>1</v>
      </c>
      <c r="G493" s="125"/>
      <c r="H493" s="5"/>
      <c r="I493" s="140"/>
      <c r="J493" s="126"/>
      <c r="K493" s="125"/>
      <c r="L493" s="5"/>
      <c r="M493" s="140"/>
      <c r="N493" s="126"/>
      <c r="O493" s="125"/>
      <c r="P493" s="5"/>
      <c r="Q493" s="140"/>
      <c r="R493" s="126"/>
      <c r="S493" s="125">
        <f>VLOOKUP(C493,'4'!$B$2:$I$1053,3,FALSE)</f>
        <v>7.6851851851851852E-2</v>
      </c>
      <c r="T493" s="5">
        <f>VLOOKUP(C493,'4'!$B$2:$I$1053,4,FALSE)</f>
        <v>47</v>
      </c>
      <c r="U493" s="140">
        <f>VLOOKUP(T493,Баллы!$A$2:$B$101,2)+V493/2</f>
        <v>54</v>
      </c>
      <c r="V493" s="126">
        <f>VLOOKUP(C493,'4'!$B$2:$I$1053,6,FALSE)</f>
        <v>20</v>
      </c>
      <c r="W493" s="136"/>
      <c r="X493" s="5"/>
      <c r="Y493" s="140"/>
      <c r="Z493" s="126"/>
      <c r="AA493" s="136"/>
      <c r="AB493" s="131"/>
      <c r="AC493" s="140"/>
      <c r="AD493" s="126"/>
      <c r="AE493" s="136"/>
      <c r="AF493" s="5"/>
      <c r="AG493" s="140"/>
      <c r="AH493" s="126"/>
      <c r="AI493" s="155"/>
      <c r="AJ493" s="123"/>
      <c r="AK493" s="139"/>
      <c r="AL493" s="124"/>
      <c r="AM493" s="155"/>
      <c r="AN493" s="123"/>
      <c r="AO493" s="139"/>
      <c r="AP493" s="124"/>
      <c r="AQ493" s="122"/>
      <c r="AR493" s="123"/>
      <c r="AS493" s="139"/>
      <c r="AT493" s="124"/>
      <c r="AU493" s="122"/>
      <c r="AV493" s="123"/>
      <c r="AW493" s="139"/>
      <c r="AX493" s="124"/>
    </row>
    <row r="494" spans="1:50" ht="14.4" customHeight="1">
      <c r="A494" s="245">
        <f>IF(D494=0," ",RANK(D494,$D$3:$D$1238,0))</f>
        <v>491</v>
      </c>
      <c r="B494" s="246">
        <v>492</v>
      </c>
      <c r="C494" s="107" t="s">
        <v>2355</v>
      </c>
      <c r="D494" s="115">
        <f>I494+M494+Q494+U494+Y494+AC494+AG494+AK494+AO494+AW494+AS494</f>
        <v>54</v>
      </c>
      <c r="E494" s="115">
        <f>J494+N494+R494+V494+Z494+AD494+AH494+AL494+AP494+AX494+AT494</f>
        <v>10</v>
      </c>
      <c r="F494" s="119">
        <f>COUNTA(H494,L494,P494,T494,X494,AB494,AF494,AJ494,AN494,AV494,AR494)</f>
        <v>1</v>
      </c>
      <c r="G494" s="125"/>
      <c r="H494" s="5"/>
      <c r="I494" s="140"/>
      <c r="J494" s="126"/>
      <c r="K494" s="125"/>
      <c r="L494" s="5"/>
      <c r="M494" s="140"/>
      <c r="N494" s="126"/>
      <c r="O494" s="125"/>
      <c r="P494" s="5"/>
      <c r="Q494" s="140"/>
      <c r="R494" s="126"/>
      <c r="S494" s="125">
        <f>VLOOKUP(C494,'4'!$B$2:$I$1053,3,FALSE)</f>
        <v>3.4618055555555555E-2</v>
      </c>
      <c r="T494" s="5">
        <f>VLOOKUP(C494,'4'!$B$2:$I$1053,4,FALSE)</f>
        <v>42</v>
      </c>
      <c r="U494" s="140">
        <f>VLOOKUP(T494,Баллы!$A$2:$B$101,2)+V494/2</f>
        <v>54</v>
      </c>
      <c r="V494" s="126">
        <f>VLOOKUP(C494,'4'!$B$2:$I$1053,6,FALSE)</f>
        <v>10</v>
      </c>
      <c r="W494" s="136"/>
      <c r="X494" s="5"/>
      <c r="Y494" s="140"/>
      <c r="Z494" s="126"/>
      <c r="AA494" s="136"/>
      <c r="AB494" s="131"/>
      <c r="AC494" s="140"/>
      <c r="AD494" s="126"/>
      <c r="AE494" s="136"/>
      <c r="AF494" s="5"/>
      <c r="AG494" s="140"/>
      <c r="AH494" s="126"/>
      <c r="AI494" s="155"/>
      <c r="AJ494" s="123"/>
      <c r="AK494" s="139"/>
      <c r="AL494" s="124"/>
      <c r="AM494" s="155"/>
      <c r="AN494" s="123"/>
      <c r="AO494" s="139"/>
      <c r="AP494" s="124"/>
      <c r="AQ494" s="122"/>
      <c r="AR494" s="123"/>
      <c r="AS494" s="139"/>
      <c r="AT494" s="124"/>
      <c r="AU494" s="122"/>
      <c r="AV494" s="123"/>
      <c r="AW494" s="139"/>
      <c r="AX494" s="124"/>
    </row>
    <row r="495" spans="1:50" ht="14.4" customHeight="1">
      <c r="A495" s="245">
        <f>IF(D495=0," ",RANK(D495,$D$3:$D$1238,0))</f>
        <v>491</v>
      </c>
      <c r="B495" s="246">
        <v>492</v>
      </c>
      <c r="C495" s="109" t="s">
        <v>258</v>
      </c>
      <c r="D495" s="115">
        <f>I495+M495+Q495+U495+Y495+AC495+AG495+AK495+AO495+AW495+AS495</f>
        <v>54</v>
      </c>
      <c r="E495" s="115">
        <f>J495+N495+R495+V495+Z495+AD495+AH495+AL495+AP495+AX495+AT495</f>
        <v>10</v>
      </c>
      <c r="F495" s="119">
        <f>COUNTA(H495,L495,P495,T495,X495,AB495,AF495,AJ495,AN495,AV495,AR495)</f>
        <v>1</v>
      </c>
      <c r="G495" s="125"/>
      <c r="H495" s="5"/>
      <c r="I495" s="140"/>
      <c r="J495" s="126"/>
      <c r="K495" s="125"/>
      <c r="L495" s="5"/>
      <c r="M495" s="140"/>
      <c r="N495" s="126"/>
      <c r="O495" s="125"/>
      <c r="P495" s="5"/>
      <c r="Q495" s="140"/>
      <c r="R495" s="126"/>
      <c r="S495" s="125"/>
      <c r="T495" s="5"/>
      <c r="U495" s="140"/>
      <c r="V495" s="126"/>
      <c r="W495" s="136">
        <f>VLOOKUP(C495,'5'!$B$50:$H$423,3,FALSE)</f>
        <v>5.1944444444444439E-2</v>
      </c>
      <c r="X495" s="5">
        <f>VLOOKUP(C495,'5'!$B$50:$H$423,4,FALSE)</f>
        <v>42</v>
      </c>
      <c r="Y495" s="140">
        <f>VLOOKUP(X495,Баллы!$A$2:$B$101,2)+Z495/2</f>
        <v>54</v>
      </c>
      <c r="Z495" s="126">
        <f>VLOOKUP(C495,'5'!$B$50:$H$423,6,FALSE)</f>
        <v>10</v>
      </c>
      <c r="AA495" s="136"/>
      <c r="AB495" s="131"/>
      <c r="AC495" s="140"/>
      <c r="AD495" s="126"/>
      <c r="AE495" s="136"/>
      <c r="AF495" s="5"/>
      <c r="AG495" s="140"/>
      <c r="AH495" s="126"/>
      <c r="AI495" s="155"/>
      <c r="AJ495" s="123"/>
      <c r="AK495" s="139"/>
      <c r="AL495" s="124"/>
      <c r="AM495" s="155"/>
      <c r="AN495" s="123"/>
      <c r="AO495" s="139"/>
      <c r="AP495" s="124"/>
      <c r="AQ495" s="122"/>
      <c r="AR495" s="123"/>
      <c r="AS495" s="139"/>
      <c r="AT495" s="124"/>
      <c r="AU495" s="122"/>
      <c r="AV495" s="123"/>
      <c r="AW495" s="139"/>
      <c r="AX495" s="124"/>
    </row>
    <row r="496" spans="1:50" ht="14.4" customHeight="1">
      <c r="A496" s="245">
        <f>IF(D496=0," ",RANK(D496,$D$3:$D$1238,0))</f>
        <v>491</v>
      </c>
      <c r="B496" s="246">
        <v>492</v>
      </c>
      <c r="C496" s="283" t="s">
        <v>4588</v>
      </c>
      <c r="D496" s="115">
        <f>I496+M496+Q496+U496+Y496+AC496+AG496+AK496+AO496+AW496+AS496</f>
        <v>54</v>
      </c>
      <c r="E496" s="115">
        <f>J496+N496+R496+V496+Z496+AD496+AH496+AL496+AP496+AX496+AT496</f>
        <v>10</v>
      </c>
      <c r="F496" s="119">
        <f>COUNTA(H496,L496,P496,T496,X496,AB496,AF496,AJ496,AN496,AV496,AR496)</f>
        <v>1</v>
      </c>
      <c r="G496" s="125"/>
      <c r="H496" s="5"/>
      <c r="I496" s="140"/>
      <c r="J496" s="126"/>
      <c r="K496" s="125"/>
      <c r="L496" s="5"/>
      <c r="M496" s="140"/>
      <c r="N496" s="126"/>
      <c r="O496" s="125"/>
      <c r="P496" s="5"/>
      <c r="Q496" s="140"/>
      <c r="R496" s="126"/>
      <c r="S496" s="125"/>
      <c r="T496" s="5"/>
      <c r="U496" s="140"/>
      <c r="V496" s="126"/>
      <c r="W496" s="136"/>
      <c r="X496" s="5"/>
      <c r="Y496" s="140"/>
      <c r="Z496" s="126"/>
      <c r="AA496" s="136"/>
      <c r="AB496" s="257"/>
      <c r="AC496" s="140"/>
      <c r="AD496" s="126"/>
      <c r="AE496" s="136"/>
      <c r="AF496" s="5"/>
      <c r="AG496" s="140"/>
      <c r="AH496" s="126"/>
      <c r="AI496" s="155"/>
      <c r="AJ496" s="123"/>
      <c r="AK496" s="139"/>
      <c r="AL496" s="124"/>
      <c r="AM496" s="155">
        <f>VLOOKUP(C496,'9'!$B$2:$H$1187,3,FALSE)</f>
        <v>3.4664351851851849E-2</v>
      </c>
      <c r="AN496" s="123">
        <f>VLOOKUP(C496,'9'!$B$2:$H$1187,4,FALSE)</f>
        <v>42</v>
      </c>
      <c r="AO496" s="139">
        <f>VLOOKUP(AN496,Баллы!$A$2:$B$101,2)+AP496/2</f>
        <v>54</v>
      </c>
      <c r="AP496" s="124">
        <f>VLOOKUP(C496,'9'!$B$2:$H$1187,6,FALSE)</f>
        <v>10</v>
      </c>
      <c r="AQ496" s="122"/>
      <c r="AR496" s="123"/>
      <c r="AS496" s="139"/>
      <c r="AT496" s="124"/>
      <c r="AU496" s="122"/>
      <c r="AV496" s="123"/>
      <c r="AW496" s="139"/>
      <c r="AX496" s="124"/>
    </row>
    <row r="497" spans="1:50" ht="14.4" customHeight="1">
      <c r="A497" s="245">
        <f>IF(D497=0," ",RANK(D497,$D$3:$D$1238,0))</f>
        <v>491</v>
      </c>
      <c r="B497" s="246">
        <v>492</v>
      </c>
      <c r="C497" s="104" t="s">
        <v>6311</v>
      </c>
      <c r="D497" s="115">
        <f>I497+M497+Q497+U497+Y497+AC497+AG497+AK497+AO497+AW497+AS497</f>
        <v>54</v>
      </c>
      <c r="E497" s="115">
        <f>J497+N497+R497+V497+Z497+AD497+AH497+AL497+AP497+AX497+AT497</f>
        <v>10</v>
      </c>
      <c r="F497" s="119">
        <f>COUNTA(H497,L497,P497,T497,X497,AB497,AF497,AJ497,AN497,AV497,AR497)</f>
        <v>1</v>
      </c>
      <c r="G497" s="125"/>
      <c r="H497" s="5"/>
      <c r="I497" s="140"/>
      <c r="J497" s="126"/>
      <c r="K497" s="125"/>
      <c r="L497" s="5"/>
      <c r="M497" s="140"/>
      <c r="N497" s="126"/>
      <c r="O497" s="125"/>
      <c r="P497" s="5"/>
      <c r="Q497" s="140"/>
      <c r="R497" s="126"/>
      <c r="S497" s="125"/>
      <c r="T497" s="5"/>
      <c r="U497" s="140"/>
      <c r="V497" s="126"/>
      <c r="W497" s="136"/>
      <c r="X497" s="5"/>
      <c r="Y497" s="140"/>
      <c r="Z497" s="126"/>
      <c r="AA497" s="136"/>
      <c r="AB497" s="257"/>
      <c r="AC497" s="140"/>
      <c r="AD497" s="126"/>
      <c r="AE497" s="136"/>
      <c r="AF497" s="5"/>
      <c r="AG497" s="140"/>
      <c r="AH497" s="126"/>
      <c r="AI497" s="155"/>
      <c r="AJ497" s="123"/>
      <c r="AK497" s="139"/>
      <c r="AL497" s="124"/>
      <c r="AM497" s="155"/>
      <c r="AN497" s="123"/>
      <c r="AO497" s="139"/>
      <c r="AP497" s="124"/>
      <c r="AQ497" s="122">
        <f>VLOOKUP(C497,'10'!$B$8:$H$232,3,FALSE)</f>
        <v>4.7361111111111111E-2</v>
      </c>
      <c r="AR497" s="123">
        <f>VLOOKUP(C497,'10'!$B$8:$H$232,4,FALSE)</f>
        <v>42</v>
      </c>
      <c r="AS497" s="139">
        <f>VLOOKUP(AR497,Баллы!$A$2:$B$101,2)+AT497/2</f>
        <v>54</v>
      </c>
      <c r="AT497" s="124">
        <f>VLOOKUP(C497,'10'!$B$8:$H$232,6,FALSE)</f>
        <v>10</v>
      </c>
      <c r="AU497" s="122"/>
      <c r="AV497" s="123"/>
      <c r="AW497" s="139"/>
      <c r="AX497" s="124"/>
    </row>
    <row r="498" spans="1:50" ht="14.4" customHeight="1">
      <c r="A498" s="245">
        <f>IF(D498=0," ",RANK(D498,$D$3:$D$1238,0))</f>
        <v>491</v>
      </c>
      <c r="B498" s="246">
        <v>496</v>
      </c>
      <c r="C498" s="104" t="s">
        <v>6396</v>
      </c>
      <c r="D498" s="115">
        <f>I498+M498+Q498+U498+Y498+AC498+AG498+AK498+AO498+AW498+AS498</f>
        <v>54</v>
      </c>
      <c r="E498" s="115">
        <f>J498+N498+R498+V498+Z498+AD498+AH498+AL498+AP498+AX498+AT498</f>
        <v>8</v>
      </c>
      <c r="F498" s="119">
        <f>COUNTA(H498,L498,P498,T498,X498,AB498,AF498,AJ498,AN498,AV498,AR498)</f>
        <v>1</v>
      </c>
      <c r="G498" s="125"/>
      <c r="H498" s="5"/>
      <c r="I498" s="140"/>
      <c r="J498" s="126"/>
      <c r="K498" s="125"/>
      <c r="L498" s="5"/>
      <c r="M498" s="140"/>
      <c r="N498" s="126"/>
      <c r="O498" s="125"/>
      <c r="P498" s="5"/>
      <c r="Q498" s="140"/>
      <c r="R498" s="126"/>
      <c r="S498" s="125"/>
      <c r="T498" s="5"/>
      <c r="U498" s="140"/>
      <c r="V498" s="126"/>
      <c r="W498" s="136"/>
      <c r="X498" s="5"/>
      <c r="Y498" s="140"/>
      <c r="Z498" s="126"/>
      <c r="AA498" s="136"/>
      <c r="AB498" s="257"/>
      <c r="AC498" s="140"/>
      <c r="AD498" s="126"/>
      <c r="AE498" s="136"/>
      <c r="AF498" s="5"/>
      <c r="AG498" s="140"/>
      <c r="AH498" s="126"/>
      <c r="AI498" s="155"/>
      <c r="AJ498" s="123"/>
      <c r="AK498" s="139"/>
      <c r="AL498" s="124"/>
      <c r="AM498" s="155"/>
      <c r="AN498" s="123"/>
      <c r="AO498" s="139"/>
      <c r="AP498" s="124"/>
      <c r="AQ498" s="122"/>
      <c r="AR498" s="123"/>
      <c r="AS498" s="139"/>
      <c r="AT498" s="124"/>
      <c r="AU498" s="122">
        <f>VLOOKUP(C498,'11'!$B$9:$H$521,3,FALSE)</f>
        <v>3.4861111111111114E-2</v>
      </c>
      <c r="AV498" s="123">
        <f>VLOOKUP(C498,'11'!$B$9:$H$521,4,FALSE)</f>
        <v>41</v>
      </c>
      <c r="AW498" s="139">
        <f>VLOOKUP(AV498,Баллы!$A$2:$B$101,2)+AX498/2</f>
        <v>54</v>
      </c>
      <c r="AX498" s="124">
        <f>VLOOKUP(C498,'11'!$B$9:$H$521,6,FALSE)</f>
        <v>8</v>
      </c>
    </row>
    <row r="499" spans="1:50" ht="14.4" customHeight="1">
      <c r="A499" s="245">
        <f>IF(D499=0," ",RANK(D499,$D$3:$D$1238,0))</f>
        <v>497</v>
      </c>
      <c r="B499" s="246">
        <v>497</v>
      </c>
      <c r="C499" s="104" t="s">
        <v>780</v>
      </c>
      <c r="D499" s="115">
        <f>I499+M499+Q499+U499+Y499+AC499+AG499+AK499+AO499+AW499+AS499</f>
        <v>53.5</v>
      </c>
      <c r="E499" s="115">
        <f>J499+N499+R499+V499+Z499+AD499+AH499+AL499+AP499+AX499+AT499</f>
        <v>5</v>
      </c>
      <c r="F499" s="119">
        <f>COUNTA(H499,L499,P499,T499,X499,AB499,AF499,AJ499,AN499,AV499,AR499)</f>
        <v>1</v>
      </c>
      <c r="G499" s="125"/>
      <c r="H499" s="5"/>
      <c r="I499" s="140"/>
      <c r="J499" s="126"/>
      <c r="K499" s="125">
        <f>VLOOKUP(C499,'2'!$B$101:$H$575,3,FALSE)</f>
        <v>2.162037037037037E-2</v>
      </c>
      <c r="L499" s="5">
        <f>VLOOKUP(C499,'2'!$B$101:$H$575,4,FALSE)</f>
        <v>40</v>
      </c>
      <c r="M499" s="140">
        <f>VLOOKUP(L499,Баллы!$A$2:$B$101,2)+N499/2</f>
        <v>53.5</v>
      </c>
      <c r="N499" s="126">
        <f>VLOOKUP(C499,'2'!$B$101:$H$575,6,FALSE)</f>
        <v>5</v>
      </c>
      <c r="O499" s="125"/>
      <c r="P499" s="5"/>
      <c r="Q499" s="140"/>
      <c r="R499" s="126"/>
      <c r="S499" s="125"/>
      <c r="T499" s="5"/>
      <c r="U499" s="140"/>
      <c r="V499" s="126"/>
      <c r="W499" s="136"/>
      <c r="X499" s="5"/>
      <c r="Y499" s="140"/>
      <c r="Z499" s="126"/>
      <c r="AA499" s="136"/>
      <c r="AB499" s="131"/>
      <c r="AC499" s="140"/>
      <c r="AD499" s="126"/>
      <c r="AE499" s="136"/>
      <c r="AF499" s="5"/>
      <c r="AG499" s="140"/>
      <c r="AH499" s="126"/>
      <c r="AI499" s="155"/>
      <c r="AJ499" s="123"/>
      <c r="AK499" s="139"/>
      <c r="AL499" s="124"/>
      <c r="AM499" s="155"/>
      <c r="AN499" s="123"/>
      <c r="AO499" s="139"/>
      <c r="AP499" s="124"/>
      <c r="AQ499" s="122"/>
      <c r="AR499" s="123"/>
      <c r="AS499" s="139"/>
      <c r="AT499" s="124"/>
      <c r="AU499" s="122"/>
      <c r="AV499" s="123"/>
      <c r="AW499" s="139"/>
      <c r="AX499" s="124"/>
    </row>
    <row r="500" spans="1:50" ht="14.4" customHeight="1">
      <c r="A500" s="245">
        <f>IF(D500=0," ",RANK(D500,$D$3:$D$1238,0))</f>
        <v>497</v>
      </c>
      <c r="B500" s="246">
        <v>497</v>
      </c>
      <c r="C500" s="104" t="s">
        <v>781</v>
      </c>
      <c r="D500" s="115">
        <f>I500+M500+Q500+U500+Y500+AC500+AG500+AK500+AO500+AW500+AS500</f>
        <v>53.5</v>
      </c>
      <c r="E500" s="115">
        <f>J500+N500+R500+V500+Z500+AD500+AH500+AL500+AP500+AX500+AT500</f>
        <v>5</v>
      </c>
      <c r="F500" s="119">
        <f>COUNTA(H500,L500,P500,T500,X500,AB500,AF500,AJ500,AN500,AV500,AR500)</f>
        <v>1</v>
      </c>
      <c r="G500" s="125"/>
      <c r="H500" s="5"/>
      <c r="I500" s="140"/>
      <c r="J500" s="126"/>
      <c r="K500" s="125">
        <f>VLOOKUP(C500,'2'!$B$101:$H$575,3,FALSE)</f>
        <v>2.162037037037037E-2</v>
      </c>
      <c r="L500" s="5">
        <f>VLOOKUP(C500,'2'!$B$101:$H$575,4,FALSE)</f>
        <v>40</v>
      </c>
      <c r="M500" s="140">
        <f>VLOOKUP(L500,Баллы!$A$2:$B$101,2)+N500/2</f>
        <v>53.5</v>
      </c>
      <c r="N500" s="126">
        <f>VLOOKUP(C500,'2'!$B$101:$H$575,6,FALSE)</f>
        <v>5</v>
      </c>
      <c r="O500" s="125"/>
      <c r="P500" s="5"/>
      <c r="Q500" s="140"/>
      <c r="R500" s="126"/>
      <c r="S500" s="125"/>
      <c r="T500" s="5"/>
      <c r="U500" s="140"/>
      <c r="V500" s="126"/>
      <c r="W500" s="136"/>
      <c r="X500" s="5"/>
      <c r="Y500" s="140"/>
      <c r="Z500" s="126"/>
      <c r="AA500" s="136"/>
      <c r="AB500" s="131"/>
      <c r="AC500" s="140"/>
      <c r="AD500" s="126"/>
      <c r="AE500" s="136"/>
      <c r="AF500" s="5"/>
      <c r="AG500" s="140"/>
      <c r="AH500" s="126"/>
      <c r="AI500" s="155"/>
      <c r="AJ500" s="123"/>
      <c r="AK500" s="139"/>
      <c r="AL500" s="124"/>
      <c r="AM500" s="155"/>
      <c r="AN500" s="123"/>
      <c r="AO500" s="139"/>
      <c r="AP500" s="124"/>
      <c r="AQ500" s="122"/>
      <c r="AR500" s="123"/>
      <c r="AS500" s="139"/>
      <c r="AT500" s="124"/>
      <c r="AU500" s="122"/>
      <c r="AV500" s="123"/>
      <c r="AW500" s="139"/>
      <c r="AX500" s="124"/>
    </row>
    <row r="501" spans="1:50" ht="14.4" customHeight="1">
      <c r="A501" s="245">
        <f>IF(D501=0," ",RANK(D501,$D$3:$D$1238,0))</f>
        <v>497</v>
      </c>
      <c r="B501" s="246">
        <v>497</v>
      </c>
      <c r="C501" s="107" t="s">
        <v>1992</v>
      </c>
      <c r="D501" s="115">
        <f>I501+M501+Q501+U501+Y501+AC501+AG501+AK501+AO501+AW501+AS501</f>
        <v>53.5</v>
      </c>
      <c r="E501" s="115">
        <f>J501+N501+R501+V501+Z501+AD501+AH501+AL501+AP501+AX501+AT501</f>
        <v>5</v>
      </c>
      <c r="F501" s="119">
        <f>COUNTA(H501,L501,P501,T501,X501,AB501,AF501,AJ501,AN501,AV501,AR501)</f>
        <v>1</v>
      </c>
      <c r="G501" s="125"/>
      <c r="H501" s="5"/>
      <c r="I501" s="140"/>
      <c r="J501" s="126"/>
      <c r="K501" s="125"/>
      <c r="L501" s="5"/>
      <c r="M501" s="140"/>
      <c r="N501" s="126"/>
      <c r="O501" s="125"/>
      <c r="P501" s="5"/>
      <c r="Q501" s="140"/>
      <c r="R501" s="126"/>
      <c r="S501" s="125">
        <f>VLOOKUP(C501,'4'!$B$2:$I$1053,3,FALSE)</f>
        <v>1.5844907407407408E-2</v>
      </c>
      <c r="T501" s="5">
        <f>VLOOKUP(C501,'4'!$B$2:$I$1053,4,FALSE)</f>
        <v>40</v>
      </c>
      <c r="U501" s="140">
        <f>VLOOKUP(T501,Баллы!$A$2:$B$101,2)+V501/2</f>
        <v>53.5</v>
      </c>
      <c r="V501" s="126">
        <f>VLOOKUP(C501,'4'!$B$2:$I$1053,6,FALSE)</f>
        <v>5</v>
      </c>
      <c r="W501" s="136"/>
      <c r="X501" s="5"/>
      <c r="Y501" s="140"/>
      <c r="Z501" s="126"/>
      <c r="AA501" s="136"/>
      <c r="AB501" s="131"/>
      <c r="AC501" s="140"/>
      <c r="AD501" s="126"/>
      <c r="AE501" s="136"/>
      <c r="AF501" s="5"/>
      <c r="AG501" s="140"/>
      <c r="AH501" s="126"/>
      <c r="AI501" s="155"/>
      <c r="AJ501" s="123"/>
      <c r="AK501" s="139"/>
      <c r="AL501" s="124"/>
      <c r="AM501" s="155"/>
      <c r="AN501" s="123"/>
      <c r="AO501" s="139"/>
      <c r="AP501" s="124"/>
      <c r="AQ501" s="122"/>
      <c r="AR501" s="123"/>
      <c r="AS501" s="139"/>
      <c r="AT501" s="124"/>
      <c r="AU501" s="122"/>
      <c r="AV501" s="123"/>
      <c r="AW501" s="139"/>
      <c r="AX501" s="124"/>
    </row>
    <row r="502" spans="1:50" ht="14.4" customHeight="1">
      <c r="A502" s="245">
        <f>IF(D502=0," ",RANK(D502,$D$3:$D$1238,0))</f>
        <v>500</v>
      </c>
      <c r="B502" s="246">
        <v>500</v>
      </c>
      <c r="C502" s="104" t="s">
        <v>596</v>
      </c>
      <c r="D502" s="115">
        <f>I502+M502+Q502+U502+Y502+AC502+AG502+AK502+AO502+AW502+AS502</f>
        <v>53</v>
      </c>
      <c r="E502" s="115">
        <f>J502+N502+R502+V502+Z502+AD502+AH502+AL502+AP502+AX502+AT502</f>
        <v>20</v>
      </c>
      <c r="F502" s="119">
        <f>COUNTA(H502,L502,P502,T502,X502,AB502,AF502,AJ502,AN502,AV502,AR502)</f>
        <v>2</v>
      </c>
      <c r="G502" s="125">
        <f>VLOOKUP(C502,'1'!$B$46:$H$384,3,FALSE)</f>
        <v>4.403935185185185E-2</v>
      </c>
      <c r="H502" s="5">
        <f>VLOOKUP(C502,'1'!$B$46:$H$384,4,FALSE)</f>
        <v>109</v>
      </c>
      <c r="I502" s="140">
        <f>VLOOKUP(H502,Баллы!$A$2:$B$101,2)+J502/2</f>
        <v>6</v>
      </c>
      <c r="J502" s="126">
        <f>VLOOKUP(C502,'1'!$B$46:$H$384,6,FALSE)</f>
        <v>10</v>
      </c>
      <c r="K502" s="125"/>
      <c r="L502" s="5"/>
      <c r="M502" s="140"/>
      <c r="N502" s="126"/>
      <c r="O502" s="125"/>
      <c r="P502" s="5"/>
      <c r="Q502" s="140"/>
      <c r="R502" s="126"/>
      <c r="S502" s="125"/>
      <c r="T502" s="5"/>
      <c r="U502" s="140"/>
      <c r="V502" s="126"/>
      <c r="W502" s="136"/>
      <c r="X502" s="5"/>
      <c r="Y502" s="140"/>
      <c r="Z502" s="126"/>
      <c r="AA502" s="136"/>
      <c r="AB502" s="257"/>
      <c r="AC502" s="140"/>
      <c r="AD502" s="126"/>
      <c r="AE502" s="136"/>
      <c r="AF502" s="5"/>
      <c r="AG502" s="140"/>
      <c r="AH502" s="126"/>
      <c r="AI502" s="155"/>
      <c r="AJ502" s="123"/>
      <c r="AK502" s="139"/>
      <c r="AL502" s="124"/>
      <c r="AM502" s="155"/>
      <c r="AN502" s="123"/>
      <c r="AO502" s="139"/>
      <c r="AP502" s="124"/>
      <c r="AQ502" s="122">
        <f>VLOOKUP(C502,'10'!$B$8:$H$232,3,FALSE)</f>
        <v>4.9155092592592591E-2</v>
      </c>
      <c r="AR502" s="123">
        <f>VLOOKUP(C502,'10'!$B$8:$H$232,4,FALSE)</f>
        <v>49</v>
      </c>
      <c r="AS502" s="139">
        <f>VLOOKUP(AR502,Баллы!$A$2:$B$101,2)+AT502/2</f>
        <v>47</v>
      </c>
      <c r="AT502" s="124">
        <f>VLOOKUP(C502,'10'!$B$8:$H$232,6,FALSE)</f>
        <v>10</v>
      </c>
      <c r="AU502" s="122"/>
      <c r="AV502" s="123"/>
      <c r="AW502" s="139"/>
      <c r="AX502" s="124"/>
    </row>
    <row r="503" spans="1:50" ht="14.4" customHeight="1">
      <c r="A503" s="245">
        <f>IF(D503=0," ",RANK(D503,$D$3:$D$1238,0))</f>
        <v>500</v>
      </c>
      <c r="B503" s="246">
        <v>501</v>
      </c>
      <c r="C503" s="104" t="s">
        <v>552</v>
      </c>
      <c r="D503" s="115">
        <f>I503+M503+Q503+U503+Y503+AC503+AG503+AK503+AO503+AW503+AS503</f>
        <v>53</v>
      </c>
      <c r="E503" s="115">
        <f>J503+N503+R503+V503+Z503+AD503+AH503+AL503+AP503+AX503+AT503</f>
        <v>10</v>
      </c>
      <c r="F503" s="119">
        <f>COUNTA(H503,L503,P503,T503,X503,AB503,AF503,AJ503,AN503,AV503,AR503)</f>
        <v>1</v>
      </c>
      <c r="G503" s="125">
        <f>VLOOKUP(C503,'1'!$B$46:$H$384,3,FALSE)</f>
        <v>3.6597222222222225E-2</v>
      </c>
      <c r="H503" s="5">
        <f>VLOOKUP(C503,'1'!$B$46:$H$384,4,FALSE)</f>
        <v>43</v>
      </c>
      <c r="I503" s="140">
        <f>VLOOKUP(H503,Баллы!$A$2:$B$101,2)+J503/2</f>
        <v>53</v>
      </c>
      <c r="J503" s="126">
        <f>VLOOKUP(C503,'1'!$B$46:$H$384,6,FALSE)</f>
        <v>10</v>
      </c>
      <c r="K503" s="125"/>
      <c r="L503" s="5"/>
      <c r="M503" s="140"/>
      <c r="N503" s="126"/>
      <c r="O503" s="125"/>
      <c r="P503" s="5"/>
      <c r="Q503" s="140"/>
      <c r="R503" s="126"/>
      <c r="S503" s="125"/>
      <c r="T503" s="5"/>
      <c r="U503" s="140"/>
      <c r="V503" s="126"/>
      <c r="W503" s="136"/>
      <c r="X503" s="5"/>
      <c r="Y503" s="140"/>
      <c r="Z503" s="126"/>
      <c r="AA503" s="136"/>
      <c r="AB503" s="131"/>
      <c r="AC503" s="140"/>
      <c r="AD503" s="126"/>
      <c r="AE503" s="136"/>
      <c r="AF503" s="5"/>
      <c r="AG503" s="140"/>
      <c r="AH503" s="126"/>
      <c r="AI503" s="155"/>
      <c r="AJ503" s="123"/>
      <c r="AK503" s="139"/>
      <c r="AL503" s="124"/>
      <c r="AM503" s="155"/>
      <c r="AN503" s="123"/>
      <c r="AO503" s="139"/>
      <c r="AP503" s="124"/>
      <c r="AQ503" s="122"/>
      <c r="AR503" s="123"/>
      <c r="AS503" s="139"/>
      <c r="AT503" s="124"/>
      <c r="AU503" s="122"/>
      <c r="AV503" s="123"/>
      <c r="AW503" s="139"/>
      <c r="AX503" s="124"/>
    </row>
    <row r="504" spans="1:50" ht="14.4" customHeight="1">
      <c r="A504" s="245">
        <f>IF(D504=0," ",RANK(D504,$D$3:$D$1238,0))</f>
        <v>500</v>
      </c>
      <c r="B504" s="246">
        <v>501</v>
      </c>
      <c r="C504" s="107" t="s">
        <v>2558</v>
      </c>
      <c r="D504" s="115">
        <f>I504+M504+Q504+U504+Y504+AC504+AG504+AK504+AO504+AW504+AS504</f>
        <v>53</v>
      </c>
      <c r="E504" s="115">
        <f>J504+N504+R504+V504+Z504+AD504+AH504+AL504+AP504+AX504+AT504</f>
        <v>10</v>
      </c>
      <c r="F504" s="119">
        <f>COUNTA(H504,L504,P504,T504,X504,AB504,AF504,AJ504,AN504,AV504,AR504)</f>
        <v>1</v>
      </c>
      <c r="G504" s="125"/>
      <c r="H504" s="5"/>
      <c r="I504" s="140"/>
      <c r="J504" s="126"/>
      <c r="K504" s="125"/>
      <c r="L504" s="5"/>
      <c r="M504" s="140"/>
      <c r="N504" s="126"/>
      <c r="O504" s="125"/>
      <c r="P504" s="5"/>
      <c r="Q504" s="140"/>
      <c r="R504" s="126"/>
      <c r="S504" s="125">
        <f>VLOOKUP(C504,'4'!$B$2:$I$1053,3,FALSE)</f>
        <v>3.4641203703703702E-2</v>
      </c>
      <c r="T504" s="5">
        <f>VLOOKUP(C504,'4'!$B$2:$I$1053,4,FALSE)</f>
        <v>43</v>
      </c>
      <c r="U504" s="140">
        <f>VLOOKUP(T504,Баллы!$A$2:$B$101,2)+V504/2</f>
        <v>53</v>
      </c>
      <c r="V504" s="126">
        <f>VLOOKUP(C504,'4'!$B$2:$I$1053,6,FALSE)</f>
        <v>10</v>
      </c>
      <c r="W504" s="136"/>
      <c r="X504" s="5"/>
      <c r="Y504" s="140"/>
      <c r="Z504" s="126"/>
      <c r="AA504" s="136"/>
      <c r="AB504" s="131"/>
      <c r="AC504" s="140"/>
      <c r="AD504" s="126"/>
      <c r="AE504" s="136"/>
      <c r="AF504" s="5"/>
      <c r="AG504" s="140"/>
      <c r="AH504" s="126"/>
      <c r="AI504" s="155"/>
      <c r="AJ504" s="123"/>
      <c r="AK504" s="139"/>
      <c r="AL504" s="124"/>
      <c r="AM504" s="155"/>
      <c r="AN504" s="123"/>
      <c r="AO504" s="139"/>
      <c r="AP504" s="124"/>
      <c r="AQ504" s="122"/>
      <c r="AR504" s="123"/>
      <c r="AS504" s="139"/>
      <c r="AT504" s="124"/>
      <c r="AU504" s="122"/>
      <c r="AV504" s="123"/>
      <c r="AW504" s="139"/>
      <c r="AX504" s="124"/>
    </row>
    <row r="505" spans="1:50" ht="14.4" customHeight="1">
      <c r="A505" s="245">
        <f>IF(D505=0," ",RANK(D505,$D$3:$D$1238,0))</f>
        <v>500</v>
      </c>
      <c r="B505" s="246">
        <v>501</v>
      </c>
      <c r="C505" s="105" t="s">
        <v>1357</v>
      </c>
      <c r="D505" s="115">
        <f>I505+M505+Q505+U505+Y505+AC505+AG505+AK505+AO505+AW505+AS505</f>
        <v>53</v>
      </c>
      <c r="E505" s="115">
        <f>J505+N505+R505+V505+Z505+AD505+AH505+AL505+AP505+AX505+AT505</f>
        <v>10</v>
      </c>
      <c r="F505" s="119">
        <f>COUNTA(H505,L505,P505,T505,X505,AB505,AF505,AJ505,AN505,AV505,AR505)</f>
        <v>1</v>
      </c>
      <c r="G505" s="125"/>
      <c r="H505" s="5"/>
      <c r="I505" s="140"/>
      <c r="J505" s="126"/>
      <c r="K505" s="125"/>
      <c r="L505" s="5"/>
      <c r="M505" s="140"/>
      <c r="N505" s="126"/>
      <c r="O505" s="125"/>
      <c r="P505" s="5"/>
      <c r="Q505" s="140"/>
      <c r="R505" s="126"/>
      <c r="S505" s="125"/>
      <c r="T505" s="5"/>
      <c r="U505" s="140"/>
      <c r="V505" s="126"/>
      <c r="W505" s="136"/>
      <c r="X505" s="5"/>
      <c r="Y505" s="140"/>
      <c r="Z505" s="126"/>
      <c r="AA505" s="136">
        <f>VLOOKUP(C505,'6'!$B$8:$H$202,3,FALSE)</f>
        <v>5.1284722222222225E-2</v>
      </c>
      <c r="AB505" s="131">
        <f>VLOOKUP(C505,'6'!$B$8:$H$202,4,FALSE)</f>
        <v>43</v>
      </c>
      <c r="AC505" s="140">
        <f>VLOOKUP(AB505,Баллы!$A$2:$B$101,2)+AD505/2</f>
        <v>53</v>
      </c>
      <c r="AD505" s="126">
        <f>VLOOKUP(C505,'6'!$B$8:$H$202,6,FALSE)</f>
        <v>10</v>
      </c>
      <c r="AE505" s="136"/>
      <c r="AF505" s="5"/>
      <c r="AG505" s="140"/>
      <c r="AH505" s="126"/>
      <c r="AI505" s="155"/>
      <c r="AJ505" s="123"/>
      <c r="AK505" s="139"/>
      <c r="AL505" s="124"/>
      <c r="AM505" s="155"/>
      <c r="AN505" s="123"/>
      <c r="AO505" s="139"/>
      <c r="AP505" s="124"/>
      <c r="AQ505" s="122"/>
      <c r="AR505" s="123"/>
      <c r="AS505" s="139"/>
      <c r="AT505" s="124"/>
      <c r="AU505" s="122"/>
      <c r="AV505" s="123"/>
      <c r="AW505" s="139"/>
      <c r="AX505" s="124"/>
    </row>
    <row r="506" spans="1:50" ht="14.4" customHeight="1">
      <c r="A506" s="245">
        <f>IF(D506=0," ",RANK(D506,$D$3:$D$1238,0))</f>
        <v>500</v>
      </c>
      <c r="B506" s="246">
        <v>501</v>
      </c>
      <c r="C506" s="283" t="s">
        <v>4590</v>
      </c>
      <c r="D506" s="115">
        <f>I506+M506+Q506+U506+Y506+AC506+AG506+AK506+AO506+AW506+AS506</f>
        <v>53</v>
      </c>
      <c r="E506" s="115">
        <f>J506+N506+R506+V506+Z506+AD506+AH506+AL506+AP506+AX506+AT506</f>
        <v>10</v>
      </c>
      <c r="F506" s="119">
        <f>COUNTA(H506,L506,P506,T506,X506,AB506,AF506,AJ506,AN506,AV506,AR506)</f>
        <v>1</v>
      </c>
      <c r="G506" s="125"/>
      <c r="H506" s="5"/>
      <c r="I506" s="140"/>
      <c r="J506" s="126"/>
      <c r="K506" s="125"/>
      <c r="L506" s="5"/>
      <c r="M506" s="140"/>
      <c r="N506" s="126"/>
      <c r="O506" s="125"/>
      <c r="P506" s="5"/>
      <c r="Q506" s="140"/>
      <c r="R506" s="126"/>
      <c r="S506" s="125"/>
      <c r="T506" s="5"/>
      <c r="U506" s="140"/>
      <c r="V506" s="126"/>
      <c r="W506" s="136"/>
      <c r="X506" s="5"/>
      <c r="Y506" s="140"/>
      <c r="Z506" s="126"/>
      <c r="AA506" s="136"/>
      <c r="AB506" s="257"/>
      <c r="AC506" s="140"/>
      <c r="AD506" s="126"/>
      <c r="AE506" s="136"/>
      <c r="AF506" s="5"/>
      <c r="AG506" s="140"/>
      <c r="AH506" s="126"/>
      <c r="AI506" s="155"/>
      <c r="AJ506" s="123"/>
      <c r="AK506" s="139"/>
      <c r="AL506" s="124"/>
      <c r="AM506" s="155">
        <f>VLOOKUP(C506,'9'!$B$2:$H$1187,3,FALSE)</f>
        <v>3.4687500000000003E-2</v>
      </c>
      <c r="AN506" s="123">
        <f>VLOOKUP(C506,'9'!$B$2:$H$1187,4,FALSE)</f>
        <v>43</v>
      </c>
      <c r="AO506" s="139">
        <f>VLOOKUP(AN506,Баллы!$A$2:$B$101,2)+AP506/2</f>
        <v>53</v>
      </c>
      <c r="AP506" s="124">
        <f>VLOOKUP(C506,'9'!$B$2:$H$1187,6,FALSE)</f>
        <v>10</v>
      </c>
      <c r="AQ506" s="122"/>
      <c r="AR506" s="123"/>
      <c r="AS506" s="139"/>
      <c r="AT506" s="124"/>
      <c r="AU506" s="122"/>
      <c r="AV506" s="123"/>
      <c r="AW506" s="139"/>
      <c r="AX506" s="124"/>
    </row>
    <row r="507" spans="1:50" ht="14.4" customHeight="1">
      <c r="A507" s="245">
        <f>IF(D507=0," ",RANK(D507,$D$3:$D$1238,0))</f>
        <v>500</v>
      </c>
      <c r="B507" s="246">
        <v>501</v>
      </c>
      <c r="C507" s="104" t="s">
        <v>6312</v>
      </c>
      <c r="D507" s="115">
        <f>I507+M507+Q507+U507+Y507+AC507+AG507+AK507+AO507+AW507+AS507</f>
        <v>53</v>
      </c>
      <c r="E507" s="115">
        <f>J507+N507+R507+V507+Z507+AD507+AH507+AL507+AP507+AX507+AT507</f>
        <v>10</v>
      </c>
      <c r="F507" s="119">
        <f>COUNTA(H507,L507,P507,T507,X507,AB507,AF507,AJ507,AN507,AV507,AR507)</f>
        <v>1</v>
      </c>
      <c r="G507" s="125"/>
      <c r="H507" s="5"/>
      <c r="I507" s="140"/>
      <c r="J507" s="126"/>
      <c r="K507" s="125"/>
      <c r="L507" s="5"/>
      <c r="M507" s="140"/>
      <c r="N507" s="126"/>
      <c r="O507" s="125"/>
      <c r="P507" s="5"/>
      <c r="Q507" s="140"/>
      <c r="R507" s="126"/>
      <c r="S507" s="125"/>
      <c r="T507" s="5"/>
      <c r="U507" s="140"/>
      <c r="V507" s="126"/>
      <c r="W507" s="136"/>
      <c r="X507" s="5"/>
      <c r="Y507" s="140"/>
      <c r="Z507" s="126"/>
      <c r="AA507" s="136"/>
      <c r="AB507" s="257"/>
      <c r="AC507" s="140"/>
      <c r="AD507" s="126"/>
      <c r="AE507" s="136"/>
      <c r="AF507" s="5"/>
      <c r="AG507" s="140"/>
      <c r="AH507" s="126"/>
      <c r="AI507" s="155"/>
      <c r="AJ507" s="123"/>
      <c r="AK507" s="139"/>
      <c r="AL507" s="124"/>
      <c r="AM507" s="155"/>
      <c r="AN507" s="123"/>
      <c r="AO507" s="139"/>
      <c r="AP507" s="124"/>
      <c r="AQ507" s="122">
        <f>VLOOKUP(C507,'10'!$B$8:$H$232,3,FALSE)</f>
        <v>4.821759259259259E-2</v>
      </c>
      <c r="AR507" s="123">
        <f>VLOOKUP(C507,'10'!$B$8:$H$232,4,FALSE)</f>
        <v>43</v>
      </c>
      <c r="AS507" s="139">
        <f>VLOOKUP(AR507,Баллы!$A$2:$B$101,2)+AT507/2</f>
        <v>53</v>
      </c>
      <c r="AT507" s="124">
        <f>VLOOKUP(C507,'10'!$B$8:$H$232,6,FALSE)</f>
        <v>10</v>
      </c>
      <c r="AU507" s="122"/>
      <c r="AV507" s="123"/>
      <c r="AW507" s="139"/>
      <c r="AX507" s="124"/>
    </row>
    <row r="508" spans="1:50" ht="14.4" customHeight="1">
      <c r="A508" s="245">
        <f>IF(D508=0," ",RANK(D508,$D$3:$D$1238,0))</f>
        <v>506</v>
      </c>
      <c r="B508" s="246">
        <v>506</v>
      </c>
      <c r="C508" s="104" t="s">
        <v>389</v>
      </c>
      <c r="D508" s="115">
        <f>I508+M508+Q508+U508+Y508+AC508+AG508+AK508+AO508+AW508+AS508</f>
        <v>52.5</v>
      </c>
      <c r="E508" s="115">
        <f>J508+N508+R508+V508+Z508+AD508+AH508+AL508+AP508+AX508+AT508</f>
        <v>15</v>
      </c>
      <c r="F508" s="119">
        <f>COUNTA(H508,L508,P508,T508,X508,AB508,AF508,AJ508,AN508,AV508,AR508)</f>
        <v>1</v>
      </c>
      <c r="G508" s="125"/>
      <c r="H508" s="5"/>
      <c r="I508" s="140"/>
      <c r="J508" s="126"/>
      <c r="K508" s="125"/>
      <c r="L508" s="5"/>
      <c r="M508" s="140"/>
      <c r="N508" s="126"/>
      <c r="O508" s="125"/>
      <c r="P508" s="5"/>
      <c r="Q508" s="140"/>
      <c r="R508" s="126"/>
      <c r="S508" s="125"/>
      <c r="T508" s="5"/>
      <c r="U508" s="140"/>
      <c r="V508" s="126"/>
      <c r="W508" s="136"/>
      <c r="X508" s="5"/>
      <c r="Y508" s="140"/>
      <c r="Z508" s="126"/>
      <c r="AA508" s="136"/>
      <c r="AB508" s="257"/>
      <c r="AC508" s="140"/>
      <c r="AD508" s="126"/>
      <c r="AE508" s="136"/>
      <c r="AF508" s="5"/>
      <c r="AG508" s="140"/>
      <c r="AH508" s="126"/>
      <c r="AI508" s="155"/>
      <c r="AJ508" s="123"/>
      <c r="AK508" s="139"/>
      <c r="AL508" s="124"/>
      <c r="AM508" s="155"/>
      <c r="AN508" s="123"/>
      <c r="AO508" s="139"/>
      <c r="AP508" s="124"/>
      <c r="AQ508" s="122"/>
      <c r="AR508" s="123"/>
      <c r="AS508" s="139"/>
      <c r="AT508" s="124"/>
      <c r="AU508" s="122">
        <f>VLOOKUP(C508,'11'!$B$9:$H$521,3,FALSE)</f>
        <v>6.0520833333333336E-2</v>
      </c>
      <c r="AV508" s="123">
        <f>VLOOKUP(C508,'11'!$B$9:$H$521,4,FALSE)</f>
        <v>46</v>
      </c>
      <c r="AW508" s="139">
        <f>VLOOKUP(AV508,Баллы!$A$2:$B$101,2)+AX508/2</f>
        <v>52.5</v>
      </c>
      <c r="AX508" s="124">
        <f>VLOOKUP(C508,'11'!$B$9:$H$521,6,FALSE)</f>
        <v>15</v>
      </c>
    </row>
    <row r="509" spans="1:50" ht="14.4" customHeight="1">
      <c r="A509" s="245">
        <f>IF(D509=0," ",RANK(D509,$D$3:$D$1238,0))</f>
        <v>506</v>
      </c>
      <c r="B509" s="246">
        <v>507</v>
      </c>
      <c r="C509" s="107" t="s">
        <v>2179</v>
      </c>
      <c r="D509" s="115">
        <f>I509+M509+Q509+U509+Y509+AC509+AG509+AK509+AO509+AW509+AS509</f>
        <v>52.5</v>
      </c>
      <c r="E509" s="115">
        <f>J509+N509+R509+V509+Z509+AD509+AH509+AL509+AP509+AX509+AT509</f>
        <v>5</v>
      </c>
      <c r="F509" s="119">
        <f>COUNTA(H509,L509,P509,T509,X509,AB509,AF509,AJ509,AN509,AV509,AR509)</f>
        <v>1</v>
      </c>
      <c r="G509" s="125"/>
      <c r="H509" s="5"/>
      <c r="I509" s="140"/>
      <c r="J509" s="126"/>
      <c r="K509" s="125"/>
      <c r="L509" s="5"/>
      <c r="M509" s="140"/>
      <c r="N509" s="126"/>
      <c r="O509" s="125"/>
      <c r="P509" s="5"/>
      <c r="Q509" s="140"/>
      <c r="R509" s="126"/>
      <c r="S509" s="125">
        <f>VLOOKUP(C509,'4'!$B$2:$I$1053,3,FALSE)</f>
        <v>1.5868055555555555E-2</v>
      </c>
      <c r="T509" s="5">
        <f>VLOOKUP(C509,'4'!$B$2:$I$1053,4,FALSE)</f>
        <v>41</v>
      </c>
      <c r="U509" s="140">
        <f>VLOOKUP(T509,Баллы!$A$2:$B$101,2)+V509/2</f>
        <v>52.5</v>
      </c>
      <c r="V509" s="126">
        <f>VLOOKUP(C509,'4'!$B$2:$I$1053,6,FALSE)</f>
        <v>5</v>
      </c>
      <c r="W509" s="136"/>
      <c r="X509" s="5"/>
      <c r="Y509" s="140"/>
      <c r="Z509" s="126"/>
      <c r="AA509" s="136"/>
      <c r="AB509" s="131"/>
      <c r="AC509" s="140"/>
      <c r="AD509" s="126"/>
      <c r="AE509" s="136"/>
      <c r="AF509" s="5"/>
      <c r="AG509" s="140"/>
      <c r="AH509" s="126"/>
      <c r="AI509" s="155"/>
      <c r="AJ509" s="123"/>
      <c r="AK509" s="139"/>
      <c r="AL509" s="124"/>
      <c r="AM509" s="155"/>
      <c r="AN509" s="123"/>
      <c r="AO509" s="139"/>
      <c r="AP509" s="124"/>
      <c r="AQ509" s="122"/>
      <c r="AR509" s="123"/>
      <c r="AS509" s="139"/>
      <c r="AT509" s="124"/>
      <c r="AU509" s="122"/>
      <c r="AV509" s="123"/>
      <c r="AW509" s="139"/>
      <c r="AX509" s="124"/>
    </row>
    <row r="510" spans="1:50" ht="14.4" customHeight="1">
      <c r="A510" s="245">
        <f>IF(D510=0," ",RANK(D510,$D$3:$D$1238,0))</f>
        <v>506</v>
      </c>
      <c r="B510" s="246">
        <v>507</v>
      </c>
      <c r="C510" s="283" t="s">
        <v>5078</v>
      </c>
      <c r="D510" s="115">
        <f>I510+M510+Q510+U510+Y510+AC510+AG510+AK510+AO510+AW510+AS510</f>
        <v>52.5</v>
      </c>
      <c r="E510" s="115">
        <f>J510+N510+R510+V510+Z510+AD510+AH510+AL510+AP510+AX510+AT510</f>
        <v>5</v>
      </c>
      <c r="F510" s="119">
        <f>COUNTA(H510,L510,P510,T510,X510,AB510,AF510,AJ510,AN510,AV510,AR510)</f>
        <v>1</v>
      </c>
      <c r="G510" s="125"/>
      <c r="H510" s="5"/>
      <c r="I510" s="140"/>
      <c r="J510" s="126"/>
      <c r="K510" s="125"/>
      <c r="L510" s="5"/>
      <c r="M510" s="140"/>
      <c r="N510" s="126"/>
      <c r="O510" s="125"/>
      <c r="P510" s="5"/>
      <c r="Q510" s="140"/>
      <c r="R510" s="126"/>
      <c r="S510" s="125"/>
      <c r="T510" s="5"/>
      <c r="U510" s="140"/>
      <c r="V510" s="126"/>
      <c r="W510" s="136"/>
      <c r="X510" s="5"/>
      <c r="Y510" s="140"/>
      <c r="Z510" s="126"/>
      <c r="AA510" s="136"/>
      <c r="AB510" s="257"/>
      <c r="AC510" s="140"/>
      <c r="AD510" s="126"/>
      <c r="AE510" s="136"/>
      <c r="AF510" s="5"/>
      <c r="AG510" s="140"/>
      <c r="AH510" s="126"/>
      <c r="AI510" s="155"/>
      <c r="AJ510" s="123"/>
      <c r="AK510" s="139"/>
      <c r="AL510" s="124"/>
      <c r="AM510" s="155">
        <f>VLOOKUP(C510,'9'!$B$2:$H$1187,3,FALSE)</f>
        <v>1.8356481481481481E-2</v>
      </c>
      <c r="AN510" s="123">
        <f>VLOOKUP(C510,'9'!$B$2:$H$1187,4,FALSE)</f>
        <v>41</v>
      </c>
      <c r="AO510" s="139">
        <f>VLOOKUP(AN510,Баллы!$A$2:$B$101,2)+AP510/2</f>
        <v>52.5</v>
      </c>
      <c r="AP510" s="124">
        <f>VLOOKUP(C510,'9'!$B$2:$H$1187,6,FALSE)</f>
        <v>5</v>
      </c>
      <c r="AQ510" s="122"/>
      <c r="AR510" s="123"/>
      <c r="AS510" s="139"/>
      <c r="AT510" s="124"/>
      <c r="AU510" s="122"/>
      <c r="AV510" s="123"/>
      <c r="AW510" s="139"/>
      <c r="AX510" s="124"/>
    </row>
    <row r="511" spans="1:50" ht="14.4" customHeight="1">
      <c r="A511" s="245">
        <f>IF(D511=0," ",RANK(D511,$D$3:$D$1238,0))</f>
        <v>509</v>
      </c>
      <c r="B511" s="246">
        <v>509</v>
      </c>
      <c r="C511" s="107" t="s">
        <v>1489</v>
      </c>
      <c r="D511" s="115">
        <f>I511+M511+Q511+U511+Y511+AC511+AG511+AK511+AO511+AW511+AS511</f>
        <v>52</v>
      </c>
      <c r="E511" s="115">
        <f>J511+N511+R511+V511+Z511+AD511+AH511+AL511+AP511+AX511+AT511</f>
        <v>20</v>
      </c>
      <c r="F511" s="119">
        <f>COUNTA(H511,L511,P511,T511,X511,AB511,AF511,AJ511,AN511,AV511,AR511)</f>
        <v>2</v>
      </c>
      <c r="G511" s="125"/>
      <c r="H511" s="5"/>
      <c r="I511" s="140"/>
      <c r="J511" s="126"/>
      <c r="K511" s="125"/>
      <c r="L511" s="5"/>
      <c r="M511" s="140"/>
      <c r="N511" s="126"/>
      <c r="O511" s="125"/>
      <c r="P511" s="5"/>
      <c r="Q511" s="140"/>
      <c r="R511" s="126"/>
      <c r="S511" s="125">
        <f>VLOOKUP(C511,'4'!$B$2:$I$1053,3,FALSE)</f>
        <v>3.7777777777777778E-2</v>
      </c>
      <c r="T511" s="5">
        <f>VLOOKUP(C511,'4'!$B$2:$I$1053,4,FALSE)</f>
        <v>86</v>
      </c>
      <c r="U511" s="140">
        <f>VLOOKUP(T511,Баллы!$A$2:$B$101,2)+V511/2</f>
        <v>10</v>
      </c>
      <c r="V511" s="126">
        <f>VLOOKUP(C511,'4'!$B$2:$I$1053,6,FALSE)</f>
        <v>10</v>
      </c>
      <c r="W511" s="136"/>
      <c r="X511" s="5"/>
      <c r="Y511" s="140"/>
      <c r="Z511" s="126"/>
      <c r="AA511" s="136"/>
      <c r="AB511" s="257"/>
      <c r="AC511" s="140"/>
      <c r="AD511" s="126"/>
      <c r="AE511" s="136"/>
      <c r="AF511" s="5"/>
      <c r="AG511" s="140"/>
      <c r="AH511" s="126"/>
      <c r="AI511" s="155"/>
      <c r="AJ511" s="123"/>
      <c r="AK511" s="139"/>
      <c r="AL511" s="124"/>
      <c r="AM511" s="155">
        <f>VLOOKUP(C511,'9'!$B$2:$H$1187,3,FALSE)</f>
        <v>3.5243055555555555E-2</v>
      </c>
      <c r="AN511" s="123">
        <f>VLOOKUP(C511,'9'!$B$2:$H$1187,4,FALSE)</f>
        <v>54</v>
      </c>
      <c r="AO511" s="139">
        <f>VLOOKUP(AN511,Баллы!$A$2:$B$101,2)+AP511/2</f>
        <v>42</v>
      </c>
      <c r="AP511" s="124">
        <f>VLOOKUP(C511,'9'!$B$2:$H$1187,6,FALSE)</f>
        <v>10</v>
      </c>
      <c r="AQ511" s="122"/>
      <c r="AR511" s="123"/>
      <c r="AS511" s="139"/>
      <c r="AT511" s="124"/>
      <c r="AU511" s="122"/>
      <c r="AV511" s="123"/>
      <c r="AW511" s="139"/>
      <c r="AX511" s="124"/>
    </row>
    <row r="512" spans="1:50" ht="14.4" customHeight="1">
      <c r="A512" s="245">
        <f>IF(D512=0," ",RANK(D512,$D$3:$D$1238,0))</f>
        <v>509</v>
      </c>
      <c r="B512" s="246">
        <v>510</v>
      </c>
      <c r="C512" s="283" t="s">
        <v>5694</v>
      </c>
      <c r="D512" s="115">
        <f>I512+M512+Q512+U512+Y512+AC512+AG512+AK512+AO512+AW512+AS512</f>
        <v>52</v>
      </c>
      <c r="E512" s="115">
        <f>J512+N512+R512+V512+Z512+AD512+AH512+AL512+AP512+AX512+AT512</f>
        <v>10</v>
      </c>
      <c r="F512" s="119">
        <f>COUNTA(H512,L512,P512,T512,X512,AB512,AF512,AJ512,AN512,AV512,AR512)</f>
        <v>1</v>
      </c>
      <c r="G512" s="125"/>
      <c r="H512" s="5"/>
      <c r="I512" s="140"/>
      <c r="J512" s="126"/>
      <c r="K512" s="125"/>
      <c r="L512" s="5"/>
      <c r="M512" s="140"/>
      <c r="N512" s="126"/>
      <c r="O512" s="125"/>
      <c r="P512" s="5"/>
      <c r="Q512" s="140"/>
      <c r="R512" s="126"/>
      <c r="S512" s="125"/>
      <c r="T512" s="5"/>
      <c r="U512" s="140"/>
      <c r="V512" s="126"/>
      <c r="W512" s="136"/>
      <c r="X512" s="5"/>
      <c r="Y512" s="140"/>
      <c r="Z512" s="126"/>
      <c r="AA512" s="136"/>
      <c r="AB512" s="257"/>
      <c r="AC512" s="140"/>
      <c r="AD512" s="126"/>
      <c r="AE512" s="136"/>
      <c r="AF512" s="5"/>
      <c r="AG512" s="140"/>
      <c r="AH512" s="126"/>
      <c r="AI512" s="155"/>
      <c r="AJ512" s="123"/>
      <c r="AK512" s="139"/>
      <c r="AL512" s="124"/>
      <c r="AM512" s="155">
        <f>VLOOKUP(C512,'9'!$B$2:$H$1187,3,FALSE)</f>
        <v>3.4699074074074077E-2</v>
      </c>
      <c r="AN512" s="123">
        <f>VLOOKUP(C512,'9'!$B$2:$H$1187,4,FALSE)</f>
        <v>44</v>
      </c>
      <c r="AO512" s="139">
        <f>VLOOKUP(AN512,Баллы!$A$2:$B$101,2)+AP512/2</f>
        <v>52</v>
      </c>
      <c r="AP512" s="124">
        <f>VLOOKUP(C512,'9'!$B$2:$H$1187,6,FALSE)</f>
        <v>10</v>
      </c>
      <c r="AQ512" s="122"/>
      <c r="AR512" s="123"/>
      <c r="AS512" s="139"/>
      <c r="AT512" s="124"/>
      <c r="AU512" s="122"/>
      <c r="AV512" s="123"/>
      <c r="AW512" s="139"/>
      <c r="AX512" s="124"/>
    </row>
    <row r="513" spans="1:50" ht="14.4" customHeight="1">
      <c r="A513" s="245">
        <f>IF(D513=0," ",RANK(D513,$D$3:$D$1238,0))</f>
        <v>509</v>
      </c>
      <c r="B513" s="246">
        <v>510</v>
      </c>
      <c r="C513" s="104" t="s">
        <v>6313</v>
      </c>
      <c r="D513" s="115">
        <f>I513+M513+Q513+U513+Y513+AC513+AG513+AK513+AO513+AW513+AS513</f>
        <v>52</v>
      </c>
      <c r="E513" s="115">
        <f>J513+N513+R513+V513+Z513+AD513+AH513+AL513+AP513+AX513+AT513</f>
        <v>10</v>
      </c>
      <c r="F513" s="119">
        <f>COUNTA(H513,L513,P513,T513,X513,AB513,AF513,AJ513,AN513,AV513,AR513)</f>
        <v>1</v>
      </c>
      <c r="G513" s="125"/>
      <c r="H513" s="5"/>
      <c r="I513" s="140"/>
      <c r="J513" s="126"/>
      <c r="K513" s="125"/>
      <c r="L513" s="5"/>
      <c r="M513" s="140"/>
      <c r="N513" s="126"/>
      <c r="O513" s="125"/>
      <c r="P513" s="5"/>
      <c r="Q513" s="140"/>
      <c r="R513" s="126"/>
      <c r="S513" s="125"/>
      <c r="T513" s="5"/>
      <c r="U513" s="140"/>
      <c r="V513" s="126"/>
      <c r="W513" s="136"/>
      <c r="X513" s="5"/>
      <c r="Y513" s="140"/>
      <c r="Z513" s="126"/>
      <c r="AA513" s="136"/>
      <c r="AB513" s="257"/>
      <c r="AC513" s="140"/>
      <c r="AD513" s="126"/>
      <c r="AE513" s="136"/>
      <c r="AF513" s="5"/>
      <c r="AG513" s="140"/>
      <c r="AH513" s="126"/>
      <c r="AI513" s="155"/>
      <c r="AJ513" s="123"/>
      <c r="AK513" s="139"/>
      <c r="AL513" s="124"/>
      <c r="AM513" s="155"/>
      <c r="AN513" s="123"/>
      <c r="AO513" s="139"/>
      <c r="AP513" s="124"/>
      <c r="AQ513" s="122">
        <f>VLOOKUP(C513,'10'!$B$8:$H$232,3,FALSE)</f>
        <v>4.8402777777777781E-2</v>
      </c>
      <c r="AR513" s="123">
        <f>VLOOKUP(C513,'10'!$B$8:$H$232,4,FALSE)</f>
        <v>44</v>
      </c>
      <c r="AS513" s="139">
        <f>VLOOKUP(AR513,Баллы!$A$2:$B$101,2)+AT513/2</f>
        <v>52</v>
      </c>
      <c r="AT513" s="124">
        <f>VLOOKUP(C513,'10'!$B$8:$H$232,6,FALSE)</f>
        <v>10</v>
      </c>
      <c r="AU513" s="122"/>
      <c r="AV513" s="123"/>
      <c r="AW513" s="139"/>
      <c r="AX513" s="124"/>
    </row>
    <row r="514" spans="1:50" ht="14.4" customHeight="1">
      <c r="A514" s="245">
        <f>IF(D514=0," ",RANK(D514,$D$3:$D$1238,0))</f>
        <v>509</v>
      </c>
      <c r="B514" s="246">
        <v>512</v>
      </c>
      <c r="C514" s="104" t="s">
        <v>6397</v>
      </c>
      <c r="D514" s="115">
        <f>I514+M514+Q514+U514+Y514+AC514+AG514+AK514+AO514+AW514+AS514</f>
        <v>52</v>
      </c>
      <c r="E514" s="115">
        <f>J514+N514+R514+V514+Z514+AD514+AH514+AL514+AP514+AX514+AT514</f>
        <v>8</v>
      </c>
      <c r="F514" s="119">
        <f>COUNTA(H514,L514,P514,T514,X514,AB514,AF514,AJ514,AN514,AV514,AR514)</f>
        <v>1</v>
      </c>
      <c r="G514" s="125"/>
      <c r="H514" s="5"/>
      <c r="I514" s="140"/>
      <c r="J514" s="126"/>
      <c r="K514" s="125"/>
      <c r="L514" s="5"/>
      <c r="M514" s="140"/>
      <c r="N514" s="126"/>
      <c r="O514" s="125"/>
      <c r="P514" s="5"/>
      <c r="Q514" s="140"/>
      <c r="R514" s="126"/>
      <c r="S514" s="125"/>
      <c r="T514" s="5"/>
      <c r="U514" s="140"/>
      <c r="V514" s="126"/>
      <c r="W514" s="136"/>
      <c r="X514" s="5"/>
      <c r="Y514" s="140"/>
      <c r="Z514" s="126"/>
      <c r="AA514" s="136"/>
      <c r="AB514" s="257"/>
      <c r="AC514" s="140"/>
      <c r="AD514" s="126"/>
      <c r="AE514" s="136"/>
      <c r="AF514" s="5"/>
      <c r="AG514" s="140"/>
      <c r="AH514" s="126"/>
      <c r="AI514" s="155"/>
      <c r="AJ514" s="123"/>
      <c r="AK514" s="139"/>
      <c r="AL514" s="124"/>
      <c r="AM514" s="155"/>
      <c r="AN514" s="123"/>
      <c r="AO514" s="139"/>
      <c r="AP514" s="124"/>
      <c r="AQ514" s="122"/>
      <c r="AR514" s="123"/>
      <c r="AS514" s="139"/>
      <c r="AT514" s="124"/>
      <c r="AU514" s="122">
        <f>VLOOKUP(C514,'11'!$B$9:$H$521,3,FALSE)</f>
        <v>3.5682870370370372E-2</v>
      </c>
      <c r="AV514" s="123">
        <f>VLOOKUP(C514,'11'!$B$9:$H$521,4,FALSE)</f>
        <v>43</v>
      </c>
      <c r="AW514" s="139">
        <f>VLOOKUP(AV514,Баллы!$A$2:$B$101,2)+AX514/2</f>
        <v>52</v>
      </c>
      <c r="AX514" s="124">
        <f>VLOOKUP(C514,'11'!$B$9:$H$521,6,FALSE)</f>
        <v>8</v>
      </c>
    </row>
    <row r="515" spans="1:50" ht="14.4" customHeight="1">
      <c r="A515" s="245">
        <f>IF(D515=0," ",RANK(D515,$D$3:$D$1238,0))</f>
        <v>513</v>
      </c>
      <c r="B515" s="246">
        <v>513</v>
      </c>
      <c r="C515" s="104" t="s">
        <v>6360</v>
      </c>
      <c r="D515" s="115">
        <f>I515+M515+Q515+U515+Y515+AC515+AG515+AK515+AO515+AW515+AS515</f>
        <v>51.5</v>
      </c>
      <c r="E515" s="115">
        <f>J515+N515+R515+V515+Z515+AD515+AH515+AL515+AP515+AX515+AT515</f>
        <v>15</v>
      </c>
      <c r="F515" s="119">
        <f>COUNTA(H515,L515,P515,T515,X515,AB515,AF515,AJ515,AN515,AV515,AR515)</f>
        <v>1</v>
      </c>
      <c r="G515" s="125"/>
      <c r="H515" s="5"/>
      <c r="I515" s="140"/>
      <c r="J515" s="126"/>
      <c r="K515" s="125"/>
      <c r="L515" s="5"/>
      <c r="M515" s="140"/>
      <c r="N515" s="126"/>
      <c r="O515" s="125"/>
      <c r="P515" s="5"/>
      <c r="Q515" s="140"/>
      <c r="R515" s="126"/>
      <c r="S515" s="125"/>
      <c r="T515" s="5"/>
      <c r="U515" s="140"/>
      <c r="V515" s="126"/>
      <c r="W515" s="136"/>
      <c r="X515" s="5"/>
      <c r="Y515" s="140"/>
      <c r="Z515" s="126"/>
      <c r="AA515" s="136"/>
      <c r="AB515" s="257"/>
      <c r="AC515" s="140"/>
      <c r="AD515" s="126"/>
      <c r="AE515" s="136"/>
      <c r="AF515" s="5"/>
      <c r="AG515" s="140"/>
      <c r="AH515" s="126"/>
      <c r="AI515" s="155"/>
      <c r="AJ515" s="123"/>
      <c r="AK515" s="139"/>
      <c r="AL515" s="124"/>
      <c r="AM515" s="155"/>
      <c r="AN515" s="123"/>
      <c r="AO515" s="139"/>
      <c r="AP515" s="124"/>
      <c r="AQ515" s="122"/>
      <c r="AR515" s="123"/>
      <c r="AS515" s="139"/>
      <c r="AT515" s="124"/>
      <c r="AU515" s="122">
        <f>VLOOKUP(C515,'11'!$B$9:$H$521,3,FALSE)</f>
        <v>6.056712962962963E-2</v>
      </c>
      <c r="AV515" s="123">
        <f>VLOOKUP(C515,'11'!$B$9:$H$521,4,FALSE)</f>
        <v>47</v>
      </c>
      <c r="AW515" s="139">
        <f>VLOOKUP(AV515,Баллы!$A$2:$B$101,2)+AX515/2</f>
        <v>51.5</v>
      </c>
      <c r="AX515" s="124">
        <f>VLOOKUP(C515,'11'!$B$9:$H$521,6,FALSE)</f>
        <v>15</v>
      </c>
    </row>
    <row r="516" spans="1:50" ht="14.4" customHeight="1">
      <c r="A516" s="245">
        <f>IF(D516=0," ",RANK(D516,$D$3:$D$1238,0))</f>
        <v>513</v>
      </c>
      <c r="B516" s="246">
        <v>514</v>
      </c>
      <c r="C516" s="104" t="s">
        <v>782</v>
      </c>
      <c r="D516" s="115">
        <f>I516+M516+Q516+U516+Y516+AC516+AG516+AK516+AO516+AW516+AS516</f>
        <v>51.5</v>
      </c>
      <c r="E516" s="115">
        <f>J516+N516+R516+V516+Z516+AD516+AH516+AL516+AP516+AX516+AT516</f>
        <v>5</v>
      </c>
      <c r="F516" s="119">
        <f>COUNTA(H516,L516,P516,T516,X516,AB516,AF516,AJ516,AN516,AV516,AR516)</f>
        <v>1</v>
      </c>
      <c r="G516" s="125"/>
      <c r="H516" s="5"/>
      <c r="I516" s="140"/>
      <c r="J516" s="126"/>
      <c r="K516" s="125">
        <f>VLOOKUP(C516,'2'!$B$101:$H$575,3,FALSE)</f>
        <v>2.1782407407407407E-2</v>
      </c>
      <c r="L516" s="5">
        <f>VLOOKUP(C516,'2'!$B$101:$H$575,4,FALSE)</f>
        <v>42</v>
      </c>
      <c r="M516" s="140">
        <f>VLOOKUP(L516,Баллы!$A$2:$B$101,2)+N516/2</f>
        <v>51.5</v>
      </c>
      <c r="N516" s="126">
        <f>VLOOKUP(C516,'2'!$B$101:$H$575,6,FALSE)</f>
        <v>5</v>
      </c>
      <c r="O516" s="125"/>
      <c r="P516" s="5"/>
      <c r="Q516" s="140"/>
      <c r="R516" s="126"/>
      <c r="S516" s="125"/>
      <c r="T516" s="5"/>
      <c r="U516" s="140"/>
      <c r="V516" s="126"/>
      <c r="W516" s="136"/>
      <c r="X516" s="5"/>
      <c r="Y516" s="140"/>
      <c r="Z516" s="126"/>
      <c r="AA516" s="136"/>
      <c r="AB516" s="131"/>
      <c r="AC516" s="140"/>
      <c r="AD516" s="126"/>
      <c r="AE516" s="136"/>
      <c r="AF516" s="5"/>
      <c r="AG516" s="140"/>
      <c r="AH516" s="126"/>
      <c r="AI516" s="155"/>
      <c r="AJ516" s="123"/>
      <c r="AK516" s="139"/>
      <c r="AL516" s="124"/>
      <c r="AM516" s="155"/>
      <c r="AN516" s="123"/>
      <c r="AO516" s="139"/>
      <c r="AP516" s="124"/>
      <c r="AQ516" s="122"/>
      <c r="AR516" s="123"/>
      <c r="AS516" s="139"/>
      <c r="AT516" s="124"/>
      <c r="AU516" s="122"/>
      <c r="AV516" s="123"/>
      <c r="AW516" s="139"/>
      <c r="AX516" s="124"/>
    </row>
    <row r="517" spans="1:50" ht="14.4" customHeight="1">
      <c r="A517" s="245">
        <f>IF(D517=0," ",RANK(D517,$D$3:$D$1238,0))</f>
        <v>513</v>
      </c>
      <c r="B517" s="246">
        <v>514</v>
      </c>
      <c r="C517" s="106" t="s">
        <v>2631</v>
      </c>
      <c r="D517" s="115">
        <f>I517+M517+Q517+U517+Y517+AC517+AG517+AK517+AO517+AW517+AS517</f>
        <v>51.5</v>
      </c>
      <c r="E517" s="115">
        <f>J517+N517+R517+V517+Z517+AD517+AH517+AL517+AP517+AX517+AT517</f>
        <v>5</v>
      </c>
      <c r="F517" s="119">
        <f>COUNTA(H517,L517,P517,T517,X517,AB517,AF517,AJ517,AN517,AV517,AR517)</f>
        <v>1</v>
      </c>
      <c r="G517" s="125"/>
      <c r="H517" s="5"/>
      <c r="I517" s="140"/>
      <c r="J517" s="126"/>
      <c r="K517" s="125"/>
      <c r="L517" s="5"/>
      <c r="M517" s="140"/>
      <c r="N517" s="126"/>
      <c r="O517" s="125"/>
      <c r="P517" s="5"/>
      <c r="Q517" s="140"/>
      <c r="R517" s="126"/>
      <c r="S517" s="125">
        <f>VLOOKUP(C517,'4'!$B$2:$I$1053,3,FALSE)</f>
        <v>1.5902777777777776E-2</v>
      </c>
      <c r="T517" s="5">
        <f>VLOOKUP(C517,'4'!$B$2:$I$1053,4,FALSE)</f>
        <v>42</v>
      </c>
      <c r="U517" s="140">
        <f>VLOOKUP(T517,Баллы!$A$2:$B$101,2)+V517/2</f>
        <v>51.5</v>
      </c>
      <c r="V517" s="126">
        <f>VLOOKUP(C517,'4'!$B$2:$I$1053,6,FALSE)</f>
        <v>5</v>
      </c>
      <c r="W517" s="136"/>
      <c r="X517" s="5"/>
      <c r="Y517" s="140"/>
      <c r="Z517" s="126"/>
      <c r="AA517" s="136"/>
      <c r="AB517" s="131"/>
      <c r="AC517" s="140"/>
      <c r="AD517" s="126"/>
      <c r="AE517" s="136"/>
      <c r="AF517" s="5"/>
      <c r="AG517" s="140"/>
      <c r="AH517" s="126"/>
      <c r="AI517" s="155"/>
      <c r="AJ517" s="123"/>
      <c r="AK517" s="139"/>
      <c r="AL517" s="124"/>
      <c r="AM517" s="155"/>
      <c r="AN517" s="123"/>
      <c r="AO517" s="139"/>
      <c r="AP517" s="124"/>
      <c r="AQ517" s="122"/>
      <c r="AR517" s="123"/>
      <c r="AS517" s="139"/>
      <c r="AT517" s="124"/>
      <c r="AU517" s="122"/>
      <c r="AV517" s="123"/>
      <c r="AW517" s="139"/>
      <c r="AX517" s="124"/>
    </row>
    <row r="518" spans="1:50" ht="14.4" customHeight="1">
      <c r="A518" s="245">
        <f>IF(D518=0," ",RANK(D518,$D$3:$D$1238,0))</f>
        <v>516</v>
      </c>
      <c r="B518" s="246">
        <v>516</v>
      </c>
      <c r="C518" s="107" t="s">
        <v>2511</v>
      </c>
      <c r="D518" s="115">
        <f>I518+M518+Q518+U518+Y518+AC518+AG518+AK518+AO518+AW518+AS518</f>
        <v>51</v>
      </c>
      <c r="E518" s="115">
        <f>J518+N518+R518+V518+Z518+AD518+AH518+AL518+AP518+AX518+AT518</f>
        <v>20</v>
      </c>
      <c r="F518" s="119">
        <f>COUNTA(H518,L518,P518,T518,X518,AB518,AF518,AJ518,AN518,AV518,AR518)</f>
        <v>1</v>
      </c>
      <c r="G518" s="125"/>
      <c r="H518" s="5"/>
      <c r="I518" s="140"/>
      <c r="J518" s="126"/>
      <c r="K518" s="125"/>
      <c r="L518" s="5"/>
      <c r="M518" s="140"/>
      <c r="N518" s="126"/>
      <c r="O518" s="125"/>
      <c r="P518" s="5"/>
      <c r="Q518" s="140"/>
      <c r="R518" s="126"/>
      <c r="S518" s="125">
        <f>VLOOKUP(C518,'4'!$B$2:$I$1053,3,FALSE)</f>
        <v>7.72337962962963E-2</v>
      </c>
      <c r="T518" s="5">
        <f>VLOOKUP(C518,'4'!$B$2:$I$1053,4,FALSE)</f>
        <v>50</v>
      </c>
      <c r="U518" s="140">
        <f>VLOOKUP(T518,Баллы!$A$2:$B$101,2)+V518/2</f>
        <v>51</v>
      </c>
      <c r="V518" s="126">
        <f>VLOOKUP(C518,'4'!$B$2:$I$1053,6,FALSE)</f>
        <v>20</v>
      </c>
      <c r="W518" s="136"/>
      <c r="X518" s="5"/>
      <c r="Y518" s="140"/>
      <c r="Z518" s="126"/>
      <c r="AA518" s="136"/>
      <c r="AB518" s="131"/>
      <c r="AC518" s="140"/>
      <c r="AD518" s="126"/>
      <c r="AE518" s="136"/>
      <c r="AF518" s="5"/>
      <c r="AG518" s="140"/>
      <c r="AH518" s="126"/>
      <c r="AI518" s="155"/>
      <c r="AJ518" s="123"/>
      <c r="AK518" s="139"/>
      <c r="AL518" s="124"/>
      <c r="AM518" s="155"/>
      <c r="AN518" s="123"/>
      <c r="AO518" s="139"/>
      <c r="AP518" s="124"/>
      <c r="AQ518" s="122"/>
      <c r="AR518" s="123"/>
      <c r="AS518" s="139"/>
      <c r="AT518" s="124"/>
      <c r="AU518" s="122"/>
      <c r="AV518" s="123"/>
      <c r="AW518" s="139"/>
      <c r="AX518" s="124"/>
    </row>
    <row r="519" spans="1:50" ht="14.4" customHeight="1">
      <c r="A519" s="245">
        <f>IF(D519=0," ",RANK(D519,$D$3:$D$1238,0))</f>
        <v>516</v>
      </c>
      <c r="B519" s="246">
        <v>517</v>
      </c>
      <c r="C519" s="104" t="s">
        <v>554</v>
      </c>
      <c r="D519" s="115">
        <f>I519+M519+Q519+U519+Y519+AC519+AG519+AK519+AO519+AW519+AS519</f>
        <v>51</v>
      </c>
      <c r="E519" s="115">
        <f>J519+N519+R519+V519+Z519+AD519+AH519+AL519+AP519+AX519+AT519</f>
        <v>10</v>
      </c>
      <c r="F519" s="119">
        <f>COUNTA(H519,L519,P519,T519,X519,AB519,AF519,AJ519,AN519,AV519,AR519)</f>
        <v>1</v>
      </c>
      <c r="G519" s="125">
        <f>VLOOKUP(C519,'1'!$B$46:$H$384,3,FALSE)</f>
        <v>3.6608796296296299E-2</v>
      </c>
      <c r="H519" s="5">
        <f>VLOOKUP(C519,'1'!$B$46:$H$384,4,FALSE)</f>
        <v>45</v>
      </c>
      <c r="I519" s="140">
        <f>VLOOKUP(H519,Баллы!$A$2:$B$101,2)+J519/2</f>
        <v>51</v>
      </c>
      <c r="J519" s="126">
        <f>VLOOKUP(C519,'1'!$B$46:$H$384,6,FALSE)</f>
        <v>10</v>
      </c>
      <c r="K519" s="125"/>
      <c r="L519" s="5"/>
      <c r="M519" s="140"/>
      <c r="N519" s="126"/>
      <c r="O519" s="125"/>
      <c r="P519" s="5"/>
      <c r="Q519" s="140"/>
      <c r="R519" s="126"/>
      <c r="S519" s="125"/>
      <c r="T519" s="5"/>
      <c r="U519" s="140"/>
      <c r="V519" s="126"/>
      <c r="W519" s="136"/>
      <c r="X519" s="5"/>
      <c r="Y519" s="140"/>
      <c r="Z519" s="126"/>
      <c r="AA519" s="136"/>
      <c r="AB519" s="131"/>
      <c r="AC519" s="140"/>
      <c r="AD519" s="126"/>
      <c r="AE519" s="136"/>
      <c r="AF519" s="5"/>
      <c r="AG519" s="140"/>
      <c r="AH519" s="126"/>
      <c r="AI519" s="155"/>
      <c r="AJ519" s="123"/>
      <c r="AK519" s="139"/>
      <c r="AL519" s="124"/>
      <c r="AM519" s="155"/>
      <c r="AN519" s="123"/>
      <c r="AO519" s="139"/>
      <c r="AP519" s="124"/>
      <c r="AQ519" s="122"/>
      <c r="AR519" s="123"/>
      <c r="AS519" s="139"/>
      <c r="AT519" s="124"/>
      <c r="AU519" s="122"/>
      <c r="AV519" s="123"/>
      <c r="AW519" s="139"/>
      <c r="AX519" s="124"/>
    </row>
    <row r="520" spans="1:50" ht="14.4" customHeight="1">
      <c r="A520" s="245">
        <f>IF(D520=0," ",RANK(D520,$D$3:$D$1238,0))</f>
        <v>516</v>
      </c>
      <c r="B520" s="246">
        <v>517</v>
      </c>
      <c r="C520" s="108" t="s">
        <v>1138</v>
      </c>
      <c r="D520" s="115">
        <f>I520+M520+Q520+U520+Y520+AC520+AG520+AK520+AO520+AW520+AS520</f>
        <v>51</v>
      </c>
      <c r="E520" s="115">
        <f>J520+N520+R520+V520+Z520+AD520+AH520+AL520+AP520+AX520+AT520</f>
        <v>10</v>
      </c>
      <c r="F520" s="119">
        <f>COUNTA(H520,L520,P520,T520,X520,AB520,AF520,AJ520,AN520,AV520,AR520)</f>
        <v>1</v>
      </c>
      <c r="G520" s="125"/>
      <c r="H520" s="5"/>
      <c r="I520" s="140"/>
      <c r="J520" s="126"/>
      <c r="K520" s="125"/>
      <c r="L520" s="5"/>
      <c r="M520" s="140"/>
      <c r="N520" s="126"/>
      <c r="O520" s="125"/>
      <c r="P520" s="5"/>
      <c r="Q520" s="140"/>
      <c r="R520" s="126"/>
      <c r="S520" s="125"/>
      <c r="T520" s="5"/>
      <c r="U520" s="140"/>
      <c r="V520" s="126"/>
      <c r="W520" s="136">
        <f>VLOOKUP(C520,'5'!$B$50:$H$423,3,FALSE)</f>
        <v>5.5358796296296288E-2</v>
      </c>
      <c r="X520" s="5">
        <f>VLOOKUP(C520,'5'!$B$50:$H$423,4,FALSE)</f>
        <v>45</v>
      </c>
      <c r="Y520" s="140">
        <f>VLOOKUP(X520,Баллы!$A$2:$B$101,2)+Z520/2</f>
        <v>51</v>
      </c>
      <c r="Z520" s="126">
        <f>VLOOKUP(C520,'5'!$B$50:$H$423,6,FALSE)</f>
        <v>10</v>
      </c>
      <c r="AA520" s="136"/>
      <c r="AB520" s="131"/>
      <c r="AC520" s="140"/>
      <c r="AD520" s="126"/>
      <c r="AE520" s="136"/>
      <c r="AF520" s="5"/>
      <c r="AG520" s="140"/>
      <c r="AH520" s="126"/>
      <c r="AI520" s="155"/>
      <c r="AJ520" s="123"/>
      <c r="AK520" s="139"/>
      <c r="AL520" s="124"/>
      <c r="AM520" s="155"/>
      <c r="AN520" s="123"/>
      <c r="AO520" s="139"/>
      <c r="AP520" s="124"/>
      <c r="AQ520" s="122"/>
      <c r="AR520" s="123"/>
      <c r="AS520" s="139"/>
      <c r="AT520" s="124"/>
      <c r="AU520" s="122"/>
      <c r="AV520" s="123"/>
      <c r="AW520" s="139"/>
      <c r="AX520" s="124"/>
    </row>
    <row r="521" spans="1:50" ht="14.4" customHeight="1">
      <c r="A521" s="245">
        <f>IF(D521=0," ",RANK(D521,$D$3:$D$1238,0))</f>
        <v>516</v>
      </c>
      <c r="B521" s="246">
        <v>517</v>
      </c>
      <c r="C521" s="105" t="s">
        <v>1355</v>
      </c>
      <c r="D521" s="115">
        <f>I521+M521+Q521+U521+Y521+AC521+AG521+AK521+AO521+AW521+AS521</f>
        <v>51</v>
      </c>
      <c r="E521" s="115">
        <f>J521+N521+R521+V521+Z521+AD521+AH521+AL521+AP521+AX521+AT521</f>
        <v>10</v>
      </c>
      <c r="F521" s="119">
        <f>COUNTA(H521,L521,P521,T521,X521,AB521,AF521,AJ521,AN521,AV521,AR521)</f>
        <v>1</v>
      </c>
      <c r="G521" s="125"/>
      <c r="H521" s="5"/>
      <c r="I521" s="140"/>
      <c r="J521" s="126"/>
      <c r="K521" s="125"/>
      <c r="L521" s="5"/>
      <c r="M521" s="140"/>
      <c r="N521" s="126"/>
      <c r="O521" s="125"/>
      <c r="P521" s="5"/>
      <c r="Q521" s="140"/>
      <c r="R521" s="126"/>
      <c r="S521" s="125"/>
      <c r="T521" s="5"/>
      <c r="U521" s="140"/>
      <c r="V521" s="126"/>
      <c r="W521" s="136"/>
      <c r="X521" s="5"/>
      <c r="Y521" s="140"/>
      <c r="Z521" s="126"/>
      <c r="AA521" s="136">
        <f>VLOOKUP(C521,'6'!$B$8:$H$202,3,FALSE)</f>
        <v>5.2523148148148145E-2</v>
      </c>
      <c r="AB521" s="131">
        <f>VLOOKUP(C521,'6'!$B$8:$H$202,4,FALSE)</f>
        <v>45</v>
      </c>
      <c r="AC521" s="140">
        <f>VLOOKUP(AB521,Баллы!$A$2:$B$101,2)+AD521/2</f>
        <v>51</v>
      </c>
      <c r="AD521" s="126">
        <f>VLOOKUP(C521,'6'!$B$8:$H$202,6,FALSE)</f>
        <v>10</v>
      </c>
      <c r="AE521" s="136"/>
      <c r="AF521" s="5"/>
      <c r="AG521" s="140"/>
      <c r="AH521" s="126"/>
      <c r="AI521" s="155"/>
      <c r="AJ521" s="123"/>
      <c r="AK521" s="139"/>
      <c r="AL521" s="124"/>
      <c r="AM521" s="155"/>
      <c r="AN521" s="123"/>
      <c r="AO521" s="139"/>
      <c r="AP521" s="124"/>
      <c r="AQ521" s="122"/>
      <c r="AR521" s="123"/>
      <c r="AS521" s="139"/>
      <c r="AT521" s="124"/>
      <c r="AU521" s="122"/>
      <c r="AV521" s="123"/>
      <c r="AW521" s="139"/>
      <c r="AX521" s="124"/>
    </row>
    <row r="522" spans="1:50" ht="14.4" customHeight="1">
      <c r="A522" s="245">
        <f>IF(D522=0," ",RANK(D522,$D$3:$D$1238,0))</f>
        <v>516</v>
      </c>
      <c r="B522" s="246">
        <v>517</v>
      </c>
      <c r="C522" s="283" t="s">
        <v>4593</v>
      </c>
      <c r="D522" s="115">
        <f>I522+M522+Q522+U522+Y522+AC522+AG522+AK522+AO522+AW522+AS522</f>
        <v>51</v>
      </c>
      <c r="E522" s="115">
        <f>J522+N522+R522+V522+Z522+AD522+AH522+AL522+AP522+AX522+AT522</f>
        <v>10</v>
      </c>
      <c r="F522" s="119">
        <f>COUNTA(H522,L522,P522,T522,X522,AB522,AF522,AJ522,AN522,AV522,AR522)</f>
        <v>1</v>
      </c>
      <c r="G522" s="125"/>
      <c r="H522" s="5"/>
      <c r="I522" s="140"/>
      <c r="J522" s="126"/>
      <c r="K522" s="125"/>
      <c r="L522" s="5"/>
      <c r="M522" s="140"/>
      <c r="N522" s="126"/>
      <c r="O522" s="125"/>
      <c r="P522" s="5"/>
      <c r="Q522" s="140"/>
      <c r="R522" s="126"/>
      <c r="S522" s="125"/>
      <c r="T522" s="5"/>
      <c r="U522" s="140"/>
      <c r="V522" s="126"/>
      <c r="W522" s="136"/>
      <c r="X522" s="5"/>
      <c r="Y522" s="140"/>
      <c r="Z522" s="126"/>
      <c r="AA522" s="136"/>
      <c r="AB522" s="257"/>
      <c r="AC522" s="140"/>
      <c r="AD522" s="126"/>
      <c r="AE522" s="136"/>
      <c r="AF522" s="5"/>
      <c r="AG522" s="140"/>
      <c r="AH522" s="126"/>
      <c r="AI522" s="155"/>
      <c r="AJ522" s="123"/>
      <c r="AK522" s="139"/>
      <c r="AL522" s="124"/>
      <c r="AM522" s="155">
        <f>VLOOKUP(C522,'9'!$B$2:$H$1187,3,FALSE)</f>
        <v>3.4467592592592591E-2</v>
      </c>
      <c r="AN522" s="123">
        <f>VLOOKUP(C522,'9'!$B$2:$H$1187,4,FALSE)</f>
        <v>45</v>
      </c>
      <c r="AO522" s="139">
        <f>VLOOKUP(AN522,Баллы!$A$2:$B$101,2)+AP522/2</f>
        <v>51</v>
      </c>
      <c r="AP522" s="124">
        <f>VLOOKUP(C522,'9'!$B$2:$H$1187,6,FALSE)</f>
        <v>10</v>
      </c>
      <c r="AQ522" s="122"/>
      <c r="AR522" s="123"/>
      <c r="AS522" s="139"/>
      <c r="AT522" s="124"/>
      <c r="AU522" s="122"/>
      <c r="AV522" s="123"/>
      <c r="AW522" s="139"/>
      <c r="AX522" s="124"/>
    </row>
    <row r="523" spans="1:50" ht="14.4" customHeight="1">
      <c r="A523" s="245">
        <f>IF(D523=0," ",RANK(D523,$D$3:$D$1238,0))</f>
        <v>516</v>
      </c>
      <c r="B523" s="246">
        <v>517</v>
      </c>
      <c r="C523" s="104" t="s">
        <v>6314</v>
      </c>
      <c r="D523" s="115">
        <f>I523+M523+Q523+U523+Y523+AC523+AG523+AK523+AO523+AW523+AS523</f>
        <v>51</v>
      </c>
      <c r="E523" s="115">
        <f>J523+N523+R523+V523+Z523+AD523+AH523+AL523+AP523+AX523+AT523</f>
        <v>10</v>
      </c>
      <c r="F523" s="119">
        <f>COUNTA(H523,L523,P523,T523,X523,AB523,AF523,AJ523,AN523,AV523,AR523)</f>
        <v>1</v>
      </c>
      <c r="G523" s="125"/>
      <c r="H523" s="5"/>
      <c r="I523" s="140"/>
      <c r="J523" s="126"/>
      <c r="K523" s="125"/>
      <c r="L523" s="5"/>
      <c r="M523" s="140"/>
      <c r="N523" s="126"/>
      <c r="O523" s="125"/>
      <c r="P523" s="5"/>
      <c r="Q523" s="140"/>
      <c r="R523" s="126"/>
      <c r="S523" s="125"/>
      <c r="T523" s="5"/>
      <c r="U523" s="140"/>
      <c r="V523" s="126"/>
      <c r="W523" s="136"/>
      <c r="X523" s="5"/>
      <c r="Y523" s="140"/>
      <c r="Z523" s="126"/>
      <c r="AA523" s="136"/>
      <c r="AB523" s="257"/>
      <c r="AC523" s="140"/>
      <c r="AD523" s="126"/>
      <c r="AE523" s="136"/>
      <c r="AF523" s="5"/>
      <c r="AG523" s="140"/>
      <c r="AH523" s="126"/>
      <c r="AI523" s="155"/>
      <c r="AJ523" s="123"/>
      <c r="AK523" s="139"/>
      <c r="AL523" s="124"/>
      <c r="AM523" s="155"/>
      <c r="AN523" s="123"/>
      <c r="AO523" s="139"/>
      <c r="AP523" s="124"/>
      <c r="AQ523" s="122">
        <f>VLOOKUP(C523,'10'!$B$8:$H$232,3,FALSE)</f>
        <v>4.8460648148148149E-2</v>
      </c>
      <c r="AR523" s="123">
        <f>VLOOKUP(C523,'10'!$B$8:$H$232,4,FALSE)</f>
        <v>45</v>
      </c>
      <c r="AS523" s="139">
        <f>VLOOKUP(AR523,Баллы!$A$2:$B$101,2)+AT523/2</f>
        <v>51</v>
      </c>
      <c r="AT523" s="124">
        <f>VLOOKUP(C523,'10'!$B$8:$H$232,6,FALSE)</f>
        <v>10</v>
      </c>
      <c r="AU523" s="122"/>
      <c r="AV523" s="123"/>
      <c r="AW523" s="139"/>
      <c r="AX523" s="124"/>
    </row>
    <row r="524" spans="1:50" ht="14.4" customHeight="1">
      <c r="A524" s="245">
        <f>IF(D524=0," ",RANK(D524,$D$3:$D$1238,0))</f>
        <v>522</v>
      </c>
      <c r="B524" s="246">
        <v>522</v>
      </c>
      <c r="C524" s="104" t="s">
        <v>892</v>
      </c>
      <c r="D524" s="115">
        <f>I524+M524+Q524+U524+Y524+AC524+AG524+AK524+AO524+AW524+AS524</f>
        <v>50.5</v>
      </c>
      <c r="E524" s="115">
        <f>J524+N524+R524+V524+Z524+AD524+AH524+AL524+AP524+AX524+AT524</f>
        <v>15</v>
      </c>
      <c r="F524" s="119">
        <f>COUNTA(H524,L524,P524,T524,X524,AB524,AF524,AJ524,AN524,AV524,AR524)</f>
        <v>1</v>
      </c>
      <c r="G524" s="125"/>
      <c r="H524" s="5"/>
      <c r="I524" s="140"/>
      <c r="J524" s="126"/>
      <c r="K524" s="125">
        <f>VLOOKUP(C524,'2'!$B$101:$H$575,3,FALSE)</f>
        <v>5.4837962962962956E-2</v>
      </c>
      <c r="L524" s="5">
        <f>VLOOKUP(C524,'2'!$B$101:$H$575,4,FALSE)</f>
        <v>48</v>
      </c>
      <c r="M524" s="140">
        <f>VLOOKUP(L524,Баллы!$A$2:$B$101,2)+N524/2</f>
        <v>50.5</v>
      </c>
      <c r="N524" s="126">
        <f>VLOOKUP(C524,'2'!$B$101:$H$575,6,FALSE)</f>
        <v>15</v>
      </c>
      <c r="O524" s="125"/>
      <c r="P524" s="5"/>
      <c r="Q524" s="140"/>
      <c r="R524" s="126"/>
      <c r="S524" s="125"/>
      <c r="T524" s="5"/>
      <c r="U524" s="140"/>
      <c r="V524" s="126"/>
      <c r="W524" s="136"/>
      <c r="X524" s="5"/>
      <c r="Y524" s="140"/>
      <c r="Z524" s="126"/>
      <c r="AA524" s="136"/>
      <c r="AB524" s="131"/>
      <c r="AC524" s="140"/>
      <c r="AD524" s="126"/>
      <c r="AE524" s="136"/>
      <c r="AF524" s="5"/>
      <c r="AG524" s="140"/>
      <c r="AH524" s="126"/>
      <c r="AI524" s="155"/>
      <c r="AJ524" s="123"/>
      <c r="AK524" s="139"/>
      <c r="AL524" s="124"/>
      <c r="AM524" s="155"/>
      <c r="AN524" s="123"/>
      <c r="AO524" s="139"/>
      <c r="AP524" s="124"/>
      <c r="AQ524" s="122"/>
      <c r="AR524" s="123"/>
      <c r="AS524" s="139"/>
      <c r="AT524" s="124"/>
      <c r="AU524" s="122"/>
      <c r="AV524" s="123"/>
      <c r="AW524" s="139"/>
      <c r="AX524" s="124"/>
    </row>
    <row r="525" spans="1:50" ht="14.4" customHeight="1">
      <c r="A525" s="245">
        <f>IF(D525=0," ",RANK(D525,$D$3:$D$1238,0))</f>
        <v>522</v>
      </c>
      <c r="B525" s="246">
        <v>523</v>
      </c>
      <c r="C525" s="104" t="s">
        <v>783</v>
      </c>
      <c r="D525" s="115">
        <f>I525+M525+Q525+U525+Y525+AC525+AG525+AK525+AO525+AW525+AS525</f>
        <v>50.5</v>
      </c>
      <c r="E525" s="115">
        <f>J525+N525+R525+V525+Z525+AD525+AH525+AL525+AP525+AX525+AT525</f>
        <v>5</v>
      </c>
      <c r="F525" s="119">
        <f>COUNTA(H525,L525,P525,T525,X525,AB525,AF525,AJ525,AN525,AV525,AR525)</f>
        <v>1</v>
      </c>
      <c r="G525" s="125"/>
      <c r="H525" s="5"/>
      <c r="I525" s="140"/>
      <c r="J525" s="126"/>
      <c r="K525" s="125">
        <f>VLOOKUP(C525,'2'!$B$101:$H$575,3,FALSE)</f>
        <v>2.1990740740740741E-2</v>
      </c>
      <c r="L525" s="5">
        <f>VLOOKUP(C525,'2'!$B$101:$H$575,4,FALSE)</f>
        <v>43</v>
      </c>
      <c r="M525" s="140">
        <f>VLOOKUP(L525,Баллы!$A$2:$B$101,2)+N525/2</f>
        <v>50.5</v>
      </c>
      <c r="N525" s="126">
        <f>VLOOKUP(C525,'2'!$B$101:$H$575,6,FALSE)</f>
        <v>5</v>
      </c>
      <c r="O525" s="125"/>
      <c r="P525" s="5"/>
      <c r="Q525" s="140"/>
      <c r="R525" s="126"/>
      <c r="S525" s="125"/>
      <c r="T525" s="5"/>
      <c r="U525" s="140"/>
      <c r="V525" s="126"/>
      <c r="W525" s="136"/>
      <c r="X525" s="5"/>
      <c r="Y525" s="140"/>
      <c r="Z525" s="126"/>
      <c r="AA525" s="136"/>
      <c r="AB525" s="131"/>
      <c r="AC525" s="140"/>
      <c r="AD525" s="126"/>
      <c r="AE525" s="136"/>
      <c r="AF525" s="5"/>
      <c r="AG525" s="140"/>
      <c r="AH525" s="126"/>
      <c r="AI525" s="155"/>
      <c r="AJ525" s="123"/>
      <c r="AK525" s="139"/>
      <c r="AL525" s="124"/>
      <c r="AM525" s="155"/>
      <c r="AN525" s="123"/>
      <c r="AO525" s="139"/>
      <c r="AP525" s="124"/>
      <c r="AQ525" s="122"/>
      <c r="AR525" s="123"/>
      <c r="AS525" s="139"/>
      <c r="AT525" s="124"/>
      <c r="AU525" s="122"/>
      <c r="AV525" s="123"/>
      <c r="AW525" s="139"/>
      <c r="AX525" s="124"/>
    </row>
    <row r="526" spans="1:50" ht="14.4" customHeight="1">
      <c r="A526" s="245">
        <f>IF(D526=0," ",RANK(D526,$D$3:$D$1238,0))</f>
        <v>522</v>
      </c>
      <c r="B526" s="246">
        <v>523</v>
      </c>
      <c r="C526" s="107" t="s">
        <v>2514</v>
      </c>
      <c r="D526" s="115">
        <f>I526+M526+Q526+U526+Y526+AC526+AG526+AK526+AO526+AW526+AS526</f>
        <v>50.5</v>
      </c>
      <c r="E526" s="115">
        <f>J526+N526+R526+V526+Z526+AD526+AH526+AL526+AP526+AX526+AT526</f>
        <v>5</v>
      </c>
      <c r="F526" s="119">
        <f>COUNTA(H526,L526,P526,T526,X526,AB526,AF526,AJ526,AN526,AV526,AR526)</f>
        <v>1</v>
      </c>
      <c r="G526" s="125"/>
      <c r="H526" s="5"/>
      <c r="I526" s="140"/>
      <c r="J526" s="126"/>
      <c r="K526" s="125"/>
      <c r="L526" s="5"/>
      <c r="M526" s="140"/>
      <c r="N526" s="126"/>
      <c r="O526" s="125"/>
      <c r="P526" s="5"/>
      <c r="Q526" s="140"/>
      <c r="R526" s="126"/>
      <c r="S526" s="125">
        <f>VLOOKUP(C526,'4'!$B$2:$I$1053,3,FALSE)</f>
        <v>1.5925925925925927E-2</v>
      </c>
      <c r="T526" s="5">
        <f>VLOOKUP(C526,'4'!$B$2:$I$1053,4,FALSE)</f>
        <v>43</v>
      </c>
      <c r="U526" s="140">
        <f>VLOOKUP(T526,Баллы!$A$2:$B$101,2)+V526/2</f>
        <v>50.5</v>
      </c>
      <c r="V526" s="126">
        <f>VLOOKUP(C526,'4'!$B$2:$I$1053,6,FALSE)</f>
        <v>5</v>
      </c>
      <c r="W526" s="136"/>
      <c r="X526" s="5"/>
      <c r="Y526" s="140"/>
      <c r="Z526" s="126"/>
      <c r="AA526" s="136"/>
      <c r="AB526" s="131"/>
      <c r="AC526" s="140"/>
      <c r="AD526" s="126"/>
      <c r="AE526" s="136"/>
      <c r="AF526" s="5"/>
      <c r="AG526" s="140"/>
      <c r="AH526" s="126"/>
      <c r="AI526" s="155"/>
      <c r="AJ526" s="123"/>
      <c r="AK526" s="139"/>
      <c r="AL526" s="124"/>
      <c r="AM526" s="155"/>
      <c r="AN526" s="123"/>
      <c r="AO526" s="139"/>
      <c r="AP526" s="124"/>
      <c r="AQ526" s="122"/>
      <c r="AR526" s="123"/>
      <c r="AS526" s="139"/>
      <c r="AT526" s="124"/>
      <c r="AU526" s="122"/>
      <c r="AV526" s="123"/>
      <c r="AW526" s="139"/>
      <c r="AX526" s="124"/>
    </row>
    <row r="527" spans="1:50" ht="14.4" customHeight="1">
      <c r="A527" s="245">
        <f>IF(D527=0," ",RANK(D527,$D$3:$D$1238,0))</f>
        <v>522</v>
      </c>
      <c r="B527" s="246">
        <v>523</v>
      </c>
      <c r="C527" s="283" t="s">
        <v>5083</v>
      </c>
      <c r="D527" s="115">
        <f>I527+M527+Q527+U527+Y527+AC527+AG527+AK527+AO527+AW527+AS527</f>
        <v>50.5</v>
      </c>
      <c r="E527" s="115">
        <f>J527+N527+R527+V527+Z527+AD527+AH527+AL527+AP527+AX527+AT527</f>
        <v>5</v>
      </c>
      <c r="F527" s="119">
        <f>COUNTA(H527,L527,P527,T527,X527,AB527,AF527,AJ527,AN527,AV527,AR527)</f>
        <v>1</v>
      </c>
      <c r="G527" s="125"/>
      <c r="H527" s="5"/>
      <c r="I527" s="140"/>
      <c r="J527" s="126"/>
      <c r="K527" s="125"/>
      <c r="L527" s="5"/>
      <c r="M527" s="140"/>
      <c r="N527" s="126"/>
      <c r="O527" s="125"/>
      <c r="P527" s="5"/>
      <c r="Q527" s="140"/>
      <c r="R527" s="126"/>
      <c r="S527" s="125"/>
      <c r="T527" s="5"/>
      <c r="U527" s="140"/>
      <c r="V527" s="126"/>
      <c r="W527" s="136"/>
      <c r="X527" s="5"/>
      <c r="Y527" s="140"/>
      <c r="Z527" s="126"/>
      <c r="AA527" s="136"/>
      <c r="AB527" s="257"/>
      <c r="AC527" s="140"/>
      <c r="AD527" s="126"/>
      <c r="AE527" s="136"/>
      <c r="AF527" s="5"/>
      <c r="AG527" s="140"/>
      <c r="AH527" s="126"/>
      <c r="AI527" s="155"/>
      <c r="AJ527" s="123"/>
      <c r="AK527" s="139"/>
      <c r="AL527" s="124"/>
      <c r="AM527" s="155">
        <f>VLOOKUP(C527,'9'!$B$2:$H$1187,3,FALSE)</f>
        <v>1.892361111111111E-2</v>
      </c>
      <c r="AN527" s="123">
        <f>VLOOKUP(C527,'9'!$B$2:$H$1187,4,FALSE)</f>
        <v>43</v>
      </c>
      <c r="AO527" s="139">
        <f>VLOOKUP(AN527,Баллы!$A$2:$B$101,2)+AP527/2</f>
        <v>50.5</v>
      </c>
      <c r="AP527" s="124">
        <f>VLOOKUP(C527,'9'!$B$2:$H$1187,6,FALSE)</f>
        <v>5</v>
      </c>
      <c r="AQ527" s="122"/>
      <c r="AR527" s="123"/>
      <c r="AS527" s="139"/>
      <c r="AT527" s="124"/>
      <c r="AU527" s="122"/>
      <c r="AV527" s="123"/>
      <c r="AW527" s="139"/>
      <c r="AX527" s="124"/>
    </row>
    <row r="528" spans="1:50" ht="14.4" customHeight="1">
      <c r="A528" s="245">
        <f>IF(D528=0," ",RANK(D528,$D$3:$D$1238,0))</f>
        <v>526</v>
      </c>
      <c r="B528" s="246">
        <v>526</v>
      </c>
      <c r="C528" s="107" t="s">
        <v>1501</v>
      </c>
      <c r="D528" s="115">
        <f>I528+M528+Q528+U528+Y528+AC528+AG528+AK528+AO528+AW528+AS528</f>
        <v>50</v>
      </c>
      <c r="E528" s="115">
        <f>J528+N528+R528+V528+Z528+AD528+AH528+AL528+AP528+AX528+AT528</f>
        <v>20</v>
      </c>
      <c r="F528" s="119">
        <f>COUNTA(H528,L528,P528,T528,X528,AB528,AF528,AJ528,AN528,AV528,AR528)</f>
        <v>1</v>
      </c>
      <c r="G528" s="125"/>
      <c r="H528" s="5"/>
      <c r="I528" s="140"/>
      <c r="J528" s="126"/>
      <c r="K528" s="125"/>
      <c r="L528" s="5"/>
      <c r="M528" s="140"/>
      <c r="N528" s="126"/>
      <c r="O528" s="125"/>
      <c r="P528" s="5"/>
      <c r="Q528" s="140"/>
      <c r="R528" s="126"/>
      <c r="S528" s="125">
        <f>VLOOKUP(C528,'4'!$B$2:$I$1053,3,FALSE)</f>
        <v>7.7291666666666661E-2</v>
      </c>
      <c r="T528" s="5">
        <f>VLOOKUP(C528,'4'!$B$2:$I$1053,4,FALSE)</f>
        <v>51</v>
      </c>
      <c r="U528" s="140">
        <f>VLOOKUP(T528,Баллы!$A$2:$B$101,2)+V528/2</f>
        <v>50</v>
      </c>
      <c r="V528" s="126">
        <f>VLOOKUP(C528,'4'!$B$2:$I$1053,6,FALSE)</f>
        <v>20</v>
      </c>
      <c r="W528" s="136"/>
      <c r="X528" s="5"/>
      <c r="Y528" s="140"/>
      <c r="Z528" s="126"/>
      <c r="AA528" s="136"/>
      <c r="AB528" s="131"/>
      <c r="AC528" s="140"/>
      <c r="AD528" s="126"/>
      <c r="AE528" s="136"/>
      <c r="AF528" s="5"/>
      <c r="AG528" s="140"/>
      <c r="AH528" s="126"/>
      <c r="AI528" s="155"/>
      <c r="AJ528" s="123"/>
      <c r="AK528" s="139"/>
      <c r="AL528" s="124"/>
      <c r="AM528" s="155"/>
      <c r="AN528" s="123"/>
      <c r="AO528" s="139"/>
      <c r="AP528" s="124"/>
      <c r="AQ528" s="122"/>
      <c r="AR528" s="123"/>
      <c r="AS528" s="139"/>
      <c r="AT528" s="124"/>
      <c r="AU528" s="122"/>
      <c r="AV528" s="123"/>
      <c r="AW528" s="139"/>
      <c r="AX528" s="124"/>
    </row>
    <row r="529" spans="1:50" ht="14.4" customHeight="1">
      <c r="A529" s="245">
        <f>IF(D529=0," ",RANK(D529,$D$3:$D$1238,0))</f>
        <v>526</v>
      </c>
      <c r="B529" s="246">
        <v>527</v>
      </c>
      <c r="C529" s="107" t="s">
        <v>2526</v>
      </c>
      <c r="D529" s="115">
        <f>I529+M529+Q529+U529+Y529+AC529+AG529+AK529+AO529+AW529+AS529</f>
        <v>50</v>
      </c>
      <c r="E529" s="115">
        <f>J529+N529+R529+V529+Z529+AD529+AH529+AL529+AP529+AX529+AT529</f>
        <v>10</v>
      </c>
      <c r="F529" s="119">
        <f>COUNTA(H529,L529,P529,T529,X529,AB529,AF529,AJ529,AN529,AV529,AR529)</f>
        <v>1</v>
      </c>
      <c r="G529" s="125"/>
      <c r="H529" s="5"/>
      <c r="I529" s="140"/>
      <c r="J529" s="126"/>
      <c r="K529" s="125"/>
      <c r="L529" s="5"/>
      <c r="M529" s="140"/>
      <c r="N529" s="126"/>
      <c r="O529" s="125"/>
      <c r="P529" s="5"/>
      <c r="Q529" s="140"/>
      <c r="R529" s="126"/>
      <c r="S529" s="125">
        <f>VLOOKUP(C529,'4'!$B$2:$I$1053,3,FALSE)</f>
        <v>3.5127314814814813E-2</v>
      </c>
      <c r="T529" s="5">
        <f>VLOOKUP(C529,'4'!$B$2:$I$1053,4,FALSE)</f>
        <v>46</v>
      </c>
      <c r="U529" s="140">
        <f>VLOOKUP(T529,Баллы!$A$2:$B$101,2)+V529/2</f>
        <v>50</v>
      </c>
      <c r="V529" s="126">
        <f>VLOOKUP(C529,'4'!$B$2:$I$1053,6,FALSE)</f>
        <v>10</v>
      </c>
      <c r="W529" s="136"/>
      <c r="X529" s="5"/>
      <c r="Y529" s="140"/>
      <c r="Z529" s="126"/>
      <c r="AA529" s="136"/>
      <c r="AB529" s="131"/>
      <c r="AC529" s="140"/>
      <c r="AD529" s="126"/>
      <c r="AE529" s="136"/>
      <c r="AF529" s="5"/>
      <c r="AG529" s="140"/>
      <c r="AH529" s="126"/>
      <c r="AI529" s="155"/>
      <c r="AJ529" s="123"/>
      <c r="AK529" s="139"/>
      <c r="AL529" s="124"/>
      <c r="AM529" s="155"/>
      <c r="AN529" s="123"/>
      <c r="AO529" s="139"/>
      <c r="AP529" s="124"/>
      <c r="AQ529" s="122"/>
      <c r="AR529" s="123"/>
      <c r="AS529" s="139"/>
      <c r="AT529" s="124"/>
      <c r="AU529" s="122"/>
      <c r="AV529" s="123"/>
      <c r="AW529" s="139"/>
      <c r="AX529" s="124"/>
    </row>
    <row r="530" spans="1:50" ht="14.4" customHeight="1">
      <c r="A530" s="245">
        <f>IF(D530=0," ",RANK(D530,$D$3:$D$1238,0))</f>
        <v>526</v>
      </c>
      <c r="B530" s="246">
        <v>527</v>
      </c>
      <c r="C530" s="283" t="s">
        <v>4595</v>
      </c>
      <c r="D530" s="115">
        <f>I530+M530+Q530+U530+Y530+AC530+AG530+AK530+AO530+AW530+AS530</f>
        <v>50</v>
      </c>
      <c r="E530" s="115">
        <f>J530+N530+R530+V530+Z530+AD530+AH530+AL530+AP530+AX530+AT530</f>
        <v>10</v>
      </c>
      <c r="F530" s="119">
        <f>COUNTA(H530,L530,P530,T530,X530,AB530,AF530,AJ530,AN530,AV530,AR530)</f>
        <v>1</v>
      </c>
      <c r="G530" s="125"/>
      <c r="H530" s="5"/>
      <c r="I530" s="140"/>
      <c r="J530" s="126"/>
      <c r="K530" s="125"/>
      <c r="L530" s="5"/>
      <c r="M530" s="140"/>
      <c r="N530" s="126"/>
      <c r="O530" s="125"/>
      <c r="P530" s="5"/>
      <c r="Q530" s="140"/>
      <c r="R530" s="126"/>
      <c r="S530" s="125"/>
      <c r="T530" s="5"/>
      <c r="U530" s="140"/>
      <c r="V530" s="126"/>
      <c r="W530" s="136"/>
      <c r="X530" s="5"/>
      <c r="Y530" s="140"/>
      <c r="Z530" s="126"/>
      <c r="AA530" s="136"/>
      <c r="AB530" s="257"/>
      <c r="AC530" s="140"/>
      <c r="AD530" s="126"/>
      <c r="AE530" s="136"/>
      <c r="AF530" s="5"/>
      <c r="AG530" s="140"/>
      <c r="AH530" s="126"/>
      <c r="AI530" s="155"/>
      <c r="AJ530" s="123"/>
      <c r="AK530" s="139"/>
      <c r="AL530" s="124"/>
      <c r="AM530" s="155">
        <f>VLOOKUP(C530,'9'!$B$2:$H$1187,3,FALSE)</f>
        <v>3.4780092592592592E-2</v>
      </c>
      <c r="AN530" s="123">
        <f>VLOOKUP(C530,'9'!$B$2:$H$1187,4,FALSE)</f>
        <v>46</v>
      </c>
      <c r="AO530" s="139">
        <f>VLOOKUP(AN530,Баллы!$A$2:$B$101,2)+AP530/2</f>
        <v>50</v>
      </c>
      <c r="AP530" s="124">
        <f>VLOOKUP(C530,'9'!$B$2:$H$1187,6,FALSE)</f>
        <v>10</v>
      </c>
      <c r="AQ530" s="122"/>
      <c r="AR530" s="123"/>
      <c r="AS530" s="139"/>
      <c r="AT530" s="124"/>
      <c r="AU530" s="122"/>
      <c r="AV530" s="123"/>
      <c r="AW530" s="139"/>
      <c r="AX530" s="124"/>
    </row>
    <row r="531" spans="1:50" ht="14.4" customHeight="1">
      <c r="A531" s="245">
        <f>IF(D531=0," ",RANK(D531,$D$3:$D$1238,0))</f>
        <v>526</v>
      </c>
      <c r="B531" s="246">
        <v>528</v>
      </c>
      <c r="C531" s="104" t="s">
        <v>6398</v>
      </c>
      <c r="D531" s="115">
        <f>I531+M531+Q531+U531+Y531+AC531+AG531+AK531+AO531+AW531+AS531</f>
        <v>50</v>
      </c>
      <c r="E531" s="115">
        <f>J531+N531+R531+V531+Z531+AD531+AH531+AL531+AP531+AX531+AT531</f>
        <v>8</v>
      </c>
      <c r="F531" s="119">
        <f>COUNTA(H531,L531,P531,T531,X531,AB531,AF531,AJ531,AN531,AV531,AR531)</f>
        <v>1</v>
      </c>
      <c r="G531" s="125"/>
      <c r="H531" s="5"/>
      <c r="I531" s="140"/>
      <c r="J531" s="126"/>
      <c r="K531" s="125"/>
      <c r="L531" s="5"/>
      <c r="M531" s="140"/>
      <c r="N531" s="126"/>
      <c r="O531" s="125"/>
      <c r="P531" s="5"/>
      <c r="Q531" s="140"/>
      <c r="R531" s="126"/>
      <c r="S531" s="125"/>
      <c r="T531" s="5"/>
      <c r="U531" s="140"/>
      <c r="V531" s="126"/>
      <c r="W531" s="136"/>
      <c r="X531" s="5"/>
      <c r="Y531" s="140"/>
      <c r="Z531" s="126"/>
      <c r="AA531" s="136"/>
      <c r="AB531" s="257"/>
      <c r="AC531" s="140"/>
      <c r="AD531" s="126"/>
      <c r="AE531" s="136"/>
      <c r="AF531" s="5"/>
      <c r="AG531" s="140"/>
      <c r="AH531" s="126"/>
      <c r="AI531" s="155"/>
      <c r="AJ531" s="123"/>
      <c r="AK531" s="139"/>
      <c r="AL531" s="124"/>
      <c r="AM531" s="155"/>
      <c r="AN531" s="123"/>
      <c r="AO531" s="139"/>
      <c r="AP531" s="124"/>
      <c r="AQ531" s="122"/>
      <c r="AR531" s="123"/>
      <c r="AS531" s="139"/>
      <c r="AT531" s="124"/>
      <c r="AU531" s="122">
        <f>VLOOKUP(C531,'11'!$B$9:$H$521,3,FALSE)</f>
        <v>3.6006944444444446E-2</v>
      </c>
      <c r="AV531" s="123">
        <f>VLOOKUP(C531,'11'!$B$9:$H$521,4,FALSE)</f>
        <v>45</v>
      </c>
      <c r="AW531" s="139">
        <f>VLOOKUP(AV531,Баллы!$A$2:$B$101,2)+AX531/2</f>
        <v>50</v>
      </c>
      <c r="AX531" s="124">
        <f>VLOOKUP(C531,'11'!$B$9:$H$521,6,FALSE)</f>
        <v>8</v>
      </c>
    </row>
    <row r="532" spans="1:50" ht="14.4" customHeight="1">
      <c r="A532" s="245">
        <f>IF(D532=0," ",RANK(D532,$D$3:$D$1238,0))</f>
        <v>530</v>
      </c>
      <c r="B532" s="246">
        <v>530</v>
      </c>
      <c r="C532" s="283" t="s">
        <v>5757</v>
      </c>
      <c r="D532" s="115">
        <f>I532+M532+Q532+U532+Y532+AC532+AG532+AK532+AO532+AW532+AS532</f>
        <v>49.5</v>
      </c>
      <c r="E532" s="115">
        <f>J532+N532+R532+V532+Z532+AD532+AH532+AL532+AP532+AX532+AT532</f>
        <v>25</v>
      </c>
      <c r="F532" s="119">
        <f>COUNTA(H532,L532,P532,T532,X532,AB532,AF532,AJ532,AN532,AV532,AR532)</f>
        <v>2</v>
      </c>
      <c r="G532" s="125"/>
      <c r="H532" s="5"/>
      <c r="I532" s="140"/>
      <c r="J532" s="126"/>
      <c r="K532" s="125"/>
      <c r="L532" s="5"/>
      <c r="M532" s="140"/>
      <c r="N532" s="126"/>
      <c r="O532" s="125"/>
      <c r="P532" s="5"/>
      <c r="Q532" s="140"/>
      <c r="R532" s="126"/>
      <c r="S532" s="125"/>
      <c r="T532" s="5"/>
      <c r="U532" s="140"/>
      <c r="V532" s="126"/>
      <c r="W532" s="136"/>
      <c r="X532" s="5"/>
      <c r="Y532" s="140"/>
      <c r="Z532" s="126"/>
      <c r="AA532" s="136"/>
      <c r="AB532" s="257"/>
      <c r="AC532" s="140"/>
      <c r="AD532" s="126"/>
      <c r="AE532" s="136"/>
      <c r="AF532" s="5"/>
      <c r="AG532" s="140"/>
      <c r="AH532" s="126"/>
      <c r="AI532" s="155"/>
      <c r="AJ532" s="123"/>
      <c r="AK532" s="139"/>
      <c r="AL532" s="124"/>
      <c r="AM532" s="155">
        <f>VLOOKUP(C532,'9'!$B$2:$H$1187,3,FALSE)</f>
        <v>3.6597222222222225E-2</v>
      </c>
      <c r="AN532" s="123">
        <f>VLOOKUP(C532,'9'!$B$2:$H$1187,4,FALSE)</f>
        <v>74</v>
      </c>
      <c r="AO532" s="139">
        <f>VLOOKUP(AN532,Баллы!$A$2:$B$101,2)+AP532/2</f>
        <v>22</v>
      </c>
      <c r="AP532" s="124">
        <f>VLOOKUP(C532,'9'!$B$2:$H$1187,6,FALSE)</f>
        <v>10</v>
      </c>
      <c r="AQ532" s="122"/>
      <c r="AR532" s="123"/>
      <c r="AS532" s="139"/>
      <c r="AT532" s="124"/>
      <c r="AU532" s="122">
        <f>VLOOKUP(C532,'11'!$B$9:$H$521,3,FALSE)</f>
        <v>6.8287037037037035E-2</v>
      </c>
      <c r="AV532" s="123">
        <f>VLOOKUP(C532,'11'!$B$9:$H$521,4,FALSE)</f>
        <v>71</v>
      </c>
      <c r="AW532" s="139">
        <f>VLOOKUP(AV532,Баллы!$A$2:$B$101,2)+AX532/2</f>
        <v>27.5</v>
      </c>
      <c r="AX532" s="124">
        <f>VLOOKUP(C532,'11'!$B$9:$H$521,6,FALSE)</f>
        <v>15</v>
      </c>
    </row>
    <row r="533" spans="1:50" ht="14.4" customHeight="1">
      <c r="A533" s="245">
        <f>IF(D533=0," ",RANK(D533,$D$3:$D$1238,0))</f>
        <v>530</v>
      </c>
      <c r="B533" s="246">
        <v>531</v>
      </c>
      <c r="C533" s="283" t="s">
        <v>4456</v>
      </c>
      <c r="D533" s="115">
        <f>I533+M533+Q533+U533+Y533+AC533+AG533+AK533+AO533+AW533+AS533</f>
        <v>49.5</v>
      </c>
      <c r="E533" s="115">
        <f>J533+N533+R533+V533+Z533+AD533+AH533+AL533+AP533+AX533+AT533</f>
        <v>25</v>
      </c>
      <c r="F533" s="119">
        <f>COUNTA(H533,L533,P533,T533,X533,AB533,AF533,AJ533,AN533,AV533,AR533)</f>
        <v>1</v>
      </c>
      <c r="G533" s="125"/>
      <c r="H533" s="5"/>
      <c r="I533" s="140"/>
      <c r="J533" s="126"/>
      <c r="K533" s="125"/>
      <c r="L533" s="5"/>
      <c r="M533" s="140"/>
      <c r="N533" s="126"/>
      <c r="O533" s="125"/>
      <c r="P533" s="5"/>
      <c r="Q533" s="140"/>
      <c r="R533" s="126"/>
      <c r="S533" s="125"/>
      <c r="T533" s="5"/>
      <c r="U533" s="140"/>
      <c r="V533" s="126"/>
      <c r="W533" s="136"/>
      <c r="X533" s="5"/>
      <c r="Y533" s="140"/>
      <c r="Z533" s="126"/>
      <c r="AA533" s="136"/>
      <c r="AB533" s="257"/>
      <c r="AC533" s="140"/>
      <c r="AD533" s="126"/>
      <c r="AE533" s="136"/>
      <c r="AF533" s="5"/>
      <c r="AG533" s="140"/>
      <c r="AH533" s="126"/>
      <c r="AI533" s="155"/>
      <c r="AJ533" s="123"/>
      <c r="AK533" s="139"/>
      <c r="AL533" s="124"/>
      <c r="AM533" s="155">
        <f>VLOOKUP(C533,'9'!$B$2:$H$1187,3,FALSE)</f>
        <v>0.10174768518518519</v>
      </c>
      <c r="AN533" s="123">
        <f>VLOOKUP(C533,'9'!$B$2:$H$1187,4,FALSE)</f>
        <v>54</v>
      </c>
      <c r="AO533" s="139">
        <f>VLOOKUP(AN533,Баллы!$A$2:$B$101,2)+AP533/2</f>
        <v>49.5</v>
      </c>
      <c r="AP533" s="124">
        <f>VLOOKUP(C533,'9'!$B$2:$H$1187,6,FALSE)</f>
        <v>25</v>
      </c>
      <c r="AQ533" s="122"/>
      <c r="AR533" s="123"/>
      <c r="AS533" s="139"/>
      <c r="AT533" s="124"/>
      <c r="AU533" s="122"/>
      <c r="AV533" s="123"/>
      <c r="AW533" s="139"/>
      <c r="AX533" s="124"/>
    </row>
    <row r="534" spans="1:50" ht="14.4" customHeight="1">
      <c r="A534" s="245">
        <f>IF(D534=0," ",RANK(D534,$D$3:$D$1238,0))</f>
        <v>530</v>
      </c>
      <c r="B534" s="246">
        <v>532</v>
      </c>
      <c r="C534" s="104" t="s">
        <v>461</v>
      </c>
      <c r="D534" s="115">
        <f>I534+M534+Q534+U534+Y534+AC534+AG534+AK534+AO534+AW534+AS534</f>
        <v>49.5</v>
      </c>
      <c r="E534" s="115">
        <f>J534+N534+R534+V534+Z534+AD534+AH534+AL534+AP534+AX534+AT534</f>
        <v>15</v>
      </c>
      <c r="F534" s="119">
        <f>COUNTA(H534,L534,P534,T534,X534,AB534,AF534,AJ534,AN534,AV534,AR534)</f>
        <v>1</v>
      </c>
      <c r="G534" s="125"/>
      <c r="H534" s="5"/>
      <c r="I534" s="140"/>
      <c r="J534" s="126"/>
      <c r="K534" s="125">
        <f>VLOOKUP(C534,'2'!$B$101:$H$575,3,FALSE)</f>
        <v>5.5150462962962964E-2</v>
      </c>
      <c r="L534" s="5">
        <f>VLOOKUP(C534,'2'!$B$101:$H$575,4,FALSE)</f>
        <v>49</v>
      </c>
      <c r="M534" s="140">
        <f>VLOOKUP(L534,Баллы!$A$2:$B$101,2)+N534/2</f>
        <v>49.5</v>
      </c>
      <c r="N534" s="126">
        <f>VLOOKUP(C534,'2'!$B$101:$H$575,6,FALSE)</f>
        <v>15</v>
      </c>
      <c r="O534" s="125"/>
      <c r="P534" s="5"/>
      <c r="Q534" s="140"/>
      <c r="R534" s="126"/>
      <c r="S534" s="125"/>
      <c r="T534" s="5"/>
      <c r="U534" s="140"/>
      <c r="V534" s="126"/>
      <c r="W534" s="136"/>
      <c r="X534" s="5"/>
      <c r="Y534" s="140"/>
      <c r="Z534" s="126"/>
      <c r="AA534" s="136"/>
      <c r="AB534" s="131"/>
      <c r="AC534" s="140"/>
      <c r="AD534" s="126"/>
      <c r="AE534" s="136"/>
      <c r="AF534" s="5"/>
      <c r="AG534" s="140"/>
      <c r="AH534" s="126"/>
      <c r="AI534" s="155"/>
      <c r="AJ534" s="123"/>
      <c r="AK534" s="139"/>
      <c r="AL534" s="124"/>
      <c r="AM534" s="155"/>
      <c r="AN534" s="123"/>
      <c r="AO534" s="139"/>
      <c r="AP534" s="124"/>
      <c r="AQ534" s="122"/>
      <c r="AR534" s="123"/>
      <c r="AS534" s="139"/>
      <c r="AT534" s="124"/>
      <c r="AU534" s="122"/>
      <c r="AV534" s="123"/>
      <c r="AW534" s="139"/>
      <c r="AX534" s="124"/>
    </row>
    <row r="535" spans="1:50" ht="14.4" customHeight="1">
      <c r="A535" s="245">
        <f>IF(D535=0," ",RANK(D535,$D$3:$D$1238,0))</f>
        <v>530</v>
      </c>
      <c r="B535" s="246">
        <v>533</v>
      </c>
      <c r="C535" s="104" t="s">
        <v>784</v>
      </c>
      <c r="D535" s="115">
        <f>I535+M535+Q535+U535+Y535+AC535+AG535+AK535+AO535+AW535+AS535</f>
        <v>49.5</v>
      </c>
      <c r="E535" s="115">
        <f>J535+N535+R535+V535+Z535+AD535+AH535+AL535+AP535+AX535+AT535</f>
        <v>5</v>
      </c>
      <c r="F535" s="119">
        <f>COUNTA(H535,L535,P535,T535,X535,AB535,AF535,AJ535,AN535,AV535,AR535)</f>
        <v>1</v>
      </c>
      <c r="G535" s="125"/>
      <c r="H535" s="5"/>
      <c r="I535" s="140"/>
      <c r="J535" s="126"/>
      <c r="K535" s="125">
        <f>VLOOKUP(C535,'2'!$B$101:$H$575,3,FALSE)</f>
        <v>2.2002314814814818E-2</v>
      </c>
      <c r="L535" s="5">
        <f>VLOOKUP(C535,'2'!$B$101:$H$575,4,FALSE)</f>
        <v>44</v>
      </c>
      <c r="M535" s="140">
        <f>VLOOKUP(L535,Баллы!$A$2:$B$101,2)+N535/2</f>
        <v>49.5</v>
      </c>
      <c r="N535" s="126">
        <f>VLOOKUP(C535,'2'!$B$101:$H$575,6,FALSE)</f>
        <v>5</v>
      </c>
      <c r="O535" s="125"/>
      <c r="P535" s="5"/>
      <c r="Q535" s="140"/>
      <c r="R535" s="126"/>
      <c r="S535" s="125"/>
      <c r="T535" s="5"/>
      <c r="U535" s="140"/>
      <c r="V535" s="126"/>
      <c r="W535" s="136"/>
      <c r="X535" s="5"/>
      <c r="Y535" s="140"/>
      <c r="Z535" s="126"/>
      <c r="AA535" s="136"/>
      <c r="AB535" s="131"/>
      <c r="AC535" s="140"/>
      <c r="AD535" s="126"/>
      <c r="AE535" s="136"/>
      <c r="AF535" s="5"/>
      <c r="AG535" s="140"/>
      <c r="AH535" s="126"/>
      <c r="AI535" s="155"/>
      <c r="AJ535" s="123"/>
      <c r="AK535" s="139"/>
      <c r="AL535" s="124"/>
      <c r="AM535" s="155"/>
      <c r="AN535" s="123"/>
      <c r="AO535" s="139"/>
      <c r="AP535" s="124"/>
      <c r="AQ535" s="122"/>
      <c r="AR535" s="123"/>
      <c r="AS535" s="139"/>
      <c r="AT535" s="124"/>
      <c r="AU535" s="122"/>
      <c r="AV535" s="123"/>
      <c r="AW535" s="139"/>
      <c r="AX535" s="124"/>
    </row>
    <row r="536" spans="1:50" ht="14.4" customHeight="1">
      <c r="A536" s="245">
        <f>IF(D536=0," ",RANK(D536,$D$3:$D$1238,0))</f>
        <v>530</v>
      </c>
      <c r="B536" s="246">
        <v>533</v>
      </c>
      <c r="C536" s="107" t="s">
        <v>1463</v>
      </c>
      <c r="D536" s="115">
        <f>I536+M536+Q536+U536+Y536+AC536+AG536+AK536+AO536+AW536+AS536</f>
        <v>49.5</v>
      </c>
      <c r="E536" s="115">
        <f>J536+N536+R536+V536+Z536+AD536+AH536+AL536+AP536+AX536+AT536</f>
        <v>5</v>
      </c>
      <c r="F536" s="119">
        <f>COUNTA(H536,L536,P536,T536,X536,AB536,AF536,AJ536,AN536,AV536,AR536)</f>
        <v>1</v>
      </c>
      <c r="G536" s="125"/>
      <c r="H536" s="5"/>
      <c r="I536" s="140"/>
      <c r="J536" s="126"/>
      <c r="K536" s="125"/>
      <c r="L536" s="5"/>
      <c r="M536" s="140"/>
      <c r="N536" s="126"/>
      <c r="O536" s="125"/>
      <c r="P536" s="5"/>
      <c r="Q536" s="140"/>
      <c r="R536" s="126"/>
      <c r="S536" s="125">
        <f>VLOOKUP(C536,'4'!$B$2:$I$1053,3,FALSE)</f>
        <v>1.6145833333333335E-2</v>
      </c>
      <c r="T536" s="5">
        <f>VLOOKUP(C536,'4'!$B$2:$I$1053,4,FALSE)</f>
        <v>44</v>
      </c>
      <c r="U536" s="140">
        <f>VLOOKUP(T536,Баллы!$A$2:$B$101,2)+V536/2</f>
        <v>49.5</v>
      </c>
      <c r="V536" s="126">
        <f>VLOOKUP(C536,'4'!$B$2:$I$1053,6,FALSE)</f>
        <v>5</v>
      </c>
      <c r="W536" s="136"/>
      <c r="X536" s="5"/>
      <c r="Y536" s="140"/>
      <c r="Z536" s="126"/>
      <c r="AA536" s="136"/>
      <c r="AB536" s="131"/>
      <c r="AC536" s="140"/>
      <c r="AD536" s="126"/>
      <c r="AE536" s="136"/>
      <c r="AF536" s="5"/>
      <c r="AG536" s="140"/>
      <c r="AH536" s="126"/>
      <c r="AI536" s="155"/>
      <c r="AJ536" s="123"/>
      <c r="AK536" s="139"/>
      <c r="AL536" s="124"/>
      <c r="AM536" s="155"/>
      <c r="AN536" s="123"/>
      <c r="AO536" s="139"/>
      <c r="AP536" s="124"/>
      <c r="AQ536" s="122"/>
      <c r="AR536" s="123"/>
      <c r="AS536" s="139"/>
      <c r="AT536" s="124"/>
      <c r="AU536" s="122"/>
      <c r="AV536" s="123"/>
      <c r="AW536" s="139"/>
      <c r="AX536" s="124"/>
    </row>
    <row r="537" spans="1:50" ht="14.4" customHeight="1">
      <c r="A537" s="245">
        <f>IF(D537=0," ",RANK(D537,$D$3:$D$1238,0))</f>
        <v>530</v>
      </c>
      <c r="B537" s="246">
        <v>533</v>
      </c>
      <c r="C537" s="283" t="s">
        <v>5084</v>
      </c>
      <c r="D537" s="115">
        <f>I537+M537+Q537+U537+Y537+AC537+AG537+AK537+AO537+AW537+AS537</f>
        <v>49.5</v>
      </c>
      <c r="E537" s="115">
        <f>J537+N537+R537+V537+Z537+AD537+AH537+AL537+AP537+AX537+AT537</f>
        <v>5</v>
      </c>
      <c r="F537" s="119">
        <f>COUNTA(H537,L537,P537,T537,X537,AB537,AF537,AJ537,AN537,AV537,AR537)</f>
        <v>1</v>
      </c>
      <c r="G537" s="125"/>
      <c r="H537" s="5"/>
      <c r="I537" s="140"/>
      <c r="J537" s="126"/>
      <c r="K537" s="125"/>
      <c r="L537" s="5"/>
      <c r="M537" s="140"/>
      <c r="N537" s="126"/>
      <c r="O537" s="125"/>
      <c r="P537" s="5"/>
      <c r="Q537" s="140"/>
      <c r="R537" s="126"/>
      <c r="S537" s="125"/>
      <c r="T537" s="5"/>
      <c r="U537" s="140"/>
      <c r="V537" s="126"/>
      <c r="W537" s="136"/>
      <c r="X537" s="5"/>
      <c r="Y537" s="140"/>
      <c r="Z537" s="126"/>
      <c r="AA537" s="136"/>
      <c r="AB537" s="257"/>
      <c r="AC537" s="140"/>
      <c r="AD537" s="126"/>
      <c r="AE537" s="136"/>
      <c r="AF537" s="5"/>
      <c r="AG537" s="140"/>
      <c r="AH537" s="126"/>
      <c r="AI537" s="155"/>
      <c r="AJ537" s="123"/>
      <c r="AK537" s="139"/>
      <c r="AL537" s="124"/>
      <c r="AM537" s="155">
        <f>VLOOKUP(C537,'9'!$B$2:$H$1187,3,FALSE)</f>
        <v>1.8726851851851852E-2</v>
      </c>
      <c r="AN537" s="123">
        <f>VLOOKUP(C537,'9'!$B$2:$H$1187,4,FALSE)</f>
        <v>44</v>
      </c>
      <c r="AO537" s="139">
        <f>VLOOKUP(AN537,Баллы!$A$2:$B$101,2)+AP537/2</f>
        <v>49.5</v>
      </c>
      <c r="AP537" s="124">
        <f>VLOOKUP(C537,'9'!$B$2:$H$1187,6,FALSE)</f>
        <v>5</v>
      </c>
      <c r="AQ537" s="122"/>
      <c r="AR537" s="123"/>
      <c r="AS537" s="139"/>
      <c r="AT537" s="124"/>
      <c r="AU537" s="122"/>
      <c r="AV537" s="123"/>
      <c r="AW537" s="139"/>
      <c r="AX537" s="124"/>
    </row>
    <row r="538" spans="1:50" ht="14.4" customHeight="1">
      <c r="A538" s="245">
        <f>IF(D538=0," ",RANK(D538,$D$3:$D$1238,0))</f>
        <v>536</v>
      </c>
      <c r="B538" s="246">
        <v>536</v>
      </c>
      <c r="C538" s="104" t="s">
        <v>556</v>
      </c>
      <c r="D538" s="115">
        <f>I538+M538+Q538+U538+Y538+AC538+AG538+AK538+AO538+AW538+AS538</f>
        <v>49</v>
      </c>
      <c r="E538" s="115">
        <f>J538+N538+R538+V538+Z538+AD538+AH538+AL538+AP538+AX538+AT538</f>
        <v>10</v>
      </c>
      <c r="F538" s="119">
        <f>COUNTA(H538,L538,P538,T538,X538,AB538,AF538,AJ538,AN538,AV538,AR538)</f>
        <v>1</v>
      </c>
      <c r="G538" s="125">
        <f>VLOOKUP(C538,'1'!$B$46:$H$384,3,FALSE)</f>
        <v>3.7048611111111109E-2</v>
      </c>
      <c r="H538" s="5">
        <f>VLOOKUP(C538,'1'!$B$46:$H$384,4,FALSE)</f>
        <v>47</v>
      </c>
      <c r="I538" s="140">
        <f>VLOOKUP(H538,Баллы!$A$2:$B$101,2)+J538/2</f>
        <v>49</v>
      </c>
      <c r="J538" s="126">
        <f>VLOOKUP(C538,'1'!$B$46:$H$384,6,FALSE)</f>
        <v>10</v>
      </c>
      <c r="K538" s="125"/>
      <c r="L538" s="5"/>
      <c r="M538" s="140"/>
      <c r="N538" s="126"/>
      <c r="O538" s="125"/>
      <c r="P538" s="5"/>
      <c r="Q538" s="140"/>
      <c r="R538" s="126"/>
      <c r="S538" s="125"/>
      <c r="T538" s="5"/>
      <c r="U538" s="140"/>
      <c r="V538" s="126"/>
      <c r="W538" s="136"/>
      <c r="X538" s="5"/>
      <c r="Y538" s="140"/>
      <c r="Z538" s="126"/>
      <c r="AA538" s="136"/>
      <c r="AB538" s="131"/>
      <c r="AC538" s="140"/>
      <c r="AD538" s="126"/>
      <c r="AE538" s="136"/>
      <c r="AF538" s="5"/>
      <c r="AG538" s="140"/>
      <c r="AH538" s="126"/>
      <c r="AI538" s="155"/>
      <c r="AJ538" s="123"/>
      <c r="AK538" s="139"/>
      <c r="AL538" s="124"/>
      <c r="AM538" s="155"/>
      <c r="AN538" s="123"/>
      <c r="AO538" s="139"/>
      <c r="AP538" s="124"/>
      <c r="AQ538" s="122"/>
      <c r="AR538" s="123"/>
      <c r="AS538" s="139"/>
      <c r="AT538" s="124"/>
      <c r="AU538" s="122"/>
      <c r="AV538" s="123"/>
      <c r="AW538" s="139"/>
      <c r="AX538" s="124"/>
    </row>
    <row r="539" spans="1:50" ht="14.4" customHeight="1">
      <c r="A539" s="245">
        <f>IF(D539=0," ",RANK(D539,$D$3:$D$1238,0))</f>
        <v>536</v>
      </c>
      <c r="B539" s="246">
        <v>537</v>
      </c>
      <c r="C539" s="104" t="s">
        <v>6399</v>
      </c>
      <c r="D539" s="115">
        <f>I539+M539+Q539+U539+Y539+AC539+AG539+AK539+AO539+AW539+AS539</f>
        <v>49</v>
      </c>
      <c r="E539" s="115">
        <f>J539+N539+R539+V539+Z539+AD539+AH539+AL539+AP539+AX539+AT539</f>
        <v>8</v>
      </c>
      <c r="F539" s="119">
        <f>COUNTA(H539,L539,P539,T539,X539,AB539,AF539,AJ539,AN539,AV539,AR539)</f>
        <v>1</v>
      </c>
      <c r="G539" s="125"/>
      <c r="H539" s="5"/>
      <c r="I539" s="140"/>
      <c r="J539" s="126"/>
      <c r="K539" s="125"/>
      <c r="L539" s="5"/>
      <c r="M539" s="140"/>
      <c r="N539" s="126"/>
      <c r="O539" s="125"/>
      <c r="P539" s="5"/>
      <c r="Q539" s="140"/>
      <c r="R539" s="126"/>
      <c r="S539" s="125"/>
      <c r="T539" s="5"/>
      <c r="U539" s="140"/>
      <c r="V539" s="126"/>
      <c r="W539" s="136"/>
      <c r="X539" s="5"/>
      <c r="Y539" s="140"/>
      <c r="Z539" s="126"/>
      <c r="AA539" s="136"/>
      <c r="AB539" s="257"/>
      <c r="AC539" s="140"/>
      <c r="AD539" s="126"/>
      <c r="AE539" s="136"/>
      <c r="AF539" s="5"/>
      <c r="AG539" s="140"/>
      <c r="AH539" s="126"/>
      <c r="AI539" s="155"/>
      <c r="AJ539" s="123"/>
      <c r="AK539" s="139"/>
      <c r="AL539" s="124"/>
      <c r="AM539" s="155"/>
      <c r="AN539" s="123"/>
      <c r="AO539" s="139"/>
      <c r="AP539" s="124"/>
      <c r="AQ539" s="122"/>
      <c r="AR539" s="123"/>
      <c r="AS539" s="139"/>
      <c r="AT539" s="124"/>
      <c r="AU539" s="122">
        <f>VLOOKUP(C539,'11'!$B$9:$H$521,3,FALSE)</f>
        <v>3.6122685185185188E-2</v>
      </c>
      <c r="AV539" s="123">
        <f>VLOOKUP(C539,'11'!$B$9:$H$521,4,FALSE)</f>
        <v>46</v>
      </c>
      <c r="AW539" s="139">
        <f>VLOOKUP(AV539,Баллы!$A$2:$B$101,2)+AX539/2</f>
        <v>49</v>
      </c>
      <c r="AX539" s="124">
        <f>VLOOKUP(C539,'11'!$B$9:$H$521,6,FALSE)</f>
        <v>8</v>
      </c>
    </row>
    <row r="540" spans="1:50" ht="14.4" customHeight="1">
      <c r="A540" s="245">
        <f>IF(D540=0," ",RANK(D540,$D$3:$D$1238,0))</f>
        <v>538</v>
      </c>
      <c r="B540" s="246">
        <v>538</v>
      </c>
      <c r="C540" s="283" t="s">
        <v>4457</v>
      </c>
      <c r="D540" s="115">
        <f>I540+M540+Q540+U540+Y540+AC540+AG540+AK540+AO540+AW540+AS540</f>
        <v>48.5</v>
      </c>
      <c r="E540" s="115">
        <f>J540+N540+R540+V540+Z540+AD540+AH540+AL540+AP540+AX540+AT540</f>
        <v>25</v>
      </c>
      <c r="F540" s="119">
        <f>COUNTA(H540,L540,P540,T540,X540,AB540,AF540,AJ540,AN540,AV540,AR540)</f>
        <v>1</v>
      </c>
      <c r="G540" s="125"/>
      <c r="H540" s="5"/>
      <c r="I540" s="140"/>
      <c r="J540" s="126"/>
      <c r="K540" s="125"/>
      <c r="L540" s="5"/>
      <c r="M540" s="140"/>
      <c r="N540" s="126"/>
      <c r="O540" s="125"/>
      <c r="P540" s="5"/>
      <c r="Q540" s="140"/>
      <c r="R540" s="126"/>
      <c r="S540" s="125"/>
      <c r="T540" s="5"/>
      <c r="U540" s="140"/>
      <c r="V540" s="126"/>
      <c r="W540" s="136"/>
      <c r="X540" s="5"/>
      <c r="Y540" s="140"/>
      <c r="Z540" s="126"/>
      <c r="AA540" s="136"/>
      <c r="AB540" s="257"/>
      <c r="AC540" s="140"/>
      <c r="AD540" s="126"/>
      <c r="AE540" s="136"/>
      <c r="AF540" s="5"/>
      <c r="AG540" s="140"/>
      <c r="AH540" s="126"/>
      <c r="AI540" s="155"/>
      <c r="AJ540" s="123"/>
      <c r="AK540" s="139"/>
      <c r="AL540" s="124"/>
      <c r="AM540" s="155">
        <f>VLOOKUP(C540,'9'!$B$2:$H$1187,3,FALSE)</f>
        <v>0.10163194444444444</v>
      </c>
      <c r="AN540" s="123">
        <f>VLOOKUP(C540,'9'!$B$2:$H$1187,4,FALSE)</f>
        <v>55</v>
      </c>
      <c r="AO540" s="139">
        <f>VLOOKUP(AN540,Баллы!$A$2:$B$101,2)+AP540/2</f>
        <v>48.5</v>
      </c>
      <c r="AP540" s="124">
        <f>VLOOKUP(C540,'9'!$B$2:$H$1187,6,FALSE)</f>
        <v>25</v>
      </c>
      <c r="AQ540" s="122"/>
      <c r="AR540" s="123"/>
      <c r="AS540" s="139"/>
      <c r="AT540" s="124"/>
      <c r="AU540" s="122"/>
      <c r="AV540" s="123"/>
      <c r="AW540" s="139"/>
      <c r="AX540" s="124"/>
    </row>
    <row r="541" spans="1:50" ht="14.4" customHeight="1">
      <c r="A541" s="245">
        <f>IF(D541=0," ",RANK(D541,$D$3:$D$1238,0))</f>
        <v>538</v>
      </c>
      <c r="B541" s="246">
        <v>539</v>
      </c>
      <c r="C541" s="104" t="s">
        <v>893</v>
      </c>
      <c r="D541" s="115">
        <f>I541+M541+Q541+U541+Y541+AC541+AG541+AK541+AO541+AW541+AS541</f>
        <v>48.5</v>
      </c>
      <c r="E541" s="115">
        <f>J541+N541+R541+V541+Z541+AD541+AH541+AL541+AP541+AX541+AT541</f>
        <v>15</v>
      </c>
      <c r="F541" s="119">
        <f>COUNTA(H541,L541,P541,T541,X541,AB541,AF541,AJ541,AN541,AV541,AR541)</f>
        <v>1</v>
      </c>
      <c r="G541" s="125"/>
      <c r="H541" s="5"/>
      <c r="I541" s="140"/>
      <c r="J541" s="126"/>
      <c r="K541" s="125">
        <f>VLOOKUP(C541,'2'!$B$101:$H$575,3,FALSE)</f>
        <v>5.5335648148148148E-2</v>
      </c>
      <c r="L541" s="5">
        <f>VLOOKUP(C541,'2'!$B$101:$H$575,4,FALSE)</f>
        <v>50</v>
      </c>
      <c r="M541" s="140">
        <f>VLOOKUP(L541,Баллы!$A$2:$B$101,2)+N541/2</f>
        <v>48.5</v>
      </c>
      <c r="N541" s="126">
        <f>VLOOKUP(C541,'2'!$B$101:$H$575,6,FALSE)</f>
        <v>15</v>
      </c>
      <c r="O541" s="125"/>
      <c r="P541" s="5"/>
      <c r="Q541" s="140"/>
      <c r="R541" s="126"/>
      <c r="S541" s="125"/>
      <c r="T541" s="5"/>
      <c r="U541" s="140"/>
      <c r="V541" s="126"/>
      <c r="W541" s="136"/>
      <c r="X541" s="5"/>
      <c r="Y541" s="140"/>
      <c r="Z541" s="126"/>
      <c r="AA541" s="136"/>
      <c r="AB541" s="131"/>
      <c r="AC541" s="140"/>
      <c r="AD541" s="126"/>
      <c r="AE541" s="136"/>
      <c r="AF541" s="5"/>
      <c r="AG541" s="140"/>
      <c r="AH541" s="126"/>
      <c r="AI541" s="155"/>
      <c r="AJ541" s="123"/>
      <c r="AK541" s="139"/>
      <c r="AL541" s="124"/>
      <c r="AM541" s="155"/>
      <c r="AN541" s="123"/>
      <c r="AO541" s="139"/>
      <c r="AP541" s="124"/>
      <c r="AQ541" s="122"/>
      <c r="AR541" s="123"/>
      <c r="AS541" s="139"/>
      <c r="AT541" s="124"/>
      <c r="AU541" s="122"/>
      <c r="AV541" s="123"/>
      <c r="AW541" s="139"/>
      <c r="AX541" s="124"/>
    </row>
    <row r="542" spans="1:50" ht="14.4" customHeight="1">
      <c r="A542" s="245">
        <f>IF(D542=0," ",RANK(D542,$D$3:$D$1238,0))</f>
        <v>538</v>
      </c>
      <c r="B542" s="246">
        <v>540</v>
      </c>
      <c r="C542" s="104" t="s">
        <v>785</v>
      </c>
      <c r="D542" s="115">
        <f>I542+M542+Q542+U542+Y542+AC542+AG542+AK542+AO542+AW542+AS542</f>
        <v>48.5</v>
      </c>
      <c r="E542" s="115">
        <f>J542+N542+R542+V542+Z542+AD542+AH542+AL542+AP542+AX542+AT542</f>
        <v>5</v>
      </c>
      <c r="F542" s="119">
        <f>COUNTA(H542,L542,P542,T542,X542,AB542,AF542,AJ542,AN542,AV542,AR542)</f>
        <v>1</v>
      </c>
      <c r="G542" s="125"/>
      <c r="H542" s="5"/>
      <c r="I542" s="140"/>
      <c r="J542" s="126"/>
      <c r="K542" s="125">
        <f>VLOOKUP(C542,'2'!$B$101:$H$575,3,FALSE)</f>
        <v>2.2083333333333333E-2</v>
      </c>
      <c r="L542" s="5">
        <f>VLOOKUP(C542,'2'!$B$101:$H$575,4,FALSE)</f>
        <v>45</v>
      </c>
      <c r="M542" s="140">
        <f>VLOOKUP(L542,Баллы!$A$2:$B$101,2)+N542/2</f>
        <v>48.5</v>
      </c>
      <c r="N542" s="126">
        <f>VLOOKUP(C542,'2'!$B$101:$H$575,6,FALSE)</f>
        <v>5</v>
      </c>
      <c r="O542" s="125"/>
      <c r="P542" s="5"/>
      <c r="Q542" s="140"/>
      <c r="R542" s="126"/>
      <c r="S542" s="125"/>
      <c r="T542" s="5"/>
      <c r="U542" s="140"/>
      <c r="V542" s="126"/>
      <c r="W542" s="136"/>
      <c r="X542" s="5"/>
      <c r="Y542" s="140"/>
      <c r="Z542" s="126"/>
      <c r="AA542" s="136"/>
      <c r="AB542" s="131"/>
      <c r="AC542" s="140"/>
      <c r="AD542" s="126"/>
      <c r="AE542" s="136"/>
      <c r="AF542" s="5"/>
      <c r="AG542" s="140"/>
      <c r="AH542" s="126"/>
      <c r="AI542" s="155"/>
      <c r="AJ542" s="123"/>
      <c r="AK542" s="139"/>
      <c r="AL542" s="124"/>
      <c r="AM542" s="155"/>
      <c r="AN542" s="123"/>
      <c r="AO542" s="139"/>
      <c r="AP542" s="124"/>
      <c r="AQ542" s="122"/>
      <c r="AR542" s="123"/>
      <c r="AS542" s="139"/>
      <c r="AT542" s="124"/>
      <c r="AU542" s="122"/>
      <c r="AV542" s="123"/>
      <c r="AW542" s="139"/>
      <c r="AX542" s="124"/>
    </row>
    <row r="543" spans="1:50" ht="14.4" customHeight="1">
      <c r="A543" s="245">
        <f>IF(D543=0," ",RANK(D543,$D$3:$D$1238,0))</f>
        <v>538</v>
      </c>
      <c r="B543" s="246">
        <v>540</v>
      </c>
      <c r="C543" s="107" t="s">
        <v>2187</v>
      </c>
      <c r="D543" s="115">
        <f>I543+M543+Q543+U543+Y543+AC543+AG543+AK543+AO543+AW543+AS543</f>
        <v>48.5</v>
      </c>
      <c r="E543" s="115">
        <f>J543+N543+R543+V543+Z543+AD543+AH543+AL543+AP543+AX543+AT543</f>
        <v>5</v>
      </c>
      <c r="F543" s="119">
        <f>COUNTA(H543,L543,P543,T543,X543,AB543,AF543,AJ543,AN543,AV543,AR543)</f>
        <v>1</v>
      </c>
      <c r="G543" s="125"/>
      <c r="H543" s="5"/>
      <c r="I543" s="140"/>
      <c r="J543" s="126"/>
      <c r="K543" s="125"/>
      <c r="L543" s="5"/>
      <c r="M543" s="140"/>
      <c r="N543" s="126"/>
      <c r="O543" s="125"/>
      <c r="P543" s="5"/>
      <c r="Q543" s="140"/>
      <c r="R543" s="126"/>
      <c r="S543" s="125">
        <f>VLOOKUP(C543,'4'!$B$2:$I$1053,3,FALSE)</f>
        <v>1.6157407407407409E-2</v>
      </c>
      <c r="T543" s="5">
        <f>VLOOKUP(C543,'4'!$B$2:$I$1053,4,FALSE)</f>
        <v>45</v>
      </c>
      <c r="U543" s="140">
        <f>VLOOKUP(T543,Баллы!$A$2:$B$101,2)+V543/2</f>
        <v>48.5</v>
      </c>
      <c r="V543" s="126">
        <f>VLOOKUP(C543,'4'!$B$2:$I$1053,6,FALSE)</f>
        <v>5</v>
      </c>
      <c r="W543" s="136"/>
      <c r="X543" s="5"/>
      <c r="Y543" s="140"/>
      <c r="Z543" s="126"/>
      <c r="AA543" s="136"/>
      <c r="AB543" s="131"/>
      <c r="AC543" s="140"/>
      <c r="AD543" s="126"/>
      <c r="AE543" s="136"/>
      <c r="AF543" s="5"/>
      <c r="AG543" s="140"/>
      <c r="AH543" s="126"/>
      <c r="AI543" s="155"/>
      <c r="AJ543" s="123"/>
      <c r="AK543" s="139"/>
      <c r="AL543" s="124"/>
      <c r="AM543" s="155"/>
      <c r="AN543" s="123"/>
      <c r="AO543" s="139"/>
      <c r="AP543" s="124"/>
      <c r="AQ543" s="122"/>
      <c r="AR543" s="123"/>
      <c r="AS543" s="139"/>
      <c r="AT543" s="124"/>
      <c r="AU543" s="122"/>
      <c r="AV543" s="123"/>
      <c r="AW543" s="139"/>
      <c r="AX543" s="124"/>
    </row>
    <row r="544" spans="1:50" ht="14.4" customHeight="1">
      <c r="A544" s="245">
        <f>IF(D544=0," ",RANK(D544,$D$3:$D$1238,0))</f>
        <v>538</v>
      </c>
      <c r="B544" s="246">
        <v>540</v>
      </c>
      <c r="C544" s="283" t="s">
        <v>2111</v>
      </c>
      <c r="D544" s="115">
        <f>I544+M544+Q544+U544+Y544+AC544+AG544+AK544+AO544+AW544+AS544</f>
        <v>48.5</v>
      </c>
      <c r="E544" s="115">
        <f>J544+N544+R544+V544+Z544+AD544+AH544+AL544+AP544+AX544+AT544</f>
        <v>5</v>
      </c>
      <c r="F544" s="119">
        <f>COUNTA(H544,L544,P544,T544,X544,AB544,AF544,AJ544,AN544,AV544,AR544)</f>
        <v>1</v>
      </c>
      <c r="G544" s="125"/>
      <c r="H544" s="5"/>
      <c r="I544" s="140"/>
      <c r="J544" s="126"/>
      <c r="K544" s="125"/>
      <c r="L544" s="5"/>
      <c r="M544" s="140"/>
      <c r="N544" s="126"/>
      <c r="O544" s="125"/>
      <c r="P544" s="5"/>
      <c r="Q544" s="140"/>
      <c r="R544" s="126"/>
      <c r="S544" s="125"/>
      <c r="T544" s="5"/>
      <c r="U544" s="140"/>
      <c r="V544" s="126"/>
      <c r="W544" s="136"/>
      <c r="X544" s="5"/>
      <c r="Y544" s="140"/>
      <c r="Z544" s="126"/>
      <c r="AA544" s="136"/>
      <c r="AB544" s="257"/>
      <c r="AC544" s="140"/>
      <c r="AD544" s="126"/>
      <c r="AE544" s="136"/>
      <c r="AF544" s="5"/>
      <c r="AG544" s="140"/>
      <c r="AH544" s="126"/>
      <c r="AI544" s="155"/>
      <c r="AJ544" s="123"/>
      <c r="AK544" s="139"/>
      <c r="AL544" s="124"/>
      <c r="AM544" s="155">
        <f>VLOOKUP(C544,'9'!$B$2:$H$1187,3,FALSE)</f>
        <v>1.9120370370370371E-2</v>
      </c>
      <c r="AN544" s="123">
        <f>VLOOKUP(C544,'9'!$B$2:$H$1187,4,FALSE)</f>
        <v>45</v>
      </c>
      <c r="AO544" s="139">
        <f>VLOOKUP(AN544,Баллы!$A$2:$B$101,2)+AP544/2</f>
        <v>48.5</v>
      </c>
      <c r="AP544" s="124">
        <f>VLOOKUP(C544,'9'!$B$2:$H$1187,6,FALSE)</f>
        <v>5</v>
      </c>
      <c r="AQ544" s="122"/>
      <c r="AR544" s="123"/>
      <c r="AS544" s="139"/>
      <c r="AT544" s="124"/>
      <c r="AU544" s="122"/>
      <c r="AV544" s="123"/>
      <c r="AW544" s="139"/>
      <c r="AX544" s="124"/>
    </row>
    <row r="545" spans="1:50" ht="14.4" customHeight="1">
      <c r="A545" s="245">
        <f>IF(D545=0," ",RANK(D545,$D$3:$D$1238,0))</f>
        <v>543</v>
      </c>
      <c r="B545" s="246">
        <v>543</v>
      </c>
      <c r="C545" s="107" t="s">
        <v>2387</v>
      </c>
      <c r="D545" s="115">
        <f>I545+M545+Q545+U545+Y545+AC545+AG545+AK545+AO545+AW545+AS545</f>
        <v>48</v>
      </c>
      <c r="E545" s="115">
        <f>J545+N545+R545+V545+Z545+AD545+AH545+AL545+AP545+AX545+AT545</f>
        <v>20</v>
      </c>
      <c r="F545" s="119">
        <f>COUNTA(H545,L545,P545,T545,X545,AB545,AF545,AJ545,AN545,AV545,AR545)</f>
        <v>1</v>
      </c>
      <c r="G545" s="125"/>
      <c r="H545" s="5"/>
      <c r="I545" s="140"/>
      <c r="J545" s="126"/>
      <c r="K545" s="125"/>
      <c r="L545" s="5"/>
      <c r="M545" s="140"/>
      <c r="N545" s="126"/>
      <c r="O545" s="125"/>
      <c r="P545" s="5"/>
      <c r="Q545" s="140"/>
      <c r="R545" s="126"/>
      <c r="S545" s="125">
        <f>VLOOKUP(C545,'4'!$B$2:$I$1053,3,FALSE)</f>
        <v>7.7430555555555558E-2</v>
      </c>
      <c r="T545" s="5">
        <f>VLOOKUP(C545,'4'!$B$2:$I$1053,4,FALSE)</f>
        <v>53</v>
      </c>
      <c r="U545" s="140">
        <f>VLOOKUP(T545,Баллы!$A$2:$B$101,2)+V545/2</f>
        <v>48</v>
      </c>
      <c r="V545" s="126">
        <f>VLOOKUP(C545,'4'!$B$2:$I$1053,6,FALSE)</f>
        <v>20</v>
      </c>
      <c r="W545" s="136"/>
      <c r="X545" s="5"/>
      <c r="Y545" s="140"/>
      <c r="Z545" s="126"/>
      <c r="AA545" s="136"/>
      <c r="AB545" s="131"/>
      <c r="AC545" s="140"/>
      <c r="AD545" s="126"/>
      <c r="AE545" s="136"/>
      <c r="AF545" s="5"/>
      <c r="AG545" s="140"/>
      <c r="AH545" s="126"/>
      <c r="AI545" s="155"/>
      <c r="AJ545" s="123"/>
      <c r="AK545" s="139"/>
      <c r="AL545" s="124"/>
      <c r="AM545" s="155"/>
      <c r="AN545" s="123"/>
      <c r="AO545" s="139"/>
      <c r="AP545" s="124"/>
      <c r="AQ545" s="122"/>
      <c r="AR545" s="123"/>
      <c r="AS545" s="139"/>
      <c r="AT545" s="124"/>
      <c r="AU545" s="122"/>
      <c r="AV545" s="123"/>
      <c r="AW545" s="139"/>
      <c r="AX545" s="124"/>
    </row>
    <row r="546" spans="1:50" ht="14.4" customHeight="1">
      <c r="A546" s="245">
        <f>IF(D546=0," ",RANK(D546,$D$3:$D$1238,0))</f>
        <v>543</v>
      </c>
      <c r="B546" s="246">
        <v>544</v>
      </c>
      <c r="C546" s="108" t="s">
        <v>1141</v>
      </c>
      <c r="D546" s="115">
        <f>I546+M546+Q546+U546+Y546+AC546+AG546+AK546+AO546+AW546+AS546</f>
        <v>48</v>
      </c>
      <c r="E546" s="115">
        <f>J546+N546+R546+V546+Z546+AD546+AH546+AL546+AP546+AX546+AT546</f>
        <v>10</v>
      </c>
      <c r="F546" s="119">
        <f>COUNTA(H546,L546,P546,T546,X546,AB546,AF546,AJ546,AN546,AV546,AR546)</f>
        <v>1</v>
      </c>
      <c r="G546" s="125"/>
      <c r="H546" s="5"/>
      <c r="I546" s="140"/>
      <c r="J546" s="126"/>
      <c r="K546" s="125"/>
      <c r="L546" s="5"/>
      <c r="M546" s="140"/>
      <c r="N546" s="126"/>
      <c r="O546" s="125"/>
      <c r="P546" s="5"/>
      <c r="Q546" s="140"/>
      <c r="R546" s="126"/>
      <c r="S546" s="125"/>
      <c r="T546" s="5"/>
      <c r="U546" s="140"/>
      <c r="V546" s="126"/>
      <c r="W546" s="136">
        <f>VLOOKUP(C546,'5'!$B$50:$H$423,3,FALSE)</f>
        <v>6.09837962962963E-2</v>
      </c>
      <c r="X546" s="5">
        <f>VLOOKUP(C546,'5'!$B$50:$H$423,4,FALSE)</f>
        <v>48</v>
      </c>
      <c r="Y546" s="140">
        <f>VLOOKUP(X546,Баллы!$A$2:$B$101,2)+Z546/2</f>
        <v>48</v>
      </c>
      <c r="Z546" s="126">
        <f>VLOOKUP(C546,'5'!$B$50:$H$423,6,FALSE)</f>
        <v>10</v>
      </c>
      <c r="AA546" s="136"/>
      <c r="AB546" s="131"/>
      <c r="AC546" s="140"/>
      <c r="AD546" s="126"/>
      <c r="AE546" s="136"/>
      <c r="AF546" s="5"/>
      <c r="AG546" s="140"/>
      <c r="AH546" s="126"/>
      <c r="AI546" s="155"/>
      <c r="AJ546" s="123"/>
      <c r="AK546" s="139"/>
      <c r="AL546" s="124"/>
      <c r="AM546" s="155"/>
      <c r="AN546" s="123"/>
      <c r="AO546" s="139"/>
      <c r="AP546" s="124"/>
      <c r="AQ546" s="122"/>
      <c r="AR546" s="123"/>
      <c r="AS546" s="139"/>
      <c r="AT546" s="124"/>
      <c r="AU546" s="122"/>
      <c r="AV546" s="123"/>
      <c r="AW546" s="139"/>
      <c r="AX546" s="124"/>
    </row>
    <row r="547" spans="1:50" ht="14.4" customHeight="1">
      <c r="A547" s="245">
        <f>IF(D547=0," ",RANK(D547,$D$3:$D$1238,0))</f>
        <v>543</v>
      </c>
      <c r="B547" s="246">
        <v>544</v>
      </c>
      <c r="C547" s="105" t="s">
        <v>1352</v>
      </c>
      <c r="D547" s="115">
        <f>I547+M547+Q547+U547+Y547+AC547+AG547+AK547+AO547+AW547+AS547</f>
        <v>48</v>
      </c>
      <c r="E547" s="115">
        <f>J547+N547+R547+V547+Z547+AD547+AH547+AL547+AP547+AX547+AT547</f>
        <v>10</v>
      </c>
      <c r="F547" s="119">
        <f>COUNTA(H547,L547,P547,T547,X547,AB547,AF547,AJ547,AN547,AV547,AR547)</f>
        <v>1</v>
      </c>
      <c r="G547" s="125"/>
      <c r="H547" s="5"/>
      <c r="I547" s="140"/>
      <c r="J547" s="126"/>
      <c r="K547" s="125"/>
      <c r="L547" s="5"/>
      <c r="M547" s="140"/>
      <c r="N547" s="126"/>
      <c r="O547" s="125"/>
      <c r="P547" s="5"/>
      <c r="Q547" s="140"/>
      <c r="R547" s="126"/>
      <c r="S547" s="125"/>
      <c r="T547" s="5"/>
      <c r="U547" s="140"/>
      <c r="V547" s="126"/>
      <c r="W547" s="136"/>
      <c r="X547" s="5"/>
      <c r="Y547" s="140"/>
      <c r="Z547" s="126"/>
      <c r="AA547" s="136">
        <f>VLOOKUP(C547,'6'!$B$8:$H$202,3,FALSE)</f>
        <v>6.0555555555555557E-2</v>
      </c>
      <c r="AB547" s="131">
        <f>VLOOKUP(C547,'6'!$B$8:$H$202,4,FALSE)</f>
        <v>48</v>
      </c>
      <c r="AC547" s="140">
        <f>VLOOKUP(AB547,Баллы!$A$2:$B$101,2)+AD547/2</f>
        <v>48</v>
      </c>
      <c r="AD547" s="126">
        <f>VLOOKUP(C547,'6'!$B$8:$H$202,6,FALSE)</f>
        <v>10</v>
      </c>
      <c r="AE547" s="136"/>
      <c r="AF547" s="5"/>
      <c r="AG547" s="140"/>
      <c r="AH547" s="126"/>
      <c r="AI547" s="155"/>
      <c r="AJ547" s="123"/>
      <c r="AK547" s="139"/>
      <c r="AL547" s="124"/>
      <c r="AM547" s="155"/>
      <c r="AN547" s="123"/>
      <c r="AO547" s="139"/>
      <c r="AP547" s="124"/>
      <c r="AQ547" s="122"/>
      <c r="AR547" s="123"/>
      <c r="AS547" s="139"/>
      <c r="AT547" s="124"/>
      <c r="AU547" s="122"/>
      <c r="AV547" s="123"/>
      <c r="AW547" s="139"/>
      <c r="AX547" s="124"/>
    </row>
    <row r="548" spans="1:50" ht="14.4" customHeight="1">
      <c r="A548" s="245">
        <f>IF(D548=0," ",RANK(D548,$D$3:$D$1238,0))</f>
        <v>543</v>
      </c>
      <c r="B548" s="246">
        <v>544</v>
      </c>
      <c r="C548" s="283" t="s">
        <v>4598</v>
      </c>
      <c r="D548" s="115">
        <f>I548+M548+Q548+U548+Y548+AC548+AG548+AK548+AO548+AW548+AS548</f>
        <v>48</v>
      </c>
      <c r="E548" s="115">
        <f>J548+N548+R548+V548+Z548+AD548+AH548+AL548+AP548+AX548+AT548</f>
        <v>10</v>
      </c>
      <c r="F548" s="119">
        <f>COUNTA(H548,L548,P548,T548,X548,AB548,AF548,AJ548,AN548,AV548,AR548)</f>
        <v>1</v>
      </c>
      <c r="G548" s="125"/>
      <c r="H548" s="5"/>
      <c r="I548" s="140"/>
      <c r="J548" s="126"/>
      <c r="K548" s="125"/>
      <c r="L548" s="5"/>
      <c r="M548" s="140"/>
      <c r="N548" s="126"/>
      <c r="O548" s="125"/>
      <c r="P548" s="5"/>
      <c r="Q548" s="140"/>
      <c r="R548" s="126"/>
      <c r="S548" s="125"/>
      <c r="T548" s="5"/>
      <c r="U548" s="140"/>
      <c r="V548" s="126"/>
      <c r="W548" s="136"/>
      <c r="X548" s="5"/>
      <c r="Y548" s="140"/>
      <c r="Z548" s="126"/>
      <c r="AA548" s="136"/>
      <c r="AB548" s="257"/>
      <c r="AC548" s="140"/>
      <c r="AD548" s="126"/>
      <c r="AE548" s="136"/>
      <c r="AF548" s="5"/>
      <c r="AG548" s="140"/>
      <c r="AH548" s="126"/>
      <c r="AI548" s="155"/>
      <c r="AJ548" s="123"/>
      <c r="AK548" s="139"/>
      <c r="AL548" s="124"/>
      <c r="AM548" s="155">
        <f>VLOOKUP(C548,'9'!$B$2:$H$1187,3,FALSE)</f>
        <v>3.4988425925925923E-2</v>
      </c>
      <c r="AN548" s="123">
        <f>VLOOKUP(C548,'9'!$B$2:$H$1187,4,FALSE)</f>
        <v>48</v>
      </c>
      <c r="AO548" s="139">
        <f>VLOOKUP(AN548,Баллы!$A$2:$B$101,2)+AP548/2</f>
        <v>48</v>
      </c>
      <c r="AP548" s="124">
        <f>VLOOKUP(C548,'9'!$B$2:$H$1187,6,FALSE)</f>
        <v>10</v>
      </c>
      <c r="AQ548" s="122"/>
      <c r="AR548" s="123"/>
      <c r="AS548" s="139"/>
      <c r="AT548" s="124"/>
      <c r="AU548" s="122"/>
      <c r="AV548" s="123"/>
      <c r="AW548" s="139"/>
      <c r="AX548" s="124"/>
    </row>
    <row r="549" spans="1:50" ht="14.4" customHeight="1">
      <c r="A549" s="245">
        <f>IF(D549=0," ",RANK(D549,$D$3:$D$1238,0))</f>
        <v>547</v>
      </c>
      <c r="B549" s="246">
        <v>547</v>
      </c>
      <c r="C549" s="108" t="s">
        <v>213</v>
      </c>
      <c r="D549" s="115">
        <f>I549+M549+Q549+U549+Y549+AC549+AG549+AK549+AO549+AW549+AS549</f>
        <v>47.5</v>
      </c>
      <c r="E549" s="115">
        <f>J549+N549+R549+V549+Z549+AD549+AH549+AL549+AP549+AX549+AT549</f>
        <v>25</v>
      </c>
      <c r="F549" s="119">
        <f>COUNTA(H549,L549,P549,T549,X549,AB549,AF549,AJ549,AN549,AV549,AR549)</f>
        <v>1</v>
      </c>
      <c r="G549" s="125"/>
      <c r="H549" s="5"/>
      <c r="I549" s="140"/>
      <c r="J549" s="126"/>
      <c r="K549" s="125"/>
      <c r="L549" s="5"/>
      <c r="M549" s="140"/>
      <c r="N549" s="126"/>
      <c r="O549" s="125"/>
      <c r="P549" s="5"/>
      <c r="Q549" s="140"/>
      <c r="R549" s="126"/>
      <c r="S549" s="125"/>
      <c r="T549" s="5"/>
      <c r="U549" s="140"/>
      <c r="V549" s="126"/>
      <c r="W549" s="136">
        <f>VLOOKUP(C549,'5'!$B$50:$H$423,3,FALSE)</f>
        <v>0.13613425925925926</v>
      </c>
      <c r="X549" s="5">
        <f>VLOOKUP(C549,'5'!$B$50:$H$423,4,FALSE)</f>
        <v>56</v>
      </c>
      <c r="Y549" s="140">
        <f>VLOOKUP(X549,Баллы!$A$2:$B$101,2)+Z549/2</f>
        <v>47.5</v>
      </c>
      <c r="Z549" s="126">
        <f>VLOOKUP(C549,'5'!$B$50:$H$423,6,FALSE)</f>
        <v>25</v>
      </c>
      <c r="AA549" s="136"/>
      <c r="AB549" s="131"/>
      <c r="AC549" s="140"/>
      <c r="AD549" s="126"/>
      <c r="AE549" s="136"/>
      <c r="AF549" s="5"/>
      <c r="AG549" s="140"/>
      <c r="AH549" s="126"/>
      <c r="AI549" s="155"/>
      <c r="AJ549" s="123"/>
      <c r="AK549" s="139"/>
      <c r="AL549" s="124"/>
      <c r="AM549" s="155"/>
      <c r="AN549" s="123"/>
      <c r="AO549" s="139"/>
      <c r="AP549" s="124"/>
      <c r="AQ549" s="122"/>
      <c r="AR549" s="123"/>
      <c r="AS549" s="139"/>
      <c r="AT549" s="124"/>
      <c r="AU549" s="122"/>
      <c r="AV549" s="123"/>
      <c r="AW549" s="139"/>
      <c r="AX549" s="124"/>
    </row>
    <row r="550" spans="1:50" ht="14.4" customHeight="1">
      <c r="A550" s="245">
        <f>IF(D550=0," ",RANK(D550,$D$3:$D$1238,0))</f>
        <v>547</v>
      </c>
      <c r="B550" s="246">
        <v>548</v>
      </c>
      <c r="C550" s="104" t="s">
        <v>6361</v>
      </c>
      <c r="D550" s="115">
        <f>I550+M550+Q550+U550+Y550+AC550+AG550+AK550+AO550+AW550+AS550</f>
        <v>47.5</v>
      </c>
      <c r="E550" s="115">
        <f>J550+N550+R550+V550+Z550+AD550+AH550+AL550+AP550+AX550+AT550</f>
        <v>15</v>
      </c>
      <c r="F550" s="119">
        <f>COUNTA(H550,L550,P550,T550,X550,AB550,AF550,AJ550,AN550,AV550,AR550)</f>
        <v>1</v>
      </c>
      <c r="G550" s="125"/>
      <c r="H550" s="5"/>
      <c r="I550" s="140"/>
      <c r="J550" s="126"/>
      <c r="K550" s="125"/>
      <c r="L550" s="5"/>
      <c r="M550" s="140"/>
      <c r="N550" s="126"/>
      <c r="O550" s="125"/>
      <c r="P550" s="5"/>
      <c r="Q550" s="140"/>
      <c r="R550" s="126"/>
      <c r="S550" s="125"/>
      <c r="T550" s="5"/>
      <c r="U550" s="140"/>
      <c r="V550" s="126"/>
      <c r="W550" s="136"/>
      <c r="X550" s="5"/>
      <c r="Y550" s="140"/>
      <c r="Z550" s="126"/>
      <c r="AA550" s="136"/>
      <c r="AB550" s="257"/>
      <c r="AC550" s="140"/>
      <c r="AD550" s="126"/>
      <c r="AE550" s="136"/>
      <c r="AF550" s="5"/>
      <c r="AG550" s="140"/>
      <c r="AH550" s="126"/>
      <c r="AI550" s="155"/>
      <c r="AJ550" s="123"/>
      <c r="AK550" s="139"/>
      <c r="AL550" s="124"/>
      <c r="AM550" s="155"/>
      <c r="AN550" s="123"/>
      <c r="AO550" s="139"/>
      <c r="AP550" s="124"/>
      <c r="AQ550" s="122"/>
      <c r="AR550" s="123"/>
      <c r="AS550" s="139"/>
      <c r="AT550" s="124"/>
      <c r="AU550" s="122">
        <f>VLOOKUP(C550,'11'!$B$9:$H$521,3,FALSE)</f>
        <v>6.0891203703703704E-2</v>
      </c>
      <c r="AV550" s="123">
        <f>VLOOKUP(C550,'11'!$B$9:$H$521,4,FALSE)</f>
        <v>51</v>
      </c>
      <c r="AW550" s="139">
        <f>VLOOKUP(AV550,Баллы!$A$2:$B$101,2)+AX550/2</f>
        <v>47.5</v>
      </c>
      <c r="AX550" s="124">
        <f>VLOOKUP(C550,'11'!$B$9:$H$521,6,FALSE)</f>
        <v>15</v>
      </c>
    </row>
    <row r="551" spans="1:50" ht="14.4" customHeight="1">
      <c r="A551" s="245">
        <f>IF(D551=0," ",RANK(D551,$D$3:$D$1238,0))</f>
        <v>547</v>
      </c>
      <c r="B551" s="246">
        <v>549</v>
      </c>
      <c r="C551" s="104" t="s">
        <v>2580</v>
      </c>
      <c r="D551" s="115">
        <f>I551+M551+Q551+U551+Y551+AC551+AG551+AK551+AO551+AW551+AS551</f>
        <v>47.5</v>
      </c>
      <c r="E551" s="115">
        <f>J551+N551+R551+V551+Z551+AD551+AH551+AL551+AP551+AX551+AT551</f>
        <v>5</v>
      </c>
      <c r="F551" s="119">
        <f>COUNTA(H551,L551,P551,T551,X551,AB551,AF551,AJ551,AN551,AV551,AR551)</f>
        <v>1</v>
      </c>
      <c r="G551" s="125"/>
      <c r="H551" s="5"/>
      <c r="I551" s="140"/>
      <c r="J551" s="126"/>
      <c r="K551" s="125">
        <f>VLOOKUP(C551,'2'!$B$101:$H$575,3,FALSE)</f>
        <v>2.224537037037037E-2</v>
      </c>
      <c r="L551" s="5">
        <f>VLOOKUP(C551,'2'!$B$101:$H$575,4,FALSE)</f>
        <v>46</v>
      </c>
      <c r="M551" s="140">
        <f>VLOOKUP(L551,Баллы!$A$2:$B$101,2)+N551/2</f>
        <v>47.5</v>
      </c>
      <c r="N551" s="126">
        <f>VLOOKUP(C551,'2'!$B$101:$H$575,6,FALSE)</f>
        <v>5</v>
      </c>
      <c r="O551" s="125"/>
      <c r="P551" s="5"/>
      <c r="Q551" s="140"/>
      <c r="R551" s="126"/>
      <c r="S551" s="125"/>
      <c r="T551" s="5"/>
      <c r="U551" s="140"/>
      <c r="V551" s="126"/>
      <c r="W551" s="136"/>
      <c r="X551" s="5"/>
      <c r="Y551" s="140"/>
      <c r="Z551" s="126"/>
      <c r="AA551" s="136"/>
      <c r="AB551" s="131"/>
      <c r="AC551" s="140"/>
      <c r="AD551" s="126"/>
      <c r="AE551" s="136"/>
      <c r="AF551" s="5"/>
      <c r="AG551" s="140"/>
      <c r="AH551" s="126"/>
      <c r="AI551" s="155"/>
      <c r="AJ551" s="123"/>
      <c r="AK551" s="139"/>
      <c r="AL551" s="124"/>
      <c r="AM551" s="155"/>
      <c r="AN551" s="123"/>
      <c r="AO551" s="139"/>
      <c r="AP551" s="124"/>
      <c r="AQ551" s="122"/>
      <c r="AR551" s="123"/>
      <c r="AS551" s="139"/>
      <c r="AT551" s="124"/>
      <c r="AU551" s="122"/>
      <c r="AV551" s="123"/>
      <c r="AW551" s="139"/>
      <c r="AX551" s="124"/>
    </row>
    <row r="552" spans="1:50" ht="14.4" customHeight="1">
      <c r="A552" s="245">
        <f>IF(D552=0," ",RANK(D552,$D$3:$D$1238,0))</f>
        <v>547</v>
      </c>
      <c r="B552" s="246">
        <v>549</v>
      </c>
      <c r="C552" s="107" t="s">
        <v>1440</v>
      </c>
      <c r="D552" s="115">
        <f>I552+M552+Q552+U552+Y552+AC552+AG552+AK552+AO552+AW552+AS552</f>
        <v>47.5</v>
      </c>
      <c r="E552" s="115">
        <f>J552+N552+R552+V552+Z552+AD552+AH552+AL552+AP552+AX552+AT552</f>
        <v>5</v>
      </c>
      <c r="F552" s="119">
        <f>COUNTA(H552,L552,P552,T552,X552,AB552,AF552,AJ552,AN552,AV552,AR552)</f>
        <v>1</v>
      </c>
      <c r="G552" s="125"/>
      <c r="H552" s="5"/>
      <c r="I552" s="140"/>
      <c r="J552" s="126"/>
      <c r="K552" s="125"/>
      <c r="L552" s="5"/>
      <c r="M552" s="140"/>
      <c r="N552" s="126"/>
      <c r="O552" s="125"/>
      <c r="P552" s="5"/>
      <c r="Q552" s="140"/>
      <c r="R552" s="126"/>
      <c r="S552" s="125">
        <f>VLOOKUP(C552,'4'!$B$2:$I$1053,3,FALSE)</f>
        <v>1.6157407407407409E-2</v>
      </c>
      <c r="T552" s="5">
        <f>VLOOKUP(C552,'4'!$B$2:$I$1053,4,FALSE)</f>
        <v>46</v>
      </c>
      <c r="U552" s="140">
        <f>VLOOKUP(T552,Баллы!$A$2:$B$101,2)+V552/2</f>
        <v>47.5</v>
      </c>
      <c r="V552" s="126">
        <f>VLOOKUP(C552,'4'!$B$2:$I$1053,6,FALSE)</f>
        <v>5</v>
      </c>
      <c r="W552" s="136"/>
      <c r="X552" s="5"/>
      <c r="Y552" s="140"/>
      <c r="Z552" s="126"/>
      <c r="AA552" s="136"/>
      <c r="AB552" s="131"/>
      <c r="AC552" s="140"/>
      <c r="AD552" s="126"/>
      <c r="AE552" s="136"/>
      <c r="AF552" s="5"/>
      <c r="AG552" s="140"/>
      <c r="AH552" s="126"/>
      <c r="AI552" s="155"/>
      <c r="AJ552" s="123"/>
      <c r="AK552" s="139"/>
      <c r="AL552" s="124"/>
      <c r="AM552" s="155"/>
      <c r="AN552" s="123"/>
      <c r="AO552" s="139"/>
      <c r="AP552" s="124"/>
      <c r="AQ552" s="122"/>
      <c r="AR552" s="123"/>
      <c r="AS552" s="139"/>
      <c r="AT552" s="124"/>
      <c r="AU552" s="122"/>
      <c r="AV552" s="123"/>
      <c r="AW552" s="139"/>
      <c r="AX552" s="124"/>
    </row>
    <row r="553" spans="1:50" ht="14.4" customHeight="1">
      <c r="A553" s="245">
        <f>IF(D553=0," ",RANK(D553,$D$3:$D$1238,0))</f>
        <v>547</v>
      </c>
      <c r="B553" s="246">
        <v>549</v>
      </c>
      <c r="C553" s="283" t="s">
        <v>5087</v>
      </c>
      <c r="D553" s="115">
        <f>I553+M553+Q553+U553+Y553+AC553+AG553+AK553+AO553+AW553+AS553</f>
        <v>47.5</v>
      </c>
      <c r="E553" s="115">
        <f>J553+N553+R553+V553+Z553+AD553+AH553+AL553+AP553+AX553+AT553</f>
        <v>5</v>
      </c>
      <c r="F553" s="119">
        <f>COUNTA(H553,L553,P553,T553,X553,AB553,AF553,AJ553,AN553,AV553,AR553)</f>
        <v>1</v>
      </c>
      <c r="G553" s="125"/>
      <c r="H553" s="5"/>
      <c r="I553" s="140"/>
      <c r="J553" s="126"/>
      <c r="K553" s="125"/>
      <c r="L553" s="5"/>
      <c r="M553" s="140"/>
      <c r="N553" s="126"/>
      <c r="O553" s="125"/>
      <c r="P553" s="5"/>
      <c r="Q553" s="140"/>
      <c r="R553" s="126"/>
      <c r="S553" s="125"/>
      <c r="T553" s="5"/>
      <c r="U553" s="140"/>
      <c r="V553" s="126"/>
      <c r="W553" s="136"/>
      <c r="X553" s="5"/>
      <c r="Y553" s="140"/>
      <c r="Z553" s="126"/>
      <c r="AA553" s="136"/>
      <c r="AB553" s="257"/>
      <c r="AC553" s="140"/>
      <c r="AD553" s="126"/>
      <c r="AE553" s="136"/>
      <c r="AF553" s="5"/>
      <c r="AG553" s="140"/>
      <c r="AH553" s="126"/>
      <c r="AI553" s="155"/>
      <c r="AJ553" s="123"/>
      <c r="AK553" s="139"/>
      <c r="AL553" s="124"/>
      <c r="AM553" s="155">
        <f>VLOOKUP(C553,'9'!$B$2:$H$1187,3,FALSE)</f>
        <v>1.9097222222222224E-2</v>
      </c>
      <c r="AN553" s="123">
        <f>VLOOKUP(C553,'9'!$B$2:$H$1187,4,FALSE)</f>
        <v>46</v>
      </c>
      <c r="AO553" s="139">
        <f>VLOOKUP(AN553,Баллы!$A$2:$B$101,2)+AP553/2</f>
        <v>47.5</v>
      </c>
      <c r="AP553" s="124">
        <f>VLOOKUP(C553,'9'!$B$2:$H$1187,6,FALSE)</f>
        <v>5</v>
      </c>
      <c r="AQ553" s="122"/>
      <c r="AR553" s="123"/>
      <c r="AS553" s="139"/>
      <c r="AT553" s="124"/>
      <c r="AU553" s="122"/>
      <c r="AV553" s="123"/>
      <c r="AW553" s="139"/>
      <c r="AX553" s="124"/>
    </row>
    <row r="554" spans="1:50" ht="14.4" customHeight="1">
      <c r="A554" s="245">
        <f>IF(D554=0," ",RANK(D554,$D$3:$D$1238,0))</f>
        <v>552</v>
      </c>
      <c r="B554" s="246">
        <v>552</v>
      </c>
      <c r="C554" s="107" t="s">
        <v>1853</v>
      </c>
      <c r="D554" s="115">
        <f>I554+M554+Q554+U554+Y554+AC554+AG554+AK554+AO554+AW554+AS554</f>
        <v>47</v>
      </c>
      <c r="E554" s="115">
        <f>J554+N554+R554+V554+Z554+AD554+AH554+AL554+AP554+AX554+AT554</f>
        <v>10</v>
      </c>
      <c r="F554" s="119">
        <f>COUNTA(H554,L554,P554,T554,X554,AB554,AF554,AJ554,AN554,AV554,AR554)</f>
        <v>1</v>
      </c>
      <c r="G554" s="125"/>
      <c r="H554" s="5"/>
      <c r="I554" s="140"/>
      <c r="J554" s="126"/>
      <c r="K554" s="125"/>
      <c r="L554" s="5"/>
      <c r="M554" s="140"/>
      <c r="N554" s="126"/>
      <c r="O554" s="125"/>
      <c r="P554" s="5"/>
      <c r="Q554" s="140"/>
      <c r="R554" s="126"/>
      <c r="S554" s="125">
        <f>VLOOKUP(C554,'4'!$B$2:$I$1053,3,FALSE)</f>
        <v>3.5543981481481482E-2</v>
      </c>
      <c r="T554" s="5">
        <f>VLOOKUP(C554,'4'!$B$2:$I$1053,4,FALSE)</f>
        <v>49</v>
      </c>
      <c r="U554" s="140">
        <f>VLOOKUP(T554,Баллы!$A$2:$B$101,2)+V554/2</f>
        <v>47</v>
      </c>
      <c r="V554" s="126">
        <f>VLOOKUP(C554,'4'!$B$2:$I$1053,6,FALSE)</f>
        <v>10</v>
      </c>
      <c r="W554" s="136"/>
      <c r="X554" s="5"/>
      <c r="Y554" s="140"/>
      <c r="Z554" s="126"/>
      <c r="AA554" s="136"/>
      <c r="AB554" s="131"/>
      <c r="AC554" s="140"/>
      <c r="AD554" s="126"/>
      <c r="AE554" s="136"/>
      <c r="AF554" s="5"/>
      <c r="AG554" s="140"/>
      <c r="AH554" s="126"/>
      <c r="AI554" s="155"/>
      <c r="AJ554" s="123"/>
      <c r="AK554" s="139"/>
      <c r="AL554" s="124"/>
      <c r="AM554" s="155"/>
      <c r="AN554" s="123"/>
      <c r="AO554" s="139"/>
      <c r="AP554" s="124"/>
      <c r="AQ554" s="122"/>
      <c r="AR554" s="123"/>
      <c r="AS554" s="139"/>
      <c r="AT554" s="124"/>
      <c r="AU554" s="122"/>
      <c r="AV554" s="123"/>
      <c r="AW554" s="139"/>
      <c r="AX554" s="124"/>
    </row>
    <row r="555" spans="1:50" ht="14.4" customHeight="1">
      <c r="A555" s="245">
        <f>IF(D555=0," ",RANK(D555,$D$3:$D$1238,0))</f>
        <v>552</v>
      </c>
      <c r="B555" s="246">
        <v>552</v>
      </c>
      <c r="C555" s="283" t="s">
        <v>4599</v>
      </c>
      <c r="D555" s="115">
        <f>I555+M555+Q555+U555+Y555+AC555+AG555+AK555+AO555+AW555+AS555</f>
        <v>47</v>
      </c>
      <c r="E555" s="115">
        <f>J555+N555+R555+V555+Z555+AD555+AH555+AL555+AP555+AX555+AT555</f>
        <v>10</v>
      </c>
      <c r="F555" s="119">
        <f>COUNTA(H555,L555,P555,T555,X555,AB555,AF555,AJ555,AN555,AV555,AR555)</f>
        <v>1</v>
      </c>
      <c r="G555" s="125"/>
      <c r="H555" s="5"/>
      <c r="I555" s="140"/>
      <c r="J555" s="126"/>
      <c r="K555" s="125"/>
      <c r="L555" s="5"/>
      <c r="M555" s="140"/>
      <c r="N555" s="126"/>
      <c r="O555" s="125"/>
      <c r="P555" s="5"/>
      <c r="Q555" s="140"/>
      <c r="R555" s="126"/>
      <c r="S555" s="125"/>
      <c r="T555" s="5"/>
      <c r="U555" s="140"/>
      <c r="V555" s="126"/>
      <c r="W555" s="136"/>
      <c r="X555" s="5"/>
      <c r="Y555" s="140"/>
      <c r="Z555" s="126"/>
      <c r="AA555" s="136"/>
      <c r="AB555" s="257"/>
      <c r="AC555" s="140"/>
      <c r="AD555" s="126"/>
      <c r="AE555" s="136"/>
      <c r="AF555" s="5"/>
      <c r="AG555" s="140"/>
      <c r="AH555" s="126"/>
      <c r="AI555" s="155"/>
      <c r="AJ555" s="123"/>
      <c r="AK555" s="139"/>
      <c r="AL555" s="124"/>
      <c r="AM555" s="155">
        <f>VLOOKUP(C555,'9'!$B$2:$H$1187,3,FALSE)</f>
        <v>3.5069444444444445E-2</v>
      </c>
      <c r="AN555" s="123">
        <f>VLOOKUP(C555,'9'!$B$2:$H$1187,4,FALSE)</f>
        <v>49</v>
      </c>
      <c r="AO555" s="139">
        <f>VLOOKUP(AN555,Баллы!$A$2:$B$101,2)+AP555/2</f>
        <v>47</v>
      </c>
      <c r="AP555" s="124">
        <f>VLOOKUP(C555,'9'!$B$2:$H$1187,6,FALSE)</f>
        <v>10</v>
      </c>
      <c r="AQ555" s="122"/>
      <c r="AR555" s="123"/>
      <c r="AS555" s="139"/>
      <c r="AT555" s="124"/>
      <c r="AU555" s="122"/>
      <c r="AV555" s="123"/>
      <c r="AW555" s="139"/>
      <c r="AX555" s="124"/>
    </row>
    <row r="556" spans="1:50" ht="14.4" customHeight="1">
      <c r="A556" s="245">
        <f>IF(D556=0," ",RANK(D556,$D$3:$D$1238,0))</f>
        <v>554</v>
      </c>
      <c r="B556" s="246">
        <v>554</v>
      </c>
      <c r="C556" s="104" t="s">
        <v>6344</v>
      </c>
      <c r="D556" s="115">
        <f>I556+M556+Q556+U556+Y556+AC556+AG556+AK556+AO556+AW556+AS556</f>
        <v>46.5</v>
      </c>
      <c r="E556" s="115">
        <f>J556+N556+R556+V556+Z556+AD556+AH556+AL556+AP556+AX556+AT556</f>
        <v>31</v>
      </c>
      <c r="F556" s="119">
        <f>COUNTA(H556,L556,P556,T556,X556,AB556,AF556,AJ556,AN556,AV556,AR556)</f>
        <v>1</v>
      </c>
      <c r="G556" s="125"/>
      <c r="H556" s="5"/>
      <c r="I556" s="140"/>
      <c r="J556" s="126"/>
      <c r="K556" s="125"/>
      <c r="L556" s="5"/>
      <c r="M556" s="140"/>
      <c r="N556" s="126"/>
      <c r="O556" s="125"/>
      <c r="P556" s="5"/>
      <c r="Q556" s="140"/>
      <c r="R556" s="126"/>
      <c r="S556" s="125"/>
      <c r="T556" s="5"/>
      <c r="U556" s="140"/>
      <c r="V556" s="126"/>
      <c r="W556" s="136"/>
      <c r="X556" s="5"/>
      <c r="Y556" s="140"/>
      <c r="Z556" s="126"/>
      <c r="AA556" s="136"/>
      <c r="AB556" s="257"/>
      <c r="AC556" s="140"/>
      <c r="AD556" s="126"/>
      <c r="AE556" s="136"/>
      <c r="AF556" s="5"/>
      <c r="AG556" s="140"/>
      <c r="AH556" s="126"/>
      <c r="AI556" s="155"/>
      <c r="AJ556" s="123"/>
      <c r="AK556" s="139"/>
      <c r="AL556" s="124"/>
      <c r="AM556" s="155"/>
      <c r="AN556" s="123"/>
      <c r="AO556" s="139"/>
      <c r="AP556" s="124"/>
      <c r="AQ556" s="122"/>
      <c r="AR556" s="123"/>
      <c r="AS556" s="139"/>
      <c r="AT556" s="124"/>
      <c r="AU556" s="122">
        <f>VLOOKUP(C556,'11'!$B$9:$H$521,3,FALSE)</f>
        <v>0.15072916666666666</v>
      </c>
      <c r="AV556" s="123">
        <f>VLOOKUP(C556,'11'!$B$9:$H$521,4,FALSE)</f>
        <v>60</v>
      </c>
      <c r="AW556" s="139">
        <f>VLOOKUP(AV556,Баллы!$A$2:$B$101,2)+AX556/2</f>
        <v>46.5</v>
      </c>
      <c r="AX556" s="124">
        <f>VLOOKUP(C556,'11'!$B$9:$H$521,6,FALSE)</f>
        <v>31</v>
      </c>
    </row>
    <row r="557" spans="1:50" ht="14.4" customHeight="1">
      <c r="A557" s="245">
        <f>IF(D557=0," ",RANK(D557,$D$3:$D$1238,0))</f>
        <v>554</v>
      </c>
      <c r="B557" s="246">
        <v>555</v>
      </c>
      <c r="C557" s="108" t="s">
        <v>1192</v>
      </c>
      <c r="D557" s="115">
        <f>I557+M557+Q557+U557+Y557+AC557+AG557+AK557+AO557+AW557+AS557</f>
        <v>46.5</v>
      </c>
      <c r="E557" s="115">
        <f>J557+N557+R557+V557+Z557+AD557+AH557+AL557+AP557+AX557+AT557</f>
        <v>25</v>
      </c>
      <c r="F557" s="119">
        <f>COUNTA(H557,L557,P557,T557,X557,AB557,AF557,AJ557,AN557,AV557,AR557)</f>
        <v>1</v>
      </c>
      <c r="G557" s="125"/>
      <c r="H557" s="5"/>
      <c r="I557" s="140"/>
      <c r="J557" s="126"/>
      <c r="K557" s="125"/>
      <c r="L557" s="5"/>
      <c r="M557" s="140"/>
      <c r="N557" s="126"/>
      <c r="O557" s="125"/>
      <c r="P557" s="5"/>
      <c r="Q557" s="140"/>
      <c r="R557" s="126"/>
      <c r="S557" s="125"/>
      <c r="T557" s="5"/>
      <c r="U557" s="140"/>
      <c r="V557" s="126"/>
      <c r="W557" s="136">
        <f>VLOOKUP(C557,'5'!$B$50:$H$423,3,FALSE)</f>
        <v>0.13620370370370369</v>
      </c>
      <c r="X557" s="5">
        <f>VLOOKUP(C557,'5'!$B$50:$H$423,4,FALSE)</f>
        <v>57</v>
      </c>
      <c r="Y557" s="140">
        <f>VLOOKUP(X557,Баллы!$A$2:$B$101,2)+Z557/2</f>
        <v>46.5</v>
      </c>
      <c r="Z557" s="126">
        <f>VLOOKUP(C557,'5'!$B$50:$H$423,6,FALSE)</f>
        <v>25</v>
      </c>
      <c r="AA557" s="136"/>
      <c r="AB557" s="131"/>
      <c r="AC557" s="140"/>
      <c r="AD557" s="126"/>
      <c r="AE557" s="136"/>
      <c r="AF557" s="5"/>
      <c r="AG557" s="140"/>
      <c r="AH557" s="126"/>
      <c r="AI557" s="155"/>
      <c r="AJ557" s="123"/>
      <c r="AK557" s="139"/>
      <c r="AL557" s="124"/>
      <c r="AM557" s="155"/>
      <c r="AN557" s="123"/>
      <c r="AO557" s="139"/>
      <c r="AP557" s="124"/>
      <c r="AQ557" s="122"/>
      <c r="AR557" s="123"/>
      <c r="AS557" s="139"/>
      <c r="AT557" s="124"/>
      <c r="AU557" s="122"/>
      <c r="AV557" s="123"/>
      <c r="AW557" s="139"/>
      <c r="AX557" s="124"/>
    </row>
    <row r="558" spans="1:50" ht="14.4" customHeight="1">
      <c r="A558" s="245">
        <f>IF(D558=0," ",RANK(D558,$D$3:$D$1238,0))</f>
        <v>554</v>
      </c>
      <c r="B558" s="246">
        <v>556</v>
      </c>
      <c r="C558" s="104" t="s">
        <v>894</v>
      </c>
      <c r="D558" s="115">
        <f>I558+M558+Q558+U558+Y558+AC558+AG558+AK558+AO558+AW558+AS558</f>
        <v>46.5</v>
      </c>
      <c r="E558" s="115">
        <f>J558+N558+R558+V558+Z558+AD558+AH558+AL558+AP558+AX558+AT558</f>
        <v>15</v>
      </c>
      <c r="F558" s="119">
        <f>COUNTA(H558,L558,P558,T558,X558,AB558,AF558,AJ558,AN558,AV558,AR558)</f>
        <v>1</v>
      </c>
      <c r="G558" s="125"/>
      <c r="H558" s="5"/>
      <c r="I558" s="140"/>
      <c r="J558" s="126"/>
      <c r="K558" s="125">
        <f>VLOOKUP(C558,'2'!$B$101:$H$575,3,FALSE)</f>
        <v>5.559027777777778E-2</v>
      </c>
      <c r="L558" s="5">
        <f>VLOOKUP(C558,'2'!$B$101:$H$575,4,FALSE)</f>
        <v>52</v>
      </c>
      <c r="M558" s="140">
        <f>VLOOKUP(L558,Баллы!$A$2:$B$101,2)+N558/2</f>
        <v>46.5</v>
      </c>
      <c r="N558" s="126">
        <f>VLOOKUP(C558,'2'!$B$101:$H$575,6,FALSE)</f>
        <v>15</v>
      </c>
      <c r="O558" s="125"/>
      <c r="P558" s="5"/>
      <c r="Q558" s="140"/>
      <c r="R558" s="126"/>
      <c r="S558" s="125"/>
      <c r="T558" s="5"/>
      <c r="U558" s="140"/>
      <c r="V558" s="126"/>
      <c r="W558" s="136"/>
      <c r="X558" s="5"/>
      <c r="Y558" s="140"/>
      <c r="Z558" s="126"/>
      <c r="AA558" s="136"/>
      <c r="AB558" s="131"/>
      <c r="AC558" s="140"/>
      <c r="AD558" s="126"/>
      <c r="AE558" s="136"/>
      <c r="AF558" s="5"/>
      <c r="AG558" s="140"/>
      <c r="AH558" s="126"/>
      <c r="AI558" s="155"/>
      <c r="AJ558" s="123"/>
      <c r="AK558" s="139"/>
      <c r="AL558" s="124"/>
      <c r="AM558" s="155"/>
      <c r="AN558" s="123"/>
      <c r="AO558" s="139"/>
      <c r="AP558" s="124"/>
      <c r="AQ558" s="122"/>
      <c r="AR558" s="123"/>
      <c r="AS558" s="139"/>
      <c r="AT558" s="124"/>
      <c r="AU558" s="122"/>
      <c r="AV558" s="123"/>
      <c r="AW558" s="139"/>
      <c r="AX558" s="124"/>
    </row>
    <row r="559" spans="1:50" ht="14.4" customHeight="1">
      <c r="A559" s="245">
        <f>IF(D559=0," ",RANK(D559,$D$3:$D$1238,0))</f>
        <v>554</v>
      </c>
      <c r="B559" s="246">
        <v>557</v>
      </c>
      <c r="C559" s="107" t="s">
        <v>1897</v>
      </c>
      <c r="D559" s="115">
        <f>I559+M559+Q559+U559+Y559+AC559+AG559+AK559+AO559+AW559+AS559</f>
        <v>46.5</v>
      </c>
      <c r="E559" s="115">
        <f>J559+N559+R559+V559+Z559+AD559+AH559+AL559+AP559+AX559+AT559</f>
        <v>5</v>
      </c>
      <c r="F559" s="119">
        <f>COUNTA(H559,L559,P559,T559,X559,AB559,AF559,AJ559,AN559,AV559,AR559)</f>
        <v>1</v>
      </c>
      <c r="G559" s="125"/>
      <c r="H559" s="5"/>
      <c r="I559" s="140"/>
      <c r="J559" s="126"/>
      <c r="K559" s="125"/>
      <c r="L559" s="5"/>
      <c r="M559" s="140"/>
      <c r="N559" s="126"/>
      <c r="O559" s="125"/>
      <c r="P559" s="5"/>
      <c r="Q559" s="140"/>
      <c r="R559" s="126"/>
      <c r="S559" s="125">
        <f>VLOOKUP(C559,'4'!$B$2:$I$1053,3,FALSE)</f>
        <v>1.6180555555555556E-2</v>
      </c>
      <c r="T559" s="5">
        <f>VLOOKUP(C559,'4'!$B$2:$I$1053,4,FALSE)</f>
        <v>47</v>
      </c>
      <c r="U559" s="140">
        <f>VLOOKUP(T559,Баллы!$A$2:$B$101,2)+V559/2</f>
        <v>46.5</v>
      </c>
      <c r="V559" s="126">
        <f>VLOOKUP(C559,'4'!$B$2:$I$1053,6,FALSE)</f>
        <v>5</v>
      </c>
      <c r="W559" s="136"/>
      <c r="X559" s="5"/>
      <c r="Y559" s="140"/>
      <c r="Z559" s="126"/>
      <c r="AA559" s="136"/>
      <c r="AB559" s="131"/>
      <c r="AC559" s="140"/>
      <c r="AD559" s="126"/>
      <c r="AE559" s="136"/>
      <c r="AF559" s="5"/>
      <c r="AG559" s="140"/>
      <c r="AH559" s="126"/>
      <c r="AI559" s="155"/>
      <c r="AJ559" s="123"/>
      <c r="AK559" s="139"/>
      <c r="AL559" s="124"/>
      <c r="AM559" s="155"/>
      <c r="AN559" s="123"/>
      <c r="AO559" s="139"/>
      <c r="AP559" s="124"/>
      <c r="AQ559" s="122"/>
      <c r="AR559" s="123"/>
      <c r="AS559" s="139"/>
      <c r="AT559" s="124"/>
      <c r="AU559" s="122"/>
      <c r="AV559" s="123"/>
      <c r="AW559" s="139"/>
      <c r="AX559" s="124"/>
    </row>
    <row r="560" spans="1:50" ht="14.4" customHeight="1">
      <c r="A560" s="245">
        <f>IF(D560=0," ",RANK(D560,$D$3:$D$1238,0))</f>
        <v>554</v>
      </c>
      <c r="B560" s="246">
        <v>557</v>
      </c>
      <c r="C560" s="104" t="s">
        <v>688</v>
      </c>
      <c r="D560" s="115">
        <f>I560+M560+Q560+U560+Y560+AC560+AG560+AK560+AO560+AW560+AS560</f>
        <v>46.5</v>
      </c>
      <c r="E560" s="115">
        <f>J560+N560+R560+V560+Z560+AD560+AH560+AL560+AP560+AX560+AT560</f>
        <v>5</v>
      </c>
      <c r="F560" s="119">
        <f>COUNTA(H560,L560,P560,T560,X560,AB560,AF560,AJ560,AN560,AV560,AR560)</f>
        <v>1</v>
      </c>
      <c r="G560" s="125"/>
      <c r="H560" s="5"/>
      <c r="I560" s="140"/>
      <c r="J560" s="126"/>
      <c r="K560" s="125">
        <f>VLOOKUP(C560,'2'!$B$101:$H$575,3,FALSE)</f>
        <v>2.225694444444444E-2</v>
      </c>
      <c r="L560" s="5">
        <f>VLOOKUP(C560,'2'!$B$101:$H$575,4,FALSE)</f>
        <v>47</v>
      </c>
      <c r="M560" s="140">
        <f>VLOOKUP(L560,Баллы!$A$2:$B$101,2)+N560/2</f>
        <v>46.5</v>
      </c>
      <c r="N560" s="126">
        <f>VLOOKUP(C560,'2'!$B$101:$H$575,6,FALSE)</f>
        <v>5</v>
      </c>
      <c r="O560" s="125"/>
      <c r="P560" s="5"/>
      <c r="Q560" s="140"/>
      <c r="R560" s="126"/>
      <c r="S560" s="125"/>
      <c r="T560" s="5"/>
      <c r="U560" s="140"/>
      <c r="V560" s="126"/>
      <c r="W560" s="136"/>
      <c r="X560" s="5"/>
      <c r="Y560" s="140"/>
      <c r="Z560" s="126"/>
      <c r="AA560" s="136"/>
      <c r="AB560" s="131"/>
      <c r="AC560" s="140"/>
      <c r="AD560" s="126"/>
      <c r="AE560" s="136"/>
      <c r="AF560" s="5"/>
      <c r="AG560" s="140"/>
      <c r="AH560" s="126"/>
      <c r="AI560" s="155"/>
      <c r="AJ560" s="123"/>
      <c r="AK560" s="139"/>
      <c r="AL560" s="124"/>
      <c r="AM560" s="155"/>
      <c r="AN560" s="123"/>
      <c r="AO560" s="139"/>
      <c r="AP560" s="124"/>
      <c r="AQ560" s="122"/>
      <c r="AR560" s="123"/>
      <c r="AS560" s="139"/>
      <c r="AT560" s="124"/>
      <c r="AU560" s="122"/>
      <c r="AV560" s="123"/>
      <c r="AW560" s="139"/>
      <c r="AX560" s="124"/>
    </row>
    <row r="561" spans="1:50" ht="14.4" customHeight="1">
      <c r="A561" s="245">
        <f>IF(D561=0," ",RANK(D561,$D$3:$D$1238,0))</f>
        <v>554</v>
      </c>
      <c r="B561" s="246">
        <v>557</v>
      </c>
      <c r="C561" s="283" t="s">
        <v>5089</v>
      </c>
      <c r="D561" s="115">
        <f>I561+M561+Q561+U561+Y561+AC561+AG561+AK561+AO561+AW561+AS561</f>
        <v>46.5</v>
      </c>
      <c r="E561" s="115">
        <f>J561+N561+R561+V561+Z561+AD561+AH561+AL561+AP561+AX561+AT561</f>
        <v>5</v>
      </c>
      <c r="F561" s="119">
        <f>COUNTA(H561,L561,P561,T561,X561,AB561,AF561,AJ561,AN561,AV561,AR561)</f>
        <v>1</v>
      </c>
      <c r="G561" s="125"/>
      <c r="H561" s="5"/>
      <c r="I561" s="140"/>
      <c r="J561" s="126"/>
      <c r="K561" s="125"/>
      <c r="L561" s="5"/>
      <c r="M561" s="140"/>
      <c r="N561" s="126"/>
      <c r="O561" s="125"/>
      <c r="P561" s="5"/>
      <c r="Q561" s="140"/>
      <c r="R561" s="126"/>
      <c r="S561" s="125"/>
      <c r="T561" s="5"/>
      <c r="U561" s="140"/>
      <c r="V561" s="126"/>
      <c r="W561" s="136"/>
      <c r="X561" s="5"/>
      <c r="Y561" s="140"/>
      <c r="Z561" s="126"/>
      <c r="AA561" s="136"/>
      <c r="AB561" s="257"/>
      <c r="AC561" s="140"/>
      <c r="AD561" s="126"/>
      <c r="AE561" s="136"/>
      <c r="AF561" s="5"/>
      <c r="AG561" s="140"/>
      <c r="AH561" s="126"/>
      <c r="AI561" s="155"/>
      <c r="AJ561" s="123"/>
      <c r="AK561" s="139"/>
      <c r="AL561" s="124"/>
      <c r="AM561" s="155">
        <f>VLOOKUP(C561,'9'!$B$2:$H$1187,3,FALSE)</f>
        <v>1.8726851851851852E-2</v>
      </c>
      <c r="AN561" s="123">
        <f>VLOOKUP(C561,'9'!$B$2:$H$1187,4,FALSE)</f>
        <v>47</v>
      </c>
      <c r="AO561" s="139">
        <f>VLOOKUP(AN561,Баллы!$A$2:$B$101,2)+AP561/2</f>
        <v>46.5</v>
      </c>
      <c r="AP561" s="124">
        <f>VLOOKUP(C561,'9'!$B$2:$H$1187,6,FALSE)</f>
        <v>5</v>
      </c>
      <c r="AQ561" s="122"/>
      <c r="AR561" s="123"/>
      <c r="AS561" s="139"/>
      <c r="AT561" s="124"/>
      <c r="AU561" s="122"/>
      <c r="AV561" s="123"/>
      <c r="AW561" s="139"/>
      <c r="AX561" s="124"/>
    </row>
    <row r="562" spans="1:50" ht="14.4" customHeight="1">
      <c r="A562" s="245">
        <f>IF(D562=0," ",RANK(D562,$D$3:$D$1238,0))</f>
        <v>560</v>
      </c>
      <c r="B562" s="246">
        <v>560</v>
      </c>
      <c r="C562" s="283" t="s">
        <v>4601</v>
      </c>
      <c r="D562" s="115">
        <f>I562+M562+Q562+U562+Y562+AC562+AG562+AK562+AO562+AW562+AS562</f>
        <v>46</v>
      </c>
      <c r="E562" s="115">
        <f>J562+N562+R562+V562+Z562+AD562+AH562+AL562+AP562+AX562+AT562</f>
        <v>10</v>
      </c>
      <c r="F562" s="119">
        <f>COUNTA(H562,L562,P562,T562,X562,AB562,AF562,AJ562,AN562,AV562,AR562)</f>
        <v>1</v>
      </c>
      <c r="G562" s="125"/>
      <c r="H562" s="5"/>
      <c r="I562" s="140"/>
      <c r="J562" s="126"/>
      <c r="K562" s="125"/>
      <c r="L562" s="5"/>
      <c r="M562" s="140"/>
      <c r="N562" s="126"/>
      <c r="O562" s="125"/>
      <c r="P562" s="5"/>
      <c r="Q562" s="140"/>
      <c r="R562" s="126"/>
      <c r="S562" s="125"/>
      <c r="T562" s="5"/>
      <c r="U562" s="140"/>
      <c r="V562" s="126"/>
      <c r="W562" s="136"/>
      <c r="X562" s="5"/>
      <c r="Y562" s="140"/>
      <c r="Z562" s="126"/>
      <c r="AA562" s="136"/>
      <c r="AB562" s="257"/>
      <c r="AC562" s="140"/>
      <c r="AD562" s="126"/>
      <c r="AE562" s="136"/>
      <c r="AF562" s="5"/>
      <c r="AG562" s="140"/>
      <c r="AH562" s="126"/>
      <c r="AI562" s="155"/>
      <c r="AJ562" s="123"/>
      <c r="AK562" s="139"/>
      <c r="AL562" s="124"/>
      <c r="AM562" s="155">
        <f>VLOOKUP(C562,'9'!$B$2:$H$1187,3,FALSE)</f>
        <v>3.5115740740740739E-2</v>
      </c>
      <c r="AN562" s="123">
        <f>VLOOKUP(C562,'9'!$B$2:$H$1187,4,FALSE)</f>
        <v>50</v>
      </c>
      <c r="AO562" s="139">
        <f>VLOOKUP(AN562,Баллы!$A$2:$B$101,2)+AP562/2</f>
        <v>46</v>
      </c>
      <c r="AP562" s="124">
        <f>VLOOKUP(C562,'9'!$B$2:$H$1187,6,FALSE)</f>
        <v>10</v>
      </c>
      <c r="AQ562" s="122"/>
      <c r="AR562" s="123"/>
      <c r="AS562" s="139"/>
      <c r="AT562" s="124"/>
      <c r="AU562" s="122"/>
      <c r="AV562" s="123"/>
      <c r="AW562" s="139"/>
      <c r="AX562" s="124"/>
    </row>
    <row r="563" spans="1:50" ht="14.4" customHeight="1">
      <c r="A563" s="245">
        <f>IF(D563=0," ",RANK(D563,$D$3:$D$1238,0))</f>
        <v>560</v>
      </c>
      <c r="B563" s="246">
        <v>560</v>
      </c>
      <c r="C563" s="104" t="s">
        <v>6315</v>
      </c>
      <c r="D563" s="115">
        <f>I563+M563+Q563+U563+Y563+AC563+AG563+AK563+AO563+AW563+AS563</f>
        <v>46</v>
      </c>
      <c r="E563" s="115">
        <f>J563+N563+R563+V563+Z563+AD563+AH563+AL563+AP563+AX563+AT563</f>
        <v>10</v>
      </c>
      <c r="F563" s="119">
        <f>COUNTA(H563,L563,P563,T563,X563,AB563,AF563,AJ563,AN563,AV563,AR563)</f>
        <v>1</v>
      </c>
      <c r="G563" s="125"/>
      <c r="H563" s="5"/>
      <c r="I563" s="140"/>
      <c r="J563" s="126"/>
      <c r="K563" s="125"/>
      <c r="L563" s="5"/>
      <c r="M563" s="140"/>
      <c r="N563" s="126"/>
      <c r="O563" s="125"/>
      <c r="P563" s="5"/>
      <c r="Q563" s="140"/>
      <c r="R563" s="126"/>
      <c r="S563" s="125"/>
      <c r="T563" s="5"/>
      <c r="U563" s="140"/>
      <c r="V563" s="126"/>
      <c r="W563" s="136"/>
      <c r="X563" s="5"/>
      <c r="Y563" s="140"/>
      <c r="Z563" s="126"/>
      <c r="AA563" s="136"/>
      <c r="AB563" s="257"/>
      <c r="AC563" s="140"/>
      <c r="AD563" s="126"/>
      <c r="AE563" s="136"/>
      <c r="AF563" s="5"/>
      <c r="AG563" s="140"/>
      <c r="AH563" s="126"/>
      <c r="AI563" s="155"/>
      <c r="AJ563" s="123"/>
      <c r="AK563" s="139"/>
      <c r="AL563" s="124"/>
      <c r="AM563" s="155"/>
      <c r="AN563" s="123"/>
      <c r="AO563" s="139"/>
      <c r="AP563" s="124"/>
      <c r="AQ563" s="122">
        <f>VLOOKUP(C563,'10'!$B$8:$H$232,3,FALSE)</f>
        <v>4.929398148148148E-2</v>
      </c>
      <c r="AR563" s="123">
        <f>VLOOKUP(C563,'10'!$B$8:$H$232,4,FALSE)</f>
        <v>50</v>
      </c>
      <c r="AS563" s="139">
        <f>VLOOKUP(AR563,Баллы!$A$2:$B$101,2)+AT563/2</f>
        <v>46</v>
      </c>
      <c r="AT563" s="124">
        <f>VLOOKUP(C563,'10'!$B$8:$H$232,6,FALSE)</f>
        <v>10</v>
      </c>
      <c r="AU563" s="122"/>
      <c r="AV563" s="123"/>
      <c r="AW563" s="139"/>
      <c r="AX563" s="124"/>
    </row>
    <row r="564" spans="1:50" ht="14.4" customHeight="1">
      <c r="A564" s="245">
        <f>IF(D564=0," ",RANK(D564,$D$3:$D$1238,0))</f>
        <v>562</v>
      </c>
      <c r="B564" s="246">
        <v>562</v>
      </c>
      <c r="C564" s="107" t="s">
        <v>2137</v>
      </c>
      <c r="D564" s="115">
        <f>I564+M564+Q564+U564+Y564+AC564+AG564+AK564+AO564+AW564+AS564</f>
        <v>45.5</v>
      </c>
      <c r="E564" s="115">
        <f>J564+N564+R564+V564+Z564+AD564+AH564+AL564+AP564+AX564+AT564</f>
        <v>35</v>
      </c>
      <c r="F564" s="119">
        <f>COUNTA(H564,L564,P564,T564,X564,AB564,AF564,AJ564,AN564,AV564,AR564)</f>
        <v>2</v>
      </c>
      <c r="G564" s="125"/>
      <c r="H564" s="5"/>
      <c r="I564" s="140"/>
      <c r="J564" s="126"/>
      <c r="K564" s="125"/>
      <c r="L564" s="5"/>
      <c r="M564" s="140"/>
      <c r="N564" s="126"/>
      <c r="O564" s="125"/>
      <c r="P564" s="5"/>
      <c r="Q564" s="140"/>
      <c r="R564" s="126"/>
      <c r="S564" s="125">
        <f>VLOOKUP(C564,'4'!$B$2:$I$1053,3,FALSE)</f>
        <v>4.2002314814814812E-2</v>
      </c>
      <c r="T564" s="5">
        <f>VLOOKUP(C564,'4'!$B$2:$I$1053,4,FALSE)</f>
        <v>141</v>
      </c>
      <c r="U564" s="140">
        <f>VLOOKUP(T564,Баллы!$A$2:$B$101,2)+V564/2</f>
        <v>6</v>
      </c>
      <c r="V564" s="126">
        <f>VLOOKUP(C564,'4'!$B$2:$I$1053,6,FALSE)</f>
        <v>10</v>
      </c>
      <c r="W564" s="136"/>
      <c r="X564" s="5"/>
      <c r="Y564" s="140"/>
      <c r="Z564" s="126"/>
      <c r="AA564" s="136"/>
      <c r="AB564" s="257"/>
      <c r="AC564" s="140"/>
      <c r="AD564" s="126"/>
      <c r="AE564" s="136"/>
      <c r="AF564" s="5"/>
      <c r="AG564" s="140"/>
      <c r="AH564" s="126"/>
      <c r="AI564" s="155"/>
      <c r="AJ564" s="123"/>
      <c r="AK564" s="139"/>
      <c r="AL564" s="124"/>
      <c r="AM564" s="155">
        <f>VLOOKUP(C564,'9'!$B$2:$H$1187,3,FALSE)</f>
        <v>0.10510416666666667</v>
      </c>
      <c r="AN564" s="123">
        <f>VLOOKUP(C564,'9'!$B$2:$H$1187,4,FALSE)</f>
        <v>64</v>
      </c>
      <c r="AO564" s="139">
        <f>VLOOKUP(AN564,Баллы!$A$2:$B$101,2)+AP564/2</f>
        <v>39.5</v>
      </c>
      <c r="AP564" s="124">
        <f>VLOOKUP(C564,'9'!$B$2:$H$1187,6,FALSE)</f>
        <v>25</v>
      </c>
      <c r="AQ564" s="122"/>
      <c r="AR564" s="123"/>
      <c r="AS564" s="139"/>
      <c r="AT564" s="124"/>
      <c r="AU564" s="122"/>
      <c r="AV564" s="123"/>
      <c r="AW564" s="139"/>
      <c r="AX564" s="124"/>
    </row>
    <row r="565" spans="1:50" ht="14.4" customHeight="1">
      <c r="A565" s="245">
        <f>IF(D565=0," ",RANK(D565,$D$3:$D$1238,0))</f>
        <v>562</v>
      </c>
      <c r="B565" s="246">
        <v>563</v>
      </c>
      <c r="C565" s="104" t="s">
        <v>895</v>
      </c>
      <c r="D565" s="115">
        <f>I565+M565+Q565+U565+Y565+AC565+AG565+AK565+AO565+AW565+AS565</f>
        <v>45.5</v>
      </c>
      <c r="E565" s="115">
        <f>J565+N565+R565+V565+Z565+AD565+AH565+AL565+AP565+AX565+AT565</f>
        <v>15</v>
      </c>
      <c r="F565" s="119">
        <f>COUNTA(H565,L565,P565,T565,X565,AB565,AF565,AJ565,AN565,AV565,AR565)</f>
        <v>1</v>
      </c>
      <c r="G565" s="125"/>
      <c r="H565" s="5"/>
      <c r="I565" s="140"/>
      <c r="J565" s="126"/>
      <c r="K565" s="125">
        <f>VLOOKUP(C565,'2'!$B$101:$H$575,3,FALSE)</f>
        <v>5.5775462962962964E-2</v>
      </c>
      <c r="L565" s="5">
        <f>VLOOKUP(C565,'2'!$B$101:$H$575,4,FALSE)</f>
        <v>53</v>
      </c>
      <c r="M565" s="140">
        <f>VLOOKUP(L565,Баллы!$A$2:$B$101,2)+N565/2</f>
        <v>45.5</v>
      </c>
      <c r="N565" s="126">
        <f>VLOOKUP(C565,'2'!$B$101:$H$575,6,FALSE)</f>
        <v>15</v>
      </c>
      <c r="O565" s="125"/>
      <c r="P565" s="5"/>
      <c r="Q565" s="140"/>
      <c r="R565" s="126"/>
      <c r="S565" s="125"/>
      <c r="T565" s="5"/>
      <c r="U565" s="140"/>
      <c r="V565" s="126"/>
      <c r="W565" s="136"/>
      <c r="X565" s="5"/>
      <c r="Y565" s="140"/>
      <c r="Z565" s="126"/>
      <c r="AA565" s="136"/>
      <c r="AB565" s="131"/>
      <c r="AC565" s="140"/>
      <c r="AD565" s="126"/>
      <c r="AE565" s="136"/>
      <c r="AF565" s="5"/>
      <c r="AG565" s="140"/>
      <c r="AH565" s="126"/>
      <c r="AI565" s="155"/>
      <c r="AJ565" s="123"/>
      <c r="AK565" s="139"/>
      <c r="AL565" s="124"/>
      <c r="AM565" s="155"/>
      <c r="AN565" s="123"/>
      <c r="AO565" s="139"/>
      <c r="AP565" s="124"/>
      <c r="AQ565" s="122"/>
      <c r="AR565" s="123"/>
      <c r="AS565" s="139"/>
      <c r="AT565" s="124"/>
      <c r="AU565" s="122"/>
      <c r="AV565" s="123"/>
      <c r="AW565" s="139"/>
      <c r="AX565" s="124"/>
    </row>
    <row r="566" spans="1:50" ht="14.4" customHeight="1">
      <c r="A566" s="245">
        <f>IF(D566=0," ",RANK(D566,$D$3:$D$1238,0))</f>
        <v>562</v>
      </c>
      <c r="B566" s="246">
        <v>564</v>
      </c>
      <c r="C566" s="104" t="s">
        <v>477</v>
      </c>
      <c r="D566" s="115">
        <f>I566+M566+Q566+U566+Y566+AC566+AG566+AK566+AO566+AW566+AS566</f>
        <v>45.5</v>
      </c>
      <c r="E566" s="115">
        <f>J566+N566+R566+V566+Z566+AD566+AH566+AL566+AP566+AX566+AT566</f>
        <v>5</v>
      </c>
      <c r="F566" s="119">
        <f>COUNTA(H566,L566,P566,T566,X566,AB566,AF566,AJ566,AN566,AV566,AR566)</f>
        <v>1</v>
      </c>
      <c r="G566" s="125"/>
      <c r="H566" s="5"/>
      <c r="I566" s="140"/>
      <c r="J566" s="126"/>
      <c r="K566" s="125">
        <f>VLOOKUP(C566,'2'!$B$101:$H$575,3,FALSE)</f>
        <v>2.2337962962962962E-2</v>
      </c>
      <c r="L566" s="5">
        <f>VLOOKUP(C566,'2'!$B$101:$H$575,4,FALSE)</f>
        <v>48</v>
      </c>
      <c r="M566" s="140">
        <f>VLOOKUP(L566,Баллы!$A$2:$B$101,2)+N566/2</f>
        <v>45.5</v>
      </c>
      <c r="N566" s="126">
        <f>VLOOKUP(C566,'2'!$B$101:$H$575,6,FALSE)</f>
        <v>5</v>
      </c>
      <c r="O566" s="125"/>
      <c r="P566" s="5"/>
      <c r="Q566" s="140"/>
      <c r="R566" s="126"/>
      <c r="S566" s="125"/>
      <c r="T566" s="5"/>
      <c r="U566" s="140"/>
      <c r="V566" s="126"/>
      <c r="W566" s="136"/>
      <c r="X566" s="5"/>
      <c r="Y566" s="140"/>
      <c r="Z566" s="126"/>
      <c r="AA566" s="136"/>
      <c r="AB566" s="131"/>
      <c r="AC566" s="140"/>
      <c r="AD566" s="126"/>
      <c r="AE566" s="136"/>
      <c r="AF566" s="5"/>
      <c r="AG566" s="140"/>
      <c r="AH566" s="126"/>
      <c r="AI566" s="155"/>
      <c r="AJ566" s="123"/>
      <c r="AK566" s="139"/>
      <c r="AL566" s="124"/>
      <c r="AM566" s="155"/>
      <c r="AN566" s="123"/>
      <c r="AO566" s="139"/>
      <c r="AP566" s="124"/>
      <c r="AQ566" s="122"/>
      <c r="AR566" s="123"/>
      <c r="AS566" s="139"/>
      <c r="AT566" s="124"/>
      <c r="AU566" s="122"/>
      <c r="AV566" s="123"/>
      <c r="AW566" s="139"/>
      <c r="AX566" s="124"/>
    </row>
    <row r="567" spans="1:50" ht="14.4" customHeight="1">
      <c r="A567" s="245">
        <f>IF(D567=0," ",RANK(D567,$D$3:$D$1238,0))</f>
        <v>562</v>
      </c>
      <c r="B567" s="246">
        <v>564</v>
      </c>
      <c r="C567" s="104" t="s">
        <v>786</v>
      </c>
      <c r="D567" s="115">
        <f>I567+M567+Q567+U567+Y567+AC567+AG567+AK567+AO567+AW567+AS567</f>
        <v>45.5</v>
      </c>
      <c r="E567" s="115">
        <f>J567+N567+R567+V567+Z567+AD567+AH567+AL567+AP567+AX567+AT567</f>
        <v>5</v>
      </c>
      <c r="F567" s="119">
        <f>COUNTA(H567,L567,P567,T567,X567,AB567,AF567,AJ567,AN567,AV567,AR567)</f>
        <v>1</v>
      </c>
      <c r="G567" s="125"/>
      <c r="H567" s="5"/>
      <c r="I567" s="140"/>
      <c r="J567" s="126"/>
      <c r="K567" s="125">
        <f>VLOOKUP(C567,'2'!$B$101:$H$575,3,FALSE)</f>
        <v>2.2337962962962962E-2</v>
      </c>
      <c r="L567" s="5">
        <f>VLOOKUP(C567,'2'!$B$101:$H$575,4,FALSE)</f>
        <v>48</v>
      </c>
      <c r="M567" s="140">
        <f>VLOOKUP(L567,Баллы!$A$2:$B$101,2)+N567/2</f>
        <v>45.5</v>
      </c>
      <c r="N567" s="126">
        <f>VLOOKUP(C567,'2'!$B$101:$H$575,6,FALSE)</f>
        <v>5</v>
      </c>
      <c r="O567" s="125"/>
      <c r="P567" s="5"/>
      <c r="Q567" s="140"/>
      <c r="R567" s="126"/>
      <c r="S567" s="125"/>
      <c r="T567" s="5"/>
      <c r="U567" s="140"/>
      <c r="V567" s="126"/>
      <c r="W567" s="136"/>
      <c r="X567" s="5"/>
      <c r="Y567" s="140"/>
      <c r="Z567" s="126"/>
      <c r="AA567" s="136"/>
      <c r="AB567" s="131"/>
      <c r="AC567" s="140"/>
      <c r="AD567" s="126"/>
      <c r="AE567" s="136"/>
      <c r="AF567" s="5"/>
      <c r="AG567" s="140"/>
      <c r="AH567" s="126"/>
      <c r="AI567" s="155"/>
      <c r="AJ567" s="123"/>
      <c r="AK567" s="139"/>
      <c r="AL567" s="124"/>
      <c r="AM567" s="155"/>
      <c r="AN567" s="123"/>
      <c r="AO567" s="139"/>
      <c r="AP567" s="124"/>
      <c r="AQ567" s="122"/>
      <c r="AR567" s="123"/>
      <c r="AS567" s="139"/>
      <c r="AT567" s="124"/>
      <c r="AU567" s="122"/>
      <c r="AV567" s="123"/>
      <c r="AW567" s="139"/>
      <c r="AX567" s="124"/>
    </row>
    <row r="568" spans="1:50" ht="14.4" customHeight="1">
      <c r="A568" s="245">
        <f>IF(D568=0," ",RANK(D568,$D$3:$D$1238,0))</f>
        <v>566</v>
      </c>
      <c r="B568" s="246">
        <v>566</v>
      </c>
      <c r="C568" s="104" t="s">
        <v>558</v>
      </c>
      <c r="D568" s="115">
        <f>I568+M568+Q568+U568+Y568+AC568+AG568+AK568+AO568+AW568+AS568</f>
        <v>45</v>
      </c>
      <c r="E568" s="115">
        <f>J568+N568+R568+V568+Z568+AD568+AH568+AL568+AP568+AX568+AT568</f>
        <v>10</v>
      </c>
      <c r="F568" s="119">
        <f>COUNTA(H568,L568,P568,T568,X568,AB568,AF568,AJ568,AN568,AV568,AR568)</f>
        <v>1</v>
      </c>
      <c r="G568" s="125">
        <f>VLOOKUP(C568,'1'!$B$46:$H$384,3,FALSE)</f>
        <v>3.740740740740741E-2</v>
      </c>
      <c r="H568" s="5">
        <f>VLOOKUP(C568,'1'!$B$46:$H$384,4,FALSE)</f>
        <v>51</v>
      </c>
      <c r="I568" s="140">
        <f>VLOOKUP(H568,Баллы!$A$2:$B$101,2)+J568/2</f>
        <v>45</v>
      </c>
      <c r="J568" s="126">
        <f>VLOOKUP(C568,'1'!$B$46:$H$384,6,FALSE)</f>
        <v>10</v>
      </c>
      <c r="K568" s="125"/>
      <c r="L568" s="5"/>
      <c r="M568" s="140"/>
      <c r="N568" s="126"/>
      <c r="O568" s="125"/>
      <c r="P568" s="5"/>
      <c r="Q568" s="140"/>
      <c r="R568" s="126"/>
      <c r="S568" s="125"/>
      <c r="T568" s="5"/>
      <c r="U568" s="140"/>
      <c r="V568" s="126"/>
      <c r="W568" s="136"/>
      <c r="X568" s="5"/>
      <c r="Y568" s="140"/>
      <c r="Z568" s="126"/>
      <c r="AA568" s="136"/>
      <c r="AB568" s="131"/>
      <c r="AC568" s="140"/>
      <c r="AD568" s="126"/>
      <c r="AE568" s="136"/>
      <c r="AF568" s="5"/>
      <c r="AG568" s="140"/>
      <c r="AH568" s="126"/>
      <c r="AI568" s="155"/>
      <c r="AJ568" s="123"/>
      <c r="AK568" s="139"/>
      <c r="AL568" s="124"/>
      <c r="AM568" s="155"/>
      <c r="AN568" s="123"/>
      <c r="AO568" s="139"/>
      <c r="AP568" s="124"/>
      <c r="AQ568" s="122"/>
      <c r="AR568" s="123"/>
      <c r="AS568" s="139"/>
      <c r="AT568" s="124"/>
      <c r="AU568" s="122"/>
      <c r="AV568" s="123"/>
      <c r="AW568" s="139"/>
      <c r="AX568" s="124"/>
    </row>
    <row r="569" spans="1:50" ht="14.4" customHeight="1">
      <c r="A569" s="245">
        <f>IF(D569=0," ",RANK(D569,$D$3:$D$1238,0))</f>
        <v>566</v>
      </c>
      <c r="B569" s="246">
        <v>566</v>
      </c>
      <c r="C569" s="107" t="s">
        <v>1934</v>
      </c>
      <c r="D569" s="115">
        <f>I569+M569+Q569+U569+Y569+AC569+AG569+AK569+AO569+AW569+AS569</f>
        <v>45</v>
      </c>
      <c r="E569" s="115">
        <f>J569+N569+R569+V569+Z569+AD569+AH569+AL569+AP569+AX569+AT569</f>
        <v>10</v>
      </c>
      <c r="F569" s="119">
        <f>COUNTA(H569,L569,P569,T569,X569,AB569,AF569,AJ569,AN569,AV569,AR569)</f>
        <v>1</v>
      </c>
      <c r="G569" s="125"/>
      <c r="H569" s="5"/>
      <c r="I569" s="140"/>
      <c r="J569" s="126"/>
      <c r="K569" s="125"/>
      <c r="L569" s="5"/>
      <c r="M569" s="140"/>
      <c r="N569" s="126"/>
      <c r="O569" s="125"/>
      <c r="P569" s="5"/>
      <c r="Q569" s="140"/>
      <c r="R569" s="126"/>
      <c r="S569" s="125">
        <f>VLOOKUP(C569,'4'!$B$2:$I$1053,3,FALSE)</f>
        <v>3.5543981481481482E-2</v>
      </c>
      <c r="T569" s="5">
        <f>VLOOKUP(C569,'4'!$B$2:$I$1053,4,FALSE)</f>
        <v>51</v>
      </c>
      <c r="U569" s="140">
        <f>VLOOKUP(T569,Баллы!$A$2:$B$101,2)+V569/2</f>
        <v>45</v>
      </c>
      <c r="V569" s="126">
        <f>VLOOKUP(C569,'4'!$B$2:$I$1053,6,FALSE)</f>
        <v>10</v>
      </c>
      <c r="W569" s="136"/>
      <c r="X569" s="5"/>
      <c r="Y569" s="140"/>
      <c r="Z569" s="126"/>
      <c r="AA569" s="136"/>
      <c r="AB569" s="131"/>
      <c r="AC569" s="140"/>
      <c r="AD569" s="126"/>
      <c r="AE569" s="136"/>
      <c r="AF569" s="5"/>
      <c r="AG569" s="140"/>
      <c r="AH569" s="126"/>
      <c r="AI569" s="155"/>
      <c r="AJ569" s="123"/>
      <c r="AK569" s="139"/>
      <c r="AL569" s="124"/>
      <c r="AM569" s="155"/>
      <c r="AN569" s="123"/>
      <c r="AO569" s="139"/>
      <c r="AP569" s="124"/>
      <c r="AQ569" s="122"/>
      <c r="AR569" s="123"/>
      <c r="AS569" s="139"/>
      <c r="AT569" s="124"/>
      <c r="AU569" s="122"/>
      <c r="AV569" s="123"/>
      <c r="AW569" s="139"/>
      <c r="AX569" s="124"/>
    </row>
    <row r="570" spans="1:50" ht="14.4" customHeight="1">
      <c r="A570" s="245">
        <f>IF(D570=0," ",RANK(D570,$D$3:$D$1238,0))</f>
        <v>566</v>
      </c>
      <c r="B570" s="246">
        <v>566</v>
      </c>
      <c r="C570" s="105" t="s">
        <v>1351</v>
      </c>
      <c r="D570" s="115">
        <f>I570+M570+Q570+U570+Y570+AC570+AG570+AK570+AO570+AW570+AS570</f>
        <v>45</v>
      </c>
      <c r="E570" s="115">
        <f>J570+N570+R570+V570+Z570+AD570+AH570+AL570+AP570+AX570+AT570</f>
        <v>10</v>
      </c>
      <c r="F570" s="119">
        <f>COUNTA(H570,L570,P570,T570,X570,AB570,AF570,AJ570,AN570,AV570,AR570)</f>
        <v>1</v>
      </c>
      <c r="G570" s="125"/>
      <c r="H570" s="5"/>
      <c r="I570" s="140"/>
      <c r="J570" s="126"/>
      <c r="K570" s="125"/>
      <c r="L570" s="5"/>
      <c r="M570" s="140"/>
      <c r="N570" s="126"/>
      <c r="O570" s="125"/>
      <c r="P570" s="5"/>
      <c r="Q570" s="140"/>
      <c r="R570" s="126"/>
      <c r="S570" s="125"/>
      <c r="T570" s="5"/>
      <c r="U570" s="140"/>
      <c r="V570" s="126"/>
      <c r="W570" s="136"/>
      <c r="X570" s="5"/>
      <c r="Y570" s="140"/>
      <c r="Z570" s="126"/>
      <c r="AA570" s="136">
        <f>VLOOKUP(C570,'6'!$B$8:$H$202,3,FALSE)</f>
        <v>7.2071759259259252E-2</v>
      </c>
      <c r="AB570" s="131">
        <f>VLOOKUP(C570,'6'!$B$8:$H$202,4,FALSE)</f>
        <v>51</v>
      </c>
      <c r="AC570" s="140">
        <f>VLOOKUP(AB570,Баллы!$A$2:$B$101,2)+AD570/2</f>
        <v>45</v>
      </c>
      <c r="AD570" s="126">
        <f>VLOOKUP(C570,'6'!$B$8:$H$202,6,FALSE)</f>
        <v>10</v>
      </c>
      <c r="AE570" s="136"/>
      <c r="AF570" s="5"/>
      <c r="AG570" s="140"/>
      <c r="AH570" s="126"/>
      <c r="AI570" s="155"/>
      <c r="AJ570" s="123"/>
      <c r="AK570" s="139"/>
      <c r="AL570" s="124"/>
      <c r="AM570" s="155"/>
      <c r="AN570" s="123"/>
      <c r="AO570" s="139"/>
      <c r="AP570" s="124"/>
      <c r="AQ570" s="122"/>
      <c r="AR570" s="123"/>
      <c r="AS570" s="139"/>
      <c r="AT570" s="124"/>
      <c r="AU570" s="122"/>
      <c r="AV570" s="123"/>
      <c r="AW570" s="139"/>
      <c r="AX570" s="124"/>
    </row>
    <row r="571" spans="1:50" ht="14.4" customHeight="1">
      <c r="A571" s="245">
        <f>IF(D571=0," ",RANK(D571,$D$3:$D$1238,0))</f>
        <v>566</v>
      </c>
      <c r="B571" s="246">
        <v>566</v>
      </c>
      <c r="C571" s="283" t="s">
        <v>4603</v>
      </c>
      <c r="D571" s="115">
        <f>I571+M571+Q571+U571+Y571+AC571+AG571+AK571+AO571+AW571+AS571</f>
        <v>45</v>
      </c>
      <c r="E571" s="115">
        <f>J571+N571+R571+V571+Z571+AD571+AH571+AL571+AP571+AX571+AT571</f>
        <v>10</v>
      </c>
      <c r="F571" s="119">
        <f>COUNTA(H571,L571,P571,T571,X571,AB571,AF571,AJ571,AN571,AV571,AR571)</f>
        <v>1</v>
      </c>
      <c r="G571" s="125"/>
      <c r="H571" s="5"/>
      <c r="I571" s="140"/>
      <c r="J571" s="126"/>
      <c r="K571" s="125"/>
      <c r="L571" s="5"/>
      <c r="M571" s="140"/>
      <c r="N571" s="126"/>
      <c r="O571" s="125"/>
      <c r="P571" s="5"/>
      <c r="Q571" s="140"/>
      <c r="R571" s="126"/>
      <c r="S571" s="125"/>
      <c r="T571" s="5"/>
      <c r="U571" s="140"/>
      <c r="V571" s="126"/>
      <c r="W571" s="136"/>
      <c r="X571" s="5"/>
      <c r="Y571" s="140"/>
      <c r="Z571" s="126"/>
      <c r="AA571" s="136"/>
      <c r="AB571" s="257"/>
      <c r="AC571" s="140"/>
      <c r="AD571" s="126"/>
      <c r="AE571" s="136"/>
      <c r="AF571" s="5"/>
      <c r="AG571" s="140"/>
      <c r="AH571" s="126"/>
      <c r="AI571" s="155"/>
      <c r="AJ571" s="123"/>
      <c r="AK571" s="139"/>
      <c r="AL571" s="124"/>
      <c r="AM571" s="155">
        <f>VLOOKUP(C571,'9'!$B$2:$H$1187,3,FALSE)</f>
        <v>3.4872685185185187E-2</v>
      </c>
      <c r="AN571" s="123">
        <f>VLOOKUP(C571,'9'!$B$2:$H$1187,4,FALSE)</f>
        <v>51</v>
      </c>
      <c r="AO571" s="139">
        <f>VLOOKUP(AN571,Баллы!$A$2:$B$101,2)+AP571/2</f>
        <v>45</v>
      </c>
      <c r="AP571" s="124">
        <f>VLOOKUP(C571,'9'!$B$2:$H$1187,6,FALSE)</f>
        <v>10</v>
      </c>
      <c r="AQ571" s="122"/>
      <c r="AR571" s="123"/>
      <c r="AS571" s="139"/>
      <c r="AT571" s="124"/>
      <c r="AU571" s="122"/>
      <c r="AV571" s="123"/>
      <c r="AW571" s="139"/>
      <c r="AX571" s="124"/>
    </row>
    <row r="572" spans="1:50" ht="14.4" customHeight="1">
      <c r="A572" s="245">
        <f>IF(D572=0," ",RANK(D572,$D$3:$D$1238,0))</f>
        <v>566</v>
      </c>
      <c r="B572" s="246">
        <v>570</v>
      </c>
      <c r="C572" s="104" t="s">
        <v>6400</v>
      </c>
      <c r="D572" s="115">
        <f>I572+M572+Q572+U572+Y572+AC572+AG572+AK572+AO572+AW572+AS572</f>
        <v>45</v>
      </c>
      <c r="E572" s="115">
        <f>J572+N572+R572+V572+Z572+AD572+AH572+AL572+AP572+AX572+AT572</f>
        <v>8</v>
      </c>
      <c r="F572" s="119">
        <f>COUNTA(H572,L572,P572,T572,X572,AB572,AF572,AJ572,AN572,AV572,AR572)</f>
        <v>1</v>
      </c>
      <c r="G572" s="125"/>
      <c r="H572" s="5"/>
      <c r="I572" s="140"/>
      <c r="J572" s="126"/>
      <c r="K572" s="125"/>
      <c r="L572" s="5"/>
      <c r="M572" s="140"/>
      <c r="N572" s="126"/>
      <c r="O572" s="125"/>
      <c r="P572" s="5"/>
      <c r="Q572" s="140"/>
      <c r="R572" s="126"/>
      <c r="S572" s="125"/>
      <c r="T572" s="5"/>
      <c r="U572" s="140"/>
      <c r="V572" s="126"/>
      <c r="W572" s="136"/>
      <c r="X572" s="5"/>
      <c r="Y572" s="140"/>
      <c r="Z572" s="126"/>
      <c r="AA572" s="136"/>
      <c r="AB572" s="257"/>
      <c r="AC572" s="140"/>
      <c r="AD572" s="126"/>
      <c r="AE572" s="136"/>
      <c r="AF572" s="5"/>
      <c r="AG572" s="140"/>
      <c r="AH572" s="126"/>
      <c r="AI572" s="155"/>
      <c r="AJ572" s="123"/>
      <c r="AK572" s="139"/>
      <c r="AL572" s="124"/>
      <c r="AM572" s="155"/>
      <c r="AN572" s="123"/>
      <c r="AO572" s="139"/>
      <c r="AP572" s="124"/>
      <c r="AQ572" s="122"/>
      <c r="AR572" s="123"/>
      <c r="AS572" s="139"/>
      <c r="AT572" s="124"/>
      <c r="AU572" s="122">
        <f>VLOOKUP(C572,'11'!$B$9:$H$521,3,FALSE)</f>
        <v>3.7314814814814815E-2</v>
      </c>
      <c r="AV572" s="123">
        <f>VLOOKUP(C572,'11'!$B$9:$H$521,4,FALSE)</f>
        <v>50</v>
      </c>
      <c r="AW572" s="139">
        <f>VLOOKUP(AV572,Баллы!$A$2:$B$101,2)+AX572/2</f>
        <v>45</v>
      </c>
      <c r="AX572" s="124">
        <f>VLOOKUP(C572,'11'!$B$9:$H$521,6,FALSE)</f>
        <v>8</v>
      </c>
    </row>
    <row r="573" spans="1:50" ht="14.4" customHeight="1">
      <c r="A573" s="245">
        <f>IF(D573=0," ",RANK(D573,$D$3:$D$1238,0))</f>
        <v>571</v>
      </c>
      <c r="B573" s="246">
        <v>571</v>
      </c>
      <c r="C573" s="283" t="s">
        <v>5093</v>
      </c>
      <c r="D573" s="115">
        <f>I573+M573+Q573+U573+Y573+AC573+AG573+AK573+AO573+AW573+AS573</f>
        <v>44.5</v>
      </c>
      <c r="E573" s="115">
        <f>J573+N573+R573+V573+Z573+AD573+AH573+AL573+AP573+AX573+AT573</f>
        <v>5</v>
      </c>
      <c r="F573" s="119">
        <f>COUNTA(H573,L573,P573,T573,X573,AB573,AF573,AJ573,AN573,AV573,AR573)</f>
        <v>1</v>
      </c>
      <c r="G573" s="125"/>
      <c r="H573" s="5"/>
      <c r="I573" s="140"/>
      <c r="J573" s="126"/>
      <c r="K573" s="125"/>
      <c r="L573" s="5"/>
      <c r="M573" s="140"/>
      <c r="N573" s="126"/>
      <c r="O573" s="125"/>
      <c r="P573" s="5"/>
      <c r="Q573" s="140"/>
      <c r="R573" s="126"/>
      <c r="S573" s="125"/>
      <c r="T573" s="5"/>
      <c r="U573" s="140"/>
      <c r="V573" s="126"/>
      <c r="W573" s="136"/>
      <c r="X573" s="5"/>
      <c r="Y573" s="140"/>
      <c r="Z573" s="126"/>
      <c r="AA573" s="136"/>
      <c r="AB573" s="257"/>
      <c r="AC573" s="140"/>
      <c r="AD573" s="126"/>
      <c r="AE573" s="136"/>
      <c r="AF573" s="5"/>
      <c r="AG573" s="140"/>
      <c r="AH573" s="126"/>
      <c r="AI573" s="155"/>
      <c r="AJ573" s="123"/>
      <c r="AK573" s="139"/>
      <c r="AL573" s="124"/>
      <c r="AM573" s="155">
        <f>VLOOKUP(C573,'9'!$B$2:$H$1187,3,FALSE)</f>
        <v>1.9386574074074073E-2</v>
      </c>
      <c r="AN573" s="123">
        <f>VLOOKUP(C573,'9'!$B$2:$H$1187,4,FALSE)</f>
        <v>49</v>
      </c>
      <c r="AO573" s="139">
        <f>VLOOKUP(AN573,Баллы!$A$2:$B$101,2)+AP573/2</f>
        <v>44.5</v>
      </c>
      <c r="AP573" s="124">
        <f>VLOOKUP(C573,'9'!$B$2:$H$1187,6,FALSE)</f>
        <v>5</v>
      </c>
      <c r="AQ573" s="122"/>
      <c r="AR573" s="123"/>
      <c r="AS573" s="139"/>
      <c r="AT573" s="124"/>
      <c r="AU573" s="122"/>
      <c r="AV573" s="123"/>
      <c r="AW573" s="139"/>
      <c r="AX573" s="124"/>
    </row>
    <row r="574" spans="1:50" ht="14.4" customHeight="1">
      <c r="A574" s="245">
        <f>IF(D574=0," ",RANK(D574,$D$3:$D$1238,0))</f>
        <v>572</v>
      </c>
      <c r="B574" s="246">
        <v>572</v>
      </c>
      <c r="C574" s="107" t="s">
        <v>2142</v>
      </c>
      <c r="D574" s="115">
        <f>I574+M574+Q574+U574+Y574+AC574+AG574+AK574+AO574+AW574+AS574</f>
        <v>44</v>
      </c>
      <c r="E574" s="115">
        <f>J574+N574+R574+V574+Z574+AD574+AH574+AL574+AP574+AX574+AT574</f>
        <v>20</v>
      </c>
      <c r="F574" s="119">
        <f>COUNTA(H574,L574,P574,T574,X574,AB574,AF574,AJ574,AN574,AV574,AR574)</f>
        <v>1</v>
      </c>
      <c r="G574" s="125"/>
      <c r="H574" s="5"/>
      <c r="I574" s="140"/>
      <c r="J574" s="126"/>
      <c r="K574" s="125"/>
      <c r="L574" s="5"/>
      <c r="M574" s="140"/>
      <c r="N574" s="126"/>
      <c r="O574" s="125"/>
      <c r="P574" s="5"/>
      <c r="Q574" s="140"/>
      <c r="R574" s="126"/>
      <c r="S574" s="125">
        <f>VLOOKUP(C574,'4'!$B$2:$I$1053,3,FALSE)</f>
        <v>7.840277777777778E-2</v>
      </c>
      <c r="T574" s="5">
        <f>VLOOKUP(C574,'4'!$B$2:$I$1053,4,FALSE)</f>
        <v>57</v>
      </c>
      <c r="U574" s="140">
        <f>VLOOKUP(T574,Баллы!$A$2:$B$101,2)+V574/2</f>
        <v>44</v>
      </c>
      <c r="V574" s="126">
        <f>VLOOKUP(C574,'4'!$B$2:$I$1053,6,FALSE)</f>
        <v>20</v>
      </c>
      <c r="W574" s="136"/>
      <c r="X574" s="5"/>
      <c r="Y574" s="140"/>
      <c r="Z574" s="126"/>
      <c r="AA574" s="136"/>
      <c r="AB574" s="131"/>
      <c r="AC574" s="140"/>
      <c r="AD574" s="126"/>
      <c r="AE574" s="136"/>
      <c r="AF574" s="5"/>
      <c r="AG574" s="140"/>
      <c r="AH574" s="126"/>
      <c r="AI574" s="155"/>
      <c r="AJ574" s="123"/>
      <c r="AK574" s="139"/>
      <c r="AL574" s="124"/>
      <c r="AM574" s="155"/>
      <c r="AN574" s="123"/>
      <c r="AO574" s="139"/>
      <c r="AP574" s="124"/>
      <c r="AQ574" s="122"/>
      <c r="AR574" s="123"/>
      <c r="AS574" s="139"/>
      <c r="AT574" s="124"/>
      <c r="AU574" s="122"/>
      <c r="AV574" s="123"/>
      <c r="AW574" s="139"/>
      <c r="AX574" s="124"/>
    </row>
    <row r="575" spans="1:50" ht="14.4" customHeight="1">
      <c r="A575" s="245">
        <f>IF(D575=0," ",RANK(D575,$D$3:$D$1238,0))</f>
        <v>572</v>
      </c>
      <c r="B575" s="246">
        <v>573</v>
      </c>
      <c r="C575" s="283" t="s">
        <v>4605</v>
      </c>
      <c r="D575" s="115">
        <f>I575+M575+Q575+U575+Y575+AC575+AG575+AK575+AO575+AW575+AS575</f>
        <v>44</v>
      </c>
      <c r="E575" s="115">
        <f>J575+N575+R575+V575+Z575+AD575+AH575+AL575+AP575+AX575+AT575</f>
        <v>10</v>
      </c>
      <c r="F575" s="119">
        <f>COUNTA(H575,L575,P575,T575,X575,AB575,AF575,AJ575,AN575,AV575,AR575)</f>
        <v>1</v>
      </c>
      <c r="G575" s="125"/>
      <c r="H575" s="5"/>
      <c r="I575" s="140"/>
      <c r="J575" s="126"/>
      <c r="K575" s="125"/>
      <c r="L575" s="5"/>
      <c r="M575" s="140"/>
      <c r="N575" s="126"/>
      <c r="O575" s="125"/>
      <c r="P575" s="5"/>
      <c r="Q575" s="140"/>
      <c r="R575" s="126"/>
      <c r="S575" s="125"/>
      <c r="T575" s="5"/>
      <c r="U575" s="140"/>
      <c r="V575" s="126"/>
      <c r="W575" s="136"/>
      <c r="X575" s="5"/>
      <c r="Y575" s="140"/>
      <c r="Z575" s="126"/>
      <c r="AA575" s="136"/>
      <c r="AB575" s="257"/>
      <c r="AC575" s="140"/>
      <c r="AD575" s="126"/>
      <c r="AE575" s="136"/>
      <c r="AF575" s="5"/>
      <c r="AG575" s="140"/>
      <c r="AH575" s="126"/>
      <c r="AI575" s="155"/>
      <c r="AJ575" s="123"/>
      <c r="AK575" s="139"/>
      <c r="AL575" s="124"/>
      <c r="AM575" s="155">
        <f>VLOOKUP(C575,'9'!$B$2:$H$1187,3,FALSE)</f>
        <v>3.5231481481481482E-2</v>
      </c>
      <c r="AN575" s="123">
        <f>VLOOKUP(C575,'9'!$B$2:$H$1187,4,FALSE)</f>
        <v>52</v>
      </c>
      <c r="AO575" s="139">
        <f>VLOOKUP(AN575,Баллы!$A$2:$B$101,2)+AP575/2</f>
        <v>44</v>
      </c>
      <c r="AP575" s="124">
        <f>VLOOKUP(C575,'9'!$B$2:$H$1187,6,FALSE)</f>
        <v>10</v>
      </c>
      <c r="AQ575" s="122"/>
      <c r="AR575" s="123"/>
      <c r="AS575" s="139"/>
      <c r="AT575" s="124"/>
      <c r="AU575" s="122"/>
      <c r="AV575" s="123"/>
      <c r="AW575" s="139"/>
      <c r="AX575" s="124"/>
    </row>
    <row r="576" spans="1:50" ht="14.4" customHeight="1">
      <c r="A576" s="245">
        <f>IF(D576=0," ",RANK(D576,$D$3:$D$1238,0))</f>
        <v>574</v>
      </c>
      <c r="B576" s="246">
        <v>574</v>
      </c>
      <c r="C576" s="104" t="s">
        <v>897</v>
      </c>
      <c r="D576" s="115">
        <f>I576+M576+Q576+U576+Y576+AC576+AG576+AK576+AO576+AW576+AS576</f>
        <v>43.5</v>
      </c>
      <c r="E576" s="115">
        <f>J576+N576+R576+V576+Z576+AD576+AH576+AL576+AP576+AX576+AT576</f>
        <v>15</v>
      </c>
      <c r="F576" s="119">
        <f>COUNTA(H576,L576,P576,T576,X576,AB576,AF576,AJ576,AN576,AV576,AR576)</f>
        <v>1</v>
      </c>
      <c r="G576" s="125"/>
      <c r="H576" s="5"/>
      <c r="I576" s="140"/>
      <c r="J576" s="126"/>
      <c r="K576" s="125">
        <f>VLOOKUP(C576,'2'!$B$101:$H$575,3,FALSE)</f>
        <v>5.6053240740740744E-2</v>
      </c>
      <c r="L576" s="5">
        <f>VLOOKUP(C576,'2'!$B$101:$H$575,4,FALSE)</f>
        <v>55</v>
      </c>
      <c r="M576" s="140">
        <f>VLOOKUP(L576,Баллы!$A$2:$B$101,2)+N576/2</f>
        <v>43.5</v>
      </c>
      <c r="N576" s="126">
        <f>VLOOKUP(C576,'2'!$B$101:$H$575,6,FALSE)</f>
        <v>15</v>
      </c>
      <c r="O576" s="125"/>
      <c r="P576" s="5"/>
      <c r="Q576" s="140"/>
      <c r="R576" s="126"/>
      <c r="S576" s="125"/>
      <c r="T576" s="5"/>
      <c r="U576" s="140"/>
      <c r="V576" s="126"/>
      <c r="W576" s="136"/>
      <c r="X576" s="5"/>
      <c r="Y576" s="140"/>
      <c r="Z576" s="126"/>
      <c r="AA576" s="136"/>
      <c r="AB576" s="131"/>
      <c r="AC576" s="140"/>
      <c r="AD576" s="126"/>
      <c r="AE576" s="136"/>
      <c r="AF576" s="5"/>
      <c r="AG576" s="140"/>
      <c r="AH576" s="126"/>
      <c r="AI576" s="155"/>
      <c r="AJ576" s="123"/>
      <c r="AK576" s="139"/>
      <c r="AL576" s="124"/>
      <c r="AM576" s="155"/>
      <c r="AN576" s="123"/>
      <c r="AO576" s="139"/>
      <c r="AP576" s="124"/>
      <c r="AQ576" s="122"/>
      <c r="AR576" s="123"/>
      <c r="AS576" s="139"/>
      <c r="AT576" s="124"/>
      <c r="AU576" s="122"/>
      <c r="AV576" s="123"/>
      <c r="AW576" s="139"/>
      <c r="AX576" s="124"/>
    </row>
    <row r="577" spans="1:50" ht="14.4" customHeight="1">
      <c r="A577" s="245">
        <f>IF(D577=0," ",RANK(D577,$D$3:$D$1238,0))</f>
        <v>574</v>
      </c>
      <c r="B577" s="246">
        <v>575</v>
      </c>
      <c r="C577" s="107" t="s">
        <v>1544</v>
      </c>
      <c r="D577" s="115">
        <f>I577+M577+Q577+U577+Y577+AC577+AG577+AK577+AO577+AW577+AS577</f>
        <v>43.5</v>
      </c>
      <c r="E577" s="115">
        <f>J577+N577+R577+V577+Z577+AD577+AH577+AL577+AP577+AX577+AT577</f>
        <v>5</v>
      </c>
      <c r="F577" s="119">
        <f>COUNTA(H577,L577,P577,T577,X577,AB577,AF577,AJ577,AN577,AV577,AR577)</f>
        <v>1</v>
      </c>
      <c r="G577" s="125"/>
      <c r="H577" s="5"/>
      <c r="I577" s="140"/>
      <c r="J577" s="126"/>
      <c r="K577" s="125"/>
      <c r="L577" s="5"/>
      <c r="M577" s="140"/>
      <c r="N577" s="126"/>
      <c r="O577" s="125"/>
      <c r="P577" s="5"/>
      <c r="Q577" s="140"/>
      <c r="R577" s="126"/>
      <c r="S577" s="125">
        <f>VLOOKUP(C577,'4'!$B$2:$I$1053,3,FALSE)</f>
        <v>1.6331018518518519E-2</v>
      </c>
      <c r="T577" s="5">
        <f>VLOOKUP(C577,'4'!$B$2:$I$1053,4,FALSE)</f>
        <v>50</v>
      </c>
      <c r="U577" s="140">
        <f>VLOOKUP(T577,Баллы!$A$2:$B$101,2)+V577/2</f>
        <v>43.5</v>
      </c>
      <c r="V577" s="126">
        <f>VLOOKUP(C577,'4'!$B$2:$I$1053,6,FALSE)</f>
        <v>5</v>
      </c>
      <c r="W577" s="136"/>
      <c r="X577" s="5"/>
      <c r="Y577" s="140"/>
      <c r="Z577" s="126"/>
      <c r="AA577" s="136"/>
      <c r="AB577" s="131"/>
      <c r="AC577" s="140"/>
      <c r="AD577" s="126"/>
      <c r="AE577" s="136"/>
      <c r="AF577" s="5"/>
      <c r="AG577" s="140"/>
      <c r="AH577" s="126"/>
      <c r="AI577" s="155"/>
      <c r="AJ577" s="123"/>
      <c r="AK577" s="139"/>
      <c r="AL577" s="124"/>
      <c r="AM577" s="155"/>
      <c r="AN577" s="123"/>
      <c r="AO577" s="139"/>
      <c r="AP577" s="124"/>
      <c r="AQ577" s="122"/>
      <c r="AR577" s="123"/>
      <c r="AS577" s="139"/>
      <c r="AT577" s="124"/>
      <c r="AU577" s="122"/>
      <c r="AV577" s="123"/>
      <c r="AW577" s="139"/>
      <c r="AX577" s="124"/>
    </row>
    <row r="578" spans="1:50" ht="14.4" customHeight="1">
      <c r="A578" s="245">
        <f>IF(D578=0," ",RANK(D578,$D$3:$D$1238,0))</f>
        <v>574</v>
      </c>
      <c r="B578" s="246">
        <v>575</v>
      </c>
      <c r="C578" s="283" t="s">
        <v>5095</v>
      </c>
      <c r="D578" s="115">
        <f>I578+M578+Q578+U578+Y578+AC578+AG578+AK578+AO578+AW578+AS578</f>
        <v>43.5</v>
      </c>
      <c r="E578" s="115">
        <f>J578+N578+R578+V578+Z578+AD578+AH578+AL578+AP578+AX578+AT578</f>
        <v>5</v>
      </c>
      <c r="F578" s="119">
        <f>COUNTA(H578,L578,P578,T578,X578,AB578,AF578,AJ578,AN578,AV578,AR578)</f>
        <v>1</v>
      </c>
      <c r="G578" s="125"/>
      <c r="H578" s="5"/>
      <c r="I578" s="140"/>
      <c r="J578" s="126"/>
      <c r="K578" s="125"/>
      <c r="L578" s="5"/>
      <c r="M578" s="140"/>
      <c r="N578" s="126"/>
      <c r="O578" s="125"/>
      <c r="P578" s="5"/>
      <c r="Q578" s="140"/>
      <c r="R578" s="126"/>
      <c r="S578" s="125"/>
      <c r="T578" s="5"/>
      <c r="U578" s="140"/>
      <c r="V578" s="126"/>
      <c r="W578" s="136"/>
      <c r="X578" s="5"/>
      <c r="Y578" s="140"/>
      <c r="Z578" s="126"/>
      <c r="AA578" s="136"/>
      <c r="AB578" s="257"/>
      <c r="AC578" s="140"/>
      <c r="AD578" s="126"/>
      <c r="AE578" s="136"/>
      <c r="AF578" s="5"/>
      <c r="AG578" s="140"/>
      <c r="AH578" s="126"/>
      <c r="AI578" s="155"/>
      <c r="AJ578" s="123"/>
      <c r="AK578" s="139"/>
      <c r="AL578" s="124"/>
      <c r="AM578" s="155">
        <f>VLOOKUP(C578,'9'!$B$2:$H$1187,3,FALSE)</f>
        <v>1.9363425925925926E-2</v>
      </c>
      <c r="AN578" s="123">
        <f>VLOOKUP(C578,'9'!$B$2:$H$1187,4,FALSE)</f>
        <v>50</v>
      </c>
      <c r="AO578" s="139">
        <f>VLOOKUP(AN578,Баллы!$A$2:$B$101,2)+AP578/2</f>
        <v>43.5</v>
      </c>
      <c r="AP578" s="124">
        <f>VLOOKUP(C578,'9'!$B$2:$H$1187,6,FALSE)</f>
        <v>5</v>
      </c>
      <c r="AQ578" s="122"/>
      <c r="AR578" s="123"/>
      <c r="AS578" s="139"/>
      <c r="AT578" s="124"/>
      <c r="AU578" s="122"/>
      <c r="AV578" s="123"/>
      <c r="AW578" s="139"/>
      <c r="AX578" s="124"/>
    </row>
    <row r="579" spans="1:50" ht="14.4" customHeight="1">
      <c r="A579" s="245">
        <f>IF(D579=0," ",RANK(D579,$D$3:$D$1238,0))</f>
        <v>577</v>
      </c>
      <c r="B579" s="246">
        <v>577</v>
      </c>
      <c r="C579" s="104" t="s">
        <v>341</v>
      </c>
      <c r="D579" s="115">
        <f>I579+M579+Q579+U579+Y579+AC579+AG579+AK579+AO579+AW579+AS579</f>
        <v>43</v>
      </c>
      <c r="E579" s="115">
        <f>J579+N579+R579+V579+Z579+AD579+AH579+AL579+AP579+AX579+AT579</f>
        <v>10</v>
      </c>
      <c r="F579" s="119">
        <f>COUNTA(H579,L579,P579,T579,X579,AB579,AF579,AJ579,AN579,AV579,AR579)</f>
        <v>1</v>
      </c>
      <c r="G579" s="125">
        <f>VLOOKUP(C579,'1'!$B$46:$H$384,3,FALSE)</f>
        <v>3.7523148148148146E-2</v>
      </c>
      <c r="H579" s="5">
        <f>VLOOKUP(C579,'1'!$B$46:$H$384,4,FALSE)</f>
        <v>53</v>
      </c>
      <c r="I579" s="140">
        <f>VLOOKUP(H579,Баллы!$A$2:$B$101,2)+J579/2</f>
        <v>43</v>
      </c>
      <c r="J579" s="126">
        <f>VLOOKUP(C579,'1'!$B$46:$H$384,6,FALSE)</f>
        <v>10</v>
      </c>
      <c r="K579" s="125"/>
      <c r="L579" s="5"/>
      <c r="M579" s="140"/>
      <c r="N579" s="126"/>
      <c r="O579" s="125"/>
      <c r="P579" s="5"/>
      <c r="Q579" s="140"/>
      <c r="R579" s="126"/>
      <c r="S579" s="125"/>
      <c r="T579" s="5"/>
      <c r="U579" s="140"/>
      <c r="V579" s="126"/>
      <c r="W579" s="136"/>
      <c r="X579" s="5"/>
      <c r="Y579" s="140"/>
      <c r="Z579" s="126"/>
      <c r="AA579" s="136"/>
      <c r="AB579" s="131"/>
      <c r="AC579" s="140"/>
      <c r="AD579" s="126"/>
      <c r="AE579" s="136"/>
      <c r="AF579" s="5"/>
      <c r="AG579" s="140"/>
      <c r="AH579" s="126"/>
      <c r="AI579" s="155"/>
      <c r="AJ579" s="123"/>
      <c r="AK579" s="139"/>
      <c r="AL579" s="124"/>
      <c r="AM579" s="155"/>
      <c r="AN579" s="123"/>
      <c r="AO579" s="139"/>
      <c r="AP579" s="124"/>
      <c r="AQ579" s="122"/>
      <c r="AR579" s="123"/>
      <c r="AS579" s="139"/>
      <c r="AT579" s="124"/>
      <c r="AU579" s="122"/>
      <c r="AV579" s="123"/>
      <c r="AW579" s="139"/>
      <c r="AX579" s="124"/>
    </row>
    <row r="580" spans="1:50" ht="14.4" customHeight="1">
      <c r="A580" s="245">
        <f>IF(D580=0," ",RANK(D580,$D$3:$D$1238,0))</f>
        <v>577</v>
      </c>
      <c r="B580" s="246">
        <v>577</v>
      </c>
      <c r="C580" s="283" t="s">
        <v>4606</v>
      </c>
      <c r="D580" s="115">
        <f>I580+M580+Q580+U580+Y580+AC580+AG580+AK580+AO580+AW580+AS580</f>
        <v>43</v>
      </c>
      <c r="E580" s="115">
        <f>J580+N580+R580+V580+Z580+AD580+AH580+AL580+AP580+AX580+AT580</f>
        <v>10</v>
      </c>
      <c r="F580" s="119">
        <f>COUNTA(H580,L580,P580,T580,X580,AB580,AF580,AJ580,AN580,AV580,AR580)</f>
        <v>1</v>
      </c>
      <c r="G580" s="125"/>
      <c r="H580" s="5"/>
      <c r="I580" s="140"/>
      <c r="J580" s="126"/>
      <c r="K580" s="125"/>
      <c r="L580" s="5"/>
      <c r="M580" s="140"/>
      <c r="N580" s="126"/>
      <c r="O580" s="125"/>
      <c r="P580" s="5"/>
      <c r="Q580" s="140"/>
      <c r="R580" s="126"/>
      <c r="S580" s="125"/>
      <c r="T580" s="5"/>
      <c r="U580" s="140"/>
      <c r="V580" s="126"/>
      <c r="W580" s="136"/>
      <c r="X580" s="5"/>
      <c r="Y580" s="140"/>
      <c r="Z580" s="126"/>
      <c r="AA580" s="136"/>
      <c r="AB580" s="257"/>
      <c r="AC580" s="140"/>
      <c r="AD580" s="126"/>
      <c r="AE580" s="136"/>
      <c r="AF580" s="5"/>
      <c r="AG580" s="140"/>
      <c r="AH580" s="126"/>
      <c r="AI580" s="155"/>
      <c r="AJ580" s="123"/>
      <c r="AK580" s="139"/>
      <c r="AL580" s="124"/>
      <c r="AM580" s="155">
        <f>VLOOKUP(C580,'9'!$B$2:$H$1187,3,FALSE)</f>
        <v>3.5254629629629629E-2</v>
      </c>
      <c r="AN580" s="123">
        <f>VLOOKUP(C580,'9'!$B$2:$H$1187,4,FALSE)</f>
        <v>53</v>
      </c>
      <c r="AO580" s="139">
        <f>VLOOKUP(AN580,Баллы!$A$2:$B$101,2)+AP580/2</f>
        <v>43</v>
      </c>
      <c r="AP580" s="124">
        <f>VLOOKUP(C580,'9'!$B$2:$H$1187,6,FALSE)</f>
        <v>10</v>
      </c>
      <c r="AQ580" s="122"/>
      <c r="AR580" s="123"/>
      <c r="AS580" s="139"/>
      <c r="AT580" s="124"/>
      <c r="AU580" s="122"/>
      <c r="AV580" s="123"/>
      <c r="AW580" s="139"/>
      <c r="AX580" s="124"/>
    </row>
    <row r="581" spans="1:50" ht="14.4" customHeight="1">
      <c r="A581" s="245">
        <f>IF(D581=0," ",RANK(D581,$D$3:$D$1238,0))</f>
        <v>577</v>
      </c>
      <c r="B581" s="246">
        <v>577</v>
      </c>
      <c r="C581" s="104" t="s">
        <v>6316</v>
      </c>
      <c r="D581" s="115">
        <f>I581+M581+Q581+U581+Y581+AC581+AG581+AK581+AO581+AW581+AS581</f>
        <v>43</v>
      </c>
      <c r="E581" s="115">
        <f>J581+N581+R581+V581+Z581+AD581+AH581+AL581+AP581+AX581+AT581</f>
        <v>10</v>
      </c>
      <c r="F581" s="119">
        <f>COUNTA(H581,L581,P581,T581,X581,AB581,AF581,AJ581,AN581,AV581,AR581)</f>
        <v>1</v>
      </c>
      <c r="G581" s="125"/>
      <c r="H581" s="5"/>
      <c r="I581" s="140"/>
      <c r="J581" s="126"/>
      <c r="K581" s="125"/>
      <c r="L581" s="5"/>
      <c r="M581" s="140"/>
      <c r="N581" s="126"/>
      <c r="O581" s="125"/>
      <c r="P581" s="5"/>
      <c r="Q581" s="140"/>
      <c r="R581" s="126"/>
      <c r="S581" s="125"/>
      <c r="T581" s="5"/>
      <c r="U581" s="140"/>
      <c r="V581" s="126"/>
      <c r="W581" s="136"/>
      <c r="X581" s="5"/>
      <c r="Y581" s="140"/>
      <c r="Z581" s="126"/>
      <c r="AA581" s="136"/>
      <c r="AB581" s="257"/>
      <c r="AC581" s="140"/>
      <c r="AD581" s="126"/>
      <c r="AE581" s="136"/>
      <c r="AF581" s="5"/>
      <c r="AG581" s="140"/>
      <c r="AH581" s="126"/>
      <c r="AI581" s="155"/>
      <c r="AJ581" s="123"/>
      <c r="AK581" s="139"/>
      <c r="AL581" s="124"/>
      <c r="AM581" s="155"/>
      <c r="AN581" s="123"/>
      <c r="AO581" s="139"/>
      <c r="AP581" s="124"/>
      <c r="AQ581" s="122">
        <f>VLOOKUP(C581,'10'!$B$8:$H$232,3,FALSE)</f>
        <v>5.0127314814814812E-2</v>
      </c>
      <c r="AR581" s="123">
        <f>VLOOKUP(C581,'10'!$B$8:$H$232,4,FALSE)</f>
        <v>53</v>
      </c>
      <c r="AS581" s="139">
        <f>VLOOKUP(AR581,Баллы!$A$2:$B$101,2)+AT581/2</f>
        <v>43</v>
      </c>
      <c r="AT581" s="124">
        <f>VLOOKUP(C581,'10'!$B$8:$H$232,6,FALSE)</f>
        <v>10</v>
      </c>
      <c r="AU581" s="122"/>
      <c r="AV581" s="123"/>
      <c r="AW581" s="139"/>
      <c r="AX581" s="124"/>
    </row>
    <row r="582" spans="1:50" ht="14.4" customHeight="1">
      <c r="A582" s="245">
        <f>IF(D582=0," ",RANK(D582,$D$3:$D$1238,0))</f>
        <v>577</v>
      </c>
      <c r="B582" s="246">
        <v>580</v>
      </c>
      <c r="C582" s="104" t="s">
        <v>6401</v>
      </c>
      <c r="D582" s="115">
        <f>I582+M582+Q582+U582+Y582+AC582+AG582+AK582+AO582+AW582+AS582</f>
        <v>43</v>
      </c>
      <c r="E582" s="115">
        <f>J582+N582+R582+V582+Z582+AD582+AH582+AL582+AP582+AX582+AT582</f>
        <v>8</v>
      </c>
      <c r="F582" s="119">
        <f>COUNTA(H582,L582,P582,T582,X582,AB582,AF582,AJ582,AN582,AV582,AR582)</f>
        <v>1</v>
      </c>
      <c r="G582" s="125"/>
      <c r="H582" s="5"/>
      <c r="I582" s="140"/>
      <c r="J582" s="126"/>
      <c r="K582" s="125"/>
      <c r="L582" s="5"/>
      <c r="M582" s="140"/>
      <c r="N582" s="126"/>
      <c r="O582" s="125"/>
      <c r="P582" s="5"/>
      <c r="Q582" s="140"/>
      <c r="R582" s="126"/>
      <c r="S582" s="125"/>
      <c r="T582" s="5"/>
      <c r="U582" s="140"/>
      <c r="V582" s="126"/>
      <c r="W582" s="136"/>
      <c r="X582" s="5"/>
      <c r="Y582" s="140"/>
      <c r="Z582" s="126"/>
      <c r="AA582" s="136"/>
      <c r="AB582" s="257"/>
      <c r="AC582" s="140"/>
      <c r="AD582" s="126"/>
      <c r="AE582" s="136"/>
      <c r="AF582" s="5"/>
      <c r="AG582" s="140"/>
      <c r="AH582" s="126"/>
      <c r="AI582" s="155"/>
      <c r="AJ582" s="123"/>
      <c r="AK582" s="139"/>
      <c r="AL582" s="124"/>
      <c r="AM582" s="155"/>
      <c r="AN582" s="123"/>
      <c r="AO582" s="139"/>
      <c r="AP582" s="124"/>
      <c r="AQ582" s="122"/>
      <c r="AR582" s="123"/>
      <c r="AS582" s="139"/>
      <c r="AT582" s="124"/>
      <c r="AU582" s="122">
        <f>VLOOKUP(C582,'11'!$B$9:$H$521,3,FALSE)</f>
        <v>3.7835648148148146E-2</v>
      </c>
      <c r="AV582" s="123">
        <f>VLOOKUP(C582,'11'!$B$9:$H$521,4,FALSE)</f>
        <v>52</v>
      </c>
      <c r="AW582" s="139">
        <f>VLOOKUP(AV582,Баллы!$A$2:$B$101,2)+AX582/2</f>
        <v>43</v>
      </c>
      <c r="AX582" s="124">
        <f>VLOOKUP(C582,'11'!$B$9:$H$521,6,FALSE)</f>
        <v>8</v>
      </c>
    </row>
    <row r="583" spans="1:50" ht="14.4" customHeight="1">
      <c r="A583" s="245">
        <f>IF(D583=0," ",RANK(D583,$D$3:$D$1238,0))</f>
        <v>581</v>
      </c>
      <c r="B583" s="246">
        <v>581</v>
      </c>
      <c r="C583" s="104" t="s">
        <v>6345</v>
      </c>
      <c r="D583" s="115">
        <f>I583+M583+Q583+U583+Y583+AC583+AG583+AK583+AO583+AW583+AS583</f>
        <v>42.5</v>
      </c>
      <c r="E583" s="115">
        <f>J583+N583+R583+V583+Z583+AD583+AH583+AL583+AP583+AX583+AT583</f>
        <v>31</v>
      </c>
      <c r="F583" s="119">
        <f>COUNTA(H583,L583,P583,T583,X583,AB583,AF583,AJ583,AN583,AV583,AR583)</f>
        <v>1</v>
      </c>
      <c r="G583" s="125"/>
      <c r="H583" s="5"/>
      <c r="I583" s="140"/>
      <c r="J583" s="126"/>
      <c r="K583" s="125"/>
      <c r="L583" s="5"/>
      <c r="M583" s="140"/>
      <c r="N583" s="126"/>
      <c r="O583" s="125"/>
      <c r="P583" s="5"/>
      <c r="Q583" s="140"/>
      <c r="R583" s="126"/>
      <c r="S583" s="125"/>
      <c r="T583" s="5"/>
      <c r="U583" s="140"/>
      <c r="V583" s="126"/>
      <c r="W583" s="136"/>
      <c r="X583" s="5"/>
      <c r="Y583" s="140"/>
      <c r="Z583" s="126"/>
      <c r="AA583" s="136"/>
      <c r="AB583" s="257"/>
      <c r="AC583" s="140"/>
      <c r="AD583" s="126"/>
      <c r="AE583" s="136"/>
      <c r="AF583" s="5"/>
      <c r="AG583" s="140"/>
      <c r="AH583" s="126"/>
      <c r="AI583" s="155"/>
      <c r="AJ583" s="123"/>
      <c r="AK583" s="139"/>
      <c r="AL583" s="124"/>
      <c r="AM583" s="155"/>
      <c r="AN583" s="123"/>
      <c r="AO583" s="139"/>
      <c r="AP583" s="124"/>
      <c r="AQ583" s="122"/>
      <c r="AR583" s="123"/>
      <c r="AS583" s="139"/>
      <c r="AT583" s="124"/>
      <c r="AU583" s="122">
        <f>VLOOKUP(C583,'11'!$B$9:$H$521,3,FALSE)</f>
        <v>0.16651620370370371</v>
      </c>
      <c r="AV583" s="123">
        <f>VLOOKUP(C583,'11'!$B$9:$H$521,4,FALSE)</f>
        <v>64</v>
      </c>
      <c r="AW583" s="139">
        <f>VLOOKUP(AV583,Баллы!$A$2:$B$101,2)+AX583/2</f>
        <v>42.5</v>
      </c>
      <c r="AX583" s="124">
        <f>VLOOKUP(C583,'11'!$B$9:$H$521,6,FALSE)</f>
        <v>31</v>
      </c>
    </row>
    <row r="584" spans="1:50" ht="14.4" customHeight="1">
      <c r="A584" s="245">
        <f>IF(D584=0," ",RANK(D584,$D$3:$D$1238,0))</f>
        <v>581</v>
      </c>
      <c r="B584" s="246">
        <v>582</v>
      </c>
      <c r="C584" s="108" t="s">
        <v>1195</v>
      </c>
      <c r="D584" s="115">
        <f>I584+M584+Q584+U584+Y584+AC584+AG584+AK584+AO584+AW584+AS584</f>
        <v>42.5</v>
      </c>
      <c r="E584" s="115">
        <f>J584+N584+R584+V584+Z584+AD584+AH584+AL584+AP584+AX584+AT584</f>
        <v>25</v>
      </c>
      <c r="F584" s="119">
        <f>COUNTA(H584,L584,P584,T584,X584,AB584,AF584,AJ584,AN584,AV584,AR584)</f>
        <v>1</v>
      </c>
      <c r="G584" s="125"/>
      <c r="H584" s="5"/>
      <c r="I584" s="140"/>
      <c r="J584" s="126"/>
      <c r="K584" s="125"/>
      <c r="L584" s="5"/>
      <c r="M584" s="140"/>
      <c r="N584" s="126"/>
      <c r="O584" s="125"/>
      <c r="P584" s="5"/>
      <c r="Q584" s="140"/>
      <c r="R584" s="126"/>
      <c r="S584" s="125"/>
      <c r="T584" s="5"/>
      <c r="U584" s="140"/>
      <c r="V584" s="126"/>
      <c r="W584" s="136">
        <f>VLOOKUP(C584,'5'!$B$50:$H$423,3,FALSE)</f>
        <v>0.14476851851851852</v>
      </c>
      <c r="X584" s="5">
        <f>VLOOKUP(C584,'5'!$B$50:$H$423,4,FALSE)</f>
        <v>61</v>
      </c>
      <c r="Y584" s="140">
        <f>VLOOKUP(X584,Баллы!$A$2:$B$101,2)+Z584/2</f>
        <v>42.5</v>
      </c>
      <c r="Z584" s="126">
        <f>VLOOKUP(C584,'5'!$B$50:$H$423,6,FALSE)</f>
        <v>25</v>
      </c>
      <c r="AA584" s="136"/>
      <c r="AB584" s="131"/>
      <c r="AC584" s="140"/>
      <c r="AD584" s="126"/>
      <c r="AE584" s="136"/>
      <c r="AF584" s="5"/>
      <c r="AG584" s="140"/>
      <c r="AH584" s="126"/>
      <c r="AI584" s="155"/>
      <c r="AJ584" s="123"/>
      <c r="AK584" s="139"/>
      <c r="AL584" s="124"/>
      <c r="AM584" s="155"/>
      <c r="AN584" s="123"/>
      <c r="AO584" s="139"/>
      <c r="AP584" s="124"/>
      <c r="AQ584" s="122"/>
      <c r="AR584" s="123"/>
      <c r="AS584" s="139"/>
      <c r="AT584" s="124"/>
      <c r="AU584" s="122"/>
      <c r="AV584" s="123"/>
      <c r="AW584" s="139"/>
      <c r="AX584" s="124"/>
    </row>
    <row r="585" spans="1:50" ht="14.4" customHeight="1">
      <c r="A585" s="245">
        <f>IF(D585=0," ",RANK(D585,$D$3:$D$1238,0))</f>
        <v>581</v>
      </c>
      <c r="B585" s="246">
        <v>583</v>
      </c>
      <c r="C585" s="107" t="s">
        <v>2481</v>
      </c>
      <c r="D585" s="115">
        <f>I585+M585+Q585+U585+Y585+AC585+AG585+AK585+AO585+AW585+AS585</f>
        <v>42.5</v>
      </c>
      <c r="E585" s="115">
        <f>J585+N585+R585+V585+Z585+AD585+AH585+AL585+AP585+AX585+AT585</f>
        <v>5</v>
      </c>
      <c r="F585" s="119">
        <f>COUNTA(H585,L585,P585,T585,X585,AB585,AF585,AJ585,AN585,AV585,AR585)</f>
        <v>1</v>
      </c>
      <c r="G585" s="125"/>
      <c r="H585" s="5"/>
      <c r="I585" s="140"/>
      <c r="J585" s="126"/>
      <c r="K585" s="125"/>
      <c r="L585" s="5"/>
      <c r="M585" s="140"/>
      <c r="N585" s="126"/>
      <c r="O585" s="125"/>
      <c r="P585" s="5"/>
      <c r="Q585" s="140"/>
      <c r="R585" s="126"/>
      <c r="S585" s="125">
        <f>VLOOKUP(C585,'4'!$B$2:$I$1053,3,FALSE)</f>
        <v>1.6354166666666666E-2</v>
      </c>
      <c r="T585" s="5">
        <f>VLOOKUP(C585,'4'!$B$2:$I$1053,4,FALSE)</f>
        <v>51</v>
      </c>
      <c r="U585" s="140">
        <f>VLOOKUP(T585,Баллы!$A$2:$B$101,2)+V585/2</f>
        <v>42.5</v>
      </c>
      <c r="V585" s="126">
        <f>VLOOKUP(C585,'4'!$B$2:$I$1053,6,FALSE)</f>
        <v>5</v>
      </c>
      <c r="W585" s="136"/>
      <c r="X585" s="5"/>
      <c r="Y585" s="140"/>
      <c r="Z585" s="126"/>
      <c r="AA585" s="136"/>
      <c r="AB585" s="131"/>
      <c r="AC585" s="140"/>
      <c r="AD585" s="126"/>
      <c r="AE585" s="136"/>
      <c r="AF585" s="5"/>
      <c r="AG585" s="140"/>
      <c r="AH585" s="126"/>
      <c r="AI585" s="155"/>
      <c r="AJ585" s="123"/>
      <c r="AK585" s="139"/>
      <c r="AL585" s="124"/>
      <c r="AM585" s="155"/>
      <c r="AN585" s="123"/>
      <c r="AO585" s="139"/>
      <c r="AP585" s="124"/>
      <c r="AQ585" s="122"/>
      <c r="AR585" s="123"/>
      <c r="AS585" s="139"/>
      <c r="AT585" s="124"/>
      <c r="AU585" s="122"/>
      <c r="AV585" s="123"/>
      <c r="AW585" s="139"/>
      <c r="AX585" s="124"/>
    </row>
    <row r="586" spans="1:50" ht="14.4" customHeight="1">
      <c r="A586" s="245">
        <f>IF(D586=0," ",RANK(D586,$D$3:$D$1238,0))</f>
        <v>584</v>
      </c>
      <c r="B586" s="246">
        <v>584</v>
      </c>
      <c r="C586" s="107" t="s">
        <v>1723</v>
      </c>
      <c r="D586" s="115">
        <f>I586+M586+Q586+U586+Y586+AC586+AG586+AK586+AO586+AW586+AS586</f>
        <v>42</v>
      </c>
      <c r="E586" s="115">
        <f>J586+N586+R586+V586+Z586+AD586+AH586+AL586+AP586+AX586+AT586</f>
        <v>20</v>
      </c>
      <c r="F586" s="119">
        <f>COUNTA(H586,L586,P586,T586,X586,AB586,AF586,AJ586,AN586,AV586,AR586)</f>
        <v>1</v>
      </c>
      <c r="G586" s="125"/>
      <c r="H586" s="5"/>
      <c r="I586" s="140"/>
      <c r="J586" s="126"/>
      <c r="K586" s="125"/>
      <c r="L586" s="5"/>
      <c r="M586" s="140"/>
      <c r="N586" s="126"/>
      <c r="O586" s="125"/>
      <c r="P586" s="5"/>
      <c r="Q586" s="140"/>
      <c r="R586" s="126"/>
      <c r="S586" s="125">
        <f>VLOOKUP(C586,'4'!$B$2:$I$1053,3,FALSE)</f>
        <v>7.8993055555555552E-2</v>
      </c>
      <c r="T586" s="5">
        <f>VLOOKUP(C586,'4'!$B$2:$I$1053,4,FALSE)</f>
        <v>59</v>
      </c>
      <c r="U586" s="140">
        <f>VLOOKUP(T586,Баллы!$A$2:$B$101,2)+V586/2</f>
        <v>42</v>
      </c>
      <c r="V586" s="126">
        <f>VLOOKUP(C586,'4'!$B$2:$I$1053,6,FALSE)</f>
        <v>20</v>
      </c>
      <c r="W586" s="136"/>
      <c r="X586" s="5"/>
      <c r="Y586" s="140"/>
      <c r="Z586" s="126"/>
      <c r="AA586" s="136"/>
      <c r="AB586" s="131"/>
      <c r="AC586" s="140"/>
      <c r="AD586" s="126"/>
      <c r="AE586" s="136"/>
      <c r="AF586" s="5"/>
      <c r="AG586" s="140"/>
      <c r="AH586" s="126"/>
      <c r="AI586" s="155"/>
      <c r="AJ586" s="123"/>
      <c r="AK586" s="139"/>
      <c r="AL586" s="124"/>
      <c r="AM586" s="155"/>
      <c r="AN586" s="123"/>
      <c r="AO586" s="139"/>
      <c r="AP586" s="124"/>
      <c r="AQ586" s="122"/>
      <c r="AR586" s="123"/>
      <c r="AS586" s="139"/>
      <c r="AT586" s="124"/>
      <c r="AU586" s="122"/>
      <c r="AV586" s="123"/>
      <c r="AW586" s="139"/>
      <c r="AX586" s="124"/>
    </row>
    <row r="587" spans="1:50" ht="14.4" customHeight="1">
      <c r="A587" s="245">
        <f>IF(D587=0," ",RANK(D587,$D$3:$D$1238,0))</f>
        <v>584</v>
      </c>
      <c r="B587" s="246">
        <v>585</v>
      </c>
      <c r="C587" s="104" t="s">
        <v>365</v>
      </c>
      <c r="D587" s="115">
        <f>I587+M587+Q587+U587+Y587+AC587+AG587+AK587+AO587+AW587+AS587</f>
        <v>42</v>
      </c>
      <c r="E587" s="115">
        <f>J587+N587+R587+V587+Z587+AD587+AH587+AL587+AP587+AX587+AT587</f>
        <v>18</v>
      </c>
      <c r="F587" s="119">
        <f>COUNTA(H587,L587,P587,T587,X587,AB587,AF587,AJ587,AN587,AV587,AR587)</f>
        <v>2</v>
      </c>
      <c r="G587" s="125">
        <f>VLOOKUP(C587,'1'!$B$46:$H$384,3,FALSE)</f>
        <v>4.7662037037037037E-2</v>
      </c>
      <c r="H587" s="5">
        <f>VLOOKUP(C587,'1'!$B$46:$H$384,4,FALSE)</f>
        <v>133</v>
      </c>
      <c r="I587" s="140">
        <f>VLOOKUP(H587,Баллы!$A$2:$B$101,2)+J587/2</f>
        <v>6</v>
      </c>
      <c r="J587" s="126">
        <f>VLOOKUP(C587,'1'!$B$46:$H$384,6,FALSE)</f>
        <v>10</v>
      </c>
      <c r="K587" s="125"/>
      <c r="L587" s="5"/>
      <c r="M587" s="140"/>
      <c r="N587" s="126"/>
      <c r="O587" s="125"/>
      <c r="P587" s="5"/>
      <c r="Q587" s="140"/>
      <c r="R587" s="126"/>
      <c r="S587" s="125"/>
      <c r="T587" s="5"/>
      <c r="U587" s="140"/>
      <c r="V587" s="126"/>
      <c r="W587" s="136"/>
      <c r="X587" s="5"/>
      <c r="Y587" s="140"/>
      <c r="Z587" s="126"/>
      <c r="AA587" s="136"/>
      <c r="AB587" s="257"/>
      <c r="AC587" s="140"/>
      <c r="AD587" s="126"/>
      <c r="AE587" s="136"/>
      <c r="AF587" s="5"/>
      <c r="AG587" s="140"/>
      <c r="AH587" s="126"/>
      <c r="AI587" s="155"/>
      <c r="AJ587" s="123"/>
      <c r="AK587" s="139"/>
      <c r="AL587" s="124"/>
      <c r="AM587" s="155"/>
      <c r="AN587" s="123"/>
      <c r="AO587" s="139"/>
      <c r="AP587" s="124"/>
      <c r="AQ587" s="122"/>
      <c r="AR587" s="123"/>
      <c r="AS587" s="139"/>
      <c r="AT587" s="124"/>
      <c r="AU587" s="122">
        <f>VLOOKUP(C587,'11'!$B$9:$H$521,3,FALSE)</f>
        <v>4.0532407407407406E-2</v>
      </c>
      <c r="AV587" s="123">
        <f>VLOOKUP(C587,'11'!$B$9:$H$521,4,FALSE)</f>
        <v>59</v>
      </c>
      <c r="AW587" s="139">
        <f>VLOOKUP(AV587,Баллы!$A$2:$B$101,2)+AX587/2</f>
        <v>36</v>
      </c>
      <c r="AX587" s="124">
        <f>VLOOKUP(C587,'11'!$B$9:$H$521,6,FALSE)</f>
        <v>8</v>
      </c>
    </row>
    <row r="588" spans="1:50" ht="14.4" customHeight="1">
      <c r="A588" s="245">
        <f>IF(D588=0," ",RANK(D588,$D$3:$D$1238,0))</f>
        <v>584</v>
      </c>
      <c r="B588" s="246">
        <v>586</v>
      </c>
      <c r="C588" s="107" t="s">
        <v>2255</v>
      </c>
      <c r="D588" s="115">
        <f>I588+M588+Q588+U588+Y588+AC588+AG588+AK588+AO588+AW588+AS588</f>
        <v>42</v>
      </c>
      <c r="E588" s="115">
        <f>J588+N588+R588+V588+Z588+AD588+AH588+AL588+AP588+AX588+AT588</f>
        <v>10</v>
      </c>
      <c r="F588" s="119">
        <f>COUNTA(H588,L588,P588,T588,X588,AB588,AF588,AJ588,AN588,AV588,AR588)</f>
        <v>2</v>
      </c>
      <c r="G588" s="125"/>
      <c r="H588" s="5"/>
      <c r="I588" s="140"/>
      <c r="J588" s="126"/>
      <c r="K588" s="125"/>
      <c r="L588" s="5"/>
      <c r="M588" s="140"/>
      <c r="N588" s="126"/>
      <c r="O588" s="125"/>
      <c r="P588" s="5"/>
      <c r="Q588" s="140"/>
      <c r="R588" s="126"/>
      <c r="S588" s="125">
        <f>VLOOKUP(C588,'4'!$B$2:$I$1053,3,FALSE)</f>
        <v>1.7638888888888888E-2</v>
      </c>
      <c r="T588" s="5">
        <f>VLOOKUP(C588,'4'!$B$2:$I$1053,4,FALSE)</f>
        <v>74</v>
      </c>
      <c r="U588" s="140">
        <f>VLOOKUP(T588,Баллы!$A$2:$B$101,2)+V588/2</f>
        <v>19.5</v>
      </c>
      <c r="V588" s="126">
        <f>VLOOKUP(C588,'4'!$B$2:$I$1053,6,FALSE)</f>
        <v>5</v>
      </c>
      <c r="W588" s="136"/>
      <c r="X588" s="5"/>
      <c r="Y588" s="140"/>
      <c r="Z588" s="126"/>
      <c r="AA588" s="136"/>
      <c r="AB588" s="131"/>
      <c r="AC588" s="140"/>
      <c r="AD588" s="126"/>
      <c r="AE588" s="136"/>
      <c r="AF588" s="5"/>
      <c r="AG588" s="140"/>
      <c r="AH588" s="126"/>
      <c r="AI588" s="155"/>
      <c r="AJ588" s="123"/>
      <c r="AK588" s="139"/>
      <c r="AL588" s="124"/>
      <c r="AM588" s="155">
        <f>VLOOKUP(C588,'9'!$B$2:$H$1187,3,FALSE)</f>
        <v>2.0462962962962964E-2</v>
      </c>
      <c r="AN588" s="123">
        <f>VLOOKUP(C588,'9'!$B$2:$H$1187,4,FALSE)</f>
        <v>71</v>
      </c>
      <c r="AO588" s="139">
        <f>VLOOKUP(AN588,Баллы!$A$2:$B$101,2)+AP588/2</f>
        <v>22.5</v>
      </c>
      <c r="AP588" s="124">
        <f>VLOOKUP(C588,'9'!$B$2:$H$1187,6,FALSE)</f>
        <v>5</v>
      </c>
      <c r="AQ588" s="122"/>
      <c r="AR588" s="123"/>
      <c r="AS588" s="139"/>
      <c r="AT588" s="124"/>
      <c r="AU588" s="122"/>
      <c r="AV588" s="123"/>
      <c r="AW588" s="139"/>
      <c r="AX588" s="124"/>
    </row>
    <row r="589" spans="1:50" ht="14.4" customHeight="1">
      <c r="A589" s="245">
        <f>IF(D589=0," ",RANK(D589,$D$3:$D$1238,0))</f>
        <v>584</v>
      </c>
      <c r="B589" s="246">
        <v>587</v>
      </c>
      <c r="C589" s="104" t="s">
        <v>419</v>
      </c>
      <c r="D589" s="115">
        <f>I589+M589+Q589+U589+Y589+AC589+AG589+AK589+AO589+AW589+AS589</f>
        <v>42</v>
      </c>
      <c r="E589" s="115">
        <f>J589+N589+R589+V589+Z589+AD589+AH589+AL589+AP589+AX589+AT589</f>
        <v>10</v>
      </c>
      <c r="F589" s="119">
        <f>COUNTA(H589,L589,P589,T589,X589,AB589,AF589,AJ589,AN589,AV589,AR589)</f>
        <v>1</v>
      </c>
      <c r="G589" s="125">
        <f>VLOOKUP(C589,'1'!$B$46:$H$384,3,FALSE)</f>
        <v>3.7615740740740741E-2</v>
      </c>
      <c r="H589" s="5">
        <f>VLOOKUP(C589,'1'!$B$46:$H$384,4,FALSE)</f>
        <v>54</v>
      </c>
      <c r="I589" s="140">
        <f>VLOOKUP(H589,Баллы!$A$2:$B$101,2)+J589/2</f>
        <v>42</v>
      </c>
      <c r="J589" s="126">
        <f>VLOOKUP(C589,'1'!$B$46:$H$384,6,FALSE)</f>
        <v>10</v>
      </c>
      <c r="K589" s="125"/>
      <c r="L589" s="5"/>
      <c r="M589" s="140"/>
      <c r="N589" s="126"/>
      <c r="O589" s="125"/>
      <c r="P589" s="5"/>
      <c r="Q589" s="140"/>
      <c r="R589" s="126"/>
      <c r="S589" s="125"/>
      <c r="T589" s="5"/>
      <c r="U589" s="140"/>
      <c r="V589" s="126"/>
      <c r="W589" s="136"/>
      <c r="X589" s="5"/>
      <c r="Y589" s="140"/>
      <c r="Z589" s="126"/>
      <c r="AA589" s="136"/>
      <c r="AB589" s="131"/>
      <c r="AC589" s="140"/>
      <c r="AD589" s="126"/>
      <c r="AE589" s="136"/>
      <c r="AF589" s="5"/>
      <c r="AG589" s="140"/>
      <c r="AH589" s="126"/>
      <c r="AI589" s="155"/>
      <c r="AJ589" s="123"/>
      <c r="AK589" s="139"/>
      <c r="AL589" s="124"/>
      <c r="AM589" s="155"/>
      <c r="AN589" s="123"/>
      <c r="AO589" s="139"/>
      <c r="AP589" s="124"/>
      <c r="AQ589" s="122"/>
      <c r="AR589" s="123"/>
      <c r="AS589" s="139"/>
      <c r="AT589" s="124"/>
      <c r="AU589" s="122"/>
      <c r="AV589" s="123"/>
      <c r="AW589" s="139"/>
      <c r="AX589" s="124"/>
    </row>
    <row r="590" spans="1:50" ht="14.4" customHeight="1">
      <c r="A590" s="245">
        <f>IF(D590=0," ",RANK(D590,$D$3:$D$1238,0))</f>
        <v>584</v>
      </c>
      <c r="B590" s="246">
        <v>587</v>
      </c>
      <c r="C590" s="107" t="s">
        <v>1542</v>
      </c>
      <c r="D590" s="115">
        <f>I590+M590+Q590+U590+Y590+AC590+AG590+AK590+AO590+AW590+AS590</f>
        <v>42</v>
      </c>
      <c r="E590" s="115">
        <f>J590+N590+R590+V590+Z590+AD590+AH590+AL590+AP590+AX590+AT590</f>
        <v>10</v>
      </c>
      <c r="F590" s="119">
        <f>COUNTA(H590,L590,P590,T590,X590,AB590,AF590,AJ590,AN590,AV590,AR590)</f>
        <v>1</v>
      </c>
      <c r="G590" s="125"/>
      <c r="H590" s="5"/>
      <c r="I590" s="140"/>
      <c r="J590" s="126"/>
      <c r="K590" s="125"/>
      <c r="L590" s="5"/>
      <c r="M590" s="140"/>
      <c r="N590" s="126"/>
      <c r="O590" s="125"/>
      <c r="P590" s="5"/>
      <c r="Q590" s="140"/>
      <c r="R590" s="126"/>
      <c r="S590" s="125">
        <f>VLOOKUP(C590,'4'!$B$2:$I$1053,3,FALSE)</f>
        <v>3.5868055555555556E-2</v>
      </c>
      <c r="T590" s="5">
        <f>VLOOKUP(C590,'4'!$B$2:$I$1053,4,FALSE)</f>
        <v>54</v>
      </c>
      <c r="U590" s="140">
        <f>VLOOKUP(T590,Баллы!$A$2:$B$101,2)+V590/2</f>
        <v>42</v>
      </c>
      <c r="V590" s="126">
        <f>VLOOKUP(C590,'4'!$B$2:$I$1053,6,FALSE)</f>
        <v>10</v>
      </c>
      <c r="W590" s="136"/>
      <c r="X590" s="5"/>
      <c r="Y590" s="140"/>
      <c r="Z590" s="126"/>
      <c r="AA590" s="136"/>
      <c r="AB590" s="131"/>
      <c r="AC590" s="140"/>
      <c r="AD590" s="126"/>
      <c r="AE590" s="136"/>
      <c r="AF590" s="5"/>
      <c r="AG590" s="140"/>
      <c r="AH590" s="126"/>
      <c r="AI590" s="155"/>
      <c r="AJ590" s="123"/>
      <c r="AK590" s="139"/>
      <c r="AL590" s="124"/>
      <c r="AM590" s="155"/>
      <c r="AN590" s="123"/>
      <c r="AO590" s="139"/>
      <c r="AP590" s="124"/>
      <c r="AQ590" s="122"/>
      <c r="AR590" s="123"/>
      <c r="AS590" s="139"/>
      <c r="AT590" s="124"/>
      <c r="AU590" s="122"/>
      <c r="AV590" s="123"/>
      <c r="AW590" s="139"/>
      <c r="AX590" s="124"/>
    </row>
    <row r="591" spans="1:50" ht="14.4" customHeight="1">
      <c r="A591" s="245">
        <f>IF(D591=0," ",RANK(D591,$D$3:$D$1238,0))</f>
        <v>584</v>
      </c>
      <c r="B591" s="246">
        <v>587</v>
      </c>
      <c r="C591" s="104" t="s">
        <v>6317</v>
      </c>
      <c r="D591" s="115">
        <f>I591+M591+Q591+U591+Y591+AC591+AG591+AK591+AO591+AW591+AS591</f>
        <v>42</v>
      </c>
      <c r="E591" s="115">
        <f>J591+N591+R591+V591+Z591+AD591+AH591+AL591+AP591+AX591+AT591</f>
        <v>10</v>
      </c>
      <c r="F591" s="119">
        <f>COUNTA(H591,L591,P591,T591,X591,AB591,AF591,AJ591,AN591,AV591,AR591)</f>
        <v>1</v>
      </c>
      <c r="G591" s="125"/>
      <c r="H591" s="5"/>
      <c r="I591" s="140"/>
      <c r="J591" s="126"/>
      <c r="K591" s="125"/>
      <c r="L591" s="5"/>
      <c r="M591" s="140"/>
      <c r="N591" s="126"/>
      <c r="O591" s="125"/>
      <c r="P591" s="5"/>
      <c r="Q591" s="140"/>
      <c r="R591" s="126"/>
      <c r="S591" s="125"/>
      <c r="T591" s="5"/>
      <c r="U591" s="140"/>
      <c r="V591" s="126"/>
      <c r="W591" s="136"/>
      <c r="X591" s="5"/>
      <c r="Y591" s="140"/>
      <c r="Z591" s="126"/>
      <c r="AA591" s="136"/>
      <c r="AB591" s="257"/>
      <c r="AC591" s="140"/>
      <c r="AD591" s="126"/>
      <c r="AE591" s="136"/>
      <c r="AF591" s="5"/>
      <c r="AG591" s="140"/>
      <c r="AH591" s="126"/>
      <c r="AI591" s="155"/>
      <c r="AJ591" s="123"/>
      <c r="AK591" s="139"/>
      <c r="AL591" s="124"/>
      <c r="AM591" s="155"/>
      <c r="AN591" s="123"/>
      <c r="AO591" s="139"/>
      <c r="AP591" s="124"/>
      <c r="AQ591" s="122">
        <f>VLOOKUP(C591,'10'!$B$8:$H$232,3,FALSE)</f>
        <v>5.0358796296296297E-2</v>
      </c>
      <c r="AR591" s="123">
        <f>VLOOKUP(C591,'10'!$B$8:$H$232,4,FALSE)</f>
        <v>54</v>
      </c>
      <c r="AS591" s="139">
        <f>VLOOKUP(AR591,Баллы!$A$2:$B$101,2)+AT591/2</f>
        <v>42</v>
      </c>
      <c r="AT591" s="124">
        <f>VLOOKUP(C591,'10'!$B$8:$H$232,6,FALSE)</f>
        <v>10</v>
      </c>
      <c r="AU591" s="122"/>
      <c r="AV591" s="123"/>
      <c r="AW591" s="139"/>
      <c r="AX591" s="124"/>
    </row>
    <row r="592" spans="1:50" ht="14.4" customHeight="1">
      <c r="A592" s="245">
        <f>IF(D592=0," ",RANK(D592,$D$3:$D$1238,0))</f>
        <v>584</v>
      </c>
      <c r="B592" s="246">
        <v>590</v>
      </c>
      <c r="C592" s="104" t="s">
        <v>6402</v>
      </c>
      <c r="D592" s="115">
        <f>I592+M592+Q592+U592+Y592+AC592+AG592+AK592+AO592+AW592+AS592</f>
        <v>42</v>
      </c>
      <c r="E592" s="115">
        <f>J592+N592+R592+V592+Z592+AD592+AH592+AL592+AP592+AX592+AT592</f>
        <v>8</v>
      </c>
      <c r="F592" s="119">
        <f>COUNTA(H592,L592,P592,T592,X592,AB592,AF592,AJ592,AN592,AV592,AR592)</f>
        <v>1</v>
      </c>
      <c r="G592" s="125"/>
      <c r="H592" s="5"/>
      <c r="I592" s="140"/>
      <c r="J592" s="126"/>
      <c r="K592" s="125"/>
      <c r="L592" s="5"/>
      <c r="M592" s="140"/>
      <c r="N592" s="126"/>
      <c r="O592" s="125"/>
      <c r="P592" s="5"/>
      <c r="Q592" s="140"/>
      <c r="R592" s="126"/>
      <c r="S592" s="125"/>
      <c r="T592" s="5"/>
      <c r="U592" s="140"/>
      <c r="V592" s="126"/>
      <c r="W592" s="136"/>
      <c r="X592" s="5"/>
      <c r="Y592" s="140"/>
      <c r="Z592" s="126"/>
      <c r="AA592" s="136"/>
      <c r="AB592" s="257"/>
      <c r="AC592" s="140"/>
      <c r="AD592" s="126"/>
      <c r="AE592" s="136"/>
      <c r="AF592" s="5"/>
      <c r="AG592" s="140"/>
      <c r="AH592" s="126"/>
      <c r="AI592" s="155"/>
      <c r="AJ592" s="123"/>
      <c r="AK592" s="139"/>
      <c r="AL592" s="124"/>
      <c r="AM592" s="155"/>
      <c r="AN592" s="123"/>
      <c r="AO592" s="139"/>
      <c r="AP592" s="124"/>
      <c r="AQ592" s="122"/>
      <c r="AR592" s="123"/>
      <c r="AS592" s="139"/>
      <c r="AT592" s="124"/>
      <c r="AU592" s="122">
        <f>VLOOKUP(C592,'11'!$B$9:$H$521,3,FALSE)</f>
        <v>3.7858796296296293E-2</v>
      </c>
      <c r="AV592" s="123">
        <f>VLOOKUP(C592,'11'!$B$9:$H$521,4,FALSE)</f>
        <v>53</v>
      </c>
      <c r="AW592" s="139">
        <f>VLOOKUP(AV592,Баллы!$A$2:$B$101,2)+AX592/2</f>
        <v>42</v>
      </c>
      <c r="AX592" s="124">
        <f>VLOOKUP(C592,'11'!$B$9:$H$521,6,FALSE)</f>
        <v>8</v>
      </c>
    </row>
    <row r="593" spans="1:50" ht="14.4" customHeight="1">
      <c r="A593" s="245">
        <f>IF(D593=0," ",RANK(D593,$D$3:$D$1238,0))</f>
        <v>591</v>
      </c>
      <c r="B593" s="246">
        <v>591</v>
      </c>
      <c r="C593" s="104" t="s">
        <v>266</v>
      </c>
      <c r="D593" s="115">
        <f>I593+M593+Q593+U593+Y593+AC593+AG593+AK593+AO593+AW593+AS593</f>
        <v>41.5</v>
      </c>
      <c r="E593" s="115">
        <f>J593+N593+R593+V593+Z593+AD593+AH593+AL593+AP593+AX593+AT593</f>
        <v>25</v>
      </c>
      <c r="F593" s="119">
        <f>COUNTA(H593,L593,P593,T593,X593,AB593,AF593,AJ593,AN593,AV593,AR593)</f>
        <v>2</v>
      </c>
      <c r="G593" s="125">
        <f>VLOOKUP(C593,'1'!$B$46:$H$384,3,FALSE)</f>
        <v>4.7164351851851853E-2</v>
      </c>
      <c r="H593" s="5">
        <f>VLOOKUP(C593,'1'!$B$46:$H$384,4,FALSE)</f>
        <v>128</v>
      </c>
      <c r="I593" s="140">
        <f>VLOOKUP(H593,Баллы!$A$2:$B$101,2)+J593/2</f>
        <v>6</v>
      </c>
      <c r="J593" s="126">
        <f>VLOOKUP(C593,'1'!$B$46:$H$384,6,FALSE)</f>
        <v>10</v>
      </c>
      <c r="K593" s="125"/>
      <c r="L593" s="5"/>
      <c r="M593" s="140"/>
      <c r="N593" s="126"/>
      <c r="O593" s="125"/>
      <c r="P593" s="5"/>
      <c r="Q593" s="140"/>
      <c r="R593" s="126"/>
      <c r="S593" s="125"/>
      <c r="T593" s="5"/>
      <c r="U593" s="140"/>
      <c r="V593" s="126"/>
      <c r="W593" s="136"/>
      <c r="X593" s="5"/>
      <c r="Y593" s="140"/>
      <c r="Z593" s="126"/>
      <c r="AA593" s="136"/>
      <c r="AB593" s="257"/>
      <c r="AC593" s="140"/>
      <c r="AD593" s="126"/>
      <c r="AE593" s="136"/>
      <c r="AF593" s="5"/>
      <c r="AG593" s="140"/>
      <c r="AH593" s="126"/>
      <c r="AI593" s="155"/>
      <c r="AJ593" s="123"/>
      <c r="AK593" s="139"/>
      <c r="AL593" s="124"/>
      <c r="AM593" s="155"/>
      <c r="AN593" s="123"/>
      <c r="AO593" s="139"/>
      <c r="AP593" s="124"/>
      <c r="AQ593" s="122"/>
      <c r="AR593" s="123"/>
      <c r="AS593" s="139"/>
      <c r="AT593" s="124"/>
      <c r="AU593" s="122">
        <f>VLOOKUP(C593,'11'!$B$9:$H$521,3,FALSE)</f>
        <v>6.6562499999999997E-2</v>
      </c>
      <c r="AV593" s="123">
        <f>VLOOKUP(C593,'11'!$B$9:$H$521,4,FALSE)</f>
        <v>63</v>
      </c>
      <c r="AW593" s="139">
        <f>VLOOKUP(AV593,Баллы!$A$2:$B$101,2)+AX593/2</f>
        <v>35.5</v>
      </c>
      <c r="AX593" s="124">
        <f>VLOOKUP(C593,'11'!$B$9:$H$521,6,FALSE)</f>
        <v>15</v>
      </c>
    </row>
    <row r="594" spans="1:50" ht="14.4" customHeight="1">
      <c r="A594" s="245">
        <f>IF(D594=0," ",RANK(D594,$D$3:$D$1238,0))</f>
        <v>591</v>
      </c>
      <c r="B594" s="246">
        <v>592</v>
      </c>
      <c r="C594" s="104" t="s">
        <v>6362</v>
      </c>
      <c r="D594" s="115">
        <f>I594+M594+Q594+U594+Y594+AC594+AG594+AK594+AO594+AW594+AS594</f>
        <v>41.5</v>
      </c>
      <c r="E594" s="115">
        <f>J594+N594+R594+V594+Z594+AD594+AH594+AL594+AP594+AX594+AT594</f>
        <v>15</v>
      </c>
      <c r="F594" s="119">
        <f>COUNTA(H594,L594,P594,T594,X594,AB594,AF594,AJ594,AN594,AV594,AR594)</f>
        <v>1</v>
      </c>
      <c r="G594" s="125"/>
      <c r="H594" s="5"/>
      <c r="I594" s="140"/>
      <c r="J594" s="126"/>
      <c r="K594" s="125"/>
      <c r="L594" s="5"/>
      <c r="M594" s="140"/>
      <c r="N594" s="126"/>
      <c r="O594" s="125"/>
      <c r="P594" s="5"/>
      <c r="Q594" s="140"/>
      <c r="R594" s="126"/>
      <c r="S594" s="125"/>
      <c r="T594" s="5"/>
      <c r="U594" s="140"/>
      <c r="V594" s="126"/>
      <c r="W594" s="136"/>
      <c r="X594" s="5"/>
      <c r="Y594" s="140"/>
      <c r="Z594" s="126"/>
      <c r="AA594" s="136"/>
      <c r="AB594" s="257"/>
      <c r="AC594" s="140"/>
      <c r="AD594" s="126"/>
      <c r="AE594" s="136"/>
      <c r="AF594" s="5"/>
      <c r="AG594" s="140"/>
      <c r="AH594" s="126"/>
      <c r="AI594" s="155"/>
      <c r="AJ594" s="123"/>
      <c r="AK594" s="139"/>
      <c r="AL594" s="124"/>
      <c r="AM594" s="155"/>
      <c r="AN594" s="123"/>
      <c r="AO594" s="139"/>
      <c r="AP594" s="124"/>
      <c r="AQ594" s="122"/>
      <c r="AR594" s="123"/>
      <c r="AS594" s="139"/>
      <c r="AT594" s="124"/>
      <c r="AU594" s="122">
        <f>VLOOKUP(C594,'11'!$B$9:$H$521,3,FALSE)</f>
        <v>6.385416666666667E-2</v>
      </c>
      <c r="AV594" s="123">
        <f>VLOOKUP(C594,'11'!$B$9:$H$521,4,FALSE)</f>
        <v>57</v>
      </c>
      <c r="AW594" s="139">
        <f>VLOOKUP(AV594,Баллы!$A$2:$B$101,2)+AX594/2</f>
        <v>41.5</v>
      </c>
      <c r="AX594" s="124">
        <f>VLOOKUP(C594,'11'!$B$9:$H$521,6,FALSE)</f>
        <v>15</v>
      </c>
    </row>
    <row r="595" spans="1:50" ht="14.4" customHeight="1">
      <c r="A595" s="245">
        <f>IF(D595=0," ",RANK(D595,$D$3:$D$1238,0))</f>
        <v>593</v>
      </c>
      <c r="B595" s="246">
        <v>593</v>
      </c>
      <c r="C595" s="104" t="s">
        <v>2671</v>
      </c>
      <c r="D595" s="115">
        <f>I595+M595+Q595+U595+Y595+AC595+AG595+AK595+AO595+AW595+AS595</f>
        <v>41</v>
      </c>
      <c r="E595" s="115">
        <f>J595+N595+R595+V595+Z595+AD595+AH595+AL595+AP595+AX595+AT595</f>
        <v>20</v>
      </c>
      <c r="F595" s="119">
        <f>COUNTA(H595,L595,P595,T595,X595,AB595,AF595,AJ595,AN595,AV595,AR595)</f>
        <v>2</v>
      </c>
      <c r="G595" s="125">
        <f>VLOOKUP(C595,'1'!$B$46:$H$384,3,FALSE)</f>
        <v>5.1203703703703703E-2</v>
      </c>
      <c r="H595" s="5">
        <f>VLOOKUP(C595,'1'!$B$46:$H$384,4,FALSE)</f>
        <v>144</v>
      </c>
      <c r="I595" s="140">
        <f>VLOOKUP(H595,Баллы!$A$2:$B$101,2)+J595/2</f>
        <v>6</v>
      </c>
      <c r="J595" s="126">
        <f>VLOOKUP(C595,'1'!$B$46:$H$384,6,FALSE)</f>
        <v>10</v>
      </c>
      <c r="K595" s="125"/>
      <c r="L595" s="5"/>
      <c r="M595" s="140"/>
      <c r="N595" s="126"/>
      <c r="O595" s="125"/>
      <c r="P595" s="5"/>
      <c r="Q595" s="140"/>
      <c r="R595" s="126"/>
      <c r="S595" s="125"/>
      <c r="T595" s="5"/>
      <c r="U595" s="140"/>
      <c r="V595" s="126"/>
      <c r="W595" s="136"/>
      <c r="X595" s="5"/>
      <c r="Y595" s="140"/>
      <c r="Z595" s="126"/>
      <c r="AA595" s="136"/>
      <c r="AB595" s="257"/>
      <c r="AC595" s="140"/>
      <c r="AD595" s="126"/>
      <c r="AE595" s="136"/>
      <c r="AF595" s="5"/>
      <c r="AG595" s="140"/>
      <c r="AH595" s="126"/>
      <c r="AI595" s="155"/>
      <c r="AJ595" s="123"/>
      <c r="AK595" s="139"/>
      <c r="AL595" s="124"/>
      <c r="AM595" s="155"/>
      <c r="AN595" s="123"/>
      <c r="AO595" s="139"/>
      <c r="AP595" s="124"/>
      <c r="AQ595" s="122">
        <f>VLOOKUP(C595,'10'!$B$8:$H$232,3,FALSE)</f>
        <v>5.364583333333333E-2</v>
      </c>
      <c r="AR595" s="123">
        <f>VLOOKUP(C595,'10'!$B$8:$H$232,4,FALSE)</f>
        <v>61</v>
      </c>
      <c r="AS595" s="139">
        <f>VLOOKUP(AR595,Баллы!$A$2:$B$101,2)+AT595/2</f>
        <v>35</v>
      </c>
      <c r="AT595" s="124">
        <f>VLOOKUP(C595,'10'!$B$8:$H$232,6,FALSE)</f>
        <v>10</v>
      </c>
      <c r="AU595" s="122"/>
      <c r="AV595" s="123"/>
      <c r="AW595" s="139"/>
      <c r="AX595" s="124"/>
    </row>
    <row r="596" spans="1:50" ht="14.4" customHeight="1">
      <c r="A596" s="245">
        <f>IF(D596=0," ",RANK(D596,$D$3:$D$1238,0))</f>
        <v>593</v>
      </c>
      <c r="B596" s="246">
        <v>594</v>
      </c>
      <c r="C596" s="104" t="s">
        <v>560</v>
      </c>
      <c r="D596" s="115">
        <f>I596+M596+Q596+U596+Y596+AC596+AG596+AK596+AO596+AW596+AS596</f>
        <v>41</v>
      </c>
      <c r="E596" s="115">
        <f>J596+N596+R596+V596+Z596+AD596+AH596+AL596+AP596+AX596+AT596</f>
        <v>10</v>
      </c>
      <c r="F596" s="119">
        <f>COUNTA(H596,L596,P596,T596,X596,AB596,AF596,AJ596,AN596,AV596,AR596)</f>
        <v>1</v>
      </c>
      <c r="G596" s="125">
        <f>VLOOKUP(C596,'1'!$B$46:$H$384,3,FALSE)</f>
        <v>3.7673611111111109E-2</v>
      </c>
      <c r="H596" s="5">
        <f>VLOOKUP(C596,'1'!$B$46:$H$384,4,FALSE)</f>
        <v>55</v>
      </c>
      <c r="I596" s="140">
        <f>VLOOKUP(H596,Баллы!$A$2:$B$101,2)+J596/2</f>
        <v>41</v>
      </c>
      <c r="J596" s="126">
        <f>VLOOKUP(C596,'1'!$B$46:$H$384,6,FALSE)</f>
        <v>10</v>
      </c>
      <c r="K596" s="125"/>
      <c r="L596" s="5"/>
      <c r="M596" s="140"/>
      <c r="N596" s="126"/>
      <c r="O596" s="125"/>
      <c r="P596" s="5"/>
      <c r="Q596" s="140"/>
      <c r="R596" s="126"/>
      <c r="S596" s="125"/>
      <c r="T596" s="5"/>
      <c r="U596" s="140"/>
      <c r="V596" s="126"/>
      <c r="W596" s="136"/>
      <c r="X596" s="5"/>
      <c r="Y596" s="140"/>
      <c r="Z596" s="126"/>
      <c r="AA596" s="136"/>
      <c r="AB596" s="131"/>
      <c r="AC596" s="140"/>
      <c r="AD596" s="126"/>
      <c r="AE596" s="136"/>
      <c r="AF596" s="5"/>
      <c r="AG596" s="140"/>
      <c r="AH596" s="126"/>
      <c r="AI596" s="155"/>
      <c r="AJ596" s="123"/>
      <c r="AK596" s="139"/>
      <c r="AL596" s="124"/>
      <c r="AM596" s="155"/>
      <c r="AN596" s="123"/>
      <c r="AO596" s="139"/>
      <c r="AP596" s="124"/>
      <c r="AQ596" s="122"/>
      <c r="AR596" s="123"/>
      <c r="AS596" s="139"/>
      <c r="AT596" s="124"/>
      <c r="AU596" s="122"/>
      <c r="AV596" s="123"/>
      <c r="AW596" s="139"/>
      <c r="AX596" s="124"/>
    </row>
    <row r="597" spans="1:50" ht="14.4" customHeight="1">
      <c r="A597" s="245">
        <f>IF(D597=0," ",RANK(D597,$D$3:$D$1238,0))</f>
        <v>593</v>
      </c>
      <c r="B597" s="246">
        <v>594</v>
      </c>
      <c r="C597" s="107" t="s">
        <v>2263</v>
      </c>
      <c r="D597" s="115">
        <f>I597+M597+Q597+U597+Y597+AC597+AG597+AK597+AO597+AW597+AS597</f>
        <v>41</v>
      </c>
      <c r="E597" s="115">
        <f>J597+N597+R597+V597+Z597+AD597+AH597+AL597+AP597+AX597+AT597</f>
        <v>10</v>
      </c>
      <c r="F597" s="119">
        <f>COUNTA(H597,L597,P597,T597,X597,AB597,AF597,AJ597,AN597,AV597,AR597)</f>
        <v>1</v>
      </c>
      <c r="G597" s="125"/>
      <c r="H597" s="5"/>
      <c r="I597" s="140"/>
      <c r="J597" s="126"/>
      <c r="K597" s="125"/>
      <c r="L597" s="5"/>
      <c r="M597" s="140"/>
      <c r="N597" s="126"/>
      <c r="O597" s="125"/>
      <c r="P597" s="5"/>
      <c r="Q597" s="140"/>
      <c r="R597" s="126"/>
      <c r="S597" s="125">
        <f>VLOOKUP(C597,'4'!$B$2:$I$1053,3,FALSE)</f>
        <v>3.591435185185185E-2</v>
      </c>
      <c r="T597" s="5">
        <f>VLOOKUP(C597,'4'!$B$2:$I$1053,4,FALSE)</f>
        <v>55</v>
      </c>
      <c r="U597" s="140">
        <f>VLOOKUP(T597,Баллы!$A$2:$B$101,2)+V597/2</f>
        <v>41</v>
      </c>
      <c r="V597" s="126">
        <f>VLOOKUP(C597,'4'!$B$2:$I$1053,6,FALSE)</f>
        <v>10</v>
      </c>
      <c r="W597" s="136"/>
      <c r="X597" s="5"/>
      <c r="Y597" s="140"/>
      <c r="Z597" s="126"/>
      <c r="AA597" s="136"/>
      <c r="AB597" s="131"/>
      <c r="AC597" s="140"/>
      <c r="AD597" s="126"/>
      <c r="AE597" s="136"/>
      <c r="AF597" s="5"/>
      <c r="AG597" s="140"/>
      <c r="AH597" s="126"/>
      <c r="AI597" s="155"/>
      <c r="AJ597" s="123"/>
      <c r="AK597" s="139"/>
      <c r="AL597" s="124"/>
      <c r="AM597" s="155"/>
      <c r="AN597" s="123"/>
      <c r="AO597" s="139"/>
      <c r="AP597" s="124"/>
      <c r="AQ597" s="122"/>
      <c r="AR597" s="123"/>
      <c r="AS597" s="139"/>
      <c r="AT597" s="124"/>
      <c r="AU597" s="122"/>
      <c r="AV597" s="123"/>
      <c r="AW597" s="139"/>
      <c r="AX597" s="124"/>
    </row>
    <row r="598" spans="1:50" ht="14.4" customHeight="1">
      <c r="A598" s="245">
        <f>IF(D598=0," ",RANK(D598,$D$3:$D$1238,0))</f>
        <v>596</v>
      </c>
      <c r="B598" s="246">
        <v>596</v>
      </c>
      <c r="C598" s="108" t="s">
        <v>1196</v>
      </c>
      <c r="D598" s="115">
        <f>I598+M598+Q598+U598+Y598+AC598+AG598+AK598+AO598+AW598+AS598</f>
        <v>40.5</v>
      </c>
      <c r="E598" s="115">
        <f>J598+N598+R598+V598+Z598+AD598+AH598+AL598+AP598+AX598+AT598</f>
        <v>25</v>
      </c>
      <c r="F598" s="119">
        <f>COUNTA(H598,L598,P598,T598,X598,AB598,AF598,AJ598,AN598,AV598,AR598)</f>
        <v>1</v>
      </c>
      <c r="G598" s="125"/>
      <c r="H598" s="5"/>
      <c r="I598" s="140"/>
      <c r="J598" s="126"/>
      <c r="K598" s="125"/>
      <c r="L598" s="5"/>
      <c r="M598" s="140"/>
      <c r="N598" s="126"/>
      <c r="O598" s="125"/>
      <c r="P598" s="5"/>
      <c r="Q598" s="140"/>
      <c r="R598" s="126"/>
      <c r="S598" s="125"/>
      <c r="T598" s="5"/>
      <c r="U598" s="140"/>
      <c r="V598" s="126"/>
      <c r="W598" s="136">
        <f>VLOOKUP(C598,'5'!$B$50:$H$423,3,FALSE)</f>
        <v>0.14574074074074075</v>
      </c>
      <c r="X598" s="5">
        <f>VLOOKUP(C598,'5'!$B$50:$H$423,4,FALSE)</f>
        <v>63</v>
      </c>
      <c r="Y598" s="140">
        <f>VLOOKUP(X598,Баллы!$A$2:$B$101,2)+Z598/2</f>
        <v>40.5</v>
      </c>
      <c r="Z598" s="126">
        <f>VLOOKUP(C598,'5'!$B$50:$H$423,6,FALSE)</f>
        <v>25</v>
      </c>
      <c r="AA598" s="136"/>
      <c r="AB598" s="131"/>
      <c r="AC598" s="140"/>
      <c r="AD598" s="126"/>
      <c r="AE598" s="136"/>
      <c r="AF598" s="5"/>
      <c r="AG598" s="140"/>
      <c r="AH598" s="126"/>
      <c r="AI598" s="155"/>
      <c r="AJ598" s="123"/>
      <c r="AK598" s="139"/>
      <c r="AL598" s="124"/>
      <c r="AM598" s="155"/>
      <c r="AN598" s="123"/>
      <c r="AO598" s="139"/>
      <c r="AP598" s="124"/>
      <c r="AQ598" s="122"/>
      <c r="AR598" s="123"/>
      <c r="AS598" s="139"/>
      <c r="AT598" s="124"/>
      <c r="AU598" s="122"/>
      <c r="AV598" s="123"/>
      <c r="AW598" s="139"/>
      <c r="AX598" s="124"/>
    </row>
    <row r="599" spans="1:50" ht="14.4" customHeight="1">
      <c r="A599" s="245">
        <f>IF(D599=0," ",RANK(D599,$D$3:$D$1238,0))</f>
        <v>596</v>
      </c>
      <c r="B599" s="246">
        <v>597</v>
      </c>
      <c r="C599" s="104" t="s">
        <v>789</v>
      </c>
      <c r="D599" s="115">
        <f>I599+M599+Q599+U599+Y599+AC599+AG599+AK599+AO599+AW599+AS599</f>
        <v>40.5</v>
      </c>
      <c r="E599" s="115">
        <f>J599+N599+R599+V599+Z599+AD599+AH599+AL599+AP599+AX599+AT599</f>
        <v>5</v>
      </c>
      <c r="F599" s="119">
        <f>COUNTA(H599,L599,P599,T599,X599,AB599,AF599,AJ599,AN599,AV599,AR599)</f>
        <v>1</v>
      </c>
      <c r="G599" s="125"/>
      <c r="H599" s="5"/>
      <c r="I599" s="140"/>
      <c r="J599" s="126"/>
      <c r="K599" s="125">
        <f>VLOOKUP(C599,'2'!$B$101:$H$575,3,FALSE)</f>
        <v>2.2870370370370371E-2</v>
      </c>
      <c r="L599" s="5">
        <f>VLOOKUP(C599,'2'!$B$101:$H$575,4,FALSE)</f>
        <v>53</v>
      </c>
      <c r="M599" s="140">
        <f>VLOOKUP(L599,Баллы!$A$2:$B$101,2)+N599/2</f>
        <v>40.5</v>
      </c>
      <c r="N599" s="126">
        <f>VLOOKUP(C599,'2'!$B$101:$H$575,6,FALSE)</f>
        <v>5</v>
      </c>
      <c r="O599" s="125"/>
      <c r="P599" s="5"/>
      <c r="Q599" s="140"/>
      <c r="R599" s="126"/>
      <c r="S599" s="125"/>
      <c r="T599" s="5"/>
      <c r="U599" s="140"/>
      <c r="V599" s="126"/>
      <c r="W599" s="136"/>
      <c r="X599" s="5"/>
      <c r="Y599" s="140"/>
      <c r="Z599" s="126"/>
      <c r="AA599" s="136"/>
      <c r="AB599" s="131"/>
      <c r="AC599" s="140"/>
      <c r="AD599" s="126"/>
      <c r="AE599" s="136"/>
      <c r="AF599" s="5"/>
      <c r="AG599" s="140"/>
      <c r="AH599" s="126"/>
      <c r="AI599" s="155"/>
      <c r="AJ599" s="123"/>
      <c r="AK599" s="139"/>
      <c r="AL599" s="124"/>
      <c r="AM599" s="155"/>
      <c r="AN599" s="123"/>
      <c r="AO599" s="139"/>
      <c r="AP599" s="124"/>
      <c r="AQ599" s="122"/>
      <c r="AR599" s="123"/>
      <c r="AS599" s="139"/>
      <c r="AT599" s="124"/>
      <c r="AU599" s="122"/>
      <c r="AV599" s="123"/>
      <c r="AW599" s="139"/>
      <c r="AX599" s="124"/>
    </row>
    <row r="600" spans="1:50" ht="14.4" customHeight="1">
      <c r="A600" s="245">
        <f>IF(D600=0," ",RANK(D600,$D$3:$D$1238,0))</f>
        <v>596</v>
      </c>
      <c r="B600" s="246">
        <v>597</v>
      </c>
      <c r="C600" s="283" t="s">
        <v>5098</v>
      </c>
      <c r="D600" s="115">
        <f>I600+M600+Q600+U600+Y600+AC600+AG600+AK600+AO600+AW600+AS600</f>
        <v>40.5</v>
      </c>
      <c r="E600" s="115">
        <f>J600+N600+R600+V600+Z600+AD600+AH600+AL600+AP600+AX600+AT600</f>
        <v>5</v>
      </c>
      <c r="F600" s="119">
        <f>COUNTA(H600,L600,P600,T600,X600,AB600,AF600,AJ600,AN600,AV600,AR600)</f>
        <v>1</v>
      </c>
      <c r="G600" s="125"/>
      <c r="H600" s="5"/>
      <c r="I600" s="140"/>
      <c r="J600" s="126"/>
      <c r="K600" s="125"/>
      <c r="L600" s="5"/>
      <c r="M600" s="140"/>
      <c r="N600" s="126"/>
      <c r="O600" s="125"/>
      <c r="P600" s="5"/>
      <c r="Q600" s="140"/>
      <c r="R600" s="126"/>
      <c r="S600" s="125"/>
      <c r="T600" s="5"/>
      <c r="U600" s="140"/>
      <c r="V600" s="126"/>
      <c r="W600" s="136"/>
      <c r="X600" s="5"/>
      <c r="Y600" s="140"/>
      <c r="Z600" s="126"/>
      <c r="AA600" s="136"/>
      <c r="AB600" s="257"/>
      <c r="AC600" s="140"/>
      <c r="AD600" s="126"/>
      <c r="AE600" s="136"/>
      <c r="AF600" s="5"/>
      <c r="AG600" s="140"/>
      <c r="AH600" s="126"/>
      <c r="AI600" s="155"/>
      <c r="AJ600" s="123"/>
      <c r="AK600" s="139"/>
      <c r="AL600" s="124"/>
      <c r="AM600" s="155">
        <f>VLOOKUP(C600,'9'!$B$2:$H$1187,3,FALSE)</f>
        <v>1.9131944444444444E-2</v>
      </c>
      <c r="AN600" s="123">
        <f>VLOOKUP(C600,'9'!$B$2:$H$1187,4,FALSE)</f>
        <v>53</v>
      </c>
      <c r="AO600" s="139">
        <f>VLOOKUP(AN600,Баллы!$A$2:$B$101,2)+AP600/2</f>
        <v>40.5</v>
      </c>
      <c r="AP600" s="124">
        <f>VLOOKUP(C600,'9'!$B$2:$H$1187,6,FALSE)</f>
        <v>5</v>
      </c>
      <c r="AQ600" s="122"/>
      <c r="AR600" s="123"/>
      <c r="AS600" s="139"/>
      <c r="AT600" s="124"/>
      <c r="AU600" s="122"/>
      <c r="AV600" s="123"/>
      <c r="AW600" s="139"/>
      <c r="AX600" s="124"/>
    </row>
    <row r="601" spans="1:50" ht="14.4" customHeight="1">
      <c r="A601" s="245">
        <f>IF(D601=0," ",RANK(D601,$D$3:$D$1238,0))</f>
        <v>599</v>
      </c>
      <c r="B601" s="246">
        <v>599</v>
      </c>
      <c r="C601" s="104" t="s">
        <v>561</v>
      </c>
      <c r="D601" s="115">
        <f>I601+M601+Q601+U601+Y601+AC601+AG601+AK601+AO601+AW601+AS601</f>
        <v>40</v>
      </c>
      <c r="E601" s="115">
        <f>J601+N601+R601+V601+Z601+AD601+AH601+AL601+AP601+AX601+AT601</f>
        <v>10</v>
      </c>
      <c r="F601" s="119">
        <f>COUNTA(H601,L601,P601,T601,X601,AB601,AF601,AJ601,AN601,AV601,AR601)</f>
        <v>1</v>
      </c>
      <c r="G601" s="125">
        <f>VLOOKUP(C601,'1'!$B$46:$H$384,3,FALSE)</f>
        <v>3.7800925925925925E-2</v>
      </c>
      <c r="H601" s="5">
        <f>VLOOKUP(C601,'1'!$B$46:$H$384,4,FALSE)</f>
        <v>56</v>
      </c>
      <c r="I601" s="140">
        <f>VLOOKUP(H601,Баллы!$A$2:$B$101,2)+J601/2</f>
        <v>40</v>
      </c>
      <c r="J601" s="126">
        <f>VLOOKUP(C601,'1'!$B$46:$H$384,6,FALSE)</f>
        <v>10</v>
      </c>
      <c r="K601" s="125"/>
      <c r="L601" s="5"/>
      <c r="M601" s="140"/>
      <c r="N601" s="126"/>
      <c r="O601" s="125"/>
      <c r="P601" s="5"/>
      <c r="Q601" s="140"/>
      <c r="R601" s="126"/>
      <c r="S601" s="125"/>
      <c r="T601" s="5"/>
      <c r="U601" s="140"/>
      <c r="V601" s="126"/>
      <c r="W601" s="136"/>
      <c r="X601" s="5"/>
      <c r="Y601" s="140"/>
      <c r="Z601" s="126"/>
      <c r="AA601" s="136"/>
      <c r="AB601" s="131"/>
      <c r="AC601" s="140"/>
      <c r="AD601" s="126"/>
      <c r="AE601" s="136"/>
      <c r="AF601" s="5"/>
      <c r="AG601" s="140"/>
      <c r="AH601" s="126"/>
      <c r="AI601" s="155"/>
      <c r="AJ601" s="123"/>
      <c r="AK601" s="139"/>
      <c r="AL601" s="124"/>
      <c r="AM601" s="155"/>
      <c r="AN601" s="123"/>
      <c r="AO601" s="139"/>
      <c r="AP601" s="124"/>
      <c r="AQ601" s="122"/>
      <c r="AR601" s="123"/>
      <c r="AS601" s="139"/>
      <c r="AT601" s="124"/>
      <c r="AU601" s="122"/>
      <c r="AV601" s="123"/>
      <c r="AW601" s="139"/>
      <c r="AX601" s="124"/>
    </row>
    <row r="602" spans="1:50" ht="14.4" customHeight="1">
      <c r="A602" s="245">
        <f>IF(D602=0," ",RANK(D602,$D$3:$D$1238,0))</f>
        <v>599</v>
      </c>
      <c r="B602" s="246">
        <v>600</v>
      </c>
      <c r="C602" s="104" t="s">
        <v>6403</v>
      </c>
      <c r="D602" s="115">
        <f>I602+M602+Q602+U602+Y602+AC602+AG602+AK602+AO602+AW602+AS602</f>
        <v>40</v>
      </c>
      <c r="E602" s="115">
        <f>J602+N602+R602+V602+Z602+AD602+AH602+AL602+AP602+AX602+AT602</f>
        <v>8</v>
      </c>
      <c r="F602" s="119">
        <f>COUNTA(H602,L602,P602,T602,X602,AB602,AF602,AJ602,AN602,AV602,AR602)</f>
        <v>1</v>
      </c>
      <c r="G602" s="125"/>
      <c r="H602" s="5"/>
      <c r="I602" s="140"/>
      <c r="J602" s="126"/>
      <c r="K602" s="125"/>
      <c r="L602" s="5"/>
      <c r="M602" s="140"/>
      <c r="N602" s="126"/>
      <c r="O602" s="125"/>
      <c r="P602" s="5"/>
      <c r="Q602" s="140"/>
      <c r="R602" s="126"/>
      <c r="S602" s="125"/>
      <c r="T602" s="5"/>
      <c r="U602" s="140"/>
      <c r="V602" s="126"/>
      <c r="W602" s="136"/>
      <c r="X602" s="5"/>
      <c r="Y602" s="140"/>
      <c r="Z602" s="126"/>
      <c r="AA602" s="136"/>
      <c r="AB602" s="257"/>
      <c r="AC602" s="140"/>
      <c r="AD602" s="126"/>
      <c r="AE602" s="136"/>
      <c r="AF602" s="5"/>
      <c r="AG602" s="140"/>
      <c r="AH602" s="126"/>
      <c r="AI602" s="155"/>
      <c r="AJ602" s="123"/>
      <c r="AK602" s="139"/>
      <c r="AL602" s="124"/>
      <c r="AM602" s="155"/>
      <c r="AN602" s="123"/>
      <c r="AO602" s="139"/>
      <c r="AP602" s="124"/>
      <c r="AQ602" s="122"/>
      <c r="AR602" s="123"/>
      <c r="AS602" s="139"/>
      <c r="AT602" s="124"/>
      <c r="AU602" s="122">
        <f>VLOOKUP(C602,'11'!$B$9:$H$521,3,FALSE)</f>
        <v>3.9421296296296295E-2</v>
      </c>
      <c r="AV602" s="123">
        <f>VLOOKUP(C602,'11'!$B$9:$H$521,4,FALSE)</f>
        <v>55</v>
      </c>
      <c r="AW602" s="139">
        <f>VLOOKUP(AV602,Баллы!$A$2:$B$101,2)+AX602/2</f>
        <v>40</v>
      </c>
      <c r="AX602" s="124">
        <f>VLOOKUP(C602,'11'!$B$9:$H$521,6,FALSE)</f>
        <v>8</v>
      </c>
    </row>
    <row r="603" spans="1:50" ht="14.4" customHeight="1">
      <c r="A603" s="245">
        <f>IF(D603=0," ",RANK(D603,$D$3:$D$1238,0))</f>
        <v>601</v>
      </c>
      <c r="B603" s="246">
        <v>601</v>
      </c>
      <c r="C603" s="104" t="s">
        <v>585</v>
      </c>
      <c r="D603" s="115">
        <f>I603+M603+Q603+U603+Y603+AC603+AG603+AK603+AO603+AW603+AS603</f>
        <v>39.5</v>
      </c>
      <c r="E603" s="115">
        <f>J603+N603+R603+V603+Z603+AD603+AH603+AL603+AP603+AX603+AT603</f>
        <v>25</v>
      </c>
      <c r="F603" s="119">
        <f>COUNTA(H603,L603,P603,T603,X603,AB603,AF603,AJ603,AN603,AV603,AR603)</f>
        <v>3</v>
      </c>
      <c r="G603" s="125">
        <f>VLOOKUP(C603,'1'!$B$46:$H$384,3,FALSE)</f>
        <v>4.2175925925925922E-2</v>
      </c>
      <c r="H603" s="5">
        <f>VLOOKUP(C603,'1'!$B$46:$H$384,4,FALSE)</f>
        <v>94</v>
      </c>
      <c r="I603" s="140">
        <f>VLOOKUP(H603,Баллы!$A$2:$B$101,2)+J603/2</f>
        <v>6</v>
      </c>
      <c r="J603" s="126">
        <f>VLOOKUP(C603,'1'!$B$46:$H$384,6,FALSE)</f>
        <v>10</v>
      </c>
      <c r="K603" s="125">
        <f>VLOOKUP(C603,'2'!$B$101:$H$575,3,FALSE)</f>
        <v>2.6504629629629628E-2</v>
      </c>
      <c r="L603" s="5">
        <f>VLOOKUP(C603,'2'!$B$101:$H$575,4,FALSE)</f>
        <v>66</v>
      </c>
      <c r="M603" s="140">
        <f>VLOOKUP(L603,Баллы!$A$2:$B$101,2)+N603/2</f>
        <v>27.5</v>
      </c>
      <c r="N603" s="126">
        <f>VLOOKUP(C603,'2'!$B$101:$H$575,6,FALSE)</f>
        <v>5</v>
      </c>
      <c r="O603" s="125"/>
      <c r="P603" s="5"/>
      <c r="Q603" s="140"/>
      <c r="R603" s="126"/>
      <c r="S603" s="125">
        <f>VLOOKUP(C603,'4'!$B$2:$I$1053,3,FALSE)</f>
        <v>4.403935185185185E-2</v>
      </c>
      <c r="T603" s="5">
        <f>VLOOKUP(C603,'4'!$B$2:$I$1053,4,FALSE)</f>
        <v>155</v>
      </c>
      <c r="U603" s="140">
        <f>VLOOKUP(T603,Баллы!$A$2:$B$101,2)+V603/2</f>
        <v>6</v>
      </c>
      <c r="V603" s="126">
        <f>VLOOKUP(C603,'4'!$B$2:$I$1053,6,FALSE)</f>
        <v>10</v>
      </c>
      <c r="W603" s="136"/>
      <c r="X603" s="5"/>
      <c r="Y603" s="140"/>
      <c r="Z603" s="126"/>
      <c r="AA603" s="136"/>
      <c r="AB603" s="131"/>
      <c r="AC603" s="140"/>
      <c r="AD603" s="126"/>
      <c r="AE603" s="136"/>
      <c r="AF603" s="5"/>
      <c r="AG603" s="140"/>
      <c r="AH603" s="126"/>
      <c r="AI603" s="155"/>
      <c r="AJ603" s="123"/>
      <c r="AK603" s="139"/>
      <c r="AL603" s="124"/>
      <c r="AM603" s="155"/>
      <c r="AN603" s="123"/>
      <c r="AO603" s="139"/>
      <c r="AP603" s="124"/>
      <c r="AQ603" s="122"/>
      <c r="AR603" s="123"/>
      <c r="AS603" s="139"/>
      <c r="AT603" s="124"/>
      <c r="AU603" s="122"/>
      <c r="AV603" s="123"/>
      <c r="AW603" s="139"/>
      <c r="AX603" s="124"/>
    </row>
    <row r="604" spans="1:50" ht="14.4" customHeight="1">
      <c r="A604" s="245">
        <f>IF(D604=0," ",RANK(D604,$D$3:$D$1238,0))</f>
        <v>601</v>
      </c>
      <c r="B604" s="246">
        <v>602</v>
      </c>
      <c r="C604" s="107" t="s">
        <v>2554</v>
      </c>
      <c r="D604" s="115">
        <f>I604+M604+Q604+U604+Y604+AC604+AG604+AK604+AO604+AW604+AS604</f>
        <v>39.5</v>
      </c>
      <c r="E604" s="115">
        <f>J604+N604+R604+V604+Z604+AD604+AH604+AL604+AP604+AX604+AT604</f>
        <v>5</v>
      </c>
      <c r="F604" s="119">
        <f>COUNTA(H604,L604,P604,T604,X604,AB604,AF604,AJ604,AN604,AV604,AR604)</f>
        <v>1</v>
      </c>
      <c r="G604" s="125"/>
      <c r="H604" s="5"/>
      <c r="I604" s="140"/>
      <c r="J604" s="126"/>
      <c r="K604" s="125"/>
      <c r="L604" s="5"/>
      <c r="M604" s="140"/>
      <c r="N604" s="126"/>
      <c r="O604" s="125"/>
      <c r="P604" s="5"/>
      <c r="Q604" s="140"/>
      <c r="R604" s="126"/>
      <c r="S604" s="125">
        <f>VLOOKUP(C604,'4'!$B$2:$I$1053,3,FALSE)</f>
        <v>1.6458333333333332E-2</v>
      </c>
      <c r="T604" s="5">
        <f>VLOOKUP(C604,'4'!$B$2:$I$1053,4,FALSE)</f>
        <v>54</v>
      </c>
      <c r="U604" s="140">
        <f>VLOOKUP(T604,Баллы!$A$2:$B$101,2)+V604/2</f>
        <v>39.5</v>
      </c>
      <c r="V604" s="126">
        <f>VLOOKUP(C604,'4'!$B$2:$I$1053,6,FALSE)</f>
        <v>5</v>
      </c>
      <c r="W604" s="136"/>
      <c r="X604" s="5"/>
      <c r="Y604" s="140"/>
      <c r="Z604" s="126"/>
      <c r="AA604" s="136"/>
      <c r="AB604" s="131"/>
      <c r="AC604" s="140"/>
      <c r="AD604" s="126"/>
      <c r="AE604" s="136"/>
      <c r="AF604" s="5"/>
      <c r="AG604" s="140"/>
      <c r="AH604" s="126"/>
      <c r="AI604" s="155"/>
      <c r="AJ604" s="123"/>
      <c r="AK604" s="139"/>
      <c r="AL604" s="124"/>
      <c r="AM604" s="155"/>
      <c r="AN604" s="123"/>
      <c r="AO604" s="139"/>
      <c r="AP604" s="124"/>
      <c r="AQ604" s="122"/>
      <c r="AR604" s="123"/>
      <c r="AS604" s="139"/>
      <c r="AT604" s="124"/>
      <c r="AU604" s="122"/>
      <c r="AV604" s="123"/>
      <c r="AW604" s="139"/>
      <c r="AX604" s="124"/>
    </row>
    <row r="605" spans="1:50" ht="14.4" customHeight="1">
      <c r="A605" s="245">
        <f>IF(D605=0," ",RANK(D605,$D$3:$D$1238,0))</f>
        <v>603</v>
      </c>
      <c r="B605" s="246">
        <v>603</v>
      </c>
      <c r="C605" s="107" t="s">
        <v>2598</v>
      </c>
      <c r="D605" s="115">
        <f>I605+M605+Q605+U605+Y605+AC605+AG605+AK605+AO605+AW605+AS605</f>
        <v>39</v>
      </c>
      <c r="E605" s="115">
        <f>J605+N605+R605+V605+Z605+AD605+AH605+AL605+AP605+AX605+AT605</f>
        <v>20</v>
      </c>
      <c r="F605" s="119">
        <f>COUNTA(H605,L605,P605,T605,X605,AB605,AF605,AJ605,AN605,AV605,AR605)</f>
        <v>2</v>
      </c>
      <c r="G605" s="125"/>
      <c r="H605" s="5"/>
      <c r="I605" s="140"/>
      <c r="J605" s="126"/>
      <c r="K605" s="125"/>
      <c r="L605" s="5"/>
      <c r="M605" s="140"/>
      <c r="N605" s="126"/>
      <c r="O605" s="125"/>
      <c r="P605" s="5"/>
      <c r="Q605" s="140"/>
      <c r="R605" s="126"/>
      <c r="S605" s="125">
        <f>VLOOKUP(C605,'4'!$B$2:$I$1053,3,FALSE)</f>
        <v>3.7708333333333337E-2</v>
      </c>
      <c r="T605" s="5">
        <f>VLOOKUP(C605,'4'!$B$2:$I$1053,4,FALSE)</f>
        <v>85</v>
      </c>
      <c r="U605" s="140">
        <f>VLOOKUP(T605,Баллы!$A$2:$B$101,2)+V605/2</f>
        <v>11</v>
      </c>
      <c r="V605" s="126">
        <f>VLOOKUP(C605,'4'!$B$2:$I$1053,6,FALSE)</f>
        <v>10</v>
      </c>
      <c r="W605" s="136"/>
      <c r="X605" s="5"/>
      <c r="Y605" s="140"/>
      <c r="Z605" s="126"/>
      <c r="AA605" s="136"/>
      <c r="AB605" s="257"/>
      <c r="AC605" s="140"/>
      <c r="AD605" s="126"/>
      <c r="AE605" s="136"/>
      <c r="AF605" s="5"/>
      <c r="AG605" s="140"/>
      <c r="AH605" s="126"/>
      <c r="AI605" s="155"/>
      <c r="AJ605" s="123"/>
      <c r="AK605" s="139"/>
      <c r="AL605" s="124"/>
      <c r="AM605" s="155">
        <f>VLOOKUP(C605,'9'!$B$2:$H$1187,3,FALSE)</f>
        <v>3.6134259259259262E-2</v>
      </c>
      <c r="AN605" s="123">
        <f>VLOOKUP(C605,'9'!$B$2:$H$1187,4,FALSE)</f>
        <v>68</v>
      </c>
      <c r="AO605" s="139">
        <f>VLOOKUP(AN605,Баллы!$A$2:$B$101,2)+AP605/2</f>
        <v>28</v>
      </c>
      <c r="AP605" s="124">
        <f>VLOOKUP(C605,'9'!$B$2:$H$1187,6,FALSE)</f>
        <v>10</v>
      </c>
      <c r="AQ605" s="122"/>
      <c r="AR605" s="123"/>
      <c r="AS605" s="139"/>
      <c r="AT605" s="124"/>
      <c r="AU605" s="122"/>
      <c r="AV605" s="123"/>
      <c r="AW605" s="139"/>
      <c r="AX605" s="124"/>
    </row>
    <row r="606" spans="1:50" ht="14.4" customHeight="1">
      <c r="A606" s="245">
        <f>IF(D606=0," ",RANK(D606,$D$3:$D$1238,0))</f>
        <v>603</v>
      </c>
      <c r="B606" s="246">
        <v>604</v>
      </c>
      <c r="C606" s="104" t="s">
        <v>370</v>
      </c>
      <c r="D606" s="115">
        <f>I606+M606+Q606+U606+Y606+AC606+AG606+AK606+AO606+AW606+AS606</f>
        <v>39</v>
      </c>
      <c r="E606" s="115">
        <f>J606+N606+R606+V606+Z606+AD606+AH606+AL606+AP606+AX606+AT606</f>
        <v>10</v>
      </c>
      <c r="F606" s="119">
        <f>COUNTA(H606,L606,P606,T606,X606,AB606,AF606,AJ606,AN606,AV606,AR606)</f>
        <v>1</v>
      </c>
      <c r="G606" s="125">
        <f>VLOOKUP(C606,'1'!$B$46:$H$384,3,FALSE)</f>
        <v>3.8032407407407411E-2</v>
      </c>
      <c r="H606" s="5">
        <f>VLOOKUP(C606,'1'!$B$46:$H$384,4,FALSE)</f>
        <v>57</v>
      </c>
      <c r="I606" s="140">
        <f>VLOOKUP(H606,Баллы!$A$2:$B$101,2)+J606/2</f>
        <v>39</v>
      </c>
      <c r="J606" s="126">
        <f>VLOOKUP(C606,'1'!$B$46:$H$384,6,FALSE)</f>
        <v>10</v>
      </c>
      <c r="K606" s="125"/>
      <c r="L606" s="5"/>
      <c r="M606" s="140"/>
      <c r="N606" s="126"/>
      <c r="O606" s="125"/>
      <c r="P606" s="5"/>
      <c r="Q606" s="140"/>
      <c r="R606" s="126"/>
      <c r="S606" s="125"/>
      <c r="T606" s="5"/>
      <c r="U606" s="140"/>
      <c r="V606" s="126"/>
      <c r="W606" s="136"/>
      <c r="X606" s="5"/>
      <c r="Y606" s="140"/>
      <c r="Z606" s="126"/>
      <c r="AA606" s="136"/>
      <c r="AB606" s="131"/>
      <c r="AC606" s="140"/>
      <c r="AD606" s="126"/>
      <c r="AE606" s="136"/>
      <c r="AF606" s="5"/>
      <c r="AG606" s="140"/>
      <c r="AH606" s="126"/>
      <c r="AI606" s="155"/>
      <c r="AJ606" s="123"/>
      <c r="AK606" s="139"/>
      <c r="AL606" s="124"/>
      <c r="AM606" s="155"/>
      <c r="AN606" s="123"/>
      <c r="AO606" s="139"/>
      <c r="AP606" s="124"/>
      <c r="AQ606" s="122"/>
      <c r="AR606" s="123"/>
      <c r="AS606" s="139"/>
      <c r="AT606" s="124"/>
      <c r="AU606" s="122"/>
      <c r="AV606" s="123"/>
      <c r="AW606" s="139"/>
      <c r="AX606" s="124"/>
    </row>
    <row r="607" spans="1:50" ht="14.4" customHeight="1">
      <c r="A607" s="245">
        <f>IF(D607=0," ",RANK(D607,$D$3:$D$1238,0))</f>
        <v>603</v>
      </c>
      <c r="B607" s="246">
        <v>604</v>
      </c>
      <c r="C607" s="283" t="s">
        <v>4612</v>
      </c>
      <c r="D607" s="115">
        <f>I607+M607+Q607+U607+Y607+AC607+AG607+AK607+AO607+AW607+AS607</f>
        <v>39</v>
      </c>
      <c r="E607" s="115">
        <f>J607+N607+R607+V607+Z607+AD607+AH607+AL607+AP607+AX607+AT607</f>
        <v>10</v>
      </c>
      <c r="F607" s="119">
        <f>COUNTA(H607,L607,P607,T607,X607,AB607,AF607,AJ607,AN607,AV607,AR607)</f>
        <v>1</v>
      </c>
      <c r="G607" s="125"/>
      <c r="H607" s="5"/>
      <c r="I607" s="140"/>
      <c r="J607" s="126"/>
      <c r="K607" s="125"/>
      <c r="L607" s="5"/>
      <c r="M607" s="140"/>
      <c r="N607" s="126"/>
      <c r="O607" s="125"/>
      <c r="P607" s="5"/>
      <c r="Q607" s="140"/>
      <c r="R607" s="126"/>
      <c r="S607" s="125"/>
      <c r="T607" s="5"/>
      <c r="U607" s="140"/>
      <c r="V607" s="126"/>
      <c r="W607" s="136"/>
      <c r="X607" s="5"/>
      <c r="Y607" s="140"/>
      <c r="Z607" s="126"/>
      <c r="AA607" s="136"/>
      <c r="AB607" s="257"/>
      <c r="AC607" s="140"/>
      <c r="AD607" s="126"/>
      <c r="AE607" s="136"/>
      <c r="AF607" s="5"/>
      <c r="AG607" s="140"/>
      <c r="AH607" s="126"/>
      <c r="AI607" s="155"/>
      <c r="AJ607" s="123"/>
      <c r="AK607" s="139"/>
      <c r="AL607" s="124"/>
      <c r="AM607" s="155">
        <f>VLOOKUP(C607,'9'!$B$2:$H$1187,3,FALSE)</f>
        <v>3.6018518518518519E-2</v>
      </c>
      <c r="AN607" s="123">
        <f>VLOOKUP(C607,'9'!$B$2:$H$1187,4,FALSE)</f>
        <v>57</v>
      </c>
      <c r="AO607" s="139">
        <f>VLOOKUP(AN607,Баллы!$A$2:$B$101,2)+AP607/2</f>
        <v>39</v>
      </c>
      <c r="AP607" s="124">
        <f>VLOOKUP(C607,'9'!$B$2:$H$1187,6,FALSE)</f>
        <v>10</v>
      </c>
      <c r="AQ607" s="122"/>
      <c r="AR607" s="123"/>
      <c r="AS607" s="139"/>
      <c r="AT607" s="124"/>
      <c r="AU607" s="122"/>
      <c r="AV607" s="123"/>
      <c r="AW607" s="139"/>
      <c r="AX607" s="124"/>
    </row>
    <row r="608" spans="1:50" ht="14.4" customHeight="1">
      <c r="A608" s="245">
        <f>IF(D608=0," ",RANK(D608,$D$3:$D$1238,0))</f>
        <v>603</v>
      </c>
      <c r="B608" s="246">
        <v>604</v>
      </c>
      <c r="C608" s="104" t="s">
        <v>6318</v>
      </c>
      <c r="D608" s="115">
        <f>I608+M608+Q608+U608+Y608+AC608+AG608+AK608+AO608+AW608+AS608</f>
        <v>39</v>
      </c>
      <c r="E608" s="115">
        <f>J608+N608+R608+V608+Z608+AD608+AH608+AL608+AP608+AX608+AT608</f>
        <v>10</v>
      </c>
      <c r="F608" s="119">
        <f>COUNTA(H608,L608,P608,T608,X608,AB608,AF608,AJ608,AN608,AV608,AR608)</f>
        <v>1</v>
      </c>
      <c r="G608" s="125"/>
      <c r="H608" s="5"/>
      <c r="I608" s="140"/>
      <c r="J608" s="126"/>
      <c r="K608" s="125"/>
      <c r="L608" s="5"/>
      <c r="M608" s="140"/>
      <c r="N608" s="126"/>
      <c r="O608" s="125"/>
      <c r="P608" s="5"/>
      <c r="Q608" s="140"/>
      <c r="R608" s="126"/>
      <c r="S608" s="125"/>
      <c r="T608" s="5"/>
      <c r="U608" s="140"/>
      <c r="V608" s="126"/>
      <c r="W608" s="136"/>
      <c r="X608" s="5"/>
      <c r="Y608" s="140"/>
      <c r="Z608" s="126"/>
      <c r="AA608" s="136"/>
      <c r="AB608" s="257"/>
      <c r="AC608" s="140"/>
      <c r="AD608" s="126"/>
      <c r="AE608" s="136"/>
      <c r="AF608" s="5"/>
      <c r="AG608" s="140"/>
      <c r="AH608" s="126"/>
      <c r="AI608" s="155"/>
      <c r="AJ608" s="123"/>
      <c r="AK608" s="139"/>
      <c r="AL608" s="124"/>
      <c r="AM608" s="155"/>
      <c r="AN608" s="123"/>
      <c r="AO608" s="139"/>
      <c r="AP608" s="124"/>
      <c r="AQ608" s="122">
        <f>VLOOKUP(C608,'10'!$B$8:$H$232,3,FALSE)</f>
        <v>5.2071759259259262E-2</v>
      </c>
      <c r="AR608" s="123">
        <f>VLOOKUP(C608,'10'!$B$8:$H$232,4,FALSE)</f>
        <v>57</v>
      </c>
      <c r="AS608" s="139">
        <f>VLOOKUP(AR608,Баллы!$A$2:$B$101,2)+AT608/2</f>
        <v>39</v>
      </c>
      <c r="AT608" s="124">
        <f>VLOOKUP(C608,'10'!$B$8:$H$232,6,FALSE)</f>
        <v>10</v>
      </c>
      <c r="AU608" s="122"/>
      <c r="AV608" s="123"/>
      <c r="AW608" s="139"/>
      <c r="AX608" s="124"/>
    </row>
    <row r="609" spans="1:50" ht="14.4" customHeight="1">
      <c r="A609" s="245">
        <f>IF(D609=0," ",RANK(D609,$D$3:$D$1238,0))</f>
        <v>603</v>
      </c>
      <c r="B609" s="246">
        <v>607</v>
      </c>
      <c r="C609" s="104" t="s">
        <v>6404</v>
      </c>
      <c r="D609" s="115">
        <f>I609+M609+Q609+U609+Y609+AC609+AG609+AK609+AO609+AW609+AS609</f>
        <v>39</v>
      </c>
      <c r="E609" s="115">
        <f>J609+N609+R609+V609+Z609+AD609+AH609+AL609+AP609+AX609+AT609</f>
        <v>8</v>
      </c>
      <c r="F609" s="119">
        <f>COUNTA(H609,L609,P609,T609,X609,AB609,AF609,AJ609,AN609,AV609,AR609)</f>
        <v>1</v>
      </c>
      <c r="G609" s="125"/>
      <c r="H609" s="5"/>
      <c r="I609" s="140"/>
      <c r="J609" s="126"/>
      <c r="K609" s="125"/>
      <c r="L609" s="5"/>
      <c r="M609" s="140"/>
      <c r="N609" s="126"/>
      <c r="O609" s="125"/>
      <c r="P609" s="5"/>
      <c r="Q609" s="140"/>
      <c r="R609" s="126"/>
      <c r="S609" s="125"/>
      <c r="T609" s="5"/>
      <c r="U609" s="140"/>
      <c r="V609" s="126"/>
      <c r="W609" s="136"/>
      <c r="X609" s="5"/>
      <c r="Y609" s="140"/>
      <c r="Z609" s="126"/>
      <c r="AA609" s="136"/>
      <c r="AB609" s="257"/>
      <c r="AC609" s="140"/>
      <c r="AD609" s="126"/>
      <c r="AE609" s="136"/>
      <c r="AF609" s="5"/>
      <c r="AG609" s="140"/>
      <c r="AH609" s="126"/>
      <c r="AI609" s="155"/>
      <c r="AJ609" s="123"/>
      <c r="AK609" s="139"/>
      <c r="AL609" s="124"/>
      <c r="AM609" s="155"/>
      <c r="AN609" s="123"/>
      <c r="AO609" s="139"/>
      <c r="AP609" s="124"/>
      <c r="AQ609" s="122"/>
      <c r="AR609" s="123"/>
      <c r="AS609" s="139"/>
      <c r="AT609" s="124"/>
      <c r="AU609" s="122">
        <f>VLOOKUP(C609,'11'!$B$9:$H$521,3,FALSE)</f>
        <v>3.9525462962962964E-2</v>
      </c>
      <c r="AV609" s="123">
        <f>VLOOKUP(C609,'11'!$B$9:$H$521,4,FALSE)</f>
        <v>56</v>
      </c>
      <c r="AW609" s="139">
        <f>VLOOKUP(AV609,Баллы!$A$2:$B$101,2)+AX609/2</f>
        <v>39</v>
      </c>
      <c r="AX609" s="124">
        <f>VLOOKUP(C609,'11'!$B$9:$H$521,6,FALSE)</f>
        <v>8</v>
      </c>
    </row>
    <row r="610" spans="1:50" ht="14.4" customHeight="1">
      <c r="A610" s="245">
        <f>IF(D610=0," ",RANK(D610,$D$3:$D$1238,0))</f>
        <v>608</v>
      </c>
      <c r="B610" s="246">
        <v>608</v>
      </c>
      <c r="C610" s="107" t="s">
        <v>1578</v>
      </c>
      <c r="D610" s="115">
        <f>I610+M610+Q610+U610+Y610+AC610+AG610+AK610+AO610+AW610+AS610</f>
        <v>38.5</v>
      </c>
      <c r="E610" s="115">
        <f>J610+N610+R610+V610+Z610+AD610+AH610+AL610+AP610+AX610+AT610</f>
        <v>45</v>
      </c>
      <c r="F610" s="119">
        <f>COUNTA(H610,L610,P610,T610,X610,AB610,AF610,AJ610,AN610,AV610,AR610)</f>
        <v>2</v>
      </c>
      <c r="G610" s="125"/>
      <c r="H610" s="5"/>
      <c r="I610" s="140"/>
      <c r="J610" s="126"/>
      <c r="K610" s="125"/>
      <c r="L610" s="5"/>
      <c r="M610" s="140"/>
      <c r="N610" s="126"/>
      <c r="O610" s="125"/>
      <c r="P610" s="5"/>
      <c r="Q610" s="140"/>
      <c r="R610" s="126"/>
      <c r="S610" s="125">
        <f>VLOOKUP(C610,'4'!$B$2:$I$1053,3,FALSE)</f>
        <v>8.9027777777777775E-2</v>
      </c>
      <c r="T610" s="5">
        <f>VLOOKUP(C610,'4'!$B$2:$I$1053,4,FALSE)</f>
        <v>100</v>
      </c>
      <c r="U610" s="140">
        <f>VLOOKUP(T610,Баллы!$A$2:$B$101,2)+V610/2</f>
        <v>11</v>
      </c>
      <c r="V610" s="126">
        <f>VLOOKUP(C610,'4'!$B$2:$I$1053,6,FALSE)</f>
        <v>20</v>
      </c>
      <c r="W610" s="136"/>
      <c r="X610" s="5"/>
      <c r="Y610" s="140"/>
      <c r="Z610" s="126"/>
      <c r="AA610" s="136"/>
      <c r="AB610" s="257"/>
      <c r="AC610" s="140"/>
      <c r="AD610" s="126"/>
      <c r="AE610" s="136"/>
      <c r="AF610" s="5"/>
      <c r="AG610" s="140"/>
      <c r="AH610" s="126"/>
      <c r="AI610" s="155"/>
      <c r="AJ610" s="123"/>
      <c r="AK610" s="139"/>
      <c r="AL610" s="124"/>
      <c r="AM610" s="155">
        <f>VLOOKUP(C610,'9'!$B$2:$H$1187,3,FALSE)</f>
        <v>0.10969907407407407</v>
      </c>
      <c r="AN610" s="123">
        <f>VLOOKUP(C610,'9'!$B$2:$H$1187,4,FALSE)</f>
        <v>76</v>
      </c>
      <c r="AO610" s="139">
        <f>VLOOKUP(AN610,Баллы!$A$2:$B$101,2)+AP610/2</f>
        <v>27.5</v>
      </c>
      <c r="AP610" s="124">
        <f>VLOOKUP(C610,'9'!$B$2:$H$1187,6,FALSE)</f>
        <v>25</v>
      </c>
      <c r="AQ610" s="122"/>
      <c r="AR610" s="123"/>
      <c r="AS610" s="139"/>
      <c r="AT610" s="124"/>
      <c r="AU610" s="122"/>
      <c r="AV610" s="123"/>
      <c r="AW610" s="139"/>
      <c r="AX610" s="124"/>
    </row>
    <row r="611" spans="1:50" ht="14.4" customHeight="1">
      <c r="A611" s="245">
        <f>IF(D611=0," ",RANK(D611,$D$3:$D$1238,0))</f>
        <v>608</v>
      </c>
      <c r="B611" s="246">
        <v>609</v>
      </c>
      <c r="C611" s="104" t="s">
        <v>899</v>
      </c>
      <c r="D611" s="115">
        <f>I611+M611+Q611+U611+Y611+AC611+AG611+AK611+AO611+AW611+AS611</f>
        <v>38.5</v>
      </c>
      <c r="E611" s="115">
        <f>J611+N611+R611+V611+Z611+AD611+AH611+AL611+AP611+AX611+AT611</f>
        <v>15</v>
      </c>
      <c r="F611" s="119">
        <f>COUNTA(H611,L611,P611,T611,X611,AB611,AF611,AJ611,AN611,AV611,AR611)</f>
        <v>1</v>
      </c>
      <c r="G611" s="125"/>
      <c r="H611" s="5"/>
      <c r="I611" s="140"/>
      <c r="J611" s="126"/>
      <c r="K611" s="125">
        <f>VLOOKUP(C611,'2'!$B$101:$H$575,3,FALSE)</f>
        <v>5.7060185185185186E-2</v>
      </c>
      <c r="L611" s="5">
        <f>VLOOKUP(C611,'2'!$B$101:$H$575,4,FALSE)</f>
        <v>60</v>
      </c>
      <c r="M611" s="140">
        <f>VLOOKUP(L611,Баллы!$A$2:$B$101,2)+N611/2</f>
        <v>38.5</v>
      </c>
      <c r="N611" s="126">
        <f>VLOOKUP(C611,'2'!$B$101:$H$575,6,FALSE)</f>
        <v>15</v>
      </c>
      <c r="O611" s="125"/>
      <c r="P611" s="5"/>
      <c r="Q611" s="140"/>
      <c r="R611" s="126"/>
      <c r="S611" s="125"/>
      <c r="T611" s="5"/>
      <c r="U611" s="140"/>
      <c r="V611" s="126"/>
      <c r="W611" s="136"/>
      <c r="X611" s="5"/>
      <c r="Y611" s="140"/>
      <c r="Z611" s="126"/>
      <c r="AA611" s="136"/>
      <c r="AB611" s="131"/>
      <c r="AC611" s="140"/>
      <c r="AD611" s="126"/>
      <c r="AE611" s="136"/>
      <c r="AF611" s="5"/>
      <c r="AG611" s="140"/>
      <c r="AH611" s="126"/>
      <c r="AI611" s="155"/>
      <c r="AJ611" s="123"/>
      <c r="AK611" s="139"/>
      <c r="AL611" s="124"/>
      <c r="AM611" s="155"/>
      <c r="AN611" s="123"/>
      <c r="AO611" s="139"/>
      <c r="AP611" s="124"/>
      <c r="AQ611" s="122"/>
      <c r="AR611" s="123"/>
      <c r="AS611" s="139"/>
      <c r="AT611" s="124"/>
      <c r="AU611" s="122"/>
      <c r="AV611" s="123"/>
      <c r="AW611" s="139"/>
      <c r="AX611" s="124"/>
    </row>
    <row r="612" spans="1:50" ht="14.4" customHeight="1">
      <c r="A612" s="245">
        <f>IF(D612=0," ",RANK(D612,$D$3:$D$1238,0))</f>
        <v>608</v>
      </c>
      <c r="B612" s="246">
        <v>609</v>
      </c>
      <c r="C612" s="104" t="s">
        <v>6363</v>
      </c>
      <c r="D612" s="115">
        <f>I612+M612+Q612+U612+Y612+AC612+AG612+AK612+AO612+AW612+AS612</f>
        <v>38.5</v>
      </c>
      <c r="E612" s="115">
        <f>J612+N612+R612+V612+Z612+AD612+AH612+AL612+AP612+AX612+AT612</f>
        <v>15</v>
      </c>
      <c r="F612" s="119">
        <f>COUNTA(H612,L612,P612,T612,X612,AB612,AF612,AJ612,AN612,AV612,AR612)</f>
        <v>1</v>
      </c>
      <c r="G612" s="125"/>
      <c r="H612" s="5"/>
      <c r="I612" s="140"/>
      <c r="J612" s="126"/>
      <c r="K612" s="125"/>
      <c r="L612" s="5"/>
      <c r="M612" s="140"/>
      <c r="N612" s="126"/>
      <c r="O612" s="125"/>
      <c r="P612" s="5"/>
      <c r="Q612" s="140"/>
      <c r="R612" s="126"/>
      <c r="S612" s="125"/>
      <c r="T612" s="5"/>
      <c r="U612" s="140"/>
      <c r="V612" s="126"/>
      <c r="W612" s="136"/>
      <c r="X612" s="5"/>
      <c r="Y612" s="140"/>
      <c r="Z612" s="126"/>
      <c r="AA612" s="136"/>
      <c r="AB612" s="257"/>
      <c r="AC612" s="140"/>
      <c r="AD612" s="126"/>
      <c r="AE612" s="136"/>
      <c r="AF612" s="5"/>
      <c r="AG612" s="140"/>
      <c r="AH612" s="126"/>
      <c r="AI612" s="155"/>
      <c r="AJ612" s="123"/>
      <c r="AK612" s="139"/>
      <c r="AL612" s="124"/>
      <c r="AM612" s="155"/>
      <c r="AN612" s="123"/>
      <c r="AO612" s="139"/>
      <c r="AP612" s="124"/>
      <c r="AQ612" s="122"/>
      <c r="AR612" s="123"/>
      <c r="AS612" s="139"/>
      <c r="AT612" s="124"/>
      <c r="AU612" s="122">
        <f>VLOOKUP(C612,'11'!$B$9:$H$521,3,FALSE)</f>
        <v>6.5833333333333327E-2</v>
      </c>
      <c r="AV612" s="123">
        <f>VLOOKUP(C612,'11'!$B$9:$H$521,4,FALSE)</f>
        <v>60</v>
      </c>
      <c r="AW612" s="139">
        <f>VLOOKUP(AV612,Баллы!$A$2:$B$101,2)+AX612/2</f>
        <v>38.5</v>
      </c>
      <c r="AX612" s="124">
        <f>VLOOKUP(C612,'11'!$B$9:$H$521,6,FALSE)</f>
        <v>15</v>
      </c>
    </row>
    <row r="613" spans="1:50" ht="14.4" customHeight="1">
      <c r="A613" s="245">
        <f>IF(D613=0," ",RANK(D613,$D$3:$D$1238,0))</f>
        <v>608</v>
      </c>
      <c r="B613" s="246">
        <v>611</v>
      </c>
      <c r="C613" s="104" t="s">
        <v>790</v>
      </c>
      <c r="D613" s="115">
        <f>I613+M613+Q613+U613+Y613+AC613+AG613+AK613+AO613+AW613+AS613</f>
        <v>38.5</v>
      </c>
      <c r="E613" s="115">
        <f>J613+N613+R613+V613+Z613+AD613+AH613+AL613+AP613+AX613+AT613</f>
        <v>5</v>
      </c>
      <c r="F613" s="119">
        <f>COUNTA(H613,L613,P613,T613,X613,AB613,AF613,AJ613,AN613,AV613,AR613)</f>
        <v>1</v>
      </c>
      <c r="G613" s="125"/>
      <c r="H613" s="5"/>
      <c r="I613" s="140"/>
      <c r="J613" s="126"/>
      <c r="K613" s="125">
        <f>VLOOKUP(C613,'2'!$B$101:$H$575,3,FALSE)</f>
        <v>2.3043981481481481E-2</v>
      </c>
      <c r="L613" s="5">
        <f>VLOOKUP(C613,'2'!$B$101:$H$575,4,FALSE)</f>
        <v>55</v>
      </c>
      <c r="M613" s="140">
        <f>VLOOKUP(L613,Баллы!$A$2:$B$101,2)+N613/2</f>
        <v>38.5</v>
      </c>
      <c r="N613" s="126">
        <f>VLOOKUP(C613,'2'!$B$101:$H$575,6,FALSE)</f>
        <v>5</v>
      </c>
      <c r="O613" s="125"/>
      <c r="P613" s="5"/>
      <c r="Q613" s="140"/>
      <c r="R613" s="126"/>
      <c r="S613" s="125"/>
      <c r="T613" s="5"/>
      <c r="U613" s="140"/>
      <c r="V613" s="126"/>
      <c r="W613" s="136"/>
      <c r="X613" s="5"/>
      <c r="Y613" s="140"/>
      <c r="Z613" s="126"/>
      <c r="AA613" s="136"/>
      <c r="AB613" s="131"/>
      <c r="AC613" s="140"/>
      <c r="AD613" s="126"/>
      <c r="AE613" s="136"/>
      <c r="AF613" s="5"/>
      <c r="AG613" s="140"/>
      <c r="AH613" s="126"/>
      <c r="AI613" s="155"/>
      <c r="AJ613" s="123"/>
      <c r="AK613" s="139"/>
      <c r="AL613" s="124"/>
      <c r="AM613" s="155"/>
      <c r="AN613" s="123"/>
      <c r="AO613" s="139"/>
      <c r="AP613" s="124"/>
      <c r="AQ613" s="122"/>
      <c r="AR613" s="123"/>
      <c r="AS613" s="139"/>
      <c r="AT613" s="124"/>
      <c r="AU613" s="122"/>
      <c r="AV613" s="123"/>
      <c r="AW613" s="139"/>
      <c r="AX613" s="124"/>
    </row>
    <row r="614" spans="1:50" ht="14.4" customHeight="1">
      <c r="A614" s="245">
        <f>IF(D614=0," ",RANK(D614,$D$3:$D$1238,0))</f>
        <v>608</v>
      </c>
      <c r="B614" s="246">
        <v>611</v>
      </c>
      <c r="C614" s="104" t="s">
        <v>791</v>
      </c>
      <c r="D614" s="115">
        <f>I614+M614+Q614+U614+Y614+AC614+AG614+AK614+AO614+AW614+AS614</f>
        <v>38.5</v>
      </c>
      <c r="E614" s="115">
        <f>J614+N614+R614+V614+Z614+AD614+AH614+AL614+AP614+AX614+AT614</f>
        <v>5</v>
      </c>
      <c r="F614" s="119">
        <f>COUNTA(H614,L614,P614,T614,X614,AB614,AF614,AJ614,AN614,AV614,AR614)</f>
        <v>1</v>
      </c>
      <c r="G614" s="125"/>
      <c r="H614" s="5"/>
      <c r="I614" s="140"/>
      <c r="J614" s="126"/>
      <c r="K614" s="125">
        <f>VLOOKUP(C614,'2'!$B$101:$H$575,3,FALSE)</f>
        <v>2.3043981481481481E-2</v>
      </c>
      <c r="L614" s="5">
        <f>VLOOKUP(C614,'2'!$B$101:$H$575,4,FALSE)</f>
        <v>55</v>
      </c>
      <c r="M614" s="140">
        <f>VLOOKUP(L614,Баллы!$A$2:$B$101,2)+N614/2</f>
        <v>38.5</v>
      </c>
      <c r="N614" s="126">
        <f>VLOOKUP(C614,'2'!$B$101:$H$575,6,FALSE)</f>
        <v>5</v>
      </c>
      <c r="O614" s="125"/>
      <c r="P614" s="5"/>
      <c r="Q614" s="140"/>
      <c r="R614" s="126"/>
      <c r="S614" s="125"/>
      <c r="T614" s="5"/>
      <c r="U614" s="140"/>
      <c r="V614" s="126"/>
      <c r="W614" s="136"/>
      <c r="X614" s="5"/>
      <c r="Y614" s="140"/>
      <c r="Z614" s="126"/>
      <c r="AA614" s="136"/>
      <c r="AB614" s="131"/>
      <c r="AC614" s="140"/>
      <c r="AD614" s="126"/>
      <c r="AE614" s="136"/>
      <c r="AF614" s="5"/>
      <c r="AG614" s="140"/>
      <c r="AH614" s="126"/>
      <c r="AI614" s="155"/>
      <c r="AJ614" s="123"/>
      <c r="AK614" s="139"/>
      <c r="AL614" s="124"/>
      <c r="AM614" s="155"/>
      <c r="AN614" s="123"/>
      <c r="AO614" s="139"/>
      <c r="AP614" s="124"/>
      <c r="AQ614" s="122"/>
      <c r="AR614" s="123"/>
      <c r="AS614" s="139"/>
      <c r="AT614" s="124"/>
      <c r="AU614" s="122"/>
      <c r="AV614" s="123"/>
      <c r="AW614" s="139"/>
      <c r="AX614" s="124"/>
    </row>
    <row r="615" spans="1:50" ht="14.4" customHeight="1">
      <c r="A615" s="245">
        <f>IF(D615=0," ",RANK(D615,$D$3:$D$1238,0))</f>
        <v>608</v>
      </c>
      <c r="B615" s="246">
        <v>611</v>
      </c>
      <c r="C615" s="283" t="s">
        <v>5102</v>
      </c>
      <c r="D615" s="115">
        <f>I615+M615+Q615+U615+Y615+AC615+AG615+AK615+AO615+AW615+AS615</f>
        <v>38.5</v>
      </c>
      <c r="E615" s="115">
        <f>J615+N615+R615+V615+Z615+AD615+AH615+AL615+AP615+AX615+AT615</f>
        <v>5</v>
      </c>
      <c r="F615" s="119">
        <f>COUNTA(H615,L615,P615,T615,X615,AB615,AF615,AJ615,AN615,AV615,AR615)</f>
        <v>1</v>
      </c>
      <c r="G615" s="125"/>
      <c r="H615" s="5"/>
      <c r="I615" s="140"/>
      <c r="J615" s="126"/>
      <c r="K615" s="125"/>
      <c r="L615" s="5"/>
      <c r="M615" s="140"/>
      <c r="N615" s="126"/>
      <c r="O615" s="125"/>
      <c r="P615" s="5"/>
      <c r="Q615" s="140"/>
      <c r="R615" s="126"/>
      <c r="S615" s="125"/>
      <c r="T615" s="5"/>
      <c r="U615" s="140"/>
      <c r="V615" s="126"/>
      <c r="W615" s="136"/>
      <c r="X615" s="5"/>
      <c r="Y615" s="140"/>
      <c r="Z615" s="126"/>
      <c r="AA615" s="136"/>
      <c r="AB615" s="257"/>
      <c r="AC615" s="140"/>
      <c r="AD615" s="126"/>
      <c r="AE615" s="136"/>
      <c r="AF615" s="5"/>
      <c r="AG615" s="140"/>
      <c r="AH615" s="126"/>
      <c r="AI615" s="155"/>
      <c r="AJ615" s="123"/>
      <c r="AK615" s="139"/>
      <c r="AL615" s="124"/>
      <c r="AM615" s="155">
        <f>VLOOKUP(C615,'9'!$B$2:$H$1187,3,FALSE)</f>
        <v>1.9201388888888889E-2</v>
      </c>
      <c r="AN615" s="123">
        <f>VLOOKUP(C615,'9'!$B$2:$H$1187,4,FALSE)</f>
        <v>55</v>
      </c>
      <c r="AO615" s="139">
        <f>VLOOKUP(AN615,Баллы!$A$2:$B$101,2)+AP615/2</f>
        <v>38.5</v>
      </c>
      <c r="AP615" s="124">
        <f>VLOOKUP(C615,'9'!$B$2:$H$1187,6,FALSE)</f>
        <v>5</v>
      </c>
      <c r="AQ615" s="122"/>
      <c r="AR615" s="123"/>
      <c r="AS615" s="139"/>
      <c r="AT615" s="124"/>
      <c r="AU615" s="122"/>
      <c r="AV615" s="123"/>
      <c r="AW615" s="139"/>
      <c r="AX615" s="124"/>
    </row>
    <row r="616" spans="1:50" ht="14.4" customHeight="1">
      <c r="A616" s="245">
        <f>IF(D616=0," ",RANK(D616,$D$3:$D$1238,0))</f>
        <v>614</v>
      </c>
      <c r="B616" s="246">
        <v>614</v>
      </c>
      <c r="C616" s="104" t="s">
        <v>6319</v>
      </c>
      <c r="D616" s="115">
        <f>I616+M616+Q616+U616+Y616+AC616+AG616+AK616+AO616+AW616+AS616</f>
        <v>38</v>
      </c>
      <c r="E616" s="115">
        <f>J616+N616+R616+V616+Z616+AD616+AH616+AL616+AP616+AX616+AT616</f>
        <v>10</v>
      </c>
      <c r="F616" s="119">
        <f>COUNTA(H616,L616,P616,T616,X616,AB616,AF616,AJ616,AN616,AV616,AR616)</f>
        <v>1</v>
      </c>
      <c r="G616" s="125"/>
      <c r="H616" s="5"/>
      <c r="I616" s="140"/>
      <c r="J616" s="126"/>
      <c r="K616" s="125"/>
      <c r="L616" s="5"/>
      <c r="M616" s="140"/>
      <c r="N616" s="126"/>
      <c r="O616" s="125"/>
      <c r="P616" s="5"/>
      <c r="Q616" s="140"/>
      <c r="R616" s="126"/>
      <c r="S616" s="125"/>
      <c r="T616" s="5"/>
      <c r="U616" s="140"/>
      <c r="V616" s="126"/>
      <c r="W616" s="136"/>
      <c r="X616" s="5"/>
      <c r="Y616" s="140"/>
      <c r="Z616" s="126"/>
      <c r="AA616" s="136"/>
      <c r="AB616" s="257"/>
      <c r="AC616" s="140"/>
      <c r="AD616" s="126"/>
      <c r="AE616" s="136"/>
      <c r="AF616" s="5"/>
      <c r="AG616" s="140"/>
      <c r="AH616" s="126"/>
      <c r="AI616" s="155"/>
      <c r="AJ616" s="123"/>
      <c r="AK616" s="139"/>
      <c r="AL616" s="124"/>
      <c r="AM616" s="155"/>
      <c r="AN616" s="123"/>
      <c r="AO616" s="139"/>
      <c r="AP616" s="124"/>
      <c r="AQ616" s="122">
        <f>VLOOKUP(C616,'10'!$B$8:$H$232,3,FALSE)</f>
        <v>5.2372685185185182E-2</v>
      </c>
      <c r="AR616" s="123">
        <f>VLOOKUP(C616,'10'!$B$8:$H$232,4,FALSE)</f>
        <v>58</v>
      </c>
      <c r="AS616" s="139">
        <f>VLOOKUP(AR616,Баллы!$A$2:$B$101,2)+AT616/2</f>
        <v>38</v>
      </c>
      <c r="AT616" s="124">
        <f>VLOOKUP(C616,'10'!$B$8:$H$232,6,FALSE)</f>
        <v>10</v>
      </c>
      <c r="AU616" s="122"/>
      <c r="AV616" s="123"/>
      <c r="AW616" s="139"/>
      <c r="AX616" s="124"/>
    </row>
    <row r="617" spans="1:50" ht="14.4" customHeight="1">
      <c r="A617" s="245">
        <f>IF(D617=0," ",RANK(D617,$D$3:$D$1238,0))</f>
        <v>615</v>
      </c>
      <c r="B617" s="246">
        <v>615</v>
      </c>
      <c r="C617" s="107" t="s">
        <v>1579</v>
      </c>
      <c r="D617" s="115">
        <f>I617+M617+Q617+U617+Y617+AC617+AG617+AK617+AO617+AW617+AS617</f>
        <v>37.5</v>
      </c>
      <c r="E617" s="115">
        <f>J617+N617+R617+V617+Z617+AD617+AH617+AL617+AP617+AX617+AT617</f>
        <v>45</v>
      </c>
      <c r="F617" s="119">
        <f>COUNTA(H617,L617,P617,T617,X617,AB617,AF617,AJ617,AN617,AV617,AR617)</f>
        <v>2</v>
      </c>
      <c r="G617" s="125"/>
      <c r="H617" s="5"/>
      <c r="I617" s="140"/>
      <c r="J617" s="126"/>
      <c r="K617" s="125"/>
      <c r="L617" s="5"/>
      <c r="M617" s="140"/>
      <c r="N617" s="126"/>
      <c r="O617" s="125"/>
      <c r="P617" s="5"/>
      <c r="Q617" s="140"/>
      <c r="R617" s="126"/>
      <c r="S617" s="125">
        <f>VLOOKUP(C617,'4'!$B$2:$I$1053,3,FALSE)</f>
        <v>8.9016203703703708E-2</v>
      </c>
      <c r="T617" s="5">
        <f>VLOOKUP(C617,'4'!$B$2:$I$1053,4,FALSE)</f>
        <v>99</v>
      </c>
      <c r="U617" s="140">
        <f>VLOOKUP(T617,Баллы!$A$2:$B$101,2)+V617/2</f>
        <v>11</v>
      </c>
      <c r="V617" s="126">
        <f>VLOOKUP(C617,'4'!$B$2:$I$1053,6,FALSE)</f>
        <v>20</v>
      </c>
      <c r="W617" s="136"/>
      <c r="X617" s="5"/>
      <c r="Y617" s="140"/>
      <c r="Z617" s="126"/>
      <c r="AA617" s="136"/>
      <c r="AB617" s="257"/>
      <c r="AC617" s="140"/>
      <c r="AD617" s="126"/>
      <c r="AE617" s="136"/>
      <c r="AF617" s="5"/>
      <c r="AG617" s="140"/>
      <c r="AH617" s="126"/>
      <c r="AI617" s="155"/>
      <c r="AJ617" s="123"/>
      <c r="AK617" s="139"/>
      <c r="AL617" s="124"/>
      <c r="AM617" s="155">
        <f>VLOOKUP(C617,'9'!$B$2:$H$1187,3,FALSE)</f>
        <v>0.10969907407407407</v>
      </c>
      <c r="AN617" s="123">
        <f>VLOOKUP(C617,'9'!$B$2:$H$1187,4,FALSE)</f>
        <v>77</v>
      </c>
      <c r="AO617" s="139">
        <f>VLOOKUP(AN617,Баллы!$A$2:$B$101,2)+AP617/2</f>
        <v>26.5</v>
      </c>
      <c r="AP617" s="124">
        <f>VLOOKUP(C617,'9'!$B$2:$H$1187,6,FALSE)</f>
        <v>25</v>
      </c>
      <c r="AQ617" s="122"/>
      <c r="AR617" s="123"/>
      <c r="AS617" s="139"/>
      <c r="AT617" s="124"/>
      <c r="AU617" s="122"/>
      <c r="AV617" s="123"/>
      <c r="AW617" s="139"/>
      <c r="AX617" s="124"/>
    </row>
    <row r="618" spans="1:50" ht="14.4" customHeight="1">
      <c r="A618" s="245">
        <f>IF(D618=0," ",RANK(D618,$D$3:$D$1238,0))</f>
        <v>615</v>
      </c>
      <c r="B618" s="246">
        <v>616</v>
      </c>
      <c r="C618" s="108" t="s">
        <v>1197</v>
      </c>
      <c r="D618" s="115">
        <f>I618+M618+Q618+U618+Y618+AC618+AG618+AK618+AO618+AW618+AS618</f>
        <v>37.5</v>
      </c>
      <c r="E618" s="115">
        <f>J618+N618+R618+V618+Z618+AD618+AH618+AL618+AP618+AX618+AT618</f>
        <v>25</v>
      </c>
      <c r="F618" s="119">
        <f>COUNTA(H618,L618,P618,T618,X618,AB618,AF618,AJ618,AN618,AV618,AR618)</f>
        <v>1</v>
      </c>
      <c r="G618" s="125"/>
      <c r="H618" s="5"/>
      <c r="I618" s="140"/>
      <c r="J618" s="126"/>
      <c r="K618" s="125"/>
      <c r="L618" s="5"/>
      <c r="M618" s="140"/>
      <c r="N618" s="126"/>
      <c r="O618" s="125"/>
      <c r="P618" s="5"/>
      <c r="Q618" s="140"/>
      <c r="R618" s="126"/>
      <c r="S618" s="125"/>
      <c r="T618" s="5"/>
      <c r="U618" s="140"/>
      <c r="V618" s="126"/>
      <c r="W618" s="136">
        <f>VLOOKUP(C618,'5'!$B$50:$H$423,3,FALSE)</f>
        <v>0.1469212962962963</v>
      </c>
      <c r="X618" s="5">
        <f>VLOOKUP(C618,'5'!$B$50:$H$423,4,FALSE)</f>
        <v>66</v>
      </c>
      <c r="Y618" s="140">
        <f>VLOOKUP(X618,Баллы!$A$2:$B$101,2)+Z618/2</f>
        <v>37.5</v>
      </c>
      <c r="Z618" s="126">
        <f>VLOOKUP(C618,'5'!$B$50:$H$423,6,FALSE)</f>
        <v>25</v>
      </c>
      <c r="AA618" s="136"/>
      <c r="AB618" s="131"/>
      <c r="AC618" s="140"/>
      <c r="AD618" s="126"/>
      <c r="AE618" s="136"/>
      <c r="AF618" s="5"/>
      <c r="AG618" s="140"/>
      <c r="AH618" s="126"/>
      <c r="AI618" s="155"/>
      <c r="AJ618" s="123"/>
      <c r="AK618" s="139"/>
      <c r="AL618" s="124"/>
      <c r="AM618" s="155"/>
      <c r="AN618" s="123"/>
      <c r="AO618" s="139"/>
      <c r="AP618" s="124"/>
      <c r="AQ618" s="122"/>
      <c r="AR618" s="123"/>
      <c r="AS618" s="139"/>
      <c r="AT618" s="124"/>
      <c r="AU618" s="122"/>
      <c r="AV618" s="123"/>
      <c r="AW618" s="139"/>
      <c r="AX618" s="124"/>
    </row>
    <row r="619" spans="1:50" ht="14.4" customHeight="1">
      <c r="A619" s="245">
        <f>IF(D619=0," ",RANK(D619,$D$3:$D$1238,0))</f>
        <v>615</v>
      </c>
      <c r="B619" s="246">
        <v>616</v>
      </c>
      <c r="C619" s="283" t="s">
        <v>4462</v>
      </c>
      <c r="D619" s="115">
        <f>I619+M619+Q619+U619+Y619+AC619+AG619+AK619+AO619+AW619+AS619</f>
        <v>37.5</v>
      </c>
      <c r="E619" s="115">
        <f>J619+N619+R619+V619+Z619+AD619+AH619+AL619+AP619+AX619+AT619</f>
        <v>25</v>
      </c>
      <c r="F619" s="119">
        <f>COUNTA(H619,L619,P619,T619,X619,AB619,AF619,AJ619,AN619,AV619,AR619)</f>
        <v>1</v>
      </c>
      <c r="G619" s="125"/>
      <c r="H619" s="5"/>
      <c r="I619" s="140"/>
      <c r="J619" s="126"/>
      <c r="K619" s="125"/>
      <c r="L619" s="5"/>
      <c r="M619" s="140"/>
      <c r="N619" s="126"/>
      <c r="O619" s="125"/>
      <c r="P619" s="5"/>
      <c r="Q619" s="140"/>
      <c r="R619" s="126"/>
      <c r="S619" s="125"/>
      <c r="T619" s="5"/>
      <c r="U619" s="140"/>
      <c r="V619" s="126"/>
      <c r="W619" s="136"/>
      <c r="X619" s="5"/>
      <c r="Y619" s="140"/>
      <c r="Z619" s="126"/>
      <c r="AA619" s="136"/>
      <c r="AB619" s="257"/>
      <c r="AC619" s="140"/>
      <c r="AD619" s="126"/>
      <c r="AE619" s="136"/>
      <c r="AF619" s="5"/>
      <c r="AG619" s="140"/>
      <c r="AH619" s="126"/>
      <c r="AI619" s="155"/>
      <c r="AJ619" s="123"/>
      <c r="AK619" s="139"/>
      <c r="AL619" s="124"/>
      <c r="AM619" s="155">
        <f>VLOOKUP(C619,'9'!$B$2:$H$1187,3,FALSE)</f>
        <v>0.10658564814814815</v>
      </c>
      <c r="AN619" s="123">
        <f>VLOOKUP(C619,'9'!$B$2:$H$1187,4,FALSE)</f>
        <v>66</v>
      </c>
      <c r="AO619" s="139">
        <f>VLOOKUP(AN619,Баллы!$A$2:$B$101,2)+AP619/2</f>
        <v>37.5</v>
      </c>
      <c r="AP619" s="124">
        <f>VLOOKUP(C619,'9'!$B$2:$H$1187,6,FALSE)</f>
        <v>25</v>
      </c>
      <c r="AQ619" s="122"/>
      <c r="AR619" s="123"/>
      <c r="AS619" s="139"/>
      <c r="AT619" s="124"/>
      <c r="AU619" s="122"/>
      <c r="AV619" s="123"/>
      <c r="AW619" s="139"/>
      <c r="AX619" s="124"/>
    </row>
    <row r="620" spans="1:50" ht="14.4" customHeight="1">
      <c r="A620" s="245">
        <f>IF(D620=0," ",RANK(D620,$D$3:$D$1238,0))</f>
        <v>615</v>
      </c>
      <c r="B620" s="246">
        <v>618</v>
      </c>
      <c r="C620" s="107" t="s">
        <v>1799</v>
      </c>
      <c r="D620" s="115">
        <f>I620+M620+Q620+U620+Y620+AC620+AG620+AK620+AO620+AW620+AS620</f>
        <v>37.5</v>
      </c>
      <c r="E620" s="115">
        <f>J620+N620+R620+V620+Z620+AD620+AH620+AL620+AP620+AX620+AT620</f>
        <v>5</v>
      </c>
      <c r="F620" s="119">
        <f>COUNTA(H620,L620,P620,T620,X620,AB620,AF620,AJ620,AN620,AV620,AR620)</f>
        <v>1</v>
      </c>
      <c r="G620" s="125"/>
      <c r="H620" s="5"/>
      <c r="I620" s="140"/>
      <c r="J620" s="126"/>
      <c r="K620" s="125"/>
      <c r="L620" s="5"/>
      <c r="M620" s="140"/>
      <c r="N620" s="126"/>
      <c r="O620" s="125"/>
      <c r="P620" s="5"/>
      <c r="Q620" s="140"/>
      <c r="R620" s="126"/>
      <c r="S620" s="125">
        <f>VLOOKUP(C620,'4'!$B$2:$I$1053,3,FALSE)</f>
        <v>1.6469907407407409E-2</v>
      </c>
      <c r="T620" s="5">
        <f>VLOOKUP(C620,'4'!$B$2:$I$1053,4,FALSE)</f>
        <v>56</v>
      </c>
      <c r="U620" s="140">
        <f>VLOOKUP(T620,Баллы!$A$2:$B$101,2)+V620/2</f>
        <v>37.5</v>
      </c>
      <c r="V620" s="126">
        <f>VLOOKUP(C620,'4'!$B$2:$I$1053,6,FALSE)</f>
        <v>5</v>
      </c>
      <c r="W620" s="136"/>
      <c r="X620" s="5"/>
      <c r="Y620" s="140"/>
      <c r="Z620" s="126"/>
      <c r="AA620" s="136"/>
      <c r="AB620" s="131"/>
      <c r="AC620" s="140"/>
      <c r="AD620" s="126"/>
      <c r="AE620" s="136"/>
      <c r="AF620" s="5"/>
      <c r="AG620" s="140"/>
      <c r="AH620" s="126"/>
      <c r="AI620" s="155"/>
      <c r="AJ620" s="123"/>
      <c r="AK620" s="139"/>
      <c r="AL620" s="124"/>
      <c r="AM620" s="155"/>
      <c r="AN620" s="123"/>
      <c r="AO620" s="139"/>
      <c r="AP620" s="124"/>
      <c r="AQ620" s="122"/>
      <c r="AR620" s="123"/>
      <c r="AS620" s="139"/>
      <c r="AT620" s="124"/>
      <c r="AU620" s="122"/>
      <c r="AV620" s="123"/>
      <c r="AW620" s="139"/>
      <c r="AX620" s="124"/>
    </row>
    <row r="621" spans="1:50" ht="14.4" customHeight="1">
      <c r="A621" s="245">
        <f>IF(D621=0," ",RANK(D621,$D$3:$D$1238,0))</f>
        <v>615</v>
      </c>
      <c r="B621" s="246">
        <v>618</v>
      </c>
      <c r="C621" s="283" t="s">
        <v>5103</v>
      </c>
      <c r="D621" s="115">
        <f>I621+M621+Q621+U621+Y621+AC621+AG621+AK621+AO621+AW621+AS621</f>
        <v>37.5</v>
      </c>
      <c r="E621" s="115">
        <f>J621+N621+R621+V621+Z621+AD621+AH621+AL621+AP621+AX621+AT621</f>
        <v>5</v>
      </c>
      <c r="F621" s="119">
        <f>COUNTA(H621,L621,P621,T621,X621,AB621,AF621,AJ621,AN621,AV621,AR621)</f>
        <v>1</v>
      </c>
      <c r="G621" s="125"/>
      <c r="H621" s="5"/>
      <c r="I621" s="140"/>
      <c r="J621" s="126"/>
      <c r="K621" s="125"/>
      <c r="L621" s="5"/>
      <c r="M621" s="140"/>
      <c r="N621" s="126"/>
      <c r="O621" s="125"/>
      <c r="P621" s="5"/>
      <c r="Q621" s="140"/>
      <c r="R621" s="126"/>
      <c r="S621" s="125"/>
      <c r="T621" s="5"/>
      <c r="U621" s="140"/>
      <c r="V621" s="126"/>
      <c r="W621" s="136"/>
      <c r="X621" s="5"/>
      <c r="Y621" s="140"/>
      <c r="Z621" s="126"/>
      <c r="AA621" s="136"/>
      <c r="AB621" s="257"/>
      <c r="AC621" s="140"/>
      <c r="AD621" s="126"/>
      <c r="AE621" s="136"/>
      <c r="AF621" s="5"/>
      <c r="AG621" s="140"/>
      <c r="AH621" s="126"/>
      <c r="AI621" s="155"/>
      <c r="AJ621" s="123"/>
      <c r="AK621" s="139"/>
      <c r="AL621" s="124"/>
      <c r="AM621" s="155">
        <f>VLOOKUP(C621,'9'!$B$2:$H$1187,3,FALSE)</f>
        <v>1.9085648148148147E-2</v>
      </c>
      <c r="AN621" s="123">
        <f>VLOOKUP(C621,'9'!$B$2:$H$1187,4,FALSE)</f>
        <v>56</v>
      </c>
      <c r="AO621" s="139">
        <f>VLOOKUP(AN621,Баллы!$A$2:$B$101,2)+AP621/2</f>
        <v>37.5</v>
      </c>
      <c r="AP621" s="124">
        <f>VLOOKUP(C621,'9'!$B$2:$H$1187,6,FALSE)</f>
        <v>5</v>
      </c>
      <c r="AQ621" s="122"/>
      <c r="AR621" s="123"/>
      <c r="AS621" s="139"/>
      <c r="AT621" s="124"/>
      <c r="AU621" s="122"/>
      <c r="AV621" s="123"/>
      <c r="AW621" s="139"/>
      <c r="AX621" s="124"/>
    </row>
    <row r="622" spans="1:50" ht="14.4" customHeight="1">
      <c r="A622" s="245">
        <f>IF(D622=0," ",RANK(D622,$D$3:$D$1238,0))</f>
        <v>620</v>
      </c>
      <c r="B622" s="246">
        <v>620</v>
      </c>
      <c r="C622" s="104" t="s">
        <v>562</v>
      </c>
      <c r="D622" s="115">
        <f>I622+M622+Q622+U622+Y622+AC622+AG622+AK622+AO622+AW622+AS622</f>
        <v>37</v>
      </c>
      <c r="E622" s="115">
        <f>J622+N622+R622+V622+Z622+AD622+AH622+AL622+AP622+AX622+AT622</f>
        <v>10</v>
      </c>
      <c r="F622" s="119">
        <f>COUNTA(H622,L622,P622,T622,X622,AB622,AF622,AJ622,AN622,AV622,AR622)</f>
        <v>1</v>
      </c>
      <c r="G622" s="125">
        <f>VLOOKUP(C622,'1'!$B$46:$H$384,3,FALSE)</f>
        <v>3.8263888888888889E-2</v>
      </c>
      <c r="H622" s="5">
        <f>VLOOKUP(C622,'1'!$B$46:$H$384,4,FALSE)</f>
        <v>59</v>
      </c>
      <c r="I622" s="140">
        <f>VLOOKUP(H622,Баллы!$A$2:$B$101,2)+J622/2</f>
        <v>37</v>
      </c>
      <c r="J622" s="126">
        <f>VLOOKUP(C622,'1'!$B$46:$H$384,6,FALSE)</f>
        <v>10</v>
      </c>
      <c r="K622" s="125"/>
      <c r="L622" s="5"/>
      <c r="M622" s="140"/>
      <c r="N622" s="126"/>
      <c r="O622" s="125"/>
      <c r="P622" s="5"/>
      <c r="Q622" s="140"/>
      <c r="R622" s="126"/>
      <c r="S622" s="125"/>
      <c r="T622" s="5"/>
      <c r="U622" s="140"/>
      <c r="V622" s="126"/>
      <c r="W622" s="136"/>
      <c r="X622" s="5"/>
      <c r="Y622" s="140"/>
      <c r="Z622" s="126"/>
      <c r="AA622" s="136"/>
      <c r="AB622" s="131"/>
      <c r="AC622" s="140"/>
      <c r="AD622" s="126"/>
      <c r="AE622" s="136"/>
      <c r="AF622" s="5"/>
      <c r="AG622" s="140"/>
      <c r="AH622" s="126"/>
      <c r="AI622" s="155"/>
      <c r="AJ622" s="123"/>
      <c r="AK622" s="139"/>
      <c r="AL622" s="124"/>
      <c r="AM622" s="155"/>
      <c r="AN622" s="123"/>
      <c r="AO622" s="139"/>
      <c r="AP622" s="124"/>
      <c r="AQ622" s="122"/>
      <c r="AR622" s="123"/>
      <c r="AS622" s="139"/>
      <c r="AT622" s="124"/>
      <c r="AU622" s="122"/>
      <c r="AV622" s="123"/>
      <c r="AW622" s="139"/>
      <c r="AX622" s="124"/>
    </row>
    <row r="623" spans="1:50" ht="14.4" customHeight="1">
      <c r="A623" s="245">
        <f>IF(D623=0," ",RANK(D623,$D$3:$D$1238,0))</f>
        <v>620</v>
      </c>
      <c r="B623" s="246">
        <v>620</v>
      </c>
      <c r="C623" s="283" t="s">
        <v>4615</v>
      </c>
      <c r="D623" s="115">
        <f>I623+M623+Q623+U623+Y623+AC623+AG623+AK623+AO623+AW623+AS623</f>
        <v>37</v>
      </c>
      <c r="E623" s="115">
        <f>J623+N623+R623+V623+Z623+AD623+AH623+AL623+AP623+AX623+AT623</f>
        <v>10</v>
      </c>
      <c r="F623" s="119">
        <f>COUNTA(H623,L623,P623,T623,X623,AB623,AF623,AJ623,AN623,AV623,AR623)</f>
        <v>1</v>
      </c>
      <c r="G623" s="125"/>
      <c r="H623" s="5"/>
      <c r="I623" s="140"/>
      <c r="J623" s="126"/>
      <c r="K623" s="125"/>
      <c r="L623" s="5"/>
      <c r="M623" s="140"/>
      <c r="N623" s="126"/>
      <c r="O623" s="125"/>
      <c r="P623" s="5"/>
      <c r="Q623" s="140"/>
      <c r="R623" s="126"/>
      <c r="S623" s="125"/>
      <c r="T623" s="5"/>
      <c r="U623" s="140"/>
      <c r="V623" s="126"/>
      <c r="W623" s="136"/>
      <c r="X623" s="5"/>
      <c r="Y623" s="140"/>
      <c r="Z623" s="126"/>
      <c r="AA623" s="136"/>
      <c r="AB623" s="257"/>
      <c r="AC623" s="140"/>
      <c r="AD623" s="126"/>
      <c r="AE623" s="136"/>
      <c r="AF623" s="5"/>
      <c r="AG623" s="140"/>
      <c r="AH623" s="126"/>
      <c r="AI623" s="155"/>
      <c r="AJ623" s="123"/>
      <c r="AK623" s="139"/>
      <c r="AL623" s="124"/>
      <c r="AM623" s="155">
        <f>VLOOKUP(C623,'9'!$B$2:$H$1187,3,FALSE)</f>
        <v>3.5856481481481482E-2</v>
      </c>
      <c r="AN623" s="123">
        <f>VLOOKUP(C623,'9'!$B$2:$H$1187,4,FALSE)</f>
        <v>59</v>
      </c>
      <c r="AO623" s="139">
        <f>VLOOKUP(AN623,Баллы!$A$2:$B$101,2)+AP623/2</f>
        <v>37</v>
      </c>
      <c r="AP623" s="124">
        <f>VLOOKUP(C623,'9'!$B$2:$H$1187,6,FALSE)</f>
        <v>10</v>
      </c>
      <c r="AQ623" s="122"/>
      <c r="AR623" s="123"/>
      <c r="AS623" s="139"/>
      <c r="AT623" s="124"/>
      <c r="AU623" s="122"/>
      <c r="AV623" s="123"/>
      <c r="AW623" s="139"/>
      <c r="AX623" s="124"/>
    </row>
    <row r="624" spans="1:50" ht="14.4" customHeight="1">
      <c r="A624" s="245">
        <f>IF(D624=0," ",RANK(D624,$D$3:$D$1238,0))</f>
        <v>620</v>
      </c>
      <c r="B624" s="246">
        <v>620</v>
      </c>
      <c r="C624" s="104" t="s">
        <v>6320</v>
      </c>
      <c r="D624" s="115">
        <f>I624+M624+Q624+U624+Y624+AC624+AG624+AK624+AO624+AW624+AS624</f>
        <v>37</v>
      </c>
      <c r="E624" s="115">
        <f>J624+N624+R624+V624+Z624+AD624+AH624+AL624+AP624+AX624+AT624</f>
        <v>10</v>
      </c>
      <c r="F624" s="119">
        <f>COUNTA(H624,L624,P624,T624,X624,AB624,AF624,AJ624,AN624,AV624,AR624)</f>
        <v>1</v>
      </c>
      <c r="G624" s="125"/>
      <c r="H624" s="5"/>
      <c r="I624" s="140"/>
      <c r="J624" s="126"/>
      <c r="K624" s="125"/>
      <c r="L624" s="5"/>
      <c r="M624" s="140"/>
      <c r="N624" s="126"/>
      <c r="O624" s="125"/>
      <c r="P624" s="5"/>
      <c r="Q624" s="140"/>
      <c r="R624" s="126"/>
      <c r="S624" s="125"/>
      <c r="T624" s="5"/>
      <c r="U624" s="140"/>
      <c r="V624" s="126"/>
      <c r="W624" s="136"/>
      <c r="X624" s="5"/>
      <c r="Y624" s="140"/>
      <c r="Z624" s="126"/>
      <c r="AA624" s="136"/>
      <c r="AB624" s="257"/>
      <c r="AC624" s="140"/>
      <c r="AD624" s="126"/>
      <c r="AE624" s="136"/>
      <c r="AF624" s="5"/>
      <c r="AG624" s="140"/>
      <c r="AH624" s="126"/>
      <c r="AI624" s="155"/>
      <c r="AJ624" s="123"/>
      <c r="AK624" s="139"/>
      <c r="AL624" s="124"/>
      <c r="AM624" s="155"/>
      <c r="AN624" s="123"/>
      <c r="AO624" s="139"/>
      <c r="AP624" s="124"/>
      <c r="AQ624" s="122">
        <f>VLOOKUP(C624,'10'!$B$8:$H$232,3,FALSE)</f>
        <v>5.2789351851851851E-2</v>
      </c>
      <c r="AR624" s="123">
        <f>VLOOKUP(C624,'10'!$B$8:$H$232,4,FALSE)</f>
        <v>59</v>
      </c>
      <c r="AS624" s="139">
        <f>VLOOKUP(AR624,Баллы!$A$2:$B$101,2)+AT624/2</f>
        <v>37</v>
      </c>
      <c r="AT624" s="124">
        <f>VLOOKUP(C624,'10'!$B$8:$H$232,6,FALSE)</f>
        <v>10</v>
      </c>
      <c r="AU624" s="122"/>
      <c r="AV624" s="123"/>
      <c r="AW624" s="139"/>
      <c r="AX624" s="124"/>
    </row>
    <row r="625" spans="1:50" ht="14.4" customHeight="1">
      <c r="A625" s="245">
        <f>IF(D625=0," ",RANK(D625,$D$3:$D$1238,0))</f>
        <v>623</v>
      </c>
      <c r="B625" s="246">
        <v>623</v>
      </c>
      <c r="C625" s="104" t="s">
        <v>6346</v>
      </c>
      <c r="D625" s="115">
        <f>I625+M625+Q625+U625+Y625+AC625+AG625+AK625+AO625+AW625+AS625</f>
        <v>36.5</v>
      </c>
      <c r="E625" s="115">
        <f>J625+N625+R625+V625+Z625+AD625+AH625+AL625+AP625+AX625+AT625</f>
        <v>31</v>
      </c>
      <c r="F625" s="119">
        <f>COUNTA(H625,L625,P625,T625,X625,AB625,AF625,AJ625,AN625,AV625,AR625)</f>
        <v>1</v>
      </c>
      <c r="G625" s="125"/>
      <c r="H625" s="5"/>
      <c r="I625" s="140"/>
      <c r="J625" s="126"/>
      <c r="K625" s="125"/>
      <c r="L625" s="5"/>
      <c r="M625" s="140"/>
      <c r="N625" s="126"/>
      <c r="O625" s="125"/>
      <c r="P625" s="5"/>
      <c r="Q625" s="140"/>
      <c r="R625" s="126"/>
      <c r="S625" s="125"/>
      <c r="T625" s="5"/>
      <c r="U625" s="140"/>
      <c r="V625" s="126"/>
      <c r="W625" s="136"/>
      <c r="X625" s="5"/>
      <c r="Y625" s="140"/>
      <c r="Z625" s="126"/>
      <c r="AA625" s="136"/>
      <c r="AB625" s="257"/>
      <c r="AC625" s="140"/>
      <c r="AD625" s="126"/>
      <c r="AE625" s="136"/>
      <c r="AF625" s="5"/>
      <c r="AG625" s="140"/>
      <c r="AH625" s="126"/>
      <c r="AI625" s="155"/>
      <c r="AJ625" s="123"/>
      <c r="AK625" s="139"/>
      <c r="AL625" s="124"/>
      <c r="AM625" s="155"/>
      <c r="AN625" s="123"/>
      <c r="AO625" s="139"/>
      <c r="AP625" s="124"/>
      <c r="AQ625" s="122"/>
      <c r="AR625" s="123"/>
      <c r="AS625" s="139"/>
      <c r="AT625" s="124"/>
      <c r="AU625" s="122">
        <f>VLOOKUP(C625,'11'!$B$9:$H$521,3,FALSE)</f>
        <v>0.1814236111111111</v>
      </c>
      <c r="AV625" s="123">
        <f>VLOOKUP(C625,'11'!$B$9:$H$521,4,FALSE)</f>
        <v>70</v>
      </c>
      <c r="AW625" s="139">
        <f>VLOOKUP(AV625,Баллы!$A$2:$B$101,2)+AX625/2</f>
        <v>36.5</v>
      </c>
      <c r="AX625" s="124">
        <f>VLOOKUP(C625,'11'!$B$9:$H$521,6,FALSE)</f>
        <v>31</v>
      </c>
    </row>
    <row r="626" spans="1:50" ht="14.4" customHeight="1">
      <c r="A626" s="245">
        <f>IF(D626=0," ",RANK(D626,$D$3:$D$1238,0))</f>
        <v>623</v>
      </c>
      <c r="B626" s="246">
        <v>624</v>
      </c>
      <c r="C626" s="283" t="s">
        <v>4463</v>
      </c>
      <c r="D626" s="115">
        <f>I626+M626+Q626+U626+Y626+AC626+AG626+AK626+AO626+AW626+AS626</f>
        <v>36.5</v>
      </c>
      <c r="E626" s="115">
        <f>J626+N626+R626+V626+Z626+AD626+AH626+AL626+AP626+AX626+AT626</f>
        <v>25</v>
      </c>
      <c r="F626" s="119">
        <f>COUNTA(H626,L626,P626,T626,X626,AB626,AF626,AJ626,AN626,AV626,AR626)</f>
        <v>1</v>
      </c>
      <c r="G626" s="125"/>
      <c r="H626" s="5"/>
      <c r="I626" s="140"/>
      <c r="J626" s="126"/>
      <c r="K626" s="125"/>
      <c r="L626" s="5"/>
      <c r="M626" s="140"/>
      <c r="N626" s="126"/>
      <c r="O626" s="125"/>
      <c r="P626" s="5"/>
      <c r="Q626" s="140"/>
      <c r="R626" s="126"/>
      <c r="S626" s="125"/>
      <c r="T626" s="5"/>
      <c r="U626" s="140"/>
      <c r="V626" s="126"/>
      <c r="W626" s="136"/>
      <c r="X626" s="5"/>
      <c r="Y626" s="140"/>
      <c r="Z626" s="126"/>
      <c r="AA626" s="136"/>
      <c r="AB626" s="257"/>
      <c r="AC626" s="140"/>
      <c r="AD626" s="126"/>
      <c r="AE626" s="136"/>
      <c r="AF626" s="5"/>
      <c r="AG626" s="140"/>
      <c r="AH626" s="126"/>
      <c r="AI626" s="155"/>
      <c r="AJ626" s="123"/>
      <c r="AK626" s="139"/>
      <c r="AL626" s="124"/>
      <c r="AM626" s="155">
        <f>VLOOKUP(C626,'9'!$B$2:$H$1187,3,FALSE)</f>
        <v>0.10702546296296296</v>
      </c>
      <c r="AN626" s="123">
        <f>VLOOKUP(C626,'9'!$B$2:$H$1187,4,FALSE)</f>
        <v>67</v>
      </c>
      <c r="AO626" s="139">
        <f>VLOOKUP(AN626,Баллы!$A$2:$B$101,2)+AP626/2</f>
        <v>36.5</v>
      </c>
      <c r="AP626" s="124">
        <f>VLOOKUP(C626,'9'!$B$2:$H$1187,6,FALSE)</f>
        <v>25</v>
      </c>
      <c r="AQ626" s="122"/>
      <c r="AR626" s="123"/>
      <c r="AS626" s="139"/>
      <c r="AT626" s="124"/>
      <c r="AU626" s="122"/>
      <c r="AV626" s="123"/>
      <c r="AW626" s="139"/>
      <c r="AX626" s="124"/>
    </row>
    <row r="627" spans="1:50" ht="14.4" customHeight="1">
      <c r="A627" s="245">
        <f>IF(D627=0," ",RANK(D627,$D$3:$D$1238,0))</f>
        <v>623</v>
      </c>
      <c r="B627" s="246">
        <v>625</v>
      </c>
      <c r="C627" s="104" t="s">
        <v>6364</v>
      </c>
      <c r="D627" s="115">
        <f>I627+M627+Q627+U627+Y627+AC627+AG627+AK627+AO627+AW627+AS627</f>
        <v>36.5</v>
      </c>
      <c r="E627" s="115">
        <f>J627+N627+R627+V627+Z627+AD627+AH627+AL627+AP627+AX627+AT627</f>
        <v>15</v>
      </c>
      <c r="F627" s="119">
        <f>COUNTA(H627,L627,P627,T627,X627,AB627,AF627,AJ627,AN627,AV627,AR627)</f>
        <v>1</v>
      </c>
      <c r="G627" s="125"/>
      <c r="H627" s="5"/>
      <c r="I627" s="140"/>
      <c r="J627" s="126"/>
      <c r="K627" s="125"/>
      <c r="L627" s="5"/>
      <c r="M627" s="140"/>
      <c r="N627" s="126"/>
      <c r="O627" s="125"/>
      <c r="P627" s="5"/>
      <c r="Q627" s="140"/>
      <c r="R627" s="126"/>
      <c r="S627" s="125"/>
      <c r="T627" s="5"/>
      <c r="U627" s="140"/>
      <c r="V627" s="126"/>
      <c r="W627" s="136"/>
      <c r="X627" s="5"/>
      <c r="Y627" s="140"/>
      <c r="Z627" s="126"/>
      <c r="AA627" s="136"/>
      <c r="AB627" s="257"/>
      <c r="AC627" s="140"/>
      <c r="AD627" s="126"/>
      <c r="AE627" s="136"/>
      <c r="AF627" s="5"/>
      <c r="AG627" s="140"/>
      <c r="AH627" s="126"/>
      <c r="AI627" s="155"/>
      <c r="AJ627" s="123"/>
      <c r="AK627" s="139"/>
      <c r="AL627" s="124"/>
      <c r="AM627" s="155"/>
      <c r="AN627" s="123"/>
      <c r="AO627" s="139"/>
      <c r="AP627" s="124"/>
      <c r="AQ627" s="122"/>
      <c r="AR627" s="123"/>
      <c r="AS627" s="139"/>
      <c r="AT627" s="124"/>
      <c r="AU627" s="122">
        <f>VLOOKUP(C627,'11'!$B$9:$H$521,3,FALSE)</f>
        <v>6.6365740740740739E-2</v>
      </c>
      <c r="AV627" s="123">
        <f>VLOOKUP(C627,'11'!$B$9:$H$521,4,FALSE)</f>
        <v>62</v>
      </c>
      <c r="AW627" s="139">
        <f>VLOOKUP(AV627,Баллы!$A$2:$B$101,2)+AX627/2</f>
        <v>36.5</v>
      </c>
      <c r="AX627" s="124">
        <f>VLOOKUP(C627,'11'!$B$9:$H$521,6,FALSE)</f>
        <v>15</v>
      </c>
    </row>
    <row r="628" spans="1:50" ht="14.4" customHeight="1">
      <c r="A628" s="245">
        <f>IF(D628=0," ",RANK(D628,$D$3:$D$1238,0))</f>
        <v>623</v>
      </c>
      <c r="B628" s="246">
        <v>626</v>
      </c>
      <c r="C628" s="104" t="s">
        <v>792</v>
      </c>
      <c r="D628" s="115">
        <f>I628+M628+Q628+U628+Y628+AC628+AG628+AK628+AO628+AW628+AS628</f>
        <v>36.5</v>
      </c>
      <c r="E628" s="115">
        <f>J628+N628+R628+V628+Z628+AD628+AH628+AL628+AP628+AX628+AT628</f>
        <v>5</v>
      </c>
      <c r="F628" s="119">
        <f>COUNTA(H628,L628,P628,T628,X628,AB628,AF628,AJ628,AN628,AV628,AR628)</f>
        <v>1</v>
      </c>
      <c r="G628" s="125"/>
      <c r="H628" s="5"/>
      <c r="I628" s="140"/>
      <c r="J628" s="126"/>
      <c r="K628" s="125">
        <f>VLOOKUP(C628,'2'!$B$101:$H$575,3,FALSE)</f>
        <v>2.3495370370370371E-2</v>
      </c>
      <c r="L628" s="5">
        <f>VLOOKUP(C628,'2'!$B$101:$H$575,4,FALSE)</f>
        <v>57</v>
      </c>
      <c r="M628" s="140">
        <f>VLOOKUP(L628,Баллы!$A$2:$B$101,2)+N628/2</f>
        <v>36.5</v>
      </c>
      <c r="N628" s="126">
        <f>VLOOKUP(C628,'2'!$B$101:$H$575,6,FALSE)</f>
        <v>5</v>
      </c>
      <c r="O628" s="125"/>
      <c r="P628" s="5"/>
      <c r="Q628" s="140"/>
      <c r="R628" s="126"/>
      <c r="S628" s="125"/>
      <c r="T628" s="5"/>
      <c r="U628" s="140"/>
      <c r="V628" s="126"/>
      <c r="W628" s="136"/>
      <c r="X628" s="5"/>
      <c r="Y628" s="140"/>
      <c r="Z628" s="126"/>
      <c r="AA628" s="136"/>
      <c r="AB628" s="131"/>
      <c r="AC628" s="140"/>
      <c r="AD628" s="126"/>
      <c r="AE628" s="136"/>
      <c r="AF628" s="5"/>
      <c r="AG628" s="140"/>
      <c r="AH628" s="126"/>
      <c r="AI628" s="155"/>
      <c r="AJ628" s="123"/>
      <c r="AK628" s="139"/>
      <c r="AL628" s="124"/>
      <c r="AM628" s="155"/>
      <c r="AN628" s="123"/>
      <c r="AO628" s="139"/>
      <c r="AP628" s="124"/>
      <c r="AQ628" s="122"/>
      <c r="AR628" s="123"/>
      <c r="AS628" s="139"/>
      <c r="AT628" s="124"/>
      <c r="AU628" s="122"/>
      <c r="AV628" s="123"/>
      <c r="AW628" s="139"/>
      <c r="AX628" s="124"/>
    </row>
    <row r="629" spans="1:50" ht="14.4" customHeight="1">
      <c r="A629" s="245">
        <f>IF(D629=0," ",RANK(D629,$D$3:$D$1238,0))</f>
        <v>623</v>
      </c>
      <c r="B629" s="246">
        <v>626</v>
      </c>
      <c r="C629" s="107" t="s">
        <v>2037</v>
      </c>
      <c r="D629" s="115">
        <f>I629+M629+Q629+U629+Y629+AC629+AG629+AK629+AO629+AW629+AS629</f>
        <v>36.5</v>
      </c>
      <c r="E629" s="115">
        <f>J629+N629+R629+V629+Z629+AD629+AH629+AL629+AP629+AX629+AT629</f>
        <v>5</v>
      </c>
      <c r="F629" s="119">
        <f>COUNTA(H629,L629,P629,T629,X629,AB629,AF629,AJ629,AN629,AV629,AR629)</f>
        <v>1</v>
      </c>
      <c r="G629" s="125"/>
      <c r="H629" s="5"/>
      <c r="I629" s="140"/>
      <c r="J629" s="126"/>
      <c r="K629" s="125"/>
      <c r="L629" s="5"/>
      <c r="M629" s="140"/>
      <c r="N629" s="126"/>
      <c r="O629" s="125"/>
      <c r="P629" s="5"/>
      <c r="Q629" s="140"/>
      <c r="R629" s="126"/>
      <c r="S629" s="125">
        <f>VLOOKUP(C629,'4'!$B$2:$I$1053,3,FALSE)</f>
        <v>1.6469907407407409E-2</v>
      </c>
      <c r="T629" s="5">
        <f>VLOOKUP(C629,'4'!$B$2:$I$1053,4,FALSE)</f>
        <v>57</v>
      </c>
      <c r="U629" s="140">
        <f>VLOOKUP(T629,Баллы!$A$2:$B$101,2)+V629/2</f>
        <v>36.5</v>
      </c>
      <c r="V629" s="126">
        <f>VLOOKUP(C629,'4'!$B$2:$I$1053,6,FALSE)</f>
        <v>5</v>
      </c>
      <c r="W629" s="136"/>
      <c r="X629" s="5"/>
      <c r="Y629" s="140"/>
      <c r="Z629" s="126"/>
      <c r="AA629" s="136"/>
      <c r="AB629" s="131"/>
      <c r="AC629" s="140"/>
      <c r="AD629" s="126"/>
      <c r="AE629" s="136"/>
      <c r="AF629" s="5"/>
      <c r="AG629" s="140"/>
      <c r="AH629" s="126"/>
      <c r="AI629" s="155"/>
      <c r="AJ629" s="123"/>
      <c r="AK629" s="139"/>
      <c r="AL629" s="124"/>
      <c r="AM629" s="155"/>
      <c r="AN629" s="123"/>
      <c r="AO629" s="139"/>
      <c r="AP629" s="124"/>
      <c r="AQ629" s="122"/>
      <c r="AR629" s="123"/>
      <c r="AS629" s="139"/>
      <c r="AT629" s="124"/>
      <c r="AU629" s="122"/>
      <c r="AV629" s="123"/>
      <c r="AW629" s="139"/>
      <c r="AX629" s="124"/>
    </row>
    <row r="630" spans="1:50" ht="14.4" customHeight="1">
      <c r="A630" s="245">
        <f>IF(D630=0," ",RANK(D630,$D$3:$D$1238,0))</f>
        <v>628</v>
      </c>
      <c r="B630" s="246">
        <v>628</v>
      </c>
      <c r="C630" s="104" t="s">
        <v>340</v>
      </c>
      <c r="D630" s="115">
        <f>I630+M630+Q630+U630+Y630+AC630+AG630+AK630+AO630+AW630+AS630</f>
        <v>36</v>
      </c>
      <c r="E630" s="115">
        <f>J630+N630+R630+V630+Z630+AD630+AH630+AL630+AP630+AX630+AT630</f>
        <v>10</v>
      </c>
      <c r="F630" s="119">
        <f>COUNTA(H630,L630,P630,T630,X630,AB630,AF630,AJ630,AN630,AV630,AR630)</f>
        <v>1</v>
      </c>
      <c r="G630" s="125">
        <f>VLOOKUP(C630,'1'!$B$46:$H$384,3,FALSE)</f>
        <v>3.8321759259259257E-2</v>
      </c>
      <c r="H630" s="5">
        <f>VLOOKUP(C630,'1'!$B$46:$H$384,4,FALSE)</f>
        <v>60</v>
      </c>
      <c r="I630" s="140">
        <f>VLOOKUP(H630,Баллы!$A$2:$B$101,2)+J630/2</f>
        <v>36</v>
      </c>
      <c r="J630" s="126">
        <f>VLOOKUP(C630,'1'!$B$46:$H$384,6,FALSE)</f>
        <v>10</v>
      </c>
      <c r="K630" s="125"/>
      <c r="L630" s="5"/>
      <c r="M630" s="140"/>
      <c r="N630" s="126"/>
      <c r="O630" s="125"/>
      <c r="P630" s="5"/>
      <c r="Q630" s="140"/>
      <c r="R630" s="126"/>
      <c r="S630" s="125"/>
      <c r="T630" s="5"/>
      <c r="U630" s="140"/>
      <c r="V630" s="126"/>
      <c r="W630" s="136"/>
      <c r="X630" s="5"/>
      <c r="Y630" s="140"/>
      <c r="Z630" s="126"/>
      <c r="AA630" s="136"/>
      <c r="AB630" s="131"/>
      <c r="AC630" s="140"/>
      <c r="AD630" s="126"/>
      <c r="AE630" s="136"/>
      <c r="AF630" s="5"/>
      <c r="AG630" s="140"/>
      <c r="AH630" s="126"/>
      <c r="AI630" s="155"/>
      <c r="AJ630" s="123"/>
      <c r="AK630" s="139"/>
      <c r="AL630" s="124"/>
      <c r="AM630" s="155"/>
      <c r="AN630" s="123"/>
      <c r="AO630" s="139"/>
      <c r="AP630" s="124"/>
      <c r="AQ630" s="122"/>
      <c r="AR630" s="123"/>
      <c r="AS630" s="139"/>
      <c r="AT630" s="124"/>
      <c r="AU630" s="122"/>
      <c r="AV630" s="123"/>
      <c r="AW630" s="139"/>
      <c r="AX630" s="124"/>
    </row>
    <row r="631" spans="1:50" ht="14.4" customHeight="1">
      <c r="A631" s="245">
        <f>IF(D631=0," ",RANK(D631,$D$3:$D$1238,0))</f>
        <v>628</v>
      </c>
      <c r="B631" s="246">
        <v>628</v>
      </c>
      <c r="C631" s="283" t="s">
        <v>4618</v>
      </c>
      <c r="D631" s="115">
        <f>I631+M631+Q631+U631+Y631+AC631+AG631+AK631+AO631+AW631+AS631</f>
        <v>36</v>
      </c>
      <c r="E631" s="115">
        <f>J631+N631+R631+V631+Z631+AD631+AH631+AL631+AP631+AX631+AT631</f>
        <v>10</v>
      </c>
      <c r="F631" s="119">
        <f>COUNTA(H631,L631,P631,T631,X631,AB631,AF631,AJ631,AN631,AV631,AR631)</f>
        <v>1</v>
      </c>
      <c r="G631" s="125"/>
      <c r="H631" s="5"/>
      <c r="I631" s="140"/>
      <c r="J631" s="126"/>
      <c r="K631" s="125"/>
      <c r="L631" s="5"/>
      <c r="M631" s="140"/>
      <c r="N631" s="126"/>
      <c r="O631" s="125"/>
      <c r="P631" s="5"/>
      <c r="Q631" s="140"/>
      <c r="R631" s="126"/>
      <c r="S631" s="125"/>
      <c r="T631" s="5"/>
      <c r="U631" s="140"/>
      <c r="V631" s="126"/>
      <c r="W631" s="136"/>
      <c r="X631" s="5"/>
      <c r="Y631" s="140"/>
      <c r="Z631" s="126"/>
      <c r="AA631" s="136"/>
      <c r="AB631" s="257"/>
      <c r="AC631" s="140"/>
      <c r="AD631" s="126"/>
      <c r="AE631" s="136"/>
      <c r="AF631" s="5"/>
      <c r="AG631" s="140"/>
      <c r="AH631" s="126"/>
      <c r="AI631" s="155"/>
      <c r="AJ631" s="123"/>
      <c r="AK631" s="139"/>
      <c r="AL631" s="124"/>
      <c r="AM631" s="155">
        <f>VLOOKUP(C631,'9'!$B$2:$H$1187,3,FALSE)</f>
        <v>3.5879629629629629E-2</v>
      </c>
      <c r="AN631" s="123">
        <f>VLOOKUP(C631,'9'!$B$2:$H$1187,4,FALSE)</f>
        <v>60</v>
      </c>
      <c r="AO631" s="139">
        <f>VLOOKUP(AN631,Баллы!$A$2:$B$101,2)+AP631/2</f>
        <v>36</v>
      </c>
      <c r="AP631" s="124">
        <f>VLOOKUP(C631,'9'!$B$2:$H$1187,6,FALSE)</f>
        <v>10</v>
      </c>
      <c r="AQ631" s="122"/>
      <c r="AR631" s="123"/>
      <c r="AS631" s="139"/>
      <c r="AT631" s="124"/>
      <c r="AU631" s="122"/>
      <c r="AV631" s="123"/>
      <c r="AW631" s="139"/>
      <c r="AX631" s="124"/>
    </row>
    <row r="632" spans="1:50" ht="14.4" customHeight="1">
      <c r="A632" s="245">
        <f>IF(D632=0," ",RANK(D632,$D$3:$D$1238,0))</f>
        <v>628</v>
      </c>
      <c r="B632" s="246">
        <v>628</v>
      </c>
      <c r="C632" s="104" t="s">
        <v>6321</v>
      </c>
      <c r="D632" s="115">
        <f>I632+M632+Q632+U632+Y632+AC632+AG632+AK632+AO632+AW632+AS632</f>
        <v>36</v>
      </c>
      <c r="E632" s="115">
        <f>J632+N632+R632+V632+Z632+AD632+AH632+AL632+AP632+AX632+AT632</f>
        <v>10</v>
      </c>
      <c r="F632" s="119">
        <f>COUNTA(H632,L632,P632,T632,X632,AB632,AF632,AJ632,AN632,AV632,AR632)</f>
        <v>1</v>
      </c>
      <c r="G632" s="125"/>
      <c r="H632" s="5"/>
      <c r="I632" s="140"/>
      <c r="J632" s="126"/>
      <c r="K632" s="125"/>
      <c r="L632" s="5"/>
      <c r="M632" s="140"/>
      <c r="N632" s="126"/>
      <c r="O632" s="125"/>
      <c r="P632" s="5"/>
      <c r="Q632" s="140"/>
      <c r="R632" s="126"/>
      <c r="S632" s="125"/>
      <c r="T632" s="5"/>
      <c r="U632" s="140"/>
      <c r="V632" s="126"/>
      <c r="W632" s="136"/>
      <c r="X632" s="5"/>
      <c r="Y632" s="140"/>
      <c r="Z632" s="126"/>
      <c r="AA632" s="136"/>
      <c r="AB632" s="257"/>
      <c r="AC632" s="140"/>
      <c r="AD632" s="126"/>
      <c r="AE632" s="136"/>
      <c r="AF632" s="5"/>
      <c r="AG632" s="140"/>
      <c r="AH632" s="126"/>
      <c r="AI632" s="155"/>
      <c r="AJ632" s="123"/>
      <c r="AK632" s="139"/>
      <c r="AL632" s="124"/>
      <c r="AM632" s="155"/>
      <c r="AN632" s="123"/>
      <c r="AO632" s="139"/>
      <c r="AP632" s="124"/>
      <c r="AQ632" s="122">
        <f>VLOOKUP(C632,'10'!$B$8:$H$232,3,FALSE)</f>
        <v>5.2800925925925925E-2</v>
      </c>
      <c r="AR632" s="123">
        <f>VLOOKUP(C632,'10'!$B$8:$H$232,4,FALSE)</f>
        <v>60</v>
      </c>
      <c r="AS632" s="139">
        <f>VLOOKUP(AR632,Баллы!$A$2:$B$101,2)+AT632/2</f>
        <v>36</v>
      </c>
      <c r="AT632" s="124">
        <f>VLOOKUP(C632,'10'!$B$8:$H$232,6,FALSE)</f>
        <v>10</v>
      </c>
      <c r="AU632" s="122"/>
      <c r="AV632" s="123"/>
      <c r="AW632" s="139"/>
      <c r="AX632" s="124"/>
    </row>
    <row r="633" spans="1:50" ht="14.4" customHeight="1">
      <c r="A633" s="245">
        <f>IF(D633=0," ",RANK(D633,$D$3:$D$1238,0))</f>
        <v>631</v>
      </c>
      <c r="B633" s="246">
        <v>631</v>
      </c>
      <c r="C633" s="104" t="s">
        <v>6347</v>
      </c>
      <c r="D633" s="115">
        <f>I633+M633+Q633+U633+Y633+AC633+AG633+AK633+AO633+AW633+AS633</f>
        <v>35.5</v>
      </c>
      <c r="E633" s="115">
        <f>J633+N633+R633+V633+Z633+AD633+AH633+AL633+AP633+AX633+AT633</f>
        <v>31</v>
      </c>
      <c r="F633" s="119">
        <f>COUNTA(H633,L633,P633,T633,X633,AB633,AF633,AJ633,AN633,AV633,AR633)</f>
        <v>1</v>
      </c>
      <c r="G633" s="125"/>
      <c r="H633" s="5"/>
      <c r="I633" s="140"/>
      <c r="J633" s="126"/>
      <c r="K633" s="125"/>
      <c r="L633" s="5"/>
      <c r="M633" s="140"/>
      <c r="N633" s="126"/>
      <c r="O633" s="125"/>
      <c r="P633" s="5"/>
      <c r="Q633" s="140"/>
      <c r="R633" s="126"/>
      <c r="S633" s="125"/>
      <c r="T633" s="5"/>
      <c r="U633" s="140"/>
      <c r="V633" s="126"/>
      <c r="W633" s="136"/>
      <c r="X633" s="5"/>
      <c r="Y633" s="140"/>
      <c r="Z633" s="126"/>
      <c r="AA633" s="136"/>
      <c r="AB633" s="257"/>
      <c r="AC633" s="140"/>
      <c r="AD633" s="126"/>
      <c r="AE633" s="136"/>
      <c r="AF633" s="5"/>
      <c r="AG633" s="140"/>
      <c r="AH633" s="126"/>
      <c r="AI633" s="155"/>
      <c r="AJ633" s="123"/>
      <c r="AK633" s="139"/>
      <c r="AL633" s="124"/>
      <c r="AM633" s="155"/>
      <c r="AN633" s="123"/>
      <c r="AO633" s="139"/>
      <c r="AP633" s="124"/>
      <c r="AQ633" s="122"/>
      <c r="AR633" s="123"/>
      <c r="AS633" s="139"/>
      <c r="AT633" s="124"/>
      <c r="AU633" s="122">
        <f>VLOOKUP(C633,'11'!$B$9:$H$521,3,FALSE)</f>
        <v>0.18337962962962964</v>
      </c>
      <c r="AV633" s="123">
        <f>VLOOKUP(C633,'11'!$B$9:$H$521,4,FALSE)</f>
        <v>71</v>
      </c>
      <c r="AW633" s="139">
        <f>VLOOKUP(AV633,Баллы!$A$2:$B$101,2)+AX633/2</f>
        <v>35.5</v>
      </c>
      <c r="AX633" s="124">
        <f>VLOOKUP(C633,'11'!$B$9:$H$521,6,FALSE)</f>
        <v>31</v>
      </c>
    </row>
    <row r="634" spans="1:50" ht="14.4" customHeight="1">
      <c r="A634" s="245">
        <f>IF(D634=0," ",RANK(D634,$D$3:$D$1238,0))</f>
        <v>631</v>
      </c>
      <c r="B634" s="246">
        <v>632</v>
      </c>
      <c r="C634" s="104" t="s">
        <v>902</v>
      </c>
      <c r="D634" s="115">
        <f>I634+M634+Q634+U634+Y634+AC634+AG634+AK634+AO634+AW634+AS634</f>
        <v>35.5</v>
      </c>
      <c r="E634" s="115">
        <f>J634+N634+R634+V634+Z634+AD634+AH634+AL634+AP634+AX634+AT634</f>
        <v>15</v>
      </c>
      <c r="F634" s="119">
        <f>COUNTA(H634,L634,P634,T634,X634,AB634,AF634,AJ634,AN634,AV634,AR634)</f>
        <v>1</v>
      </c>
      <c r="G634" s="125"/>
      <c r="H634" s="5"/>
      <c r="I634" s="140"/>
      <c r="J634" s="126"/>
      <c r="K634" s="125">
        <f>VLOOKUP(C634,'2'!$B$101:$H$575,3,FALSE)</f>
        <v>5.7581018518518517E-2</v>
      </c>
      <c r="L634" s="5">
        <f>VLOOKUP(C634,'2'!$B$101:$H$575,4,FALSE)</f>
        <v>63</v>
      </c>
      <c r="M634" s="140">
        <f>VLOOKUP(L634,Баллы!$A$2:$B$101,2)+N634/2</f>
        <v>35.5</v>
      </c>
      <c r="N634" s="126">
        <f>VLOOKUP(C634,'2'!$B$101:$H$575,6,FALSE)</f>
        <v>15</v>
      </c>
      <c r="O634" s="125"/>
      <c r="P634" s="5"/>
      <c r="Q634" s="140"/>
      <c r="R634" s="126"/>
      <c r="S634" s="125"/>
      <c r="T634" s="5"/>
      <c r="U634" s="140"/>
      <c r="V634" s="126"/>
      <c r="W634" s="136"/>
      <c r="X634" s="5"/>
      <c r="Y634" s="140"/>
      <c r="Z634" s="126"/>
      <c r="AA634" s="136"/>
      <c r="AB634" s="131"/>
      <c r="AC634" s="140"/>
      <c r="AD634" s="126"/>
      <c r="AE634" s="136"/>
      <c r="AF634" s="5"/>
      <c r="AG634" s="140"/>
      <c r="AH634" s="126"/>
      <c r="AI634" s="155"/>
      <c r="AJ634" s="123"/>
      <c r="AK634" s="139"/>
      <c r="AL634" s="124"/>
      <c r="AM634" s="155"/>
      <c r="AN634" s="123"/>
      <c r="AO634" s="139"/>
      <c r="AP634" s="124"/>
      <c r="AQ634" s="122"/>
      <c r="AR634" s="123"/>
      <c r="AS634" s="139"/>
      <c r="AT634" s="124"/>
      <c r="AU634" s="122"/>
      <c r="AV634" s="123"/>
      <c r="AW634" s="139"/>
      <c r="AX634" s="124"/>
    </row>
    <row r="635" spans="1:50" ht="14.4" customHeight="1">
      <c r="A635" s="245">
        <f>IF(D635=0," ",RANK(D635,$D$3:$D$1238,0))</f>
        <v>631</v>
      </c>
      <c r="B635" s="246">
        <v>633</v>
      </c>
      <c r="C635" s="104" t="s">
        <v>793</v>
      </c>
      <c r="D635" s="115">
        <f>I635+M635+Q635+U635+Y635+AC635+AG635+AK635+AO635+AW635+AS635</f>
        <v>35.5</v>
      </c>
      <c r="E635" s="115">
        <f>J635+N635+R635+V635+Z635+AD635+AH635+AL635+AP635+AX635+AT635</f>
        <v>5</v>
      </c>
      <c r="F635" s="119">
        <f>COUNTA(H635,L635,P635,T635,X635,AB635,AF635,AJ635,AN635,AV635,AR635)</f>
        <v>1</v>
      </c>
      <c r="G635" s="125"/>
      <c r="H635" s="5"/>
      <c r="I635" s="140"/>
      <c r="J635" s="126"/>
      <c r="K635" s="125">
        <f>VLOOKUP(C635,'2'!$B$101:$H$575,3,FALSE)</f>
        <v>2.359953703703704E-2</v>
      </c>
      <c r="L635" s="5">
        <f>VLOOKUP(C635,'2'!$B$101:$H$575,4,FALSE)</f>
        <v>58</v>
      </c>
      <c r="M635" s="140">
        <f>VLOOKUP(L635,Баллы!$A$2:$B$101,2)+N635/2</f>
        <v>35.5</v>
      </c>
      <c r="N635" s="126">
        <f>VLOOKUP(C635,'2'!$B$101:$H$575,6,FALSE)</f>
        <v>5</v>
      </c>
      <c r="O635" s="125"/>
      <c r="P635" s="5"/>
      <c r="Q635" s="140"/>
      <c r="R635" s="126"/>
      <c r="S635" s="125"/>
      <c r="T635" s="5"/>
      <c r="U635" s="140"/>
      <c r="V635" s="126"/>
      <c r="W635" s="136"/>
      <c r="X635" s="5"/>
      <c r="Y635" s="140"/>
      <c r="Z635" s="126"/>
      <c r="AA635" s="136"/>
      <c r="AB635" s="131"/>
      <c r="AC635" s="140"/>
      <c r="AD635" s="126"/>
      <c r="AE635" s="136"/>
      <c r="AF635" s="5"/>
      <c r="AG635" s="140"/>
      <c r="AH635" s="126"/>
      <c r="AI635" s="155"/>
      <c r="AJ635" s="123"/>
      <c r="AK635" s="139"/>
      <c r="AL635" s="124"/>
      <c r="AM635" s="155"/>
      <c r="AN635" s="123"/>
      <c r="AO635" s="139"/>
      <c r="AP635" s="124"/>
      <c r="AQ635" s="122"/>
      <c r="AR635" s="123"/>
      <c r="AS635" s="139"/>
      <c r="AT635" s="124"/>
      <c r="AU635" s="122"/>
      <c r="AV635" s="123"/>
      <c r="AW635" s="139"/>
      <c r="AX635" s="124"/>
    </row>
    <row r="636" spans="1:50" ht="14.4" customHeight="1">
      <c r="A636" s="245">
        <f>IF(D636=0," ",RANK(D636,$D$3:$D$1238,0))</f>
        <v>631</v>
      </c>
      <c r="B636" s="246">
        <v>633</v>
      </c>
      <c r="C636" s="283" t="s">
        <v>5106</v>
      </c>
      <c r="D636" s="115">
        <f>I636+M636+Q636+U636+Y636+AC636+AG636+AK636+AO636+AW636+AS636</f>
        <v>35.5</v>
      </c>
      <c r="E636" s="115">
        <f>J636+N636+R636+V636+Z636+AD636+AH636+AL636+AP636+AX636+AT636</f>
        <v>5</v>
      </c>
      <c r="F636" s="119">
        <f>COUNTA(H636,L636,P636,T636,X636,AB636,AF636,AJ636,AN636,AV636,AR636)</f>
        <v>1</v>
      </c>
      <c r="G636" s="125"/>
      <c r="H636" s="5"/>
      <c r="I636" s="140"/>
      <c r="J636" s="126"/>
      <c r="K636" s="125"/>
      <c r="L636" s="5"/>
      <c r="M636" s="140"/>
      <c r="N636" s="126"/>
      <c r="O636" s="125"/>
      <c r="P636" s="5"/>
      <c r="Q636" s="140"/>
      <c r="R636" s="126"/>
      <c r="S636" s="125"/>
      <c r="T636" s="5"/>
      <c r="U636" s="140"/>
      <c r="V636" s="126"/>
      <c r="W636" s="136"/>
      <c r="X636" s="5"/>
      <c r="Y636" s="140"/>
      <c r="Z636" s="126"/>
      <c r="AA636" s="136"/>
      <c r="AB636" s="257"/>
      <c r="AC636" s="140"/>
      <c r="AD636" s="126"/>
      <c r="AE636" s="136"/>
      <c r="AF636" s="5"/>
      <c r="AG636" s="140"/>
      <c r="AH636" s="126"/>
      <c r="AI636" s="155"/>
      <c r="AJ636" s="123"/>
      <c r="AK636" s="139"/>
      <c r="AL636" s="124"/>
      <c r="AM636" s="155">
        <f>VLOOKUP(C636,'9'!$B$2:$H$1187,3,FALSE)</f>
        <v>1.9375E-2</v>
      </c>
      <c r="AN636" s="123">
        <f>VLOOKUP(C636,'9'!$B$2:$H$1187,4,FALSE)</f>
        <v>58</v>
      </c>
      <c r="AO636" s="139">
        <f>VLOOKUP(AN636,Баллы!$A$2:$B$101,2)+AP636/2</f>
        <v>35.5</v>
      </c>
      <c r="AP636" s="124">
        <f>VLOOKUP(C636,'9'!$B$2:$H$1187,6,FALSE)</f>
        <v>5</v>
      </c>
      <c r="AQ636" s="122"/>
      <c r="AR636" s="123"/>
      <c r="AS636" s="139"/>
      <c r="AT636" s="124"/>
      <c r="AU636" s="122"/>
      <c r="AV636" s="123"/>
      <c r="AW636" s="139"/>
      <c r="AX636" s="124"/>
    </row>
    <row r="637" spans="1:50" ht="14.4" customHeight="1">
      <c r="A637" s="245">
        <f>IF(D637=0," ",RANK(D637,$D$3:$D$1238,0))</f>
        <v>635</v>
      </c>
      <c r="B637" s="246">
        <v>635</v>
      </c>
      <c r="C637" s="107" t="s">
        <v>1917</v>
      </c>
      <c r="D637" s="115">
        <f>I637+M637+Q637+U637+Y637+AC637+AG637+AK637+AO637+AW637+AS637</f>
        <v>35</v>
      </c>
      <c r="E637" s="115">
        <f>J637+N637+R637+V637+Z637+AD637+AH637+AL637+AP637+AX637+AT637</f>
        <v>20</v>
      </c>
      <c r="F637" s="119">
        <f>COUNTA(H637,L637,P637,T637,X637,AB637,AF637,AJ637,AN637,AV637,AR637)</f>
        <v>2</v>
      </c>
      <c r="G637" s="125"/>
      <c r="H637" s="5"/>
      <c r="I637" s="140"/>
      <c r="J637" s="126"/>
      <c r="K637" s="125"/>
      <c r="L637" s="5"/>
      <c r="M637" s="140"/>
      <c r="N637" s="126"/>
      <c r="O637" s="125"/>
      <c r="P637" s="5"/>
      <c r="Q637" s="140"/>
      <c r="R637" s="126"/>
      <c r="S637" s="125">
        <f>VLOOKUP(C637,'4'!$B$2:$I$1053,3,FALSE)</f>
        <v>4.5474537037037036E-2</v>
      </c>
      <c r="T637" s="5">
        <f>VLOOKUP(C637,'4'!$B$2:$I$1053,4,FALSE)</f>
        <v>171</v>
      </c>
      <c r="U637" s="140">
        <f>VLOOKUP(T637,Баллы!$A$2:$B$101,2)+V637/2</f>
        <v>6</v>
      </c>
      <c r="V637" s="126">
        <f>VLOOKUP(C637,'4'!$B$2:$I$1053,6,FALSE)</f>
        <v>10</v>
      </c>
      <c r="W637" s="136"/>
      <c r="X637" s="5"/>
      <c r="Y637" s="140"/>
      <c r="Z637" s="126"/>
      <c r="AA637" s="136"/>
      <c r="AB637" s="257"/>
      <c r="AC637" s="140"/>
      <c r="AD637" s="126"/>
      <c r="AE637" s="136"/>
      <c r="AF637" s="5"/>
      <c r="AG637" s="140"/>
      <c r="AH637" s="126"/>
      <c r="AI637" s="155"/>
      <c r="AJ637" s="123"/>
      <c r="AK637" s="139"/>
      <c r="AL637" s="124"/>
      <c r="AM637" s="155">
        <f>VLOOKUP(C637,'9'!$B$2:$H$1187,3,FALSE)</f>
        <v>3.5590277777777776E-2</v>
      </c>
      <c r="AN637" s="123">
        <f>VLOOKUP(C637,'9'!$B$2:$H$1187,4,FALSE)</f>
        <v>67</v>
      </c>
      <c r="AO637" s="139">
        <f>VLOOKUP(AN637,Баллы!$A$2:$B$101,2)+AP637/2</f>
        <v>29</v>
      </c>
      <c r="AP637" s="124">
        <f>VLOOKUP(C637,'9'!$B$2:$H$1187,6,FALSE)</f>
        <v>10</v>
      </c>
      <c r="AQ637" s="122"/>
      <c r="AR637" s="123"/>
      <c r="AS637" s="139"/>
      <c r="AT637" s="124"/>
      <c r="AU637" s="122"/>
      <c r="AV637" s="123"/>
      <c r="AW637" s="139"/>
      <c r="AX637" s="124"/>
    </row>
    <row r="638" spans="1:50" ht="14.4" customHeight="1">
      <c r="A638" s="245">
        <f>IF(D638=0," ",RANK(D638,$D$3:$D$1238,0))</f>
        <v>635</v>
      </c>
      <c r="B638" s="246">
        <v>636</v>
      </c>
      <c r="C638" s="107" t="s">
        <v>2495</v>
      </c>
      <c r="D638" s="115">
        <f>I638+M638+Q638+U638+Y638+AC638+AG638+AK638+AO638+AW638+AS638</f>
        <v>35</v>
      </c>
      <c r="E638" s="115">
        <f>J638+N638+R638+V638+Z638+AD638+AH638+AL638+AP638+AX638+AT638</f>
        <v>20</v>
      </c>
      <c r="F638" s="119">
        <f>COUNTA(H638,L638,P638,T638,X638,AB638,AF638,AJ638,AN638,AV638,AR638)</f>
        <v>1</v>
      </c>
      <c r="G638" s="125"/>
      <c r="H638" s="5"/>
      <c r="I638" s="140"/>
      <c r="J638" s="126"/>
      <c r="K638" s="125"/>
      <c r="L638" s="5"/>
      <c r="M638" s="140"/>
      <c r="N638" s="126"/>
      <c r="O638" s="125"/>
      <c r="P638" s="5"/>
      <c r="Q638" s="140"/>
      <c r="R638" s="126"/>
      <c r="S638" s="125">
        <f>VLOOKUP(C638,'4'!$B$2:$I$1053,3,FALSE)</f>
        <v>8.0752314814814818E-2</v>
      </c>
      <c r="T638" s="5">
        <f>VLOOKUP(C638,'4'!$B$2:$I$1053,4,FALSE)</f>
        <v>66</v>
      </c>
      <c r="U638" s="140">
        <f>VLOOKUP(T638,Баллы!$A$2:$B$101,2)+V638/2</f>
        <v>35</v>
      </c>
      <c r="V638" s="126">
        <f>VLOOKUP(C638,'4'!$B$2:$I$1053,6,FALSE)</f>
        <v>20</v>
      </c>
      <c r="W638" s="136"/>
      <c r="X638" s="5"/>
      <c r="Y638" s="140"/>
      <c r="Z638" s="126"/>
      <c r="AA638" s="136"/>
      <c r="AB638" s="131"/>
      <c r="AC638" s="140"/>
      <c r="AD638" s="126"/>
      <c r="AE638" s="136"/>
      <c r="AF638" s="5"/>
      <c r="AG638" s="140"/>
      <c r="AH638" s="126"/>
      <c r="AI638" s="155"/>
      <c r="AJ638" s="123"/>
      <c r="AK638" s="139"/>
      <c r="AL638" s="124"/>
      <c r="AM638" s="155"/>
      <c r="AN638" s="123"/>
      <c r="AO638" s="139"/>
      <c r="AP638" s="124"/>
      <c r="AQ638" s="122"/>
      <c r="AR638" s="123"/>
      <c r="AS638" s="139"/>
      <c r="AT638" s="124"/>
      <c r="AU638" s="122"/>
      <c r="AV638" s="123"/>
      <c r="AW638" s="139"/>
      <c r="AX638" s="124"/>
    </row>
    <row r="639" spans="1:50" ht="14.4" customHeight="1">
      <c r="A639" s="245">
        <f>IF(D639=0," ",RANK(D639,$D$3:$D$1238,0))</f>
        <v>635</v>
      </c>
      <c r="B639" s="246">
        <v>637</v>
      </c>
      <c r="C639" s="107" t="s">
        <v>1469</v>
      </c>
      <c r="D639" s="115">
        <f>I639+M639+Q639+U639+Y639+AC639+AG639+AK639+AO639+AW639+AS639</f>
        <v>35</v>
      </c>
      <c r="E639" s="115">
        <f>J639+N639+R639+V639+Z639+AD639+AH639+AL639+AP639+AX639+AT639</f>
        <v>10</v>
      </c>
      <c r="F639" s="119">
        <f>COUNTA(H639,L639,P639,T639,X639,AB639,AF639,AJ639,AN639,AV639,AR639)</f>
        <v>1</v>
      </c>
      <c r="G639" s="125"/>
      <c r="H639" s="5"/>
      <c r="I639" s="140"/>
      <c r="J639" s="126"/>
      <c r="K639" s="125"/>
      <c r="L639" s="5"/>
      <c r="M639" s="140"/>
      <c r="N639" s="126"/>
      <c r="O639" s="125"/>
      <c r="P639" s="5"/>
      <c r="Q639" s="140"/>
      <c r="R639" s="126"/>
      <c r="S639" s="125">
        <f>VLOOKUP(C639,'4'!$B$2:$I$1053,3,FALSE)</f>
        <v>3.5995370370370372E-2</v>
      </c>
      <c r="T639" s="5">
        <f>VLOOKUP(C639,'4'!$B$2:$I$1053,4,FALSE)</f>
        <v>61</v>
      </c>
      <c r="U639" s="140">
        <f>VLOOKUP(T639,Баллы!$A$2:$B$101,2)+V639/2</f>
        <v>35</v>
      </c>
      <c r="V639" s="126">
        <f>VLOOKUP(C639,'4'!$B$2:$I$1053,6,FALSE)</f>
        <v>10</v>
      </c>
      <c r="W639" s="136"/>
      <c r="X639" s="5"/>
      <c r="Y639" s="140"/>
      <c r="Z639" s="126"/>
      <c r="AA639" s="136"/>
      <c r="AB639" s="131"/>
      <c r="AC639" s="140"/>
      <c r="AD639" s="126"/>
      <c r="AE639" s="136"/>
      <c r="AF639" s="5"/>
      <c r="AG639" s="140"/>
      <c r="AH639" s="126"/>
      <c r="AI639" s="155"/>
      <c r="AJ639" s="123"/>
      <c r="AK639" s="139"/>
      <c r="AL639" s="124"/>
      <c r="AM639" s="155"/>
      <c r="AN639" s="123"/>
      <c r="AO639" s="139"/>
      <c r="AP639" s="124"/>
      <c r="AQ639" s="122"/>
      <c r="AR639" s="123"/>
      <c r="AS639" s="139"/>
      <c r="AT639" s="124"/>
      <c r="AU639" s="122"/>
      <c r="AV639" s="123"/>
      <c r="AW639" s="139"/>
      <c r="AX639" s="124"/>
    </row>
    <row r="640" spans="1:50" ht="14.4" customHeight="1">
      <c r="A640" s="245">
        <f>IF(D640=0," ",RANK(D640,$D$3:$D$1238,0))</f>
        <v>635</v>
      </c>
      <c r="B640" s="246">
        <v>637</v>
      </c>
      <c r="C640" s="283" t="s">
        <v>4620</v>
      </c>
      <c r="D640" s="115">
        <f>I640+M640+Q640+U640+Y640+AC640+AG640+AK640+AO640+AW640+AS640</f>
        <v>35</v>
      </c>
      <c r="E640" s="115">
        <f>J640+N640+R640+V640+Z640+AD640+AH640+AL640+AP640+AX640+AT640</f>
        <v>10</v>
      </c>
      <c r="F640" s="119">
        <f>COUNTA(H640,L640,P640,T640,X640,AB640,AF640,AJ640,AN640,AV640,AR640)</f>
        <v>1</v>
      </c>
      <c r="G640" s="125"/>
      <c r="H640" s="5"/>
      <c r="I640" s="140"/>
      <c r="J640" s="126"/>
      <c r="K640" s="125"/>
      <c r="L640" s="5"/>
      <c r="M640" s="140"/>
      <c r="N640" s="126"/>
      <c r="O640" s="125"/>
      <c r="P640" s="5"/>
      <c r="Q640" s="140"/>
      <c r="R640" s="126"/>
      <c r="S640" s="125"/>
      <c r="T640" s="5"/>
      <c r="U640" s="140"/>
      <c r="V640" s="126"/>
      <c r="W640" s="136"/>
      <c r="X640" s="5"/>
      <c r="Y640" s="140"/>
      <c r="Z640" s="126"/>
      <c r="AA640" s="136"/>
      <c r="AB640" s="257"/>
      <c r="AC640" s="140"/>
      <c r="AD640" s="126"/>
      <c r="AE640" s="136"/>
      <c r="AF640" s="5"/>
      <c r="AG640" s="140"/>
      <c r="AH640" s="126"/>
      <c r="AI640" s="155"/>
      <c r="AJ640" s="123"/>
      <c r="AK640" s="139"/>
      <c r="AL640" s="124"/>
      <c r="AM640" s="155">
        <f>VLOOKUP(C640,'9'!$B$2:$H$1187,3,FALSE)</f>
        <v>3.5659722222222225E-2</v>
      </c>
      <c r="AN640" s="123">
        <f>VLOOKUP(C640,'9'!$B$2:$H$1187,4,FALSE)</f>
        <v>61</v>
      </c>
      <c r="AO640" s="139">
        <f>VLOOKUP(AN640,Баллы!$A$2:$B$101,2)+AP640/2</f>
        <v>35</v>
      </c>
      <c r="AP640" s="124">
        <f>VLOOKUP(C640,'9'!$B$2:$H$1187,6,FALSE)</f>
        <v>10</v>
      </c>
      <c r="AQ640" s="122"/>
      <c r="AR640" s="123"/>
      <c r="AS640" s="139"/>
      <c r="AT640" s="124"/>
      <c r="AU640" s="122"/>
      <c r="AV640" s="123"/>
      <c r="AW640" s="139"/>
      <c r="AX640" s="124"/>
    </row>
    <row r="641" spans="1:50" ht="14.4" customHeight="1">
      <c r="A641" s="245">
        <f>IF(D641=0," ",RANK(D641,$D$3:$D$1238,0))</f>
        <v>635</v>
      </c>
      <c r="B641" s="246">
        <v>639</v>
      </c>
      <c r="C641" s="104" t="s">
        <v>6405</v>
      </c>
      <c r="D641" s="115">
        <f>I641+M641+Q641+U641+Y641+AC641+AG641+AK641+AO641+AW641+AS641</f>
        <v>35</v>
      </c>
      <c r="E641" s="115">
        <f>J641+N641+R641+V641+Z641+AD641+AH641+AL641+AP641+AX641+AT641</f>
        <v>8</v>
      </c>
      <c r="F641" s="119">
        <f>COUNTA(H641,L641,P641,T641,X641,AB641,AF641,AJ641,AN641,AV641,AR641)</f>
        <v>1</v>
      </c>
      <c r="G641" s="125"/>
      <c r="H641" s="5"/>
      <c r="I641" s="140"/>
      <c r="J641" s="126"/>
      <c r="K641" s="125"/>
      <c r="L641" s="5"/>
      <c r="M641" s="140"/>
      <c r="N641" s="126"/>
      <c r="O641" s="125"/>
      <c r="P641" s="5"/>
      <c r="Q641" s="140"/>
      <c r="R641" s="126"/>
      <c r="S641" s="125"/>
      <c r="T641" s="5"/>
      <c r="U641" s="140"/>
      <c r="V641" s="126"/>
      <c r="W641" s="136"/>
      <c r="X641" s="5"/>
      <c r="Y641" s="140"/>
      <c r="Z641" s="126"/>
      <c r="AA641" s="136"/>
      <c r="AB641" s="257"/>
      <c r="AC641" s="140"/>
      <c r="AD641" s="126"/>
      <c r="AE641" s="136"/>
      <c r="AF641" s="5"/>
      <c r="AG641" s="140"/>
      <c r="AH641" s="126"/>
      <c r="AI641" s="155"/>
      <c r="AJ641" s="123"/>
      <c r="AK641" s="139"/>
      <c r="AL641" s="124"/>
      <c r="AM641" s="155"/>
      <c r="AN641" s="123"/>
      <c r="AO641" s="139"/>
      <c r="AP641" s="124"/>
      <c r="AQ641" s="122"/>
      <c r="AR641" s="123"/>
      <c r="AS641" s="139"/>
      <c r="AT641" s="124"/>
      <c r="AU641" s="122">
        <f>VLOOKUP(C641,'11'!$B$9:$H$521,3,FALSE)</f>
        <v>4.0590277777777781E-2</v>
      </c>
      <c r="AV641" s="123">
        <f>VLOOKUP(C641,'11'!$B$9:$H$521,4,FALSE)</f>
        <v>60</v>
      </c>
      <c r="AW641" s="139">
        <f>VLOOKUP(AV641,Баллы!$A$2:$B$101,2)+AX641/2</f>
        <v>35</v>
      </c>
      <c r="AX641" s="124">
        <f>VLOOKUP(C641,'11'!$B$9:$H$521,6,FALSE)</f>
        <v>8</v>
      </c>
    </row>
    <row r="642" spans="1:50" ht="14.4" customHeight="1">
      <c r="A642" s="245">
        <f>IF(D642=0," ",RANK(D642,$D$3:$D$1238,0))</f>
        <v>640</v>
      </c>
      <c r="B642" s="246">
        <v>640</v>
      </c>
      <c r="C642" s="283" t="s">
        <v>5759</v>
      </c>
      <c r="D642" s="115">
        <f>I642+M642+Q642+U642+Y642+AC642+AG642+AK642+AO642+AW642+AS642</f>
        <v>34.5</v>
      </c>
      <c r="E642" s="115">
        <f>J642+N642+R642+V642+Z642+AD642+AH642+AL642+AP642+AX642+AT642</f>
        <v>25</v>
      </c>
      <c r="F642" s="119">
        <f>COUNTA(H642,L642,P642,T642,X642,AB642,AF642,AJ642,AN642,AV642,AR642)</f>
        <v>1</v>
      </c>
      <c r="G642" s="125"/>
      <c r="H642" s="5"/>
      <c r="I642" s="140"/>
      <c r="J642" s="126"/>
      <c r="K642" s="125"/>
      <c r="L642" s="5"/>
      <c r="M642" s="140"/>
      <c r="N642" s="126"/>
      <c r="O642" s="125"/>
      <c r="P642" s="5"/>
      <c r="Q642" s="140"/>
      <c r="R642" s="126"/>
      <c r="S642" s="125"/>
      <c r="T642" s="5"/>
      <c r="U642" s="140"/>
      <c r="V642" s="126"/>
      <c r="W642" s="136"/>
      <c r="X642" s="5"/>
      <c r="Y642" s="140"/>
      <c r="Z642" s="126"/>
      <c r="AA642" s="136"/>
      <c r="AB642" s="257"/>
      <c r="AC642" s="140"/>
      <c r="AD642" s="126"/>
      <c r="AE642" s="136"/>
      <c r="AF642" s="5"/>
      <c r="AG642" s="140"/>
      <c r="AH642" s="126"/>
      <c r="AI642" s="155"/>
      <c r="AJ642" s="123"/>
      <c r="AK642" s="139"/>
      <c r="AL642" s="124"/>
      <c r="AM642" s="155">
        <f>VLOOKUP(C642,'9'!$B$2:$H$1187,3,FALSE)</f>
        <v>0.10704861111111111</v>
      </c>
      <c r="AN642" s="123">
        <f>VLOOKUP(C642,'9'!$B$2:$H$1187,4,FALSE)</f>
        <v>69</v>
      </c>
      <c r="AO642" s="139">
        <f>VLOOKUP(AN642,Баллы!$A$2:$B$101,2)+AP642/2</f>
        <v>34.5</v>
      </c>
      <c r="AP642" s="124">
        <f>VLOOKUP(C642,'9'!$B$2:$H$1187,6,FALSE)</f>
        <v>25</v>
      </c>
      <c r="AQ642" s="122"/>
      <c r="AR642" s="123"/>
      <c r="AS642" s="139"/>
      <c r="AT642" s="124"/>
      <c r="AU642" s="122"/>
      <c r="AV642" s="123"/>
      <c r="AW642" s="139"/>
      <c r="AX642" s="124"/>
    </row>
    <row r="643" spans="1:50" ht="14.4" customHeight="1">
      <c r="A643" s="245">
        <f>IF(D643=0," ",RANK(D643,$D$3:$D$1238,0))</f>
        <v>640</v>
      </c>
      <c r="B643" s="246">
        <v>641</v>
      </c>
      <c r="C643" s="104" t="s">
        <v>6365</v>
      </c>
      <c r="D643" s="115">
        <f>I643+M643+Q643+U643+Y643+AC643+AG643+AK643+AO643+AW643+AS643</f>
        <v>34.5</v>
      </c>
      <c r="E643" s="115">
        <f>J643+N643+R643+V643+Z643+AD643+AH643+AL643+AP643+AX643+AT643</f>
        <v>15</v>
      </c>
      <c r="F643" s="119">
        <f>COUNTA(H643,L643,P643,T643,X643,AB643,AF643,AJ643,AN643,AV643,AR643)</f>
        <v>1</v>
      </c>
      <c r="G643" s="125"/>
      <c r="H643" s="5"/>
      <c r="I643" s="140"/>
      <c r="J643" s="126"/>
      <c r="K643" s="125"/>
      <c r="L643" s="5"/>
      <c r="M643" s="140"/>
      <c r="N643" s="126"/>
      <c r="O643" s="125"/>
      <c r="P643" s="5"/>
      <c r="Q643" s="140"/>
      <c r="R643" s="126"/>
      <c r="S643" s="125"/>
      <c r="T643" s="5"/>
      <c r="U643" s="140"/>
      <c r="V643" s="126"/>
      <c r="W643" s="136"/>
      <c r="X643" s="5"/>
      <c r="Y643" s="140"/>
      <c r="Z643" s="126"/>
      <c r="AA643" s="136"/>
      <c r="AB643" s="257"/>
      <c r="AC643" s="140"/>
      <c r="AD643" s="126"/>
      <c r="AE643" s="136"/>
      <c r="AF643" s="5"/>
      <c r="AG643" s="140"/>
      <c r="AH643" s="126"/>
      <c r="AI643" s="155"/>
      <c r="AJ643" s="123"/>
      <c r="AK643" s="139"/>
      <c r="AL643" s="124"/>
      <c r="AM643" s="155"/>
      <c r="AN643" s="123"/>
      <c r="AO643" s="139"/>
      <c r="AP643" s="124"/>
      <c r="AQ643" s="122"/>
      <c r="AR643" s="123"/>
      <c r="AS643" s="139"/>
      <c r="AT643" s="124"/>
      <c r="AU643" s="122">
        <f>VLOOKUP(C643,'11'!$B$9:$H$521,3,FALSE)</f>
        <v>6.6620370370370371E-2</v>
      </c>
      <c r="AV643" s="123">
        <f>VLOOKUP(C643,'11'!$B$9:$H$521,4,FALSE)</f>
        <v>64</v>
      </c>
      <c r="AW643" s="139">
        <f>VLOOKUP(AV643,Баллы!$A$2:$B$101,2)+AX643/2</f>
        <v>34.5</v>
      </c>
      <c r="AX643" s="124">
        <f>VLOOKUP(C643,'11'!$B$9:$H$521,6,FALSE)</f>
        <v>15</v>
      </c>
    </row>
    <row r="644" spans="1:50" ht="14.4" customHeight="1">
      <c r="A644" s="245">
        <f>IF(D644=0," ",RANK(D644,$D$3:$D$1238,0))</f>
        <v>640</v>
      </c>
      <c r="B644" s="246">
        <v>642</v>
      </c>
      <c r="C644" s="104" t="s">
        <v>794</v>
      </c>
      <c r="D644" s="115">
        <f>I644+M644+Q644+U644+Y644+AC644+AG644+AK644+AO644+AW644+AS644</f>
        <v>34.5</v>
      </c>
      <c r="E644" s="115">
        <f>J644+N644+R644+V644+Z644+AD644+AH644+AL644+AP644+AX644+AT644</f>
        <v>5</v>
      </c>
      <c r="F644" s="119">
        <f>COUNTA(H644,L644,P644,T644,X644,AB644,AF644,AJ644,AN644,AV644,AR644)</f>
        <v>1</v>
      </c>
      <c r="G644" s="125"/>
      <c r="H644" s="5"/>
      <c r="I644" s="140"/>
      <c r="J644" s="126"/>
      <c r="K644" s="125">
        <f>VLOOKUP(C644,'2'!$B$101:$H$575,3,FALSE)</f>
        <v>2.3912037037037034E-2</v>
      </c>
      <c r="L644" s="5">
        <f>VLOOKUP(C644,'2'!$B$101:$H$575,4,FALSE)</f>
        <v>59</v>
      </c>
      <c r="M644" s="140">
        <f>VLOOKUP(L644,Баллы!$A$2:$B$101,2)+N644/2</f>
        <v>34.5</v>
      </c>
      <c r="N644" s="126">
        <f>VLOOKUP(C644,'2'!$B$101:$H$575,6,FALSE)</f>
        <v>5</v>
      </c>
      <c r="O644" s="125"/>
      <c r="P644" s="5"/>
      <c r="Q644" s="140"/>
      <c r="R644" s="126"/>
      <c r="S644" s="125"/>
      <c r="T644" s="5"/>
      <c r="U644" s="140"/>
      <c r="V644" s="126"/>
      <c r="W644" s="136"/>
      <c r="X644" s="5"/>
      <c r="Y644" s="140"/>
      <c r="Z644" s="126"/>
      <c r="AA644" s="136"/>
      <c r="AB644" s="131"/>
      <c r="AC644" s="140"/>
      <c r="AD644" s="126"/>
      <c r="AE644" s="136"/>
      <c r="AF644" s="5"/>
      <c r="AG644" s="140"/>
      <c r="AH644" s="126"/>
      <c r="AI644" s="155"/>
      <c r="AJ644" s="123"/>
      <c r="AK644" s="139"/>
      <c r="AL644" s="124"/>
      <c r="AM644" s="155"/>
      <c r="AN644" s="123"/>
      <c r="AO644" s="139"/>
      <c r="AP644" s="124"/>
      <c r="AQ644" s="122"/>
      <c r="AR644" s="123"/>
      <c r="AS644" s="139"/>
      <c r="AT644" s="124"/>
      <c r="AU644" s="122"/>
      <c r="AV644" s="123"/>
      <c r="AW644" s="139"/>
      <c r="AX644" s="124"/>
    </row>
    <row r="645" spans="1:50" ht="14.4" customHeight="1">
      <c r="A645" s="245">
        <f>IF(D645=0," ",RANK(D645,$D$3:$D$1238,0))</f>
        <v>643</v>
      </c>
      <c r="B645" s="246">
        <v>643</v>
      </c>
      <c r="C645" s="107" t="s">
        <v>2132</v>
      </c>
      <c r="D645" s="115">
        <f>I645+M645+Q645+U645+Y645+AC645+AG645+AK645+AO645+AW645+AS645</f>
        <v>34</v>
      </c>
      <c r="E645" s="115">
        <f>J645+N645+R645+V645+Z645+AD645+AH645+AL645+AP645+AX645+AT645</f>
        <v>20</v>
      </c>
      <c r="F645" s="119">
        <f>COUNTA(H645,L645,P645,T645,X645,AB645,AF645,AJ645,AN645,AV645,AR645)</f>
        <v>1</v>
      </c>
      <c r="G645" s="125"/>
      <c r="H645" s="5"/>
      <c r="I645" s="140"/>
      <c r="J645" s="126"/>
      <c r="K645" s="125"/>
      <c r="L645" s="5"/>
      <c r="M645" s="140"/>
      <c r="N645" s="126"/>
      <c r="O645" s="125"/>
      <c r="P645" s="5"/>
      <c r="Q645" s="140"/>
      <c r="R645" s="126"/>
      <c r="S645" s="125">
        <f>VLOOKUP(C645,'4'!$B$2:$I$1053,3,FALSE)</f>
        <v>8.0763888888888885E-2</v>
      </c>
      <c r="T645" s="5">
        <f>VLOOKUP(C645,'4'!$B$2:$I$1053,4,FALSE)</f>
        <v>67</v>
      </c>
      <c r="U645" s="140">
        <f>VLOOKUP(T645,Баллы!$A$2:$B$101,2)+V645/2</f>
        <v>34</v>
      </c>
      <c r="V645" s="126">
        <f>VLOOKUP(C645,'4'!$B$2:$I$1053,6,FALSE)</f>
        <v>20</v>
      </c>
      <c r="W645" s="136"/>
      <c r="X645" s="5"/>
      <c r="Y645" s="140"/>
      <c r="Z645" s="126"/>
      <c r="AA645" s="136"/>
      <c r="AB645" s="131"/>
      <c r="AC645" s="140"/>
      <c r="AD645" s="126"/>
      <c r="AE645" s="136"/>
      <c r="AF645" s="5"/>
      <c r="AG645" s="140"/>
      <c r="AH645" s="126"/>
      <c r="AI645" s="155"/>
      <c r="AJ645" s="123"/>
      <c r="AK645" s="139"/>
      <c r="AL645" s="124"/>
      <c r="AM645" s="155"/>
      <c r="AN645" s="123"/>
      <c r="AO645" s="139"/>
      <c r="AP645" s="124"/>
      <c r="AQ645" s="122"/>
      <c r="AR645" s="123"/>
      <c r="AS645" s="139"/>
      <c r="AT645" s="124"/>
      <c r="AU645" s="122"/>
      <c r="AV645" s="123"/>
      <c r="AW645" s="139"/>
      <c r="AX645" s="124"/>
    </row>
    <row r="646" spans="1:50" ht="14.4" customHeight="1">
      <c r="A646" s="245">
        <f>IF(D646=0," ",RANK(D646,$D$3:$D$1238,0))</f>
        <v>643</v>
      </c>
      <c r="B646" s="246">
        <v>644</v>
      </c>
      <c r="C646" s="104" t="s">
        <v>563</v>
      </c>
      <c r="D646" s="115">
        <f>I646+M646+Q646+U646+Y646+AC646+AG646+AK646+AO646+AW646+AS646</f>
        <v>34</v>
      </c>
      <c r="E646" s="115">
        <f>J646+N646+R646+V646+Z646+AD646+AH646+AL646+AP646+AX646+AT646</f>
        <v>10</v>
      </c>
      <c r="F646" s="119">
        <f>COUNTA(H646,L646,P646,T646,X646,AB646,AF646,AJ646,AN646,AV646,AR646)</f>
        <v>1</v>
      </c>
      <c r="G646" s="125">
        <f>VLOOKUP(C646,'1'!$B$46:$H$384,3,FALSE)</f>
        <v>3.8391203703703698E-2</v>
      </c>
      <c r="H646" s="5">
        <f>VLOOKUP(C646,'1'!$B$46:$H$384,4,FALSE)</f>
        <v>62</v>
      </c>
      <c r="I646" s="140">
        <f>VLOOKUP(H646,Баллы!$A$2:$B$101,2)+J646/2</f>
        <v>34</v>
      </c>
      <c r="J646" s="126">
        <f>VLOOKUP(C646,'1'!$B$46:$H$384,6,FALSE)</f>
        <v>10</v>
      </c>
      <c r="K646" s="125"/>
      <c r="L646" s="5"/>
      <c r="M646" s="140"/>
      <c r="N646" s="126"/>
      <c r="O646" s="125"/>
      <c r="P646" s="5"/>
      <c r="Q646" s="140"/>
      <c r="R646" s="126"/>
      <c r="S646" s="125"/>
      <c r="T646" s="5"/>
      <c r="U646" s="140"/>
      <c r="V646" s="126"/>
      <c r="W646" s="136"/>
      <c r="X646" s="5"/>
      <c r="Y646" s="140"/>
      <c r="Z646" s="126"/>
      <c r="AA646" s="136"/>
      <c r="AB646" s="131"/>
      <c r="AC646" s="140"/>
      <c r="AD646" s="126"/>
      <c r="AE646" s="136"/>
      <c r="AF646" s="5"/>
      <c r="AG646" s="140"/>
      <c r="AH646" s="126"/>
      <c r="AI646" s="155"/>
      <c r="AJ646" s="123"/>
      <c r="AK646" s="139"/>
      <c r="AL646" s="124"/>
      <c r="AM646" s="155"/>
      <c r="AN646" s="123"/>
      <c r="AO646" s="139"/>
      <c r="AP646" s="124"/>
      <c r="AQ646" s="122"/>
      <c r="AR646" s="123"/>
      <c r="AS646" s="139"/>
      <c r="AT646" s="124"/>
      <c r="AU646" s="122"/>
      <c r="AV646" s="123"/>
      <c r="AW646" s="139"/>
      <c r="AX646" s="124"/>
    </row>
    <row r="647" spans="1:50" ht="14.4" customHeight="1">
      <c r="A647" s="245">
        <f>IF(D647=0," ",RANK(D647,$D$3:$D$1238,0))</f>
        <v>643</v>
      </c>
      <c r="B647" s="246">
        <v>644</v>
      </c>
      <c r="C647" s="107" t="s">
        <v>1558</v>
      </c>
      <c r="D647" s="115">
        <f>I647+M647+Q647+U647+Y647+AC647+AG647+AK647+AO647+AW647+AS647</f>
        <v>34</v>
      </c>
      <c r="E647" s="115">
        <f>J647+N647+R647+V647+Z647+AD647+AH647+AL647+AP647+AX647+AT647</f>
        <v>10</v>
      </c>
      <c r="F647" s="119">
        <f>COUNTA(H647,L647,P647,T647,X647,AB647,AF647,AJ647,AN647,AV647,AR647)</f>
        <v>1</v>
      </c>
      <c r="G647" s="125"/>
      <c r="H647" s="5"/>
      <c r="I647" s="140"/>
      <c r="J647" s="126"/>
      <c r="K647" s="125"/>
      <c r="L647" s="5"/>
      <c r="M647" s="140"/>
      <c r="N647" s="126"/>
      <c r="O647" s="125"/>
      <c r="P647" s="5"/>
      <c r="Q647" s="140"/>
      <c r="R647" s="126"/>
      <c r="S647" s="125">
        <f>VLOOKUP(C647,'4'!$B$2:$I$1053,3,FALSE)</f>
        <v>3.6018518518518519E-2</v>
      </c>
      <c r="T647" s="5">
        <f>VLOOKUP(C647,'4'!$B$2:$I$1053,4,FALSE)</f>
        <v>62</v>
      </c>
      <c r="U647" s="140">
        <f>VLOOKUP(T647,Баллы!$A$2:$B$101,2)+V647/2</f>
        <v>34</v>
      </c>
      <c r="V647" s="126">
        <f>VLOOKUP(C647,'4'!$B$2:$I$1053,6,FALSE)</f>
        <v>10</v>
      </c>
      <c r="W647" s="136"/>
      <c r="X647" s="5"/>
      <c r="Y647" s="140"/>
      <c r="Z647" s="126"/>
      <c r="AA647" s="136"/>
      <c r="AB647" s="131"/>
      <c r="AC647" s="140"/>
      <c r="AD647" s="126"/>
      <c r="AE647" s="136"/>
      <c r="AF647" s="5"/>
      <c r="AG647" s="140"/>
      <c r="AH647" s="126"/>
      <c r="AI647" s="155"/>
      <c r="AJ647" s="123"/>
      <c r="AK647" s="139"/>
      <c r="AL647" s="124"/>
      <c r="AM647" s="155"/>
      <c r="AN647" s="123"/>
      <c r="AO647" s="139"/>
      <c r="AP647" s="124"/>
      <c r="AQ647" s="122"/>
      <c r="AR647" s="123"/>
      <c r="AS647" s="139"/>
      <c r="AT647" s="124"/>
      <c r="AU647" s="122"/>
      <c r="AV647" s="123"/>
      <c r="AW647" s="139"/>
      <c r="AX647" s="124"/>
    </row>
    <row r="648" spans="1:50" ht="14.4" customHeight="1">
      <c r="A648" s="245">
        <f>IF(D648=0," ",RANK(D648,$D$3:$D$1238,0))</f>
        <v>643</v>
      </c>
      <c r="B648" s="246">
        <v>644</v>
      </c>
      <c r="C648" s="283" t="s">
        <v>4621</v>
      </c>
      <c r="D648" s="115">
        <f>I648+M648+Q648+U648+Y648+AC648+AG648+AK648+AO648+AW648+AS648</f>
        <v>34</v>
      </c>
      <c r="E648" s="115">
        <f>J648+N648+R648+V648+Z648+AD648+AH648+AL648+AP648+AX648+AT648</f>
        <v>10</v>
      </c>
      <c r="F648" s="119">
        <f>COUNTA(H648,L648,P648,T648,X648,AB648,AF648,AJ648,AN648,AV648,AR648)</f>
        <v>1</v>
      </c>
      <c r="G648" s="125"/>
      <c r="H648" s="5"/>
      <c r="I648" s="140"/>
      <c r="J648" s="126"/>
      <c r="K648" s="125"/>
      <c r="L648" s="5"/>
      <c r="M648" s="140"/>
      <c r="N648" s="126"/>
      <c r="O648" s="125"/>
      <c r="P648" s="5"/>
      <c r="Q648" s="140"/>
      <c r="R648" s="126"/>
      <c r="S648" s="125"/>
      <c r="T648" s="5"/>
      <c r="U648" s="140"/>
      <c r="V648" s="126"/>
      <c r="W648" s="136"/>
      <c r="X648" s="5"/>
      <c r="Y648" s="140"/>
      <c r="Z648" s="126"/>
      <c r="AA648" s="136"/>
      <c r="AB648" s="257"/>
      <c r="AC648" s="140"/>
      <c r="AD648" s="126"/>
      <c r="AE648" s="136"/>
      <c r="AF648" s="5"/>
      <c r="AG648" s="140"/>
      <c r="AH648" s="126"/>
      <c r="AI648" s="155"/>
      <c r="AJ648" s="123"/>
      <c r="AK648" s="139"/>
      <c r="AL648" s="124"/>
      <c r="AM648" s="155">
        <f>VLOOKUP(C648,'9'!$B$2:$H$1187,3,FALSE)</f>
        <v>3.6122685185185188E-2</v>
      </c>
      <c r="AN648" s="123">
        <f>VLOOKUP(C648,'9'!$B$2:$H$1187,4,FALSE)</f>
        <v>62</v>
      </c>
      <c r="AO648" s="139">
        <f>VLOOKUP(AN648,Баллы!$A$2:$B$101,2)+AP648/2</f>
        <v>34</v>
      </c>
      <c r="AP648" s="124">
        <f>VLOOKUP(C648,'9'!$B$2:$H$1187,6,FALSE)</f>
        <v>10</v>
      </c>
      <c r="AQ648" s="122"/>
      <c r="AR648" s="123"/>
      <c r="AS648" s="139"/>
      <c r="AT648" s="124"/>
      <c r="AU648" s="122"/>
      <c r="AV648" s="123"/>
      <c r="AW648" s="139"/>
      <c r="AX648" s="124"/>
    </row>
    <row r="649" spans="1:50" ht="14.4" customHeight="1">
      <c r="A649" s="245">
        <f>IF(D649=0," ",RANK(D649,$D$3:$D$1238,0))</f>
        <v>643</v>
      </c>
      <c r="B649" s="246">
        <v>644</v>
      </c>
      <c r="C649" s="104" t="s">
        <v>6322</v>
      </c>
      <c r="D649" s="115">
        <f>I649+M649+Q649+U649+Y649+AC649+AG649+AK649+AO649+AW649+AS649</f>
        <v>34</v>
      </c>
      <c r="E649" s="115">
        <f>J649+N649+R649+V649+Z649+AD649+AH649+AL649+AP649+AX649+AT649</f>
        <v>10</v>
      </c>
      <c r="F649" s="119">
        <f>COUNTA(H649,L649,P649,T649,X649,AB649,AF649,AJ649,AN649,AV649,AR649)</f>
        <v>1</v>
      </c>
      <c r="G649" s="125"/>
      <c r="H649" s="5"/>
      <c r="I649" s="140"/>
      <c r="J649" s="126"/>
      <c r="K649" s="125"/>
      <c r="L649" s="5"/>
      <c r="M649" s="140"/>
      <c r="N649" s="126"/>
      <c r="O649" s="125"/>
      <c r="P649" s="5"/>
      <c r="Q649" s="140"/>
      <c r="R649" s="126"/>
      <c r="S649" s="125"/>
      <c r="T649" s="5"/>
      <c r="U649" s="140"/>
      <c r="V649" s="126"/>
      <c r="W649" s="136"/>
      <c r="X649" s="5"/>
      <c r="Y649" s="140"/>
      <c r="Z649" s="126"/>
      <c r="AA649" s="136"/>
      <c r="AB649" s="257"/>
      <c r="AC649" s="140"/>
      <c r="AD649" s="126"/>
      <c r="AE649" s="136"/>
      <c r="AF649" s="5"/>
      <c r="AG649" s="140"/>
      <c r="AH649" s="126"/>
      <c r="AI649" s="155"/>
      <c r="AJ649" s="123"/>
      <c r="AK649" s="139"/>
      <c r="AL649" s="124"/>
      <c r="AM649" s="155"/>
      <c r="AN649" s="123"/>
      <c r="AO649" s="139"/>
      <c r="AP649" s="124"/>
      <c r="AQ649" s="122">
        <f>VLOOKUP(C649,'10'!$B$8:$H$232,3,FALSE)</f>
        <v>5.4386574074074073E-2</v>
      </c>
      <c r="AR649" s="123">
        <f>VLOOKUP(C649,'10'!$B$8:$H$232,4,FALSE)</f>
        <v>62</v>
      </c>
      <c r="AS649" s="139">
        <f>VLOOKUP(AR649,Баллы!$A$2:$B$101,2)+AT649/2</f>
        <v>34</v>
      </c>
      <c r="AT649" s="124">
        <f>VLOOKUP(C649,'10'!$B$8:$H$232,6,FALSE)</f>
        <v>10</v>
      </c>
      <c r="AU649" s="122"/>
      <c r="AV649" s="123"/>
      <c r="AW649" s="139"/>
      <c r="AX649" s="124"/>
    </row>
    <row r="650" spans="1:50" ht="14.4" customHeight="1">
      <c r="A650" s="245">
        <f>IF(D650=0," ",RANK(D650,$D$3:$D$1238,0))</f>
        <v>648</v>
      </c>
      <c r="B650" s="246">
        <v>648</v>
      </c>
      <c r="C650" s="104" t="s">
        <v>904</v>
      </c>
      <c r="D650" s="115">
        <f>I650+M650+Q650+U650+Y650+AC650+AG650+AK650+AO650+AW650+AS650</f>
        <v>33.5</v>
      </c>
      <c r="E650" s="115">
        <f>J650+N650+R650+V650+Z650+AD650+AH650+AL650+AP650+AX650+AT650</f>
        <v>15</v>
      </c>
      <c r="F650" s="119">
        <f>COUNTA(H650,L650,P650,T650,X650,AB650,AF650,AJ650,AN650,AV650,AR650)</f>
        <v>1</v>
      </c>
      <c r="G650" s="125"/>
      <c r="H650" s="5"/>
      <c r="I650" s="140"/>
      <c r="J650" s="126"/>
      <c r="K650" s="125">
        <f>VLOOKUP(C650,'2'!$B$101:$H$575,3,FALSE)</f>
        <v>5.7789351851851856E-2</v>
      </c>
      <c r="L650" s="5">
        <f>VLOOKUP(C650,'2'!$B$101:$H$575,4,FALSE)</f>
        <v>65</v>
      </c>
      <c r="M650" s="140">
        <f>VLOOKUP(L650,Баллы!$A$2:$B$101,2)+N650/2</f>
        <v>33.5</v>
      </c>
      <c r="N650" s="126">
        <f>VLOOKUP(C650,'2'!$B$101:$H$575,6,FALSE)</f>
        <v>15</v>
      </c>
      <c r="O650" s="125"/>
      <c r="P650" s="5"/>
      <c r="Q650" s="140"/>
      <c r="R650" s="126"/>
      <c r="S650" s="125"/>
      <c r="T650" s="5"/>
      <c r="U650" s="140"/>
      <c r="V650" s="126"/>
      <c r="W650" s="136"/>
      <c r="X650" s="5"/>
      <c r="Y650" s="140"/>
      <c r="Z650" s="126"/>
      <c r="AA650" s="136"/>
      <c r="AB650" s="131"/>
      <c r="AC650" s="140"/>
      <c r="AD650" s="126"/>
      <c r="AE650" s="136"/>
      <c r="AF650" s="5"/>
      <c r="AG650" s="140"/>
      <c r="AH650" s="126"/>
      <c r="AI650" s="155"/>
      <c r="AJ650" s="123"/>
      <c r="AK650" s="139"/>
      <c r="AL650" s="124"/>
      <c r="AM650" s="155"/>
      <c r="AN650" s="123"/>
      <c r="AO650" s="139"/>
      <c r="AP650" s="124"/>
      <c r="AQ650" s="122"/>
      <c r="AR650" s="123"/>
      <c r="AS650" s="139"/>
      <c r="AT650" s="124"/>
      <c r="AU650" s="122"/>
      <c r="AV650" s="123"/>
      <c r="AW650" s="139"/>
      <c r="AX650" s="124"/>
    </row>
    <row r="651" spans="1:50" ht="14.4" customHeight="1">
      <c r="A651" s="245">
        <f>IF(D651=0," ",RANK(D651,$D$3:$D$1238,0))</f>
        <v>648</v>
      </c>
      <c r="B651" s="246">
        <v>648</v>
      </c>
      <c r="C651" s="104" t="s">
        <v>6366</v>
      </c>
      <c r="D651" s="115">
        <f>I651+M651+Q651+U651+Y651+AC651+AG651+AK651+AO651+AW651+AS651</f>
        <v>33.5</v>
      </c>
      <c r="E651" s="115">
        <f>J651+N651+R651+V651+Z651+AD651+AH651+AL651+AP651+AX651+AT651</f>
        <v>15</v>
      </c>
      <c r="F651" s="119">
        <f>COUNTA(H651,L651,P651,T651,X651,AB651,AF651,AJ651,AN651,AV651,AR651)</f>
        <v>1</v>
      </c>
      <c r="G651" s="125"/>
      <c r="H651" s="5"/>
      <c r="I651" s="140"/>
      <c r="J651" s="126"/>
      <c r="K651" s="125"/>
      <c r="L651" s="5"/>
      <c r="M651" s="140"/>
      <c r="N651" s="126"/>
      <c r="O651" s="125"/>
      <c r="P651" s="5"/>
      <c r="Q651" s="140"/>
      <c r="R651" s="126"/>
      <c r="S651" s="125"/>
      <c r="T651" s="5"/>
      <c r="U651" s="140"/>
      <c r="V651" s="126"/>
      <c r="W651" s="136"/>
      <c r="X651" s="5"/>
      <c r="Y651" s="140"/>
      <c r="Z651" s="126"/>
      <c r="AA651" s="136"/>
      <c r="AB651" s="257"/>
      <c r="AC651" s="140"/>
      <c r="AD651" s="126"/>
      <c r="AE651" s="136"/>
      <c r="AF651" s="5"/>
      <c r="AG651" s="140"/>
      <c r="AH651" s="126"/>
      <c r="AI651" s="155"/>
      <c r="AJ651" s="123"/>
      <c r="AK651" s="139"/>
      <c r="AL651" s="124"/>
      <c r="AM651" s="155"/>
      <c r="AN651" s="123"/>
      <c r="AO651" s="139"/>
      <c r="AP651" s="124"/>
      <c r="AQ651" s="122"/>
      <c r="AR651" s="123"/>
      <c r="AS651" s="139"/>
      <c r="AT651" s="124"/>
      <c r="AU651" s="122">
        <f>VLOOKUP(C651,'11'!$B$9:$H$521,3,FALSE)</f>
        <v>6.6678240740740746E-2</v>
      </c>
      <c r="AV651" s="123">
        <f>VLOOKUP(C651,'11'!$B$9:$H$521,4,FALSE)</f>
        <v>65</v>
      </c>
      <c r="AW651" s="139">
        <f>VLOOKUP(AV651,Баллы!$A$2:$B$101,2)+AX651/2</f>
        <v>33.5</v>
      </c>
      <c r="AX651" s="124">
        <f>VLOOKUP(C651,'11'!$B$9:$H$521,6,FALSE)</f>
        <v>15</v>
      </c>
    </row>
    <row r="652" spans="1:50" ht="14.4" customHeight="1">
      <c r="A652" s="245">
        <f>IF(D652=0," ",RANK(D652,$D$3:$D$1238,0))</f>
        <v>648</v>
      </c>
      <c r="B652" s="246">
        <v>650</v>
      </c>
      <c r="C652" s="283" t="s">
        <v>5109</v>
      </c>
      <c r="D652" s="115">
        <f>I652+M652+Q652+U652+Y652+AC652+AG652+AK652+AO652+AW652+AS652</f>
        <v>33.5</v>
      </c>
      <c r="E652" s="115">
        <f>J652+N652+R652+V652+Z652+AD652+AH652+AL652+AP652+AX652+AT652</f>
        <v>5</v>
      </c>
      <c r="F652" s="119">
        <f>COUNTA(H652,L652,P652,T652,X652,AB652,AF652,AJ652,AN652,AV652,AR652)</f>
        <v>1</v>
      </c>
      <c r="G652" s="125"/>
      <c r="H652" s="5"/>
      <c r="I652" s="140"/>
      <c r="J652" s="126"/>
      <c r="K652" s="125"/>
      <c r="L652" s="5"/>
      <c r="M652" s="140"/>
      <c r="N652" s="126"/>
      <c r="O652" s="125"/>
      <c r="P652" s="5"/>
      <c r="Q652" s="140"/>
      <c r="R652" s="126"/>
      <c r="S652" s="125"/>
      <c r="T652" s="5"/>
      <c r="U652" s="140"/>
      <c r="V652" s="126"/>
      <c r="W652" s="136"/>
      <c r="X652" s="5"/>
      <c r="Y652" s="140"/>
      <c r="Z652" s="126"/>
      <c r="AA652" s="136"/>
      <c r="AB652" s="257"/>
      <c r="AC652" s="140"/>
      <c r="AD652" s="126"/>
      <c r="AE652" s="136"/>
      <c r="AF652" s="5"/>
      <c r="AG652" s="140"/>
      <c r="AH652" s="126"/>
      <c r="AI652" s="155"/>
      <c r="AJ652" s="123"/>
      <c r="AK652" s="139"/>
      <c r="AL652" s="124"/>
      <c r="AM652" s="155">
        <f>VLOOKUP(C652,'9'!$B$2:$H$1187,3,FALSE)</f>
        <v>1.9861111111111111E-2</v>
      </c>
      <c r="AN652" s="123">
        <f>VLOOKUP(C652,'9'!$B$2:$H$1187,4,FALSE)</f>
        <v>60</v>
      </c>
      <c r="AO652" s="139">
        <f>VLOOKUP(AN652,Баллы!$A$2:$B$101,2)+AP652/2</f>
        <v>33.5</v>
      </c>
      <c r="AP652" s="124">
        <f>VLOOKUP(C652,'9'!$B$2:$H$1187,6,FALSE)</f>
        <v>5</v>
      </c>
      <c r="AQ652" s="122"/>
      <c r="AR652" s="123"/>
      <c r="AS652" s="139"/>
      <c r="AT652" s="124"/>
      <c r="AU652" s="122"/>
      <c r="AV652" s="123"/>
      <c r="AW652" s="139"/>
      <c r="AX652" s="124"/>
    </row>
    <row r="653" spans="1:50" ht="14.4" customHeight="1">
      <c r="A653" s="245">
        <f>IF(D653=0," ",RANK(D653,$D$3:$D$1238,0))</f>
        <v>651</v>
      </c>
      <c r="B653" s="246">
        <v>651</v>
      </c>
      <c r="C653" s="107" t="s">
        <v>2207</v>
      </c>
      <c r="D653" s="115">
        <f>I653+M653+Q653+U653+Y653+AC653+AG653+AK653+AO653+AW653+AS653</f>
        <v>33</v>
      </c>
      <c r="E653" s="115">
        <f>J653+N653+R653+V653+Z653+AD653+AH653+AL653+AP653+AX653+AT653</f>
        <v>20</v>
      </c>
      <c r="F653" s="119">
        <f>COUNTA(H653,L653,P653,T653,X653,AB653,AF653,AJ653,AN653,AV653,AR653)</f>
        <v>2</v>
      </c>
      <c r="G653" s="125"/>
      <c r="H653" s="5"/>
      <c r="I653" s="140"/>
      <c r="J653" s="126"/>
      <c r="K653" s="125"/>
      <c r="L653" s="5"/>
      <c r="M653" s="140"/>
      <c r="N653" s="126"/>
      <c r="O653" s="125"/>
      <c r="P653" s="5"/>
      <c r="Q653" s="140"/>
      <c r="R653" s="126"/>
      <c r="S653" s="125">
        <f>VLOOKUP(C653,'4'!$B$2:$I$1053,3,FALSE)</f>
        <v>3.6481481481481483E-2</v>
      </c>
      <c r="T653" s="5">
        <f>VLOOKUP(C653,'4'!$B$2:$I$1053,4,FALSE)</f>
        <v>69</v>
      </c>
      <c r="U653" s="140">
        <f>VLOOKUP(T653,Баллы!$A$2:$B$101,2)+V653/2</f>
        <v>27</v>
      </c>
      <c r="V653" s="126">
        <f>VLOOKUP(C653,'4'!$B$2:$I$1053,6,FALSE)</f>
        <v>10</v>
      </c>
      <c r="W653" s="136"/>
      <c r="X653" s="5"/>
      <c r="Y653" s="140"/>
      <c r="Z653" s="126"/>
      <c r="AA653" s="136"/>
      <c r="AB653" s="131"/>
      <c r="AC653" s="140"/>
      <c r="AD653" s="126"/>
      <c r="AE653" s="136"/>
      <c r="AF653" s="5"/>
      <c r="AG653" s="140"/>
      <c r="AH653" s="126"/>
      <c r="AI653" s="155"/>
      <c r="AJ653" s="123"/>
      <c r="AK653" s="139"/>
      <c r="AL653" s="124"/>
      <c r="AM653" s="155">
        <f>VLOOKUP(C653,'9'!$B$2:$H$1187,3,FALSE)</f>
        <v>3.8599537037037036E-2</v>
      </c>
      <c r="AN653" s="123">
        <f>VLOOKUP(C653,'9'!$B$2:$H$1187,4,FALSE)</f>
        <v>101</v>
      </c>
      <c r="AO653" s="139">
        <f>VLOOKUP(AN653,Баллы!$A$2:$B$101,2)+AP653/2</f>
        <v>6</v>
      </c>
      <c r="AP653" s="124">
        <f>VLOOKUP(C653,'9'!$B$2:$H$1187,6,FALSE)</f>
        <v>10</v>
      </c>
      <c r="AQ653" s="122"/>
      <c r="AR653" s="123"/>
      <c r="AS653" s="139"/>
      <c r="AT653" s="124"/>
      <c r="AU653" s="122"/>
      <c r="AV653" s="123"/>
      <c r="AW653" s="139"/>
      <c r="AX653" s="124"/>
    </row>
    <row r="654" spans="1:50" ht="14.4" customHeight="1">
      <c r="A654" s="245">
        <f>IF(D654=0," ",RANK(D654,$D$3:$D$1238,0))</f>
        <v>651</v>
      </c>
      <c r="B654" s="246">
        <v>652</v>
      </c>
      <c r="C654" s="283" t="s">
        <v>4623</v>
      </c>
      <c r="D654" s="115">
        <f>I654+M654+Q654+U654+Y654+AC654+AG654+AK654+AO654+AW654+AS654</f>
        <v>33</v>
      </c>
      <c r="E654" s="115">
        <f>J654+N654+R654+V654+Z654+AD654+AH654+AL654+AP654+AX654+AT654</f>
        <v>10</v>
      </c>
      <c r="F654" s="119">
        <f>COUNTA(H654,L654,P654,T654,X654,AB654,AF654,AJ654,AN654,AV654,AR654)</f>
        <v>1</v>
      </c>
      <c r="G654" s="125"/>
      <c r="H654" s="5"/>
      <c r="I654" s="140"/>
      <c r="J654" s="126"/>
      <c r="K654" s="125"/>
      <c r="L654" s="5"/>
      <c r="M654" s="140"/>
      <c r="N654" s="126"/>
      <c r="O654" s="125"/>
      <c r="P654" s="5"/>
      <c r="Q654" s="140"/>
      <c r="R654" s="126"/>
      <c r="S654" s="125"/>
      <c r="T654" s="5"/>
      <c r="U654" s="140"/>
      <c r="V654" s="126"/>
      <c r="W654" s="136"/>
      <c r="X654" s="5"/>
      <c r="Y654" s="140"/>
      <c r="Z654" s="126"/>
      <c r="AA654" s="136"/>
      <c r="AB654" s="257"/>
      <c r="AC654" s="140"/>
      <c r="AD654" s="126"/>
      <c r="AE654" s="136"/>
      <c r="AF654" s="5"/>
      <c r="AG654" s="140"/>
      <c r="AH654" s="126"/>
      <c r="AI654" s="155"/>
      <c r="AJ654" s="123"/>
      <c r="AK654" s="139"/>
      <c r="AL654" s="124"/>
      <c r="AM654" s="155">
        <f>VLOOKUP(C654,'9'!$B$2:$H$1187,3,FALSE)</f>
        <v>3.5266203703703702E-2</v>
      </c>
      <c r="AN654" s="123">
        <f>VLOOKUP(C654,'9'!$B$2:$H$1187,4,FALSE)</f>
        <v>63</v>
      </c>
      <c r="AO654" s="139">
        <f>VLOOKUP(AN654,Баллы!$A$2:$B$101,2)+AP654/2</f>
        <v>33</v>
      </c>
      <c r="AP654" s="124">
        <f>VLOOKUP(C654,'9'!$B$2:$H$1187,6,FALSE)</f>
        <v>10</v>
      </c>
      <c r="AQ654" s="122"/>
      <c r="AR654" s="123"/>
      <c r="AS654" s="139"/>
      <c r="AT654" s="124"/>
      <c r="AU654" s="122"/>
      <c r="AV654" s="123"/>
      <c r="AW654" s="139"/>
      <c r="AX654" s="124"/>
    </row>
    <row r="655" spans="1:50" ht="14.4" customHeight="1">
      <c r="A655" s="245">
        <f>IF(D655=0," ",RANK(D655,$D$3:$D$1238,0))</f>
        <v>651</v>
      </c>
      <c r="B655" s="246">
        <v>653</v>
      </c>
      <c r="C655" s="104" t="s">
        <v>6406</v>
      </c>
      <c r="D655" s="115">
        <f>I655+M655+Q655+U655+Y655+AC655+AG655+AK655+AO655+AW655+AS655</f>
        <v>33</v>
      </c>
      <c r="E655" s="115">
        <f>J655+N655+R655+V655+Z655+AD655+AH655+AL655+AP655+AX655+AT655</f>
        <v>8</v>
      </c>
      <c r="F655" s="119">
        <f>COUNTA(H655,L655,P655,T655,X655,AB655,AF655,AJ655,AN655,AV655,AR655)</f>
        <v>1</v>
      </c>
      <c r="G655" s="125"/>
      <c r="H655" s="5"/>
      <c r="I655" s="140"/>
      <c r="J655" s="126"/>
      <c r="K655" s="125"/>
      <c r="L655" s="5"/>
      <c r="M655" s="140"/>
      <c r="N655" s="126"/>
      <c r="O655" s="125"/>
      <c r="P655" s="5"/>
      <c r="Q655" s="140"/>
      <c r="R655" s="126"/>
      <c r="S655" s="125"/>
      <c r="T655" s="5"/>
      <c r="U655" s="140"/>
      <c r="V655" s="126"/>
      <c r="W655" s="136"/>
      <c r="X655" s="5"/>
      <c r="Y655" s="140"/>
      <c r="Z655" s="126"/>
      <c r="AA655" s="136"/>
      <c r="AB655" s="257"/>
      <c r="AC655" s="140"/>
      <c r="AD655" s="126"/>
      <c r="AE655" s="136"/>
      <c r="AF655" s="5"/>
      <c r="AG655" s="140"/>
      <c r="AH655" s="126"/>
      <c r="AI655" s="155"/>
      <c r="AJ655" s="123"/>
      <c r="AK655" s="139"/>
      <c r="AL655" s="124"/>
      <c r="AM655" s="155"/>
      <c r="AN655" s="123"/>
      <c r="AO655" s="139"/>
      <c r="AP655" s="124"/>
      <c r="AQ655" s="122"/>
      <c r="AR655" s="123"/>
      <c r="AS655" s="139"/>
      <c r="AT655" s="124"/>
      <c r="AU655" s="122">
        <f>VLOOKUP(C655,'11'!$B$9:$H$521,3,FALSE)</f>
        <v>4.1041666666666664E-2</v>
      </c>
      <c r="AV655" s="123">
        <f>VLOOKUP(C655,'11'!$B$9:$H$521,4,FALSE)</f>
        <v>62</v>
      </c>
      <c r="AW655" s="139">
        <f>VLOOKUP(AV655,Баллы!$A$2:$B$101,2)+AX655/2</f>
        <v>33</v>
      </c>
      <c r="AX655" s="124">
        <f>VLOOKUP(C655,'11'!$B$9:$H$521,6,FALSE)</f>
        <v>8</v>
      </c>
    </row>
    <row r="656" spans="1:50" ht="14.4" customHeight="1">
      <c r="A656" s="245">
        <f>IF(D656=0," ",RANK(D656,$D$3:$D$1238,0))</f>
        <v>654</v>
      </c>
      <c r="B656" s="246">
        <v>654</v>
      </c>
      <c r="C656" s="108" t="s">
        <v>1201</v>
      </c>
      <c r="D656" s="115">
        <f>I656+M656+Q656+U656+Y656+AC656+AG656+AK656+AO656+AW656+AS656</f>
        <v>32.5</v>
      </c>
      <c r="E656" s="115">
        <f>J656+N656+R656+V656+Z656+AD656+AH656+AL656+AP656+AX656+AT656</f>
        <v>25</v>
      </c>
      <c r="F656" s="119">
        <f>COUNTA(H656,L656,P656,T656,X656,AB656,AF656,AJ656,AN656,AV656,AR656)</f>
        <v>1</v>
      </c>
      <c r="G656" s="125"/>
      <c r="H656" s="5"/>
      <c r="I656" s="140"/>
      <c r="J656" s="126"/>
      <c r="K656" s="125"/>
      <c r="L656" s="5"/>
      <c r="M656" s="140"/>
      <c r="N656" s="126"/>
      <c r="O656" s="125"/>
      <c r="P656" s="5"/>
      <c r="Q656" s="140"/>
      <c r="R656" s="126"/>
      <c r="S656" s="125"/>
      <c r="T656" s="5"/>
      <c r="U656" s="140"/>
      <c r="V656" s="126"/>
      <c r="W656" s="136">
        <f>VLOOKUP(C656,'5'!$B$50:$H$423,3,FALSE)</f>
        <v>0.14818287037037037</v>
      </c>
      <c r="X656" s="5">
        <f>VLOOKUP(C656,'5'!$B$50:$H$423,4,FALSE)</f>
        <v>71</v>
      </c>
      <c r="Y656" s="140">
        <f>VLOOKUP(X656,Баллы!$A$2:$B$101,2)+Z656/2</f>
        <v>32.5</v>
      </c>
      <c r="Z656" s="126">
        <f>VLOOKUP(C656,'5'!$B$50:$H$423,6,FALSE)</f>
        <v>25</v>
      </c>
      <c r="AA656" s="136"/>
      <c r="AB656" s="131"/>
      <c r="AC656" s="140"/>
      <c r="AD656" s="126"/>
      <c r="AE656" s="136"/>
      <c r="AF656" s="5"/>
      <c r="AG656" s="140"/>
      <c r="AH656" s="126"/>
      <c r="AI656" s="155"/>
      <c r="AJ656" s="123"/>
      <c r="AK656" s="139"/>
      <c r="AL656" s="124"/>
      <c r="AM656" s="155"/>
      <c r="AN656" s="123"/>
      <c r="AO656" s="139"/>
      <c r="AP656" s="124"/>
      <c r="AQ656" s="122"/>
      <c r="AR656" s="123"/>
      <c r="AS656" s="139"/>
      <c r="AT656" s="124"/>
      <c r="AU656" s="122"/>
      <c r="AV656" s="123"/>
      <c r="AW656" s="139"/>
      <c r="AX656" s="124"/>
    </row>
    <row r="657" spans="1:50" ht="14.4" customHeight="1">
      <c r="A657" s="245">
        <f>IF(D657=0," ",RANK(D657,$D$3:$D$1238,0))</f>
        <v>654</v>
      </c>
      <c r="B657" s="246">
        <v>654</v>
      </c>
      <c r="C657" s="283" t="s">
        <v>4465</v>
      </c>
      <c r="D657" s="115">
        <f>I657+M657+Q657+U657+Y657+AC657+AG657+AK657+AO657+AW657+AS657</f>
        <v>32.5</v>
      </c>
      <c r="E657" s="115">
        <f>J657+N657+R657+V657+Z657+AD657+AH657+AL657+AP657+AX657+AT657</f>
        <v>25</v>
      </c>
      <c r="F657" s="119">
        <f>COUNTA(H657,L657,P657,T657,X657,AB657,AF657,AJ657,AN657,AV657,AR657)</f>
        <v>1</v>
      </c>
      <c r="G657" s="125"/>
      <c r="H657" s="5"/>
      <c r="I657" s="140"/>
      <c r="J657" s="126"/>
      <c r="K657" s="125"/>
      <c r="L657" s="5"/>
      <c r="M657" s="140"/>
      <c r="N657" s="126"/>
      <c r="O657" s="125"/>
      <c r="P657" s="5"/>
      <c r="Q657" s="140"/>
      <c r="R657" s="126"/>
      <c r="S657" s="125"/>
      <c r="T657" s="5"/>
      <c r="U657" s="140"/>
      <c r="V657" s="126"/>
      <c r="W657" s="136"/>
      <c r="X657" s="5"/>
      <c r="Y657" s="140"/>
      <c r="Z657" s="126"/>
      <c r="AA657" s="136"/>
      <c r="AB657" s="257"/>
      <c r="AC657" s="140"/>
      <c r="AD657" s="126"/>
      <c r="AE657" s="136"/>
      <c r="AF657" s="5"/>
      <c r="AG657" s="140"/>
      <c r="AH657" s="126"/>
      <c r="AI657" s="155"/>
      <c r="AJ657" s="123"/>
      <c r="AK657" s="139"/>
      <c r="AL657" s="124"/>
      <c r="AM657" s="155">
        <f>VLOOKUP(C657,'9'!$B$2:$H$1187,3,FALSE)</f>
        <v>0.1078587962962963</v>
      </c>
      <c r="AN657" s="123">
        <f>VLOOKUP(C657,'9'!$B$2:$H$1187,4,FALSE)</f>
        <v>71</v>
      </c>
      <c r="AO657" s="139">
        <f>VLOOKUP(AN657,Баллы!$A$2:$B$101,2)+AP657/2</f>
        <v>32.5</v>
      </c>
      <c r="AP657" s="124">
        <f>VLOOKUP(C657,'9'!$B$2:$H$1187,6,FALSE)</f>
        <v>25</v>
      </c>
      <c r="AQ657" s="122"/>
      <c r="AR657" s="123"/>
      <c r="AS657" s="139"/>
      <c r="AT657" s="124"/>
      <c r="AU657" s="122"/>
      <c r="AV657" s="123"/>
      <c r="AW657" s="139"/>
      <c r="AX657" s="124"/>
    </row>
    <row r="658" spans="1:50" ht="14.4" customHeight="1">
      <c r="A658" s="245">
        <f>IF(D658=0," ",RANK(D658,$D$3:$D$1238,0))</f>
        <v>656</v>
      </c>
      <c r="B658" s="246">
        <v>656</v>
      </c>
      <c r="C658" s="243" t="s">
        <v>2667</v>
      </c>
      <c r="D658" s="115">
        <f>I658+M658+Q658+U658+Y658+AC658+AG658+AK658+AO658+AW658+AS658</f>
        <v>32</v>
      </c>
      <c r="E658" s="115">
        <f>J658+N658+R658+V658+Z658+AD658+AH658+AL658+AP658+AX658+AT658</f>
        <v>10</v>
      </c>
      <c r="F658" s="119">
        <f>COUNTA(H658,L658,P658,T658,X658,AB658,AF658,AJ658,AN658,AV658,AR658)</f>
        <v>1</v>
      </c>
      <c r="G658" s="131"/>
      <c r="H658" s="5"/>
      <c r="I658" s="140"/>
      <c r="J658" s="126"/>
      <c r="K658" s="127"/>
      <c r="L658" s="4"/>
      <c r="M658" s="145"/>
      <c r="N658" s="128"/>
      <c r="O658" s="127"/>
      <c r="P658" s="4"/>
      <c r="Q658" s="145"/>
      <c r="R658" s="128"/>
      <c r="S658" s="125">
        <f>VLOOKUP(C658,'4'!$B$2:$I$1053,3,FALSE)</f>
        <v>3.6076388888888887E-2</v>
      </c>
      <c r="T658" s="5">
        <f>VLOOKUP(C658,'4'!$B$2:$I$1053,4,FALSE)</f>
        <v>64</v>
      </c>
      <c r="U658" s="140">
        <f>VLOOKUP(T658,Баллы!$A$2:$B$101,2)+V658/2</f>
        <v>32</v>
      </c>
      <c r="V658" s="126">
        <f>VLOOKUP(C658,'4'!$B$2:$I$1053,6,FALSE)</f>
        <v>10</v>
      </c>
      <c r="W658" s="127"/>
      <c r="X658" s="4"/>
      <c r="Y658" s="145"/>
      <c r="Z658" s="128"/>
      <c r="AA658" s="127"/>
      <c r="AB658" s="127"/>
      <c r="AC658" s="145"/>
      <c r="AD658" s="128"/>
      <c r="AE658" s="127"/>
      <c r="AF658" s="4"/>
      <c r="AG658" s="145"/>
      <c r="AH658" s="128"/>
      <c r="AI658" s="155"/>
      <c r="AJ658" s="123"/>
      <c r="AK658" s="139"/>
      <c r="AL658" s="124"/>
      <c r="AM658" s="155"/>
      <c r="AN658" s="123"/>
      <c r="AO658" s="139"/>
      <c r="AP658" s="124"/>
      <c r="AQ658" s="122"/>
      <c r="AR658" s="123"/>
      <c r="AS658" s="139"/>
      <c r="AT658" s="124"/>
      <c r="AU658" s="122"/>
      <c r="AV658" s="123"/>
      <c r="AW658" s="139"/>
      <c r="AX658" s="124"/>
    </row>
    <row r="659" spans="1:50" ht="14.4" customHeight="1">
      <c r="A659" s="245">
        <f>IF(D659=0," ",RANK(D659,$D$3:$D$1238,0))</f>
        <v>656</v>
      </c>
      <c r="B659" s="246">
        <v>656</v>
      </c>
      <c r="C659" s="283" t="s">
        <v>4626</v>
      </c>
      <c r="D659" s="115">
        <f>I659+M659+Q659+U659+Y659+AC659+AG659+AK659+AO659+AW659+AS659</f>
        <v>32</v>
      </c>
      <c r="E659" s="115">
        <f>J659+N659+R659+V659+Z659+AD659+AH659+AL659+AP659+AX659+AT659</f>
        <v>10</v>
      </c>
      <c r="F659" s="119">
        <f>COUNTA(H659,L659,P659,T659,X659,AB659,AF659,AJ659,AN659,AV659,AR659)</f>
        <v>1</v>
      </c>
      <c r="G659" s="125"/>
      <c r="H659" s="5"/>
      <c r="I659" s="140"/>
      <c r="J659" s="126"/>
      <c r="K659" s="125"/>
      <c r="L659" s="5"/>
      <c r="M659" s="140"/>
      <c r="N659" s="126"/>
      <c r="O659" s="125"/>
      <c r="P659" s="5"/>
      <c r="Q659" s="140"/>
      <c r="R659" s="126"/>
      <c r="S659" s="125"/>
      <c r="T659" s="5"/>
      <c r="U659" s="140"/>
      <c r="V659" s="126"/>
      <c r="W659" s="136"/>
      <c r="X659" s="5"/>
      <c r="Y659" s="140"/>
      <c r="Z659" s="126"/>
      <c r="AA659" s="136"/>
      <c r="AB659" s="257"/>
      <c r="AC659" s="140"/>
      <c r="AD659" s="126"/>
      <c r="AE659" s="136"/>
      <c r="AF659" s="5"/>
      <c r="AG659" s="140"/>
      <c r="AH659" s="126"/>
      <c r="AI659" s="155"/>
      <c r="AJ659" s="123"/>
      <c r="AK659" s="139"/>
      <c r="AL659" s="124"/>
      <c r="AM659" s="155">
        <f>VLOOKUP(C659,'9'!$B$2:$H$1187,3,FALSE)</f>
        <v>3.5474537037037034E-2</v>
      </c>
      <c r="AN659" s="123">
        <f>VLOOKUP(C659,'9'!$B$2:$H$1187,4,FALSE)</f>
        <v>64</v>
      </c>
      <c r="AO659" s="139">
        <f>VLOOKUP(AN659,Баллы!$A$2:$B$101,2)+AP659/2</f>
        <v>32</v>
      </c>
      <c r="AP659" s="124">
        <f>VLOOKUP(C659,'9'!$B$2:$H$1187,6,FALSE)</f>
        <v>10</v>
      </c>
      <c r="AQ659" s="122"/>
      <c r="AR659" s="123"/>
      <c r="AS659" s="139"/>
      <c r="AT659" s="124"/>
      <c r="AU659" s="122"/>
      <c r="AV659" s="123"/>
      <c r="AW659" s="139"/>
      <c r="AX659" s="124"/>
    </row>
    <row r="660" spans="1:50" ht="14.4" customHeight="1">
      <c r="A660" s="245">
        <f>IF(D660=0," ",RANK(D660,$D$3:$D$1238,0))</f>
        <v>656</v>
      </c>
      <c r="B660" s="246">
        <v>656</v>
      </c>
      <c r="C660" s="104" t="s">
        <v>6323</v>
      </c>
      <c r="D660" s="115">
        <f>I660+M660+Q660+U660+Y660+AC660+AG660+AK660+AO660+AW660+AS660</f>
        <v>32</v>
      </c>
      <c r="E660" s="115">
        <f>J660+N660+R660+V660+Z660+AD660+AH660+AL660+AP660+AX660+AT660</f>
        <v>10</v>
      </c>
      <c r="F660" s="119">
        <f>COUNTA(H660,L660,P660,T660,X660,AB660,AF660,AJ660,AN660,AV660,AR660)</f>
        <v>1</v>
      </c>
      <c r="G660" s="125"/>
      <c r="H660" s="5"/>
      <c r="I660" s="140"/>
      <c r="J660" s="126"/>
      <c r="K660" s="125"/>
      <c r="L660" s="5"/>
      <c r="M660" s="140"/>
      <c r="N660" s="126"/>
      <c r="O660" s="125"/>
      <c r="P660" s="5"/>
      <c r="Q660" s="140"/>
      <c r="R660" s="126"/>
      <c r="S660" s="125"/>
      <c r="T660" s="5"/>
      <c r="U660" s="140"/>
      <c r="V660" s="126"/>
      <c r="W660" s="136"/>
      <c r="X660" s="5"/>
      <c r="Y660" s="140"/>
      <c r="Z660" s="126"/>
      <c r="AA660" s="136"/>
      <c r="AB660" s="257"/>
      <c r="AC660" s="140"/>
      <c r="AD660" s="126"/>
      <c r="AE660" s="136"/>
      <c r="AF660" s="5"/>
      <c r="AG660" s="140"/>
      <c r="AH660" s="126"/>
      <c r="AI660" s="155"/>
      <c r="AJ660" s="123"/>
      <c r="AK660" s="139"/>
      <c r="AL660" s="124"/>
      <c r="AM660" s="155"/>
      <c r="AN660" s="123"/>
      <c r="AO660" s="139"/>
      <c r="AP660" s="124"/>
      <c r="AQ660" s="122">
        <f>VLOOKUP(C660,'10'!$B$8:$H$232,3,FALSE)</f>
        <v>5.527777777777778E-2</v>
      </c>
      <c r="AR660" s="123">
        <f>VLOOKUP(C660,'10'!$B$8:$H$232,4,FALSE)</f>
        <v>64</v>
      </c>
      <c r="AS660" s="139">
        <f>VLOOKUP(AR660,Баллы!$A$2:$B$101,2)+AT660/2</f>
        <v>32</v>
      </c>
      <c r="AT660" s="124">
        <f>VLOOKUP(C660,'10'!$B$8:$H$232,6,FALSE)</f>
        <v>10</v>
      </c>
      <c r="AU660" s="122"/>
      <c r="AV660" s="123"/>
      <c r="AW660" s="139"/>
      <c r="AX660" s="124"/>
    </row>
    <row r="661" spans="1:50" ht="14.4" customHeight="1">
      <c r="A661" s="245">
        <f>IF(D661=0," ",RANK(D661,$D$3:$D$1238,0))</f>
        <v>659</v>
      </c>
      <c r="B661" s="246">
        <v>659</v>
      </c>
      <c r="C661" s="107" t="s">
        <v>2072</v>
      </c>
      <c r="D661" s="115">
        <f>I661+M661+Q661+U661+Y661+AC661+AG661+AK661+AO661+AW661+AS661</f>
        <v>31.5</v>
      </c>
      <c r="E661" s="115">
        <f>J661+N661+R661+V661+Z661+AD661+AH661+AL661+AP661+AX661+AT661</f>
        <v>45</v>
      </c>
      <c r="F661" s="119">
        <f>COUNTA(H661,L661,P661,T661,X661,AB661,AF661,AJ661,AN661,AV661,AR661)</f>
        <v>2</v>
      </c>
      <c r="G661" s="125"/>
      <c r="H661" s="5"/>
      <c r="I661" s="140"/>
      <c r="J661" s="126"/>
      <c r="K661" s="125"/>
      <c r="L661" s="5"/>
      <c r="M661" s="140"/>
      <c r="N661" s="126"/>
      <c r="O661" s="125"/>
      <c r="P661" s="5"/>
      <c r="Q661" s="140"/>
      <c r="R661" s="126"/>
      <c r="S661" s="125">
        <f>VLOOKUP(C661,'4'!$B$2:$I$1053,3,FALSE)</f>
        <v>9.4907407407407413E-2</v>
      </c>
      <c r="T661" s="5">
        <f>VLOOKUP(C661,'4'!$B$2:$I$1053,4,FALSE)</f>
        <v>117</v>
      </c>
      <c r="U661" s="140">
        <f>VLOOKUP(T661,Баллы!$A$2:$B$101,2)+V661/2</f>
        <v>11</v>
      </c>
      <c r="V661" s="126">
        <f>VLOOKUP(C661,'4'!$B$2:$I$1053,6,FALSE)</f>
        <v>20</v>
      </c>
      <c r="W661" s="136"/>
      <c r="X661" s="5"/>
      <c r="Y661" s="140"/>
      <c r="Z661" s="126"/>
      <c r="AA661" s="136"/>
      <c r="AB661" s="257"/>
      <c r="AC661" s="140"/>
      <c r="AD661" s="126"/>
      <c r="AE661" s="136"/>
      <c r="AF661" s="5"/>
      <c r="AG661" s="140"/>
      <c r="AH661" s="126"/>
      <c r="AI661" s="155"/>
      <c r="AJ661" s="123"/>
      <c r="AK661" s="139"/>
      <c r="AL661" s="124"/>
      <c r="AM661" s="155">
        <f>VLOOKUP(C661,'9'!$B$2:$H$1187,3,FALSE)</f>
        <v>0.11123842592592592</v>
      </c>
      <c r="AN661" s="123">
        <f>VLOOKUP(C661,'9'!$B$2:$H$1187,4,FALSE)</f>
        <v>83</v>
      </c>
      <c r="AO661" s="139">
        <f>VLOOKUP(AN661,Баллы!$A$2:$B$101,2)+AP661/2</f>
        <v>20.5</v>
      </c>
      <c r="AP661" s="124">
        <f>VLOOKUP(C661,'9'!$B$2:$H$1187,6,FALSE)</f>
        <v>25</v>
      </c>
      <c r="AQ661" s="122"/>
      <c r="AR661" s="123"/>
      <c r="AS661" s="139"/>
      <c r="AT661" s="124"/>
      <c r="AU661" s="122"/>
      <c r="AV661" s="123"/>
      <c r="AW661" s="139"/>
      <c r="AX661" s="124"/>
    </row>
    <row r="662" spans="1:50" ht="14.4" customHeight="1">
      <c r="A662" s="245">
        <f>IF(D662=0," ",RANK(D662,$D$3:$D$1238,0))</f>
        <v>659</v>
      </c>
      <c r="B662" s="246">
        <v>660</v>
      </c>
      <c r="C662" s="283" t="s">
        <v>4466</v>
      </c>
      <c r="D662" s="115">
        <f>I662+M662+Q662+U662+Y662+AC662+AG662+AK662+AO662+AW662+AS662</f>
        <v>31.5</v>
      </c>
      <c r="E662" s="115">
        <f>J662+N662+R662+V662+Z662+AD662+AH662+AL662+AP662+AX662+AT662</f>
        <v>25</v>
      </c>
      <c r="F662" s="119">
        <f>COUNTA(H662,L662,P662,T662,X662,AB662,AF662,AJ662,AN662,AV662,AR662)</f>
        <v>1</v>
      </c>
      <c r="G662" s="125"/>
      <c r="H662" s="5"/>
      <c r="I662" s="140"/>
      <c r="J662" s="126"/>
      <c r="K662" s="125"/>
      <c r="L662" s="5"/>
      <c r="M662" s="140"/>
      <c r="N662" s="126"/>
      <c r="O662" s="125"/>
      <c r="P662" s="5"/>
      <c r="Q662" s="140"/>
      <c r="R662" s="126"/>
      <c r="S662" s="125"/>
      <c r="T662" s="5"/>
      <c r="U662" s="140"/>
      <c r="V662" s="126"/>
      <c r="W662" s="136"/>
      <c r="X662" s="5"/>
      <c r="Y662" s="140"/>
      <c r="Z662" s="126"/>
      <c r="AA662" s="136"/>
      <c r="AB662" s="257"/>
      <c r="AC662" s="140"/>
      <c r="AD662" s="126"/>
      <c r="AE662" s="136"/>
      <c r="AF662" s="5"/>
      <c r="AG662" s="140"/>
      <c r="AH662" s="126"/>
      <c r="AI662" s="155"/>
      <c r="AJ662" s="123"/>
      <c r="AK662" s="139"/>
      <c r="AL662" s="124"/>
      <c r="AM662" s="155">
        <f>VLOOKUP(C662,'9'!$B$2:$H$1187,3,FALSE)</f>
        <v>0.10849537037037037</v>
      </c>
      <c r="AN662" s="123">
        <f>VLOOKUP(C662,'9'!$B$2:$H$1187,4,FALSE)</f>
        <v>72</v>
      </c>
      <c r="AO662" s="139">
        <f>VLOOKUP(AN662,Баллы!$A$2:$B$101,2)+AP662/2</f>
        <v>31.5</v>
      </c>
      <c r="AP662" s="124">
        <f>VLOOKUP(C662,'9'!$B$2:$H$1187,6,FALSE)</f>
        <v>25</v>
      </c>
      <c r="AQ662" s="122"/>
      <c r="AR662" s="123"/>
      <c r="AS662" s="139"/>
      <c r="AT662" s="124"/>
      <c r="AU662" s="122"/>
      <c r="AV662" s="123"/>
      <c r="AW662" s="139"/>
      <c r="AX662" s="124"/>
    </row>
    <row r="663" spans="1:50" ht="14.4" customHeight="1">
      <c r="A663" s="245">
        <f>IF(D663=0," ",RANK(D663,$D$3:$D$1238,0))</f>
        <v>659</v>
      </c>
      <c r="B663" s="246">
        <v>661</v>
      </c>
      <c r="C663" s="104" t="s">
        <v>905</v>
      </c>
      <c r="D663" s="115">
        <f>I663+M663+Q663+U663+Y663+AC663+AG663+AK663+AO663+AW663+AS663</f>
        <v>31.5</v>
      </c>
      <c r="E663" s="115">
        <f>J663+N663+R663+V663+Z663+AD663+AH663+AL663+AP663+AX663+AT663</f>
        <v>15</v>
      </c>
      <c r="F663" s="119">
        <f>COUNTA(H663,L663,P663,T663,X663,AB663,AF663,AJ663,AN663,AV663,AR663)</f>
        <v>1</v>
      </c>
      <c r="G663" s="125"/>
      <c r="H663" s="5"/>
      <c r="I663" s="140"/>
      <c r="J663" s="126"/>
      <c r="K663" s="125">
        <f>VLOOKUP(C663,'2'!$B$101:$H$575,3,FALSE)</f>
        <v>5.7928240740740738E-2</v>
      </c>
      <c r="L663" s="5">
        <f>VLOOKUP(C663,'2'!$B$101:$H$575,4,FALSE)</f>
        <v>67</v>
      </c>
      <c r="M663" s="140">
        <f>VLOOKUP(L663,Баллы!$A$2:$B$101,2)+N663/2</f>
        <v>31.5</v>
      </c>
      <c r="N663" s="126">
        <f>VLOOKUP(C663,'2'!$B$101:$H$575,6,FALSE)</f>
        <v>15</v>
      </c>
      <c r="O663" s="125"/>
      <c r="P663" s="5"/>
      <c r="Q663" s="140"/>
      <c r="R663" s="126"/>
      <c r="S663" s="125"/>
      <c r="T663" s="5"/>
      <c r="U663" s="140"/>
      <c r="V663" s="126"/>
      <c r="W663" s="136"/>
      <c r="X663" s="5"/>
      <c r="Y663" s="140"/>
      <c r="Z663" s="126"/>
      <c r="AA663" s="136"/>
      <c r="AB663" s="131"/>
      <c r="AC663" s="140"/>
      <c r="AD663" s="126"/>
      <c r="AE663" s="136"/>
      <c r="AF663" s="5"/>
      <c r="AG663" s="140"/>
      <c r="AH663" s="126"/>
      <c r="AI663" s="155"/>
      <c r="AJ663" s="123"/>
      <c r="AK663" s="139"/>
      <c r="AL663" s="124"/>
      <c r="AM663" s="155"/>
      <c r="AN663" s="123"/>
      <c r="AO663" s="139"/>
      <c r="AP663" s="124"/>
      <c r="AQ663" s="122"/>
      <c r="AR663" s="123"/>
      <c r="AS663" s="139"/>
      <c r="AT663" s="124"/>
      <c r="AU663" s="122"/>
      <c r="AV663" s="123"/>
      <c r="AW663" s="139"/>
      <c r="AX663" s="124"/>
    </row>
    <row r="664" spans="1:50" ht="14.4" customHeight="1">
      <c r="A664" s="245">
        <f>IF(D664=0," ",RANK(D664,$D$3:$D$1238,0))</f>
        <v>659</v>
      </c>
      <c r="B664" s="246">
        <v>661</v>
      </c>
      <c r="C664" s="104" t="s">
        <v>906</v>
      </c>
      <c r="D664" s="115">
        <f>I664+M664+Q664+U664+Y664+AC664+AG664+AK664+AO664+AW664+AS664</f>
        <v>31.5</v>
      </c>
      <c r="E664" s="115">
        <f>J664+N664+R664+V664+Z664+AD664+AH664+AL664+AP664+AX664+AT664</f>
        <v>15</v>
      </c>
      <c r="F664" s="119">
        <f>COUNTA(H664,L664,P664,T664,X664,AB664,AF664,AJ664,AN664,AV664,AR664)</f>
        <v>1</v>
      </c>
      <c r="G664" s="125"/>
      <c r="H664" s="5"/>
      <c r="I664" s="140"/>
      <c r="J664" s="126"/>
      <c r="K664" s="125">
        <f>VLOOKUP(C664,'2'!$B$101:$H$575,3,FALSE)</f>
        <v>5.7928240740740738E-2</v>
      </c>
      <c r="L664" s="5">
        <f>VLOOKUP(C664,'2'!$B$101:$H$575,4,FALSE)</f>
        <v>67</v>
      </c>
      <c r="M664" s="140">
        <f>VLOOKUP(L664,Баллы!$A$2:$B$101,2)+N664/2</f>
        <v>31.5</v>
      </c>
      <c r="N664" s="126">
        <f>VLOOKUP(C664,'2'!$B$101:$H$575,6,FALSE)</f>
        <v>15</v>
      </c>
      <c r="O664" s="125"/>
      <c r="P664" s="5"/>
      <c r="Q664" s="140"/>
      <c r="R664" s="126"/>
      <c r="S664" s="125"/>
      <c r="T664" s="5"/>
      <c r="U664" s="140"/>
      <c r="V664" s="126"/>
      <c r="W664" s="136"/>
      <c r="X664" s="5"/>
      <c r="Y664" s="140"/>
      <c r="Z664" s="126"/>
      <c r="AA664" s="136"/>
      <c r="AB664" s="131"/>
      <c r="AC664" s="140"/>
      <c r="AD664" s="126"/>
      <c r="AE664" s="136"/>
      <c r="AF664" s="5"/>
      <c r="AG664" s="140"/>
      <c r="AH664" s="126"/>
      <c r="AI664" s="155"/>
      <c r="AJ664" s="123"/>
      <c r="AK664" s="139"/>
      <c r="AL664" s="124"/>
      <c r="AM664" s="155"/>
      <c r="AN664" s="123"/>
      <c r="AO664" s="139"/>
      <c r="AP664" s="124"/>
      <c r="AQ664" s="122"/>
      <c r="AR664" s="123"/>
      <c r="AS664" s="139"/>
      <c r="AT664" s="124"/>
      <c r="AU664" s="122"/>
      <c r="AV664" s="123"/>
      <c r="AW664" s="139"/>
      <c r="AX664" s="124"/>
    </row>
    <row r="665" spans="1:50" ht="14.4" customHeight="1">
      <c r="A665" s="245">
        <f>IF(D665=0," ",RANK(D665,$D$3:$D$1238,0))</f>
        <v>659</v>
      </c>
      <c r="B665" s="246">
        <v>663</v>
      </c>
      <c r="C665" s="104" t="s">
        <v>797</v>
      </c>
      <c r="D665" s="115">
        <f>I665+M665+Q665+U665+Y665+AC665+AG665+AK665+AO665+AW665+AS665</f>
        <v>31.5</v>
      </c>
      <c r="E665" s="115">
        <f>J665+N665+R665+V665+Z665+AD665+AH665+AL665+AP665+AX665+AT665</f>
        <v>5</v>
      </c>
      <c r="F665" s="119">
        <f>COUNTA(H665,L665,P665,T665,X665,AB665,AF665,AJ665,AN665,AV665,AR665)</f>
        <v>1</v>
      </c>
      <c r="G665" s="125"/>
      <c r="H665" s="5"/>
      <c r="I665" s="140"/>
      <c r="J665" s="126"/>
      <c r="K665" s="125">
        <f>VLOOKUP(C665,'2'!$B$101:$H$575,3,FALSE)</f>
        <v>2.4537037037037038E-2</v>
      </c>
      <c r="L665" s="5">
        <f>VLOOKUP(C665,'2'!$B$101:$H$575,4,FALSE)</f>
        <v>62</v>
      </c>
      <c r="M665" s="140">
        <f>VLOOKUP(L665,Баллы!$A$2:$B$101,2)+N665/2</f>
        <v>31.5</v>
      </c>
      <c r="N665" s="126">
        <f>VLOOKUP(C665,'2'!$B$101:$H$575,6,FALSE)</f>
        <v>5</v>
      </c>
      <c r="O665" s="125"/>
      <c r="P665" s="5"/>
      <c r="Q665" s="140"/>
      <c r="R665" s="126"/>
      <c r="S665" s="125"/>
      <c r="T665" s="5"/>
      <c r="U665" s="140"/>
      <c r="V665" s="126"/>
      <c r="W665" s="136"/>
      <c r="X665" s="5"/>
      <c r="Y665" s="140"/>
      <c r="Z665" s="126"/>
      <c r="AA665" s="136"/>
      <c r="AB665" s="131"/>
      <c r="AC665" s="140"/>
      <c r="AD665" s="126"/>
      <c r="AE665" s="136"/>
      <c r="AF665" s="5"/>
      <c r="AG665" s="140"/>
      <c r="AH665" s="126"/>
      <c r="AI665" s="155"/>
      <c r="AJ665" s="123"/>
      <c r="AK665" s="139"/>
      <c r="AL665" s="124"/>
      <c r="AM665" s="155"/>
      <c r="AN665" s="123"/>
      <c r="AO665" s="139"/>
      <c r="AP665" s="124"/>
      <c r="AQ665" s="122"/>
      <c r="AR665" s="123"/>
      <c r="AS665" s="139"/>
      <c r="AT665" s="124"/>
      <c r="AU665" s="122"/>
      <c r="AV665" s="123"/>
      <c r="AW665" s="139"/>
      <c r="AX665" s="124"/>
    </row>
    <row r="666" spans="1:50" ht="14.4" customHeight="1">
      <c r="A666" s="245">
        <f>IF(D666=0," ",RANK(D666,$D$3:$D$1238,0))</f>
        <v>659</v>
      </c>
      <c r="B666" s="246">
        <v>663</v>
      </c>
      <c r="C666" s="107" t="s">
        <v>2289</v>
      </c>
      <c r="D666" s="115">
        <f>I666+M666+Q666+U666+Y666+AC666+AG666+AK666+AO666+AW666+AS666</f>
        <v>31.5</v>
      </c>
      <c r="E666" s="115">
        <f>J666+N666+R666+V666+Z666+AD666+AH666+AL666+AP666+AX666+AT666</f>
        <v>5</v>
      </c>
      <c r="F666" s="119">
        <f>COUNTA(H666,L666,P666,T666,X666,AB666,AF666,AJ666,AN666,AV666,AR666)</f>
        <v>1</v>
      </c>
      <c r="G666" s="125"/>
      <c r="H666" s="5"/>
      <c r="I666" s="140"/>
      <c r="J666" s="126"/>
      <c r="K666" s="125"/>
      <c r="L666" s="5"/>
      <c r="M666" s="140"/>
      <c r="N666" s="126"/>
      <c r="O666" s="125"/>
      <c r="P666" s="5"/>
      <c r="Q666" s="140"/>
      <c r="R666" s="126"/>
      <c r="S666" s="125">
        <f>VLOOKUP(C666,'4'!$B$2:$I$1053,3,FALSE)</f>
        <v>1.6724537037037038E-2</v>
      </c>
      <c r="T666" s="5">
        <f>VLOOKUP(C666,'4'!$B$2:$I$1053,4,FALSE)</f>
        <v>62</v>
      </c>
      <c r="U666" s="140">
        <f>VLOOKUP(T666,Баллы!$A$2:$B$101,2)+V666/2</f>
        <v>31.5</v>
      </c>
      <c r="V666" s="126">
        <f>VLOOKUP(C666,'4'!$B$2:$I$1053,6,FALSE)</f>
        <v>5</v>
      </c>
      <c r="W666" s="136"/>
      <c r="X666" s="5"/>
      <c r="Y666" s="140"/>
      <c r="Z666" s="126"/>
      <c r="AA666" s="136"/>
      <c r="AB666" s="131"/>
      <c r="AC666" s="140"/>
      <c r="AD666" s="126"/>
      <c r="AE666" s="136"/>
      <c r="AF666" s="5"/>
      <c r="AG666" s="140"/>
      <c r="AH666" s="126"/>
      <c r="AI666" s="155"/>
      <c r="AJ666" s="123"/>
      <c r="AK666" s="139"/>
      <c r="AL666" s="124"/>
      <c r="AM666" s="155"/>
      <c r="AN666" s="123"/>
      <c r="AO666" s="139"/>
      <c r="AP666" s="124"/>
      <c r="AQ666" s="122"/>
      <c r="AR666" s="123"/>
      <c r="AS666" s="139"/>
      <c r="AT666" s="124"/>
      <c r="AU666" s="122"/>
      <c r="AV666" s="123"/>
      <c r="AW666" s="139"/>
      <c r="AX666" s="124"/>
    </row>
    <row r="667" spans="1:50" ht="14.4" customHeight="1">
      <c r="A667" s="245">
        <f>IF(D667=0," ",RANK(D667,$D$3:$D$1238,0))</f>
        <v>659</v>
      </c>
      <c r="B667" s="246">
        <v>663</v>
      </c>
      <c r="C667" s="283" t="s">
        <v>5112</v>
      </c>
      <c r="D667" s="115">
        <f>I667+M667+Q667+U667+Y667+AC667+AG667+AK667+AO667+AW667+AS667</f>
        <v>31.5</v>
      </c>
      <c r="E667" s="115">
        <f>J667+N667+R667+V667+Z667+AD667+AH667+AL667+AP667+AX667+AT667</f>
        <v>5</v>
      </c>
      <c r="F667" s="119">
        <f>COUNTA(H667,L667,P667,T667,X667,AB667,AF667,AJ667,AN667,AV667,AR667)</f>
        <v>1</v>
      </c>
      <c r="G667" s="125"/>
      <c r="H667" s="5"/>
      <c r="I667" s="140"/>
      <c r="J667" s="126"/>
      <c r="K667" s="125"/>
      <c r="L667" s="5"/>
      <c r="M667" s="140"/>
      <c r="N667" s="126"/>
      <c r="O667" s="125"/>
      <c r="P667" s="5"/>
      <c r="Q667" s="140"/>
      <c r="R667" s="126"/>
      <c r="S667" s="125"/>
      <c r="T667" s="5"/>
      <c r="U667" s="140"/>
      <c r="V667" s="126"/>
      <c r="W667" s="136"/>
      <c r="X667" s="5"/>
      <c r="Y667" s="140"/>
      <c r="Z667" s="126"/>
      <c r="AA667" s="136"/>
      <c r="AB667" s="257"/>
      <c r="AC667" s="140"/>
      <c r="AD667" s="126"/>
      <c r="AE667" s="136"/>
      <c r="AF667" s="5"/>
      <c r="AG667" s="140"/>
      <c r="AH667" s="126"/>
      <c r="AI667" s="155"/>
      <c r="AJ667" s="123"/>
      <c r="AK667" s="139"/>
      <c r="AL667" s="124"/>
      <c r="AM667" s="155">
        <f>VLOOKUP(C667,'9'!$B$2:$H$1187,3,FALSE)</f>
        <v>1.9965277777777776E-2</v>
      </c>
      <c r="AN667" s="123">
        <f>VLOOKUP(C667,'9'!$B$2:$H$1187,4,FALSE)</f>
        <v>62</v>
      </c>
      <c r="AO667" s="139">
        <f>VLOOKUP(AN667,Баллы!$A$2:$B$101,2)+AP667/2</f>
        <v>31.5</v>
      </c>
      <c r="AP667" s="124">
        <f>VLOOKUP(C667,'9'!$B$2:$H$1187,6,FALSE)</f>
        <v>5</v>
      </c>
      <c r="AQ667" s="122"/>
      <c r="AR667" s="123"/>
      <c r="AS667" s="139"/>
      <c r="AT667" s="124"/>
      <c r="AU667" s="122"/>
      <c r="AV667" s="123"/>
      <c r="AW667" s="139"/>
      <c r="AX667" s="124"/>
    </row>
    <row r="668" spans="1:50" ht="14.4" customHeight="1">
      <c r="A668" s="245">
        <f>IF(D668=0," ",RANK(D668,$D$3:$D$1238,0))</f>
        <v>666</v>
      </c>
      <c r="B668" s="246">
        <v>666</v>
      </c>
      <c r="C668" s="104" t="s">
        <v>564</v>
      </c>
      <c r="D668" s="115">
        <f>I668+M668+Q668+U668+Y668+AC668+AG668+AK668+AO668+AW668+AS668</f>
        <v>31</v>
      </c>
      <c r="E668" s="115">
        <f>J668+N668+R668+V668+Z668+AD668+AH668+AL668+AP668+AX668+AT668</f>
        <v>10</v>
      </c>
      <c r="F668" s="119">
        <f>COUNTA(H668,L668,P668,T668,X668,AB668,AF668,AJ668,AN668,AV668,AR668)</f>
        <v>1</v>
      </c>
      <c r="G668" s="125">
        <f>VLOOKUP(C668,'1'!$B$46:$H$384,3,FALSE)</f>
        <v>3.875E-2</v>
      </c>
      <c r="H668" s="5">
        <f>VLOOKUP(C668,'1'!$B$46:$H$384,4,FALSE)</f>
        <v>65</v>
      </c>
      <c r="I668" s="140">
        <f>VLOOKUP(H668,Баллы!$A$2:$B$101,2)+J668/2</f>
        <v>31</v>
      </c>
      <c r="J668" s="126">
        <f>VLOOKUP(C668,'1'!$B$46:$H$384,6,FALSE)</f>
        <v>10</v>
      </c>
      <c r="K668" s="125"/>
      <c r="L668" s="5"/>
      <c r="M668" s="140"/>
      <c r="N668" s="126"/>
      <c r="O668" s="125"/>
      <c r="P668" s="5"/>
      <c r="Q668" s="140"/>
      <c r="R668" s="126"/>
      <c r="S668" s="125"/>
      <c r="T668" s="5"/>
      <c r="U668" s="140"/>
      <c r="V668" s="126"/>
      <c r="W668" s="136"/>
      <c r="X668" s="5"/>
      <c r="Y668" s="140"/>
      <c r="Z668" s="126"/>
      <c r="AA668" s="136"/>
      <c r="AB668" s="131"/>
      <c r="AC668" s="140"/>
      <c r="AD668" s="126"/>
      <c r="AE668" s="136"/>
      <c r="AF668" s="5"/>
      <c r="AG668" s="140"/>
      <c r="AH668" s="126"/>
      <c r="AI668" s="155"/>
      <c r="AJ668" s="123"/>
      <c r="AK668" s="139"/>
      <c r="AL668" s="124"/>
      <c r="AM668" s="155"/>
      <c r="AN668" s="123"/>
      <c r="AO668" s="139"/>
      <c r="AP668" s="124"/>
      <c r="AQ668" s="122"/>
      <c r="AR668" s="123"/>
      <c r="AS668" s="139"/>
      <c r="AT668" s="124"/>
      <c r="AU668" s="122"/>
      <c r="AV668" s="123"/>
      <c r="AW668" s="139"/>
      <c r="AX668" s="124"/>
    </row>
    <row r="669" spans="1:50" ht="14.4" customHeight="1">
      <c r="A669" s="245">
        <f>IF(D669=0," ",RANK(D669,$D$3:$D$1238,0))</f>
        <v>666</v>
      </c>
      <c r="B669" s="246">
        <v>666</v>
      </c>
      <c r="C669" s="107" t="s">
        <v>1797</v>
      </c>
      <c r="D669" s="115">
        <f>I669+M669+Q669+U669+Y669+AC669+AG669+AK669+AO669+AW669+AS669</f>
        <v>31</v>
      </c>
      <c r="E669" s="115">
        <f>J669+N669+R669+V669+Z669+AD669+AH669+AL669+AP669+AX669+AT669</f>
        <v>10</v>
      </c>
      <c r="F669" s="119">
        <f>COUNTA(H669,L669,P669,T669,X669,AB669,AF669,AJ669,AN669,AV669,AR669)</f>
        <v>1</v>
      </c>
      <c r="G669" s="125"/>
      <c r="H669" s="5"/>
      <c r="I669" s="140"/>
      <c r="J669" s="126"/>
      <c r="K669" s="125"/>
      <c r="L669" s="5"/>
      <c r="M669" s="140"/>
      <c r="N669" s="126"/>
      <c r="O669" s="125"/>
      <c r="P669" s="5"/>
      <c r="Q669" s="140"/>
      <c r="R669" s="126"/>
      <c r="S669" s="125">
        <f>VLOOKUP(C669,'4'!$B$2:$I$1053,3,FALSE)</f>
        <v>3.6249999999999998E-2</v>
      </c>
      <c r="T669" s="5">
        <f>VLOOKUP(C669,'4'!$B$2:$I$1053,4,FALSE)</f>
        <v>65</v>
      </c>
      <c r="U669" s="140">
        <f>VLOOKUP(T669,Баллы!$A$2:$B$101,2)+V669/2</f>
        <v>31</v>
      </c>
      <c r="V669" s="126">
        <f>VLOOKUP(C669,'4'!$B$2:$I$1053,6,FALSE)</f>
        <v>10</v>
      </c>
      <c r="W669" s="136"/>
      <c r="X669" s="5"/>
      <c r="Y669" s="140"/>
      <c r="Z669" s="126"/>
      <c r="AA669" s="136"/>
      <c r="AB669" s="131"/>
      <c r="AC669" s="140"/>
      <c r="AD669" s="126"/>
      <c r="AE669" s="136"/>
      <c r="AF669" s="5"/>
      <c r="AG669" s="140"/>
      <c r="AH669" s="126"/>
      <c r="AI669" s="155"/>
      <c r="AJ669" s="123"/>
      <c r="AK669" s="139"/>
      <c r="AL669" s="124"/>
      <c r="AM669" s="155"/>
      <c r="AN669" s="123"/>
      <c r="AO669" s="139"/>
      <c r="AP669" s="124"/>
      <c r="AQ669" s="122"/>
      <c r="AR669" s="123"/>
      <c r="AS669" s="139"/>
      <c r="AT669" s="124"/>
      <c r="AU669" s="122"/>
      <c r="AV669" s="123"/>
      <c r="AW669" s="139"/>
      <c r="AX669" s="124"/>
    </row>
    <row r="670" spans="1:50" ht="14.4" customHeight="1">
      <c r="A670" s="245">
        <f>IF(D670=0," ",RANK(D670,$D$3:$D$1238,0))</f>
        <v>666</v>
      </c>
      <c r="B670" s="246">
        <v>666</v>
      </c>
      <c r="C670" s="104" t="s">
        <v>6324</v>
      </c>
      <c r="D670" s="115">
        <f>I670+M670+Q670+U670+Y670+AC670+AG670+AK670+AO670+AW670+AS670</f>
        <v>31</v>
      </c>
      <c r="E670" s="115">
        <f>J670+N670+R670+V670+Z670+AD670+AH670+AL670+AP670+AX670+AT670</f>
        <v>10</v>
      </c>
      <c r="F670" s="119">
        <f>COUNTA(H670,L670,P670,T670,X670,AB670,AF670,AJ670,AN670,AV670,AR670)</f>
        <v>1</v>
      </c>
      <c r="G670" s="125"/>
      <c r="H670" s="5"/>
      <c r="I670" s="140"/>
      <c r="J670" s="126"/>
      <c r="K670" s="125"/>
      <c r="L670" s="5"/>
      <c r="M670" s="140"/>
      <c r="N670" s="126"/>
      <c r="O670" s="125"/>
      <c r="P670" s="5"/>
      <c r="Q670" s="140"/>
      <c r="R670" s="126"/>
      <c r="S670" s="125"/>
      <c r="T670" s="5"/>
      <c r="U670" s="140"/>
      <c r="V670" s="126"/>
      <c r="W670" s="136"/>
      <c r="X670" s="5"/>
      <c r="Y670" s="140"/>
      <c r="Z670" s="126"/>
      <c r="AA670" s="136"/>
      <c r="AB670" s="257"/>
      <c r="AC670" s="140"/>
      <c r="AD670" s="126"/>
      <c r="AE670" s="136"/>
      <c r="AF670" s="5"/>
      <c r="AG670" s="140"/>
      <c r="AH670" s="126"/>
      <c r="AI670" s="155"/>
      <c r="AJ670" s="123"/>
      <c r="AK670" s="139"/>
      <c r="AL670" s="124"/>
      <c r="AM670" s="155"/>
      <c r="AN670" s="123"/>
      <c r="AO670" s="139"/>
      <c r="AP670" s="124"/>
      <c r="AQ670" s="122">
        <f>VLOOKUP(C670,'10'!$B$8:$H$232,3,FALSE)</f>
        <v>5.662037037037037E-2</v>
      </c>
      <c r="AR670" s="123">
        <f>VLOOKUP(C670,'10'!$B$8:$H$232,4,FALSE)</f>
        <v>65</v>
      </c>
      <c r="AS670" s="139">
        <f>VLOOKUP(AR670,Баллы!$A$2:$B$101,2)+AT670/2</f>
        <v>31</v>
      </c>
      <c r="AT670" s="124">
        <f>VLOOKUP(C670,'10'!$B$8:$H$232,6,FALSE)</f>
        <v>10</v>
      </c>
      <c r="AU670" s="122"/>
      <c r="AV670" s="123"/>
      <c r="AW670" s="139"/>
      <c r="AX670" s="124"/>
    </row>
    <row r="671" spans="1:50" ht="14.4" customHeight="1">
      <c r="A671" s="245">
        <f>IF(D671=0," ",RANK(D671,$D$3:$D$1238,0))</f>
        <v>669</v>
      </c>
      <c r="B671" s="246">
        <v>669</v>
      </c>
      <c r="C671" s="104" t="s">
        <v>6367</v>
      </c>
      <c r="D671" s="115">
        <f>I671+M671+Q671+U671+Y671+AC671+AG671+AK671+AO671+AW671+AS671</f>
        <v>30.5</v>
      </c>
      <c r="E671" s="115">
        <f>J671+N671+R671+V671+Z671+AD671+AH671+AL671+AP671+AX671+AT671</f>
        <v>15</v>
      </c>
      <c r="F671" s="119">
        <f>COUNTA(H671,L671,P671,T671,X671,AB671,AF671,AJ671,AN671,AV671,AR671)</f>
        <v>1</v>
      </c>
      <c r="G671" s="125"/>
      <c r="H671" s="5"/>
      <c r="I671" s="140"/>
      <c r="J671" s="126"/>
      <c r="K671" s="125"/>
      <c r="L671" s="5"/>
      <c r="M671" s="140"/>
      <c r="N671" s="126"/>
      <c r="O671" s="125"/>
      <c r="P671" s="5"/>
      <c r="Q671" s="140"/>
      <c r="R671" s="126"/>
      <c r="S671" s="125"/>
      <c r="T671" s="5"/>
      <c r="U671" s="140"/>
      <c r="V671" s="126"/>
      <c r="W671" s="136"/>
      <c r="X671" s="5"/>
      <c r="Y671" s="140"/>
      <c r="Z671" s="126"/>
      <c r="AA671" s="136"/>
      <c r="AB671" s="257"/>
      <c r="AC671" s="140"/>
      <c r="AD671" s="126"/>
      <c r="AE671" s="136"/>
      <c r="AF671" s="5"/>
      <c r="AG671" s="140"/>
      <c r="AH671" s="126"/>
      <c r="AI671" s="155"/>
      <c r="AJ671" s="123"/>
      <c r="AK671" s="139"/>
      <c r="AL671" s="124"/>
      <c r="AM671" s="155"/>
      <c r="AN671" s="123"/>
      <c r="AO671" s="139"/>
      <c r="AP671" s="124"/>
      <c r="AQ671" s="122"/>
      <c r="AR671" s="123"/>
      <c r="AS671" s="139"/>
      <c r="AT671" s="124"/>
      <c r="AU671" s="122">
        <f>VLOOKUP(C671,'11'!$B$9:$H$521,3,FALSE)</f>
        <v>6.7465277777777777E-2</v>
      </c>
      <c r="AV671" s="123">
        <f>VLOOKUP(C671,'11'!$B$9:$H$521,4,FALSE)</f>
        <v>68</v>
      </c>
      <c r="AW671" s="139">
        <f>VLOOKUP(AV671,Баллы!$A$2:$B$101,2)+AX671/2</f>
        <v>30.5</v>
      </c>
      <c r="AX671" s="124">
        <f>VLOOKUP(C671,'11'!$B$9:$H$521,6,FALSE)</f>
        <v>15</v>
      </c>
    </row>
    <row r="672" spans="1:50" ht="14.4" customHeight="1">
      <c r="A672" s="245">
        <f>IF(D672=0," ",RANK(D672,$D$3:$D$1238,0))</f>
        <v>669</v>
      </c>
      <c r="B672" s="246">
        <v>670</v>
      </c>
      <c r="C672" s="104" t="s">
        <v>484</v>
      </c>
      <c r="D672" s="115">
        <f>I672+M672+Q672+U672+Y672+AC672+AG672+AK672+AO672+AW672+AS672</f>
        <v>30.5</v>
      </c>
      <c r="E672" s="115">
        <f>J672+N672+R672+V672+Z672+AD672+AH672+AL672+AP672+AX672+AT672</f>
        <v>5</v>
      </c>
      <c r="F672" s="119">
        <f>COUNTA(H672,L672,P672,T672,X672,AB672,AF672,AJ672,AN672,AV672,AR672)</f>
        <v>1</v>
      </c>
      <c r="G672" s="125"/>
      <c r="H672" s="5"/>
      <c r="I672" s="140"/>
      <c r="J672" s="126"/>
      <c r="K672" s="125">
        <f>VLOOKUP(C672,'2'!$B$101:$H$575,3,FALSE)</f>
        <v>2.4907407407407406E-2</v>
      </c>
      <c r="L672" s="5">
        <f>VLOOKUP(C672,'2'!$B$101:$H$575,4,FALSE)</f>
        <v>63</v>
      </c>
      <c r="M672" s="140">
        <f>VLOOKUP(L672,Баллы!$A$2:$B$101,2)+N672/2</f>
        <v>30.5</v>
      </c>
      <c r="N672" s="126">
        <f>VLOOKUP(C672,'2'!$B$101:$H$575,6,FALSE)</f>
        <v>5</v>
      </c>
      <c r="O672" s="125"/>
      <c r="P672" s="5"/>
      <c r="Q672" s="140"/>
      <c r="R672" s="126"/>
      <c r="S672" s="125"/>
      <c r="T672" s="5"/>
      <c r="U672" s="140"/>
      <c r="V672" s="126"/>
      <c r="W672" s="136"/>
      <c r="X672" s="5"/>
      <c r="Y672" s="140"/>
      <c r="Z672" s="126"/>
      <c r="AA672" s="136"/>
      <c r="AB672" s="131"/>
      <c r="AC672" s="140"/>
      <c r="AD672" s="126"/>
      <c r="AE672" s="136"/>
      <c r="AF672" s="5"/>
      <c r="AG672" s="140"/>
      <c r="AH672" s="126"/>
      <c r="AI672" s="155"/>
      <c r="AJ672" s="123"/>
      <c r="AK672" s="139"/>
      <c r="AL672" s="124"/>
      <c r="AM672" s="155"/>
      <c r="AN672" s="123"/>
      <c r="AO672" s="139"/>
      <c r="AP672" s="124"/>
      <c r="AQ672" s="122"/>
      <c r="AR672" s="123"/>
      <c r="AS672" s="139"/>
      <c r="AT672" s="124"/>
      <c r="AU672" s="122"/>
      <c r="AV672" s="123"/>
      <c r="AW672" s="139"/>
      <c r="AX672" s="124"/>
    </row>
    <row r="673" spans="1:50" ht="14.4" customHeight="1">
      <c r="A673" s="245">
        <f>IF(D673=0," ",RANK(D673,$D$3:$D$1238,0))</f>
        <v>669</v>
      </c>
      <c r="B673" s="246">
        <v>670</v>
      </c>
      <c r="C673" s="107" t="s">
        <v>2122</v>
      </c>
      <c r="D673" s="115">
        <f>I673+M673+Q673+U673+Y673+AC673+AG673+AK673+AO673+AW673+AS673</f>
        <v>30.5</v>
      </c>
      <c r="E673" s="115">
        <f>J673+N673+R673+V673+Z673+AD673+AH673+AL673+AP673+AX673+AT673</f>
        <v>5</v>
      </c>
      <c r="F673" s="119">
        <f>COUNTA(H673,L673,P673,T673,X673,AB673,AF673,AJ673,AN673,AV673,AR673)</f>
        <v>1</v>
      </c>
      <c r="G673" s="125"/>
      <c r="H673" s="5"/>
      <c r="I673" s="140"/>
      <c r="J673" s="126"/>
      <c r="K673" s="125"/>
      <c r="L673" s="5"/>
      <c r="M673" s="140"/>
      <c r="N673" s="126"/>
      <c r="O673" s="125"/>
      <c r="P673" s="5"/>
      <c r="Q673" s="140"/>
      <c r="R673" s="126"/>
      <c r="S673" s="125">
        <f>VLOOKUP(C673,'4'!$B$2:$I$1053,3,FALSE)</f>
        <v>1.681712962962963E-2</v>
      </c>
      <c r="T673" s="5">
        <f>VLOOKUP(C673,'4'!$B$2:$I$1053,4,FALSE)</f>
        <v>63</v>
      </c>
      <c r="U673" s="140">
        <f>VLOOKUP(T673,Баллы!$A$2:$B$101,2)+V673/2</f>
        <v>30.5</v>
      </c>
      <c r="V673" s="126">
        <f>VLOOKUP(C673,'4'!$B$2:$I$1053,6,FALSE)</f>
        <v>5</v>
      </c>
      <c r="W673" s="136"/>
      <c r="X673" s="5"/>
      <c r="Y673" s="140"/>
      <c r="Z673" s="126"/>
      <c r="AA673" s="136"/>
      <c r="AB673" s="131"/>
      <c r="AC673" s="140"/>
      <c r="AD673" s="126"/>
      <c r="AE673" s="136"/>
      <c r="AF673" s="5"/>
      <c r="AG673" s="140"/>
      <c r="AH673" s="126"/>
      <c r="AI673" s="155"/>
      <c r="AJ673" s="123"/>
      <c r="AK673" s="139"/>
      <c r="AL673" s="124"/>
      <c r="AM673" s="155"/>
      <c r="AN673" s="123"/>
      <c r="AO673" s="139"/>
      <c r="AP673" s="124"/>
      <c r="AQ673" s="122"/>
      <c r="AR673" s="123"/>
      <c r="AS673" s="139"/>
      <c r="AT673" s="124"/>
      <c r="AU673" s="122"/>
      <c r="AV673" s="123"/>
      <c r="AW673" s="139"/>
      <c r="AX673" s="124"/>
    </row>
    <row r="674" spans="1:50" ht="14.4" customHeight="1">
      <c r="A674" s="245">
        <f>IF(D674=0," ",RANK(D674,$D$3:$D$1238,0))</f>
        <v>669</v>
      </c>
      <c r="B674" s="246">
        <v>670</v>
      </c>
      <c r="C674" s="283" t="s">
        <v>5113</v>
      </c>
      <c r="D674" s="115">
        <f>I674+M674+Q674+U674+Y674+AC674+AG674+AK674+AO674+AW674+AS674</f>
        <v>30.5</v>
      </c>
      <c r="E674" s="115">
        <f>J674+N674+R674+V674+Z674+AD674+AH674+AL674+AP674+AX674+AT674</f>
        <v>5</v>
      </c>
      <c r="F674" s="119">
        <f>COUNTA(H674,L674,P674,T674,X674,AB674,AF674,AJ674,AN674,AV674,AR674)</f>
        <v>1</v>
      </c>
      <c r="G674" s="125"/>
      <c r="H674" s="5"/>
      <c r="I674" s="140"/>
      <c r="J674" s="126"/>
      <c r="K674" s="125"/>
      <c r="L674" s="5"/>
      <c r="M674" s="140"/>
      <c r="N674" s="126"/>
      <c r="O674" s="125"/>
      <c r="P674" s="5"/>
      <c r="Q674" s="140"/>
      <c r="R674" s="126"/>
      <c r="S674" s="125"/>
      <c r="T674" s="5"/>
      <c r="U674" s="140"/>
      <c r="V674" s="126"/>
      <c r="W674" s="136"/>
      <c r="X674" s="5"/>
      <c r="Y674" s="140"/>
      <c r="Z674" s="126"/>
      <c r="AA674" s="136"/>
      <c r="AB674" s="257"/>
      <c r="AC674" s="140"/>
      <c r="AD674" s="126"/>
      <c r="AE674" s="136"/>
      <c r="AF674" s="5"/>
      <c r="AG674" s="140"/>
      <c r="AH674" s="126"/>
      <c r="AI674" s="155"/>
      <c r="AJ674" s="123"/>
      <c r="AK674" s="139"/>
      <c r="AL674" s="124"/>
      <c r="AM674" s="155">
        <f>VLOOKUP(C674,'9'!$B$2:$H$1187,3,FALSE)</f>
        <v>1.9618055555555555E-2</v>
      </c>
      <c r="AN674" s="123">
        <f>VLOOKUP(C674,'9'!$B$2:$H$1187,4,FALSE)</f>
        <v>63</v>
      </c>
      <c r="AO674" s="139">
        <f>VLOOKUP(AN674,Баллы!$A$2:$B$101,2)+AP674/2</f>
        <v>30.5</v>
      </c>
      <c r="AP674" s="124">
        <f>VLOOKUP(C674,'9'!$B$2:$H$1187,6,FALSE)</f>
        <v>5</v>
      </c>
      <c r="AQ674" s="122"/>
      <c r="AR674" s="123"/>
      <c r="AS674" s="139"/>
      <c r="AT674" s="124"/>
      <c r="AU674" s="122"/>
      <c r="AV674" s="123"/>
      <c r="AW674" s="139"/>
      <c r="AX674" s="124"/>
    </row>
    <row r="675" spans="1:50" ht="14.4" customHeight="1">
      <c r="A675" s="245">
        <f>IF(D675=0," ",RANK(D675,$D$3:$D$1238,0))</f>
        <v>673</v>
      </c>
      <c r="B675" s="246">
        <v>673</v>
      </c>
      <c r="C675" s="107" t="s">
        <v>2483</v>
      </c>
      <c r="D675" s="115">
        <f>I675+M675+Q675+U675+Y675+AC675+AG675+AK675+AO675+AW675+AS675</f>
        <v>30</v>
      </c>
      <c r="E675" s="115">
        <f>J675+N675+R675+V675+Z675+AD675+AH675+AL675+AP675+AX675+AT675</f>
        <v>30</v>
      </c>
      <c r="F675" s="119">
        <f>COUNTA(H675,L675,P675,T675,X675,AB675,AF675,AJ675,AN675,AV675,AR675)</f>
        <v>2</v>
      </c>
      <c r="G675" s="125"/>
      <c r="H675" s="5"/>
      <c r="I675" s="140"/>
      <c r="J675" s="126"/>
      <c r="K675" s="125"/>
      <c r="L675" s="5"/>
      <c r="M675" s="140"/>
      <c r="N675" s="126"/>
      <c r="O675" s="125"/>
      <c r="P675" s="5"/>
      <c r="Q675" s="140"/>
      <c r="R675" s="126"/>
      <c r="S675" s="125">
        <f>VLOOKUP(C675,'4'!$B$2:$I$1053,3,FALSE)</f>
        <v>8.3287037037037034E-2</v>
      </c>
      <c r="T675" s="5">
        <f>VLOOKUP(C675,'4'!$B$2:$I$1053,4,FALSE)</f>
        <v>77</v>
      </c>
      <c r="U675" s="140">
        <f>VLOOKUP(T675,Баллы!$A$2:$B$101,2)+V675/2</f>
        <v>24</v>
      </c>
      <c r="V675" s="126">
        <f>VLOOKUP(C675,'4'!$B$2:$I$1053,6,FALSE)</f>
        <v>20</v>
      </c>
      <c r="W675" s="136"/>
      <c r="X675" s="5"/>
      <c r="Y675" s="140"/>
      <c r="Z675" s="126"/>
      <c r="AA675" s="136"/>
      <c r="AB675" s="131"/>
      <c r="AC675" s="140"/>
      <c r="AD675" s="126"/>
      <c r="AE675" s="136"/>
      <c r="AF675" s="5"/>
      <c r="AG675" s="140"/>
      <c r="AH675" s="126"/>
      <c r="AI675" s="155"/>
      <c r="AJ675" s="123"/>
      <c r="AK675" s="139"/>
      <c r="AL675" s="124"/>
      <c r="AM675" s="155">
        <f>VLOOKUP(C675,'9'!$B$2:$H$1187,3,FALSE)</f>
        <v>3.8807870370370368E-2</v>
      </c>
      <c r="AN675" s="123">
        <f>VLOOKUP(C675,'9'!$B$2:$H$1187,4,FALSE)</f>
        <v>116</v>
      </c>
      <c r="AO675" s="139">
        <f>VLOOKUP(AN675,Баллы!$A$2:$B$101,2)+AP675/2</f>
        <v>6</v>
      </c>
      <c r="AP675" s="124">
        <f>VLOOKUP(C675,'9'!$B$2:$H$1187,6,FALSE)</f>
        <v>10</v>
      </c>
      <c r="AQ675" s="122"/>
      <c r="AR675" s="123"/>
      <c r="AS675" s="139"/>
      <c r="AT675" s="124"/>
      <c r="AU675" s="122"/>
      <c r="AV675" s="123"/>
      <c r="AW675" s="139"/>
      <c r="AX675" s="124"/>
    </row>
    <row r="676" spans="1:50" ht="14.4" customHeight="1">
      <c r="A676" s="245">
        <f>IF(D676=0," ",RANK(D676,$D$3:$D$1238,0))</f>
        <v>673</v>
      </c>
      <c r="B676" s="246">
        <v>674</v>
      </c>
      <c r="C676" s="107" t="s">
        <v>1901</v>
      </c>
      <c r="D676" s="115">
        <f>I676+M676+Q676+U676+Y676+AC676+AG676+AK676+AO676+AW676+AS676</f>
        <v>30</v>
      </c>
      <c r="E676" s="115">
        <f>J676+N676+R676+V676+Z676+AD676+AH676+AL676+AP676+AX676+AT676</f>
        <v>20</v>
      </c>
      <c r="F676" s="119">
        <f>COUNTA(H676,L676,P676,T676,X676,AB676,AF676,AJ676,AN676,AV676,AR676)</f>
        <v>1</v>
      </c>
      <c r="G676" s="125"/>
      <c r="H676" s="5"/>
      <c r="I676" s="140"/>
      <c r="J676" s="126"/>
      <c r="K676" s="125"/>
      <c r="L676" s="5"/>
      <c r="M676" s="140"/>
      <c r="N676" s="126"/>
      <c r="O676" s="125"/>
      <c r="P676" s="5"/>
      <c r="Q676" s="140"/>
      <c r="R676" s="126"/>
      <c r="S676" s="125">
        <f>VLOOKUP(C676,'4'!$B$2:$I$1053,3,FALSE)</f>
        <v>8.2349537037037041E-2</v>
      </c>
      <c r="T676" s="5">
        <f>VLOOKUP(C676,'4'!$B$2:$I$1053,4,FALSE)</f>
        <v>71</v>
      </c>
      <c r="U676" s="140">
        <f>VLOOKUP(T676,Баллы!$A$2:$B$101,2)+V676/2</f>
        <v>30</v>
      </c>
      <c r="V676" s="126">
        <f>VLOOKUP(C676,'4'!$B$2:$I$1053,6,FALSE)</f>
        <v>20</v>
      </c>
      <c r="W676" s="136"/>
      <c r="X676" s="5"/>
      <c r="Y676" s="140"/>
      <c r="Z676" s="126"/>
      <c r="AA676" s="136"/>
      <c r="AB676" s="131"/>
      <c r="AC676" s="140"/>
      <c r="AD676" s="126"/>
      <c r="AE676" s="136"/>
      <c r="AF676" s="5"/>
      <c r="AG676" s="140"/>
      <c r="AH676" s="126"/>
      <c r="AI676" s="155"/>
      <c r="AJ676" s="123"/>
      <c r="AK676" s="139"/>
      <c r="AL676" s="124"/>
      <c r="AM676" s="155"/>
      <c r="AN676" s="123"/>
      <c r="AO676" s="139"/>
      <c r="AP676" s="124"/>
      <c r="AQ676" s="122"/>
      <c r="AR676" s="123"/>
      <c r="AS676" s="139"/>
      <c r="AT676" s="124"/>
      <c r="AU676" s="122"/>
      <c r="AV676" s="123"/>
      <c r="AW676" s="139"/>
      <c r="AX676" s="124"/>
    </row>
    <row r="677" spans="1:50" ht="14.4" customHeight="1">
      <c r="A677" s="245">
        <f>IF(D677=0," ",RANK(D677,$D$3:$D$1238,0))</f>
        <v>673</v>
      </c>
      <c r="B677" s="246">
        <v>675</v>
      </c>
      <c r="C677" s="107" t="s">
        <v>1549</v>
      </c>
      <c r="D677" s="115">
        <f>I677+M677+Q677+U677+Y677+AC677+AG677+AK677+AO677+AW677+AS677</f>
        <v>30</v>
      </c>
      <c r="E677" s="115">
        <f>J677+N677+R677+V677+Z677+AD677+AH677+AL677+AP677+AX677+AT677</f>
        <v>10</v>
      </c>
      <c r="F677" s="119">
        <f>COUNTA(H677,L677,P677,T677,X677,AB677,AF677,AJ677,AN677,AV677,AR677)</f>
        <v>2</v>
      </c>
      <c r="G677" s="125"/>
      <c r="H677" s="5"/>
      <c r="I677" s="140"/>
      <c r="J677" s="126"/>
      <c r="K677" s="125"/>
      <c r="L677" s="5"/>
      <c r="M677" s="140"/>
      <c r="N677" s="126"/>
      <c r="O677" s="125"/>
      <c r="P677" s="5"/>
      <c r="Q677" s="140"/>
      <c r="R677" s="126"/>
      <c r="S677" s="125">
        <f>VLOOKUP(C677,'4'!$B$2:$I$1053,3,FALSE)</f>
        <v>2.0856481481481483E-2</v>
      </c>
      <c r="T677" s="5">
        <f>VLOOKUP(C677,'4'!$B$2:$I$1053,4,FALSE)</f>
        <v>125</v>
      </c>
      <c r="U677" s="140">
        <f>VLOOKUP(T677,Баллы!$A$2:$B$101,2)+V677/2</f>
        <v>3.5</v>
      </c>
      <c r="V677" s="126">
        <f>VLOOKUP(C677,'4'!$B$2:$I$1053,6,FALSE)</f>
        <v>5</v>
      </c>
      <c r="W677" s="136"/>
      <c r="X677" s="5"/>
      <c r="Y677" s="140"/>
      <c r="Z677" s="126"/>
      <c r="AA677" s="136"/>
      <c r="AB677" s="257"/>
      <c r="AC677" s="140"/>
      <c r="AD677" s="126"/>
      <c r="AE677" s="136"/>
      <c r="AF677" s="5"/>
      <c r="AG677" s="140"/>
      <c r="AH677" s="126"/>
      <c r="AI677" s="155"/>
      <c r="AJ677" s="123"/>
      <c r="AK677" s="139"/>
      <c r="AL677" s="124"/>
      <c r="AM677" s="155">
        <f>VLOOKUP(C677,'9'!$B$2:$H$1187,3,FALSE)</f>
        <v>2.0219907407407409E-2</v>
      </c>
      <c r="AN677" s="123">
        <f>VLOOKUP(C677,'9'!$B$2:$H$1187,4,FALSE)</f>
        <v>67</v>
      </c>
      <c r="AO677" s="139">
        <f>VLOOKUP(AN677,Баллы!$A$2:$B$101,2)+AP677/2</f>
        <v>26.5</v>
      </c>
      <c r="AP677" s="124">
        <f>VLOOKUP(C677,'9'!$B$2:$H$1187,6,FALSE)</f>
        <v>5</v>
      </c>
      <c r="AQ677" s="122"/>
      <c r="AR677" s="123"/>
      <c r="AS677" s="139"/>
      <c r="AT677" s="124"/>
      <c r="AU677" s="122"/>
      <c r="AV677" s="123"/>
      <c r="AW677" s="139"/>
      <c r="AX677" s="124"/>
    </row>
    <row r="678" spans="1:50" ht="14.4" customHeight="1">
      <c r="A678" s="245">
        <f>IF(D678=0," ",RANK(D678,$D$3:$D$1238,0))</f>
        <v>673</v>
      </c>
      <c r="B678" s="246">
        <v>676</v>
      </c>
      <c r="C678" s="283" t="s">
        <v>4629</v>
      </c>
      <c r="D678" s="115">
        <f>I678+M678+Q678+U678+Y678+AC678+AG678+AK678+AO678+AW678+AS678</f>
        <v>30</v>
      </c>
      <c r="E678" s="115">
        <f>J678+N678+R678+V678+Z678+AD678+AH678+AL678+AP678+AX678+AT678</f>
        <v>10</v>
      </c>
      <c r="F678" s="119">
        <f>COUNTA(H678,L678,P678,T678,X678,AB678,AF678,AJ678,AN678,AV678,AR678)</f>
        <v>1</v>
      </c>
      <c r="G678" s="125"/>
      <c r="H678" s="5"/>
      <c r="I678" s="140"/>
      <c r="J678" s="126"/>
      <c r="K678" s="125"/>
      <c r="L678" s="5"/>
      <c r="M678" s="140"/>
      <c r="N678" s="126"/>
      <c r="O678" s="125"/>
      <c r="P678" s="5"/>
      <c r="Q678" s="140"/>
      <c r="R678" s="126"/>
      <c r="S678" s="125"/>
      <c r="T678" s="5"/>
      <c r="U678" s="140"/>
      <c r="V678" s="126"/>
      <c r="W678" s="136"/>
      <c r="X678" s="5"/>
      <c r="Y678" s="140"/>
      <c r="Z678" s="126"/>
      <c r="AA678" s="136"/>
      <c r="AB678" s="257"/>
      <c r="AC678" s="140"/>
      <c r="AD678" s="126"/>
      <c r="AE678" s="136"/>
      <c r="AF678" s="5"/>
      <c r="AG678" s="140"/>
      <c r="AH678" s="126"/>
      <c r="AI678" s="155"/>
      <c r="AJ678" s="123"/>
      <c r="AK678" s="139"/>
      <c r="AL678" s="124"/>
      <c r="AM678" s="155">
        <f>VLOOKUP(C678,'9'!$B$2:$H$1187,3,FALSE)</f>
        <v>3.577546296296296E-2</v>
      </c>
      <c r="AN678" s="123">
        <f>VLOOKUP(C678,'9'!$B$2:$H$1187,4,FALSE)</f>
        <v>66</v>
      </c>
      <c r="AO678" s="139">
        <f>VLOOKUP(AN678,Баллы!$A$2:$B$101,2)+AP678/2</f>
        <v>30</v>
      </c>
      <c r="AP678" s="124">
        <f>VLOOKUP(C678,'9'!$B$2:$H$1187,6,FALSE)</f>
        <v>10</v>
      </c>
      <c r="AQ678" s="122"/>
      <c r="AR678" s="123"/>
      <c r="AS678" s="139"/>
      <c r="AT678" s="124"/>
      <c r="AU678" s="122"/>
      <c r="AV678" s="123"/>
      <c r="AW678" s="139"/>
      <c r="AX678" s="124"/>
    </row>
    <row r="679" spans="1:50" ht="14.4" customHeight="1">
      <c r="A679" s="245">
        <f>IF(D679=0," ",RANK(D679,$D$3:$D$1238,0))</f>
        <v>677</v>
      </c>
      <c r="B679" s="246">
        <v>677</v>
      </c>
      <c r="C679" s="104" t="s">
        <v>798</v>
      </c>
      <c r="D679" s="115">
        <f>I679+M679+Q679+U679+Y679+AC679+AG679+AK679+AO679+AW679+AS679</f>
        <v>29.5</v>
      </c>
      <c r="E679" s="115">
        <f>J679+N679+R679+V679+Z679+AD679+AH679+AL679+AP679+AX679+AT679</f>
        <v>5</v>
      </c>
      <c r="F679" s="119">
        <f>COUNTA(H679,L679,P679,T679,X679,AB679,AF679,AJ679,AN679,AV679,AR679)</f>
        <v>1</v>
      </c>
      <c r="G679" s="125"/>
      <c r="H679" s="5"/>
      <c r="I679" s="140"/>
      <c r="J679" s="126"/>
      <c r="K679" s="125">
        <f>VLOOKUP(C679,'2'!$B$101:$H$575,3,FALSE)</f>
        <v>2.6180555555555558E-2</v>
      </c>
      <c r="L679" s="5">
        <f>VLOOKUP(C679,'2'!$B$101:$H$575,4,FALSE)</f>
        <v>64</v>
      </c>
      <c r="M679" s="140">
        <f>VLOOKUP(L679,Баллы!$A$2:$B$101,2)+N679/2</f>
        <v>29.5</v>
      </c>
      <c r="N679" s="126">
        <f>VLOOKUP(C679,'2'!$B$101:$H$575,6,FALSE)</f>
        <v>5</v>
      </c>
      <c r="O679" s="125"/>
      <c r="P679" s="5"/>
      <c r="Q679" s="140"/>
      <c r="R679" s="126"/>
      <c r="S679" s="125"/>
      <c r="T679" s="5"/>
      <c r="U679" s="140"/>
      <c r="V679" s="126"/>
      <c r="W679" s="136"/>
      <c r="X679" s="5"/>
      <c r="Y679" s="140"/>
      <c r="Z679" s="126"/>
      <c r="AA679" s="136"/>
      <c r="AB679" s="131"/>
      <c r="AC679" s="140"/>
      <c r="AD679" s="126"/>
      <c r="AE679" s="136"/>
      <c r="AF679" s="5"/>
      <c r="AG679" s="140"/>
      <c r="AH679" s="126"/>
      <c r="AI679" s="155"/>
      <c r="AJ679" s="123"/>
      <c r="AK679" s="139"/>
      <c r="AL679" s="124"/>
      <c r="AM679" s="155"/>
      <c r="AN679" s="123"/>
      <c r="AO679" s="139"/>
      <c r="AP679" s="124"/>
      <c r="AQ679" s="122"/>
      <c r="AR679" s="123"/>
      <c r="AS679" s="139"/>
      <c r="AT679" s="124"/>
      <c r="AU679" s="122"/>
      <c r="AV679" s="123"/>
      <c r="AW679" s="139"/>
      <c r="AX679" s="124"/>
    </row>
    <row r="680" spans="1:50" ht="14.4" customHeight="1">
      <c r="A680" s="245">
        <f>IF(D680=0," ",RANK(D680,$D$3:$D$1238,0))</f>
        <v>677</v>
      </c>
      <c r="B680" s="246">
        <v>677</v>
      </c>
      <c r="C680" s="283" t="s">
        <v>5115</v>
      </c>
      <c r="D680" s="115">
        <f>I680+M680+Q680+U680+Y680+AC680+AG680+AK680+AO680+AW680+AS680</f>
        <v>29.5</v>
      </c>
      <c r="E680" s="115">
        <f>J680+N680+R680+V680+Z680+AD680+AH680+AL680+AP680+AX680+AT680</f>
        <v>5</v>
      </c>
      <c r="F680" s="119">
        <f>COUNTA(H680,L680,P680,T680,X680,AB680,AF680,AJ680,AN680,AV680,AR680)</f>
        <v>1</v>
      </c>
      <c r="G680" s="125"/>
      <c r="H680" s="5"/>
      <c r="I680" s="140"/>
      <c r="J680" s="126"/>
      <c r="K680" s="125"/>
      <c r="L680" s="5"/>
      <c r="M680" s="140"/>
      <c r="N680" s="126"/>
      <c r="O680" s="125"/>
      <c r="P680" s="5"/>
      <c r="Q680" s="140"/>
      <c r="R680" s="126"/>
      <c r="S680" s="125"/>
      <c r="T680" s="5"/>
      <c r="U680" s="140"/>
      <c r="V680" s="126"/>
      <c r="W680" s="136"/>
      <c r="X680" s="5"/>
      <c r="Y680" s="140"/>
      <c r="Z680" s="126"/>
      <c r="AA680" s="136"/>
      <c r="AB680" s="257"/>
      <c r="AC680" s="140"/>
      <c r="AD680" s="126"/>
      <c r="AE680" s="136"/>
      <c r="AF680" s="5"/>
      <c r="AG680" s="140"/>
      <c r="AH680" s="126"/>
      <c r="AI680" s="155"/>
      <c r="AJ680" s="123"/>
      <c r="AK680" s="139"/>
      <c r="AL680" s="124"/>
      <c r="AM680" s="155">
        <f>VLOOKUP(C680,'9'!$B$2:$H$1187,3,FALSE)</f>
        <v>2.0023148148148148E-2</v>
      </c>
      <c r="AN680" s="123">
        <f>VLOOKUP(C680,'9'!$B$2:$H$1187,4,FALSE)</f>
        <v>64</v>
      </c>
      <c r="AO680" s="139">
        <f>VLOOKUP(AN680,Баллы!$A$2:$B$101,2)+AP680/2</f>
        <v>29.5</v>
      </c>
      <c r="AP680" s="124">
        <f>VLOOKUP(C680,'9'!$B$2:$H$1187,6,FALSE)</f>
        <v>5</v>
      </c>
      <c r="AQ680" s="122"/>
      <c r="AR680" s="123"/>
      <c r="AS680" s="139"/>
      <c r="AT680" s="124"/>
      <c r="AU680" s="122"/>
      <c r="AV680" s="123"/>
      <c r="AW680" s="139"/>
      <c r="AX680" s="124"/>
    </row>
    <row r="681" spans="1:50" ht="14.4" customHeight="1">
      <c r="A681" s="245">
        <f>IF(D681=0," ",RANK(D681,$D$3:$D$1238,0))</f>
        <v>679</v>
      </c>
      <c r="B681" s="246">
        <v>679</v>
      </c>
      <c r="C681" s="107" t="s">
        <v>2561</v>
      </c>
      <c r="D681" s="115">
        <f>I681+M681+Q681+U681+Y681+AC681+AG681+AK681+AO681+AW681+AS681</f>
        <v>29</v>
      </c>
      <c r="E681" s="115">
        <f>J681+N681+R681+V681+Z681+AD681+AH681+AL681+AP681+AX681+AT681</f>
        <v>20</v>
      </c>
      <c r="F681" s="119">
        <f>COUNTA(H681,L681,P681,T681,X681,AB681,AF681,AJ681,AN681,AV681,AR681)</f>
        <v>1</v>
      </c>
      <c r="G681" s="125"/>
      <c r="H681" s="5"/>
      <c r="I681" s="140"/>
      <c r="J681" s="126"/>
      <c r="K681" s="125"/>
      <c r="L681" s="5"/>
      <c r="M681" s="140"/>
      <c r="N681" s="126"/>
      <c r="O681" s="125"/>
      <c r="P681" s="5"/>
      <c r="Q681" s="140"/>
      <c r="R681" s="126"/>
      <c r="S681" s="125">
        <f>VLOOKUP(C681,'4'!$B$2:$I$1053,3,FALSE)</f>
        <v>8.2395833333333335E-2</v>
      </c>
      <c r="T681" s="5">
        <f>VLOOKUP(C681,'4'!$B$2:$I$1053,4,FALSE)</f>
        <v>72</v>
      </c>
      <c r="U681" s="140">
        <f>VLOOKUP(T681,Баллы!$A$2:$B$101,2)+V681/2</f>
        <v>29</v>
      </c>
      <c r="V681" s="126">
        <f>VLOOKUP(C681,'4'!$B$2:$I$1053,6,FALSE)</f>
        <v>20</v>
      </c>
      <c r="W681" s="136"/>
      <c r="X681" s="5"/>
      <c r="Y681" s="140"/>
      <c r="Z681" s="126"/>
      <c r="AA681" s="136"/>
      <c r="AB681" s="131"/>
      <c r="AC681" s="140"/>
      <c r="AD681" s="126"/>
      <c r="AE681" s="136"/>
      <c r="AF681" s="5"/>
      <c r="AG681" s="140"/>
      <c r="AH681" s="126"/>
      <c r="AI681" s="155"/>
      <c r="AJ681" s="123"/>
      <c r="AK681" s="139"/>
      <c r="AL681" s="124"/>
      <c r="AM681" s="155"/>
      <c r="AN681" s="123"/>
      <c r="AO681" s="139"/>
      <c r="AP681" s="124"/>
      <c r="AQ681" s="122"/>
      <c r="AR681" s="123"/>
      <c r="AS681" s="139"/>
      <c r="AT681" s="124"/>
      <c r="AU681" s="122"/>
      <c r="AV681" s="123"/>
      <c r="AW681" s="139"/>
      <c r="AX681" s="124"/>
    </row>
    <row r="682" spans="1:50" ht="14.4" customHeight="1">
      <c r="A682" s="245">
        <f>IF(D682=0," ",RANK(D682,$D$3:$D$1238,0))</f>
        <v>679</v>
      </c>
      <c r="B682" s="246">
        <v>680</v>
      </c>
      <c r="C682" s="107" t="s">
        <v>2292</v>
      </c>
      <c r="D682" s="115">
        <f>I682+M682+Q682+U682+Y682+AC682+AG682+AK682+AO682+AW682+AS682</f>
        <v>29</v>
      </c>
      <c r="E682" s="115">
        <f>J682+N682+R682+V682+Z682+AD682+AH682+AL682+AP682+AX682+AT682</f>
        <v>10</v>
      </c>
      <c r="F682" s="119">
        <f>COUNTA(H682,L682,P682,T682,X682,AB682,AF682,AJ682,AN682,AV682,AR682)</f>
        <v>2</v>
      </c>
      <c r="G682" s="125"/>
      <c r="H682" s="5"/>
      <c r="I682" s="140"/>
      <c r="J682" s="126"/>
      <c r="K682" s="125"/>
      <c r="L682" s="5"/>
      <c r="M682" s="140"/>
      <c r="N682" s="126"/>
      <c r="O682" s="125"/>
      <c r="P682" s="5"/>
      <c r="Q682" s="140"/>
      <c r="R682" s="126"/>
      <c r="S682" s="125">
        <f>VLOOKUP(C682,'4'!$B$2:$I$1053,3,FALSE)</f>
        <v>2.1203703703703704E-2</v>
      </c>
      <c r="T682" s="5">
        <f>VLOOKUP(C682,'4'!$B$2:$I$1053,4,FALSE)</f>
        <v>132</v>
      </c>
      <c r="U682" s="140">
        <f>VLOOKUP(T682,Баллы!$A$2:$B$101,2)+V682/2</f>
        <v>3.5</v>
      </c>
      <c r="V682" s="126">
        <f>VLOOKUP(C682,'4'!$B$2:$I$1053,6,FALSE)</f>
        <v>5</v>
      </c>
      <c r="W682" s="136"/>
      <c r="X682" s="5"/>
      <c r="Y682" s="140"/>
      <c r="Z682" s="126"/>
      <c r="AA682" s="136"/>
      <c r="AB682" s="257"/>
      <c r="AC682" s="140"/>
      <c r="AD682" s="126"/>
      <c r="AE682" s="136"/>
      <c r="AF682" s="5"/>
      <c r="AG682" s="140"/>
      <c r="AH682" s="126"/>
      <c r="AI682" s="155"/>
      <c r="AJ682" s="123"/>
      <c r="AK682" s="139"/>
      <c r="AL682" s="124"/>
      <c r="AM682" s="155">
        <f>VLOOKUP(C682,'9'!$B$2:$H$1187,3,FALSE)</f>
        <v>2.0613425925925927E-2</v>
      </c>
      <c r="AN682" s="123">
        <f>VLOOKUP(C682,'9'!$B$2:$H$1187,4,FALSE)</f>
        <v>68</v>
      </c>
      <c r="AO682" s="139">
        <f>VLOOKUP(AN682,Баллы!$A$2:$B$101,2)+AP682/2</f>
        <v>25.5</v>
      </c>
      <c r="AP682" s="124">
        <f>VLOOKUP(C682,'9'!$B$2:$H$1187,6,FALSE)</f>
        <v>5</v>
      </c>
      <c r="AQ682" s="122"/>
      <c r="AR682" s="123"/>
      <c r="AS682" s="139"/>
      <c r="AT682" s="124"/>
      <c r="AU682" s="122"/>
      <c r="AV682" s="123"/>
      <c r="AW682" s="139"/>
      <c r="AX682" s="124"/>
    </row>
    <row r="683" spans="1:50" ht="14.4" customHeight="1">
      <c r="A683" s="245">
        <f>IF(D683=0," ",RANK(D683,$D$3:$D$1238,0))</f>
        <v>679</v>
      </c>
      <c r="B683" s="246">
        <v>681</v>
      </c>
      <c r="C683" s="107" t="s">
        <v>1560</v>
      </c>
      <c r="D683" s="115">
        <f>I683+M683+Q683+U683+Y683+AC683+AG683+AK683+AO683+AW683+AS683</f>
        <v>29</v>
      </c>
      <c r="E683" s="115">
        <f>J683+N683+R683+V683+Z683+AD683+AH683+AL683+AP683+AX683+AT683</f>
        <v>10</v>
      </c>
      <c r="F683" s="119">
        <f>COUNTA(H683,L683,P683,T683,X683,AB683,AF683,AJ683,AN683,AV683,AR683)</f>
        <v>1</v>
      </c>
      <c r="G683" s="125"/>
      <c r="H683" s="5"/>
      <c r="I683" s="140"/>
      <c r="J683" s="126"/>
      <c r="K683" s="125"/>
      <c r="L683" s="5"/>
      <c r="M683" s="140"/>
      <c r="N683" s="126"/>
      <c r="O683" s="125"/>
      <c r="P683" s="5"/>
      <c r="Q683" s="140"/>
      <c r="R683" s="126"/>
      <c r="S683" s="125">
        <f>VLOOKUP(C683,'4'!$B$2:$I$1053,3,FALSE)</f>
        <v>3.6296296296296299E-2</v>
      </c>
      <c r="T683" s="5">
        <f>VLOOKUP(C683,'4'!$B$2:$I$1053,4,FALSE)</f>
        <v>67</v>
      </c>
      <c r="U683" s="140">
        <f>VLOOKUP(T683,Баллы!$A$2:$B$101,2)+V683/2</f>
        <v>29</v>
      </c>
      <c r="V683" s="126">
        <f>VLOOKUP(C683,'4'!$B$2:$I$1053,6,FALSE)</f>
        <v>10</v>
      </c>
      <c r="W683" s="136"/>
      <c r="X683" s="5"/>
      <c r="Y683" s="140"/>
      <c r="Z683" s="126"/>
      <c r="AA683" s="136"/>
      <c r="AB683" s="131"/>
      <c r="AC683" s="140"/>
      <c r="AD683" s="126"/>
      <c r="AE683" s="136"/>
      <c r="AF683" s="5"/>
      <c r="AG683" s="140"/>
      <c r="AH683" s="126"/>
      <c r="AI683" s="155"/>
      <c r="AJ683" s="123"/>
      <c r="AK683" s="139"/>
      <c r="AL683" s="124"/>
      <c r="AM683" s="155"/>
      <c r="AN683" s="123"/>
      <c r="AO683" s="139"/>
      <c r="AP683" s="124"/>
      <c r="AQ683" s="122"/>
      <c r="AR683" s="123"/>
      <c r="AS683" s="139"/>
      <c r="AT683" s="124"/>
      <c r="AU683" s="122"/>
      <c r="AV683" s="123"/>
      <c r="AW683" s="139"/>
      <c r="AX683" s="124"/>
    </row>
    <row r="684" spans="1:50" ht="14.4" customHeight="1">
      <c r="A684" s="245">
        <f>IF(D684=0," ",RANK(D684,$D$3:$D$1238,0))</f>
        <v>679</v>
      </c>
      <c r="B684" s="246">
        <v>681</v>
      </c>
      <c r="C684" s="104" t="s">
        <v>6325</v>
      </c>
      <c r="D684" s="115">
        <f>I684+M684+Q684+U684+Y684+AC684+AG684+AK684+AO684+AW684+AS684</f>
        <v>29</v>
      </c>
      <c r="E684" s="115">
        <f>J684+N684+R684+V684+Z684+AD684+AH684+AL684+AP684+AX684+AT684</f>
        <v>10</v>
      </c>
      <c r="F684" s="119">
        <f>COUNTA(H684,L684,P684,T684,X684,AB684,AF684,AJ684,AN684,AV684,AR684)</f>
        <v>1</v>
      </c>
      <c r="G684" s="125"/>
      <c r="H684" s="5"/>
      <c r="I684" s="140"/>
      <c r="J684" s="126"/>
      <c r="K684" s="125"/>
      <c r="L684" s="5"/>
      <c r="M684" s="140"/>
      <c r="N684" s="126"/>
      <c r="O684" s="125"/>
      <c r="P684" s="5"/>
      <c r="Q684" s="140"/>
      <c r="R684" s="126"/>
      <c r="S684" s="125"/>
      <c r="T684" s="5"/>
      <c r="U684" s="140"/>
      <c r="V684" s="126"/>
      <c r="W684" s="136"/>
      <c r="X684" s="5"/>
      <c r="Y684" s="140"/>
      <c r="Z684" s="126"/>
      <c r="AA684" s="136"/>
      <c r="AB684" s="257"/>
      <c r="AC684" s="140"/>
      <c r="AD684" s="126"/>
      <c r="AE684" s="136"/>
      <c r="AF684" s="5"/>
      <c r="AG684" s="140"/>
      <c r="AH684" s="126"/>
      <c r="AI684" s="155"/>
      <c r="AJ684" s="123"/>
      <c r="AK684" s="139"/>
      <c r="AL684" s="124"/>
      <c r="AM684" s="155"/>
      <c r="AN684" s="123"/>
      <c r="AO684" s="139"/>
      <c r="AP684" s="124"/>
      <c r="AQ684" s="122">
        <f>VLOOKUP(C684,'10'!$B$8:$H$232,3,FALSE)</f>
        <v>5.7997685185185187E-2</v>
      </c>
      <c r="AR684" s="123">
        <f>VLOOKUP(C684,'10'!$B$8:$H$232,4,FALSE)</f>
        <v>67</v>
      </c>
      <c r="AS684" s="139">
        <f>VLOOKUP(AR684,Баллы!$A$2:$B$101,2)+AT684/2</f>
        <v>29</v>
      </c>
      <c r="AT684" s="124">
        <f>VLOOKUP(C684,'10'!$B$8:$H$232,6,FALSE)</f>
        <v>10</v>
      </c>
      <c r="AU684" s="122"/>
      <c r="AV684" s="123"/>
      <c r="AW684" s="139"/>
      <c r="AX684" s="124"/>
    </row>
    <row r="685" spans="1:50" ht="14.4" customHeight="1">
      <c r="A685" s="245">
        <f>IF(D685=0," ",RANK(D685,$D$3:$D$1238,0))</f>
        <v>683</v>
      </c>
      <c r="B685" s="246">
        <v>683</v>
      </c>
      <c r="C685" s="104" t="s">
        <v>907</v>
      </c>
      <c r="D685" s="115">
        <f>I685+M685+Q685+U685+Y685+AC685+AG685+AK685+AO685+AW685+AS685</f>
        <v>28.5</v>
      </c>
      <c r="E685" s="115">
        <f>J685+N685+R685+V685+Z685+AD685+AH685+AL685+AP685+AX685+AT685</f>
        <v>15</v>
      </c>
      <c r="F685" s="119">
        <f>COUNTA(H685,L685,P685,T685,X685,AB685,AF685,AJ685,AN685,AV685,AR685)</f>
        <v>1</v>
      </c>
      <c r="G685" s="125"/>
      <c r="H685" s="5"/>
      <c r="I685" s="140"/>
      <c r="J685" s="126"/>
      <c r="K685" s="125">
        <f>VLOOKUP(C685,'2'!$B$101:$H$575,3,FALSE)</f>
        <v>5.8912037037037034E-2</v>
      </c>
      <c r="L685" s="5">
        <f>VLOOKUP(C685,'2'!$B$101:$H$575,4,FALSE)</f>
        <v>70</v>
      </c>
      <c r="M685" s="140">
        <f>VLOOKUP(L685,Баллы!$A$2:$B$101,2)+N685/2</f>
        <v>28.5</v>
      </c>
      <c r="N685" s="126">
        <f>VLOOKUP(C685,'2'!$B$101:$H$575,6,FALSE)</f>
        <v>15</v>
      </c>
      <c r="O685" s="125"/>
      <c r="P685" s="5"/>
      <c r="Q685" s="140"/>
      <c r="R685" s="126"/>
      <c r="S685" s="125"/>
      <c r="T685" s="5"/>
      <c r="U685" s="140"/>
      <c r="V685" s="126"/>
      <c r="W685" s="136"/>
      <c r="X685" s="5"/>
      <c r="Y685" s="140"/>
      <c r="Z685" s="126"/>
      <c r="AA685" s="136"/>
      <c r="AB685" s="131"/>
      <c r="AC685" s="140"/>
      <c r="AD685" s="126"/>
      <c r="AE685" s="136"/>
      <c r="AF685" s="5"/>
      <c r="AG685" s="140"/>
      <c r="AH685" s="126"/>
      <c r="AI685" s="155"/>
      <c r="AJ685" s="123"/>
      <c r="AK685" s="139"/>
      <c r="AL685" s="124"/>
      <c r="AM685" s="155"/>
      <c r="AN685" s="123"/>
      <c r="AO685" s="139"/>
      <c r="AP685" s="124"/>
      <c r="AQ685" s="122"/>
      <c r="AR685" s="123"/>
      <c r="AS685" s="139"/>
      <c r="AT685" s="124"/>
      <c r="AU685" s="122"/>
      <c r="AV685" s="123"/>
      <c r="AW685" s="139"/>
      <c r="AX685" s="124"/>
    </row>
    <row r="686" spans="1:50" ht="14.4" customHeight="1">
      <c r="A686" s="245">
        <f>IF(D686=0," ",RANK(D686,$D$3:$D$1238,0))</f>
        <v>683</v>
      </c>
      <c r="B686" s="246">
        <v>684</v>
      </c>
      <c r="C686" s="104" t="s">
        <v>799</v>
      </c>
      <c r="D686" s="115">
        <f>I686+M686+Q686+U686+Y686+AC686+AG686+AK686+AO686+AW686+AS686</f>
        <v>28.5</v>
      </c>
      <c r="E686" s="115">
        <f>J686+N686+R686+V686+Z686+AD686+AH686+AL686+AP686+AX686+AT686</f>
        <v>5</v>
      </c>
      <c r="F686" s="119">
        <f>COUNTA(H686,L686,P686,T686,X686,AB686,AF686,AJ686,AN686,AV686,AR686)</f>
        <v>1</v>
      </c>
      <c r="G686" s="125"/>
      <c r="H686" s="5"/>
      <c r="I686" s="140"/>
      <c r="J686" s="126"/>
      <c r="K686" s="125">
        <f>VLOOKUP(C686,'2'!$B$101:$H$575,3,FALSE)</f>
        <v>2.631944444444444E-2</v>
      </c>
      <c r="L686" s="5">
        <f>VLOOKUP(C686,'2'!$B$101:$H$575,4,FALSE)</f>
        <v>65</v>
      </c>
      <c r="M686" s="140">
        <f>VLOOKUP(L686,Баллы!$A$2:$B$101,2)+N686/2</f>
        <v>28.5</v>
      </c>
      <c r="N686" s="126">
        <f>VLOOKUP(C686,'2'!$B$101:$H$575,6,FALSE)</f>
        <v>5</v>
      </c>
      <c r="O686" s="125"/>
      <c r="P686" s="5"/>
      <c r="Q686" s="140"/>
      <c r="R686" s="126"/>
      <c r="S686" s="125"/>
      <c r="T686" s="5"/>
      <c r="U686" s="140"/>
      <c r="V686" s="126"/>
      <c r="W686" s="136"/>
      <c r="X686" s="5"/>
      <c r="Y686" s="140"/>
      <c r="Z686" s="126"/>
      <c r="AA686" s="136"/>
      <c r="AB686" s="131"/>
      <c r="AC686" s="140"/>
      <c r="AD686" s="126"/>
      <c r="AE686" s="136"/>
      <c r="AF686" s="5"/>
      <c r="AG686" s="140"/>
      <c r="AH686" s="126"/>
      <c r="AI686" s="155"/>
      <c r="AJ686" s="123"/>
      <c r="AK686" s="139"/>
      <c r="AL686" s="124"/>
      <c r="AM686" s="155"/>
      <c r="AN686" s="123"/>
      <c r="AO686" s="139"/>
      <c r="AP686" s="124"/>
      <c r="AQ686" s="122"/>
      <c r="AR686" s="123"/>
      <c r="AS686" s="139"/>
      <c r="AT686" s="124"/>
      <c r="AU686" s="122"/>
      <c r="AV686" s="123"/>
      <c r="AW686" s="139"/>
      <c r="AX686" s="124"/>
    </row>
    <row r="687" spans="1:50" ht="14.4" customHeight="1">
      <c r="A687" s="245">
        <f>IF(D687=0," ",RANK(D687,$D$3:$D$1238,0))</f>
        <v>683</v>
      </c>
      <c r="B687" s="246">
        <v>684</v>
      </c>
      <c r="C687" s="107" t="s">
        <v>1721</v>
      </c>
      <c r="D687" s="115">
        <f>I687+M687+Q687+U687+Y687+AC687+AG687+AK687+AO687+AW687+AS687</f>
        <v>28.5</v>
      </c>
      <c r="E687" s="115">
        <f>J687+N687+R687+V687+Z687+AD687+AH687+AL687+AP687+AX687+AT687</f>
        <v>5</v>
      </c>
      <c r="F687" s="119">
        <f>COUNTA(H687,L687,P687,T687,X687,AB687,AF687,AJ687,AN687,AV687,AR687)</f>
        <v>1</v>
      </c>
      <c r="G687" s="125"/>
      <c r="H687" s="5"/>
      <c r="I687" s="140"/>
      <c r="J687" s="126"/>
      <c r="K687" s="125"/>
      <c r="L687" s="5"/>
      <c r="M687" s="140"/>
      <c r="N687" s="126"/>
      <c r="O687" s="125"/>
      <c r="P687" s="5"/>
      <c r="Q687" s="140"/>
      <c r="R687" s="126"/>
      <c r="S687" s="125">
        <f>VLOOKUP(C687,'4'!$B$2:$I$1053,3,FALSE)</f>
        <v>1.7013888888888887E-2</v>
      </c>
      <c r="T687" s="5">
        <f>VLOOKUP(C687,'4'!$B$2:$I$1053,4,FALSE)</f>
        <v>65</v>
      </c>
      <c r="U687" s="140">
        <f>VLOOKUP(T687,Баллы!$A$2:$B$101,2)+V687/2</f>
        <v>28.5</v>
      </c>
      <c r="V687" s="126">
        <f>VLOOKUP(C687,'4'!$B$2:$I$1053,6,FALSE)</f>
        <v>5</v>
      </c>
      <c r="W687" s="136"/>
      <c r="X687" s="5"/>
      <c r="Y687" s="140"/>
      <c r="Z687" s="126"/>
      <c r="AA687" s="136"/>
      <c r="AB687" s="131"/>
      <c r="AC687" s="140"/>
      <c r="AD687" s="126"/>
      <c r="AE687" s="136"/>
      <c r="AF687" s="5"/>
      <c r="AG687" s="140"/>
      <c r="AH687" s="126"/>
      <c r="AI687" s="155"/>
      <c r="AJ687" s="123"/>
      <c r="AK687" s="139"/>
      <c r="AL687" s="124"/>
      <c r="AM687" s="155"/>
      <c r="AN687" s="123"/>
      <c r="AO687" s="139"/>
      <c r="AP687" s="124"/>
      <c r="AQ687" s="122"/>
      <c r="AR687" s="123"/>
      <c r="AS687" s="139"/>
      <c r="AT687" s="124"/>
      <c r="AU687" s="122"/>
      <c r="AV687" s="123"/>
      <c r="AW687" s="139"/>
      <c r="AX687" s="124"/>
    </row>
    <row r="688" spans="1:50" ht="14.4" customHeight="1">
      <c r="A688" s="245">
        <f>IF(D688=0," ",RANK(D688,$D$3:$D$1238,0))</f>
        <v>683</v>
      </c>
      <c r="B688" s="246">
        <v>684</v>
      </c>
      <c r="C688" s="283" t="s">
        <v>5116</v>
      </c>
      <c r="D688" s="115">
        <f>I688+M688+Q688+U688+Y688+AC688+AG688+AK688+AO688+AW688+AS688</f>
        <v>28.5</v>
      </c>
      <c r="E688" s="115">
        <f>J688+N688+R688+V688+Z688+AD688+AH688+AL688+AP688+AX688+AT688</f>
        <v>5</v>
      </c>
      <c r="F688" s="119">
        <f>COUNTA(H688,L688,P688,T688,X688,AB688,AF688,AJ688,AN688,AV688,AR688)</f>
        <v>1</v>
      </c>
      <c r="G688" s="125"/>
      <c r="H688" s="5"/>
      <c r="I688" s="140"/>
      <c r="J688" s="126"/>
      <c r="K688" s="125"/>
      <c r="L688" s="5"/>
      <c r="M688" s="140"/>
      <c r="N688" s="126"/>
      <c r="O688" s="125"/>
      <c r="P688" s="5"/>
      <c r="Q688" s="140"/>
      <c r="R688" s="126"/>
      <c r="S688" s="125"/>
      <c r="T688" s="5"/>
      <c r="U688" s="140"/>
      <c r="V688" s="126"/>
      <c r="W688" s="136"/>
      <c r="X688" s="5"/>
      <c r="Y688" s="140"/>
      <c r="Z688" s="126"/>
      <c r="AA688" s="136"/>
      <c r="AB688" s="257"/>
      <c r="AC688" s="140"/>
      <c r="AD688" s="126"/>
      <c r="AE688" s="136"/>
      <c r="AF688" s="5"/>
      <c r="AG688" s="140"/>
      <c r="AH688" s="126"/>
      <c r="AI688" s="155"/>
      <c r="AJ688" s="123"/>
      <c r="AK688" s="139"/>
      <c r="AL688" s="124"/>
      <c r="AM688" s="155">
        <f>VLOOKUP(C688,'9'!$B$2:$H$1187,3,FALSE)</f>
        <v>2.0057870370370372E-2</v>
      </c>
      <c r="AN688" s="123">
        <f>VLOOKUP(C688,'9'!$B$2:$H$1187,4,FALSE)</f>
        <v>65</v>
      </c>
      <c r="AO688" s="139">
        <f>VLOOKUP(AN688,Баллы!$A$2:$B$101,2)+AP688/2</f>
        <v>28.5</v>
      </c>
      <c r="AP688" s="124">
        <f>VLOOKUP(C688,'9'!$B$2:$H$1187,6,FALSE)</f>
        <v>5</v>
      </c>
      <c r="AQ688" s="122"/>
      <c r="AR688" s="123"/>
      <c r="AS688" s="139"/>
      <c r="AT688" s="124"/>
      <c r="AU688" s="122"/>
      <c r="AV688" s="123"/>
      <c r="AW688" s="139"/>
      <c r="AX688" s="124"/>
    </row>
    <row r="689" spans="1:50" ht="14.4" customHeight="1">
      <c r="A689" s="245">
        <f>IF(D689=0," ",RANK(D689,$D$3:$D$1238,0))</f>
        <v>687</v>
      </c>
      <c r="B689" s="246">
        <v>687</v>
      </c>
      <c r="C689" s="107" t="s">
        <v>1887</v>
      </c>
      <c r="D689" s="115">
        <f>I689+M689+Q689+U689+Y689+AC689+AG689+AK689+AO689+AW689+AS689</f>
        <v>28</v>
      </c>
      <c r="E689" s="115">
        <f>J689+N689+R689+V689+Z689+AD689+AH689+AL689+AP689+AX689+AT689</f>
        <v>20</v>
      </c>
      <c r="F689" s="119">
        <f>COUNTA(H689,L689,P689,T689,X689,AB689,AF689,AJ689,AN689,AV689,AR689)</f>
        <v>1</v>
      </c>
      <c r="G689" s="125"/>
      <c r="H689" s="5"/>
      <c r="I689" s="140"/>
      <c r="J689" s="126"/>
      <c r="K689" s="125"/>
      <c r="L689" s="5"/>
      <c r="M689" s="140"/>
      <c r="N689" s="126"/>
      <c r="O689" s="125"/>
      <c r="P689" s="5"/>
      <c r="Q689" s="140"/>
      <c r="R689" s="126"/>
      <c r="S689" s="125">
        <f>VLOOKUP(C689,'4'!$B$2:$I$1053,3,FALSE)</f>
        <v>8.262731481481482E-2</v>
      </c>
      <c r="T689" s="5">
        <f>VLOOKUP(C689,'4'!$B$2:$I$1053,4,FALSE)</f>
        <v>73</v>
      </c>
      <c r="U689" s="140">
        <f>VLOOKUP(T689,Баллы!$A$2:$B$101,2)+V689/2</f>
        <v>28</v>
      </c>
      <c r="V689" s="126">
        <f>VLOOKUP(C689,'4'!$B$2:$I$1053,6,FALSE)</f>
        <v>20</v>
      </c>
      <c r="W689" s="136"/>
      <c r="X689" s="5"/>
      <c r="Y689" s="140"/>
      <c r="Z689" s="126"/>
      <c r="AA689" s="136"/>
      <c r="AB689" s="131"/>
      <c r="AC689" s="140"/>
      <c r="AD689" s="126"/>
      <c r="AE689" s="136"/>
      <c r="AF689" s="5"/>
      <c r="AG689" s="140"/>
      <c r="AH689" s="126"/>
      <c r="AI689" s="155"/>
      <c r="AJ689" s="123"/>
      <c r="AK689" s="139"/>
      <c r="AL689" s="124"/>
      <c r="AM689" s="155"/>
      <c r="AN689" s="123"/>
      <c r="AO689" s="139"/>
      <c r="AP689" s="124"/>
      <c r="AQ689" s="122"/>
      <c r="AR689" s="123"/>
      <c r="AS689" s="139"/>
      <c r="AT689" s="124"/>
      <c r="AU689" s="122"/>
      <c r="AV689" s="123"/>
      <c r="AW689" s="139"/>
      <c r="AX689" s="124"/>
    </row>
    <row r="690" spans="1:50" ht="14.4" customHeight="1">
      <c r="A690" s="245">
        <f>IF(D690=0," ",RANK(D690,$D$3:$D$1238,0))</f>
        <v>687</v>
      </c>
      <c r="B690" s="246">
        <v>688</v>
      </c>
      <c r="C690" s="107" t="s">
        <v>1581</v>
      </c>
      <c r="D690" s="115">
        <f>I690+M690+Q690+U690+Y690+AC690+AG690+AK690+AO690+AW690+AS690</f>
        <v>28</v>
      </c>
      <c r="E690" s="115">
        <f>J690+N690+R690+V690+Z690+AD690+AH690+AL690+AP690+AX690+AT690</f>
        <v>10</v>
      </c>
      <c r="F690" s="119">
        <f>COUNTA(H690,L690,P690,T690,X690,AB690,AF690,AJ690,AN690,AV690,AR690)</f>
        <v>1</v>
      </c>
      <c r="G690" s="125"/>
      <c r="H690" s="5"/>
      <c r="I690" s="140"/>
      <c r="J690" s="126"/>
      <c r="K690" s="125"/>
      <c r="L690" s="5"/>
      <c r="M690" s="140"/>
      <c r="N690" s="126"/>
      <c r="O690" s="125"/>
      <c r="P690" s="5"/>
      <c r="Q690" s="140"/>
      <c r="R690" s="126"/>
      <c r="S690" s="125">
        <f>VLOOKUP(C690,'4'!$B$2:$I$1053,3,FALSE)</f>
        <v>3.6307870370370372E-2</v>
      </c>
      <c r="T690" s="5">
        <f>VLOOKUP(C690,'4'!$B$2:$I$1053,4,FALSE)</f>
        <v>68</v>
      </c>
      <c r="U690" s="140">
        <f>VLOOKUP(T690,Баллы!$A$2:$B$101,2)+V690/2</f>
        <v>28</v>
      </c>
      <c r="V690" s="126">
        <f>VLOOKUP(C690,'4'!$B$2:$I$1053,6,FALSE)</f>
        <v>10</v>
      </c>
      <c r="W690" s="136"/>
      <c r="X690" s="5"/>
      <c r="Y690" s="140"/>
      <c r="Z690" s="126"/>
      <c r="AA690" s="136"/>
      <c r="AB690" s="131"/>
      <c r="AC690" s="140"/>
      <c r="AD690" s="126"/>
      <c r="AE690" s="136"/>
      <c r="AF690" s="5"/>
      <c r="AG690" s="140"/>
      <c r="AH690" s="126"/>
      <c r="AI690" s="155"/>
      <c r="AJ690" s="123"/>
      <c r="AK690" s="139"/>
      <c r="AL690" s="124"/>
      <c r="AM690" s="155"/>
      <c r="AN690" s="123"/>
      <c r="AO690" s="139"/>
      <c r="AP690" s="124"/>
      <c r="AQ690" s="122"/>
      <c r="AR690" s="123"/>
      <c r="AS690" s="139"/>
      <c r="AT690" s="124"/>
      <c r="AU690" s="122"/>
      <c r="AV690" s="123"/>
      <c r="AW690" s="139"/>
      <c r="AX690" s="124"/>
    </row>
    <row r="691" spans="1:50" ht="14.4" customHeight="1">
      <c r="A691" s="245">
        <f>IF(D691=0," ",RANK(D691,$D$3:$D$1238,0))</f>
        <v>687</v>
      </c>
      <c r="B691" s="246">
        <v>689</v>
      </c>
      <c r="C691" s="104" t="s">
        <v>6407</v>
      </c>
      <c r="D691" s="115">
        <f>I691+M691+Q691+U691+Y691+AC691+AG691+AK691+AO691+AW691+AS691</f>
        <v>28</v>
      </c>
      <c r="E691" s="115">
        <f>J691+N691+R691+V691+Z691+AD691+AH691+AL691+AP691+AX691+AT691</f>
        <v>8</v>
      </c>
      <c r="F691" s="119">
        <f>COUNTA(H691,L691,P691,T691,X691,AB691,AF691,AJ691,AN691,AV691,AR691)</f>
        <v>1</v>
      </c>
      <c r="G691" s="125"/>
      <c r="H691" s="5"/>
      <c r="I691" s="140"/>
      <c r="J691" s="126"/>
      <c r="K691" s="125"/>
      <c r="L691" s="5"/>
      <c r="M691" s="140"/>
      <c r="N691" s="126"/>
      <c r="O691" s="125"/>
      <c r="P691" s="5"/>
      <c r="Q691" s="140"/>
      <c r="R691" s="126"/>
      <c r="S691" s="125"/>
      <c r="T691" s="5"/>
      <c r="U691" s="140"/>
      <c r="V691" s="126"/>
      <c r="W691" s="136"/>
      <c r="X691" s="5"/>
      <c r="Y691" s="140"/>
      <c r="Z691" s="126"/>
      <c r="AA691" s="136"/>
      <c r="AB691" s="257"/>
      <c r="AC691" s="140"/>
      <c r="AD691" s="126"/>
      <c r="AE691" s="136"/>
      <c r="AF691" s="5"/>
      <c r="AG691" s="140"/>
      <c r="AH691" s="126"/>
      <c r="AI691" s="155"/>
      <c r="AJ691" s="123"/>
      <c r="AK691" s="139"/>
      <c r="AL691" s="124"/>
      <c r="AM691" s="155"/>
      <c r="AN691" s="123"/>
      <c r="AO691" s="139"/>
      <c r="AP691" s="124"/>
      <c r="AQ691" s="122"/>
      <c r="AR691" s="123"/>
      <c r="AS691" s="139"/>
      <c r="AT691" s="124"/>
      <c r="AU691" s="122">
        <f>VLOOKUP(C691,'11'!$B$9:$H$521,3,FALSE)</f>
        <v>4.3229166666666666E-2</v>
      </c>
      <c r="AV691" s="123">
        <f>VLOOKUP(C691,'11'!$B$9:$H$521,4,FALSE)</f>
        <v>67</v>
      </c>
      <c r="AW691" s="139">
        <f>VLOOKUP(AV691,Баллы!$A$2:$B$101,2)+AX691/2</f>
        <v>28</v>
      </c>
      <c r="AX691" s="124">
        <f>VLOOKUP(C691,'11'!$B$9:$H$521,6,FALSE)</f>
        <v>8</v>
      </c>
    </row>
    <row r="692" spans="1:50" ht="14.4" customHeight="1">
      <c r="A692" s="245">
        <f>IF(D692=0," ",RANK(D692,$D$3:$D$1238,0))</f>
        <v>690</v>
      </c>
      <c r="B692" s="246">
        <v>690</v>
      </c>
      <c r="C692" s="283" t="s">
        <v>5117</v>
      </c>
      <c r="D692" s="115">
        <f>I692+M692+Q692+U692+Y692+AC692+AG692+AK692+AO692+AW692+AS692</f>
        <v>27.5</v>
      </c>
      <c r="E692" s="115">
        <f>J692+N692+R692+V692+Z692+AD692+AH692+AL692+AP692+AX692+AT692</f>
        <v>5</v>
      </c>
      <c r="F692" s="119">
        <f>COUNTA(H692,L692,P692,T692,X692,AB692,AF692,AJ692,AN692,AV692,AR692)</f>
        <v>1</v>
      </c>
      <c r="G692" s="125"/>
      <c r="H692" s="5"/>
      <c r="I692" s="140"/>
      <c r="J692" s="126"/>
      <c r="K692" s="125"/>
      <c r="L692" s="5"/>
      <c r="M692" s="140"/>
      <c r="N692" s="126"/>
      <c r="O692" s="125"/>
      <c r="P692" s="5"/>
      <c r="Q692" s="140"/>
      <c r="R692" s="126"/>
      <c r="S692" s="125"/>
      <c r="T692" s="5"/>
      <c r="U692" s="140"/>
      <c r="V692" s="126"/>
      <c r="W692" s="136"/>
      <c r="X692" s="5"/>
      <c r="Y692" s="140"/>
      <c r="Z692" s="126"/>
      <c r="AA692" s="136"/>
      <c r="AB692" s="257"/>
      <c r="AC692" s="140"/>
      <c r="AD692" s="126"/>
      <c r="AE692" s="136"/>
      <c r="AF692" s="5"/>
      <c r="AG692" s="140"/>
      <c r="AH692" s="126"/>
      <c r="AI692" s="155"/>
      <c r="AJ692" s="123"/>
      <c r="AK692" s="139"/>
      <c r="AL692" s="124"/>
      <c r="AM692" s="155">
        <f>VLOOKUP(C692,'9'!$B$2:$H$1187,3,FALSE)</f>
        <v>2.0069444444444445E-2</v>
      </c>
      <c r="AN692" s="123">
        <f>VLOOKUP(C692,'9'!$B$2:$H$1187,4,FALSE)</f>
        <v>66</v>
      </c>
      <c r="AO692" s="139">
        <f>VLOOKUP(AN692,Баллы!$A$2:$B$101,2)+AP692/2</f>
        <v>27.5</v>
      </c>
      <c r="AP692" s="124">
        <f>VLOOKUP(C692,'9'!$B$2:$H$1187,6,FALSE)</f>
        <v>5</v>
      </c>
      <c r="AQ692" s="122"/>
      <c r="AR692" s="123"/>
      <c r="AS692" s="139"/>
      <c r="AT692" s="124"/>
      <c r="AU692" s="122"/>
      <c r="AV692" s="123"/>
      <c r="AW692" s="139"/>
      <c r="AX692" s="124"/>
    </row>
    <row r="693" spans="1:50" ht="14.4" customHeight="1">
      <c r="A693" s="245">
        <f>IF(D693=0," ",RANK(D693,$D$3:$D$1238,0))</f>
        <v>691</v>
      </c>
      <c r="B693" s="246">
        <v>691</v>
      </c>
      <c r="C693" s="104" t="s">
        <v>584</v>
      </c>
      <c r="D693" s="115">
        <f>I693+M693+Q693+U693+Y693+AC693+AG693+AK693+AO693+AW693+AS693</f>
        <v>27</v>
      </c>
      <c r="E693" s="115">
        <f>J693+N693+R693+V693+Z693+AD693+AH693+AL693+AP693+AX693+AT693</f>
        <v>30</v>
      </c>
      <c r="F693" s="119">
        <f>COUNTA(H693,L693,P693,T693,X693,AB693,AF693,AJ693,AN693,AV693,AR693)</f>
        <v>3</v>
      </c>
      <c r="G693" s="125">
        <f>VLOOKUP(C693,'1'!$B$46:$H$384,3,FALSE)</f>
        <v>4.1967592592592591E-2</v>
      </c>
      <c r="H693" s="5">
        <f>VLOOKUP(C693,'1'!$B$46:$H$384,4,FALSE)</f>
        <v>93</v>
      </c>
      <c r="I693" s="140">
        <f>VLOOKUP(H693,Баллы!$A$2:$B$101,2)+J693/2</f>
        <v>6</v>
      </c>
      <c r="J693" s="126">
        <f>VLOOKUP(C693,'1'!$B$46:$H$384,6,FALSE)</f>
        <v>10</v>
      </c>
      <c r="K693" s="125">
        <f>VLOOKUP(C693,'2'!$B$101:$H$575,3,FALSE)</f>
        <v>6.0891203703703704E-2</v>
      </c>
      <c r="L693" s="5">
        <f>VLOOKUP(C693,'2'!$B$101:$H$575,4,FALSE)</f>
        <v>81</v>
      </c>
      <c r="M693" s="140">
        <f>VLOOKUP(L693,Баллы!$A$2:$B$101,2)+N693/2</f>
        <v>17.5</v>
      </c>
      <c r="N693" s="126">
        <f>VLOOKUP(C693,'2'!$B$101:$H$575,6,FALSE)</f>
        <v>15</v>
      </c>
      <c r="O693" s="125"/>
      <c r="P693" s="5"/>
      <c r="Q693" s="140"/>
      <c r="R693" s="126"/>
      <c r="S693" s="125"/>
      <c r="T693" s="5"/>
      <c r="U693" s="140"/>
      <c r="V693" s="126"/>
      <c r="W693" s="136"/>
      <c r="X693" s="5"/>
      <c r="Y693" s="140"/>
      <c r="Z693" s="126"/>
      <c r="AA693" s="136"/>
      <c r="AB693" s="131"/>
      <c r="AC693" s="140"/>
      <c r="AD693" s="126"/>
      <c r="AE693" s="136"/>
      <c r="AF693" s="5"/>
      <c r="AG693" s="140"/>
      <c r="AH693" s="126"/>
      <c r="AI693" s="155"/>
      <c r="AJ693" s="123"/>
      <c r="AK693" s="139"/>
      <c r="AL693" s="124"/>
      <c r="AM693" s="155">
        <f>VLOOKUP(C693,'9'!$B$2:$H$1187,3,FALSE)</f>
        <v>2.3032407407407408E-2</v>
      </c>
      <c r="AN693" s="123">
        <f>VLOOKUP(C693,'9'!$B$2:$H$1187,4,FALSE)</f>
        <v>137</v>
      </c>
      <c r="AO693" s="139">
        <f>VLOOKUP(AN693,Баллы!$A$2:$B$101,2)+AP693/2</f>
        <v>3.5</v>
      </c>
      <c r="AP693" s="124">
        <f>VLOOKUP(C693,'9'!$B$2:$H$1187,6,FALSE)</f>
        <v>5</v>
      </c>
      <c r="AQ693" s="122"/>
      <c r="AR693" s="123"/>
      <c r="AS693" s="139"/>
      <c r="AT693" s="124"/>
      <c r="AU693" s="122"/>
      <c r="AV693" s="123"/>
      <c r="AW693" s="139"/>
      <c r="AX693" s="124"/>
    </row>
    <row r="694" spans="1:50" ht="14.4" customHeight="1">
      <c r="A694" s="245">
        <f>IF(D694=0," ",RANK(D694,$D$3:$D$1238,0))</f>
        <v>691</v>
      </c>
      <c r="B694" s="246">
        <v>692</v>
      </c>
      <c r="C694" s="283" t="s">
        <v>4633</v>
      </c>
      <c r="D694" s="115">
        <f>I694+M694+Q694+U694+Y694+AC694+AG694+AK694+AO694+AW694+AS694</f>
        <v>27</v>
      </c>
      <c r="E694" s="115">
        <f>J694+N694+R694+V694+Z694+AD694+AH694+AL694+AP694+AX694+AT694</f>
        <v>10</v>
      </c>
      <c r="F694" s="119">
        <f>COUNTA(H694,L694,P694,T694,X694,AB694,AF694,AJ694,AN694,AV694,AR694)</f>
        <v>1</v>
      </c>
      <c r="G694" s="125"/>
      <c r="H694" s="5"/>
      <c r="I694" s="140"/>
      <c r="J694" s="126"/>
      <c r="K694" s="125"/>
      <c r="L694" s="5"/>
      <c r="M694" s="140"/>
      <c r="N694" s="126"/>
      <c r="O694" s="125"/>
      <c r="P694" s="5"/>
      <c r="Q694" s="140"/>
      <c r="R694" s="126"/>
      <c r="S694" s="125"/>
      <c r="T694" s="5"/>
      <c r="U694" s="140"/>
      <c r="V694" s="126"/>
      <c r="W694" s="136"/>
      <c r="X694" s="5"/>
      <c r="Y694" s="140"/>
      <c r="Z694" s="126"/>
      <c r="AA694" s="136"/>
      <c r="AB694" s="257"/>
      <c r="AC694" s="140"/>
      <c r="AD694" s="126"/>
      <c r="AE694" s="136"/>
      <c r="AF694" s="5"/>
      <c r="AG694" s="140"/>
      <c r="AH694" s="126"/>
      <c r="AI694" s="155"/>
      <c r="AJ694" s="123"/>
      <c r="AK694" s="139"/>
      <c r="AL694" s="124"/>
      <c r="AM694" s="155">
        <f>VLOOKUP(C694,'9'!$B$2:$H$1187,3,FALSE)</f>
        <v>3.6261574074074071E-2</v>
      </c>
      <c r="AN694" s="123">
        <f>VLOOKUP(C694,'9'!$B$2:$H$1187,4,FALSE)</f>
        <v>69</v>
      </c>
      <c r="AO694" s="139">
        <f>VLOOKUP(AN694,Баллы!$A$2:$B$101,2)+AP694/2</f>
        <v>27</v>
      </c>
      <c r="AP694" s="124">
        <f>VLOOKUP(C694,'9'!$B$2:$H$1187,6,FALSE)</f>
        <v>10</v>
      </c>
      <c r="AQ694" s="122"/>
      <c r="AR694" s="123"/>
      <c r="AS694" s="139"/>
      <c r="AT694" s="124"/>
      <c r="AU694" s="122"/>
      <c r="AV694" s="123"/>
      <c r="AW694" s="139"/>
      <c r="AX694" s="124"/>
    </row>
    <row r="695" spans="1:50" ht="14.4" customHeight="1">
      <c r="A695" s="245">
        <f>IF(D695=0," ",RANK(D695,$D$3:$D$1238,0))</f>
        <v>693</v>
      </c>
      <c r="B695" s="246">
        <v>693</v>
      </c>
      <c r="C695" s="104" t="s">
        <v>591</v>
      </c>
      <c r="D695" s="115">
        <f>I695+M695+Q695+U695+Y695+AC695+AG695+AK695+AO695+AW695+AS695</f>
        <v>26.5</v>
      </c>
      <c r="E695" s="115">
        <f>J695+N695+R695+V695+Z695+AD695+AH695+AL695+AP695+AX695+AT695</f>
        <v>45</v>
      </c>
      <c r="F695" s="119">
        <f>COUNTA(H695,L695,P695,T695,X695,AB695,AF695,AJ695,AN695,AV695,AR695)</f>
        <v>4</v>
      </c>
      <c r="G695" s="125">
        <f>VLOOKUP(C695,'1'!$B$46:$H$384,3,FALSE)</f>
        <v>4.3379629629629629E-2</v>
      </c>
      <c r="H695" s="5">
        <f>VLOOKUP(C695,'1'!$B$46:$H$384,4,FALSE)</f>
        <v>102</v>
      </c>
      <c r="I695" s="140">
        <f>VLOOKUP(H695,Баллы!$A$2:$B$101,2)+J695/2</f>
        <v>6</v>
      </c>
      <c r="J695" s="126">
        <f>VLOOKUP(C695,'1'!$B$46:$H$384,6,FALSE)</f>
        <v>10</v>
      </c>
      <c r="K695" s="125">
        <f>VLOOKUP(C695,'2'!$B$101:$H$575,3,FALSE)</f>
        <v>6.9594907407407411E-2</v>
      </c>
      <c r="L695" s="5">
        <f>VLOOKUP(C695,'2'!$B$101:$H$575,4,FALSE)</f>
        <v>112</v>
      </c>
      <c r="M695" s="140">
        <f>VLOOKUP(L695,Баллы!$A$2:$B$101,2)+N695/2</f>
        <v>8.5</v>
      </c>
      <c r="N695" s="126">
        <f>VLOOKUP(C695,'2'!$B$101:$H$575,6,FALSE)</f>
        <v>15</v>
      </c>
      <c r="O695" s="125"/>
      <c r="P695" s="5"/>
      <c r="Q695" s="140"/>
      <c r="R695" s="126"/>
      <c r="S695" s="125">
        <f>VLOOKUP(C695,'4'!$B$2:$I$1053,3,FALSE)</f>
        <v>4.3969907407407409E-2</v>
      </c>
      <c r="T695" s="5">
        <f>VLOOKUP(C695,'4'!$B$2:$I$1053,4,FALSE)</f>
        <v>154</v>
      </c>
      <c r="U695" s="140">
        <f>VLOOKUP(T695,Баллы!$A$2:$B$101,2)+V695/2</f>
        <v>6</v>
      </c>
      <c r="V695" s="126">
        <f>VLOOKUP(C695,'4'!$B$2:$I$1053,6,FALSE)</f>
        <v>10</v>
      </c>
      <c r="W695" s="136"/>
      <c r="X695" s="5"/>
      <c r="Y695" s="140"/>
      <c r="Z695" s="126"/>
      <c r="AA695" s="136"/>
      <c r="AB695" s="131"/>
      <c r="AC695" s="140"/>
      <c r="AD695" s="126"/>
      <c r="AE695" s="136"/>
      <c r="AF695" s="5"/>
      <c r="AG695" s="140"/>
      <c r="AH695" s="126"/>
      <c r="AI695" s="155"/>
      <c r="AJ695" s="123"/>
      <c r="AK695" s="139"/>
      <c r="AL695" s="124"/>
      <c r="AM695" s="155">
        <f>VLOOKUP(C695,'9'!$B$2:$H$1187,3,FALSE)</f>
        <v>4.8587962962962965E-2</v>
      </c>
      <c r="AN695" s="123">
        <f>VLOOKUP(C695,'9'!$B$2:$H$1187,4,FALSE)</f>
        <v>265</v>
      </c>
      <c r="AO695" s="139">
        <f>VLOOKUP(AN695,Баллы!$A$2:$B$101,2)+AP695/2</f>
        <v>6</v>
      </c>
      <c r="AP695" s="124">
        <f>VLOOKUP(C695,'9'!$B$2:$H$1187,6,FALSE)</f>
        <v>10</v>
      </c>
      <c r="AQ695" s="122"/>
      <c r="AR695" s="123"/>
      <c r="AS695" s="139"/>
      <c r="AT695" s="124"/>
      <c r="AU695" s="122"/>
      <c r="AV695" s="123"/>
      <c r="AW695" s="139"/>
      <c r="AX695" s="124"/>
    </row>
    <row r="696" spans="1:50" ht="14.4" customHeight="1">
      <c r="A696" s="245">
        <f>IF(D696=0," ",RANK(D696,$D$3:$D$1238,0))</f>
        <v>693</v>
      </c>
      <c r="B696" s="246">
        <v>694</v>
      </c>
      <c r="C696" s="108" t="s">
        <v>1204</v>
      </c>
      <c r="D696" s="115">
        <f>I696+M696+Q696+U696+Y696+AC696+AG696+AK696+AO696+AW696+AS696</f>
        <v>26.5</v>
      </c>
      <c r="E696" s="115">
        <f>J696+N696+R696+V696+Z696+AD696+AH696+AL696+AP696+AX696+AT696</f>
        <v>25</v>
      </c>
      <c r="F696" s="119">
        <f>COUNTA(H696,L696,P696,T696,X696,AB696,AF696,AJ696,AN696,AV696,AR696)</f>
        <v>1</v>
      </c>
      <c r="G696" s="125"/>
      <c r="H696" s="5"/>
      <c r="I696" s="140"/>
      <c r="J696" s="126"/>
      <c r="K696" s="125"/>
      <c r="L696" s="5"/>
      <c r="M696" s="140"/>
      <c r="N696" s="126"/>
      <c r="O696" s="125"/>
      <c r="P696" s="5"/>
      <c r="Q696" s="140"/>
      <c r="R696" s="126"/>
      <c r="S696" s="125"/>
      <c r="T696" s="5"/>
      <c r="U696" s="140"/>
      <c r="V696" s="126"/>
      <c r="W696" s="136">
        <f>VLOOKUP(C696,'5'!$B$50:$H$423,3,FALSE)</f>
        <v>0.15322916666666667</v>
      </c>
      <c r="X696" s="5">
        <f>VLOOKUP(C696,'5'!$B$50:$H$423,4,FALSE)</f>
        <v>77</v>
      </c>
      <c r="Y696" s="140">
        <f>VLOOKUP(X696,Баллы!$A$2:$B$101,2)+Z696/2</f>
        <v>26.5</v>
      </c>
      <c r="Z696" s="126">
        <f>VLOOKUP(C696,'5'!$B$50:$H$423,6,FALSE)</f>
        <v>25</v>
      </c>
      <c r="AA696" s="136"/>
      <c r="AB696" s="131"/>
      <c r="AC696" s="140"/>
      <c r="AD696" s="126"/>
      <c r="AE696" s="136"/>
      <c r="AF696" s="5"/>
      <c r="AG696" s="140"/>
      <c r="AH696" s="126"/>
      <c r="AI696" s="155"/>
      <c r="AJ696" s="123"/>
      <c r="AK696" s="139"/>
      <c r="AL696" s="124"/>
      <c r="AM696" s="155"/>
      <c r="AN696" s="123"/>
      <c r="AO696" s="139"/>
      <c r="AP696" s="124"/>
      <c r="AQ696" s="122"/>
      <c r="AR696" s="123"/>
      <c r="AS696" s="139"/>
      <c r="AT696" s="124"/>
      <c r="AU696" s="122"/>
      <c r="AV696" s="123"/>
      <c r="AW696" s="139"/>
      <c r="AX696" s="124"/>
    </row>
    <row r="697" spans="1:50" ht="14.4" customHeight="1">
      <c r="A697" s="245">
        <f>IF(D697=0," ",RANK(D697,$D$3:$D$1238,0))</f>
        <v>693</v>
      </c>
      <c r="B697" s="246">
        <v>695</v>
      </c>
      <c r="C697" s="104" t="s">
        <v>908</v>
      </c>
      <c r="D697" s="115">
        <f>I697+M697+Q697+U697+Y697+AC697+AG697+AK697+AO697+AW697+AS697</f>
        <v>26.5</v>
      </c>
      <c r="E697" s="115">
        <f>J697+N697+R697+V697+Z697+AD697+AH697+AL697+AP697+AX697+AT697</f>
        <v>15</v>
      </c>
      <c r="F697" s="119">
        <f>COUNTA(H697,L697,P697,T697,X697,AB697,AF697,AJ697,AN697,AV697,AR697)</f>
        <v>1</v>
      </c>
      <c r="G697" s="125"/>
      <c r="H697" s="5"/>
      <c r="I697" s="140"/>
      <c r="J697" s="126"/>
      <c r="K697" s="125">
        <f>VLOOKUP(C697,'2'!$B$101:$H$575,3,FALSE)</f>
        <v>5.9236111111111107E-2</v>
      </c>
      <c r="L697" s="5">
        <f>VLOOKUP(C697,'2'!$B$101:$H$575,4,FALSE)</f>
        <v>72</v>
      </c>
      <c r="M697" s="140">
        <f>VLOOKUP(L697,Баллы!$A$2:$B$101,2)+N697/2</f>
        <v>26.5</v>
      </c>
      <c r="N697" s="126">
        <f>VLOOKUP(C697,'2'!$B$101:$H$575,6,FALSE)</f>
        <v>15</v>
      </c>
      <c r="O697" s="125"/>
      <c r="P697" s="5"/>
      <c r="Q697" s="140"/>
      <c r="R697" s="126"/>
      <c r="S697" s="125"/>
      <c r="T697" s="5"/>
      <c r="U697" s="140"/>
      <c r="V697" s="126"/>
      <c r="W697" s="136"/>
      <c r="X697" s="5"/>
      <c r="Y697" s="140"/>
      <c r="Z697" s="126"/>
      <c r="AA697" s="136"/>
      <c r="AB697" s="131"/>
      <c r="AC697" s="140"/>
      <c r="AD697" s="126"/>
      <c r="AE697" s="136"/>
      <c r="AF697" s="5"/>
      <c r="AG697" s="140"/>
      <c r="AH697" s="126"/>
      <c r="AI697" s="155"/>
      <c r="AJ697" s="123"/>
      <c r="AK697" s="139"/>
      <c r="AL697" s="124"/>
      <c r="AM697" s="155"/>
      <c r="AN697" s="123"/>
      <c r="AO697" s="139"/>
      <c r="AP697" s="124"/>
      <c r="AQ697" s="122"/>
      <c r="AR697" s="123"/>
      <c r="AS697" s="139"/>
      <c r="AT697" s="124"/>
      <c r="AU697" s="122"/>
      <c r="AV697" s="123"/>
      <c r="AW697" s="139"/>
      <c r="AX697" s="124"/>
    </row>
    <row r="698" spans="1:50" ht="14.4" customHeight="1">
      <c r="A698" s="245">
        <f>IF(D698=0," ",RANK(D698,$D$3:$D$1238,0))</f>
        <v>693</v>
      </c>
      <c r="B698" s="246">
        <v>696</v>
      </c>
      <c r="C698" s="107" t="s">
        <v>2115</v>
      </c>
      <c r="D698" s="115">
        <f>I698+M698+Q698+U698+Y698+AC698+AG698+AK698+AO698+AW698+AS698</f>
        <v>26.5</v>
      </c>
      <c r="E698" s="115">
        <f>J698+N698+R698+V698+Z698+AD698+AH698+AL698+AP698+AX698+AT698</f>
        <v>5</v>
      </c>
      <c r="F698" s="119">
        <f>COUNTA(H698,L698,P698,T698,X698,AB698,AF698,AJ698,AN698,AV698,AR698)</f>
        <v>1</v>
      </c>
      <c r="G698" s="125"/>
      <c r="H698" s="5"/>
      <c r="I698" s="140"/>
      <c r="J698" s="126"/>
      <c r="K698" s="125"/>
      <c r="L698" s="5"/>
      <c r="M698" s="140"/>
      <c r="N698" s="126"/>
      <c r="O698" s="125"/>
      <c r="P698" s="5"/>
      <c r="Q698" s="140"/>
      <c r="R698" s="126"/>
      <c r="S698" s="125">
        <f>VLOOKUP(C698,'4'!$B$2:$I$1053,3,FALSE)</f>
        <v>1.7106481481481483E-2</v>
      </c>
      <c r="T698" s="5">
        <f>VLOOKUP(C698,'4'!$B$2:$I$1053,4,FALSE)</f>
        <v>67</v>
      </c>
      <c r="U698" s="140">
        <f>VLOOKUP(T698,Баллы!$A$2:$B$101,2)+V698/2</f>
        <v>26.5</v>
      </c>
      <c r="V698" s="126">
        <f>VLOOKUP(C698,'4'!$B$2:$I$1053,6,FALSE)</f>
        <v>5</v>
      </c>
      <c r="W698" s="136"/>
      <c r="X698" s="5"/>
      <c r="Y698" s="140"/>
      <c r="Z698" s="126"/>
      <c r="AA698" s="136"/>
      <c r="AB698" s="131"/>
      <c r="AC698" s="140"/>
      <c r="AD698" s="126"/>
      <c r="AE698" s="136"/>
      <c r="AF698" s="5"/>
      <c r="AG698" s="140"/>
      <c r="AH698" s="126"/>
      <c r="AI698" s="155"/>
      <c r="AJ698" s="123"/>
      <c r="AK698" s="139"/>
      <c r="AL698" s="124"/>
      <c r="AM698" s="155"/>
      <c r="AN698" s="123"/>
      <c r="AO698" s="139"/>
      <c r="AP698" s="124"/>
      <c r="AQ698" s="122"/>
      <c r="AR698" s="123"/>
      <c r="AS698" s="139"/>
      <c r="AT698" s="124"/>
      <c r="AU698" s="122"/>
      <c r="AV698" s="123"/>
      <c r="AW698" s="139"/>
      <c r="AX698" s="124"/>
    </row>
    <row r="699" spans="1:50" ht="14.4" customHeight="1">
      <c r="A699" s="245">
        <f>IF(D699=0," ",RANK(D699,$D$3:$D$1238,0))</f>
        <v>697</v>
      </c>
      <c r="B699" s="246">
        <v>697</v>
      </c>
      <c r="C699" s="283" t="s">
        <v>4634</v>
      </c>
      <c r="D699" s="115">
        <f>I699+M699+Q699+U699+Y699+AC699+AG699+AK699+AO699+AW699+AS699</f>
        <v>26</v>
      </c>
      <c r="E699" s="115">
        <f>J699+N699+R699+V699+Z699+AD699+AH699+AL699+AP699+AX699+AT699</f>
        <v>10</v>
      </c>
      <c r="F699" s="119">
        <f>COUNTA(H699,L699,P699,T699,X699,AB699,AF699,AJ699,AN699,AV699,AR699)</f>
        <v>1</v>
      </c>
      <c r="G699" s="125"/>
      <c r="H699" s="5"/>
      <c r="I699" s="140"/>
      <c r="J699" s="126"/>
      <c r="K699" s="125"/>
      <c r="L699" s="5"/>
      <c r="M699" s="140"/>
      <c r="N699" s="126"/>
      <c r="O699" s="125"/>
      <c r="P699" s="5"/>
      <c r="Q699" s="140"/>
      <c r="R699" s="126"/>
      <c r="S699" s="125"/>
      <c r="T699" s="5"/>
      <c r="U699" s="140"/>
      <c r="V699" s="126"/>
      <c r="W699" s="136"/>
      <c r="X699" s="5"/>
      <c r="Y699" s="140"/>
      <c r="Z699" s="126"/>
      <c r="AA699" s="136"/>
      <c r="AB699" s="257"/>
      <c r="AC699" s="140"/>
      <c r="AD699" s="126"/>
      <c r="AE699" s="136"/>
      <c r="AF699" s="5"/>
      <c r="AG699" s="140"/>
      <c r="AH699" s="126"/>
      <c r="AI699" s="155"/>
      <c r="AJ699" s="123"/>
      <c r="AK699" s="139"/>
      <c r="AL699" s="124"/>
      <c r="AM699" s="155">
        <f>VLOOKUP(C699,'9'!$B$2:$H$1187,3,FALSE)</f>
        <v>3.5474537037037034E-2</v>
      </c>
      <c r="AN699" s="123">
        <f>VLOOKUP(C699,'9'!$B$2:$H$1187,4,FALSE)</f>
        <v>70</v>
      </c>
      <c r="AO699" s="139">
        <f>VLOOKUP(AN699,Баллы!$A$2:$B$101,2)+AP699/2</f>
        <v>26</v>
      </c>
      <c r="AP699" s="124">
        <f>VLOOKUP(C699,'9'!$B$2:$H$1187,6,FALSE)</f>
        <v>10</v>
      </c>
      <c r="AQ699" s="122"/>
      <c r="AR699" s="123"/>
      <c r="AS699" s="139"/>
      <c r="AT699" s="124"/>
      <c r="AU699" s="122"/>
      <c r="AV699" s="123"/>
      <c r="AW699" s="139"/>
      <c r="AX699" s="124"/>
    </row>
    <row r="700" spans="1:50" ht="14.4" customHeight="1">
      <c r="A700" s="245">
        <f>IF(D700=0," ",RANK(D700,$D$3:$D$1238,0))</f>
        <v>697</v>
      </c>
      <c r="B700" s="246">
        <v>697</v>
      </c>
      <c r="C700" s="104" t="s">
        <v>6326</v>
      </c>
      <c r="D700" s="115">
        <f>I700+M700+Q700+U700+Y700+AC700+AG700+AK700+AO700+AW700+AS700</f>
        <v>26</v>
      </c>
      <c r="E700" s="115">
        <f>J700+N700+R700+V700+Z700+AD700+AH700+AL700+AP700+AX700+AT700</f>
        <v>10</v>
      </c>
      <c r="F700" s="119">
        <f>COUNTA(H700,L700,P700,T700,X700,AB700,AF700,AJ700,AN700,AV700,AR700)</f>
        <v>1</v>
      </c>
      <c r="G700" s="125"/>
      <c r="H700" s="5"/>
      <c r="I700" s="140"/>
      <c r="J700" s="126"/>
      <c r="K700" s="125"/>
      <c r="L700" s="5"/>
      <c r="M700" s="140"/>
      <c r="N700" s="126"/>
      <c r="O700" s="125"/>
      <c r="P700" s="5"/>
      <c r="Q700" s="140"/>
      <c r="R700" s="126"/>
      <c r="S700" s="125"/>
      <c r="T700" s="5"/>
      <c r="U700" s="140"/>
      <c r="V700" s="126"/>
      <c r="W700" s="136"/>
      <c r="X700" s="5"/>
      <c r="Y700" s="140"/>
      <c r="Z700" s="126"/>
      <c r="AA700" s="136"/>
      <c r="AB700" s="257"/>
      <c r="AC700" s="140"/>
      <c r="AD700" s="126"/>
      <c r="AE700" s="136"/>
      <c r="AF700" s="5"/>
      <c r="AG700" s="140"/>
      <c r="AH700" s="126"/>
      <c r="AI700" s="155"/>
      <c r="AJ700" s="123"/>
      <c r="AK700" s="139"/>
      <c r="AL700" s="124"/>
      <c r="AM700" s="155"/>
      <c r="AN700" s="123"/>
      <c r="AO700" s="139"/>
      <c r="AP700" s="124"/>
      <c r="AQ700" s="122">
        <f>VLOOKUP(C700,'10'!$B$8:$H$232,3,FALSE)</f>
        <v>5.980324074074074E-2</v>
      </c>
      <c r="AR700" s="123">
        <f>VLOOKUP(C700,'10'!$B$8:$H$232,4,FALSE)</f>
        <v>70</v>
      </c>
      <c r="AS700" s="139">
        <f>VLOOKUP(AR700,Баллы!$A$2:$B$101,2)+AT700/2</f>
        <v>26</v>
      </c>
      <c r="AT700" s="124">
        <f>VLOOKUP(C700,'10'!$B$8:$H$232,6,FALSE)</f>
        <v>10</v>
      </c>
      <c r="AU700" s="122"/>
      <c r="AV700" s="123"/>
      <c r="AW700" s="139"/>
      <c r="AX700" s="124"/>
    </row>
    <row r="701" spans="1:50" ht="14.4" customHeight="1">
      <c r="A701" s="245">
        <f>IF(D701=0," ",RANK(D701,$D$3:$D$1238,0))</f>
        <v>697</v>
      </c>
      <c r="B701" s="246">
        <v>699</v>
      </c>
      <c r="C701" s="104" t="s">
        <v>6408</v>
      </c>
      <c r="D701" s="115">
        <f>I701+M701+Q701+U701+Y701+AC701+AG701+AK701+AO701+AW701+AS701</f>
        <v>26</v>
      </c>
      <c r="E701" s="115">
        <f>J701+N701+R701+V701+Z701+AD701+AH701+AL701+AP701+AX701+AT701</f>
        <v>8</v>
      </c>
      <c r="F701" s="119">
        <f>COUNTA(H701,L701,P701,T701,X701,AB701,AF701,AJ701,AN701,AV701,AR701)</f>
        <v>1</v>
      </c>
      <c r="G701" s="125"/>
      <c r="H701" s="5"/>
      <c r="I701" s="140"/>
      <c r="J701" s="126"/>
      <c r="K701" s="125"/>
      <c r="L701" s="5"/>
      <c r="M701" s="140"/>
      <c r="N701" s="126"/>
      <c r="O701" s="125"/>
      <c r="P701" s="5"/>
      <c r="Q701" s="140"/>
      <c r="R701" s="126"/>
      <c r="S701" s="125"/>
      <c r="T701" s="5"/>
      <c r="U701" s="140"/>
      <c r="V701" s="126"/>
      <c r="W701" s="136"/>
      <c r="X701" s="5"/>
      <c r="Y701" s="140"/>
      <c r="Z701" s="126"/>
      <c r="AA701" s="136"/>
      <c r="AB701" s="257"/>
      <c r="AC701" s="140"/>
      <c r="AD701" s="126"/>
      <c r="AE701" s="136"/>
      <c r="AF701" s="5"/>
      <c r="AG701" s="140"/>
      <c r="AH701" s="126"/>
      <c r="AI701" s="155"/>
      <c r="AJ701" s="123"/>
      <c r="AK701" s="139"/>
      <c r="AL701" s="124"/>
      <c r="AM701" s="155"/>
      <c r="AN701" s="123"/>
      <c r="AO701" s="139"/>
      <c r="AP701" s="124"/>
      <c r="AQ701" s="122"/>
      <c r="AR701" s="123"/>
      <c r="AS701" s="139"/>
      <c r="AT701" s="124"/>
      <c r="AU701" s="122">
        <f>VLOOKUP(C701,'11'!$B$9:$H$521,3,FALSE)</f>
        <v>5.0509259259259261E-2</v>
      </c>
      <c r="AV701" s="123">
        <f>VLOOKUP(C701,'11'!$B$9:$H$521,4,FALSE)</f>
        <v>69</v>
      </c>
      <c r="AW701" s="139">
        <f>VLOOKUP(AV701,Баллы!$A$2:$B$101,2)+AX701/2</f>
        <v>26</v>
      </c>
      <c r="AX701" s="124">
        <f>VLOOKUP(C701,'11'!$B$9:$H$521,6,FALSE)</f>
        <v>8</v>
      </c>
    </row>
    <row r="702" spans="1:50" ht="14.4" customHeight="1">
      <c r="A702" s="245">
        <f>IF(D702=0," ",RANK(D702,$D$3:$D$1238,0))</f>
        <v>700</v>
      </c>
      <c r="B702" s="246">
        <v>700</v>
      </c>
      <c r="C702" s="108" t="s">
        <v>1205</v>
      </c>
      <c r="D702" s="115">
        <f>I702+M702+Q702+U702+Y702+AC702+AG702+AK702+AO702+AW702+AS702</f>
        <v>25.5</v>
      </c>
      <c r="E702" s="115">
        <f>J702+N702+R702+V702+Z702+AD702+AH702+AL702+AP702+AX702+AT702</f>
        <v>25</v>
      </c>
      <c r="F702" s="119">
        <f>COUNTA(H702,L702,P702,T702,X702,AB702,AF702,AJ702,AN702,AV702,AR702)</f>
        <v>1</v>
      </c>
      <c r="G702" s="125"/>
      <c r="H702" s="5"/>
      <c r="I702" s="140"/>
      <c r="J702" s="126"/>
      <c r="K702" s="125"/>
      <c r="L702" s="5"/>
      <c r="M702" s="140"/>
      <c r="N702" s="126"/>
      <c r="O702" s="125"/>
      <c r="P702" s="5"/>
      <c r="Q702" s="140"/>
      <c r="R702" s="126"/>
      <c r="S702" s="125"/>
      <c r="T702" s="5"/>
      <c r="U702" s="140"/>
      <c r="V702" s="126"/>
      <c r="W702" s="136">
        <f>VLOOKUP(C702,'5'!$B$50:$H$423,3,FALSE)</f>
        <v>0.15366898148148148</v>
      </c>
      <c r="X702" s="5">
        <f>VLOOKUP(C702,'5'!$B$50:$H$423,4,FALSE)</f>
        <v>78</v>
      </c>
      <c r="Y702" s="140">
        <f>VLOOKUP(X702,Баллы!$A$2:$B$101,2)+Z702/2</f>
        <v>25.5</v>
      </c>
      <c r="Z702" s="126">
        <f>VLOOKUP(C702,'5'!$B$50:$H$423,6,FALSE)</f>
        <v>25</v>
      </c>
      <c r="AA702" s="136"/>
      <c r="AB702" s="131"/>
      <c r="AC702" s="140"/>
      <c r="AD702" s="126"/>
      <c r="AE702" s="136"/>
      <c r="AF702" s="5"/>
      <c r="AG702" s="140"/>
      <c r="AH702" s="126"/>
      <c r="AI702" s="155"/>
      <c r="AJ702" s="123"/>
      <c r="AK702" s="139"/>
      <c r="AL702" s="124"/>
      <c r="AM702" s="155"/>
      <c r="AN702" s="123"/>
      <c r="AO702" s="139"/>
      <c r="AP702" s="124"/>
      <c r="AQ702" s="122"/>
      <c r="AR702" s="123"/>
      <c r="AS702" s="139"/>
      <c r="AT702" s="124"/>
      <c r="AU702" s="122"/>
      <c r="AV702" s="123"/>
      <c r="AW702" s="139"/>
      <c r="AX702" s="124"/>
    </row>
    <row r="703" spans="1:50" ht="14.4" customHeight="1">
      <c r="A703" s="245">
        <f>IF(D703=0," ",RANK(D703,$D$3:$D$1238,0))</f>
        <v>700</v>
      </c>
      <c r="B703" s="246">
        <v>700</v>
      </c>
      <c r="C703" s="283" t="s">
        <v>4469</v>
      </c>
      <c r="D703" s="115">
        <f>I703+M703+Q703+U703+Y703+AC703+AG703+AK703+AO703+AW703+AS703</f>
        <v>25.5</v>
      </c>
      <c r="E703" s="115">
        <f>J703+N703+R703+V703+Z703+AD703+AH703+AL703+AP703+AX703+AT703</f>
        <v>25</v>
      </c>
      <c r="F703" s="119">
        <f>COUNTA(H703,L703,P703,T703,X703,AB703,AF703,AJ703,AN703,AV703,AR703)</f>
        <v>1</v>
      </c>
      <c r="G703" s="125"/>
      <c r="H703" s="5"/>
      <c r="I703" s="140"/>
      <c r="J703" s="126"/>
      <c r="K703" s="125"/>
      <c r="L703" s="5"/>
      <c r="M703" s="140"/>
      <c r="N703" s="126"/>
      <c r="O703" s="125"/>
      <c r="P703" s="5"/>
      <c r="Q703" s="140"/>
      <c r="R703" s="126"/>
      <c r="S703" s="125"/>
      <c r="T703" s="5"/>
      <c r="U703" s="140"/>
      <c r="V703" s="126"/>
      <c r="W703" s="136"/>
      <c r="X703" s="5"/>
      <c r="Y703" s="140"/>
      <c r="Z703" s="126"/>
      <c r="AA703" s="136"/>
      <c r="AB703" s="257"/>
      <c r="AC703" s="140"/>
      <c r="AD703" s="126"/>
      <c r="AE703" s="136"/>
      <c r="AF703" s="5"/>
      <c r="AG703" s="140"/>
      <c r="AH703" s="126"/>
      <c r="AI703" s="155"/>
      <c r="AJ703" s="123"/>
      <c r="AK703" s="139"/>
      <c r="AL703" s="124"/>
      <c r="AM703" s="155">
        <f>VLOOKUP(C703,'9'!$B$2:$H$1187,3,FALSE)</f>
        <v>0.10969907407407407</v>
      </c>
      <c r="AN703" s="123">
        <f>VLOOKUP(C703,'9'!$B$2:$H$1187,4,FALSE)</f>
        <v>78</v>
      </c>
      <c r="AO703" s="139">
        <f>VLOOKUP(AN703,Баллы!$A$2:$B$101,2)+AP703/2</f>
        <v>25.5</v>
      </c>
      <c r="AP703" s="124">
        <f>VLOOKUP(C703,'9'!$B$2:$H$1187,6,FALSE)</f>
        <v>25</v>
      </c>
      <c r="AQ703" s="122"/>
      <c r="AR703" s="123"/>
      <c r="AS703" s="139"/>
      <c r="AT703" s="124"/>
      <c r="AU703" s="122"/>
      <c r="AV703" s="123"/>
      <c r="AW703" s="139"/>
      <c r="AX703" s="124"/>
    </row>
    <row r="704" spans="1:50" ht="14.4" customHeight="1">
      <c r="A704" s="245">
        <f>IF(D704=0," ",RANK(D704,$D$3:$D$1238,0))</f>
        <v>700</v>
      </c>
      <c r="B704" s="246">
        <v>702</v>
      </c>
      <c r="C704" s="104" t="s">
        <v>909</v>
      </c>
      <c r="D704" s="115">
        <f>I704+M704+Q704+U704+Y704+AC704+AG704+AK704+AO704+AW704+AS704</f>
        <v>25.5</v>
      </c>
      <c r="E704" s="115">
        <f>J704+N704+R704+V704+Z704+AD704+AH704+AL704+AP704+AX704+AT704</f>
        <v>15</v>
      </c>
      <c r="F704" s="119">
        <f>COUNTA(H704,L704,P704,T704,X704,AB704,AF704,AJ704,AN704,AV704,AR704)</f>
        <v>1</v>
      </c>
      <c r="G704" s="125"/>
      <c r="H704" s="5"/>
      <c r="I704" s="140"/>
      <c r="J704" s="126"/>
      <c r="K704" s="125">
        <f>VLOOKUP(C704,'2'!$B$101:$H$575,3,FALSE)</f>
        <v>5.9270833333333335E-2</v>
      </c>
      <c r="L704" s="5">
        <f>VLOOKUP(C704,'2'!$B$101:$H$575,4,FALSE)</f>
        <v>73</v>
      </c>
      <c r="M704" s="140">
        <f>VLOOKUP(L704,Баллы!$A$2:$B$101,2)+N704/2</f>
        <v>25.5</v>
      </c>
      <c r="N704" s="126">
        <f>VLOOKUP(C704,'2'!$B$101:$H$575,6,FALSE)</f>
        <v>15</v>
      </c>
      <c r="O704" s="125"/>
      <c r="P704" s="5"/>
      <c r="Q704" s="140"/>
      <c r="R704" s="126"/>
      <c r="S704" s="125"/>
      <c r="T704" s="5"/>
      <c r="U704" s="140"/>
      <c r="V704" s="126"/>
      <c r="W704" s="136"/>
      <c r="X704" s="5"/>
      <c r="Y704" s="140"/>
      <c r="Z704" s="126"/>
      <c r="AA704" s="136"/>
      <c r="AB704" s="131"/>
      <c r="AC704" s="140"/>
      <c r="AD704" s="126"/>
      <c r="AE704" s="136"/>
      <c r="AF704" s="5"/>
      <c r="AG704" s="140"/>
      <c r="AH704" s="126"/>
      <c r="AI704" s="155"/>
      <c r="AJ704" s="123"/>
      <c r="AK704" s="139"/>
      <c r="AL704" s="124"/>
      <c r="AM704" s="155"/>
      <c r="AN704" s="123"/>
      <c r="AO704" s="139"/>
      <c r="AP704" s="124"/>
      <c r="AQ704" s="122"/>
      <c r="AR704" s="123"/>
      <c r="AS704" s="139"/>
      <c r="AT704" s="124"/>
      <c r="AU704" s="122"/>
      <c r="AV704" s="123"/>
      <c r="AW704" s="139"/>
      <c r="AX704" s="124"/>
    </row>
    <row r="705" spans="1:50" ht="14.4" customHeight="1">
      <c r="A705" s="245">
        <f>IF(D705=0," ",RANK(D705,$D$3:$D$1238,0))</f>
        <v>700</v>
      </c>
      <c r="B705" s="246">
        <v>702</v>
      </c>
      <c r="C705" s="104" t="s">
        <v>6368</v>
      </c>
      <c r="D705" s="115">
        <f>I705+M705+Q705+U705+Y705+AC705+AG705+AK705+AO705+AW705+AS705</f>
        <v>25.5</v>
      </c>
      <c r="E705" s="115">
        <f>J705+N705+R705+V705+Z705+AD705+AH705+AL705+AP705+AX705+AT705</f>
        <v>15</v>
      </c>
      <c r="F705" s="119">
        <f>COUNTA(H705,L705,P705,T705,X705,AB705,AF705,AJ705,AN705,AV705,AR705)</f>
        <v>1</v>
      </c>
      <c r="G705" s="125"/>
      <c r="H705" s="5"/>
      <c r="I705" s="140"/>
      <c r="J705" s="126"/>
      <c r="K705" s="125"/>
      <c r="L705" s="5"/>
      <c r="M705" s="140"/>
      <c r="N705" s="126"/>
      <c r="O705" s="125"/>
      <c r="P705" s="5"/>
      <c r="Q705" s="140"/>
      <c r="R705" s="126"/>
      <c r="S705" s="125"/>
      <c r="T705" s="5"/>
      <c r="U705" s="140"/>
      <c r="V705" s="126"/>
      <c r="W705" s="136"/>
      <c r="X705" s="5"/>
      <c r="Y705" s="140"/>
      <c r="Z705" s="126"/>
      <c r="AA705" s="136"/>
      <c r="AB705" s="257"/>
      <c r="AC705" s="140"/>
      <c r="AD705" s="126"/>
      <c r="AE705" s="136"/>
      <c r="AF705" s="5"/>
      <c r="AG705" s="140"/>
      <c r="AH705" s="126"/>
      <c r="AI705" s="155"/>
      <c r="AJ705" s="123"/>
      <c r="AK705" s="139"/>
      <c r="AL705" s="124"/>
      <c r="AM705" s="155"/>
      <c r="AN705" s="123"/>
      <c r="AO705" s="139"/>
      <c r="AP705" s="124"/>
      <c r="AQ705" s="122"/>
      <c r="AR705" s="123"/>
      <c r="AS705" s="139"/>
      <c r="AT705" s="124"/>
      <c r="AU705" s="122">
        <f>VLOOKUP(C705,'11'!$B$9:$H$521,3,FALSE)</f>
        <v>6.8854166666666661E-2</v>
      </c>
      <c r="AV705" s="123">
        <f>VLOOKUP(C705,'11'!$B$9:$H$521,4,FALSE)</f>
        <v>73</v>
      </c>
      <c r="AW705" s="139">
        <f>VLOOKUP(AV705,Баллы!$A$2:$B$101,2)+AX705/2</f>
        <v>25.5</v>
      </c>
      <c r="AX705" s="124">
        <f>VLOOKUP(C705,'11'!$B$9:$H$521,6,FALSE)</f>
        <v>15</v>
      </c>
    </row>
    <row r="706" spans="1:50" ht="14.4" customHeight="1">
      <c r="A706" s="245">
        <f>IF(D706=0," ",RANK(D706,$D$3:$D$1238,0))</f>
        <v>700</v>
      </c>
      <c r="B706" s="246">
        <v>704</v>
      </c>
      <c r="C706" s="104" t="s">
        <v>800</v>
      </c>
      <c r="D706" s="115">
        <f>I706+M706+Q706+U706+Y706+AC706+AG706+AK706+AO706+AW706+AS706</f>
        <v>25.5</v>
      </c>
      <c r="E706" s="115">
        <f>J706+N706+R706+V706+Z706+AD706+AH706+AL706+AP706+AX706+AT706</f>
        <v>5</v>
      </c>
      <c r="F706" s="119">
        <f>COUNTA(H706,L706,P706,T706,X706,AB706,AF706,AJ706,AN706,AV706,AR706)</f>
        <v>1</v>
      </c>
      <c r="G706" s="125"/>
      <c r="H706" s="5"/>
      <c r="I706" s="140"/>
      <c r="J706" s="126"/>
      <c r="K706" s="125">
        <f>VLOOKUP(C706,'2'!$B$101:$H$575,3,FALSE)</f>
        <v>2.6539351851851852E-2</v>
      </c>
      <c r="L706" s="5">
        <f>VLOOKUP(C706,'2'!$B$101:$H$575,4,FALSE)</f>
        <v>68</v>
      </c>
      <c r="M706" s="140">
        <f>VLOOKUP(L706,Баллы!$A$2:$B$101,2)+N706/2</f>
        <v>25.5</v>
      </c>
      <c r="N706" s="126">
        <f>VLOOKUP(C706,'2'!$B$101:$H$575,6,FALSE)</f>
        <v>5</v>
      </c>
      <c r="O706" s="125"/>
      <c r="P706" s="5"/>
      <c r="Q706" s="140"/>
      <c r="R706" s="126"/>
      <c r="S706" s="125"/>
      <c r="T706" s="5"/>
      <c r="U706" s="140"/>
      <c r="V706" s="126"/>
      <c r="W706" s="136"/>
      <c r="X706" s="5"/>
      <c r="Y706" s="140"/>
      <c r="Z706" s="126"/>
      <c r="AA706" s="136"/>
      <c r="AB706" s="131"/>
      <c r="AC706" s="140"/>
      <c r="AD706" s="126"/>
      <c r="AE706" s="136"/>
      <c r="AF706" s="5"/>
      <c r="AG706" s="140"/>
      <c r="AH706" s="126"/>
      <c r="AI706" s="155"/>
      <c r="AJ706" s="123"/>
      <c r="AK706" s="139"/>
      <c r="AL706" s="124"/>
      <c r="AM706" s="155"/>
      <c r="AN706" s="123"/>
      <c r="AO706" s="139"/>
      <c r="AP706" s="124"/>
      <c r="AQ706" s="122"/>
      <c r="AR706" s="123"/>
      <c r="AS706" s="139"/>
      <c r="AT706" s="124"/>
      <c r="AU706" s="122"/>
      <c r="AV706" s="123"/>
      <c r="AW706" s="139"/>
      <c r="AX706" s="124"/>
    </row>
    <row r="707" spans="1:50" ht="14.4" customHeight="1">
      <c r="A707" s="245">
        <f>IF(D707=0," ",RANK(D707,$D$3:$D$1238,0))</f>
        <v>705</v>
      </c>
      <c r="B707" s="246">
        <v>705</v>
      </c>
      <c r="C707" s="107" t="s">
        <v>1716</v>
      </c>
      <c r="D707" s="115">
        <f>I707+M707+Q707+U707+Y707+AC707+AG707+AK707+AO707+AW707+AS707</f>
        <v>25</v>
      </c>
      <c r="E707" s="115">
        <f>J707+N707+R707+V707+Z707+AD707+AH707+AL707+AP707+AX707+AT707</f>
        <v>20</v>
      </c>
      <c r="F707" s="119">
        <f>COUNTA(H707,L707,P707,T707,X707,AB707,AF707,AJ707,AN707,AV707,AR707)</f>
        <v>1</v>
      </c>
      <c r="G707" s="125"/>
      <c r="H707" s="5"/>
      <c r="I707" s="140"/>
      <c r="J707" s="126"/>
      <c r="K707" s="125"/>
      <c r="L707" s="5"/>
      <c r="M707" s="140"/>
      <c r="N707" s="126"/>
      <c r="O707" s="125"/>
      <c r="P707" s="5"/>
      <c r="Q707" s="140"/>
      <c r="R707" s="126"/>
      <c r="S707" s="125">
        <f>VLOOKUP(C707,'4'!$B$2:$I$1053,3,FALSE)</f>
        <v>8.3252314814814821E-2</v>
      </c>
      <c r="T707" s="5">
        <f>VLOOKUP(C707,'4'!$B$2:$I$1053,4,FALSE)</f>
        <v>76</v>
      </c>
      <c r="U707" s="140">
        <f>VLOOKUP(T707,Баллы!$A$2:$B$101,2)+V707/2</f>
        <v>25</v>
      </c>
      <c r="V707" s="126">
        <f>VLOOKUP(C707,'4'!$B$2:$I$1053,6,FALSE)</f>
        <v>20</v>
      </c>
      <c r="W707" s="136"/>
      <c r="X707" s="5"/>
      <c r="Y707" s="140"/>
      <c r="Z707" s="126"/>
      <c r="AA707" s="136"/>
      <c r="AB707" s="131"/>
      <c r="AC707" s="140"/>
      <c r="AD707" s="126"/>
      <c r="AE707" s="136"/>
      <c r="AF707" s="5"/>
      <c r="AG707" s="140"/>
      <c r="AH707" s="126"/>
      <c r="AI707" s="155"/>
      <c r="AJ707" s="123"/>
      <c r="AK707" s="139"/>
      <c r="AL707" s="124"/>
      <c r="AM707" s="155"/>
      <c r="AN707" s="123"/>
      <c r="AO707" s="139"/>
      <c r="AP707" s="124"/>
      <c r="AQ707" s="122"/>
      <c r="AR707" s="123"/>
      <c r="AS707" s="139"/>
      <c r="AT707" s="124"/>
      <c r="AU707" s="122"/>
      <c r="AV707" s="123"/>
      <c r="AW707" s="139"/>
      <c r="AX707" s="124"/>
    </row>
    <row r="708" spans="1:50" ht="14.4" customHeight="1">
      <c r="A708" s="245">
        <f>IF(D708=0," ",RANK(D708,$D$3:$D$1238,0))</f>
        <v>705</v>
      </c>
      <c r="B708" s="246">
        <v>706</v>
      </c>
      <c r="C708" s="107" t="s">
        <v>2148</v>
      </c>
      <c r="D708" s="115">
        <f>I708+M708+Q708+U708+Y708+AC708+AG708+AK708+AO708+AW708+AS708</f>
        <v>25</v>
      </c>
      <c r="E708" s="115">
        <f>J708+N708+R708+V708+Z708+AD708+AH708+AL708+AP708+AX708+AT708</f>
        <v>10</v>
      </c>
      <c r="F708" s="119">
        <f>COUNTA(H708,L708,P708,T708,X708,AB708,AF708,AJ708,AN708,AV708,AR708)</f>
        <v>1</v>
      </c>
      <c r="G708" s="125"/>
      <c r="H708" s="5"/>
      <c r="I708" s="140"/>
      <c r="J708" s="126"/>
      <c r="K708" s="125"/>
      <c r="L708" s="5"/>
      <c r="M708" s="140"/>
      <c r="N708" s="126"/>
      <c r="O708" s="125"/>
      <c r="P708" s="5"/>
      <c r="Q708" s="140"/>
      <c r="R708" s="126"/>
      <c r="S708" s="125">
        <f>VLOOKUP(C708,'4'!$B$2:$I$1053,3,FALSE)</f>
        <v>3.6851851851851851E-2</v>
      </c>
      <c r="T708" s="5">
        <f>VLOOKUP(C708,'4'!$B$2:$I$1053,4,FALSE)</f>
        <v>71</v>
      </c>
      <c r="U708" s="140">
        <f>VLOOKUP(T708,Баллы!$A$2:$B$101,2)+V708/2</f>
        <v>25</v>
      </c>
      <c r="V708" s="126">
        <f>VLOOKUP(C708,'4'!$B$2:$I$1053,6,FALSE)</f>
        <v>10</v>
      </c>
      <c r="W708" s="136"/>
      <c r="X708" s="5"/>
      <c r="Y708" s="140"/>
      <c r="Z708" s="126"/>
      <c r="AA708" s="136"/>
      <c r="AB708" s="131"/>
      <c r="AC708" s="140"/>
      <c r="AD708" s="126"/>
      <c r="AE708" s="136"/>
      <c r="AF708" s="5"/>
      <c r="AG708" s="140"/>
      <c r="AH708" s="126"/>
      <c r="AI708" s="155"/>
      <c r="AJ708" s="123"/>
      <c r="AK708" s="139"/>
      <c r="AL708" s="124"/>
      <c r="AM708" s="155"/>
      <c r="AN708" s="123"/>
      <c r="AO708" s="139"/>
      <c r="AP708" s="124"/>
      <c r="AQ708" s="122"/>
      <c r="AR708" s="123"/>
      <c r="AS708" s="139"/>
      <c r="AT708" s="124"/>
      <c r="AU708" s="122"/>
      <c r="AV708" s="123"/>
      <c r="AW708" s="139"/>
      <c r="AX708" s="124"/>
    </row>
    <row r="709" spans="1:50" ht="14.4" customHeight="1">
      <c r="A709" s="245">
        <f>IF(D709=0," ",RANK(D709,$D$3:$D$1238,0))</f>
        <v>707</v>
      </c>
      <c r="B709" s="246">
        <v>707</v>
      </c>
      <c r="C709" s="107" t="s">
        <v>1718</v>
      </c>
      <c r="D709" s="115">
        <f>I709+M709+Q709+U709+Y709+AC709+AG709+AK709+AO709+AW709+AS709</f>
        <v>24.5</v>
      </c>
      <c r="E709" s="115">
        <f>J709+N709+R709+V709+Z709+AD709+AH709+AL709+AP709+AX709+AT709</f>
        <v>45</v>
      </c>
      <c r="F709" s="119">
        <f>COUNTA(H709,L709,P709,T709,X709,AB709,AF709,AJ709,AN709,AV709,AR709)</f>
        <v>2</v>
      </c>
      <c r="G709" s="125"/>
      <c r="H709" s="5"/>
      <c r="I709" s="140"/>
      <c r="J709" s="126"/>
      <c r="K709" s="125"/>
      <c r="L709" s="5"/>
      <c r="M709" s="140"/>
      <c r="N709" s="126"/>
      <c r="O709" s="125"/>
      <c r="P709" s="5"/>
      <c r="Q709" s="140"/>
      <c r="R709" s="126"/>
      <c r="S709" s="125">
        <f>VLOOKUP(C709,'4'!$B$2:$I$1053,3,FALSE)</f>
        <v>8.7256944444444443E-2</v>
      </c>
      <c r="T709" s="5">
        <f>VLOOKUP(C709,'4'!$B$2:$I$1053,4,FALSE)</f>
        <v>93</v>
      </c>
      <c r="U709" s="140">
        <f>VLOOKUP(T709,Баллы!$A$2:$B$101,2)+V709/2</f>
        <v>11</v>
      </c>
      <c r="V709" s="126">
        <f>VLOOKUP(C709,'4'!$B$2:$I$1053,6,FALSE)</f>
        <v>20</v>
      </c>
      <c r="W709" s="136"/>
      <c r="X709" s="5"/>
      <c r="Y709" s="140"/>
      <c r="Z709" s="126"/>
      <c r="AA709" s="136"/>
      <c r="AB709" s="257"/>
      <c r="AC709" s="140"/>
      <c r="AD709" s="126"/>
      <c r="AE709" s="136"/>
      <c r="AF709" s="5"/>
      <c r="AG709" s="140"/>
      <c r="AH709" s="126"/>
      <c r="AI709" s="155"/>
      <c r="AJ709" s="123"/>
      <c r="AK709" s="139"/>
      <c r="AL709" s="124"/>
      <c r="AM709" s="155">
        <f>VLOOKUP(C709,'9'!$B$2:$H$1187,3,FALSE)</f>
        <v>0.10815972222222223</v>
      </c>
      <c r="AN709" s="123">
        <f>VLOOKUP(C709,'9'!$B$2:$H$1187,4,FALSE)</f>
        <v>107</v>
      </c>
      <c r="AO709" s="139">
        <f>VLOOKUP(AN709,Баллы!$A$2:$B$101,2)+AP709/2</f>
        <v>13.5</v>
      </c>
      <c r="AP709" s="124">
        <f>VLOOKUP(C709,'9'!$B$2:$H$1187,6,FALSE)</f>
        <v>25</v>
      </c>
      <c r="AQ709" s="122"/>
      <c r="AR709" s="123"/>
      <c r="AS709" s="139"/>
      <c r="AT709" s="124"/>
      <c r="AU709" s="122"/>
      <c r="AV709" s="123"/>
      <c r="AW709" s="139"/>
      <c r="AX709" s="124"/>
    </row>
    <row r="710" spans="1:50" ht="14.4" customHeight="1">
      <c r="A710" s="245">
        <f>IF(D710=0," ",RANK(D710,$D$3:$D$1238,0))</f>
        <v>707</v>
      </c>
      <c r="B710" s="246">
        <v>707</v>
      </c>
      <c r="C710" s="107" t="s">
        <v>2329</v>
      </c>
      <c r="D710" s="115">
        <f>I710+M710+Q710+U710+Y710+AC710+AG710+AK710+AO710+AW710+AS710</f>
        <v>24.5</v>
      </c>
      <c r="E710" s="115">
        <f>J710+N710+R710+V710+Z710+AD710+AH710+AL710+AP710+AX710+AT710</f>
        <v>45</v>
      </c>
      <c r="F710" s="119">
        <f>COUNTA(H710,L710,P710,T710,X710,AB710,AF710,AJ710,AN710,AV710,AR710)</f>
        <v>2</v>
      </c>
      <c r="G710" s="125"/>
      <c r="H710" s="5"/>
      <c r="I710" s="140"/>
      <c r="J710" s="126"/>
      <c r="K710" s="125"/>
      <c r="L710" s="5"/>
      <c r="M710" s="140"/>
      <c r="N710" s="126"/>
      <c r="O710" s="125"/>
      <c r="P710" s="5"/>
      <c r="Q710" s="140"/>
      <c r="R710" s="126"/>
      <c r="S710" s="125">
        <f>VLOOKUP(C710,'4'!$B$2:$I$1053,3,FALSE)</f>
        <v>0.10076388888888889</v>
      </c>
      <c r="T710" s="5">
        <f>VLOOKUP(C710,'4'!$B$2:$I$1053,4,FALSE)</f>
        <v>131</v>
      </c>
      <c r="U710" s="140">
        <f>VLOOKUP(T710,Баллы!$A$2:$B$101,2)+V710/2</f>
        <v>11</v>
      </c>
      <c r="V710" s="126">
        <f>VLOOKUP(C710,'4'!$B$2:$I$1053,6,FALSE)</f>
        <v>20</v>
      </c>
      <c r="W710" s="136"/>
      <c r="X710" s="5"/>
      <c r="Y710" s="140"/>
      <c r="Z710" s="126"/>
      <c r="AA710" s="136"/>
      <c r="AB710" s="257"/>
      <c r="AC710" s="140"/>
      <c r="AD710" s="126"/>
      <c r="AE710" s="136"/>
      <c r="AF710" s="5"/>
      <c r="AG710" s="140"/>
      <c r="AH710" s="126"/>
      <c r="AI710" s="155"/>
      <c r="AJ710" s="123"/>
      <c r="AK710" s="139"/>
      <c r="AL710" s="124"/>
      <c r="AM710" s="155">
        <f>VLOOKUP(C710,'9'!$B$2:$H$1187,3,FALSE)</f>
        <v>0.11660879629629629</v>
      </c>
      <c r="AN710" s="123">
        <f>VLOOKUP(C710,'9'!$B$2:$H$1187,4,FALSE)</f>
        <v>92</v>
      </c>
      <c r="AO710" s="139">
        <f>VLOOKUP(AN710,Баллы!$A$2:$B$101,2)+AP710/2</f>
        <v>13.5</v>
      </c>
      <c r="AP710" s="124">
        <f>VLOOKUP(C710,'9'!$B$2:$H$1187,6,FALSE)</f>
        <v>25</v>
      </c>
      <c r="AQ710" s="122"/>
      <c r="AR710" s="123"/>
      <c r="AS710" s="139"/>
      <c r="AT710" s="124"/>
      <c r="AU710" s="122"/>
      <c r="AV710" s="123"/>
      <c r="AW710" s="139"/>
      <c r="AX710" s="124"/>
    </row>
    <row r="711" spans="1:50" ht="14.4" customHeight="1">
      <c r="A711" s="245">
        <f>IF(D711=0," ",RANK(D711,$D$3:$D$1238,0))</f>
        <v>707</v>
      </c>
      <c r="B711" s="246">
        <v>709</v>
      </c>
      <c r="C711" s="108" t="s">
        <v>1206</v>
      </c>
      <c r="D711" s="115">
        <f>I711+M711+Q711+U711+Y711+AC711+AG711+AK711+AO711+AW711+AS711</f>
        <v>24.5</v>
      </c>
      <c r="E711" s="115">
        <f>J711+N711+R711+V711+Z711+AD711+AH711+AL711+AP711+AX711+AT711</f>
        <v>25</v>
      </c>
      <c r="F711" s="119">
        <f>COUNTA(H711,L711,P711,T711,X711,AB711,AF711,AJ711,AN711,AV711,AR711)</f>
        <v>1</v>
      </c>
      <c r="G711" s="125"/>
      <c r="H711" s="5"/>
      <c r="I711" s="140"/>
      <c r="J711" s="126"/>
      <c r="K711" s="125"/>
      <c r="L711" s="5"/>
      <c r="M711" s="140"/>
      <c r="N711" s="126"/>
      <c r="O711" s="125"/>
      <c r="P711" s="5"/>
      <c r="Q711" s="140"/>
      <c r="R711" s="126"/>
      <c r="S711" s="125"/>
      <c r="T711" s="5"/>
      <c r="U711" s="140"/>
      <c r="V711" s="126"/>
      <c r="W711" s="136">
        <f>VLOOKUP(C711,'5'!$B$50:$H$423,3,FALSE)</f>
        <v>0.15368055555555557</v>
      </c>
      <c r="X711" s="5">
        <f>VLOOKUP(C711,'5'!$B$50:$H$423,4,FALSE)</f>
        <v>79</v>
      </c>
      <c r="Y711" s="140">
        <f>VLOOKUP(X711,Баллы!$A$2:$B$101,2)+Z711/2</f>
        <v>24.5</v>
      </c>
      <c r="Z711" s="126">
        <f>VLOOKUP(C711,'5'!$B$50:$H$423,6,FALSE)</f>
        <v>25</v>
      </c>
      <c r="AA711" s="136"/>
      <c r="AB711" s="131"/>
      <c r="AC711" s="140"/>
      <c r="AD711" s="126"/>
      <c r="AE711" s="136"/>
      <c r="AF711" s="5"/>
      <c r="AG711" s="140"/>
      <c r="AH711" s="126"/>
      <c r="AI711" s="155"/>
      <c r="AJ711" s="123"/>
      <c r="AK711" s="139"/>
      <c r="AL711" s="124"/>
      <c r="AM711" s="155"/>
      <c r="AN711" s="123"/>
      <c r="AO711" s="139"/>
      <c r="AP711" s="124"/>
      <c r="AQ711" s="122"/>
      <c r="AR711" s="123"/>
      <c r="AS711" s="139"/>
      <c r="AT711" s="124"/>
      <c r="AU711" s="122"/>
      <c r="AV711" s="123"/>
      <c r="AW711" s="139"/>
      <c r="AX711" s="124"/>
    </row>
    <row r="712" spans="1:50" ht="14.4" customHeight="1">
      <c r="A712" s="245">
        <f>IF(D712=0," ",RANK(D712,$D$3:$D$1238,0))</f>
        <v>707</v>
      </c>
      <c r="B712" s="246">
        <v>710</v>
      </c>
      <c r="C712" s="104" t="s">
        <v>910</v>
      </c>
      <c r="D712" s="115">
        <f>I712+M712+Q712+U712+Y712+AC712+AG712+AK712+AO712+AW712+AS712</f>
        <v>24.5</v>
      </c>
      <c r="E712" s="115">
        <f>J712+N712+R712+V712+Z712+AD712+AH712+AL712+AP712+AX712+AT712</f>
        <v>15</v>
      </c>
      <c r="F712" s="119">
        <f>COUNTA(H712,L712,P712,T712,X712,AB712,AF712,AJ712,AN712,AV712,AR712)</f>
        <v>1</v>
      </c>
      <c r="G712" s="125"/>
      <c r="H712" s="5"/>
      <c r="I712" s="140"/>
      <c r="J712" s="126"/>
      <c r="K712" s="125">
        <f>VLOOKUP(C712,'2'!$B$101:$H$575,3,FALSE)</f>
        <v>5.9456018518518526E-2</v>
      </c>
      <c r="L712" s="5">
        <f>VLOOKUP(C712,'2'!$B$101:$H$575,4,FALSE)</f>
        <v>74</v>
      </c>
      <c r="M712" s="140">
        <f>VLOOKUP(L712,Баллы!$A$2:$B$101,2)+N712/2</f>
        <v>24.5</v>
      </c>
      <c r="N712" s="126">
        <f>VLOOKUP(C712,'2'!$B$101:$H$575,6,FALSE)</f>
        <v>15</v>
      </c>
      <c r="O712" s="125"/>
      <c r="P712" s="5"/>
      <c r="Q712" s="140"/>
      <c r="R712" s="126"/>
      <c r="S712" s="125"/>
      <c r="T712" s="5"/>
      <c r="U712" s="140"/>
      <c r="V712" s="126"/>
      <c r="W712" s="136"/>
      <c r="X712" s="5"/>
      <c r="Y712" s="140"/>
      <c r="Z712" s="126"/>
      <c r="AA712" s="136"/>
      <c r="AB712" s="131"/>
      <c r="AC712" s="140"/>
      <c r="AD712" s="126"/>
      <c r="AE712" s="136"/>
      <c r="AF712" s="5"/>
      <c r="AG712" s="140"/>
      <c r="AH712" s="126"/>
      <c r="AI712" s="155"/>
      <c r="AJ712" s="123"/>
      <c r="AK712" s="139"/>
      <c r="AL712" s="124"/>
      <c r="AM712" s="155"/>
      <c r="AN712" s="123"/>
      <c r="AO712" s="139"/>
      <c r="AP712" s="124"/>
      <c r="AQ712" s="122"/>
      <c r="AR712" s="123"/>
      <c r="AS712" s="139"/>
      <c r="AT712" s="124"/>
      <c r="AU712" s="122"/>
      <c r="AV712" s="123"/>
      <c r="AW712" s="139"/>
      <c r="AX712" s="124"/>
    </row>
    <row r="713" spans="1:50" ht="14.4" customHeight="1">
      <c r="A713" s="245">
        <f>IF(D713=0," ",RANK(D713,$D$3:$D$1238,0))</f>
        <v>707</v>
      </c>
      <c r="B713" s="246">
        <v>711</v>
      </c>
      <c r="C713" s="107" t="s">
        <v>1996</v>
      </c>
      <c r="D713" s="115">
        <f>I713+M713+Q713+U713+Y713+AC713+AG713+AK713+AO713+AW713+AS713</f>
        <v>24.5</v>
      </c>
      <c r="E713" s="115">
        <f>J713+N713+R713+V713+Z713+AD713+AH713+AL713+AP713+AX713+AT713</f>
        <v>5</v>
      </c>
      <c r="F713" s="119">
        <f>COUNTA(H713,L713,P713,T713,X713,AB713,AF713,AJ713,AN713,AV713,AR713)</f>
        <v>1</v>
      </c>
      <c r="G713" s="125"/>
      <c r="H713" s="5"/>
      <c r="I713" s="140"/>
      <c r="J713" s="126"/>
      <c r="K713" s="125"/>
      <c r="L713" s="5"/>
      <c r="M713" s="140"/>
      <c r="N713" s="126"/>
      <c r="O713" s="125"/>
      <c r="P713" s="5"/>
      <c r="Q713" s="140"/>
      <c r="R713" s="126"/>
      <c r="S713" s="125">
        <f>VLOOKUP(C713,'4'!$B$2:$I$1053,3,FALSE)</f>
        <v>1.7349537037037038E-2</v>
      </c>
      <c r="T713" s="5">
        <f>VLOOKUP(C713,'4'!$B$2:$I$1053,4,FALSE)</f>
        <v>69</v>
      </c>
      <c r="U713" s="140">
        <f>VLOOKUP(T713,Баллы!$A$2:$B$101,2)+V713/2</f>
        <v>24.5</v>
      </c>
      <c r="V713" s="126">
        <f>VLOOKUP(C713,'4'!$B$2:$I$1053,6,FALSE)</f>
        <v>5</v>
      </c>
      <c r="W713" s="136"/>
      <c r="X713" s="5"/>
      <c r="Y713" s="140"/>
      <c r="Z713" s="126"/>
      <c r="AA713" s="136"/>
      <c r="AB713" s="131"/>
      <c r="AC713" s="140"/>
      <c r="AD713" s="126"/>
      <c r="AE713" s="136"/>
      <c r="AF713" s="5"/>
      <c r="AG713" s="140"/>
      <c r="AH713" s="126"/>
      <c r="AI713" s="155"/>
      <c r="AJ713" s="123"/>
      <c r="AK713" s="139"/>
      <c r="AL713" s="124"/>
      <c r="AM713" s="155"/>
      <c r="AN713" s="123"/>
      <c r="AO713" s="139"/>
      <c r="AP713" s="124"/>
      <c r="AQ713" s="122"/>
      <c r="AR713" s="123"/>
      <c r="AS713" s="139"/>
      <c r="AT713" s="124"/>
      <c r="AU713" s="122"/>
      <c r="AV713" s="123"/>
      <c r="AW713" s="139"/>
      <c r="AX713" s="124"/>
    </row>
    <row r="714" spans="1:50" ht="14.4" customHeight="1">
      <c r="A714" s="245">
        <f>IF(D714=0," ",RANK(D714,$D$3:$D$1238,0))</f>
        <v>707</v>
      </c>
      <c r="B714" s="246">
        <v>711</v>
      </c>
      <c r="C714" s="283" t="s">
        <v>5122</v>
      </c>
      <c r="D714" s="115">
        <f>I714+M714+Q714+U714+Y714+AC714+AG714+AK714+AO714+AW714+AS714</f>
        <v>24.5</v>
      </c>
      <c r="E714" s="115">
        <f>J714+N714+R714+V714+Z714+AD714+AH714+AL714+AP714+AX714+AT714</f>
        <v>5</v>
      </c>
      <c r="F714" s="119">
        <f>COUNTA(H714,L714,P714,T714,X714,AB714,AF714,AJ714,AN714,AV714,AR714)</f>
        <v>1</v>
      </c>
      <c r="G714" s="125"/>
      <c r="H714" s="5"/>
      <c r="I714" s="140"/>
      <c r="J714" s="126"/>
      <c r="K714" s="125"/>
      <c r="L714" s="5"/>
      <c r="M714" s="140"/>
      <c r="N714" s="126"/>
      <c r="O714" s="125"/>
      <c r="P714" s="5"/>
      <c r="Q714" s="140"/>
      <c r="R714" s="126"/>
      <c r="S714" s="125"/>
      <c r="T714" s="5"/>
      <c r="U714" s="140"/>
      <c r="V714" s="126"/>
      <c r="W714" s="136"/>
      <c r="X714" s="5"/>
      <c r="Y714" s="140"/>
      <c r="Z714" s="126"/>
      <c r="AA714" s="136"/>
      <c r="AB714" s="257"/>
      <c r="AC714" s="140"/>
      <c r="AD714" s="126"/>
      <c r="AE714" s="136"/>
      <c r="AF714" s="5"/>
      <c r="AG714" s="140"/>
      <c r="AH714" s="126"/>
      <c r="AI714" s="155"/>
      <c r="AJ714" s="123"/>
      <c r="AK714" s="139"/>
      <c r="AL714" s="124"/>
      <c r="AM714" s="155">
        <f>VLOOKUP(C714,'9'!$B$2:$H$1187,3,FALSE)</f>
        <v>1.9722222222222221E-2</v>
      </c>
      <c r="AN714" s="123">
        <f>VLOOKUP(C714,'9'!$B$2:$H$1187,4,FALSE)</f>
        <v>69</v>
      </c>
      <c r="AO714" s="139">
        <f>VLOOKUP(AN714,Баллы!$A$2:$B$101,2)+AP714/2</f>
        <v>24.5</v>
      </c>
      <c r="AP714" s="124">
        <f>VLOOKUP(C714,'9'!$B$2:$H$1187,6,FALSE)</f>
        <v>5</v>
      </c>
      <c r="AQ714" s="122"/>
      <c r="AR714" s="123"/>
      <c r="AS714" s="139"/>
      <c r="AT714" s="124"/>
      <c r="AU714" s="122"/>
      <c r="AV714" s="123"/>
      <c r="AW714" s="139"/>
      <c r="AX714" s="124"/>
    </row>
    <row r="715" spans="1:50" ht="14.4" customHeight="1">
      <c r="A715" s="245">
        <f>IF(D715=0," ",RANK(D715,$D$3:$D$1238,0))</f>
        <v>713</v>
      </c>
      <c r="B715" s="246">
        <v>713</v>
      </c>
      <c r="C715" s="104" t="s">
        <v>566</v>
      </c>
      <c r="D715" s="115">
        <f>I715+M715+Q715+U715+Y715+AC715+AG715+AK715+AO715+AW715+AS715</f>
        <v>24</v>
      </c>
      <c r="E715" s="115">
        <f>J715+N715+R715+V715+Z715+AD715+AH715+AL715+AP715+AX715+AT715</f>
        <v>10</v>
      </c>
      <c r="F715" s="119">
        <f>COUNTA(H715,L715,P715,T715,X715,AB715,AF715,AJ715,AN715,AV715,AR715)</f>
        <v>1</v>
      </c>
      <c r="G715" s="125">
        <f>VLOOKUP(C715,'1'!$B$46:$H$384,3,FALSE)</f>
        <v>3.8993055555555552E-2</v>
      </c>
      <c r="H715" s="5">
        <f>VLOOKUP(C715,'1'!$B$46:$H$384,4,FALSE)</f>
        <v>72</v>
      </c>
      <c r="I715" s="140">
        <f>VLOOKUP(H715,Баллы!$A$2:$B$101,2)+J715/2</f>
        <v>24</v>
      </c>
      <c r="J715" s="126">
        <f>VLOOKUP(C715,'1'!$B$46:$H$384,6,FALSE)</f>
        <v>10</v>
      </c>
      <c r="K715" s="125"/>
      <c r="L715" s="5"/>
      <c r="M715" s="140"/>
      <c r="N715" s="126"/>
      <c r="O715" s="125"/>
      <c r="P715" s="5"/>
      <c r="Q715" s="140"/>
      <c r="R715" s="126"/>
      <c r="S715" s="125"/>
      <c r="T715" s="5"/>
      <c r="U715" s="140"/>
      <c r="V715" s="126"/>
      <c r="W715" s="136"/>
      <c r="X715" s="5"/>
      <c r="Y715" s="140"/>
      <c r="Z715" s="126"/>
      <c r="AA715" s="136"/>
      <c r="AB715" s="131"/>
      <c r="AC715" s="140"/>
      <c r="AD715" s="126"/>
      <c r="AE715" s="136"/>
      <c r="AF715" s="5"/>
      <c r="AG715" s="140"/>
      <c r="AH715" s="126"/>
      <c r="AI715" s="155"/>
      <c r="AJ715" s="123"/>
      <c r="AK715" s="139"/>
      <c r="AL715" s="124"/>
      <c r="AM715" s="155"/>
      <c r="AN715" s="123"/>
      <c r="AO715" s="139"/>
      <c r="AP715" s="124"/>
      <c r="AQ715" s="122"/>
      <c r="AR715" s="123"/>
      <c r="AS715" s="139"/>
      <c r="AT715" s="124"/>
      <c r="AU715" s="122"/>
      <c r="AV715" s="123"/>
      <c r="AW715" s="139"/>
      <c r="AX715" s="124"/>
    </row>
    <row r="716" spans="1:50" ht="14.4" customHeight="1">
      <c r="A716" s="245">
        <f>IF(D716=0," ",RANK(D716,$D$3:$D$1238,0))</f>
        <v>713</v>
      </c>
      <c r="B716" s="246">
        <v>713</v>
      </c>
      <c r="C716" s="349" t="s">
        <v>6327</v>
      </c>
      <c r="D716" s="191">
        <f>I716+M716+Q716+U716+Y716+AC716+AG716+AK716+AO716+AW716+AS716</f>
        <v>24</v>
      </c>
      <c r="E716" s="191">
        <f>J716+N716+R716+V716+Z716+AD716+AH716+AL716+AP716+AX716+AT716</f>
        <v>10</v>
      </c>
      <c r="F716" s="272">
        <f>COUNTA(H716,L716,P716,T716,X716,AB716,AF716,AJ716,AN716,AV716,AR716)</f>
        <v>1</v>
      </c>
      <c r="G716" s="271"/>
      <c r="H716" s="16"/>
      <c r="I716" s="166"/>
      <c r="J716" s="167"/>
      <c r="K716" s="165"/>
      <c r="L716" s="16"/>
      <c r="M716" s="166"/>
      <c r="N716" s="167"/>
      <c r="O716" s="165"/>
      <c r="P716" s="16"/>
      <c r="Q716" s="166"/>
      <c r="R716" s="167"/>
      <c r="S716" s="165"/>
      <c r="T716" s="16"/>
      <c r="U716" s="166"/>
      <c r="V716" s="167"/>
      <c r="W716" s="168"/>
      <c r="X716" s="16"/>
      <c r="Y716" s="166"/>
      <c r="Z716" s="167"/>
      <c r="AA716" s="168"/>
      <c r="AB716" s="257"/>
      <c r="AC716" s="166"/>
      <c r="AD716" s="167"/>
      <c r="AE716" s="168"/>
      <c r="AF716" s="16"/>
      <c r="AG716" s="166"/>
      <c r="AH716" s="167"/>
      <c r="AI716" s="155"/>
      <c r="AJ716" s="123"/>
      <c r="AK716" s="139"/>
      <c r="AL716" s="124"/>
      <c r="AM716" s="155"/>
      <c r="AN716" s="123"/>
      <c r="AO716" s="139"/>
      <c r="AP716" s="124"/>
      <c r="AQ716" s="122">
        <f>VLOOKUP(C716,'10'!$B$8:$H$232,3,FALSE)</f>
        <v>8.4074074074074079E-2</v>
      </c>
      <c r="AR716" s="123">
        <f>VLOOKUP(C716,'10'!$B$8:$H$232,4,FALSE)</f>
        <v>72</v>
      </c>
      <c r="AS716" s="139">
        <f>VLOOKUP(AR716,Баллы!$A$2:$B$101,2)+AT716/2</f>
        <v>24</v>
      </c>
      <c r="AT716" s="124">
        <f>VLOOKUP(C716,'10'!$B$8:$H$232,6,FALSE)</f>
        <v>10</v>
      </c>
      <c r="AU716" s="122"/>
      <c r="AV716" s="123"/>
      <c r="AW716" s="139"/>
      <c r="AX716" s="124"/>
    </row>
    <row r="717" spans="1:50" ht="14.4" customHeight="1">
      <c r="A717" s="245">
        <f>IF(D717=0," ",RANK(D717,$D$3:$D$1238,0))</f>
        <v>715</v>
      </c>
      <c r="B717" s="246">
        <v>715</v>
      </c>
      <c r="C717" s="283" t="s">
        <v>4471</v>
      </c>
      <c r="D717" s="115">
        <f>I717+M717+Q717+U717+Y717+AC717+AG717+AK717+AO717+AW717+AS717</f>
        <v>23.5</v>
      </c>
      <c r="E717" s="115">
        <f>J717+N717+R717+V717+Z717+AD717+AH717+AL717+AP717+AX717+AT717</f>
        <v>25</v>
      </c>
      <c r="F717" s="273">
        <f>COUNTA(H717,L717,P717,T717,X717,AB717,AF717,AJ717,AN717,AV717,AR717)</f>
        <v>1</v>
      </c>
      <c r="G717" s="271"/>
      <c r="H717" s="16"/>
      <c r="I717" s="166"/>
      <c r="J717" s="167"/>
      <c r="K717" s="165"/>
      <c r="L717" s="16"/>
      <c r="M717" s="166"/>
      <c r="N717" s="167"/>
      <c r="O717" s="165"/>
      <c r="P717" s="16"/>
      <c r="Q717" s="166"/>
      <c r="R717" s="167"/>
      <c r="S717" s="165"/>
      <c r="T717" s="16"/>
      <c r="U717" s="166"/>
      <c r="V717" s="167"/>
      <c r="W717" s="168"/>
      <c r="X717" s="16"/>
      <c r="Y717" s="166"/>
      <c r="Z717" s="167"/>
      <c r="AA717" s="168"/>
      <c r="AB717" s="257"/>
      <c r="AC717" s="166"/>
      <c r="AD717" s="167"/>
      <c r="AE717" s="168"/>
      <c r="AF717" s="16"/>
      <c r="AG717" s="166"/>
      <c r="AH717" s="167"/>
      <c r="AI717" s="155"/>
      <c r="AJ717" s="123"/>
      <c r="AK717" s="139"/>
      <c r="AL717" s="124"/>
      <c r="AM717" s="155">
        <f>VLOOKUP(C717,'9'!$B$2:$H$1187,3,FALSE)</f>
        <v>0.11025462962962963</v>
      </c>
      <c r="AN717" s="123">
        <f>VLOOKUP(C717,'9'!$B$2:$H$1187,4,FALSE)</f>
        <v>80</v>
      </c>
      <c r="AO717" s="139">
        <f>VLOOKUP(AN717,Баллы!$A$2:$B$101,2)+AP717/2</f>
        <v>23.5</v>
      </c>
      <c r="AP717" s="124">
        <f>VLOOKUP(C717,'9'!$B$2:$H$1187,6,FALSE)</f>
        <v>25</v>
      </c>
      <c r="AQ717" s="122"/>
      <c r="AR717" s="123"/>
      <c r="AS717" s="139"/>
      <c r="AT717" s="124"/>
      <c r="AU717" s="122"/>
      <c r="AV717" s="123"/>
      <c r="AW717" s="139"/>
      <c r="AX717" s="124"/>
    </row>
    <row r="718" spans="1:50" ht="14.4" customHeight="1">
      <c r="A718" s="245">
        <f>IF(D718=0," ",RANK(D718,$D$3:$D$1238,0))</f>
        <v>715</v>
      </c>
      <c r="B718" s="246">
        <v>716</v>
      </c>
      <c r="C718" s="103" t="s">
        <v>6369</v>
      </c>
      <c r="D718" s="115">
        <f>I718+M718+Q718+U718+Y718+AC718+AG718+AK718+AO718+AW718+AS718</f>
        <v>23.5</v>
      </c>
      <c r="E718" s="115">
        <f>J718+N718+R718+V718+Z718+AD718+AH718+AL718+AP718+AX718+AT718</f>
        <v>15</v>
      </c>
      <c r="F718" s="273">
        <f>COUNTA(H718,L718,P718,T718,X718,AB718,AF718,AJ718,AN718,AV718,AR718)</f>
        <v>1</v>
      </c>
      <c r="G718" s="271"/>
      <c r="H718" s="16"/>
      <c r="I718" s="166"/>
      <c r="J718" s="167"/>
      <c r="K718" s="165"/>
      <c r="L718" s="16"/>
      <c r="M718" s="166"/>
      <c r="N718" s="167"/>
      <c r="O718" s="165"/>
      <c r="P718" s="16"/>
      <c r="Q718" s="166"/>
      <c r="R718" s="167"/>
      <c r="S718" s="165"/>
      <c r="T718" s="16"/>
      <c r="U718" s="166"/>
      <c r="V718" s="167"/>
      <c r="W718" s="168"/>
      <c r="X718" s="16"/>
      <c r="Y718" s="166"/>
      <c r="Z718" s="167"/>
      <c r="AA718" s="168"/>
      <c r="AB718" s="257"/>
      <c r="AC718" s="166"/>
      <c r="AD718" s="167"/>
      <c r="AE718" s="168"/>
      <c r="AF718" s="16"/>
      <c r="AG718" s="166"/>
      <c r="AH718" s="167"/>
      <c r="AI718" s="155"/>
      <c r="AJ718" s="123"/>
      <c r="AK718" s="139"/>
      <c r="AL718" s="124"/>
      <c r="AM718" s="155"/>
      <c r="AN718" s="123"/>
      <c r="AO718" s="139"/>
      <c r="AP718" s="124"/>
      <c r="AQ718" s="122"/>
      <c r="AR718" s="123"/>
      <c r="AS718" s="139"/>
      <c r="AT718" s="124"/>
      <c r="AU718" s="122">
        <f>VLOOKUP(C718,'11'!$B$9:$H$521,3,FALSE)</f>
        <v>6.9826388888888882E-2</v>
      </c>
      <c r="AV718" s="123">
        <f>VLOOKUP(C718,'11'!$B$9:$H$521,4,FALSE)</f>
        <v>75</v>
      </c>
      <c r="AW718" s="139">
        <f>VLOOKUP(AV718,Баллы!$A$2:$B$101,2)+AX718/2</f>
        <v>23.5</v>
      </c>
      <c r="AX718" s="124">
        <f>VLOOKUP(C718,'11'!$B$9:$H$521,6,FALSE)</f>
        <v>15</v>
      </c>
    </row>
    <row r="719" spans="1:50" ht="14.4" customHeight="1">
      <c r="A719" s="245">
        <f>IF(D719=0," ",RANK(D719,$D$3:$D$1238,0))</f>
        <v>715</v>
      </c>
      <c r="B719" s="246">
        <v>717</v>
      </c>
      <c r="C719" s="107" t="s">
        <v>2104</v>
      </c>
      <c r="D719" s="115">
        <f>I719+M719+Q719+U719+Y719+AC719+AG719+AK719+AO719+AW719+AS719</f>
        <v>23.5</v>
      </c>
      <c r="E719" s="115">
        <f>J719+N719+R719+V719+Z719+AD719+AH719+AL719+AP719+AX719+AT719</f>
        <v>5</v>
      </c>
      <c r="F719" s="273">
        <f>COUNTA(H719,L719,P719,T719,X719,AB719,AF719,AJ719,AN719,AV719,AR719)</f>
        <v>1</v>
      </c>
      <c r="G719" s="271"/>
      <c r="H719" s="16"/>
      <c r="I719" s="166"/>
      <c r="J719" s="167"/>
      <c r="K719" s="165"/>
      <c r="L719" s="16"/>
      <c r="M719" s="166"/>
      <c r="N719" s="167"/>
      <c r="O719" s="165"/>
      <c r="P719" s="16"/>
      <c r="Q719" s="166"/>
      <c r="R719" s="167"/>
      <c r="S719" s="165">
        <f>VLOOKUP(C719,'4'!$B$2:$I$1053,3,FALSE)</f>
        <v>1.7361111111111112E-2</v>
      </c>
      <c r="T719" s="16">
        <f>VLOOKUP(C719,'4'!$B$2:$I$1053,4,FALSE)</f>
        <v>70</v>
      </c>
      <c r="U719" s="166">
        <f>VLOOKUP(T719,Баллы!$A$2:$B$101,2)+V719/2</f>
        <v>23.5</v>
      </c>
      <c r="V719" s="167">
        <f>VLOOKUP(C719,'4'!$B$2:$I$1053,6,FALSE)</f>
        <v>5</v>
      </c>
      <c r="W719" s="168"/>
      <c r="X719" s="16"/>
      <c r="Y719" s="166"/>
      <c r="Z719" s="167"/>
      <c r="AA719" s="168"/>
      <c r="AB719" s="131"/>
      <c r="AC719" s="166"/>
      <c r="AD719" s="167"/>
      <c r="AE719" s="168"/>
      <c r="AF719" s="16"/>
      <c r="AG719" s="166"/>
      <c r="AH719" s="167"/>
      <c r="AI719" s="155"/>
      <c r="AJ719" s="123"/>
      <c r="AK719" s="139"/>
      <c r="AL719" s="124"/>
      <c r="AM719" s="155"/>
      <c r="AN719" s="123"/>
      <c r="AO719" s="139"/>
      <c r="AP719" s="124"/>
      <c r="AQ719" s="122"/>
      <c r="AR719" s="123"/>
      <c r="AS719" s="139"/>
      <c r="AT719" s="124"/>
      <c r="AU719" s="122"/>
      <c r="AV719" s="123"/>
      <c r="AW719" s="139"/>
      <c r="AX719" s="124"/>
    </row>
    <row r="720" spans="1:50" ht="14.4" customHeight="1">
      <c r="A720" s="245">
        <f>IF(D720=0," ",RANK(D720,$D$3:$D$1238,0))</f>
        <v>715</v>
      </c>
      <c r="B720" s="246">
        <v>717</v>
      </c>
      <c r="C720" s="283" t="s">
        <v>5123</v>
      </c>
      <c r="D720" s="115">
        <f>I720+M720+Q720+U720+Y720+AC720+AG720+AK720+AO720+AW720+AS720</f>
        <v>23.5</v>
      </c>
      <c r="E720" s="115">
        <f>J720+N720+R720+V720+Z720+AD720+AH720+AL720+AP720+AX720+AT720</f>
        <v>5</v>
      </c>
      <c r="F720" s="273">
        <f>COUNTA(H720,L720,P720,T720,X720,AB720,AF720,AJ720,AN720,AV720,AR720)</f>
        <v>1</v>
      </c>
      <c r="G720" s="271"/>
      <c r="H720" s="16"/>
      <c r="I720" s="166"/>
      <c r="J720" s="167"/>
      <c r="K720" s="165"/>
      <c r="L720" s="16"/>
      <c r="M720" s="166"/>
      <c r="N720" s="167"/>
      <c r="O720" s="165"/>
      <c r="P720" s="16"/>
      <c r="Q720" s="166"/>
      <c r="R720" s="167"/>
      <c r="S720" s="165"/>
      <c r="T720" s="16"/>
      <c r="U720" s="166"/>
      <c r="V720" s="167"/>
      <c r="W720" s="168"/>
      <c r="X720" s="16"/>
      <c r="Y720" s="166"/>
      <c r="Z720" s="167"/>
      <c r="AA720" s="168"/>
      <c r="AB720" s="257"/>
      <c r="AC720" s="166"/>
      <c r="AD720" s="167"/>
      <c r="AE720" s="168"/>
      <c r="AF720" s="16"/>
      <c r="AG720" s="166"/>
      <c r="AH720" s="167"/>
      <c r="AI720" s="155"/>
      <c r="AJ720" s="123"/>
      <c r="AK720" s="139"/>
      <c r="AL720" s="124"/>
      <c r="AM720" s="155">
        <f>VLOOKUP(C720,'9'!$B$2:$H$1187,3,FALSE)</f>
        <v>2.0347222222222221E-2</v>
      </c>
      <c r="AN720" s="123">
        <f>VLOOKUP(C720,'9'!$B$2:$H$1187,4,FALSE)</f>
        <v>70</v>
      </c>
      <c r="AO720" s="139">
        <f>VLOOKUP(AN720,Баллы!$A$2:$B$101,2)+AP720/2</f>
        <v>23.5</v>
      </c>
      <c r="AP720" s="124">
        <f>VLOOKUP(C720,'9'!$B$2:$H$1187,6,FALSE)</f>
        <v>5</v>
      </c>
      <c r="AQ720" s="122"/>
      <c r="AR720" s="123"/>
      <c r="AS720" s="139"/>
      <c r="AT720" s="124"/>
      <c r="AU720" s="122"/>
      <c r="AV720" s="123"/>
      <c r="AW720" s="139"/>
      <c r="AX720" s="124"/>
    </row>
    <row r="721" spans="1:50" ht="14.4" customHeight="1">
      <c r="A721" s="245">
        <f>IF(D721=0," ",RANK(D721,$D$3:$D$1238,0))</f>
        <v>719</v>
      </c>
      <c r="B721" s="246">
        <v>719</v>
      </c>
      <c r="C721" s="107" t="s">
        <v>1798</v>
      </c>
      <c r="D721" s="115">
        <f>I721+M721+Q721+U721+Y721+AC721+AG721+AK721+AO721+AW721+AS721</f>
        <v>23</v>
      </c>
      <c r="E721" s="115">
        <f>J721+N721+R721+V721+Z721+AD721+AH721+AL721+AP721+AX721+AT721</f>
        <v>20</v>
      </c>
      <c r="F721" s="273">
        <f>COUNTA(H721,L721,P721,T721,X721,AB721,AF721,AJ721,AN721,AV721,AR721)</f>
        <v>1</v>
      </c>
      <c r="G721" s="271"/>
      <c r="H721" s="16"/>
      <c r="I721" s="166"/>
      <c r="J721" s="167"/>
      <c r="K721" s="165"/>
      <c r="L721" s="16"/>
      <c r="M721" s="166"/>
      <c r="N721" s="167"/>
      <c r="O721" s="165"/>
      <c r="P721" s="16"/>
      <c r="Q721" s="166"/>
      <c r="R721" s="167"/>
      <c r="S721" s="165">
        <f>VLOOKUP(C721,'4'!$B$2:$I$1053,3,FALSE)</f>
        <v>8.3703703703703697E-2</v>
      </c>
      <c r="T721" s="16">
        <f>VLOOKUP(C721,'4'!$B$2:$I$1053,4,FALSE)</f>
        <v>78</v>
      </c>
      <c r="U721" s="166">
        <f>VLOOKUP(T721,Баллы!$A$2:$B$101,2)+V721/2</f>
        <v>23</v>
      </c>
      <c r="V721" s="167">
        <f>VLOOKUP(C721,'4'!$B$2:$I$1053,6,FALSE)</f>
        <v>20</v>
      </c>
      <c r="W721" s="168"/>
      <c r="X721" s="16"/>
      <c r="Y721" s="166"/>
      <c r="Z721" s="167"/>
      <c r="AA721" s="168"/>
      <c r="AB721" s="131"/>
      <c r="AC721" s="166"/>
      <c r="AD721" s="167"/>
      <c r="AE721" s="168"/>
      <c r="AF721" s="16"/>
      <c r="AG721" s="166"/>
      <c r="AH721" s="167"/>
      <c r="AI721" s="155"/>
      <c r="AJ721" s="123"/>
      <c r="AK721" s="139"/>
      <c r="AL721" s="124"/>
      <c r="AM721" s="155"/>
      <c r="AN721" s="123"/>
      <c r="AO721" s="139"/>
      <c r="AP721" s="124"/>
      <c r="AQ721" s="122"/>
      <c r="AR721" s="123"/>
      <c r="AS721" s="139"/>
      <c r="AT721" s="124"/>
      <c r="AU721" s="122"/>
      <c r="AV721" s="123"/>
      <c r="AW721" s="139"/>
      <c r="AX721" s="124"/>
    </row>
    <row r="722" spans="1:50" ht="14.4" customHeight="1">
      <c r="A722" s="245">
        <f>IF(D722=0," ",RANK(D722,$D$3:$D$1238,0))</f>
        <v>719</v>
      </c>
      <c r="B722" s="246">
        <v>720</v>
      </c>
      <c r="C722" s="107" t="s">
        <v>367</v>
      </c>
      <c r="D722" s="115">
        <f>I722+M722+Q722+U722+Y722+AC722+AG722+AK722+AO722+AW722+AS722</f>
        <v>23</v>
      </c>
      <c r="E722" s="115">
        <f>J722+N722+R722+V722+Z722+AD722+AH722+AL722+AP722+AX722+AT722</f>
        <v>10</v>
      </c>
      <c r="F722" s="273">
        <f>COUNTA(H722,L722,P722,T722,X722,AB722,AF722,AJ722,AN722,AV722,AR722)</f>
        <v>1</v>
      </c>
      <c r="G722" s="271"/>
      <c r="H722" s="16"/>
      <c r="I722" s="166"/>
      <c r="J722" s="167"/>
      <c r="K722" s="165"/>
      <c r="L722" s="16"/>
      <c r="M722" s="166"/>
      <c r="N722" s="167"/>
      <c r="O722" s="165"/>
      <c r="P722" s="16"/>
      <c r="Q722" s="166"/>
      <c r="R722" s="167"/>
      <c r="S722" s="165">
        <f>VLOOKUP(C722,'4'!$B$2:$I$1053,3,FALSE)</f>
        <v>3.7002314814814814E-2</v>
      </c>
      <c r="T722" s="16">
        <f>VLOOKUP(C722,'4'!$B$2:$I$1053,4,FALSE)</f>
        <v>73</v>
      </c>
      <c r="U722" s="166">
        <f>VLOOKUP(T722,Баллы!$A$2:$B$101,2)+V722/2</f>
        <v>23</v>
      </c>
      <c r="V722" s="167">
        <f>VLOOKUP(C722,'4'!$B$2:$I$1053,6,FALSE)</f>
        <v>10</v>
      </c>
      <c r="W722" s="168"/>
      <c r="X722" s="16"/>
      <c r="Y722" s="166"/>
      <c r="Z722" s="167"/>
      <c r="AA722" s="168"/>
      <c r="AB722" s="131"/>
      <c r="AC722" s="166"/>
      <c r="AD722" s="167"/>
      <c r="AE722" s="168"/>
      <c r="AF722" s="16"/>
      <c r="AG722" s="166"/>
      <c r="AH722" s="167"/>
      <c r="AI722" s="155"/>
      <c r="AJ722" s="123"/>
      <c r="AK722" s="139"/>
      <c r="AL722" s="124"/>
      <c r="AM722" s="155"/>
      <c r="AN722" s="123"/>
      <c r="AO722" s="139"/>
      <c r="AP722" s="124"/>
      <c r="AQ722" s="122"/>
      <c r="AR722" s="123"/>
      <c r="AS722" s="139"/>
      <c r="AT722" s="124"/>
      <c r="AU722" s="122"/>
      <c r="AV722" s="123"/>
      <c r="AW722" s="139"/>
      <c r="AX722" s="124"/>
    </row>
    <row r="723" spans="1:50" ht="14.4" customHeight="1">
      <c r="A723" s="245">
        <f>IF(D723=0," ",RANK(D723,$D$3:$D$1238,0))</f>
        <v>719</v>
      </c>
      <c r="B723" s="246">
        <v>720</v>
      </c>
      <c r="C723" s="283" t="s">
        <v>4639</v>
      </c>
      <c r="D723" s="115">
        <f>I723+M723+Q723+U723+Y723+AC723+AG723+AK723+AO723+AW723+AS723</f>
        <v>23</v>
      </c>
      <c r="E723" s="115">
        <f>J723+N723+R723+V723+Z723+AD723+AH723+AL723+AP723+AX723+AT723</f>
        <v>10</v>
      </c>
      <c r="F723" s="273">
        <f>COUNTA(H723,L723,P723,T723,X723,AB723,AF723,AJ723,AN723,AV723,AR723)</f>
        <v>1</v>
      </c>
      <c r="G723" s="271"/>
      <c r="H723" s="16"/>
      <c r="I723" s="166"/>
      <c r="J723" s="167"/>
      <c r="K723" s="165"/>
      <c r="L723" s="16"/>
      <c r="M723" s="166"/>
      <c r="N723" s="167"/>
      <c r="O723" s="165"/>
      <c r="P723" s="16"/>
      <c r="Q723" s="166"/>
      <c r="R723" s="167"/>
      <c r="S723" s="165"/>
      <c r="T723" s="16"/>
      <c r="U723" s="166"/>
      <c r="V723" s="167"/>
      <c r="W723" s="168"/>
      <c r="X723" s="16"/>
      <c r="Y723" s="166"/>
      <c r="Z723" s="167"/>
      <c r="AA723" s="168"/>
      <c r="AB723" s="257"/>
      <c r="AC723" s="166"/>
      <c r="AD723" s="167"/>
      <c r="AE723" s="168"/>
      <c r="AF723" s="16"/>
      <c r="AG723" s="166"/>
      <c r="AH723" s="167"/>
      <c r="AI723" s="155"/>
      <c r="AJ723" s="123"/>
      <c r="AK723" s="139"/>
      <c r="AL723" s="124"/>
      <c r="AM723" s="155">
        <f>VLOOKUP(C723,'9'!$B$2:$H$1187,3,FALSE)</f>
        <v>3.6400462962962961E-2</v>
      </c>
      <c r="AN723" s="123">
        <f>VLOOKUP(C723,'9'!$B$2:$H$1187,4,FALSE)</f>
        <v>73</v>
      </c>
      <c r="AO723" s="139">
        <f>VLOOKUP(AN723,Баллы!$A$2:$B$101,2)+AP723/2</f>
        <v>23</v>
      </c>
      <c r="AP723" s="124">
        <f>VLOOKUP(C723,'9'!$B$2:$H$1187,6,FALSE)</f>
        <v>10</v>
      </c>
      <c r="AQ723" s="122"/>
      <c r="AR723" s="123"/>
      <c r="AS723" s="139"/>
      <c r="AT723" s="124"/>
      <c r="AU723" s="122"/>
      <c r="AV723" s="123"/>
      <c r="AW723" s="139"/>
      <c r="AX723" s="124"/>
    </row>
    <row r="724" spans="1:50" ht="14.4" customHeight="1">
      <c r="A724" s="245">
        <f>IF(D724=0," ",RANK(D724,$D$3:$D$1238,0))</f>
        <v>722</v>
      </c>
      <c r="B724" s="246">
        <v>722</v>
      </c>
      <c r="C724" s="104" t="s">
        <v>6370</v>
      </c>
      <c r="D724" s="115">
        <f>I724+M724+Q724+U724+Y724+AC724+AG724+AK724+AO724+AW724+AS724</f>
        <v>22.5</v>
      </c>
      <c r="E724" s="115">
        <f>J724+N724+R724+V724+Z724+AD724+AH724+AL724+AP724+AX724+AT724</f>
        <v>15</v>
      </c>
      <c r="F724" s="273">
        <f>COUNTA(H724,L724,P724,T724,X724,AB724,AF724,AJ724,AN724,AV724,AR724)</f>
        <v>1</v>
      </c>
      <c r="G724" s="271"/>
      <c r="H724" s="16"/>
      <c r="I724" s="166"/>
      <c r="J724" s="167"/>
      <c r="K724" s="165"/>
      <c r="L724" s="16"/>
      <c r="M724" s="166"/>
      <c r="N724" s="167"/>
      <c r="O724" s="165"/>
      <c r="P724" s="16"/>
      <c r="Q724" s="166"/>
      <c r="R724" s="167"/>
      <c r="S724" s="165"/>
      <c r="T724" s="16"/>
      <c r="U724" s="166"/>
      <c r="V724" s="167"/>
      <c r="W724" s="168"/>
      <c r="X724" s="16"/>
      <c r="Y724" s="166"/>
      <c r="Z724" s="167"/>
      <c r="AA724" s="168"/>
      <c r="AB724" s="257"/>
      <c r="AC724" s="166"/>
      <c r="AD724" s="167"/>
      <c r="AE724" s="168"/>
      <c r="AF724" s="16"/>
      <c r="AG724" s="166"/>
      <c r="AH724" s="167"/>
      <c r="AI724" s="155"/>
      <c r="AJ724" s="123"/>
      <c r="AK724" s="139"/>
      <c r="AL724" s="124"/>
      <c r="AM724" s="155"/>
      <c r="AN724" s="123"/>
      <c r="AO724" s="139"/>
      <c r="AP724" s="124"/>
      <c r="AQ724" s="122"/>
      <c r="AR724" s="123"/>
      <c r="AS724" s="139"/>
      <c r="AT724" s="124"/>
      <c r="AU724" s="122">
        <f>VLOOKUP(C724,'11'!$B$9:$H$521,3,FALSE)</f>
        <v>7.0115740740740742E-2</v>
      </c>
      <c r="AV724" s="123">
        <f>VLOOKUP(C724,'11'!$B$9:$H$521,4,FALSE)</f>
        <v>76</v>
      </c>
      <c r="AW724" s="139">
        <f>VLOOKUP(AV724,Баллы!$A$2:$B$101,2)+AX724/2</f>
        <v>22.5</v>
      </c>
      <c r="AX724" s="124">
        <f>VLOOKUP(C724,'11'!$B$9:$H$521,6,FALSE)</f>
        <v>15</v>
      </c>
    </row>
    <row r="725" spans="1:50" ht="14.4" customHeight="1">
      <c r="A725" s="245">
        <f>IF(D725=0," ",RANK(D725,$D$3:$D$1238,0))</f>
        <v>722</v>
      </c>
      <c r="B725" s="246">
        <v>723</v>
      </c>
      <c r="C725" s="104" t="s">
        <v>802</v>
      </c>
      <c r="D725" s="115">
        <f>I725+M725+Q725+U725+Y725+AC725+AG725+AK725+AO725+AW725+AS725</f>
        <v>22.5</v>
      </c>
      <c r="E725" s="115">
        <f>J725+N725+R725+V725+Z725+AD725+AH725+AL725+AP725+AX725+AT725</f>
        <v>5</v>
      </c>
      <c r="F725" s="273">
        <f>COUNTA(H725,L725,P725,T725,X725,AB725,AF725,AJ725,AN725,AV725,AR725)</f>
        <v>1</v>
      </c>
      <c r="G725" s="271"/>
      <c r="H725" s="16"/>
      <c r="I725" s="166"/>
      <c r="J725" s="167"/>
      <c r="K725" s="165">
        <f>VLOOKUP(C725,'2'!$B$101:$H$575,3,FALSE)</f>
        <v>2.763888888888889E-2</v>
      </c>
      <c r="L725" s="16">
        <f>VLOOKUP(C725,'2'!$B$101:$H$575,4,FALSE)</f>
        <v>71</v>
      </c>
      <c r="M725" s="166">
        <f>VLOOKUP(L725,Баллы!$A$2:$B$101,2)+N725/2</f>
        <v>22.5</v>
      </c>
      <c r="N725" s="167">
        <f>VLOOKUP(C725,'2'!$B$101:$H$575,6,FALSE)</f>
        <v>5</v>
      </c>
      <c r="O725" s="165"/>
      <c r="P725" s="16"/>
      <c r="Q725" s="166"/>
      <c r="R725" s="167"/>
      <c r="S725" s="165"/>
      <c r="T725" s="16"/>
      <c r="U725" s="166"/>
      <c r="V725" s="167"/>
      <c r="W725" s="168"/>
      <c r="X725" s="16"/>
      <c r="Y725" s="166"/>
      <c r="Z725" s="167"/>
      <c r="AA725" s="168"/>
      <c r="AB725" s="131"/>
      <c r="AC725" s="166"/>
      <c r="AD725" s="167"/>
      <c r="AE725" s="168"/>
      <c r="AF725" s="16"/>
      <c r="AG725" s="166"/>
      <c r="AH725" s="167"/>
      <c r="AI725" s="155"/>
      <c r="AJ725" s="123"/>
      <c r="AK725" s="139"/>
      <c r="AL725" s="124"/>
      <c r="AM725" s="155"/>
      <c r="AN725" s="123"/>
      <c r="AO725" s="139"/>
      <c r="AP725" s="124"/>
      <c r="AQ725" s="122"/>
      <c r="AR725" s="123"/>
      <c r="AS725" s="139"/>
      <c r="AT725" s="124"/>
      <c r="AU725" s="122"/>
      <c r="AV725" s="123"/>
      <c r="AW725" s="139"/>
      <c r="AX725" s="124"/>
    </row>
    <row r="726" spans="1:50" ht="14.4" customHeight="1">
      <c r="A726" s="245">
        <f>IF(D726=0," ",RANK(D726,$D$3:$D$1238,0))</f>
        <v>722</v>
      </c>
      <c r="B726" s="246">
        <v>723</v>
      </c>
      <c r="C726" s="107" t="s">
        <v>1786</v>
      </c>
      <c r="D726" s="115">
        <f>I726+M726+Q726+U726+Y726+AC726+AG726+AK726+AO726+AW726+AS726</f>
        <v>22.5</v>
      </c>
      <c r="E726" s="115">
        <f>J726+N726+R726+V726+Z726+AD726+AH726+AL726+AP726+AX726+AT726</f>
        <v>5</v>
      </c>
      <c r="F726" s="273">
        <f>COUNTA(H726,L726,P726,T726,X726,AB726,AF726,AJ726,AN726,AV726,AR726)</f>
        <v>1</v>
      </c>
      <c r="G726" s="271"/>
      <c r="H726" s="16"/>
      <c r="I726" s="166"/>
      <c r="J726" s="167"/>
      <c r="K726" s="165"/>
      <c r="L726" s="16"/>
      <c r="M726" s="166"/>
      <c r="N726" s="167"/>
      <c r="O726" s="165"/>
      <c r="P726" s="16"/>
      <c r="Q726" s="166"/>
      <c r="R726" s="167"/>
      <c r="S726" s="165">
        <f>VLOOKUP(C726,'4'!$B$2:$I$1053,3,FALSE)</f>
        <v>1.7465277777777777E-2</v>
      </c>
      <c r="T726" s="16">
        <f>VLOOKUP(C726,'4'!$B$2:$I$1053,4,FALSE)</f>
        <v>71</v>
      </c>
      <c r="U726" s="166">
        <f>VLOOKUP(T726,Баллы!$A$2:$B$101,2)+V726/2</f>
        <v>22.5</v>
      </c>
      <c r="V726" s="167">
        <f>VLOOKUP(C726,'4'!$B$2:$I$1053,6,FALSE)</f>
        <v>5</v>
      </c>
      <c r="W726" s="168"/>
      <c r="X726" s="16"/>
      <c r="Y726" s="166"/>
      <c r="Z726" s="167"/>
      <c r="AA726" s="168"/>
      <c r="AB726" s="131"/>
      <c r="AC726" s="166"/>
      <c r="AD726" s="167"/>
      <c r="AE726" s="168"/>
      <c r="AF726" s="16"/>
      <c r="AG726" s="166"/>
      <c r="AH726" s="167"/>
      <c r="AI726" s="155"/>
      <c r="AJ726" s="123"/>
      <c r="AK726" s="139"/>
      <c r="AL726" s="124"/>
      <c r="AM726" s="155"/>
      <c r="AN726" s="123"/>
      <c r="AO726" s="139"/>
      <c r="AP726" s="124"/>
      <c r="AQ726" s="122"/>
      <c r="AR726" s="123"/>
      <c r="AS726" s="139"/>
      <c r="AT726" s="124"/>
      <c r="AU726" s="122"/>
      <c r="AV726" s="123"/>
      <c r="AW726" s="139"/>
      <c r="AX726" s="124"/>
    </row>
    <row r="727" spans="1:50" ht="14.4" customHeight="1">
      <c r="A727" s="245">
        <f>IF(D727=0," ",RANK(D727,$D$3:$D$1238,0))</f>
        <v>725</v>
      </c>
      <c r="B727" s="246">
        <v>725</v>
      </c>
      <c r="C727" s="104" t="s">
        <v>567</v>
      </c>
      <c r="D727" s="115">
        <f>I727+M727+Q727+U727+Y727+AC727+AG727+AK727+AO727+AW727+AS727</f>
        <v>22</v>
      </c>
      <c r="E727" s="115">
        <f>J727+N727+R727+V727+Z727+AD727+AH727+AL727+AP727+AX727+AT727</f>
        <v>10</v>
      </c>
      <c r="F727" s="273">
        <f>COUNTA(H727,L727,P727,T727,X727,AB727,AF727,AJ727,AN727,AV727,AR727)</f>
        <v>1</v>
      </c>
      <c r="G727" s="121">
        <f>VLOOKUP(C727,'1'!$B$46:$H$384,3,FALSE)</f>
        <v>3.9097222222222221E-2</v>
      </c>
      <c r="H727" s="5">
        <f>VLOOKUP(C727,'1'!$B$46:$H$384,4,FALSE)</f>
        <v>74</v>
      </c>
      <c r="I727" s="140">
        <f>VLOOKUP(H727,Баллы!$A$2:$B$101,2)+J727/2</f>
        <v>22</v>
      </c>
      <c r="J727" s="126">
        <f>VLOOKUP(C727,'1'!$B$46:$H$384,6,FALSE)</f>
        <v>10</v>
      </c>
      <c r="K727" s="125"/>
      <c r="L727" s="5"/>
      <c r="M727" s="140"/>
      <c r="N727" s="126"/>
      <c r="O727" s="125"/>
      <c r="P727" s="5"/>
      <c r="Q727" s="140"/>
      <c r="R727" s="126"/>
      <c r="S727" s="125"/>
      <c r="T727" s="5"/>
      <c r="U727" s="140"/>
      <c r="V727" s="126"/>
      <c r="W727" s="136"/>
      <c r="X727" s="5"/>
      <c r="Y727" s="140"/>
      <c r="Z727" s="126"/>
      <c r="AA727" s="136"/>
      <c r="AB727" s="131"/>
      <c r="AC727" s="140"/>
      <c r="AD727" s="126"/>
      <c r="AE727" s="136"/>
      <c r="AF727" s="5"/>
      <c r="AG727" s="140"/>
      <c r="AH727" s="126"/>
      <c r="AI727" s="155"/>
      <c r="AJ727" s="123"/>
      <c r="AK727" s="139"/>
      <c r="AL727" s="124"/>
      <c r="AM727" s="155"/>
      <c r="AN727" s="123"/>
      <c r="AO727" s="139"/>
      <c r="AP727" s="124"/>
      <c r="AQ727" s="122"/>
      <c r="AR727" s="123"/>
      <c r="AS727" s="139"/>
      <c r="AT727" s="124"/>
      <c r="AU727" s="122"/>
      <c r="AV727" s="123"/>
      <c r="AW727" s="139"/>
      <c r="AX727" s="124"/>
    </row>
    <row r="728" spans="1:50" ht="14.4" customHeight="1">
      <c r="A728" s="245">
        <f>IF(D728=0," ",RANK(D728,$D$3:$D$1238,0))</f>
        <v>726</v>
      </c>
      <c r="B728" s="246">
        <v>726</v>
      </c>
      <c r="C728" s="283" t="s">
        <v>313</v>
      </c>
      <c r="D728" s="115">
        <f>I728+M728+Q728+U728+Y728+AC728+AG728+AK728+AO728+AW728+AS728</f>
        <v>21.5</v>
      </c>
      <c r="E728" s="115">
        <f>J728+N728+R728+V728+Z728+AD728+AH728+AL728+AP728+AX728+AT728</f>
        <v>25</v>
      </c>
      <c r="F728" s="273">
        <f>COUNTA(H728,L728,P728,T728,X728,AB728,AF728,AJ728,AN728,AV728,AR728)</f>
        <v>2</v>
      </c>
      <c r="G728" s="121"/>
      <c r="H728" s="5"/>
      <c r="I728" s="140"/>
      <c r="J728" s="126"/>
      <c r="K728" s="125"/>
      <c r="L728" s="5"/>
      <c r="M728" s="140"/>
      <c r="N728" s="126"/>
      <c r="O728" s="125"/>
      <c r="P728" s="5"/>
      <c r="Q728" s="140"/>
      <c r="R728" s="126"/>
      <c r="S728" s="125"/>
      <c r="T728" s="5"/>
      <c r="U728" s="140"/>
      <c r="V728" s="126"/>
      <c r="W728" s="136"/>
      <c r="X728" s="5"/>
      <c r="Y728" s="140"/>
      <c r="Z728" s="126"/>
      <c r="AA728" s="136"/>
      <c r="AB728" s="257"/>
      <c r="AC728" s="140"/>
      <c r="AD728" s="126"/>
      <c r="AE728" s="136"/>
      <c r="AF728" s="5"/>
      <c r="AG728" s="140"/>
      <c r="AH728" s="126"/>
      <c r="AI728" s="155"/>
      <c r="AJ728" s="123"/>
      <c r="AK728" s="139"/>
      <c r="AL728" s="124"/>
      <c r="AM728" s="155">
        <f>VLOOKUP(C728,'9'!$B$2:$H$1187,3,FALSE)</f>
        <v>3.7696759259259256E-2</v>
      </c>
      <c r="AN728" s="123">
        <f>VLOOKUP(C728,'9'!$B$2:$H$1187,4,FALSE)</f>
        <v>95</v>
      </c>
      <c r="AO728" s="139">
        <f>VLOOKUP(AN728,Баллы!$A$2:$B$101,2)+AP728/2</f>
        <v>6</v>
      </c>
      <c r="AP728" s="124">
        <f>VLOOKUP(C728,'9'!$B$2:$H$1187,6,FALSE)</f>
        <v>10</v>
      </c>
      <c r="AQ728" s="122"/>
      <c r="AR728" s="123"/>
      <c r="AS728" s="139"/>
      <c r="AT728" s="124"/>
      <c r="AU728" s="122">
        <f>VLOOKUP(C728,'11'!$B$9:$H$521,3,FALSE)</f>
        <v>7.5243055555555549E-2</v>
      </c>
      <c r="AV728" s="123">
        <f>VLOOKUP(C728,'11'!$B$9:$H$521,4,FALSE)</f>
        <v>83</v>
      </c>
      <c r="AW728" s="139">
        <f>VLOOKUP(AV728,Баллы!$A$2:$B$101,2)+AX728/2</f>
        <v>15.5</v>
      </c>
      <c r="AX728" s="124">
        <f>VLOOKUP(C728,'11'!$B$9:$H$521,6,FALSE)</f>
        <v>15</v>
      </c>
    </row>
    <row r="729" spans="1:50" ht="14.4" customHeight="1">
      <c r="A729" s="245">
        <f>IF(D729=0," ",RANK(D729,$D$3:$D$1238,0))</f>
        <v>726</v>
      </c>
      <c r="B729" s="246">
        <v>727</v>
      </c>
      <c r="C729" s="283" t="s">
        <v>5126</v>
      </c>
      <c r="D729" s="115">
        <f>I729+M729+Q729+U729+Y729+AC729+AG729+AK729+AO729+AW729+AS729</f>
        <v>21.5</v>
      </c>
      <c r="E729" s="115">
        <f>J729+N729+R729+V729+Z729+AD729+AH729+AL729+AP729+AX729+AT729</f>
        <v>5</v>
      </c>
      <c r="F729" s="273">
        <f>COUNTA(H729,L729,P729,T729,X729,AB729,AF729,AJ729,AN729,AV729,AR729)</f>
        <v>1</v>
      </c>
      <c r="G729" s="121"/>
      <c r="H729" s="5"/>
      <c r="I729" s="140"/>
      <c r="J729" s="126"/>
      <c r="K729" s="125"/>
      <c r="L729" s="5"/>
      <c r="M729" s="140"/>
      <c r="N729" s="126"/>
      <c r="O729" s="125"/>
      <c r="P729" s="5"/>
      <c r="Q729" s="140"/>
      <c r="R729" s="126"/>
      <c r="S729" s="125"/>
      <c r="T729" s="5"/>
      <c r="U729" s="140"/>
      <c r="V729" s="126"/>
      <c r="W729" s="136"/>
      <c r="X729" s="5"/>
      <c r="Y729" s="140"/>
      <c r="Z729" s="126"/>
      <c r="AA729" s="136"/>
      <c r="AB729" s="257"/>
      <c r="AC729" s="140"/>
      <c r="AD729" s="126"/>
      <c r="AE729" s="136"/>
      <c r="AF729" s="5"/>
      <c r="AG729" s="140"/>
      <c r="AH729" s="126"/>
      <c r="AI729" s="155"/>
      <c r="AJ729" s="123"/>
      <c r="AK729" s="139"/>
      <c r="AL729" s="124"/>
      <c r="AM729" s="155">
        <f>VLOOKUP(C729,'9'!$B$2:$H$1187,3,FALSE)</f>
        <v>2.0462962962962964E-2</v>
      </c>
      <c r="AN729" s="123">
        <f>VLOOKUP(C729,'9'!$B$2:$H$1187,4,FALSE)</f>
        <v>72</v>
      </c>
      <c r="AO729" s="139">
        <f>VLOOKUP(AN729,Баллы!$A$2:$B$101,2)+AP729/2</f>
        <v>21.5</v>
      </c>
      <c r="AP729" s="124">
        <f>VLOOKUP(C729,'9'!$B$2:$H$1187,6,FALSE)</f>
        <v>5</v>
      </c>
      <c r="AQ729" s="122"/>
      <c r="AR729" s="123"/>
      <c r="AS729" s="139"/>
      <c r="AT729" s="124"/>
      <c r="AU729" s="122"/>
      <c r="AV729" s="123"/>
      <c r="AW729" s="139"/>
      <c r="AX729" s="124"/>
    </row>
    <row r="730" spans="1:50" ht="14.4" customHeight="1">
      <c r="A730" s="245">
        <f>IF(D730=0," ",RANK(D730,$D$3:$D$1238,0))</f>
        <v>728</v>
      </c>
      <c r="B730" s="246">
        <v>728</v>
      </c>
      <c r="C730" s="107" t="s">
        <v>2460</v>
      </c>
      <c r="D730" s="115">
        <f>I730+M730+Q730+U730+Y730+AC730+AG730+AK730+AO730+AW730+AS730</f>
        <v>21</v>
      </c>
      <c r="E730" s="115">
        <f>J730+N730+R730+V730+Z730+AD730+AH730+AL730+AP730+AX730+AT730</f>
        <v>20</v>
      </c>
      <c r="F730" s="273">
        <f>COUNTA(H730,L730,P730,T730,X730,AB730,AF730,AJ730,AN730,AV730,AR730)</f>
        <v>1</v>
      </c>
      <c r="G730" s="121"/>
      <c r="H730" s="5"/>
      <c r="I730" s="140"/>
      <c r="J730" s="126"/>
      <c r="K730" s="125"/>
      <c r="L730" s="5"/>
      <c r="M730" s="140"/>
      <c r="N730" s="126"/>
      <c r="O730" s="125"/>
      <c r="P730" s="5"/>
      <c r="Q730" s="140"/>
      <c r="R730" s="126"/>
      <c r="S730" s="125">
        <f>VLOOKUP(C730,'4'!$B$2:$I$1053,3,FALSE)</f>
        <v>8.3900462962962968E-2</v>
      </c>
      <c r="T730" s="5">
        <f>VLOOKUP(C730,'4'!$B$2:$I$1053,4,FALSE)</f>
        <v>80</v>
      </c>
      <c r="U730" s="140">
        <f>VLOOKUP(T730,Баллы!$A$2:$B$101,2)+V730/2</f>
        <v>21</v>
      </c>
      <c r="V730" s="126">
        <f>VLOOKUP(C730,'4'!$B$2:$I$1053,6,FALSE)</f>
        <v>20</v>
      </c>
      <c r="W730" s="136"/>
      <c r="X730" s="5"/>
      <c r="Y730" s="140"/>
      <c r="Z730" s="126"/>
      <c r="AA730" s="136"/>
      <c r="AB730" s="131"/>
      <c r="AC730" s="140"/>
      <c r="AD730" s="126"/>
      <c r="AE730" s="136"/>
      <c r="AF730" s="5"/>
      <c r="AG730" s="140"/>
      <c r="AH730" s="126"/>
      <c r="AI730" s="155"/>
      <c r="AJ730" s="123"/>
      <c r="AK730" s="139"/>
      <c r="AL730" s="124"/>
      <c r="AM730" s="155"/>
      <c r="AN730" s="123"/>
      <c r="AO730" s="139"/>
      <c r="AP730" s="124"/>
      <c r="AQ730" s="122"/>
      <c r="AR730" s="123"/>
      <c r="AS730" s="139"/>
      <c r="AT730" s="124"/>
      <c r="AU730" s="122"/>
      <c r="AV730" s="123"/>
      <c r="AW730" s="139"/>
      <c r="AX730" s="124"/>
    </row>
    <row r="731" spans="1:50" ht="14.4" customHeight="1">
      <c r="A731" s="245">
        <f>IF(D731=0," ",RANK(D731,$D$3:$D$1238,0))</f>
        <v>728</v>
      </c>
      <c r="B731" s="246">
        <v>729</v>
      </c>
      <c r="C731" s="107" t="s">
        <v>2298</v>
      </c>
      <c r="D731" s="115">
        <f>I731+M731+Q731+U731+Y731+AC731+AG731+AK731+AO731+AW731+AS731</f>
        <v>21</v>
      </c>
      <c r="E731" s="115">
        <f>J731+N731+R731+V731+Z731+AD731+AH731+AL731+AP731+AX731+AT731</f>
        <v>10</v>
      </c>
      <c r="F731" s="273">
        <f>COUNTA(H731,L731,P731,T731,X731,AB731,AF731,AJ731,AN731,AV731,AR731)</f>
        <v>1</v>
      </c>
      <c r="G731" s="121"/>
      <c r="H731" s="5"/>
      <c r="I731" s="140"/>
      <c r="J731" s="126"/>
      <c r="K731" s="125"/>
      <c r="L731" s="5"/>
      <c r="M731" s="140"/>
      <c r="N731" s="126"/>
      <c r="O731" s="125"/>
      <c r="P731" s="5"/>
      <c r="Q731" s="140"/>
      <c r="R731" s="126"/>
      <c r="S731" s="125">
        <f>VLOOKUP(C731,'4'!$B$2:$I$1053,3,FALSE)</f>
        <v>3.7152777777777778E-2</v>
      </c>
      <c r="T731" s="5">
        <f>VLOOKUP(C731,'4'!$B$2:$I$1053,4,FALSE)</f>
        <v>75</v>
      </c>
      <c r="U731" s="140">
        <f>VLOOKUP(T731,Баллы!$A$2:$B$101,2)+V731/2</f>
        <v>21</v>
      </c>
      <c r="V731" s="126">
        <f>VLOOKUP(C731,'4'!$B$2:$I$1053,6,FALSE)</f>
        <v>10</v>
      </c>
      <c r="W731" s="136"/>
      <c r="X731" s="5"/>
      <c r="Y731" s="140"/>
      <c r="Z731" s="126"/>
      <c r="AA731" s="136"/>
      <c r="AB731" s="131"/>
      <c r="AC731" s="140"/>
      <c r="AD731" s="126"/>
      <c r="AE731" s="136"/>
      <c r="AF731" s="5"/>
      <c r="AG731" s="140"/>
      <c r="AH731" s="126"/>
      <c r="AI731" s="155"/>
      <c r="AJ731" s="123"/>
      <c r="AK731" s="139"/>
      <c r="AL731" s="124"/>
      <c r="AM731" s="155"/>
      <c r="AN731" s="123"/>
      <c r="AO731" s="139"/>
      <c r="AP731" s="124"/>
      <c r="AQ731" s="122"/>
      <c r="AR731" s="123"/>
      <c r="AS731" s="139"/>
      <c r="AT731" s="124"/>
      <c r="AU731" s="122"/>
      <c r="AV731" s="123"/>
      <c r="AW731" s="139"/>
      <c r="AX731" s="124"/>
    </row>
    <row r="732" spans="1:50" ht="14.4" customHeight="1">
      <c r="A732" s="245">
        <f>IF(D732=0," ",RANK(D732,$D$3:$D$1238,0))</f>
        <v>728</v>
      </c>
      <c r="B732" s="246">
        <v>729</v>
      </c>
      <c r="C732" s="283" t="s">
        <v>4642</v>
      </c>
      <c r="D732" s="115">
        <f>I732+M732+Q732+U732+Y732+AC732+AG732+AK732+AO732+AW732+AS732</f>
        <v>21</v>
      </c>
      <c r="E732" s="115">
        <f>J732+N732+R732+V732+Z732+AD732+AH732+AL732+AP732+AX732+AT732</f>
        <v>10</v>
      </c>
      <c r="F732" s="273">
        <f>COUNTA(H732,L732,P732,T732,X732,AB732,AF732,AJ732,AN732,AV732,AR732)</f>
        <v>1</v>
      </c>
      <c r="G732" s="121"/>
      <c r="H732" s="5"/>
      <c r="I732" s="140"/>
      <c r="J732" s="126"/>
      <c r="K732" s="125"/>
      <c r="L732" s="5"/>
      <c r="M732" s="140"/>
      <c r="N732" s="126"/>
      <c r="O732" s="125"/>
      <c r="P732" s="5"/>
      <c r="Q732" s="140"/>
      <c r="R732" s="126"/>
      <c r="S732" s="125"/>
      <c r="T732" s="5"/>
      <c r="U732" s="140"/>
      <c r="V732" s="126"/>
      <c r="W732" s="136"/>
      <c r="X732" s="5"/>
      <c r="Y732" s="140"/>
      <c r="Z732" s="126"/>
      <c r="AA732" s="136"/>
      <c r="AB732" s="257"/>
      <c r="AC732" s="140"/>
      <c r="AD732" s="126"/>
      <c r="AE732" s="136"/>
      <c r="AF732" s="5"/>
      <c r="AG732" s="140"/>
      <c r="AH732" s="126"/>
      <c r="AI732" s="155"/>
      <c r="AJ732" s="123"/>
      <c r="AK732" s="139"/>
      <c r="AL732" s="124"/>
      <c r="AM732" s="155">
        <f>VLOOKUP(C732,'9'!$B$2:$H$1187,3,FALSE)</f>
        <v>3.6793981481481483E-2</v>
      </c>
      <c r="AN732" s="123">
        <f>VLOOKUP(C732,'9'!$B$2:$H$1187,4,FALSE)</f>
        <v>75</v>
      </c>
      <c r="AO732" s="139">
        <f>VLOOKUP(AN732,Баллы!$A$2:$B$101,2)+AP732/2</f>
        <v>21</v>
      </c>
      <c r="AP732" s="124">
        <f>VLOOKUP(C732,'9'!$B$2:$H$1187,6,FALSE)</f>
        <v>10</v>
      </c>
      <c r="AQ732" s="122"/>
      <c r="AR732" s="123"/>
      <c r="AS732" s="139"/>
      <c r="AT732" s="124"/>
      <c r="AU732" s="122"/>
      <c r="AV732" s="123"/>
      <c r="AW732" s="139"/>
      <c r="AX732" s="124"/>
    </row>
    <row r="733" spans="1:50" ht="14.4" customHeight="1">
      <c r="A733" s="245">
        <f>IF(D733=0," ",RANK(D733,$D$3:$D$1238,0))</f>
        <v>731</v>
      </c>
      <c r="B733" s="246">
        <v>731</v>
      </c>
      <c r="C733" s="107" t="s">
        <v>2153</v>
      </c>
      <c r="D733" s="115">
        <f>I733+M733+Q733+U733+Y733+AC733+AG733+AK733+AO733+AW733+AS733</f>
        <v>20.5</v>
      </c>
      <c r="E733" s="115">
        <f>J733+N733+R733+V733+Z733+AD733+AH733+AL733+AP733+AX733+AT733</f>
        <v>15</v>
      </c>
      <c r="F733" s="273">
        <f>COUNTA(H733,L733,P733,T733,X733,AB733,AF733,AJ733,AN733,AV733,AR733)</f>
        <v>2</v>
      </c>
      <c r="G733" s="121"/>
      <c r="H733" s="5"/>
      <c r="I733" s="140"/>
      <c r="J733" s="126"/>
      <c r="K733" s="125"/>
      <c r="L733" s="5"/>
      <c r="M733" s="140"/>
      <c r="N733" s="126"/>
      <c r="O733" s="125"/>
      <c r="P733" s="5"/>
      <c r="Q733" s="140"/>
      <c r="R733" s="126"/>
      <c r="S733" s="125">
        <f>VLOOKUP(C733,'4'!$B$2:$I$1053,3,FALSE)</f>
        <v>4.2476851851851849E-2</v>
      </c>
      <c r="T733" s="5">
        <f>VLOOKUP(C733,'4'!$B$2:$I$1053,4,FALSE)</f>
        <v>148</v>
      </c>
      <c r="U733" s="140">
        <f>VLOOKUP(T733,Баллы!$A$2:$B$101,2)+V733/2</f>
        <v>6</v>
      </c>
      <c r="V733" s="126">
        <f>VLOOKUP(C733,'4'!$B$2:$I$1053,6,FALSE)</f>
        <v>10</v>
      </c>
      <c r="W733" s="136"/>
      <c r="X733" s="5"/>
      <c r="Y733" s="140"/>
      <c r="Z733" s="126"/>
      <c r="AA733" s="136"/>
      <c r="AB733" s="257"/>
      <c r="AC733" s="140"/>
      <c r="AD733" s="126"/>
      <c r="AE733" s="136"/>
      <c r="AF733" s="5"/>
      <c r="AG733" s="140"/>
      <c r="AH733" s="126"/>
      <c r="AI733" s="155"/>
      <c r="AJ733" s="123"/>
      <c r="AK733" s="139"/>
      <c r="AL733" s="124"/>
      <c r="AM733" s="155">
        <f>VLOOKUP(C733,'9'!$B$2:$H$1187,3,FALSE)</f>
        <v>2.0208333333333332E-2</v>
      </c>
      <c r="AN733" s="123">
        <f>VLOOKUP(C733,'9'!$B$2:$H$1187,4,FALSE)</f>
        <v>79</v>
      </c>
      <c r="AO733" s="139">
        <f>VLOOKUP(AN733,Баллы!$A$2:$B$101,2)+AP733/2</f>
        <v>14.5</v>
      </c>
      <c r="AP733" s="124">
        <f>VLOOKUP(C733,'9'!$B$2:$H$1187,6,FALSE)</f>
        <v>5</v>
      </c>
      <c r="AQ733" s="122"/>
      <c r="AR733" s="123"/>
      <c r="AS733" s="139"/>
      <c r="AT733" s="124"/>
      <c r="AU733" s="122"/>
      <c r="AV733" s="123"/>
      <c r="AW733" s="139"/>
      <c r="AX733" s="124"/>
    </row>
    <row r="734" spans="1:50" ht="14.4" customHeight="1">
      <c r="A734" s="245">
        <f>IF(D734=0," ",RANK(D734,$D$3:$D$1238,0))</f>
        <v>731</v>
      </c>
      <c r="B734" s="246">
        <v>732</v>
      </c>
      <c r="C734" s="104" t="s">
        <v>6371</v>
      </c>
      <c r="D734" s="115">
        <f>I734+M734+Q734+U734+Y734+AC734+AG734+AK734+AO734+AW734+AS734</f>
        <v>20.5</v>
      </c>
      <c r="E734" s="115">
        <f>J734+N734+R734+V734+Z734+AD734+AH734+AL734+AP734+AX734+AT734</f>
        <v>15</v>
      </c>
      <c r="F734" s="273">
        <f>COUNTA(H734,L734,P734,T734,X734,AB734,AF734,AJ734,AN734,AV734,AR734)</f>
        <v>1</v>
      </c>
      <c r="G734" s="121"/>
      <c r="H734" s="5"/>
      <c r="I734" s="140"/>
      <c r="J734" s="126"/>
      <c r="K734" s="125"/>
      <c r="L734" s="5"/>
      <c r="M734" s="140"/>
      <c r="N734" s="126"/>
      <c r="O734" s="125"/>
      <c r="P734" s="5"/>
      <c r="Q734" s="140"/>
      <c r="R734" s="126"/>
      <c r="S734" s="125"/>
      <c r="T734" s="5"/>
      <c r="U734" s="140"/>
      <c r="V734" s="126"/>
      <c r="W734" s="136"/>
      <c r="X734" s="5"/>
      <c r="Y734" s="140"/>
      <c r="Z734" s="126"/>
      <c r="AA734" s="136"/>
      <c r="AB734" s="257"/>
      <c r="AC734" s="140"/>
      <c r="AD734" s="126"/>
      <c r="AE734" s="136"/>
      <c r="AF734" s="5"/>
      <c r="AG734" s="140"/>
      <c r="AH734" s="126"/>
      <c r="AI734" s="155"/>
      <c r="AJ734" s="123"/>
      <c r="AK734" s="139"/>
      <c r="AL734" s="124"/>
      <c r="AM734" s="155"/>
      <c r="AN734" s="123"/>
      <c r="AO734" s="139"/>
      <c r="AP734" s="124"/>
      <c r="AQ734" s="122"/>
      <c r="AR734" s="123"/>
      <c r="AS734" s="139"/>
      <c r="AT734" s="124"/>
      <c r="AU734" s="122">
        <f>VLOOKUP(C734,'11'!$B$9:$H$521,3,FALSE)</f>
        <v>7.1458333333333332E-2</v>
      </c>
      <c r="AV734" s="123">
        <f>VLOOKUP(C734,'11'!$B$9:$H$521,4,FALSE)</f>
        <v>78</v>
      </c>
      <c r="AW734" s="139">
        <f>VLOOKUP(AV734,Баллы!$A$2:$B$101,2)+AX734/2</f>
        <v>20.5</v>
      </c>
      <c r="AX734" s="124">
        <f>VLOOKUP(C734,'11'!$B$9:$H$521,6,FALSE)</f>
        <v>15</v>
      </c>
    </row>
    <row r="735" spans="1:50" ht="14.4" customHeight="1">
      <c r="A735" s="245">
        <f>IF(D735=0," ",RANK(D735,$D$3:$D$1238,0))</f>
        <v>731</v>
      </c>
      <c r="B735" s="246">
        <v>733</v>
      </c>
      <c r="C735" s="104" t="s">
        <v>803</v>
      </c>
      <c r="D735" s="115">
        <f>I735+M735+Q735+U735+Y735+AC735+AG735+AK735+AO735+AW735+AS735</f>
        <v>20.5</v>
      </c>
      <c r="E735" s="115">
        <f>J735+N735+R735+V735+Z735+AD735+AH735+AL735+AP735+AX735+AT735</f>
        <v>5</v>
      </c>
      <c r="F735" s="273">
        <f>COUNTA(H735,L735,P735,T735,X735,AB735,AF735,AJ735,AN735,AV735,AR735)</f>
        <v>1</v>
      </c>
      <c r="G735" s="121"/>
      <c r="H735" s="5"/>
      <c r="I735" s="140"/>
      <c r="J735" s="126"/>
      <c r="K735" s="125">
        <f>VLOOKUP(C735,'2'!$B$101:$H$575,3,FALSE)</f>
        <v>2.9317129629629634E-2</v>
      </c>
      <c r="L735" s="5">
        <f>VLOOKUP(C735,'2'!$B$101:$H$575,4,FALSE)</f>
        <v>73</v>
      </c>
      <c r="M735" s="140">
        <f>VLOOKUP(L735,Баллы!$A$2:$B$101,2)+N735/2</f>
        <v>20.5</v>
      </c>
      <c r="N735" s="126">
        <f>VLOOKUP(C735,'2'!$B$101:$H$575,6,FALSE)</f>
        <v>5</v>
      </c>
      <c r="O735" s="125"/>
      <c r="P735" s="5"/>
      <c r="Q735" s="140"/>
      <c r="R735" s="126"/>
      <c r="S735" s="125"/>
      <c r="T735" s="5"/>
      <c r="U735" s="140"/>
      <c r="V735" s="126"/>
      <c r="W735" s="136"/>
      <c r="X735" s="5"/>
      <c r="Y735" s="140"/>
      <c r="Z735" s="126"/>
      <c r="AA735" s="136"/>
      <c r="AB735" s="131"/>
      <c r="AC735" s="140"/>
      <c r="AD735" s="126"/>
      <c r="AE735" s="136"/>
      <c r="AF735" s="5"/>
      <c r="AG735" s="140"/>
      <c r="AH735" s="126"/>
      <c r="AI735" s="155"/>
      <c r="AJ735" s="123"/>
      <c r="AK735" s="139"/>
      <c r="AL735" s="124"/>
      <c r="AM735" s="155"/>
      <c r="AN735" s="123"/>
      <c r="AO735" s="139"/>
      <c r="AP735" s="124"/>
      <c r="AQ735" s="122"/>
      <c r="AR735" s="123"/>
      <c r="AS735" s="139"/>
      <c r="AT735" s="124"/>
      <c r="AU735" s="122"/>
      <c r="AV735" s="123"/>
      <c r="AW735" s="139"/>
      <c r="AX735" s="124"/>
    </row>
    <row r="736" spans="1:50" ht="14.4" customHeight="1">
      <c r="A736" s="245">
        <f>IF(D736=0," ",RANK(D736,$D$3:$D$1238,0))</f>
        <v>731</v>
      </c>
      <c r="B736" s="246">
        <v>733</v>
      </c>
      <c r="C736" s="107" t="s">
        <v>2396</v>
      </c>
      <c r="D736" s="115">
        <f>I736+M736+Q736+U736+Y736+AC736+AG736+AK736+AO736+AW736+AS736</f>
        <v>20.5</v>
      </c>
      <c r="E736" s="115">
        <f>J736+N736+R736+V736+Z736+AD736+AH736+AL736+AP736+AX736+AT736</f>
        <v>5</v>
      </c>
      <c r="F736" s="273">
        <f>COUNTA(H736,L736,P736,T736,X736,AB736,AF736,AJ736,AN736,AV736,AR736)</f>
        <v>1</v>
      </c>
      <c r="G736" s="121"/>
      <c r="H736" s="5"/>
      <c r="I736" s="140"/>
      <c r="J736" s="126"/>
      <c r="K736" s="125"/>
      <c r="L736" s="5"/>
      <c r="M736" s="140"/>
      <c r="N736" s="126"/>
      <c r="O736" s="125"/>
      <c r="P736" s="5"/>
      <c r="Q736" s="140"/>
      <c r="R736" s="126"/>
      <c r="S736" s="125">
        <f>VLOOKUP(C736,'4'!$B$2:$I$1053,3,FALSE)</f>
        <v>1.7569444444444443E-2</v>
      </c>
      <c r="T736" s="5">
        <f>VLOOKUP(C736,'4'!$B$2:$I$1053,4,FALSE)</f>
        <v>73</v>
      </c>
      <c r="U736" s="140">
        <f>VLOOKUP(T736,Баллы!$A$2:$B$101,2)+V736/2</f>
        <v>20.5</v>
      </c>
      <c r="V736" s="126">
        <f>VLOOKUP(C736,'4'!$B$2:$I$1053,6,FALSE)</f>
        <v>5</v>
      </c>
      <c r="W736" s="136"/>
      <c r="X736" s="5"/>
      <c r="Y736" s="140"/>
      <c r="Z736" s="126"/>
      <c r="AA736" s="136"/>
      <c r="AB736" s="131"/>
      <c r="AC736" s="140"/>
      <c r="AD736" s="126"/>
      <c r="AE736" s="136"/>
      <c r="AF736" s="5"/>
      <c r="AG736" s="140"/>
      <c r="AH736" s="126"/>
      <c r="AI736" s="155"/>
      <c r="AJ736" s="123"/>
      <c r="AK736" s="139"/>
      <c r="AL736" s="124"/>
      <c r="AM736" s="155"/>
      <c r="AN736" s="123"/>
      <c r="AO736" s="139"/>
      <c r="AP736" s="124"/>
      <c r="AQ736" s="122"/>
      <c r="AR736" s="123"/>
      <c r="AS736" s="139"/>
      <c r="AT736" s="124"/>
      <c r="AU736" s="122"/>
      <c r="AV736" s="123"/>
      <c r="AW736" s="139"/>
      <c r="AX736" s="124"/>
    </row>
    <row r="737" spans="1:50" ht="14.4" customHeight="1">
      <c r="A737" s="245">
        <f>IF(D737=0," ",RANK(D737,$D$3:$D$1238,0))</f>
        <v>731</v>
      </c>
      <c r="B737" s="246">
        <v>733</v>
      </c>
      <c r="C737" s="283" t="s">
        <v>5128</v>
      </c>
      <c r="D737" s="115">
        <f>I737+M737+Q737+U737+Y737+AC737+AG737+AK737+AO737+AW737+AS737</f>
        <v>20.5</v>
      </c>
      <c r="E737" s="115">
        <f>J737+N737+R737+V737+Z737+AD737+AH737+AL737+AP737+AX737+AT737</f>
        <v>5</v>
      </c>
      <c r="F737" s="273">
        <f>COUNTA(H737,L737,P737,T737,X737,AB737,AF737,AJ737,AN737,AV737,AR737)</f>
        <v>1</v>
      </c>
      <c r="G737" s="121"/>
      <c r="H737" s="5"/>
      <c r="I737" s="140"/>
      <c r="J737" s="126"/>
      <c r="K737" s="125"/>
      <c r="L737" s="5"/>
      <c r="M737" s="140"/>
      <c r="N737" s="126"/>
      <c r="O737" s="125"/>
      <c r="P737" s="5"/>
      <c r="Q737" s="140"/>
      <c r="R737" s="126"/>
      <c r="S737" s="125"/>
      <c r="T737" s="5"/>
      <c r="U737" s="140"/>
      <c r="V737" s="126"/>
      <c r="W737" s="136"/>
      <c r="X737" s="5"/>
      <c r="Y737" s="140"/>
      <c r="Z737" s="126"/>
      <c r="AA737" s="136"/>
      <c r="AB737" s="257"/>
      <c r="AC737" s="140"/>
      <c r="AD737" s="126"/>
      <c r="AE737" s="136"/>
      <c r="AF737" s="5"/>
      <c r="AG737" s="140"/>
      <c r="AH737" s="126"/>
      <c r="AI737" s="155"/>
      <c r="AJ737" s="123"/>
      <c r="AK737" s="139"/>
      <c r="AL737" s="124"/>
      <c r="AM737" s="155">
        <f>VLOOKUP(C737,'9'!$B$2:$H$1187,3,FALSE)</f>
        <v>1.9965277777777776E-2</v>
      </c>
      <c r="AN737" s="123">
        <f>VLOOKUP(C737,'9'!$B$2:$H$1187,4,FALSE)</f>
        <v>73</v>
      </c>
      <c r="AO737" s="139">
        <f>VLOOKUP(AN737,Баллы!$A$2:$B$101,2)+AP737/2</f>
        <v>20.5</v>
      </c>
      <c r="AP737" s="124">
        <f>VLOOKUP(C737,'9'!$B$2:$H$1187,6,FALSE)</f>
        <v>5</v>
      </c>
      <c r="AQ737" s="122"/>
      <c r="AR737" s="123"/>
      <c r="AS737" s="139"/>
      <c r="AT737" s="124"/>
      <c r="AU737" s="122"/>
      <c r="AV737" s="123"/>
      <c r="AW737" s="139"/>
      <c r="AX737" s="124"/>
    </row>
    <row r="738" spans="1:50" ht="14.4" customHeight="1">
      <c r="A738" s="245">
        <f>IF(D738=0," ",RANK(D738,$D$3:$D$1238,0))</f>
        <v>736</v>
      </c>
      <c r="B738" s="246">
        <v>736</v>
      </c>
      <c r="C738" s="107" t="s">
        <v>2354</v>
      </c>
      <c r="D738" s="115">
        <f>I738+M738+Q738+U738+Y738+AC738+AG738+AK738+AO738+AW738+AS738</f>
        <v>20</v>
      </c>
      <c r="E738" s="115">
        <f>J738+N738+R738+V738+Z738+AD738+AH738+AL738+AP738+AX738+AT738</f>
        <v>20</v>
      </c>
      <c r="F738" s="273">
        <f>COUNTA(H738,L738,P738,T738,X738,AB738,AF738,AJ738,AN738,AV738,AR738)</f>
        <v>1</v>
      </c>
      <c r="G738" s="121"/>
      <c r="H738" s="5"/>
      <c r="I738" s="140"/>
      <c r="J738" s="126"/>
      <c r="K738" s="125"/>
      <c r="L738" s="5"/>
      <c r="M738" s="140"/>
      <c r="N738" s="126"/>
      <c r="O738" s="125"/>
      <c r="P738" s="5"/>
      <c r="Q738" s="140"/>
      <c r="R738" s="126"/>
      <c r="S738" s="125">
        <f>VLOOKUP(C738,'4'!$B$2:$I$1053,3,FALSE)</f>
        <v>8.3923611111111115E-2</v>
      </c>
      <c r="T738" s="5">
        <f>VLOOKUP(C738,'4'!$B$2:$I$1053,4,FALSE)</f>
        <v>81</v>
      </c>
      <c r="U738" s="140">
        <f>VLOOKUP(T738,Баллы!$A$2:$B$101,2)+V738/2</f>
        <v>20</v>
      </c>
      <c r="V738" s="126">
        <f>VLOOKUP(C738,'4'!$B$2:$I$1053,6,FALSE)</f>
        <v>20</v>
      </c>
      <c r="W738" s="136"/>
      <c r="X738" s="5"/>
      <c r="Y738" s="140"/>
      <c r="Z738" s="126"/>
      <c r="AA738" s="136"/>
      <c r="AB738" s="131"/>
      <c r="AC738" s="140"/>
      <c r="AD738" s="126"/>
      <c r="AE738" s="136"/>
      <c r="AF738" s="5"/>
      <c r="AG738" s="140"/>
      <c r="AH738" s="126"/>
      <c r="AI738" s="155"/>
      <c r="AJ738" s="123"/>
      <c r="AK738" s="139"/>
      <c r="AL738" s="124"/>
      <c r="AM738" s="155"/>
      <c r="AN738" s="123"/>
      <c r="AO738" s="139"/>
      <c r="AP738" s="124"/>
      <c r="AQ738" s="122"/>
      <c r="AR738" s="123"/>
      <c r="AS738" s="139"/>
      <c r="AT738" s="124"/>
      <c r="AU738" s="122"/>
      <c r="AV738" s="123"/>
      <c r="AW738" s="139"/>
      <c r="AX738" s="124"/>
    </row>
    <row r="739" spans="1:50" ht="14.4" customHeight="1">
      <c r="A739" s="245">
        <f>IF(D739=0," ",RANK(D739,$D$3:$D$1238,0))</f>
        <v>736</v>
      </c>
      <c r="B739" s="246">
        <v>737</v>
      </c>
      <c r="C739" s="104" t="s">
        <v>569</v>
      </c>
      <c r="D739" s="115">
        <f>I739+M739+Q739+U739+Y739+AC739+AG739+AK739+AO739+AW739+AS739</f>
        <v>20</v>
      </c>
      <c r="E739" s="115">
        <f>J739+N739+R739+V739+Z739+AD739+AH739+AL739+AP739+AX739+AT739</f>
        <v>10</v>
      </c>
      <c r="F739" s="273">
        <f>COUNTA(H739,L739,P739,T739,X739,AB739,AF739,AJ739,AN739,AV739,AR739)</f>
        <v>1</v>
      </c>
      <c r="G739" s="121">
        <f>VLOOKUP(C739,'1'!$B$46:$H$384,3,FALSE)</f>
        <v>3.9432870370370368E-2</v>
      </c>
      <c r="H739" s="5">
        <f>VLOOKUP(C739,'1'!$B$46:$H$384,4,FALSE)</f>
        <v>76</v>
      </c>
      <c r="I739" s="140">
        <f>VLOOKUP(H739,Баллы!$A$2:$B$101,2)+J739/2</f>
        <v>20</v>
      </c>
      <c r="J739" s="126">
        <f>VLOOKUP(C739,'1'!$B$46:$H$384,6,FALSE)</f>
        <v>10</v>
      </c>
      <c r="K739" s="125"/>
      <c r="L739" s="5"/>
      <c r="M739" s="140"/>
      <c r="N739" s="126"/>
      <c r="O739" s="125"/>
      <c r="P739" s="5"/>
      <c r="Q739" s="140"/>
      <c r="R739" s="126"/>
      <c r="S739" s="125"/>
      <c r="T739" s="5"/>
      <c r="U739" s="140"/>
      <c r="V739" s="126"/>
      <c r="W739" s="136"/>
      <c r="X739" s="5"/>
      <c r="Y739" s="140"/>
      <c r="Z739" s="126"/>
      <c r="AA739" s="136"/>
      <c r="AB739" s="131"/>
      <c r="AC739" s="140"/>
      <c r="AD739" s="126"/>
      <c r="AE739" s="136"/>
      <c r="AF739" s="5"/>
      <c r="AG739" s="140"/>
      <c r="AH739" s="126"/>
      <c r="AI739" s="155"/>
      <c r="AJ739" s="123"/>
      <c r="AK739" s="139"/>
      <c r="AL739" s="124"/>
      <c r="AM739" s="155"/>
      <c r="AN739" s="123"/>
      <c r="AO739" s="139"/>
      <c r="AP739" s="124"/>
      <c r="AQ739" s="122"/>
      <c r="AR739" s="123"/>
      <c r="AS739" s="139"/>
      <c r="AT739" s="124"/>
      <c r="AU739" s="122"/>
      <c r="AV739" s="123"/>
      <c r="AW739" s="139"/>
      <c r="AX739" s="124"/>
    </row>
    <row r="740" spans="1:50" ht="14.4" customHeight="1">
      <c r="A740" s="245">
        <f>IF(D740=0," ",RANK(D740,$D$3:$D$1238,0))</f>
        <v>736</v>
      </c>
      <c r="B740" s="246">
        <v>737</v>
      </c>
      <c r="C740" s="283" t="s">
        <v>4644</v>
      </c>
      <c r="D740" s="115">
        <f>I740+M740+Q740+U740+Y740+AC740+AG740+AK740+AO740+AW740+AS740</f>
        <v>20</v>
      </c>
      <c r="E740" s="115">
        <f>J740+N740+R740+V740+Z740+AD740+AH740+AL740+AP740+AX740+AT740</f>
        <v>10</v>
      </c>
      <c r="F740" s="273">
        <f>COUNTA(H740,L740,P740,T740,X740,AB740,AF740,AJ740,AN740,AV740,AR740)</f>
        <v>1</v>
      </c>
      <c r="G740" s="121"/>
      <c r="H740" s="5"/>
      <c r="I740" s="140"/>
      <c r="J740" s="126"/>
      <c r="K740" s="125"/>
      <c r="L740" s="5"/>
      <c r="M740" s="140"/>
      <c r="N740" s="126"/>
      <c r="O740" s="125"/>
      <c r="P740" s="5"/>
      <c r="Q740" s="140"/>
      <c r="R740" s="126"/>
      <c r="S740" s="125"/>
      <c r="T740" s="5"/>
      <c r="U740" s="140"/>
      <c r="V740" s="126"/>
      <c r="W740" s="136"/>
      <c r="X740" s="5"/>
      <c r="Y740" s="140"/>
      <c r="Z740" s="126"/>
      <c r="AA740" s="136"/>
      <c r="AB740" s="257"/>
      <c r="AC740" s="140"/>
      <c r="AD740" s="126"/>
      <c r="AE740" s="136"/>
      <c r="AF740" s="5"/>
      <c r="AG740" s="140"/>
      <c r="AH740" s="126"/>
      <c r="AI740" s="155"/>
      <c r="AJ740" s="123"/>
      <c r="AK740" s="139"/>
      <c r="AL740" s="124"/>
      <c r="AM740" s="155">
        <f>VLOOKUP(C740,'9'!$B$2:$H$1187,3,FALSE)</f>
        <v>3.6863425925925924E-2</v>
      </c>
      <c r="AN740" s="123">
        <f>VLOOKUP(C740,'9'!$B$2:$H$1187,4,FALSE)</f>
        <v>76</v>
      </c>
      <c r="AO740" s="139">
        <f>VLOOKUP(AN740,Баллы!$A$2:$B$101,2)+AP740/2</f>
        <v>20</v>
      </c>
      <c r="AP740" s="124">
        <f>VLOOKUP(C740,'9'!$B$2:$H$1187,6,FALSE)</f>
        <v>10</v>
      </c>
      <c r="AQ740" s="122"/>
      <c r="AR740" s="123"/>
      <c r="AS740" s="139"/>
      <c r="AT740" s="124"/>
      <c r="AU740" s="122"/>
      <c r="AV740" s="123"/>
      <c r="AW740" s="139"/>
      <c r="AX740" s="124"/>
    </row>
    <row r="741" spans="1:50" ht="14.4" customHeight="1">
      <c r="A741" s="245">
        <f>IF(D741=0," ",RANK(D741,$D$3:$D$1238,0))</f>
        <v>739</v>
      </c>
      <c r="B741" s="246">
        <v>739</v>
      </c>
      <c r="C741" s="108" t="s">
        <v>188</v>
      </c>
      <c r="D741" s="115">
        <f>I741+M741+Q741+U741+Y741+AC741+AG741+AK741+AO741+AW741+AS741</f>
        <v>19.5</v>
      </c>
      <c r="E741" s="115">
        <f>J741+N741+R741+V741+Z741+AD741+AH741+AL741+AP741+AX741+AT741</f>
        <v>25</v>
      </c>
      <c r="F741" s="273">
        <f>COUNTA(H741,L741,P741,T741,X741,AB741,AF741,AJ741,AN741,AV741,AR741)</f>
        <v>1</v>
      </c>
      <c r="G741" s="121"/>
      <c r="H741" s="5"/>
      <c r="I741" s="140"/>
      <c r="J741" s="126"/>
      <c r="K741" s="125"/>
      <c r="L741" s="5"/>
      <c r="M741" s="140"/>
      <c r="N741" s="126"/>
      <c r="O741" s="125"/>
      <c r="P741" s="5"/>
      <c r="Q741" s="140"/>
      <c r="R741" s="126"/>
      <c r="S741" s="125"/>
      <c r="T741" s="5"/>
      <c r="U741" s="140"/>
      <c r="V741" s="126"/>
      <c r="W741" s="136">
        <f>VLOOKUP(C741,'5'!$B$50:$H$423,3,FALSE)</f>
        <v>0.15902777777777777</v>
      </c>
      <c r="X741" s="5">
        <f>VLOOKUP(C741,'5'!$B$50:$H$423,4,FALSE)</f>
        <v>84</v>
      </c>
      <c r="Y741" s="140">
        <f>VLOOKUP(X741,Баллы!$A$2:$B$101,2)+Z741/2</f>
        <v>19.5</v>
      </c>
      <c r="Z741" s="126">
        <f>VLOOKUP(C741,'5'!$B$50:$H$423,6,FALSE)</f>
        <v>25</v>
      </c>
      <c r="AA741" s="136"/>
      <c r="AB741" s="131"/>
      <c r="AC741" s="140"/>
      <c r="AD741" s="126"/>
      <c r="AE741" s="136"/>
      <c r="AF741" s="5"/>
      <c r="AG741" s="140"/>
      <c r="AH741" s="126"/>
      <c r="AI741" s="155"/>
      <c r="AJ741" s="123"/>
      <c r="AK741" s="139"/>
      <c r="AL741" s="124"/>
      <c r="AM741" s="155"/>
      <c r="AN741" s="123"/>
      <c r="AO741" s="139"/>
      <c r="AP741" s="124"/>
      <c r="AQ741" s="122"/>
      <c r="AR741" s="123"/>
      <c r="AS741" s="139"/>
      <c r="AT741" s="124"/>
      <c r="AU741" s="122"/>
      <c r="AV741" s="123"/>
      <c r="AW741" s="139"/>
      <c r="AX741" s="124"/>
    </row>
    <row r="742" spans="1:50" ht="14.4" customHeight="1">
      <c r="A742" s="245">
        <f>IF(D742=0," ",RANK(D742,$D$3:$D$1238,0))</f>
        <v>739</v>
      </c>
      <c r="B742" s="246">
        <v>740</v>
      </c>
      <c r="C742" s="104" t="s">
        <v>804</v>
      </c>
      <c r="D742" s="115">
        <f>I742+M742+Q742+U742+Y742+AC742+AG742+AK742+AO742+AW742+AS742</f>
        <v>19.5</v>
      </c>
      <c r="E742" s="115">
        <f>J742+N742+R742+V742+Z742+AD742+AH742+AL742+AP742+AX742+AT742</f>
        <v>5</v>
      </c>
      <c r="F742" s="273">
        <f>COUNTA(H742,L742,P742,T742,X742,AB742,AF742,AJ742,AN742,AV742,AR742)</f>
        <v>1</v>
      </c>
      <c r="G742" s="121"/>
      <c r="H742" s="5"/>
      <c r="I742" s="140"/>
      <c r="J742" s="126"/>
      <c r="K742" s="125">
        <f>VLOOKUP(C742,'2'!$B$101:$H$575,3,FALSE)</f>
        <v>3.8622685185185184E-2</v>
      </c>
      <c r="L742" s="5">
        <f>VLOOKUP(C742,'2'!$B$101:$H$575,4,FALSE)</f>
        <v>74</v>
      </c>
      <c r="M742" s="140">
        <f>VLOOKUP(L742,Баллы!$A$2:$B$101,2)+N742/2</f>
        <v>19.5</v>
      </c>
      <c r="N742" s="126">
        <f>VLOOKUP(C742,'2'!$B$101:$H$575,6,FALSE)</f>
        <v>5</v>
      </c>
      <c r="O742" s="125"/>
      <c r="P742" s="5"/>
      <c r="Q742" s="140"/>
      <c r="R742" s="126"/>
      <c r="S742" s="125"/>
      <c r="T742" s="5"/>
      <c r="U742" s="140"/>
      <c r="V742" s="126"/>
      <c r="W742" s="136"/>
      <c r="X742" s="5"/>
      <c r="Y742" s="140"/>
      <c r="Z742" s="126"/>
      <c r="AA742" s="136"/>
      <c r="AB742" s="131"/>
      <c r="AC742" s="140"/>
      <c r="AD742" s="126"/>
      <c r="AE742" s="136"/>
      <c r="AF742" s="5"/>
      <c r="AG742" s="140"/>
      <c r="AH742" s="126"/>
      <c r="AI742" s="155"/>
      <c r="AJ742" s="123"/>
      <c r="AK742" s="139"/>
      <c r="AL742" s="124"/>
      <c r="AM742" s="155"/>
      <c r="AN742" s="123"/>
      <c r="AO742" s="139"/>
      <c r="AP742" s="124"/>
      <c r="AQ742" s="122"/>
      <c r="AR742" s="123"/>
      <c r="AS742" s="139"/>
      <c r="AT742" s="124"/>
      <c r="AU742" s="122"/>
      <c r="AV742" s="123"/>
      <c r="AW742" s="139"/>
      <c r="AX742" s="124"/>
    </row>
    <row r="743" spans="1:50" ht="14.4" customHeight="1">
      <c r="A743" s="245">
        <f>IF(D743=0," ",RANK(D743,$D$3:$D$1238,0))</f>
        <v>739</v>
      </c>
      <c r="B743" s="246">
        <v>740</v>
      </c>
      <c r="C743" s="283" t="s">
        <v>5129</v>
      </c>
      <c r="D743" s="115">
        <f>I743+M743+Q743+U743+Y743+AC743+AG743+AK743+AO743+AW743+AS743</f>
        <v>19.5</v>
      </c>
      <c r="E743" s="115">
        <f>J743+N743+R743+V743+Z743+AD743+AH743+AL743+AP743+AX743+AT743</f>
        <v>5</v>
      </c>
      <c r="F743" s="273">
        <f>COUNTA(H743,L743,P743,T743,X743,AB743,AF743,AJ743,AN743,AV743,AR743)</f>
        <v>1</v>
      </c>
      <c r="G743" s="121"/>
      <c r="H743" s="5"/>
      <c r="I743" s="140"/>
      <c r="J743" s="126"/>
      <c r="K743" s="125"/>
      <c r="L743" s="5"/>
      <c r="M743" s="140"/>
      <c r="N743" s="126"/>
      <c r="O743" s="125"/>
      <c r="P743" s="5"/>
      <c r="Q743" s="140"/>
      <c r="R743" s="126"/>
      <c r="S743" s="125"/>
      <c r="T743" s="5"/>
      <c r="U743" s="140"/>
      <c r="V743" s="126"/>
      <c r="W743" s="136"/>
      <c r="X743" s="5"/>
      <c r="Y743" s="140"/>
      <c r="Z743" s="126"/>
      <c r="AA743" s="136"/>
      <c r="AB743" s="257"/>
      <c r="AC743" s="140"/>
      <c r="AD743" s="126"/>
      <c r="AE743" s="136"/>
      <c r="AF743" s="5"/>
      <c r="AG743" s="140"/>
      <c r="AH743" s="126"/>
      <c r="AI743" s="155"/>
      <c r="AJ743" s="123"/>
      <c r="AK743" s="139"/>
      <c r="AL743" s="124"/>
      <c r="AM743" s="155">
        <f>VLOOKUP(C743,'9'!$B$2:$H$1187,3,FALSE)</f>
        <v>2.0462962962962964E-2</v>
      </c>
      <c r="AN743" s="123">
        <f>VLOOKUP(C743,'9'!$B$2:$H$1187,4,FALSE)</f>
        <v>74</v>
      </c>
      <c r="AO743" s="139">
        <f>VLOOKUP(AN743,Баллы!$A$2:$B$101,2)+AP743/2</f>
        <v>19.5</v>
      </c>
      <c r="AP743" s="124">
        <f>VLOOKUP(C743,'9'!$B$2:$H$1187,6,FALSE)</f>
        <v>5</v>
      </c>
      <c r="AQ743" s="122"/>
      <c r="AR743" s="123"/>
      <c r="AS743" s="139"/>
      <c r="AT743" s="124"/>
      <c r="AU743" s="122"/>
      <c r="AV743" s="123"/>
      <c r="AW743" s="139"/>
      <c r="AX743" s="124"/>
    </row>
    <row r="744" spans="1:50" ht="14.4" customHeight="1">
      <c r="A744" s="245">
        <f>IF(D744=0," ",RANK(D744,$D$3:$D$1238,0))</f>
        <v>742</v>
      </c>
      <c r="B744" s="246">
        <v>742</v>
      </c>
      <c r="C744" s="104" t="s">
        <v>570</v>
      </c>
      <c r="D744" s="115">
        <f>I744+M744+Q744+U744+Y744+AC744+AG744+AK744+AO744+AW744+AS744</f>
        <v>19</v>
      </c>
      <c r="E744" s="115">
        <f>J744+N744+R744+V744+Z744+AD744+AH744+AL744+AP744+AX744+AT744</f>
        <v>10</v>
      </c>
      <c r="F744" s="273">
        <f>COUNTA(H744,L744,P744,T744,X744,AB744,AF744,AJ744,AN744,AV744,AR744)</f>
        <v>1</v>
      </c>
      <c r="G744" s="121">
        <f>VLOOKUP(C744,'1'!$B$46:$H$384,3,FALSE)</f>
        <v>3.9456018518518522E-2</v>
      </c>
      <c r="H744" s="5">
        <f>VLOOKUP(C744,'1'!$B$46:$H$384,4,FALSE)</f>
        <v>77</v>
      </c>
      <c r="I744" s="140">
        <f>VLOOKUP(H744,Баллы!$A$2:$B$101,2)+J744/2</f>
        <v>19</v>
      </c>
      <c r="J744" s="126">
        <f>VLOOKUP(C744,'1'!$B$46:$H$384,6,FALSE)</f>
        <v>10</v>
      </c>
      <c r="K744" s="125"/>
      <c r="L744" s="5"/>
      <c r="M744" s="140"/>
      <c r="N744" s="126"/>
      <c r="O744" s="125"/>
      <c r="P744" s="5"/>
      <c r="Q744" s="140"/>
      <c r="R744" s="126"/>
      <c r="S744" s="125"/>
      <c r="T744" s="5"/>
      <c r="U744" s="140"/>
      <c r="V744" s="126"/>
      <c r="W744" s="136"/>
      <c r="X744" s="5"/>
      <c r="Y744" s="140"/>
      <c r="Z744" s="126"/>
      <c r="AA744" s="136"/>
      <c r="AB744" s="131"/>
      <c r="AC744" s="140"/>
      <c r="AD744" s="126"/>
      <c r="AE744" s="136"/>
      <c r="AF744" s="5"/>
      <c r="AG744" s="140"/>
      <c r="AH744" s="126"/>
      <c r="AI744" s="155"/>
      <c r="AJ744" s="123"/>
      <c r="AK744" s="139"/>
      <c r="AL744" s="124"/>
      <c r="AM744" s="155"/>
      <c r="AN744" s="123"/>
      <c r="AO744" s="139"/>
      <c r="AP744" s="124"/>
      <c r="AQ744" s="122"/>
      <c r="AR744" s="123"/>
      <c r="AS744" s="139"/>
      <c r="AT744" s="124"/>
      <c r="AU744" s="122"/>
      <c r="AV744" s="123"/>
      <c r="AW744" s="139"/>
      <c r="AX744" s="124"/>
    </row>
    <row r="745" spans="1:50" ht="14.4" customHeight="1">
      <c r="A745" s="245">
        <f>IF(D745=0," ",RANK(D745,$D$3:$D$1238,0))</f>
        <v>742</v>
      </c>
      <c r="B745" s="246">
        <v>742</v>
      </c>
      <c r="C745" s="283" t="s">
        <v>4647</v>
      </c>
      <c r="D745" s="115">
        <f>I745+M745+Q745+U745+Y745+AC745+AG745+AK745+AO745+AW745+AS745</f>
        <v>19</v>
      </c>
      <c r="E745" s="115">
        <f>J745+N745+R745+V745+Z745+AD745+AH745+AL745+AP745+AX745+AT745</f>
        <v>10</v>
      </c>
      <c r="F745" s="273">
        <f>COUNTA(H745,L745,P745,T745,X745,AB745,AF745,AJ745,AN745,AV745,AR745)</f>
        <v>1</v>
      </c>
      <c r="G745" s="121"/>
      <c r="H745" s="5"/>
      <c r="I745" s="140"/>
      <c r="J745" s="126"/>
      <c r="K745" s="125"/>
      <c r="L745" s="5"/>
      <c r="M745" s="140"/>
      <c r="N745" s="126"/>
      <c r="O745" s="125"/>
      <c r="P745" s="5"/>
      <c r="Q745" s="140"/>
      <c r="R745" s="126"/>
      <c r="S745" s="125"/>
      <c r="T745" s="5"/>
      <c r="U745" s="140"/>
      <c r="V745" s="126"/>
      <c r="W745" s="136"/>
      <c r="X745" s="5"/>
      <c r="Y745" s="140"/>
      <c r="Z745" s="126"/>
      <c r="AA745" s="136"/>
      <c r="AB745" s="257"/>
      <c r="AC745" s="140"/>
      <c r="AD745" s="126"/>
      <c r="AE745" s="136"/>
      <c r="AF745" s="5"/>
      <c r="AG745" s="140"/>
      <c r="AH745" s="126"/>
      <c r="AI745" s="155"/>
      <c r="AJ745" s="123"/>
      <c r="AK745" s="139"/>
      <c r="AL745" s="124"/>
      <c r="AM745" s="155">
        <f>VLOOKUP(C745,'9'!$B$2:$H$1187,3,FALSE)</f>
        <v>3.7361111111111109E-2</v>
      </c>
      <c r="AN745" s="123">
        <f>VLOOKUP(C745,'9'!$B$2:$H$1187,4,FALSE)</f>
        <v>77</v>
      </c>
      <c r="AO745" s="139">
        <f>VLOOKUP(AN745,Баллы!$A$2:$B$101,2)+AP745/2</f>
        <v>19</v>
      </c>
      <c r="AP745" s="124">
        <f>VLOOKUP(C745,'9'!$B$2:$H$1187,6,FALSE)</f>
        <v>10</v>
      </c>
      <c r="AQ745" s="122"/>
      <c r="AR745" s="123"/>
      <c r="AS745" s="139"/>
      <c r="AT745" s="124"/>
      <c r="AU745" s="122"/>
      <c r="AV745" s="123"/>
      <c r="AW745" s="139"/>
      <c r="AX745" s="124"/>
    </row>
    <row r="746" spans="1:50" ht="14.4" customHeight="1">
      <c r="A746" s="245">
        <f>IF(D746=0," ",RANK(D746,$D$3:$D$1238,0))</f>
        <v>744</v>
      </c>
      <c r="B746" s="246">
        <v>744</v>
      </c>
      <c r="C746" s="283" t="s">
        <v>4473</v>
      </c>
      <c r="D746" s="115">
        <f>I746+M746+Q746+U746+Y746+AC746+AG746+AK746+AO746+AW746+AS746</f>
        <v>18.5</v>
      </c>
      <c r="E746" s="115">
        <f>J746+N746+R746+V746+Z746+AD746+AH746+AL746+AP746+AX746+AT746</f>
        <v>25</v>
      </c>
      <c r="F746" s="273">
        <f>COUNTA(H746,L746,P746,T746,X746,AB746,AF746,AJ746,AN746,AV746,AR746)</f>
        <v>1</v>
      </c>
      <c r="G746" s="121"/>
      <c r="H746" s="5"/>
      <c r="I746" s="140"/>
      <c r="J746" s="126"/>
      <c r="K746" s="125"/>
      <c r="L746" s="5"/>
      <c r="M746" s="140"/>
      <c r="N746" s="126"/>
      <c r="O746" s="125"/>
      <c r="P746" s="5"/>
      <c r="Q746" s="140"/>
      <c r="R746" s="126"/>
      <c r="S746" s="125"/>
      <c r="T746" s="5"/>
      <c r="U746" s="140"/>
      <c r="V746" s="126"/>
      <c r="W746" s="136"/>
      <c r="X746" s="5"/>
      <c r="Y746" s="140"/>
      <c r="Z746" s="126"/>
      <c r="AA746" s="136"/>
      <c r="AB746" s="257"/>
      <c r="AC746" s="140"/>
      <c r="AD746" s="126"/>
      <c r="AE746" s="136"/>
      <c r="AF746" s="5"/>
      <c r="AG746" s="140"/>
      <c r="AH746" s="126"/>
      <c r="AI746" s="155"/>
      <c r="AJ746" s="123"/>
      <c r="AK746" s="139"/>
      <c r="AL746" s="124"/>
      <c r="AM746" s="155">
        <f>VLOOKUP(C746,'9'!$B$2:$H$1187,3,FALSE)</f>
        <v>0.11243055555555556</v>
      </c>
      <c r="AN746" s="123">
        <f>VLOOKUP(C746,'9'!$B$2:$H$1187,4,FALSE)</f>
        <v>85</v>
      </c>
      <c r="AO746" s="139">
        <f>VLOOKUP(AN746,Баллы!$A$2:$B$101,2)+AP746/2</f>
        <v>18.5</v>
      </c>
      <c r="AP746" s="124">
        <f>VLOOKUP(C746,'9'!$B$2:$H$1187,6,FALSE)</f>
        <v>25</v>
      </c>
      <c r="AQ746" s="122"/>
      <c r="AR746" s="123"/>
      <c r="AS746" s="139"/>
      <c r="AT746" s="124"/>
      <c r="AU746" s="122"/>
      <c r="AV746" s="123"/>
      <c r="AW746" s="139"/>
      <c r="AX746" s="124"/>
    </row>
    <row r="747" spans="1:50" ht="14.4" customHeight="1">
      <c r="A747" s="245">
        <f>IF(D747=0," ",RANK(D747,$D$3:$D$1238,0))</f>
        <v>745</v>
      </c>
      <c r="B747" s="246">
        <v>745</v>
      </c>
      <c r="C747" s="107" t="s">
        <v>2455</v>
      </c>
      <c r="D747" s="115">
        <f>I747+M747+Q747+U747+Y747+AC747+AG747+AK747+AO747+AW747+AS747</f>
        <v>18</v>
      </c>
      <c r="E747" s="115">
        <f>J747+N747+R747+V747+Z747+AD747+AH747+AL747+AP747+AX747+AT747</f>
        <v>20</v>
      </c>
      <c r="F747" s="273">
        <f>COUNTA(H747,L747,P747,T747,X747,AB747,AF747,AJ747,AN747,AV747,AR747)</f>
        <v>1</v>
      </c>
      <c r="G747" s="121"/>
      <c r="H747" s="5"/>
      <c r="I747" s="140"/>
      <c r="J747" s="126"/>
      <c r="K747" s="125"/>
      <c r="L747" s="5"/>
      <c r="M747" s="140"/>
      <c r="N747" s="126"/>
      <c r="O747" s="125"/>
      <c r="P747" s="5"/>
      <c r="Q747" s="140"/>
      <c r="R747" s="126"/>
      <c r="S747" s="125">
        <f>VLOOKUP(C747,'4'!$B$2:$I$1053,3,FALSE)</f>
        <v>8.4386574074074072E-2</v>
      </c>
      <c r="T747" s="5">
        <f>VLOOKUP(C747,'4'!$B$2:$I$1053,4,FALSE)</f>
        <v>83</v>
      </c>
      <c r="U747" s="140">
        <f>VLOOKUP(T747,Баллы!$A$2:$B$101,2)+V747/2</f>
        <v>18</v>
      </c>
      <c r="V747" s="126">
        <f>VLOOKUP(C747,'4'!$B$2:$I$1053,6,FALSE)</f>
        <v>20</v>
      </c>
      <c r="W747" s="136"/>
      <c r="X747" s="5"/>
      <c r="Y747" s="140"/>
      <c r="Z747" s="126"/>
      <c r="AA747" s="136"/>
      <c r="AB747" s="131"/>
      <c r="AC747" s="140"/>
      <c r="AD747" s="126"/>
      <c r="AE747" s="136"/>
      <c r="AF747" s="5"/>
      <c r="AG747" s="140"/>
      <c r="AH747" s="126"/>
      <c r="AI747" s="155"/>
      <c r="AJ747" s="123"/>
      <c r="AK747" s="139"/>
      <c r="AL747" s="124"/>
      <c r="AM747" s="155"/>
      <c r="AN747" s="123"/>
      <c r="AO747" s="139"/>
      <c r="AP747" s="124"/>
      <c r="AQ747" s="122"/>
      <c r="AR747" s="123"/>
      <c r="AS747" s="139"/>
      <c r="AT747" s="124"/>
      <c r="AU747" s="122"/>
      <c r="AV747" s="123"/>
      <c r="AW747" s="139"/>
      <c r="AX747" s="124"/>
    </row>
    <row r="748" spans="1:50" ht="14.4" customHeight="1">
      <c r="A748" s="245">
        <f>IF(D748=0," ",RANK(D748,$D$3:$D$1238,0))</f>
        <v>745</v>
      </c>
      <c r="B748" s="246">
        <v>746</v>
      </c>
      <c r="C748" s="107" t="s">
        <v>1522</v>
      </c>
      <c r="D748" s="115">
        <f>I748+M748+Q748+U748+Y748+AC748+AG748+AK748+AO748+AW748+AS748</f>
        <v>18</v>
      </c>
      <c r="E748" s="115">
        <f>J748+N748+R748+V748+Z748+AD748+AH748+AL748+AP748+AX748+AT748</f>
        <v>10</v>
      </c>
      <c r="F748" s="273">
        <f>COUNTA(H748,L748,P748,T748,X748,AB748,AF748,AJ748,AN748,AV748,AR748)</f>
        <v>1</v>
      </c>
      <c r="G748" s="121"/>
      <c r="H748" s="5"/>
      <c r="I748" s="140"/>
      <c r="J748" s="126"/>
      <c r="K748" s="125"/>
      <c r="L748" s="5"/>
      <c r="M748" s="140"/>
      <c r="N748" s="126"/>
      <c r="O748" s="125"/>
      <c r="P748" s="5"/>
      <c r="Q748" s="140"/>
      <c r="R748" s="126"/>
      <c r="S748" s="125">
        <f>VLOOKUP(C748,'4'!$B$2:$I$1053,3,FALSE)</f>
        <v>3.7314814814814815E-2</v>
      </c>
      <c r="T748" s="5">
        <f>VLOOKUP(C748,'4'!$B$2:$I$1053,4,FALSE)</f>
        <v>78</v>
      </c>
      <c r="U748" s="140">
        <f>VLOOKUP(T748,Баллы!$A$2:$B$101,2)+V748/2</f>
        <v>18</v>
      </c>
      <c r="V748" s="126">
        <f>VLOOKUP(C748,'4'!$B$2:$I$1053,6,FALSE)</f>
        <v>10</v>
      </c>
      <c r="W748" s="136"/>
      <c r="X748" s="5"/>
      <c r="Y748" s="140"/>
      <c r="Z748" s="126"/>
      <c r="AA748" s="136"/>
      <c r="AB748" s="131"/>
      <c r="AC748" s="140"/>
      <c r="AD748" s="126"/>
      <c r="AE748" s="136"/>
      <c r="AF748" s="5"/>
      <c r="AG748" s="140"/>
      <c r="AH748" s="126"/>
      <c r="AI748" s="155"/>
      <c r="AJ748" s="123"/>
      <c r="AK748" s="139"/>
      <c r="AL748" s="124"/>
      <c r="AM748" s="155"/>
      <c r="AN748" s="123"/>
      <c r="AO748" s="139"/>
      <c r="AP748" s="124"/>
      <c r="AQ748" s="122"/>
      <c r="AR748" s="123"/>
      <c r="AS748" s="139"/>
      <c r="AT748" s="124"/>
      <c r="AU748" s="122"/>
      <c r="AV748" s="123"/>
      <c r="AW748" s="139"/>
      <c r="AX748" s="124"/>
    </row>
    <row r="749" spans="1:50" ht="14.4" customHeight="1">
      <c r="A749" s="245">
        <f>IF(D749=0," ",RANK(D749,$D$3:$D$1238,0))</f>
        <v>747</v>
      </c>
      <c r="B749" s="246">
        <v>747</v>
      </c>
      <c r="C749" s="283" t="s">
        <v>4474</v>
      </c>
      <c r="D749" s="115">
        <f>I749+M749+Q749+U749+Y749+AC749+AG749+AK749+AO749+AW749+AS749</f>
        <v>17.5</v>
      </c>
      <c r="E749" s="115">
        <f>J749+N749+R749+V749+Z749+AD749+AH749+AL749+AP749+AX749+AT749</f>
        <v>25</v>
      </c>
      <c r="F749" s="273">
        <f>COUNTA(H749,L749,P749,T749,X749,AB749,AF749,AJ749,AN749,AV749,AR749)</f>
        <v>1</v>
      </c>
      <c r="G749" s="121"/>
      <c r="H749" s="5"/>
      <c r="I749" s="140"/>
      <c r="J749" s="126"/>
      <c r="K749" s="125"/>
      <c r="L749" s="5"/>
      <c r="M749" s="140"/>
      <c r="N749" s="126"/>
      <c r="O749" s="125"/>
      <c r="P749" s="5"/>
      <c r="Q749" s="140"/>
      <c r="R749" s="126"/>
      <c r="S749" s="125"/>
      <c r="T749" s="5"/>
      <c r="U749" s="140"/>
      <c r="V749" s="126"/>
      <c r="W749" s="136"/>
      <c r="X749" s="5"/>
      <c r="Y749" s="140"/>
      <c r="Z749" s="126"/>
      <c r="AA749" s="136"/>
      <c r="AB749" s="257"/>
      <c r="AC749" s="140"/>
      <c r="AD749" s="126"/>
      <c r="AE749" s="136"/>
      <c r="AF749" s="5"/>
      <c r="AG749" s="140"/>
      <c r="AH749" s="126"/>
      <c r="AI749" s="155"/>
      <c r="AJ749" s="123"/>
      <c r="AK749" s="139"/>
      <c r="AL749" s="124"/>
      <c r="AM749" s="155">
        <f>VLOOKUP(C749,'9'!$B$2:$H$1187,3,FALSE)</f>
        <v>0.11274305555555555</v>
      </c>
      <c r="AN749" s="123">
        <f>VLOOKUP(C749,'9'!$B$2:$H$1187,4,FALSE)</f>
        <v>86</v>
      </c>
      <c r="AO749" s="139">
        <f>VLOOKUP(AN749,Баллы!$A$2:$B$101,2)+AP749/2</f>
        <v>17.5</v>
      </c>
      <c r="AP749" s="124">
        <f>VLOOKUP(C749,'9'!$B$2:$H$1187,6,FALSE)</f>
        <v>25</v>
      </c>
      <c r="AQ749" s="122"/>
      <c r="AR749" s="123"/>
      <c r="AS749" s="139"/>
      <c r="AT749" s="124"/>
      <c r="AU749" s="122"/>
      <c r="AV749" s="123"/>
      <c r="AW749" s="139"/>
      <c r="AX749" s="124"/>
    </row>
    <row r="750" spans="1:50" ht="14.4" customHeight="1">
      <c r="A750" s="245">
        <f>IF(D750=0," ",RANK(D750,$D$3:$D$1238,0))</f>
        <v>747</v>
      </c>
      <c r="B750" s="246">
        <v>748</v>
      </c>
      <c r="C750" s="104" t="s">
        <v>6372</v>
      </c>
      <c r="D750" s="115">
        <f>I750+M750+Q750+U750+Y750+AC750+AG750+AK750+AO750+AW750+AS750</f>
        <v>17.5</v>
      </c>
      <c r="E750" s="115">
        <f>J750+N750+R750+V750+Z750+AD750+AH750+AL750+AP750+AX750+AT750</f>
        <v>15</v>
      </c>
      <c r="F750" s="273">
        <f>COUNTA(H750,L750,P750,T750,X750,AB750,AF750,AJ750,AN750,AV750,AR750)</f>
        <v>1</v>
      </c>
      <c r="G750" s="121"/>
      <c r="H750" s="5"/>
      <c r="I750" s="140"/>
      <c r="J750" s="126"/>
      <c r="K750" s="125"/>
      <c r="L750" s="5"/>
      <c r="M750" s="140"/>
      <c r="N750" s="126"/>
      <c r="O750" s="125"/>
      <c r="P750" s="5"/>
      <c r="Q750" s="140"/>
      <c r="R750" s="126"/>
      <c r="S750" s="125"/>
      <c r="T750" s="5"/>
      <c r="U750" s="140"/>
      <c r="V750" s="126"/>
      <c r="W750" s="136"/>
      <c r="X750" s="5"/>
      <c r="Y750" s="140"/>
      <c r="Z750" s="126"/>
      <c r="AA750" s="136"/>
      <c r="AB750" s="257"/>
      <c r="AC750" s="140"/>
      <c r="AD750" s="126"/>
      <c r="AE750" s="136"/>
      <c r="AF750" s="5"/>
      <c r="AG750" s="140"/>
      <c r="AH750" s="126"/>
      <c r="AI750" s="155"/>
      <c r="AJ750" s="123"/>
      <c r="AK750" s="139"/>
      <c r="AL750" s="124"/>
      <c r="AM750" s="155"/>
      <c r="AN750" s="123"/>
      <c r="AO750" s="139"/>
      <c r="AP750" s="124"/>
      <c r="AQ750" s="122"/>
      <c r="AR750" s="123"/>
      <c r="AS750" s="139"/>
      <c r="AT750" s="124"/>
      <c r="AU750" s="122">
        <f>VLOOKUP(C750,'11'!$B$9:$H$521,3,FALSE)</f>
        <v>7.2511574074074076E-2</v>
      </c>
      <c r="AV750" s="123">
        <f>VLOOKUP(C750,'11'!$B$9:$H$521,4,FALSE)</f>
        <v>81</v>
      </c>
      <c r="AW750" s="139">
        <f>VLOOKUP(AV750,Баллы!$A$2:$B$101,2)+AX750/2</f>
        <v>17.5</v>
      </c>
      <c r="AX750" s="124">
        <f>VLOOKUP(C750,'11'!$B$9:$H$521,6,FALSE)</f>
        <v>15</v>
      </c>
    </row>
    <row r="751" spans="1:50" ht="14.4" customHeight="1">
      <c r="A751" s="245">
        <f>IF(D751=0," ",RANK(D751,$D$3:$D$1238,0))</f>
        <v>747</v>
      </c>
      <c r="B751" s="246">
        <v>749</v>
      </c>
      <c r="C751" s="107" t="s">
        <v>2503</v>
      </c>
      <c r="D751" s="115">
        <f>I751+M751+Q751+U751+Y751+AC751+AG751+AK751+AO751+AW751+AS751</f>
        <v>17.5</v>
      </c>
      <c r="E751" s="115">
        <f>J751+N751+R751+V751+Z751+AD751+AH751+AL751+AP751+AX751+AT751</f>
        <v>5</v>
      </c>
      <c r="F751" s="273">
        <f>COUNTA(H751,L751,P751,T751,X751,AB751,AF751,AJ751,AN751,AV751,AR751)</f>
        <v>1</v>
      </c>
      <c r="G751" s="121"/>
      <c r="H751" s="5"/>
      <c r="I751" s="140"/>
      <c r="J751" s="126"/>
      <c r="K751" s="125"/>
      <c r="L751" s="5"/>
      <c r="M751" s="140"/>
      <c r="N751" s="126"/>
      <c r="O751" s="125"/>
      <c r="P751" s="5"/>
      <c r="Q751" s="140"/>
      <c r="R751" s="126"/>
      <c r="S751" s="125">
        <f>VLOOKUP(C751,'4'!$B$2:$I$1053,3,FALSE)</f>
        <v>1.787037037037037E-2</v>
      </c>
      <c r="T751" s="5">
        <f>VLOOKUP(C751,'4'!$B$2:$I$1053,4,FALSE)</f>
        <v>76</v>
      </c>
      <c r="U751" s="140">
        <f>VLOOKUP(T751,Баллы!$A$2:$B$101,2)+V751/2</f>
        <v>17.5</v>
      </c>
      <c r="V751" s="126">
        <f>VLOOKUP(C751,'4'!$B$2:$I$1053,6,FALSE)</f>
        <v>5</v>
      </c>
      <c r="W751" s="136"/>
      <c r="X751" s="5"/>
      <c r="Y751" s="140"/>
      <c r="Z751" s="126"/>
      <c r="AA751" s="136"/>
      <c r="AB751" s="131"/>
      <c r="AC751" s="140"/>
      <c r="AD751" s="126"/>
      <c r="AE751" s="136"/>
      <c r="AF751" s="5"/>
      <c r="AG751" s="140"/>
      <c r="AH751" s="126"/>
      <c r="AI751" s="155"/>
      <c r="AJ751" s="123"/>
      <c r="AK751" s="139"/>
      <c r="AL751" s="124"/>
      <c r="AM751" s="155"/>
      <c r="AN751" s="123"/>
      <c r="AO751" s="139"/>
      <c r="AP751" s="124"/>
      <c r="AQ751" s="122"/>
      <c r="AR751" s="123"/>
      <c r="AS751" s="139"/>
      <c r="AT751" s="124"/>
      <c r="AU751" s="122"/>
      <c r="AV751" s="123"/>
      <c r="AW751" s="139"/>
      <c r="AX751" s="124"/>
    </row>
    <row r="752" spans="1:50" ht="14.4" customHeight="1">
      <c r="A752" s="245">
        <f>IF(D752=0," ",RANK(D752,$D$3:$D$1238,0))</f>
        <v>750</v>
      </c>
      <c r="B752" s="246">
        <v>750</v>
      </c>
      <c r="C752" s="107" t="s">
        <v>1659</v>
      </c>
      <c r="D752" s="115">
        <f>I752+M752+Q752+U752+Y752+AC752+AG752+AK752+AO752+AW752+AS752</f>
        <v>17</v>
      </c>
      <c r="E752" s="115">
        <f>J752+N752+R752+V752+Z752+AD752+AH752+AL752+AP752+AX752+AT752</f>
        <v>30</v>
      </c>
      <c r="F752" s="273">
        <f>COUNTA(H752,L752,P752,T752,X752,AB752,AF752,AJ752,AN752,AV752,AR752)</f>
        <v>2</v>
      </c>
      <c r="G752" s="121"/>
      <c r="H752" s="5"/>
      <c r="I752" s="140"/>
      <c r="J752" s="126"/>
      <c r="K752" s="125"/>
      <c r="L752" s="5"/>
      <c r="M752" s="140"/>
      <c r="N752" s="126"/>
      <c r="O752" s="125"/>
      <c r="P752" s="5"/>
      <c r="Q752" s="140"/>
      <c r="R752" s="126"/>
      <c r="S752" s="125">
        <f>VLOOKUP(C752,'4'!$B$2:$I$1053,3,FALSE)</f>
        <v>9.9456018518518513E-2</v>
      </c>
      <c r="T752" s="5">
        <f>VLOOKUP(C752,'4'!$B$2:$I$1053,4,FALSE)</f>
        <v>130</v>
      </c>
      <c r="U752" s="140">
        <f>VLOOKUP(T752,Баллы!$A$2:$B$101,2)+V752/2</f>
        <v>11</v>
      </c>
      <c r="V752" s="126">
        <f>VLOOKUP(C752,'4'!$B$2:$I$1053,6,FALSE)</f>
        <v>20</v>
      </c>
      <c r="W752" s="136"/>
      <c r="X752" s="5"/>
      <c r="Y752" s="140"/>
      <c r="Z752" s="126"/>
      <c r="AA752" s="136"/>
      <c r="AB752" s="257"/>
      <c r="AC752" s="140"/>
      <c r="AD752" s="126"/>
      <c r="AE752" s="136"/>
      <c r="AF752" s="5"/>
      <c r="AG752" s="140"/>
      <c r="AH752" s="126"/>
      <c r="AI752" s="155"/>
      <c r="AJ752" s="123"/>
      <c r="AK752" s="139"/>
      <c r="AL752" s="124"/>
      <c r="AM752" s="155">
        <f>VLOOKUP(C752,'9'!$B$2:$H$1187,3,FALSE)</f>
        <v>3.8437499999999999E-2</v>
      </c>
      <c r="AN752" s="123">
        <f>VLOOKUP(C752,'9'!$B$2:$H$1187,4,FALSE)</f>
        <v>113</v>
      </c>
      <c r="AO752" s="139">
        <f>VLOOKUP(AN752,Баллы!$A$2:$B$101,2)+AP752/2</f>
        <v>6</v>
      </c>
      <c r="AP752" s="124">
        <f>VLOOKUP(C752,'9'!$B$2:$H$1187,6,FALSE)</f>
        <v>10</v>
      </c>
      <c r="AQ752" s="122"/>
      <c r="AR752" s="123"/>
      <c r="AS752" s="139"/>
      <c r="AT752" s="124"/>
      <c r="AU752" s="122"/>
      <c r="AV752" s="123"/>
      <c r="AW752" s="139"/>
      <c r="AX752" s="124"/>
    </row>
    <row r="753" spans="1:50" ht="14.4" customHeight="1">
      <c r="A753" s="245">
        <f>IF(D753=0," ",RANK(D753,$D$3:$D$1238,0))</f>
        <v>750</v>
      </c>
      <c r="B753" s="246">
        <v>750</v>
      </c>
      <c r="C753" s="107" t="s">
        <v>2273</v>
      </c>
      <c r="D753" s="115">
        <f>I753+M753+Q753+U753+Y753+AC753+AG753+AK753+AO753+AW753+AS753</f>
        <v>17</v>
      </c>
      <c r="E753" s="115">
        <f>J753+N753+R753+V753+Z753+AD753+AH753+AL753+AP753+AX753+AT753</f>
        <v>30</v>
      </c>
      <c r="F753" s="273">
        <f>COUNTA(H753,L753,P753,T753,X753,AB753,AF753,AJ753,AN753,AV753,AR753)</f>
        <v>2</v>
      </c>
      <c r="G753" s="121"/>
      <c r="H753" s="5"/>
      <c r="I753" s="140"/>
      <c r="J753" s="126"/>
      <c r="K753" s="125"/>
      <c r="L753" s="5"/>
      <c r="M753" s="140"/>
      <c r="N753" s="126"/>
      <c r="O753" s="125"/>
      <c r="P753" s="5"/>
      <c r="Q753" s="140"/>
      <c r="R753" s="126"/>
      <c r="S753" s="125">
        <f>VLOOKUP(C753,'4'!$B$2:$I$1053,3,FALSE)</f>
        <v>2.329861111111111E-2</v>
      </c>
      <c r="T753" s="5">
        <f>VLOOKUP(C753,'4'!$B$2:$I$1053,4,FALSE)</f>
        <v>153</v>
      </c>
      <c r="U753" s="140">
        <f>VLOOKUP(T753,Баллы!$A$2:$B$101,2)+V753/2</f>
        <v>3.5</v>
      </c>
      <c r="V753" s="126">
        <f>VLOOKUP(C753,'4'!$B$2:$I$1053,6,FALSE)</f>
        <v>5</v>
      </c>
      <c r="W753" s="136"/>
      <c r="X753" s="5"/>
      <c r="Y753" s="140"/>
      <c r="Z753" s="126"/>
      <c r="AA753" s="136"/>
      <c r="AB753" s="257"/>
      <c r="AC753" s="140"/>
      <c r="AD753" s="126"/>
      <c r="AE753" s="136"/>
      <c r="AF753" s="5"/>
      <c r="AG753" s="140"/>
      <c r="AH753" s="126"/>
      <c r="AI753" s="155"/>
      <c r="AJ753" s="123"/>
      <c r="AK753" s="139"/>
      <c r="AL753" s="124"/>
      <c r="AM753" s="155">
        <f>VLOOKUP(C753,'9'!$B$2:$H$1187,3,FALSE)</f>
        <v>0.12611111111111112</v>
      </c>
      <c r="AN753" s="123">
        <f>VLOOKUP(C753,'9'!$B$2:$H$1187,4,FALSE)</f>
        <v>109</v>
      </c>
      <c r="AO753" s="139">
        <f>VLOOKUP(AN753,Баллы!$A$2:$B$101,2)+AP753/2</f>
        <v>13.5</v>
      </c>
      <c r="AP753" s="124">
        <f>VLOOKUP(C753,'9'!$B$2:$H$1187,6,FALSE)</f>
        <v>25</v>
      </c>
      <c r="AQ753" s="122"/>
      <c r="AR753" s="123"/>
      <c r="AS753" s="139"/>
      <c r="AT753" s="124"/>
      <c r="AU753" s="122"/>
      <c r="AV753" s="123"/>
      <c r="AW753" s="139"/>
      <c r="AX753" s="124"/>
    </row>
    <row r="754" spans="1:50" ht="14.4" customHeight="1">
      <c r="A754" s="245">
        <f>IF(D754=0," ",RANK(D754,$D$3:$D$1238,0))</f>
        <v>750</v>
      </c>
      <c r="B754" s="246">
        <v>752</v>
      </c>
      <c r="C754" s="107" t="s">
        <v>1702</v>
      </c>
      <c r="D754" s="115">
        <f>I754+M754+Q754+U754+Y754+AC754+AG754+AK754+AO754+AW754+AS754</f>
        <v>17</v>
      </c>
      <c r="E754" s="115">
        <f>J754+N754+R754+V754+Z754+AD754+AH754+AL754+AP754+AX754+AT754</f>
        <v>20</v>
      </c>
      <c r="F754" s="273">
        <f>COUNTA(H754,L754,P754,T754,X754,AB754,AF754,AJ754,AN754,AV754,AR754)</f>
        <v>1</v>
      </c>
      <c r="G754" s="121"/>
      <c r="H754" s="5"/>
      <c r="I754" s="140"/>
      <c r="J754" s="126"/>
      <c r="K754" s="125"/>
      <c r="L754" s="5"/>
      <c r="M754" s="140"/>
      <c r="N754" s="126"/>
      <c r="O754" s="125"/>
      <c r="P754" s="5"/>
      <c r="Q754" s="140"/>
      <c r="R754" s="126"/>
      <c r="S754" s="125">
        <f>VLOOKUP(C754,'4'!$B$2:$I$1053,3,FALSE)</f>
        <v>8.4780092592592587E-2</v>
      </c>
      <c r="T754" s="5">
        <f>VLOOKUP(C754,'4'!$B$2:$I$1053,4,FALSE)</f>
        <v>84</v>
      </c>
      <c r="U754" s="140">
        <f>VLOOKUP(T754,Баллы!$A$2:$B$101,2)+V754/2</f>
        <v>17</v>
      </c>
      <c r="V754" s="126">
        <f>VLOOKUP(C754,'4'!$B$2:$I$1053,6,FALSE)</f>
        <v>20</v>
      </c>
      <c r="W754" s="136"/>
      <c r="X754" s="5"/>
      <c r="Y754" s="140"/>
      <c r="Z754" s="126"/>
      <c r="AA754" s="136"/>
      <c r="AB754" s="131"/>
      <c r="AC754" s="140"/>
      <c r="AD754" s="126"/>
      <c r="AE754" s="136"/>
      <c r="AF754" s="5"/>
      <c r="AG754" s="140"/>
      <c r="AH754" s="126"/>
      <c r="AI754" s="155"/>
      <c r="AJ754" s="123"/>
      <c r="AK754" s="139"/>
      <c r="AL754" s="124"/>
      <c r="AM754" s="155"/>
      <c r="AN754" s="123"/>
      <c r="AO754" s="139"/>
      <c r="AP754" s="124"/>
      <c r="AQ754" s="122"/>
      <c r="AR754" s="123"/>
      <c r="AS754" s="139"/>
      <c r="AT754" s="124"/>
      <c r="AU754" s="122"/>
      <c r="AV754" s="123"/>
      <c r="AW754" s="139"/>
      <c r="AX754" s="124"/>
    </row>
    <row r="755" spans="1:50" ht="14.4" customHeight="1">
      <c r="A755" s="245">
        <f>IF(D755=0," ",RANK(D755,$D$3:$D$1238,0))</f>
        <v>750</v>
      </c>
      <c r="B755" s="246">
        <v>753</v>
      </c>
      <c r="C755" s="107" t="s">
        <v>1770</v>
      </c>
      <c r="D755" s="115">
        <f>I755+M755+Q755+U755+Y755+AC755+AG755+AK755+AO755+AW755+AS755</f>
        <v>17</v>
      </c>
      <c r="E755" s="115">
        <f>J755+N755+R755+V755+Z755+AD755+AH755+AL755+AP755+AX755+AT755</f>
        <v>10</v>
      </c>
      <c r="F755" s="273">
        <f>COUNTA(H755,L755,P755,T755,X755,AB755,AF755,AJ755,AN755,AV755,AR755)</f>
        <v>1</v>
      </c>
      <c r="G755" s="121"/>
      <c r="H755" s="5"/>
      <c r="I755" s="140"/>
      <c r="J755" s="126"/>
      <c r="K755" s="125"/>
      <c r="L755" s="5"/>
      <c r="M755" s="140"/>
      <c r="N755" s="126"/>
      <c r="O755" s="125"/>
      <c r="P755" s="5"/>
      <c r="Q755" s="140"/>
      <c r="R755" s="126"/>
      <c r="S755" s="125">
        <f>VLOOKUP(C755,'4'!$B$2:$I$1053,3,FALSE)</f>
        <v>3.7395833333333336E-2</v>
      </c>
      <c r="T755" s="5">
        <f>VLOOKUP(C755,'4'!$B$2:$I$1053,4,FALSE)</f>
        <v>79</v>
      </c>
      <c r="U755" s="140">
        <f>VLOOKUP(T755,Баллы!$A$2:$B$101,2)+V755/2</f>
        <v>17</v>
      </c>
      <c r="V755" s="126">
        <f>VLOOKUP(C755,'4'!$B$2:$I$1053,6,FALSE)</f>
        <v>10</v>
      </c>
      <c r="W755" s="136"/>
      <c r="X755" s="5"/>
      <c r="Y755" s="140"/>
      <c r="Z755" s="126"/>
      <c r="AA755" s="136"/>
      <c r="AB755" s="131"/>
      <c r="AC755" s="140"/>
      <c r="AD755" s="126"/>
      <c r="AE755" s="136"/>
      <c r="AF755" s="5"/>
      <c r="AG755" s="140"/>
      <c r="AH755" s="126"/>
      <c r="AI755" s="155"/>
      <c r="AJ755" s="123"/>
      <c r="AK755" s="139"/>
      <c r="AL755" s="124"/>
      <c r="AM755" s="155"/>
      <c r="AN755" s="123"/>
      <c r="AO755" s="139"/>
      <c r="AP755" s="124"/>
      <c r="AQ755" s="122"/>
      <c r="AR755" s="123"/>
      <c r="AS755" s="139"/>
      <c r="AT755" s="124"/>
      <c r="AU755" s="122"/>
      <c r="AV755" s="123"/>
      <c r="AW755" s="139"/>
      <c r="AX755" s="124"/>
    </row>
    <row r="756" spans="1:50" ht="14.4" customHeight="1">
      <c r="A756" s="245">
        <f>IF(D756=0," ",RANK(D756,$D$3:$D$1238,0))</f>
        <v>750</v>
      </c>
      <c r="B756" s="246">
        <v>753</v>
      </c>
      <c r="C756" s="104" t="s">
        <v>572</v>
      </c>
      <c r="D756" s="115">
        <f>I756+M756+Q756+U756+Y756+AC756+AG756+AK756+AO756+AW756+AS756</f>
        <v>17</v>
      </c>
      <c r="E756" s="115">
        <f>J756+N756+R756+V756+Z756+AD756+AH756+AL756+AP756+AX756+AT756</f>
        <v>10</v>
      </c>
      <c r="F756" s="273">
        <f>COUNTA(H756,L756,P756,T756,X756,AB756,AF756,AJ756,AN756,AV756,AR756)</f>
        <v>1</v>
      </c>
      <c r="G756" s="121">
        <f>VLOOKUP(C756,'1'!$B$46:$H$384,3,FALSE)</f>
        <v>3.9884259259259258E-2</v>
      </c>
      <c r="H756" s="5">
        <f>VLOOKUP(C756,'1'!$B$46:$H$384,4,FALSE)</f>
        <v>79</v>
      </c>
      <c r="I756" s="140">
        <f>VLOOKUP(H756,Баллы!$A$2:$B$101,2)+J756/2</f>
        <v>17</v>
      </c>
      <c r="J756" s="126">
        <f>VLOOKUP(C756,'1'!$B$46:$H$384,6,FALSE)</f>
        <v>10</v>
      </c>
      <c r="K756" s="125"/>
      <c r="L756" s="5"/>
      <c r="M756" s="140"/>
      <c r="N756" s="126"/>
      <c r="O756" s="125"/>
      <c r="P756" s="5"/>
      <c r="Q756" s="140"/>
      <c r="R756" s="126"/>
      <c r="S756" s="125"/>
      <c r="T756" s="5"/>
      <c r="U756" s="140"/>
      <c r="V756" s="126"/>
      <c r="W756" s="136"/>
      <c r="X756" s="5"/>
      <c r="Y756" s="140"/>
      <c r="Z756" s="126"/>
      <c r="AA756" s="136"/>
      <c r="AB756" s="131"/>
      <c r="AC756" s="140"/>
      <c r="AD756" s="126"/>
      <c r="AE756" s="136"/>
      <c r="AF756" s="5"/>
      <c r="AG756" s="140"/>
      <c r="AH756" s="126"/>
      <c r="AI756" s="155"/>
      <c r="AJ756" s="123"/>
      <c r="AK756" s="139"/>
      <c r="AL756" s="124"/>
      <c r="AM756" s="155"/>
      <c r="AN756" s="123"/>
      <c r="AO756" s="139"/>
      <c r="AP756" s="124"/>
      <c r="AQ756" s="122"/>
      <c r="AR756" s="123"/>
      <c r="AS756" s="139"/>
      <c r="AT756" s="124"/>
      <c r="AU756" s="122"/>
      <c r="AV756" s="123"/>
      <c r="AW756" s="139"/>
      <c r="AX756" s="124"/>
    </row>
    <row r="757" spans="1:50" ht="14.4" customHeight="1">
      <c r="A757" s="245">
        <f>IF(D757=0," ",RANK(D757,$D$3:$D$1238,0))</f>
        <v>750</v>
      </c>
      <c r="B757" s="246">
        <v>753</v>
      </c>
      <c r="C757" s="104" t="s">
        <v>573</v>
      </c>
      <c r="D757" s="115">
        <f>I757+M757+Q757+U757+Y757+AC757+AG757+AK757+AO757+AW757+AS757</f>
        <v>17</v>
      </c>
      <c r="E757" s="115">
        <f>J757+N757+R757+V757+Z757+AD757+AH757+AL757+AP757+AX757+AT757</f>
        <v>10</v>
      </c>
      <c r="F757" s="273">
        <f>COUNTA(H757,L757,P757,T757,X757,AB757,AF757,AJ757,AN757,AV757,AR757)</f>
        <v>1</v>
      </c>
      <c r="G757" s="121">
        <f>VLOOKUP(C757,'1'!$B$46:$H$384,3,FALSE)</f>
        <v>3.9884259259259258E-2</v>
      </c>
      <c r="H757" s="5">
        <f>VLOOKUP(C757,'1'!$B$46:$H$384,4,FALSE)</f>
        <v>79</v>
      </c>
      <c r="I757" s="140">
        <f>VLOOKUP(H757,Баллы!$A$2:$B$101,2)+J757/2</f>
        <v>17</v>
      </c>
      <c r="J757" s="126">
        <f>VLOOKUP(C757,'1'!$B$46:$H$384,6,FALSE)</f>
        <v>10</v>
      </c>
      <c r="K757" s="125"/>
      <c r="L757" s="5"/>
      <c r="M757" s="140"/>
      <c r="N757" s="126"/>
      <c r="O757" s="125"/>
      <c r="P757" s="5"/>
      <c r="Q757" s="140"/>
      <c r="R757" s="126"/>
      <c r="S757" s="125"/>
      <c r="T757" s="5"/>
      <c r="U757" s="140"/>
      <c r="V757" s="126"/>
      <c r="W757" s="136"/>
      <c r="X757" s="5"/>
      <c r="Y757" s="140"/>
      <c r="Z757" s="126"/>
      <c r="AA757" s="136"/>
      <c r="AB757" s="131"/>
      <c r="AC757" s="140"/>
      <c r="AD757" s="126"/>
      <c r="AE757" s="136"/>
      <c r="AF757" s="5"/>
      <c r="AG757" s="140"/>
      <c r="AH757" s="126"/>
      <c r="AI757" s="155"/>
      <c r="AJ757" s="123"/>
      <c r="AK757" s="139"/>
      <c r="AL757" s="124"/>
      <c r="AM757" s="155"/>
      <c r="AN757" s="123"/>
      <c r="AO757" s="139"/>
      <c r="AP757" s="124"/>
      <c r="AQ757" s="122"/>
      <c r="AR757" s="123"/>
      <c r="AS757" s="139"/>
      <c r="AT757" s="124"/>
      <c r="AU757" s="122"/>
      <c r="AV757" s="123"/>
      <c r="AW757" s="139"/>
      <c r="AX757" s="124"/>
    </row>
    <row r="758" spans="1:50" ht="14.4" customHeight="1">
      <c r="A758" s="245">
        <f>IF(D758=0," ",RANK(D758,$D$3:$D$1238,0))</f>
        <v>750</v>
      </c>
      <c r="B758" s="246">
        <v>753</v>
      </c>
      <c r="C758" s="283" t="s">
        <v>5729</v>
      </c>
      <c r="D758" s="115">
        <f>I758+M758+Q758+U758+Y758+AC758+AG758+AK758+AO758+AW758+AS758</f>
        <v>17</v>
      </c>
      <c r="E758" s="115">
        <f>J758+N758+R758+V758+Z758+AD758+AH758+AL758+AP758+AX758+AT758</f>
        <v>10</v>
      </c>
      <c r="F758" s="273">
        <f>COUNTA(H758,L758,P758,T758,X758,AB758,AF758,AJ758,AN758,AV758,AR758)</f>
        <v>1</v>
      </c>
      <c r="G758" s="121"/>
      <c r="H758" s="5"/>
      <c r="I758" s="140"/>
      <c r="J758" s="126"/>
      <c r="K758" s="125"/>
      <c r="L758" s="5"/>
      <c r="M758" s="140"/>
      <c r="N758" s="126"/>
      <c r="O758" s="125"/>
      <c r="P758" s="5"/>
      <c r="Q758" s="140"/>
      <c r="R758" s="126"/>
      <c r="S758" s="125"/>
      <c r="T758" s="5"/>
      <c r="U758" s="140"/>
      <c r="V758" s="126"/>
      <c r="W758" s="136"/>
      <c r="X758" s="5"/>
      <c r="Y758" s="140"/>
      <c r="Z758" s="126"/>
      <c r="AA758" s="136"/>
      <c r="AB758" s="257"/>
      <c r="AC758" s="140"/>
      <c r="AD758" s="126"/>
      <c r="AE758" s="136"/>
      <c r="AF758" s="5"/>
      <c r="AG758" s="140"/>
      <c r="AH758" s="126"/>
      <c r="AI758" s="155"/>
      <c r="AJ758" s="123"/>
      <c r="AK758" s="139"/>
      <c r="AL758" s="124"/>
      <c r="AM758" s="155">
        <f>VLOOKUP(C758,'9'!$B$2:$H$1187,3,FALSE)</f>
        <v>3.7465277777777778E-2</v>
      </c>
      <c r="AN758" s="123">
        <f>VLOOKUP(C758,'9'!$B$2:$H$1187,4,FALSE)</f>
        <v>79</v>
      </c>
      <c r="AO758" s="139">
        <f>VLOOKUP(AN758,Баллы!$A$2:$B$101,2)+AP758/2</f>
        <v>17</v>
      </c>
      <c r="AP758" s="124">
        <f>VLOOKUP(C758,'9'!$B$2:$H$1187,6,FALSE)</f>
        <v>10</v>
      </c>
      <c r="AQ758" s="122"/>
      <c r="AR758" s="123"/>
      <c r="AS758" s="139"/>
      <c r="AT758" s="124"/>
      <c r="AU758" s="122"/>
      <c r="AV758" s="123"/>
      <c r="AW758" s="139"/>
      <c r="AX758" s="124"/>
    </row>
    <row r="759" spans="1:50" ht="14.4" customHeight="1">
      <c r="A759" s="245">
        <f>IF(D759=0," ",RANK(D759,$D$3:$D$1238,0))</f>
        <v>757</v>
      </c>
      <c r="B759" s="246">
        <v>757</v>
      </c>
      <c r="C759" s="108" t="s">
        <v>1210</v>
      </c>
      <c r="D759" s="115">
        <f>I759+M759+Q759+U759+Y759+AC759+AG759+AK759+AO759+AW759+AS759</f>
        <v>16.5</v>
      </c>
      <c r="E759" s="115">
        <f>J759+N759+R759+V759+Z759+AD759+AH759+AL759+AP759+AX759+AT759</f>
        <v>25</v>
      </c>
      <c r="F759" s="273">
        <f>COUNTA(H759,L759,P759,T759,X759,AB759,AF759,AJ759,AN759,AV759,AR759)</f>
        <v>1</v>
      </c>
      <c r="G759" s="121"/>
      <c r="H759" s="5"/>
      <c r="I759" s="140"/>
      <c r="J759" s="126"/>
      <c r="K759" s="125"/>
      <c r="L759" s="5"/>
      <c r="M759" s="140"/>
      <c r="N759" s="126"/>
      <c r="O759" s="125"/>
      <c r="P759" s="5"/>
      <c r="Q759" s="140"/>
      <c r="R759" s="126"/>
      <c r="S759" s="125"/>
      <c r="T759" s="5"/>
      <c r="U759" s="140"/>
      <c r="V759" s="126"/>
      <c r="W759" s="136">
        <f>VLOOKUP(C759,'5'!$B$50:$H$423,3,FALSE)</f>
        <v>0.16087962962962962</v>
      </c>
      <c r="X759" s="5">
        <f>VLOOKUP(C759,'5'!$B$50:$H$423,4,FALSE)</f>
        <v>87</v>
      </c>
      <c r="Y759" s="140">
        <f>VLOOKUP(X759,Баллы!$A$2:$B$101,2)+Z759/2</f>
        <v>16.5</v>
      </c>
      <c r="Z759" s="126">
        <f>VLOOKUP(C759,'5'!$B$50:$H$423,6,FALSE)</f>
        <v>25</v>
      </c>
      <c r="AA759" s="136"/>
      <c r="AB759" s="131"/>
      <c r="AC759" s="140"/>
      <c r="AD759" s="126"/>
      <c r="AE759" s="136"/>
      <c r="AF759" s="5"/>
      <c r="AG759" s="140"/>
      <c r="AH759" s="126"/>
      <c r="AI759" s="155"/>
      <c r="AJ759" s="123"/>
      <c r="AK759" s="139"/>
      <c r="AL759" s="124"/>
      <c r="AM759" s="155"/>
      <c r="AN759" s="123"/>
      <c r="AO759" s="139"/>
      <c r="AP759" s="124"/>
      <c r="AQ759" s="122"/>
      <c r="AR759" s="123"/>
      <c r="AS759" s="139"/>
      <c r="AT759" s="124"/>
      <c r="AU759" s="122"/>
      <c r="AV759" s="123"/>
      <c r="AW759" s="139"/>
      <c r="AX759" s="124"/>
    </row>
    <row r="760" spans="1:50" ht="14.4" customHeight="1">
      <c r="A760" s="245">
        <f>IF(D760=0," ",RANK(D760,$D$3:$D$1238,0))</f>
        <v>757</v>
      </c>
      <c r="B760" s="246">
        <v>757</v>
      </c>
      <c r="C760" s="283" t="s">
        <v>4475</v>
      </c>
      <c r="D760" s="115">
        <f>I760+M760+Q760+U760+Y760+AC760+AG760+AK760+AO760+AW760+AS760</f>
        <v>16.5</v>
      </c>
      <c r="E760" s="115">
        <f>J760+N760+R760+V760+Z760+AD760+AH760+AL760+AP760+AX760+AT760</f>
        <v>25</v>
      </c>
      <c r="F760" s="273">
        <f>COUNTA(H760,L760,P760,T760,X760,AB760,AF760,AJ760,AN760,AV760,AR760)</f>
        <v>1</v>
      </c>
      <c r="G760" s="121"/>
      <c r="H760" s="5"/>
      <c r="I760" s="140"/>
      <c r="J760" s="126"/>
      <c r="K760" s="125"/>
      <c r="L760" s="5"/>
      <c r="M760" s="140"/>
      <c r="N760" s="126"/>
      <c r="O760" s="125"/>
      <c r="P760" s="5"/>
      <c r="Q760" s="140"/>
      <c r="R760" s="126"/>
      <c r="S760" s="125"/>
      <c r="T760" s="5"/>
      <c r="U760" s="140"/>
      <c r="V760" s="126"/>
      <c r="W760" s="136"/>
      <c r="X760" s="5"/>
      <c r="Y760" s="140"/>
      <c r="Z760" s="126"/>
      <c r="AA760" s="136"/>
      <c r="AB760" s="257"/>
      <c r="AC760" s="140"/>
      <c r="AD760" s="126"/>
      <c r="AE760" s="136"/>
      <c r="AF760" s="5"/>
      <c r="AG760" s="140"/>
      <c r="AH760" s="126"/>
      <c r="AI760" s="155"/>
      <c r="AJ760" s="123"/>
      <c r="AK760" s="139"/>
      <c r="AL760" s="124"/>
      <c r="AM760" s="155">
        <f>VLOOKUP(C760,'9'!$B$2:$H$1187,3,FALSE)</f>
        <v>0.11178240740740741</v>
      </c>
      <c r="AN760" s="123">
        <f>VLOOKUP(C760,'9'!$B$2:$H$1187,4,FALSE)</f>
        <v>87</v>
      </c>
      <c r="AO760" s="139">
        <f>VLOOKUP(AN760,Баллы!$A$2:$B$101,2)+AP760/2</f>
        <v>16.5</v>
      </c>
      <c r="AP760" s="124">
        <f>VLOOKUP(C760,'9'!$B$2:$H$1187,6,FALSE)</f>
        <v>25</v>
      </c>
      <c r="AQ760" s="122"/>
      <c r="AR760" s="123"/>
      <c r="AS760" s="139"/>
      <c r="AT760" s="124"/>
      <c r="AU760" s="122"/>
      <c r="AV760" s="123"/>
      <c r="AW760" s="139"/>
      <c r="AX760" s="124"/>
    </row>
    <row r="761" spans="1:50" ht="14.4" customHeight="1">
      <c r="A761" s="245">
        <f>IF(D761=0," ",RANK(D761,$D$3:$D$1238,0))</f>
        <v>757</v>
      </c>
      <c r="B761" s="246">
        <v>759</v>
      </c>
      <c r="C761" s="104" t="s">
        <v>6373</v>
      </c>
      <c r="D761" s="115">
        <f>I761+M761+Q761+U761+Y761+AC761+AG761+AK761+AO761+AW761+AS761</f>
        <v>16.5</v>
      </c>
      <c r="E761" s="115">
        <f>J761+N761+R761+V761+Z761+AD761+AH761+AL761+AP761+AX761+AT761</f>
        <v>15</v>
      </c>
      <c r="F761" s="273">
        <f>COUNTA(H761,L761,P761,T761,X761,AB761,AF761,AJ761,AN761,AV761,AR761)</f>
        <v>1</v>
      </c>
      <c r="G761" s="121"/>
      <c r="H761" s="5"/>
      <c r="I761" s="140"/>
      <c r="J761" s="126"/>
      <c r="K761" s="125"/>
      <c r="L761" s="5"/>
      <c r="M761" s="140"/>
      <c r="N761" s="126"/>
      <c r="O761" s="125"/>
      <c r="P761" s="5"/>
      <c r="Q761" s="140"/>
      <c r="R761" s="126"/>
      <c r="S761" s="125"/>
      <c r="T761" s="5"/>
      <c r="U761" s="140"/>
      <c r="V761" s="126"/>
      <c r="W761" s="136"/>
      <c r="X761" s="5"/>
      <c r="Y761" s="140"/>
      <c r="Z761" s="126"/>
      <c r="AA761" s="136"/>
      <c r="AB761" s="257"/>
      <c r="AC761" s="140"/>
      <c r="AD761" s="126"/>
      <c r="AE761" s="136"/>
      <c r="AF761" s="5"/>
      <c r="AG761" s="140"/>
      <c r="AH761" s="126"/>
      <c r="AI761" s="155"/>
      <c r="AJ761" s="123"/>
      <c r="AK761" s="139"/>
      <c r="AL761" s="124"/>
      <c r="AM761" s="155"/>
      <c r="AN761" s="123"/>
      <c r="AO761" s="139"/>
      <c r="AP761" s="124"/>
      <c r="AQ761" s="122"/>
      <c r="AR761" s="123"/>
      <c r="AS761" s="139"/>
      <c r="AT761" s="124"/>
      <c r="AU761" s="122">
        <f>VLOOKUP(C761,'11'!$B$9:$H$521,3,FALSE)</f>
        <v>7.3611111111111113E-2</v>
      </c>
      <c r="AV761" s="123">
        <f>VLOOKUP(C761,'11'!$B$9:$H$521,4,FALSE)</f>
        <v>82</v>
      </c>
      <c r="AW761" s="139">
        <f>VLOOKUP(AV761,Баллы!$A$2:$B$101,2)+AX761/2</f>
        <v>16.5</v>
      </c>
      <c r="AX761" s="124">
        <f>VLOOKUP(C761,'11'!$B$9:$H$521,6,FALSE)</f>
        <v>15</v>
      </c>
    </row>
    <row r="762" spans="1:50" ht="14.4" customHeight="1">
      <c r="A762" s="245">
        <f>IF(D762=0," ",RANK(D762,$D$3:$D$1238,0))</f>
        <v>757</v>
      </c>
      <c r="B762" s="246">
        <v>760</v>
      </c>
      <c r="C762" s="107" t="s">
        <v>2384</v>
      </c>
      <c r="D762" s="115">
        <f>I762+M762+Q762+U762+Y762+AC762+AG762+AK762+AO762+AW762+AS762</f>
        <v>16.5</v>
      </c>
      <c r="E762" s="115">
        <f>J762+N762+R762+V762+Z762+AD762+AH762+AL762+AP762+AX762+AT762</f>
        <v>5</v>
      </c>
      <c r="F762" s="273">
        <f>COUNTA(H762,L762,P762,T762,X762,AB762,AF762,AJ762,AN762,AV762,AR762)</f>
        <v>1</v>
      </c>
      <c r="G762" s="121"/>
      <c r="H762" s="5"/>
      <c r="I762" s="140"/>
      <c r="J762" s="126"/>
      <c r="K762" s="125"/>
      <c r="L762" s="5"/>
      <c r="M762" s="140"/>
      <c r="N762" s="126"/>
      <c r="O762" s="125"/>
      <c r="P762" s="5"/>
      <c r="Q762" s="140"/>
      <c r="R762" s="126"/>
      <c r="S762" s="125">
        <f>VLOOKUP(C762,'4'!$B$2:$I$1053,3,FALSE)</f>
        <v>1.7928240740740741E-2</v>
      </c>
      <c r="T762" s="5">
        <f>VLOOKUP(C762,'4'!$B$2:$I$1053,4,FALSE)</f>
        <v>77</v>
      </c>
      <c r="U762" s="140">
        <f>VLOOKUP(T762,Баллы!$A$2:$B$101,2)+V762/2</f>
        <v>16.5</v>
      </c>
      <c r="V762" s="126">
        <f>VLOOKUP(C762,'4'!$B$2:$I$1053,6,FALSE)</f>
        <v>5</v>
      </c>
      <c r="W762" s="136"/>
      <c r="X762" s="5"/>
      <c r="Y762" s="140"/>
      <c r="Z762" s="126"/>
      <c r="AA762" s="136"/>
      <c r="AB762" s="131"/>
      <c r="AC762" s="140"/>
      <c r="AD762" s="126"/>
      <c r="AE762" s="136"/>
      <c r="AF762" s="5"/>
      <c r="AG762" s="140"/>
      <c r="AH762" s="126"/>
      <c r="AI762" s="155"/>
      <c r="AJ762" s="123"/>
      <c r="AK762" s="139"/>
      <c r="AL762" s="124"/>
      <c r="AM762" s="155"/>
      <c r="AN762" s="123"/>
      <c r="AO762" s="139"/>
      <c r="AP762" s="124"/>
      <c r="AQ762" s="122"/>
      <c r="AR762" s="123"/>
      <c r="AS762" s="139"/>
      <c r="AT762" s="124"/>
      <c r="AU762" s="122"/>
      <c r="AV762" s="123"/>
      <c r="AW762" s="139"/>
      <c r="AX762" s="124"/>
    </row>
    <row r="763" spans="1:50" ht="14.4" customHeight="1">
      <c r="A763" s="245">
        <f>IF(D763=0," ",RANK(D763,$D$3:$D$1238,0))</f>
        <v>761</v>
      </c>
      <c r="B763" s="246">
        <v>761</v>
      </c>
      <c r="C763" s="107" t="s">
        <v>1826</v>
      </c>
      <c r="D763" s="115">
        <f>I763+M763+Q763+U763+Y763+AC763+AG763+AK763+AO763+AW763+AS763</f>
        <v>16</v>
      </c>
      <c r="E763" s="115">
        <f>J763+N763+R763+V763+Z763+AD763+AH763+AL763+AP763+AX763+AT763</f>
        <v>10</v>
      </c>
      <c r="F763" s="273">
        <f>COUNTA(H763,L763,P763,T763,X763,AB763,AF763,AJ763,AN763,AV763,AR763)</f>
        <v>1</v>
      </c>
      <c r="G763" s="121"/>
      <c r="H763" s="5"/>
      <c r="I763" s="140"/>
      <c r="J763" s="126"/>
      <c r="K763" s="125"/>
      <c r="L763" s="5"/>
      <c r="M763" s="140"/>
      <c r="N763" s="126"/>
      <c r="O763" s="125"/>
      <c r="P763" s="5"/>
      <c r="Q763" s="140"/>
      <c r="R763" s="126"/>
      <c r="S763" s="125">
        <f>VLOOKUP(C763,'4'!$B$2:$I$1053,3,FALSE)</f>
        <v>3.7418981481481484E-2</v>
      </c>
      <c r="T763" s="5">
        <f>VLOOKUP(C763,'4'!$B$2:$I$1053,4,FALSE)</f>
        <v>80</v>
      </c>
      <c r="U763" s="140">
        <f>VLOOKUP(T763,Баллы!$A$2:$B$101,2)+V763/2</f>
        <v>16</v>
      </c>
      <c r="V763" s="126">
        <f>VLOOKUP(C763,'4'!$B$2:$I$1053,6,FALSE)</f>
        <v>10</v>
      </c>
      <c r="W763" s="136"/>
      <c r="X763" s="5"/>
      <c r="Y763" s="140"/>
      <c r="Z763" s="126"/>
      <c r="AA763" s="136"/>
      <c r="AB763" s="131"/>
      <c r="AC763" s="140"/>
      <c r="AD763" s="126"/>
      <c r="AE763" s="136"/>
      <c r="AF763" s="5"/>
      <c r="AG763" s="140"/>
      <c r="AH763" s="126"/>
      <c r="AI763" s="155"/>
      <c r="AJ763" s="123"/>
      <c r="AK763" s="139"/>
      <c r="AL763" s="124"/>
      <c r="AM763" s="155"/>
      <c r="AN763" s="123"/>
      <c r="AO763" s="139"/>
      <c r="AP763" s="124"/>
      <c r="AQ763" s="122"/>
      <c r="AR763" s="123"/>
      <c r="AS763" s="139"/>
      <c r="AT763" s="124"/>
      <c r="AU763" s="122"/>
      <c r="AV763" s="123"/>
      <c r="AW763" s="139"/>
      <c r="AX763" s="124"/>
    </row>
    <row r="764" spans="1:50" ht="14.4" customHeight="1">
      <c r="A764" s="245">
        <f>IF(D764=0," ",RANK(D764,$D$3:$D$1238,0))</f>
        <v>761</v>
      </c>
      <c r="B764" s="246">
        <v>761</v>
      </c>
      <c r="C764" s="283" t="s">
        <v>4651</v>
      </c>
      <c r="D764" s="115">
        <f>I764+M764+Q764+U764+Y764+AC764+AG764+AK764+AO764+AW764+AS764</f>
        <v>16</v>
      </c>
      <c r="E764" s="115">
        <f>J764+N764+R764+V764+Z764+AD764+AH764+AL764+AP764+AX764+AT764</f>
        <v>10</v>
      </c>
      <c r="F764" s="273">
        <f>COUNTA(H764,L764,P764,T764,X764,AB764,AF764,AJ764,AN764,AV764,AR764)</f>
        <v>1</v>
      </c>
      <c r="G764" s="121"/>
      <c r="H764" s="5"/>
      <c r="I764" s="140"/>
      <c r="J764" s="126"/>
      <c r="K764" s="125"/>
      <c r="L764" s="5"/>
      <c r="M764" s="140"/>
      <c r="N764" s="126"/>
      <c r="O764" s="125"/>
      <c r="P764" s="5"/>
      <c r="Q764" s="140"/>
      <c r="R764" s="126"/>
      <c r="S764" s="125"/>
      <c r="T764" s="5"/>
      <c r="U764" s="140"/>
      <c r="V764" s="126"/>
      <c r="W764" s="136"/>
      <c r="X764" s="5"/>
      <c r="Y764" s="140"/>
      <c r="Z764" s="126"/>
      <c r="AA764" s="136"/>
      <c r="AB764" s="257"/>
      <c r="AC764" s="140"/>
      <c r="AD764" s="126"/>
      <c r="AE764" s="136"/>
      <c r="AF764" s="5"/>
      <c r="AG764" s="140"/>
      <c r="AH764" s="126"/>
      <c r="AI764" s="155"/>
      <c r="AJ764" s="123"/>
      <c r="AK764" s="139"/>
      <c r="AL764" s="124"/>
      <c r="AM764" s="155">
        <f>VLOOKUP(C764,'9'!$B$2:$H$1187,3,FALSE)</f>
        <v>3.7870370370370374E-2</v>
      </c>
      <c r="AN764" s="123">
        <f>VLOOKUP(C764,'9'!$B$2:$H$1187,4,FALSE)</f>
        <v>80</v>
      </c>
      <c r="AO764" s="139">
        <f>VLOOKUP(AN764,Баллы!$A$2:$B$101,2)+AP764/2</f>
        <v>16</v>
      </c>
      <c r="AP764" s="124">
        <f>VLOOKUP(C764,'9'!$B$2:$H$1187,6,FALSE)</f>
        <v>10</v>
      </c>
      <c r="AQ764" s="122"/>
      <c r="AR764" s="123"/>
      <c r="AS764" s="139"/>
      <c r="AT764" s="124"/>
      <c r="AU764" s="122"/>
      <c r="AV764" s="123"/>
      <c r="AW764" s="139"/>
      <c r="AX764" s="124"/>
    </row>
    <row r="765" spans="1:50" ht="14.4" customHeight="1">
      <c r="A765" s="245">
        <f>IF(D765=0," ",RANK(D765,$D$3:$D$1238,0))</f>
        <v>763</v>
      </c>
      <c r="B765" s="246">
        <v>763</v>
      </c>
      <c r="C765" s="283" t="s">
        <v>4476</v>
      </c>
      <c r="D765" s="115">
        <f>I765+M765+Q765+U765+Y765+AC765+AG765+AK765+AO765+AW765+AS765</f>
        <v>15.5</v>
      </c>
      <c r="E765" s="115">
        <f>J765+N765+R765+V765+Z765+AD765+AH765+AL765+AP765+AX765+AT765</f>
        <v>25</v>
      </c>
      <c r="F765" s="273">
        <f>COUNTA(H765,L765,P765,T765,X765,AB765,AF765,AJ765,AN765,AV765,AR765)</f>
        <v>1</v>
      </c>
      <c r="G765" s="121"/>
      <c r="H765" s="5"/>
      <c r="I765" s="140"/>
      <c r="J765" s="126"/>
      <c r="K765" s="125"/>
      <c r="L765" s="5"/>
      <c r="M765" s="140"/>
      <c r="N765" s="126"/>
      <c r="O765" s="125"/>
      <c r="P765" s="5"/>
      <c r="Q765" s="140"/>
      <c r="R765" s="126"/>
      <c r="S765" s="125"/>
      <c r="T765" s="5"/>
      <c r="U765" s="140"/>
      <c r="V765" s="126"/>
      <c r="W765" s="136"/>
      <c r="X765" s="5"/>
      <c r="Y765" s="140"/>
      <c r="Z765" s="126"/>
      <c r="AA765" s="136"/>
      <c r="AB765" s="257"/>
      <c r="AC765" s="140"/>
      <c r="AD765" s="126"/>
      <c r="AE765" s="136"/>
      <c r="AF765" s="5"/>
      <c r="AG765" s="140"/>
      <c r="AH765" s="126"/>
      <c r="AI765" s="155"/>
      <c r="AJ765" s="123"/>
      <c r="AK765" s="139"/>
      <c r="AL765" s="124"/>
      <c r="AM765" s="155">
        <f>VLOOKUP(C765,'9'!$B$2:$H$1187,3,FALSE)</f>
        <v>0.11482638888888889</v>
      </c>
      <c r="AN765" s="123">
        <f>VLOOKUP(C765,'9'!$B$2:$H$1187,4,FALSE)</f>
        <v>88</v>
      </c>
      <c r="AO765" s="139">
        <f>VLOOKUP(AN765,Баллы!$A$2:$B$101,2)+AP765/2</f>
        <v>15.5</v>
      </c>
      <c r="AP765" s="124">
        <f>VLOOKUP(C765,'9'!$B$2:$H$1187,6,FALSE)</f>
        <v>25</v>
      </c>
      <c r="AQ765" s="122"/>
      <c r="AR765" s="123"/>
      <c r="AS765" s="139"/>
      <c r="AT765" s="124"/>
      <c r="AU765" s="122"/>
      <c r="AV765" s="123"/>
      <c r="AW765" s="139"/>
      <c r="AX765" s="124"/>
    </row>
    <row r="766" spans="1:50" ht="14.4" customHeight="1">
      <c r="A766" s="245">
        <f>IF(D766=0," ",RANK(D766,$D$3:$D$1238,0))</f>
        <v>763</v>
      </c>
      <c r="B766" s="246">
        <v>764</v>
      </c>
      <c r="C766" s="107" t="s">
        <v>2004</v>
      </c>
      <c r="D766" s="115">
        <f>I766+M766+Q766+U766+Y766+AC766+AG766+AK766+AO766+AW766+AS766</f>
        <v>15.5</v>
      </c>
      <c r="E766" s="115">
        <f>J766+N766+R766+V766+Z766+AD766+AH766+AL766+AP766+AX766+AT766</f>
        <v>5</v>
      </c>
      <c r="F766" s="273">
        <f>COUNTA(H766,L766,P766,T766,X766,AB766,AF766,AJ766,AN766,AV766,AR766)</f>
        <v>1</v>
      </c>
      <c r="G766" s="121"/>
      <c r="H766" s="5"/>
      <c r="I766" s="140"/>
      <c r="J766" s="126"/>
      <c r="K766" s="125"/>
      <c r="L766" s="5"/>
      <c r="M766" s="140"/>
      <c r="N766" s="126"/>
      <c r="O766" s="125"/>
      <c r="P766" s="5"/>
      <c r="Q766" s="140"/>
      <c r="R766" s="126"/>
      <c r="S766" s="125">
        <f>VLOOKUP(C766,'4'!$B$2:$I$1053,3,FALSE)</f>
        <v>1.7939814814814815E-2</v>
      </c>
      <c r="T766" s="5">
        <f>VLOOKUP(C766,'4'!$B$2:$I$1053,4,FALSE)</f>
        <v>78</v>
      </c>
      <c r="U766" s="140">
        <f>VLOOKUP(T766,Баллы!$A$2:$B$101,2)+V766/2</f>
        <v>15.5</v>
      </c>
      <c r="V766" s="126">
        <f>VLOOKUP(C766,'4'!$B$2:$I$1053,6,FALSE)</f>
        <v>5</v>
      </c>
      <c r="W766" s="136"/>
      <c r="X766" s="5"/>
      <c r="Y766" s="140"/>
      <c r="Z766" s="126"/>
      <c r="AA766" s="136"/>
      <c r="AB766" s="131"/>
      <c r="AC766" s="140"/>
      <c r="AD766" s="126"/>
      <c r="AE766" s="136"/>
      <c r="AF766" s="5"/>
      <c r="AG766" s="140"/>
      <c r="AH766" s="126"/>
      <c r="AI766" s="155"/>
      <c r="AJ766" s="123"/>
      <c r="AK766" s="139"/>
      <c r="AL766" s="124"/>
      <c r="AM766" s="155"/>
      <c r="AN766" s="123"/>
      <c r="AO766" s="139"/>
      <c r="AP766" s="124"/>
      <c r="AQ766" s="122"/>
      <c r="AR766" s="123"/>
      <c r="AS766" s="139"/>
      <c r="AT766" s="124"/>
      <c r="AU766" s="122"/>
      <c r="AV766" s="123"/>
      <c r="AW766" s="139"/>
      <c r="AX766" s="124"/>
    </row>
    <row r="767" spans="1:50" ht="14.4" customHeight="1">
      <c r="A767" s="245">
        <f>IF(D767=0," ",RANK(D767,$D$3:$D$1238,0))</f>
        <v>765</v>
      </c>
      <c r="B767" s="246">
        <v>765</v>
      </c>
      <c r="C767" s="106" t="s">
        <v>2622</v>
      </c>
      <c r="D767" s="115">
        <f>I767+M767+Q767+U767+Y767+AC767+AG767+AK767+AO767+AW767+AS767</f>
        <v>15</v>
      </c>
      <c r="E767" s="115">
        <f>J767+N767+R767+V767+Z767+AD767+AH767+AL767+AP767+AX767+AT767</f>
        <v>20</v>
      </c>
      <c r="F767" s="273">
        <f>COUNTA(H767,L767,P767,T767,X767,AB767,AF767,AJ767,AN767,AV767,AR767)</f>
        <v>1</v>
      </c>
      <c r="G767" s="121"/>
      <c r="H767" s="5"/>
      <c r="I767" s="140"/>
      <c r="J767" s="126"/>
      <c r="K767" s="125"/>
      <c r="L767" s="5"/>
      <c r="M767" s="140"/>
      <c r="N767" s="126"/>
      <c r="O767" s="125"/>
      <c r="P767" s="5"/>
      <c r="Q767" s="140"/>
      <c r="R767" s="126"/>
      <c r="S767" s="125">
        <f>VLOOKUP(C767,'4'!$B$2:$I$1053,3,FALSE)</f>
        <v>8.5092592592592595E-2</v>
      </c>
      <c r="T767" s="5">
        <f>VLOOKUP(C767,'4'!$B$2:$I$1053,4,FALSE)</f>
        <v>86</v>
      </c>
      <c r="U767" s="140">
        <f>VLOOKUP(T767,Баллы!$A$2:$B$101,2)+V767/2</f>
        <v>15</v>
      </c>
      <c r="V767" s="126">
        <f>VLOOKUP(C767,'4'!$B$2:$I$1053,6,FALSE)</f>
        <v>20</v>
      </c>
      <c r="W767" s="136"/>
      <c r="X767" s="5"/>
      <c r="Y767" s="140"/>
      <c r="Z767" s="126"/>
      <c r="AA767" s="136"/>
      <c r="AB767" s="131"/>
      <c r="AC767" s="140"/>
      <c r="AD767" s="126"/>
      <c r="AE767" s="136"/>
      <c r="AF767" s="5"/>
      <c r="AG767" s="140"/>
      <c r="AH767" s="126"/>
      <c r="AI767" s="155"/>
      <c r="AJ767" s="123"/>
      <c r="AK767" s="139"/>
      <c r="AL767" s="124"/>
      <c r="AM767" s="155"/>
      <c r="AN767" s="123"/>
      <c r="AO767" s="139"/>
      <c r="AP767" s="124"/>
      <c r="AQ767" s="122"/>
      <c r="AR767" s="123"/>
      <c r="AS767" s="139"/>
      <c r="AT767" s="124"/>
      <c r="AU767" s="122"/>
      <c r="AV767" s="123"/>
      <c r="AW767" s="139"/>
      <c r="AX767" s="124"/>
    </row>
    <row r="768" spans="1:50" ht="14.4" customHeight="1">
      <c r="A768" s="245">
        <f>IF(D768=0," ",RANK(D768,$D$3:$D$1238,0))</f>
        <v>765</v>
      </c>
      <c r="B768" s="246">
        <v>766</v>
      </c>
      <c r="C768" s="104" t="s">
        <v>574</v>
      </c>
      <c r="D768" s="115">
        <f>I768+M768+Q768+U768+Y768+AC768+AG768+AK768+AO768+AW768+AS768</f>
        <v>15</v>
      </c>
      <c r="E768" s="115">
        <f>J768+N768+R768+V768+Z768+AD768+AH768+AL768+AP768+AX768+AT768</f>
        <v>10</v>
      </c>
      <c r="F768" s="273">
        <f>COUNTA(H768,L768,P768,T768,X768,AB768,AF768,AJ768,AN768,AV768,AR768)</f>
        <v>1</v>
      </c>
      <c r="G768" s="121">
        <f>VLOOKUP(C768,'1'!$B$46:$H$384,3,FALSE)</f>
        <v>4.0162037037037038E-2</v>
      </c>
      <c r="H768" s="5">
        <f>VLOOKUP(C768,'1'!$B$46:$H$384,4,FALSE)</f>
        <v>81</v>
      </c>
      <c r="I768" s="140">
        <f>VLOOKUP(H768,Баллы!$A$2:$B$101,2)+J768/2</f>
        <v>15</v>
      </c>
      <c r="J768" s="126">
        <f>VLOOKUP(C768,'1'!$B$46:$H$384,6,FALSE)</f>
        <v>10</v>
      </c>
      <c r="K768" s="125"/>
      <c r="L768" s="5"/>
      <c r="M768" s="140"/>
      <c r="N768" s="126"/>
      <c r="O768" s="125"/>
      <c r="P768" s="5"/>
      <c r="Q768" s="140"/>
      <c r="R768" s="126"/>
      <c r="S768" s="125"/>
      <c r="T768" s="5"/>
      <c r="U768" s="140"/>
      <c r="V768" s="126"/>
      <c r="W768" s="136"/>
      <c r="X768" s="5"/>
      <c r="Y768" s="140"/>
      <c r="Z768" s="126"/>
      <c r="AA768" s="136"/>
      <c r="AB768" s="131"/>
      <c r="AC768" s="140"/>
      <c r="AD768" s="126"/>
      <c r="AE768" s="136"/>
      <c r="AF768" s="5"/>
      <c r="AG768" s="140"/>
      <c r="AH768" s="126"/>
      <c r="AI768" s="155"/>
      <c r="AJ768" s="123"/>
      <c r="AK768" s="139"/>
      <c r="AL768" s="124"/>
      <c r="AM768" s="155"/>
      <c r="AN768" s="123"/>
      <c r="AO768" s="139"/>
      <c r="AP768" s="124"/>
      <c r="AQ768" s="122"/>
      <c r="AR768" s="123"/>
      <c r="AS768" s="139"/>
      <c r="AT768" s="124"/>
      <c r="AU768" s="122"/>
      <c r="AV768" s="123"/>
      <c r="AW768" s="139"/>
      <c r="AX768" s="124"/>
    </row>
    <row r="769" spans="1:50" ht="14.4" customHeight="1">
      <c r="A769" s="245">
        <f>IF(D769=0," ",RANK(D769,$D$3:$D$1238,0))</f>
        <v>767</v>
      </c>
      <c r="B769" s="246">
        <v>767</v>
      </c>
      <c r="C769" s="104" t="s">
        <v>602</v>
      </c>
      <c r="D769" s="115">
        <f>I769+M769+Q769+U769+Y769+AC769+AG769+AK769+AO769+AW769+AS769</f>
        <v>14.5</v>
      </c>
      <c r="E769" s="115">
        <f>J769+N769+R769+V769+Z769+AD769+AH769+AL769+AP769+AX769+AT769</f>
        <v>25</v>
      </c>
      <c r="F769" s="273">
        <f>COUNTA(H769,L769,P769,T769,X769,AB769,AF769,AJ769,AN769,AV769,AR769)</f>
        <v>2</v>
      </c>
      <c r="G769" s="121">
        <f>VLOOKUP(C769,'1'!$B$46:$H$384,3,FALSE)</f>
        <v>4.6157407407407404E-2</v>
      </c>
      <c r="H769" s="5">
        <f>VLOOKUP(C769,'1'!$B$46:$H$384,4,FALSE)</f>
        <v>121</v>
      </c>
      <c r="I769" s="140">
        <f>VLOOKUP(H769,Баллы!$A$2:$B$101,2)+J769/2</f>
        <v>6</v>
      </c>
      <c r="J769" s="126">
        <f>VLOOKUP(C769,'1'!$B$46:$H$384,6,FALSE)</f>
        <v>10</v>
      </c>
      <c r="K769" s="125">
        <f>VLOOKUP(C769,'2'!$B$101:$H$575,3,FALSE)</f>
        <v>7.6284722222222226E-2</v>
      </c>
      <c r="L769" s="5">
        <f>VLOOKUP(C769,'2'!$B$101:$H$575,4,FALSE)</f>
        <v>121</v>
      </c>
      <c r="M769" s="140">
        <f>VLOOKUP(L769,Баллы!$A$2:$B$101,2)+N769/2</f>
        <v>8.5</v>
      </c>
      <c r="N769" s="126">
        <f>VLOOKUP(C769,'2'!$B$101:$H$575,6,FALSE)</f>
        <v>15</v>
      </c>
      <c r="O769" s="125"/>
      <c r="P769" s="5"/>
      <c r="Q769" s="140"/>
      <c r="R769" s="126"/>
      <c r="S769" s="125"/>
      <c r="T769" s="5"/>
      <c r="U769" s="140"/>
      <c r="V769" s="126"/>
      <c r="W769" s="136"/>
      <c r="X769" s="5"/>
      <c r="Y769" s="140"/>
      <c r="Z769" s="126"/>
      <c r="AA769" s="136"/>
      <c r="AB769" s="131"/>
      <c r="AC769" s="140"/>
      <c r="AD769" s="126"/>
      <c r="AE769" s="136"/>
      <c r="AF769" s="5"/>
      <c r="AG769" s="140"/>
      <c r="AH769" s="126"/>
      <c r="AI769" s="155"/>
      <c r="AJ769" s="123"/>
      <c r="AK769" s="139"/>
      <c r="AL769" s="124"/>
      <c r="AM769" s="155"/>
      <c r="AN769" s="123"/>
      <c r="AO769" s="139"/>
      <c r="AP769" s="124"/>
      <c r="AQ769" s="122"/>
      <c r="AR769" s="123"/>
      <c r="AS769" s="139"/>
      <c r="AT769" s="124"/>
      <c r="AU769" s="122"/>
      <c r="AV769" s="123"/>
      <c r="AW769" s="139"/>
      <c r="AX769" s="124"/>
    </row>
    <row r="770" spans="1:50" ht="14.4" customHeight="1">
      <c r="A770" s="245">
        <f>IF(D770=0," ",RANK(D770,$D$3:$D$1238,0))</f>
        <v>767</v>
      </c>
      <c r="B770" s="246">
        <v>768</v>
      </c>
      <c r="C770" s="104" t="s">
        <v>913</v>
      </c>
      <c r="D770" s="115">
        <f>I770+M770+Q770+U770+Y770+AC770+AG770+AK770+AO770+AW770+AS770</f>
        <v>14.5</v>
      </c>
      <c r="E770" s="115">
        <f>J770+N770+R770+V770+Z770+AD770+AH770+AL770+AP770+AX770+AT770</f>
        <v>15</v>
      </c>
      <c r="F770" s="273">
        <f>COUNTA(H770,L770,P770,T770,X770,AB770,AF770,AJ770,AN770,AV770,AR770)</f>
        <v>1</v>
      </c>
      <c r="G770" s="121"/>
      <c r="H770" s="5"/>
      <c r="I770" s="140"/>
      <c r="J770" s="126"/>
      <c r="K770" s="125">
        <f>VLOOKUP(C770,'2'!$B$101:$H$575,3,FALSE)</f>
        <v>6.1446759259259263E-2</v>
      </c>
      <c r="L770" s="5">
        <f>VLOOKUP(C770,'2'!$B$101:$H$575,4,FALSE)</f>
        <v>84</v>
      </c>
      <c r="M770" s="140">
        <f>VLOOKUP(L770,Баллы!$A$2:$B$101,2)+N770/2</f>
        <v>14.5</v>
      </c>
      <c r="N770" s="126">
        <f>VLOOKUP(C770,'2'!$B$101:$H$575,6,FALSE)</f>
        <v>15</v>
      </c>
      <c r="O770" s="125"/>
      <c r="P770" s="5"/>
      <c r="Q770" s="140"/>
      <c r="R770" s="126"/>
      <c r="S770" s="125"/>
      <c r="T770" s="5"/>
      <c r="U770" s="140"/>
      <c r="V770" s="126"/>
      <c r="W770" s="136"/>
      <c r="X770" s="5"/>
      <c r="Y770" s="140"/>
      <c r="Z770" s="126"/>
      <c r="AA770" s="136"/>
      <c r="AB770" s="131"/>
      <c r="AC770" s="140"/>
      <c r="AD770" s="126"/>
      <c r="AE770" s="136"/>
      <c r="AF770" s="5"/>
      <c r="AG770" s="140"/>
      <c r="AH770" s="126"/>
      <c r="AI770" s="155"/>
      <c r="AJ770" s="123"/>
      <c r="AK770" s="139"/>
      <c r="AL770" s="124"/>
      <c r="AM770" s="155"/>
      <c r="AN770" s="123"/>
      <c r="AO770" s="139"/>
      <c r="AP770" s="124"/>
      <c r="AQ770" s="122"/>
      <c r="AR770" s="123"/>
      <c r="AS770" s="139"/>
      <c r="AT770" s="124"/>
      <c r="AU770" s="122"/>
      <c r="AV770" s="123"/>
      <c r="AW770" s="139"/>
      <c r="AX770" s="124"/>
    </row>
    <row r="771" spans="1:50" ht="14.4" customHeight="1">
      <c r="A771" s="245">
        <f>IF(D771=0," ",RANK(D771,$D$3:$D$1238,0))</f>
        <v>767</v>
      </c>
      <c r="B771" s="246">
        <v>768</v>
      </c>
      <c r="C771" s="104" t="s">
        <v>914</v>
      </c>
      <c r="D771" s="115">
        <f>I771+M771+Q771+U771+Y771+AC771+AG771+AK771+AO771+AW771+AS771</f>
        <v>14.5</v>
      </c>
      <c r="E771" s="115">
        <f>J771+N771+R771+V771+Z771+AD771+AH771+AL771+AP771+AX771+AT771</f>
        <v>15</v>
      </c>
      <c r="F771" s="273">
        <f>COUNTA(H771,L771,P771,T771,X771,AB771,AF771,AJ771,AN771,AV771,AR771)</f>
        <v>1</v>
      </c>
      <c r="G771" s="121"/>
      <c r="H771" s="5"/>
      <c r="I771" s="140"/>
      <c r="J771" s="126"/>
      <c r="K771" s="125">
        <f>VLOOKUP(C771,'2'!$B$101:$H$575,3,FALSE)</f>
        <v>6.1446759259259263E-2</v>
      </c>
      <c r="L771" s="5">
        <f>VLOOKUP(C771,'2'!$B$101:$H$575,4,FALSE)</f>
        <v>84</v>
      </c>
      <c r="M771" s="140">
        <f>VLOOKUP(L771,Баллы!$A$2:$B$101,2)+N771/2</f>
        <v>14.5</v>
      </c>
      <c r="N771" s="126">
        <f>VLOOKUP(C771,'2'!$B$101:$H$575,6,FALSE)</f>
        <v>15</v>
      </c>
      <c r="O771" s="125"/>
      <c r="P771" s="5"/>
      <c r="Q771" s="140"/>
      <c r="R771" s="126"/>
      <c r="S771" s="125"/>
      <c r="T771" s="5"/>
      <c r="U771" s="140"/>
      <c r="V771" s="126"/>
      <c r="W771" s="136"/>
      <c r="X771" s="5"/>
      <c r="Y771" s="140"/>
      <c r="Z771" s="126"/>
      <c r="AA771" s="136"/>
      <c r="AB771" s="131"/>
      <c r="AC771" s="140"/>
      <c r="AD771" s="126"/>
      <c r="AE771" s="136"/>
      <c r="AF771" s="5"/>
      <c r="AG771" s="140"/>
      <c r="AH771" s="126"/>
      <c r="AI771" s="155"/>
      <c r="AJ771" s="123"/>
      <c r="AK771" s="139"/>
      <c r="AL771" s="124"/>
      <c r="AM771" s="155"/>
      <c r="AN771" s="123"/>
      <c r="AO771" s="139"/>
      <c r="AP771" s="124"/>
      <c r="AQ771" s="122"/>
      <c r="AR771" s="123"/>
      <c r="AS771" s="139"/>
      <c r="AT771" s="124"/>
      <c r="AU771" s="122"/>
      <c r="AV771" s="123"/>
      <c r="AW771" s="139"/>
      <c r="AX771" s="124"/>
    </row>
    <row r="772" spans="1:50" ht="14.4" customHeight="1">
      <c r="A772" s="245">
        <f>IF(D772=0," ",RANK(D772,$D$3:$D$1238,0))</f>
        <v>767</v>
      </c>
      <c r="B772" s="246">
        <v>768</v>
      </c>
      <c r="C772" s="104" t="s">
        <v>6374</v>
      </c>
      <c r="D772" s="115">
        <f>I772+M772+Q772+U772+Y772+AC772+AG772+AK772+AO772+AW772+AS772</f>
        <v>14.5</v>
      </c>
      <c r="E772" s="115">
        <f>J772+N772+R772+V772+Z772+AD772+AH772+AL772+AP772+AX772+AT772</f>
        <v>15</v>
      </c>
      <c r="F772" s="273">
        <f>COUNTA(H772,L772,P772,T772,X772,AB772,AF772,AJ772,AN772,AV772,AR772)</f>
        <v>1</v>
      </c>
      <c r="G772" s="121"/>
      <c r="H772" s="5"/>
      <c r="I772" s="140"/>
      <c r="J772" s="126"/>
      <c r="K772" s="125"/>
      <c r="L772" s="5"/>
      <c r="M772" s="140"/>
      <c r="N772" s="126"/>
      <c r="O772" s="125"/>
      <c r="P772" s="5"/>
      <c r="Q772" s="140"/>
      <c r="R772" s="126"/>
      <c r="S772" s="125"/>
      <c r="T772" s="5"/>
      <c r="U772" s="140"/>
      <c r="V772" s="126"/>
      <c r="W772" s="136"/>
      <c r="X772" s="5"/>
      <c r="Y772" s="140"/>
      <c r="Z772" s="126"/>
      <c r="AA772" s="136"/>
      <c r="AB772" s="257"/>
      <c r="AC772" s="140"/>
      <c r="AD772" s="126"/>
      <c r="AE772" s="136"/>
      <c r="AF772" s="5"/>
      <c r="AG772" s="140"/>
      <c r="AH772" s="126"/>
      <c r="AI772" s="155"/>
      <c r="AJ772" s="123"/>
      <c r="AK772" s="139"/>
      <c r="AL772" s="124"/>
      <c r="AM772" s="155"/>
      <c r="AN772" s="123"/>
      <c r="AO772" s="139"/>
      <c r="AP772" s="124"/>
      <c r="AQ772" s="122"/>
      <c r="AR772" s="123"/>
      <c r="AS772" s="139"/>
      <c r="AT772" s="124"/>
      <c r="AU772" s="122">
        <f>VLOOKUP(C772,'11'!$B$9:$H$521,3,FALSE)</f>
        <v>7.5787037037037042E-2</v>
      </c>
      <c r="AV772" s="123">
        <f>VLOOKUP(C772,'11'!$B$9:$H$521,4,FALSE)</f>
        <v>84</v>
      </c>
      <c r="AW772" s="139">
        <f>VLOOKUP(AV772,Баллы!$A$2:$B$101,2)+AX772/2</f>
        <v>14.5</v>
      </c>
      <c r="AX772" s="124">
        <f>VLOOKUP(C772,'11'!$B$9:$H$521,6,FALSE)</f>
        <v>15</v>
      </c>
    </row>
    <row r="773" spans="1:50" ht="14.4" customHeight="1">
      <c r="A773" s="245">
        <f>IF(D773=0," ",RANK(D773,$D$3:$D$1238,0))</f>
        <v>767</v>
      </c>
      <c r="B773" s="246">
        <v>771</v>
      </c>
      <c r="C773" s="107" t="s">
        <v>1588</v>
      </c>
      <c r="D773" s="115">
        <f>I773+M773+Q773+U773+Y773+AC773+AG773+AK773+AO773+AW773+AS773</f>
        <v>14.5</v>
      </c>
      <c r="E773" s="115">
        <f>J773+N773+R773+V773+Z773+AD773+AH773+AL773+AP773+AX773+AT773</f>
        <v>5</v>
      </c>
      <c r="F773" s="273">
        <f>COUNTA(H773,L773,P773,T773,X773,AB773,AF773,AJ773,AN773,AV773,AR773)</f>
        <v>1</v>
      </c>
      <c r="G773" s="121"/>
      <c r="H773" s="5"/>
      <c r="I773" s="140"/>
      <c r="J773" s="126"/>
      <c r="K773" s="125"/>
      <c r="L773" s="5"/>
      <c r="M773" s="140"/>
      <c r="N773" s="126"/>
      <c r="O773" s="125"/>
      <c r="P773" s="5"/>
      <c r="Q773" s="140"/>
      <c r="R773" s="126"/>
      <c r="S773" s="125">
        <f>VLOOKUP(C773,'4'!$B$2:$I$1053,3,FALSE)</f>
        <v>1.7951388888888888E-2</v>
      </c>
      <c r="T773" s="5">
        <f>VLOOKUP(C773,'4'!$B$2:$I$1053,4,FALSE)</f>
        <v>79</v>
      </c>
      <c r="U773" s="140">
        <f>VLOOKUP(T773,Баллы!$A$2:$B$101,2)+V773/2</f>
        <v>14.5</v>
      </c>
      <c r="V773" s="126">
        <f>VLOOKUP(C773,'4'!$B$2:$I$1053,6,FALSE)</f>
        <v>5</v>
      </c>
      <c r="W773" s="136"/>
      <c r="X773" s="5"/>
      <c r="Y773" s="140"/>
      <c r="Z773" s="126"/>
      <c r="AA773" s="136"/>
      <c r="AB773" s="131"/>
      <c r="AC773" s="140"/>
      <c r="AD773" s="126"/>
      <c r="AE773" s="136"/>
      <c r="AF773" s="5"/>
      <c r="AG773" s="140"/>
      <c r="AH773" s="126"/>
      <c r="AI773" s="155"/>
      <c r="AJ773" s="123"/>
      <c r="AK773" s="139"/>
      <c r="AL773" s="124"/>
      <c r="AM773" s="155"/>
      <c r="AN773" s="123"/>
      <c r="AO773" s="139"/>
      <c r="AP773" s="124"/>
      <c r="AQ773" s="122"/>
      <c r="AR773" s="123"/>
      <c r="AS773" s="139"/>
      <c r="AT773" s="124"/>
      <c r="AU773" s="122"/>
      <c r="AV773" s="123"/>
      <c r="AW773" s="139"/>
      <c r="AX773" s="124"/>
    </row>
    <row r="774" spans="1:50" ht="14.4" customHeight="1">
      <c r="A774" s="245">
        <f>IF(D774=0," ",RANK(D774,$D$3:$D$1238,0))</f>
        <v>772</v>
      </c>
      <c r="B774" s="246">
        <v>772</v>
      </c>
      <c r="C774" s="104" t="s">
        <v>575</v>
      </c>
      <c r="D774" s="115">
        <f>I774+M774+Q774+U774+Y774+AC774+AG774+AK774+AO774+AW774+AS774</f>
        <v>14</v>
      </c>
      <c r="E774" s="115">
        <f>J774+N774+R774+V774+Z774+AD774+AH774+AL774+AP774+AX774+AT774</f>
        <v>10</v>
      </c>
      <c r="F774" s="273">
        <f>COUNTA(H774,L774,P774,T774,X774,AB774,AF774,AJ774,AN774,AV774,AR774)</f>
        <v>1</v>
      </c>
      <c r="G774" s="121">
        <f>VLOOKUP(C774,'1'!$B$46:$H$384,3,FALSE)</f>
        <v>4.024305555555556E-2</v>
      </c>
      <c r="H774" s="5">
        <f>VLOOKUP(C774,'1'!$B$46:$H$384,4,FALSE)</f>
        <v>82</v>
      </c>
      <c r="I774" s="140">
        <f>VLOOKUP(H774,Баллы!$A$2:$B$101,2)+J774/2</f>
        <v>14</v>
      </c>
      <c r="J774" s="126">
        <f>VLOOKUP(C774,'1'!$B$46:$H$384,6,FALSE)</f>
        <v>10</v>
      </c>
      <c r="K774" s="125"/>
      <c r="L774" s="5"/>
      <c r="M774" s="140"/>
      <c r="N774" s="126"/>
      <c r="O774" s="125"/>
      <c r="P774" s="5"/>
      <c r="Q774" s="140"/>
      <c r="R774" s="126"/>
      <c r="S774" s="125"/>
      <c r="T774" s="5"/>
      <c r="U774" s="140"/>
      <c r="V774" s="126"/>
      <c r="W774" s="136"/>
      <c r="X774" s="5"/>
      <c r="Y774" s="140"/>
      <c r="Z774" s="126"/>
      <c r="AA774" s="136"/>
      <c r="AB774" s="131"/>
      <c r="AC774" s="140"/>
      <c r="AD774" s="126"/>
      <c r="AE774" s="136"/>
      <c r="AF774" s="5"/>
      <c r="AG774" s="140"/>
      <c r="AH774" s="126"/>
      <c r="AI774" s="155"/>
      <c r="AJ774" s="123"/>
      <c r="AK774" s="139"/>
      <c r="AL774" s="124"/>
      <c r="AM774" s="155"/>
      <c r="AN774" s="123"/>
      <c r="AO774" s="139"/>
      <c r="AP774" s="124"/>
      <c r="AQ774" s="122"/>
      <c r="AR774" s="123"/>
      <c r="AS774" s="139"/>
      <c r="AT774" s="124"/>
      <c r="AU774" s="122"/>
      <c r="AV774" s="123"/>
      <c r="AW774" s="139"/>
      <c r="AX774" s="124"/>
    </row>
    <row r="775" spans="1:50" ht="14.4" customHeight="1">
      <c r="A775" s="245">
        <f>IF(D775=0," ",RANK(D775,$D$3:$D$1238,0))</f>
        <v>773</v>
      </c>
      <c r="B775" s="246">
        <v>773</v>
      </c>
      <c r="C775" s="108" t="s">
        <v>1212</v>
      </c>
      <c r="D775" s="115">
        <f>I775+M775+Q775+U775+Y775+AC775+AG775+AK775+AO775+AW775+AS775</f>
        <v>13.5</v>
      </c>
      <c r="E775" s="115">
        <f>J775+N775+R775+V775+Z775+AD775+AH775+AL775+AP775+AX775+AT775</f>
        <v>25</v>
      </c>
      <c r="F775" s="273">
        <f>COUNTA(H775,L775,P775,T775,X775,AB775,AF775,AJ775,AN775,AV775,AR775)</f>
        <v>1</v>
      </c>
      <c r="G775" s="121"/>
      <c r="H775" s="5"/>
      <c r="I775" s="140"/>
      <c r="J775" s="126"/>
      <c r="K775" s="125"/>
      <c r="L775" s="5"/>
      <c r="M775" s="140"/>
      <c r="N775" s="126"/>
      <c r="O775" s="125"/>
      <c r="P775" s="5"/>
      <c r="Q775" s="140"/>
      <c r="R775" s="126"/>
      <c r="S775" s="125"/>
      <c r="T775" s="5"/>
      <c r="U775" s="140"/>
      <c r="V775" s="126"/>
      <c r="W775" s="136">
        <f>VLOOKUP(C775,'5'!$B$50:$H$423,3,FALSE)</f>
        <v>0.16473379629629628</v>
      </c>
      <c r="X775" s="5">
        <f>VLOOKUP(C775,'5'!$B$50:$H$423,4,FALSE)</f>
        <v>91</v>
      </c>
      <c r="Y775" s="140">
        <f>VLOOKUP(X775,Баллы!$A$2:$B$101,2)+Z775/2</f>
        <v>13.5</v>
      </c>
      <c r="Z775" s="126">
        <f>VLOOKUP(C775,'5'!$B$50:$H$423,6,FALSE)</f>
        <v>25</v>
      </c>
      <c r="AA775" s="136"/>
      <c r="AB775" s="131"/>
      <c r="AC775" s="140"/>
      <c r="AD775" s="126"/>
      <c r="AE775" s="136"/>
      <c r="AF775" s="5"/>
      <c r="AG775" s="140"/>
      <c r="AH775" s="126"/>
      <c r="AI775" s="155"/>
      <c r="AJ775" s="123"/>
      <c r="AK775" s="139"/>
      <c r="AL775" s="124"/>
      <c r="AM775" s="155"/>
      <c r="AN775" s="123"/>
      <c r="AO775" s="139"/>
      <c r="AP775" s="124"/>
      <c r="AQ775" s="122"/>
      <c r="AR775" s="123"/>
      <c r="AS775" s="139"/>
      <c r="AT775" s="124"/>
      <c r="AU775" s="122"/>
      <c r="AV775" s="123"/>
      <c r="AW775" s="139"/>
      <c r="AX775" s="124"/>
    </row>
    <row r="776" spans="1:50" ht="14.4" customHeight="1">
      <c r="A776" s="245">
        <f>IF(D776=0," ",RANK(D776,$D$3:$D$1238,0))</f>
        <v>773</v>
      </c>
      <c r="B776" s="246">
        <v>773</v>
      </c>
      <c r="C776" s="283" t="s">
        <v>4478</v>
      </c>
      <c r="D776" s="115">
        <f>I776+M776+Q776+U776+Y776+AC776+AG776+AK776+AO776+AW776+AS776</f>
        <v>13.5</v>
      </c>
      <c r="E776" s="115">
        <f>J776+N776+R776+V776+Z776+AD776+AH776+AL776+AP776+AX776+AT776</f>
        <v>25</v>
      </c>
      <c r="F776" s="273">
        <f>COUNTA(H776,L776,P776,T776,X776,AB776,AF776,AJ776,AN776,AV776,AR776)</f>
        <v>1</v>
      </c>
      <c r="G776" s="121"/>
      <c r="H776" s="5"/>
      <c r="I776" s="140"/>
      <c r="J776" s="126"/>
      <c r="K776" s="125"/>
      <c r="L776" s="5"/>
      <c r="M776" s="140"/>
      <c r="N776" s="126"/>
      <c r="O776" s="125"/>
      <c r="P776" s="5"/>
      <c r="Q776" s="140"/>
      <c r="R776" s="126"/>
      <c r="S776" s="125"/>
      <c r="T776" s="5"/>
      <c r="U776" s="140"/>
      <c r="V776" s="126"/>
      <c r="W776" s="136"/>
      <c r="X776" s="5"/>
      <c r="Y776" s="140"/>
      <c r="Z776" s="126"/>
      <c r="AA776" s="136"/>
      <c r="AB776" s="257"/>
      <c r="AC776" s="140"/>
      <c r="AD776" s="126"/>
      <c r="AE776" s="136"/>
      <c r="AF776" s="5"/>
      <c r="AG776" s="140"/>
      <c r="AH776" s="126"/>
      <c r="AI776" s="155"/>
      <c r="AJ776" s="123"/>
      <c r="AK776" s="139"/>
      <c r="AL776" s="124"/>
      <c r="AM776" s="155">
        <f>VLOOKUP(C776,'9'!$B$2:$H$1187,3,FALSE)</f>
        <v>0.11618055555555555</v>
      </c>
      <c r="AN776" s="123">
        <f>VLOOKUP(C776,'9'!$B$2:$H$1187,4,FALSE)</f>
        <v>90</v>
      </c>
      <c r="AO776" s="139">
        <f>VLOOKUP(AN776,Баллы!$A$2:$B$101,2)+AP776/2</f>
        <v>13.5</v>
      </c>
      <c r="AP776" s="124">
        <f>VLOOKUP(C776,'9'!$B$2:$H$1187,6,FALSE)</f>
        <v>25</v>
      </c>
      <c r="AQ776" s="122"/>
      <c r="AR776" s="123"/>
      <c r="AS776" s="139"/>
      <c r="AT776" s="124"/>
      <c r="AU776" s="122"/>
      <c r="AV776" s="123"/>
      <c r="AW776" s="139"/>
      <c r="AX776" s="124"/>
    </row>
    <row r="777" spans="1:50" ht="14.4" customHeight="1">
      <c r="A777" s="245">
        <f>IF(D777=0," ",RANK(D777,$D$3:$D$1238,0))</f>
        <v>773</v>
      </c>
      <c r="B777" s="246">
        <v>773</v>
      </c>
      <c r="C777" s="283" t="s">
        <v>4479</v>
      </c>
      <c r="D777" s="115">
        <f>I777+M777+Q777+U777+Y777+AC777+AG777+AK777+AO777+AW777+AS777</f>
        <v>13.5</v>
      </c>
      <c r="E777" s="115">
        <f>J777+N777+R777+V777+Z777+AD777+AH777+AL777+AP777+AX777+AT777</f>
        <v>25</v>
      </c>
      <c r="F777" s="273">
        <f>COUNTA(H777,L777,P777,T777,X777,AB777,AF777,AJ777,AN777,AV777,AR777)</f>
        <v>1</v>
      </c>
      <c r="G777" s="121"/>
      <c r="H777" s="5"/>
      <c r="I777" s="140"/>
      <c r="J777" s="126"/>
      <c r="K777" s="125"/>
      <c r="L777" s="5"/>
      <c r="M777" s="140"/>
      <c r="N777" s="126"/>
      <c r="O777" s="125"/>
      <c r="P777" s="5"/>
      <c r="Q777" s="140"/>
      <c r="R777" s="126"/>
      <c r="S777" s="125"/>
      <c r="T777" s="5"/>
      <c r="U777" s="140"/>
      <c r="V777" s="126"/>
      <c r="W777" s="136"/>
      <c r="X777" s="5"/>
      <c r="Y777" s="140"/>
      <c r="Z777" s="126"/>
      <c r="AA777" s="136"/>
      <c r="AB777" s="257"/>
      <c r="AC777" s="140"/>
      <c r="AD777" s="126"/>
      <c r="AE777" s="136"/>
      <c r="AF777" s="5"/>
      <c r="AG777" s="140"/>
      <c r="AH777" s="126"/>
      <c r="AI777" s="155"/>
      <c r="AJ777" s="123"/>
      <c r="AK777" s="139"/>
      <c r="AL777" s="124"/>
      <c r="AM777" s="155">
        <f>VLOOKUP(C777,'9'!$B$2:$H$1187,3,FALSE)</f>
        <v>0.1155324074074074</v>
      </c>
      <c r="AN777" s="123">
        <f>VLOOKUP(C777,'9'!$B$2:$H$1187,4,FALSE)</f>
        <v>91</v>
      </c>
      <c r="AO777" s="139">
        <f>VLOOKUP(AN777,Баллы!$A$2:$B$101,2)+AP777/2</f>
        <v>13.5</v>
      </c>
      <c r="AP777" s="124">
        <f>VLOOKUP(C777,'9'!$B$2:$H$1187,6,FALSE)</f>
        <v>25</v>
      </c>
      <c r="AQ777" s="122"/>
      <c r="AR777" s="123"/>
      <c r="AS777" s="139"/>
      <c r="AT777" s="124"/>
      <c r="AU777" s="122"/>
      <c r="AV777" s="123"/>
      <c r="AW777" s="139"/>
      <c r="AX777" s="124"/>
    </row>
    <row r="778" spans="1:50" ht="14.4" customHeight="1">
      <c r="A778" s="245">
        <f>IF(D778=0," ",RANK(D778,$D$3:$D$1238,0))</f>
        <v>773</v>
      </c>
      <c r="B778" s="246">
        <v>773</v>
      </c>
      <c r="C778" s="283" t="s">
        <v>4480</v>
      </c>
      <c r="D778" s="115">
        <f>I778+M778+Q778+U778+Y778+AC778+AG778+AK778+AO778+AW778+AS778</f>
        <v>13.5</v>
      </c>
      <c r="E778" s="115">
        <f>J778+N778+R778+V778+Z778+AD778+AH778+AL778+AP778+AX778+AT778</f>
        <v>25</v>
      </c>
      <c r="F778" s="273">
        <f>COUNTA(H778,L778,P778,T778,X778,AB778,AF778,AJ778,AN778,AV778,AR778)</f>
        <v>1</v>
      </c>
      <c r="G778" s="121"/>
      <c r="H778" s="5"/>
      <c r="I778" s="140"/>
      <c r="J778" s="126"/>
      <c r="K778" s="125"/>
      <c r="L778" s="5"/>
      <c r="M778" s="140"/>
      <c r="N778" s="126"/>
      <c r="O778" s="125"/>
      <c r="P778" s="5"/>
      <c r="Q778" s="140"/>
      <c r="R778" s="126"/>
      <c r="S778" s="125"/>
      <c r="T778" s="5"/>
      <c r="U778" s="140"/>
      <c r="V778" s="126"/>
      <c r="W778" s="136"/>
      <c r="X778" s="5"/>
      <c r="Y778" s="140"/>
      <c r="Z778" s="126"/>
      <c r="AA778" s="136"/>
      <c r="AB778" s="257"/>
      <c r="AC778" s="140"/>
      <c r="AD778" s="126"/>
      <c r="AE778" s="136"/>
      <c r="AF778" s="5"/>
      <c r="AG778" s="140"/>
      <c r="AH778" s="126"/>
      <c r="AI778" s="155"/>
      <c r="AJ778" s="123"/>
      <c r="AK778" s="139"/>
      <c r="AL778" s="124"/>
      <c r="AM778" s="155">
        <f>VLOOKUP(C778,'9'!$B$2:$H$1187,3,FALSE)</f>
        <v>0.11663194444444444</v>
      </c>
      <c r="AN778" s="123">
        <f>VLOOKUP(C778,'9'!$B$2:$H$1187,4,FALSE)</f>
        <v>93</v>
      </c>
      <c r="AO778" s="139">
        <f>VLOOKUP(AN778,Баллы!$A$2:$B$101,2)+AP778/2</f>
        <v>13.5</v>
      </c>
      <c r="AP778" s="124">
        <f>VLOOKUP(C778,'9'!$B$2:$H$1187,6,FALSE)</f>
        <v>25</v>
      </c>
      <c r="AQ778" s="122"/>
      <c r="AR778" s="123"/>
      <c r="AS778" s="139"/>
      <c r="AT778" s="124"/>
      <c r="AU778" s="122"/>
      <c r="AV778" s="123"/>
      <c r="AW778" s="139"/>
      <c r="AX778" s="124"/>
    </row>
    <row r="779" spans="1:50" ht="14.4" customHeight="1">
      <c r="A779" s="245">
        <f>IF(D779=0," ",RANK(D779,$D$3:$D$1238,0))</f>
        <v>773</v>
      </c>
      <c r="B779" s="246">
        <v>773</v>
      </c>
      <c r="C779" s="283" t="s">
        <v>4481</v>
      </c>
      <c r="D779" s="115">
        <f>I779+M779+Q779+U779+Y779+AC779+AG779+AK779+AO779+AW779+AS779</f>
        <v>13.5</v>
      </c>
      <c r="E779" s="115">
        <f>J779+N779+R779+V779+Z779+AD779+AH779+AL779+AP779+AX779+AT779</f>
        <v>25</v>
      </c>
      <c r="F779" s="273">
        <f>COUNTA(H779,L779,P779,T779,X779,AB779,AF779,AJ779,AN779,AV779,AR779)</f>
        <v>1</v>
      </c>
      <c r="G779" s="121"/>
      <c r="H779" s="5"/>
      <c r="I779" s="140"/>
      <c r="J779" s="126"/>
      <c r="K779" s="125"/>
      <c r="L779" s="5"/>
      <c r="M779" s="140"/>
      <c r="N779" s="126"/>
      <c r="O779" s="125"/>
      <c r="P779" s="5"/>
      <c r="Q779" s="140"/>
      <c r="R779" s="126"/>
      <c r="S779" s="125"/>
      <c r="T779" s="5"/>
      <c r="U779" s="140"/>
      <c r="V779" s="126"/>
      <c r="W779" s="136"/>
      <c r="X779" s="5"/>
      <c r="Y779" s="140"/>
      <c r="Z779" s="126"/>
      <c r="AA779" s="136"/>
      <c r="AB779" s="257"/>
      <c r="AC779" s="140"/>
      <c r="AD779" s="126"/>
      <c r="AE779" s="136"/>
      <c r="AF779" s="5"/>
      <c r="AG779" s="140"/>
      <c r="AH779" s="126"/>
      <c r="AI779" s="155"/>
      <c r="AJ779" s="123"/>
      <c r="AK779" s="139"/>
      <c r="AL779" s="124"/>
      <c r="AM779" s="155">
        <f>VLOOKUP(C779,'9'!$B$2:$H$1187,3,FALSE)</f>
        <v>0.11679398148148148</v>
      </c>
      <c r="AN779" s="123">
        <f>VLOOKUP(C779,'9'!$B$2:$H$1187,4,FALSE)</f>
        <v>94</v>
      </c>
      <c r="AO779" s="139">
        <f>VLOOKUP(AN779,Баллы!$A$2:$B$101,2)+AP779/2</f>
        <v>13.5</v>
      </c>
      <c r="AP779" s="124">
        <f>VLOOKUP(C779,'9'!$B$2:$H$1187,6,FALSE)</f>
        <v>25</v>
      </c>
      <c r="AQ779" s="122"/>
      <c r="AR779" s="123"/>
      <c r="AS779" s="139"/>
      <c r="AT779" s="124"/>
      <c r="AU779" s="122"/>
      <c r="AV779" s="123"/>
      <c r="AW779" s="139"/>
      <c r="AX779" s="124"/>
    </row>
    <row r="780" spans="1:50" ht="14.4" customHeight="1">
      <c r="A780" s="245">
        <f>IF(D780=0," ",RANK(D780,$D$3:$D$1238,0))</f>
        <v>773</v>
      </c>
      <c r="B780" s="246">
        <v>773</v>
      </c>
      <c r="C780" s="283" t="s">
        <v>4482</v>
      </c>
      <c r="D780" s="115">
        <f>I780+M780+Q780+U780+Y780+AC780+AG780+AK780+AO780+AW780+AS780</f>
        <v>13.5</v>
      </c>
      <c r="E780" s="115">
        <f>J780+N780+R780+V780+Z780+AD780+AH780+AL780+AP780+AX780+AT780</f>
        <v>25</v>
      </c>
      <c r="F780" s="273">
        <f>COUNTA(H780,L780,P780,T780,X780,AB780,AF780,AJ780,AN780,AV780,AR780)</f>
        <v>1</v>
      </c>
      <c r="G780" s="121"/>
      <c r="H780" s="5"/>
      <c r="I780" s="140"/>
      <c r="J780" s="126"/>
      <c r="K780" s="125"/>
      <c r="L780" s="5"/>
      <c r="M780" s="140"/>
      <c r="N780" s="126"/>
      <c r="O780" s="125"/>
      <c r="P780" s="5"/>
      <c r="Q780" s="140"/>
      <c r="R780" s="126"/>
      <c r="S780" s="125"/>
      <c r="T780" s="5"/>
      <c r="U780" s="140"/>
      <c r="V780" s="126"/>
      <c r="W780" s="136"/>
      <c r="X780" s="5"/>
      <c r="Y780" s="140"/>
      <c r="Z780" s="126"/>
      <c r="AA780" s="136"/>
      <c r="AB780" s="257"/>
      <c r="AC780" s="140"/>
      <c r="AD780" s="126"/>
      <c r="AE780" s="136"/>
      <c r="AF780" s="5"/>
      <c r="AG780" s="140"/>
      <c r="AH780" s="126"/>
      <c r="AI780" s="155"/>
      <c r="AJ780" s="123"/>
      <c r="AK780" s="139"/>
      <c r="AL780" s="124"/>
      <c r="AM780" s="155">
        <f>VLOOKUP(C780,'9'!$B$2:$H$1187,3,FALSE)</f>
        <v>0.1168287037037037</v>
      </c>
      <c r="AN780" s="123">
        <f>VLOOKUP(C780,'9'!$B$2:$H$1187,4,FALSE)</f>
        <v>95</v>
      </c>
      <c r="AO780" s="139">
        <f>VLOOKUP(AN780,Баллы!$A$2:$B$101,2)+AP780/2</f>
        <v>13.5</v>
      </c>
      <c r="AP780" s="124">
        <f>VLOOKUP(C780,'9'!$B$2:$H$1187,6,FALSE)</f>
        <v>25</v>
      </c>
      <c r="AQ780" s="122"/>
      <c r="AR780" s="123"/>
      <c r="AS780" s="139"/>
      <c r="AT780" s="124"/>
      <c r="AU780" s="122"/>
      <c r="AV780" s="123"/>
      <c r="AW780" s="139"/>
      <c r="AX780" s="124"/>
    </row>
    <row r="781" spans="1:50" ht="14.4" customHeight="1">
      <c r="A781" s="245">
        <f>IF(D781=0," ",RANK(D781,$D$3:$D$1238,0))</f>
        <v>773</v>
      </c>
      <c r="B781" s="246">
        <v>773</v>
      </c>
      <c r="C781" s="283" t="s">
        <v>4483</v>
      </c>
      <c r="D781" s="115">
        <f>I781+M781+Q781+U781+Y781+AC781+AG781+AK781+AO781+AW781+AS781</f>
        <v>13.5</v>
      </c>
      <c r="E781" s="115">
        <f>J781+N781+R781+V781+Z781+AD781+AH781+AL781+AP781+AX781+AT781</f>
        <v>25</v>
      </c>
      <c r="F781" s="273">
        <f>COUNTA(H781,L781,P781,T781,X781,AB781,AF781,AJ781,AN781,AV781,AR781)</f>
        <v>1</v>
      </c>
      <c r="G781" s="121"/>
      <c r="H781" s="5"/>
      <c r="I781" s="140"/>
      <c r="J781" s="126"/>
      <c r="K781" s="125"/>
      <c r="L781" s="5"/>
      <c r="M781" s="140"/>
      <c r="N781" s="126"/>
      <c r="O781" s="125"/>
      <c r="P781" s="5"/>
      <c r="Q781" s="140"/>
      <c r="R781" s="126"/>
      <c r="S781" s="125"/>
      <c r="T781" s="5"/>
      <c r="U781" s="140"/>
      <c r="V781" s="126"/>
      <c r="W781" s="136"/>
      <c r="X781" s="5"/>
      <c r="Y781" s="140"/>
      <c r="Z781" s="126"/>
      <c r="AA781" s="136"/>
      <c r="AB781" s="257"/>
      <c r="AC781" s="140"/>
      <c r="AD781" s="126"/>
      <c r="AE781" s="136"/>
      <c r="AF781" s="5"/>
      <c r="AG781" s="140"/>
      <c r="AH781" s="126"/>
      <c r="AI781" s="155"/>
      <c r="AJ781" s="123"/>
      <c r="AK781" s="139"/>
      <c r="AL781" s="124"/>
      <c r="AM781" s="155">
        <f>VLOOKUP(C781,'9'!$B$2:$H$1187,3,FALSE)</f>
        <v>0.11693287037037037</v>
      </c>
      <c r="AN781" s="123">
        <f>VLOOKUP(C781,'9'!$B$2:$H$1187,4,FALSE)</f>
        <v>96</v>
      </c>
      <c r="AO781" s="139">
        <f>VLOOKUP(AN781,Баллы!$A$2:$B$101,2)+AP781/2</f>
        <v>13.5</v>
      </c>
      <c r="AP781" s="124">
        <f>VLOOKUP(C781,'9'!$B$2:$H$1187,6,FALSE)</f>
        <v>25</v>
      </c>
      <c r="AQ781" s="122"/>
      <c r="AR781" s="123"/>
      <c r="AS781" s="139"/>
      <c r="AT781" s="124"/>
      <c r="AU781" s="122"/>
      <c r="AV781" s="123"/>
      <c r="AW781" s="139"/>
      <c r="AX781" s="124"/>
    </row>
    <row r="782" spans="1:50" ht="14.4" customHeight="1">
      <c r="A782" s="245">
        <f>IF(D782=0," ",RANK(D782,$D$3:$D$1238,0))</f>
        <v>773</v>
      </c>
      <c r="B782" s="246">
        <v>773</v>
      </c>
      <c r="C782" s="283" t="s">
        <v>4484</v>
      </c>
      <c r="D782" s="115">
        <f>I782+M782+Q782+U782+Y782+AC782+AG782+AK782+AO782+AW782+AS782</f>
        <v>13.5</v>
      </c>
      <c r="E782" s="115">
        <f>J782+N782+R782+V782+Z782+AD782+AH782+AL782+AP782+AX782+AT782</f>
        <v>25</v>
      </c>
      <c r="F782" s="273">
        <f>COUNTA(H782,L782,P782,T782,X782,AB782,AF782,AJ782,AN782,AV782,AR782)</f>
        <v>1</v>
      </c>
      <c r="G782" s="121"/>
      <c r="H782" s="5"/>
      <c r="I782" s="140"/>
      <c r="J782" s="126"/>
      <c r="K782" s="125"/>
      <c r="L782" s="5"/>
      <c r="M782" s="140"/>
      <c r="N782" s="126"/>
      <c r="O782" s="125"/>
      <c r="P782" s="5"/>
      <c r="Q782" s="140"/>
      <c r="R782" s="126"/>
      <c r="S782" s="125"/>
      <c r="T782" s="5"/>
      <c r="U782" s="140"/>
      <c r="V782" s="126"/>
      <c r="W782" s="136"/>
      <c r="X782" s="5"/>
      <c r="Y782" s="140"/>
      <c r="Z782" s="126"/>
      <c r="AA782" s="136"/>
      <c r="AB782" s="257"/>
      <c r="AC782" s="140"/>
      <c r="AD782" s="126"/>
      <c r="AE782" s="136"/>
      <c r="AF782" s="5"/>
      <c r="AG782" s="140"/>
      <c r="AH782" s="126"/>
      <c r="AI782" s="155"/>
      <c r="AJ782" s="123"/>
      <c r="AK782" s="139"/>
      <c r="AL782" s="124"/>
      <c r="AM782" s="155">
        <f>VLOOKUP(C782,'9'!$B$2:$H$1187,3,FALSE)</f>
        <v>0.11818287037037037</v>
      </c>
      <c r="AN782" s="123">
        <f>VLOOKUP(C782,'9'!$B$2:$H$1187,4,FALSE)</f>
        <v>97</v>
      </c>
      <c r="AO782" s="139">
        <f>VLOOKUP(AN782,Баллы!$A$2:$B$101,2)+AP782/2</f>
        <v>13.5</v>
      </c>
      <c r="AP782" s="124">
        <f>VLOOKUP(C782,'9'!$B$2:$H$1187,6,FALSE)</f>
        <v>25</v>
      </c>
      <c r="AQ782" s="122"/>
      <c r="AR782" s="123"/>
      <c r="AS782" s="139"/>
      <c r="AT782" s="124"/>
      <c r="AU782" s="122"/>
      <c r="AV782" s="123"/>
      <c r="AW782" s="139"/>
      <c r="AX782" s="124"/>
    </row>
    <row r="783" spans="1:50" ht="14.4" customHeight="1">
      <c r="A783" s="245">
        <f>IF(D783=0," ",RANK(D783,$D$3:$D$1238,0))</f>
        <v>773</v>
      </c>
      <c r="B783" s="246">
        <v>773</v>
      </c>
      <c r="C783" s="283" t="s">
        <v>4486</v>
      </c>
      <c r="D783" s="115">
        <f>I783+M783+Q783+U783+Y783+AC783+AG783+AK783+AO783+AW783+AS783</f>
        <v>13.5</v>
      </c>
      <c r="E783" s="115">
        <f>J783+N783+R783+V783+Z783+AD783+AH783+AL783+AP783+AX783+AT783</f>
        <v>25</v>
      </c>
      <c r="F783" s="273">
        <f>COUNTA(H783,L783,P783,T783,X783,AB783,AF783,AJ783,AN783,AV783,AR783)</f>
        <v>1</v>
      </c>
      <c r="G783" s="121"/>
      <c r="H783" s="5"/>
      <c r="I783" s="140"/>
      <c r="J783" s="126"/>
      <c r="K783" s="125"/>
      <c r="L783" s="5"/>
      <c r="M783" s="140"/>
      <c r="N783" s="126"/>
      <c r="O783" s="125"/>
      <c r="P783" s="5"/>
      <c r="Q783" s="140"/>
      <c r="R783" s="126"/>
      <c r="S783" s="125"/>
      <c r="T783" s="5"/>
      <c r="U783" s="140"/>
      <c r="V783" s="126"/>
      <c r="W783" s="136"/>
      <c r="X783" s="5"/>
      <c r="Y783" s="140"/>
      <c r="Z783" s="126"/>
      <c r="AA783" s="136"/>
      <c r="AB783" s="257"/>
      <c r="AC783" s="140"/>
      <c r="AD783" s="126"/>
      <c r="AE783" s="136"/>
      <c r="AF783" s="5"/>
      <c r="AG783" s="140"/>
      <c r="AH783" s="126"/>
      <c r="AI783" s="155"/>
      <c r="AJ783" s="123"/>
      <c r="AK783" s="139"/>
      <c r="AL783" s="124"/>
      <c r="AM783" s="155">
        <f>VLOOKUP(C783,'9'!$B$2:$H$1187,3,FALSE)</f>
        <v>0.11964120370370371</v>
      </c>
      <c r="AN783" s="123">
        <f>VLOOKUP(C783,'9'!$B$2:$H$1187,4,FALSE)</f>
        <v>99</v>
      </c>
      <c r="AO783" s="139">
        <f>VLOOKUP(AN783,Баллы!$A$2:$B$101,2)+AP783/2</f>
        <v>13.5</v>
      </c>
      <c r="AP783" s="124">
        <f>VLOOKUP(C783,'9'!$B$2:$H$1187,6,FALSE)</f>
        <v>25</v>
      </c>
      <c r="AQ783" s="122"/>
      <c r="AR783" s="123"/>
      <c r="AS783" s="139"/>
      <c r="AT783" s="124"/>
      <c r="AU783" s="122"/>
      <c r="AV783" s="123"/>
      <c r="AW783" s="139"/>
      <c r="AX783" s="124"/>
    </row>
    <row r="784" spans="1:50" ht="14.4" customHeight="1">
      <c r="A784" s="245">
        <f>IF(D784=0," ",RANK(D784,$D$3:$D$1238,0))</f>
        <v>773</v>
      </c>
      <c r="B784" s="246">
        <v>773</v>
      </c>
      <c r="C784" s="283" t="s">
        <v>5782</v>
      </c>
      <c r="D784" s="115">
        <f>I784+M784+Q784+U784+Y784+AC784+AG784+AK784+AO784+AW784+AS784</f>
        <v>13.5</v>
      </c>
      <c r="E784" s="115">
        <f>J784+N784+R784+V784+Z784+AD784+AH784+AL784+AP784+AX784+AT784</f>
        <v>25</v>
      </c>
      <c r="F784" s="273">
        <f>COUNTA(H784,L784,P784,T784,X784,AB784,AF784,AJ784,AN784,AV784,AR784)</f>
        <v>1</v>
      </c>
      <c r="G784" s="121"/>
      <c r="H784" s="5"/>
      <c r="I784" s="140"/>
      <c r="J784" s="126"/>
      <c r="K784" s="125"/>
      <c r="L784" s="5"/>
      <c r="M784" s="140"/>
      <c r="N784" s="126"/>
      <c r="O784" s="125"/>
      <c r="P784" s="5"/>
      <c r="Q784" s="140"/>
      <c r="R784" s="126"/>
      <c r="S784" s="125"/>
      <c r="T784" s="5"/>
      <c r="U784" s="140"/>
      <c r="V784" s="126"/>
      <c r="W784" s="136"/>
      <c r="X784" s="5"/>
      <c r="Y784" s="140"/>
      <c r="Z784" s="126"/>
      <c r="AA784" s="136"/>
      <c r="AB784" s="257"/>
      <c r="AC784" s="140"/>
      <c r="AD784" s="126"/>
      <c r="AE784" s="136"/>
      <c r="AF784" s="5"/>
      <c r="AG784" s="140"/>
      <c r="AH784" s="126"/>
      <c r="AI784" s="155"/>
      <c r="AJ784" s="123"/>
      <c r="AK784" s="139"/>
      <c r="AL784" s="124"/>
      <c r="AM784" s="155">
        <f>VLOOKUP(C784,'9'!$B$2:$H$1187,3,FALSE)</f>
        <v>0.11964120370370371</v>
      </c>
      <c r="AN784" s="123">
        <f>VLOOKUP(C784,'9'!$B$2:$H$1187,4,FALSE)</f>
        <v>100</v>
      </c>
      <c r="AO784" s="139">
        <f>VLOOKUP(AN784,Баллы!$A$2:$B$101,2)+AP784/2</f>
        <v>13.5</v>
      </c>
      <c r="AP784" s="124">
        <f>VLOOKUP(C784,'9'!$B$2:$H$1187,6,FALSE)</f>
        <v>25</v>
      </c>
      <c r="AQ784" s="122"/>
      <c r="AR784" s="123"/>
      <c r="AS784" s="139"/>
      <c r="AT784" s="124"/>
      <c r="AU784" s="122"/>
      <c r="AV784" s="123"/>
      <c r="AW784" s="139"/>
      <c r="AX784" s="124"/>
    </row>
    <row r="785" spans="1:50" ht="14.4" customHeight="1">
      <c r="A785" s="245">
        <f>IF(D785=0," ",RANK(D785,$D$3:$D$1238,0))</f>
        <v>773</v>
      </c>
      <c r="B785" s="246">
        <v>773</v>
      </c>
      <c r="C785" s="283" t="s">
        <v>4487</v>
      </c>
      <c r="D785" s="115">
        <f>I785+M785+Q785+U785+Y785+AC785+AG785+AK785+AO785+AW785+AS785</f>
        <v>13.5</v>
      </c>
      <c r="E785" s="115">
        <f>J785+N785+R785+V785+Z785+AD785+AH785+AL785+AP785+AX785+AT785</f>
        <v>25</v>
      </c>
      <c r="F785" s="273">
        <f>COUNTA(H785,L785,P785,T785,X785,AB785,AF785,AJ785,AN785,AV785,AR785)</f>
        <v>1</v>
      </c>
      <c r="G785" s="121"/>
      <c r="H785" s="5"/>
      <c r="I785" s="140"/>
      <c r="J785" s="126"/>
      <c r="K785" s="125"/>
      <c r="L785" s="5"/>
      <c r="M785" s="140"/>
      <c r="N785" s="126"/>
      <c r="O785" s="125"/>
      <c r="P785" s="5"/>
      <c r="Q785" s="140"/>
      <c r="R785" s="126"/>
      <c r="S785" s="125"/>
      <c r="T785" s="5"/>
      <c r="U785" s="140"/>
      <c r="V785" s="126"/>
      <c r="W785" s="136"/>
      <c r="X785" s="5"/>
      <c r="Y785" s="140"/>
      <c r="Z785" s="126"/>
      <c r="AA785" s="136"/>
      <c r="AB785" s="257"/>
      <c r="AC785" s="140"/>
      <c r="AD785" s="126"/>
      <c r="AE785" s="136"/>
      <c r="AF785" s="5"/>
      <c r="AG785" s="140"/>
      <c r="AH785" s="126"/>
      <c r="AI785" s="155"/>
      <c r="AJ785" s="123"/>
      <c r="AK785" s="139"/>
      <c r="AL785" s="124"/>
      <c r="AM785" s="155">
        <f>VLOOKUP(C785,'9'!$B$2:$H$1187,3,FALSE)</f>
        <v>0.11988425925925926</v>
      </c>
      <c r="AN785" s="123">
        <f>VLOOKUP(C785,'9'!$B$2:$H$1187,4,FALSE)</f>
        <v>101</v>
      </c>
      <c r="AO785" s="139">
        <f>VLOOKUP(AN785,Баллы!$A$2:$B$101,2)+AP785/2</f>
        <v>13.5</v>
      </c>
      <c r="AP785" s="124">
        <f>VLOOKUP(C785,'9'!$B$2:$H$1187,6,FALSE)</f>
        <v>25</v>
      </c>
      <c r="AQ785" s="122"/>
      <c r="AR785" s="123"/>
      <c r="AS785" s="139"/>
      <c r="AT785" s="124"/>
      <c r="AU785" s="122"/>
      <c r="AV785" s="123"/>
      <c r="AW785" s="139"/>
      <c r="AX785" s="124"/>
    </row>
    <row r="786" spans="1:50" ht="14.4" customHeight="1">
      <c r="A786" s="245">
        <f>IF(D786=0," ",RANK(D786,$D$3:$D$1238,0))</f>
        <v>773</v>
      </c>
      <c r="B786" s="246">
        <v>773</v>
      </c>
      <c r="C786" s="283" t="s">
        <v>4492</v>
      </c>
      <c r="D786" s="115">
        <f>I786+M786+Q786+U786+Y786+AC786+AG786+AK786+AO786+AW786+AS786</f>
        <v>13.5</v>
      </c>
      <c r="E786" s="115">
        <f>J786+N786+R786+V786+Z786+AD786+AH786+AL786+AP786+AX786+AT786</f>
        <v>25</v>
      </c>
      <c r="F786" s="273">
        <f>COUNTA(H786,L786,P786,T786,X786,AB786,AF786,AJ786,AN786,AV786,AR786)</f>
        <v>1</v>
      </c>
      <c r="G786" s="121"/>
      <c r="H786" s="5"/>
      <c r="I786" s="140"/>
      <c r="J786" s="126"/>
      <c r="K786" s="125"/>
      <c r="L786" s="5"/>
      <c r="M786" s="140"/>
      <c r="N786" s="126"/>
      <c r="O786" s="125"/>
      <c r="P786" s="5"/>
      <c r="Q786" s="140"/>
      <c r="R786" s="126"/>
      <c r="S786" s="125"/>
      <c r="T786" s="5"/>
      <c r="U786" s="140"/>
      <c r="V786" s="126"/>
      <c r="W786" s="136"/>
      <c r="X786" s="5"/>
      <c r="Y786" s="140"/>
      <c r="Z786" s="126"/>
      <c r="AA786" s="136"/>
      <c r="AB786" s="257"/>
      <c r="AC786" s="140"/>
      <c r="AD786" s="126"/>
      <c r="AE786" s="136"/>
      <c r="AF786" s="5"/>
      <c r="AG786" s="140"/>
      <c r="AH786" s="126"/>
      <c r="AI786" s="155"/>
      <c r="AJ786" s="123"/>
      <c r="AK786" s="139"/>
      <c r="AL786" s="124"/>
      <c r="AM786" s="155">
        <f>VLOOKUP(C786,'9'!$B$2:$H$1187,3,FALSE)</f>
        <v>0.12511574074074075</v>
      </c>
      <c r="AN786" s="123">
        <f>VLOOKUP(C786,'9'!$B$2:$H$1187,4,FALSE)</f>
        <v>108</v>
      </c>
      <c r="AO786" s="139">
        <f>VLOOKUP(AN786,Баллы!$A$2:$B$101,2)+AP786/2</f>
        <v>13.5</v>
      </c>
      <c r="AP786" s="124">
        <f>VLOOKUP(C786,'9'!$B$2:$H$1187,6,FALSE)</f>
        <v>25</v>
      </c>
      <c r="AQ786" s="122"/>
      <c r="AR786" s="123"/>
      <c r="AS786" s="139"/>
      <c r="AT786" s="124"/>
      <c r="AU786" s="122"/>
      <c r="AV786" s="123"/>
      <c r="AW786" s="139"/>
      <c r="AX786" s="124"/>
    </row>
    <row r="787" spans="1:50" ht="14.4" customHeight="1">
      <c r="A787" s="245">
        <f>IF(D787=0," ",RANK(D787,$D$3:$D$1238,0))</f>
        <v>773</v>
      </c>
      <c r="B787" s="246">
        <v>773</v>
      </c>
      <c r="C787" s="283" t="s">
        <v>4493</v>
      </c>
      <c r="D787" s="115">
        <f>I787+M787+Q787+U787+Y787+AC787+AG787+AK787+AO787+AW787+AS787</f>
        <v>13.5</v>
      </c>
      <c r="E787" s="115">
        <f>J787+N787+R787+V787+Z787+AD787+AH787+AL787+AP787+AX787+AT787</f>
        <v>25</v>
      </c>
      <c r="F787" s="273">
        <f>COUNTA(H787,L787,P787,T787,X787,AB787,AF787,AJ787,AN787,AV787,AR787)</f>
        <v>1</v>
      </c>
      <c r="G787" s="121"/>
      <c r="H787" s="5"/>
      <c r="I787" s="140"/>
      <c r="J787" s="126"/>
      <c r="K787" s="125"/>
      <c r="L787" s="5"/>
      <c r="M787" s="140"/>
      <c r="N787" s="126"/>
      <c r="O787" s="125"/>
      <c r="P787" s="5"/>
      <c r="Q787" s="140"/>
      <c r="R787" s="126"/>
      <c r="S787" s="125"/>
      <c r="T787" s="5"/>
      <c r="U787" s="140"/>
      <c r="V787" s="126"/>
      <c r="W787" s="136"/>
      <c r="X787" s="5"/>
      <c r="Y787" s="140"/>
      <c r="Z787" s="126"/>
      <c r="AA787" s="136"/>
      <c r="AB787" s="257"/>
      <c r="AC787" s="140"/>
      <c r="AD787" s="126"/>
      <c r="AE787" s="136"/>
      <c r="AF787" s="5"/>
      <c r="AG787" s="140"/>
      <c r="AH787" s="126"/>
      <c r="AI787" s="155"/>
      <c r="AJ787" s="123"/>
      <c r="AK787" s="139"/>
      <c r="AL787" s="124"/>
      <c r="AM787" s="155">
        <f>VLOOKUP(C787,'9'!$B$2:$H$1187,3,FALSE)</f>
        <v>0.12686342592592592</v>
      </c>
      <c r="AN787" s="123">
        <f>VLOOKUP(C787,'9'!$B$2:$H$1187,4,FALSE)</f>
        <v>110</v>
      </c>
      <c r="AO787" s="139">
        <f>VLOOKUP(AN787,Баллы!$A$2:$B$101,2)+AP787/2</f>
        <v>13.5</v>
      </c>
      <c r="AP787" s="124">
        <f>VLOOKUP(C787,'9'!$B$2:$H$1187,6,FALSE)</f>
        <v>25</v>
      </c>
      <c r="AQ787" s="122"/>
      <c r="AR787" s="123"/>
      <c r="AS787" s="139"/>
      <c r="AT787" s="124"/>
      <c r="AU787" s="122"/>
      <c r="AV787" s="123"/>
      <c r="AW787" s="139"/>
      <c r="AX787" s="124"/>
    </row>
    <row r="788" spans="1:50" ht="14.4" customHeight="1">
      <c r="A788" s="245">
        <f>IF(D788=0," ",RANK(D788,$D$3:$D$1238,0))</f>
        <v>773</v>
      </c>
      <c r="B788" s="246">
        <v>773</v>
      </c>
      <c r="C788" s="283" t="s">
        <v>4494</v>
      </c>
      <c r="D788" s="115">
        <f>I788+M788+Q788+U788+Y788+AC788+AG788+AK788+AO788+AW788+AS788</f>
        <v>13.5</v>
      </c>
      <c r="E788" s="115">
        <f>J788+N788+R788+V788+Z788+AD788+AH788+AL788+AP788+AX788+AT788</f>
        <v>25</v>
      </c>
      <c r="F788" s="273">
        <f>COUNTA(H788,L788,P788,T788,X788,AB788,AF788,AJ788,AN788,AV788,AR788)</f>
        <v>1</v>
      </c>
      <c r="G788" s="121"/>
      <c r="H788" s="5"/>
      <c r="I788" s="140"/>
      <c r="J788" s="126"/>
      <c r="K788" s="125"/>
      <c r="L788" s="5"/>
      <c r="M788" s="140"/>
      <c r="N788" s="126"/>
      <c r="O788" s="125"/>
      <c r="P788" s="5"/>
      <c r="Q788" s="140"/>
      <c r="R788" s="126"/>
      <c r="S788" s="125"/>
      <c r="T788" s="5"/>
      <c r="U788" s="140"/>
      <c r="V788" s="126"/>
      <c r="W788" s="136"/>
      <c r="X788" s="5"/>
      <c r="Y788" s="140"/>
      <c r="Z788" s="126"/>
      <c r="AA788" s="136"/>
      <c r="AB788" s="257"/>
      <c r="AC788" s="140"/>
      <c r="AD788" s="126"/>
      <c r="AE788" s="136"/>
      <c r="AF788" s="5"/>
      <c r="AG788" s="140"/>
      <c r="AH788" s="126"/>
      <c r="AI788" s="155"/>
      <c r="AJ788" s="123"/>
      <c r="AK788" s="139"/>
      <c r="AL788" s="124"/>
      <c r="AM788" s="155">
        <f>VLOOKUP(C788,'9'!$B$2:$H$1187,3,FALSE)</f>
        <v>0.12780092592592593</v>
      </c>
      <c r="AN788" s="123">
        <f>VLOOKUP(C788,'9'!$B$2:$H$1187,4,FALSE)</f>
        <v>111</v>
      </c>
      <c r="AO788" s="139">
        <f>VLOOKUP(AN788,Баллы!$A$2:$B$101,2)+AP788/2</f>
        <v>13.5</v>
      </c>
      <c r="AP788" s="124">
        <f>VLOOKUP(C788,'9'!$B$2:$H$1187,6,FALSE)</f>
        <v>25</v>
      </c>
      <c r="AQ788" s="122"/>
      <c r="AR788" s="123"/>
      <c r="AS788" s="139"/>
      <c r="AT788" s="124"/>
      <c r="AU788" s="122"/>
      <c r="AV788" s="123"/>
      <c r="AW788" s="139"/>
      <c r="AX788" s="124"/>
    </row>
    <row r="789" spans="1:50" ht="14.4" customHeight="1">
      <c r="A789" s="245">
        <f>IF(D789=0," ",RANK(D789,$D$3:$D$1238,0))</f>
        <v>773</v>
      </c>
      <c r="B789" s="246">
        <v>773</v>
      </c>
      <c r="C789" s="283" t="s">
        <v>4496</v>
      </c>
      <c r="D789" s="115">
        <f>I789+M789+Q789+U789+Y789+AC789+AG789+AK789+AO789+AW789+AS789</f>
        <v>13.5</v>
      </c>
      <c r="E789" s="115">
        <f>J789+N789+R789+V789+Z789+AD789+AH789+AL789+AP789+AX789+AT789</f>
        <v>25</v>
      </c>
      <c r="F789" s="273">
        <f>COUNTA(H789,L789,P789,T789,X789,AB789,AF789,AJ789,AN789,AV789,AR789)</f>
        <v>1</v>
      </c>
      <c r="G789" s="121"/>
      <c r="H789" s="5"/>
      <c r="I789" s="140"/>
      <c r="J789" s="126"/>
      <c r="K789" s="125"/>
      <c r="L789" s="5"/>
      <c r="M789" s="140"/>
      <c r="N789" s="126"/>
      <c r="O789" s="125"/>
      <c r="P789" s="5"/>
      <c r="Q789" s="140"/>
      <c r="R789" s="126"/>
      <c r="S789" s="125"/>
      <c r="T789" s="5"/>
      <c r="U789" s="140"/>
      <c r="V789" s="126"/>
      <c r="W789" s="136"/>
      <c r="X789" s="5"/>
      <c r="Y789" s="140"/>
      <c r="Z789" s="126"/>
      <c r="AA789" s="136"/>
      <c r="AB789" s="257"/>
      <c r="AC789" s="140"/>
      <c r="AD789" s="126"/>
      <c r="AE789" s="136"/>
      <c r="AF789" s="5"/>
      <c r="AG789" s="140"/>
      <c r="AH789" s="126"/>
      <c r="AI789" s="155"/>
      <c r="AJ789" s="123"/>
      <c r="AK789" s="139"/>
      <c r="AL789" s="124"/>
      <c r="AM789" s="155">
        <f>VLOOKUP(C789,'9'!$B$2:$H$1187,3,FALSE)</f>
        <v>0.12974537037037037</v>
      </c>
      <c r="AN789" s="123">
        <f>VLOOKUP(C789,'9'!$B$2:$H$1187,4,FALSE)</f>
        <v>114</v>
      </c>
      <c r="AO789" s="139">
        <f>VLOOKUP(AN789,Баллы!$A$2:$B$101,2)+AP789/2</f>
        <v>13.5</v>
      </c>
      <c r="AP789" s="124">
        <f>VLOOKUP(C789,'9'!$B$2:$H$1187,6,FALSE)</f>
        <v>25</v>
      </c>
      <c r="AQ789" s="122"/>
      <c r="AR789" s="123"/>
      <c r="AS789" s="139"/>
      <c r="AT789" s="124"/>
      <c r="AU789" s="122"/>
      <c r="AV789" s="123"/>
      <c r="AW789" s="139"/>
      <c r="AX789" s="124"/>
    </row>
    <row r="790" spans="1:50" ht="14.4" customHeight="1">
      <c r="A790" s="245">
        <f>IF(D790=0," ",RANK(D790,$D$3:$D$1238,0))</f>
        <v>773</v>
      </c>
      <c r="B790" s="246">
        <v>773</v>
      </c>
      <c r="C790" s="283" t="s">
        <v>4497</v>
      </c>
      <c r="D790" s="115">
        <f>I790+M790+Q790+U790+Y790+AC790+AG790+AK790+AO790+AW790+AS790</f>
        <v>13.5</v>
      </c>
      <c r="E790" s="115">
        <f>J790+N790+R790+V790+Z790+AD790+AH790+AL790+AP790+AX790+AT790</f>
        <v>25</v>
      </c>
      <c r="F790" s="273">
        <f>COUNTA(H790,L790,P790,T790,X790,AB790,AF790,AJ790,AN790,AV790,AR790)</f>
        <v>1</v>
      </c>
      <c r="G790" s="121"/>
      <c r="H790" s="5"/>
      <c r="I790" s="140"/>
      <c r="J790" s="126"/>
      <c r="K790" s="125"/>
      <c r="L790" s="5"/>
      <c r="M790" s="140"/>
      <c r="N790" s="126"/>
      <c r="O790" s="125"/>
      <c r="P790" s="5"/>
      <c r="Q790" s="140"/>
      <c r="R790" s="126"/>
      <c r="S790" s="125"/>
      <c r="T790" s="5"/>
      <c r="U790" s="140"/>
      <c r="V790" s="126"/>
      <c r="W790" s="136"/>
      <c r="X790" s="5"/>
      <c r="Y790" s="140"/>
      <c r="Z790" s="126"/>
      <c r="AA790" s="136"/>
      <c r="AB790" s="257"/>
      <c r="AC790" s="140"/>
      <c r="AD790" s="126"/>
      <c r="AE790" s="136"/>
      <c r="AF790" s="5"/>
      <c r="AG790" s="140"/>
      <c r="AH790" s="126"/>
      <c r="AI790" s="155"/>
      <c r="AJ790" s="123"/>
      <c r="AK790" s="139"/>
      <c r="AL790" s="124"/>
      <c r="AM790" s="155">
        <f>VLOOKUP(C790,'9'!$B$2:$H$1187,3,FALSE)</f>
        <v>0.12309027777777778</v>
      </c>
      <c r="AN790" s="123">
        <f>VLOOKUP(C790,'9'!$B$2:$H$1187,4,FALSE)</f>
        <v>115</v>
      </c>
      <c r="AO790" s="139">
        <f>VLOOKUP(AN790,Баллы!$A$2:$B$101,2)+AP790/2</f>
        <v>13.5</v>
      </c>
      <c r="AP790" s="124">
        <f>VLOOKUP(C790,'9'!$B$2:$H$1187,6,FALSE)</f>
        <v>25</v>
      </c>
      <c r="AQ790" s="122"/>
      <c r="AR790" s="123"/>
      <c r="AS790" s="139"/>
      <c r="AT790" s="124"/>
      <c r="AU790" s="122"/>
      <c r="AV790" s="123"/>
      <c r="AW790" s="139"/>
      <c r="AX790" s="124"/>
    </row>
    <row r="791" spans="1:50" ht="14.4" customHeight="1">
      <c r="A791" s="245">
        <f>IF(D791=0," ",RANK(D791,$D$3:$D$1238,0))</f>
        <v>773</v>
      </c>
      <c r="B791" s="246">
        <v>773</v>
      </c>
      <c r="C791" s="283" t="s">
        <v>4498</v>
      </c>
      <c r="D791" s="115">
        <f>I791+M791+Q791+U791+Y791+AC791+AG791+AK791+AO791+AW791+AS791</f>
        <v>13.5</v>
      </c>
      <c r="E791" s="115">
        <f>J791+N791+R791+V791+Z791+AD791+AH791+AL791+AP791+AX791+AT791</f>
        <v>25</v>
      </c>
      <c r="F791" s="273">
        <f>COUNTA(H791,L791,P791,T791,X791,AB791,AF791,AJ791,AN791,AV791,AR791)</f>
        <v>1</v>
      </c>
      <c r="G791" s="121"/>
      <c r="H791" s="5"/>
      <c r="I791" s="140"/>
      <c r="J791" s="126"/>
      <c r="K791" s="125"/>
      <c r="L791" s="5"/>
      <c r="M791" s="140"/>
      <c r="N791" s="126"/>
      <c r="O791" s="125"/>
      <c r="P791" s="5"/>
      <c r="Q791" s="140"/>
      <c r="R791" s="126"/>
      <c r="S791" s="125"/>
      <c r="T791" s="5"/>
      <c r="U791" s="140"/>
      <c r="V791" s="126"/>
      <c r="W791" s="136"/>
      <c r="X791" s="5"/>
      <c r="Y791" s="140"/>
      <c r="Z791" s="126"/>
      <c r="AA791" s="136"/>
      <c r="AB791" s="257"/>
      <c r="AC791" s="140"/>
      <c r="AD791" s="126"/>
      <c r="AE791" s="136"/>
      <c r="AF791" s="5"/>
      <c r="AG791" s="140"/>
      <c r="AH791" s="126"/>
      <c r="AI791" s="155"/>
      <c r="AJ791" s="123"/>
      <c r="AK791" s="139"/>
      <c r="AL791" s="124"/>
      <c r="AM791" s="155">
        <f>VLOOKUP(C791,'9'!$B$2:$H$1187,3,FALSE)</f>
        <v>0.13175925925925927</v>
      </c>
      <c r="AN791" s="123">
        <f>VLOOKUP(C791,'9'!$B$2:$H$1187,4,FALSE)</f>
        <v>116</v>
      </c>
      <c r="AO791" s="139">
        <f>VLOOKUP(AN791,Баллы!$A$2:$B$101,2)+AP791/2</f>
        <v>13.5</v>
      </c>
      <c r="AP791" s="124">
        <f>VLOOKUP(C791,'9'!$B$2:$H$1187,6,FALSE)</f>
        <v>25</v>
      </c>
      <c r="AQ791" s="122"/>
      <c r="AR791" s="123"/>
      <c r="AS791" s="139"/>
      <c r="AT791" s="124"/>
      <c r="AU791" s="122"/>
      <c r="AV791" s="123"/>
      <c r="AW791" s="139"/>
      <c r="AX791" s="124"/>
    </row>
    <row r="792" spans="1:50" ht="14.4" customHeight="1">
      <c r="A792" s="245">
        <f>IF(D792=0," ",RANK(D792,$D$3:$D$1238,0))</f>
        <v>773</v>
      </c>
      <c r="B792" s="246">
        <v>773</v>
      </c>
      <c r="C792" s="283" t="s">
        <v>4499</v>
      </c>
      <c r="D792" s="115">
        <f>I792+M792+Q792+U792+Y792+AC792+AG792+AK792+AO792+AW792+AS792</f>
        <v>13.5</v>
      </c>
      <c r="E792" s="115">
        <f>J792+N792+R792+V792+Z792+AD792+AH792+AL792+AP792+AX792+AT792</f>
        <v>25</v>
      </c>
      <c r="F792" s="273">
        <f>COUNTA(H792,L792,P792,T792,X792,AB792,AF792,AJ792,AN792,AV792,AR792)</f>
        <v>1</v>
      </c>
      <c r="G792" s="121"/>
      <c r="H792" s="5"/>
      <c r="I792" s="140"/>
      <c r="J792" s="126"/>
      <c r="K792" s="125"/>
      <c r="L792" s="5"/>
      <c r="M792" s="140"/>
      <c r="N792" s="126"/>
      <c r="O792" s="125"/>
      <c r="P792" s="5"/>
      <c r="Q792" s="140"/>
      <c r="R792" s="126"/>
      <c r="S792" s="125"/>
      <c r="T792" s="5"/>
      <c r="U792" s="140"/>
      <c r="V792" s="126"/>
      <c r="W792" s="136"/>
      <c r="X792" s="5"/>
      <c r="Y792" s="140"/>
      <c r="Z792" s="126"/>
      <c r="AA792" s="136"/>
      <c r="AB792" s="257"/>
      <c r="AC792" s="140"/>
      <c r="AD792" s="126"/>
      <c r="AE792" s="136"/>
      <c r="AF792" s="5"/>
      <c r="AG792" s="140"/>
      <c r="AH792" s="126"/>
      <c r="AI792" s="155"/>
      <c r="AJ792" s="123"/>
      <c r="AK792" s="139"/>
      <c r="AL792" s="124"/>
      <c r="AM792" s="155">
        <f>VLOOKUP(C792,'9'!$B$2:$H$1187,3,FALSE)</f>
        <v>0.13221064814814815</v>
      </c>
      <c r="AN792" s="123">
        <f>VLOOKUP(C792,'9'!$B$2:$H$1187,4,FALSE)</f>
        <v>117</v>
      </c>
      <c r="AO792" s="139">
        <f>VLOOKUP(AN792,Баллы!$A$2:$B$101,2)+AP792/2</f>
        <v>13.5</v>
      </c>
      <c r="AP792" s="124">
        <f>VLOOKUP(C792,'9'!$B$2:$H$1187,6,FALSE)</f>
        <v>25</v>
      </c>
      <c r="AQ792" s="122"/>
      <c r="AR792" s="123"/>
      <c r="AS792" s="139"/>
      <c r="AT792" s="124"/>
      <c r="AU792" s="122"/>
      <c r="AV792" s="123"/>
      <c r="AW792" s="139"/>
      <c r="AX792" s="124"/>
    </row>
    <row r="793" spans="1:50" ht="14.4" customHeight="1">
      <c r="A793" s="245">
        <f>IF(D793=0," ",RANK(D793,$D$3:$D$1238,0))</f>
        <v>773</v>
      </c>
      <c r="B793" s="246">
        <v>773</v>
      </c>
      <c r="C793" s="283" t="s">
        <v>4500</v>
      </c>
      <c r="D793" s="115">
        <f>I793+M793+Q793+U793+Y793+AC793+AG793+AK793+AO793+AW793+AS793</f>
        <v>13.5</v>
      </c>
      <c r="E793" s="115">
        <f>J793+N793+R793+V793+Z793+AD793+AH793+AL793+AP793+AX793+AT793</f>
        <v>25</v>
      </c>
      <c r="F793" s="273">
        <f>COUNTA(H793,L793,P793,T793,X793,AB793,AF793,AJ793,AN793,AV793,AR793)</f>
        <v>1</v>
      </c>
      <c r="G793" s="121"/>
      <c r="H793" s="5"/>
      <c r="I793" s="140"/>
      <c r="J793" s="126"/>
      <c r="K793" s="125"/>
      <c r="L793" s="5"/>
      <c r="M793" s="140"/>
      <c r="N793" s="126"/>
      <c r="O793" s="125"/>
      <c r="P793" s="5"/>
      <c r="Q793" s="140"/>
      <c r="R793" s="126"/>
      <c r="S793" s="125"/>
      <c r="T793" s="5"/>
      <c r="U793" s="140"/>
      <c r="V793" s="126"/>
      <c r="W793" s="136"/>
      <c r="X793" s="5"/>
      <c r="Y793" s="140"/>
      <c r="Z793" s="126"/>
      <c r="AA793" s="136"/>
      <c r="AB793" s="257"/>
      <c r="AC793" s="140"/>
      <c r="AD793" s="126"/>
      <c r="AE793" s="136"/>
      <c r="AF793" s="5"/>
      <c r="AG793" s="140"/>
      <c r="AH793" s="126"/>
      <c r="AI793" s="155"/>
      <c r="AJ793" s="123"/>
      <c r="AK793" s="139"/>
      <c r="AL793" s="124"/>
      <c r="AM793" s="155">
        <f>VLOOKUP(C793,'9'!$B$2:$H$1187,3,FALSE)</f>
        <v>0.13390046296296296</v>
      </c>
      <c r="AN793" s="123">
        <f>VLOOKUP(C793,'9'!$B$2:$H$1187,4,FALSE)</f>
        <v>118</v>
      </c>
      <c r="AO793" s="139">
        <f>VLOOKUP(AN793,Баллы!$A$2:$B$101,2)+AP793/2</f>
        <v>13.5</v>
      </c>
      <c r="AP793" s="124">
        <f>VLOOKUP(C793,'9'!$B$2:$H$1187,6,FALSE)</f>
        <v>25</v>
      </c>
      <c r="AQ793" s="122"/>
      <c r="AR793" s="123"/>
      <c r="AS793" s="139"/>
      <c r="AT793" s="124"/>
      <c r="AU793" s="122"/>
      <c r="AV793" s="123"/>
      <c r="AW793" s="139"/>
      <c r="AX793" s="124"/>
    </row>
    <row r="794" spans="1:50" ht="14.4" customHeight="1">
      <c r="A794" s="245">
        <f>IF(D794=0," ",RANK(D794,$D$3:$D$1238,0))</f>
        <v>773</v>
      </c>
      <c r="B794" s="246">
        <v>773</v>
      </c>
      <c r="C794" s="283" t="s">
        <v>4501</v>
      </c>
      <c r="D794" s="115">
        <f>I794+M794+Q794+U794+Y794+AC794+AG794+AK794+AO794+AW794+AS794</f>
        <v>13.5</v>
      </c>
      <c r="E794" s="115">
        <f>J794+N794+R794+V794+Z794+AD794+AH794+AL794+AP794+AX794+AT794</f>
        <v>25</v>
      </c>
      <c r="F794" s="273">
        <f>COUNTA(H794,L794,P794,T794,X794,AB794,AF794,AJ794,AN794,AV794,AR794)</f>
        <v>1</v>
      </c>
      <c r="G794" s="121"/>
      <c r="H794" s="5"/>
      <c r="I794" s="140"/>
      <c r="J794" s="126"/>
      <c r="K794" s="125"/>
      <c r="L794" s="5"/>
      <c r="M794" s="140"/>
      <c r="N794" s="126"/>
      <c r="O794" s="125"/>
      <c r="P794" s="5"/>
      <c r="Q794" s="140"/>
      <c r="R794" s="126"/>
      <c r="S794" s="125"/>
      <c r="T794" s="5"/>
      <c r="U794" s="140"/>
      <c r="V794" s="126"/>
      <c r="W794" s="136"/>
      <c r="X794" s="5"/>
      <c r="Y794" s="140"/>
      <c r="Z794" s="126"/>
      <c r="AA794" s="136"/>
      <c r="AB794" s="257"/>
      <c r="AC794" s="140"/>
      <c r="AD794" s="126"/>
      <c r="AE794" s="136"/>
      <c r="AF794" s="5"/>
      <c r="AG794" s="140"/>
      <c r="AH794" s="126"/>
      <c r="AI794" s="155"/>
      <c r="AJ794" s="123"/>
      <c r="AK794" s="139"/>
      <c r="AL794" s="124"/>
      <c r="AM794" s="155">
        <f>VLOOKUP(C794,'9'!$B$2:$H$1187,3,FALSE)</f>
        <v>0.1310300925925926</v>
      </c>
      <c r="AN794" s="123">
        <f>VLOOKUP(C794,'9'!$B$2:$H$1187,4,FALSE)</f>
        <v>119</v>
      </c>
      <c r="AO794" s="139">
        <f>VLOOKUP(AN794,Баллы!$A$2:$B$101,2)+AP794/2</f>
        <v>13.5</v>
      </c>
      <c r="AP794" s="124">
        <f>VLOOKUP(C794,'9'!$B$2:$H$1187,6,FALSE)</f>
        <v>25</v>
      </c>
      <c r="AQ794" s="122"/>
      <c r="AR794" s="123"/>
      <c r="AS794" s="139"/>
      <c r="AT794" s="124"/>
      <c r="AU794" s="122"/>
      <c r="AV794" s="123"/>
      <c r="AW794" s="139"/>
      <c r="AX794" s="124"/>
    </row>
    <row r="795" spans="1:50" ht="14.4" customHeight="1">
      <c r="A795" s="245">
        <f>IF(D795=0," ",RANK(D795,$D$3:$D$1238,0))</f>
        <v>773</v>
      </c>
      <c r="B795" s="246">
        <v>773</v>
      </c>
      <c r="C795" s="283" t="s">
        <v>4503</v>
      </c>
      <c r="D795" s="115">
        <f>I795+M795+Q795+U795+Y795+AC795+AG795+AK795+AO795+AW795+AS795</f>
        <v>13.5</v>
      </c>
      <c r="E795" s="115">
        <f>J795+N795+R795+V795+Z795+AD795+AH795+AL795+AP795+AX795+AT795</f>
        <v>25</v>
      </c>
      <c r="F795" s="273">
        <f>COUNTA(H795,L795,P795,T795,X795,AB795,AF795,AJ795,AN795,AV795,AR795)</f>
        <v>1</v>
      </c>
      <c r="G795" s="121"/>
      <c r="H795" s="5"/>
      <c r="I795" s="140"/>
      <c r="J795" s="126"/>
      <c r="K795" s="125"/>
      <c r="L795" s="5"/>
      <c r="M795" s="140"/>
      <c r="N795" s="126"/>
      <c r="O795" s="125"/>
      <c r="P795" s="5"/>
      <c r="Q795" s="140"/>
      <c r="R795" s="126"/>
      <c r="S795" s="125"/>
      <c r="T795" s="5"/>
      <c r="U795" s="140"/>
      <c r="V795" s="126"/>
      <c r="W795" s="136"/>
      <c r="X795" s="5"/>
      <c r="Y795" s="140"/>
      <c r="Z795" s="126"/>
      <c r="AA795" s="136"/>
      <c r="AB795" s="257"/>
      <c r="AC795" s="140"/>
      <c r="AD795" s="126"/>
      <c r="AE795" s="136"/>
      <c r="AF795" s="5"/>
      <c r="AG795" s="140"/>
      <c r="AH795" s="126"/>
      <c r="AI795" s="155"/>
      <c r="AJ795" s="123"/>
      <c r="AK795" s="139"/>
      <c r="AL795" s="124"/>
      <c r="AM795" s="155">
        <f>VLOOKUP(C795,'9'!$B$2:$H$1187,3,FALSE)</f>
        <v>0.13784722222222223</v>
      </c>
      <c r="AN795" s="123">
        <f>VLOOKUP(C795,'9'!$B$2:$H$1187,4,FALSE)</f>
        <v>121</v>
      </c>
      <c r="AO795" s="139">
        <f>VLOOKUP(AN795,Баллы!$A$2:$B$101,2)+AP795/2</f>
        <v>13.5</v>
      </c>
      <c r="AP795" s="124">
        <f>VLOOKUP(C795,'9'!$B$2:$H$1187,6,FALSE)</f>
        <v>25</v>
      </c>
      <c r="AQ795" s="122"/>
      <c r="AR795" s="123"/>
      <c r="AS795" s="139"/>
      <c r="AT795" s="124"/>
      <c r="AU795" s="122"/>
      <c r="AV795" s="123"/>
      <c r="AW795" s="139"/>
      <c r="AX795" s="124"/>
    </row>
    <row r="796" spans="1:50" ht="14.4" customHeight="1">
      <c r="A796" s="245">
        <f>IF(D796=0," ",RANK(D796,$D$3:$D$1238,0))</f>
        <v>773</v>
      </c>
      <c r="B796" s="246">
        <v>794</v>
      </c>
      <c r="C796" s="104" t="s">
        <v>6375</v>
      </c>
      <c r="D796" s="115">
        <f>I796+M796+Q796+U796+Y796+AC796+AG796+AK796+AO796+AW796+AS796</f>
        <v>13.5</v>
      </c>
      <c r="E796" s="115">
        <f>J796+N796+R796+V796+Z796+AD796+AH796+AL796+AP796+AX796+AT796</f>
        <v>15</v>
      </c>
      <c r="F796" s="273">
        <f>COUNTA(H796,L796,P796,T796,X796,AB796,AF796,AJ796,AN796,AV796,AR796)</f>
        <v>1</v>
      </c>
      <c r="G796" s="121"/>
      <c r="H796" s="5"/>
      <c r="I796" s="140"/>
      <c r="J796" s="126"/>
      <c r="K796" s="125"/>
      <c r="L796" s="5"/>
      <c r="M796" s="140"/>
      <c r="N796" s="126"/>
      <c r="O796" s="125"/>
      <c r="P796" s="5"/>
      <c r="Q796" s="140"/>
      <c r="R796" s="126"/>
      <c r="S796" s="125"/>
      <c r="T796" s="5"/>
      <c r="U796" s="140"/>
      <c r="V796" s="126"/>
      <c r="W796" s="136"/>
      <c r="X796" s="5"/>
      <c r="Y796" s="140"/>
      <c r="Z796" s="126"/>
      <c r="AA796" s="136"/>
      <c r="AB796" s="257"/>
      <c r="AC796" s="140"/>
      <c r="AD796" s="126"/>
      <c r="AE796" s="136"/>
      <c r="AF796" s="5"/>
      <c r="AG796" s="140"/>
      <c r="AH796" s="126"/>
      <c r="AI796" s="155"/>
      <c r="AJ796" s="123"/>
      <c r="AK796" s="139"/>
      <c r="AL796" s="124"/>
      <c r="AM796" s="155"/>
      <c r="AN796" s="123"/>
      <c r="AO796" s="139"/>
      <c r="AP796" s="124"/>
      <c r="AQ796" s="122"/>
      <c r="AR796" s="123"/>
      <c r="AS796" s="139"/>
      <c r="AT796" s="124"/>
      <c r="AU796" s="122">
        <f>VLOOKUP(C796,'11'!$B$9:$H$521,3,FALSE)</f>
        <v>7.6909722222222227E-2</v>
      </c>
      <c r="AV796" s="123">
        <f>VLOOKUP(C796,'11'!$B$9:$H$521,4,FALSE)</f>
        <v>85</v>
      </c>
      <c r="AW796" s="139">
        <f>VLOOKUP(AV796,Баллы!$A$2:$B$101,2)+AX796/2</f>
        <v>13.5</v>
      </c>
      <c r="AX796" s="124">
        <f>VLOOKUP(C796,'11'!$B$9:$H$521,6,FALSE)</f>
        <v>15</v>
      </c>
    </row>
    <row r="797" spans="1:50" ht="14.4" customHeight="1">
      <c r="A797" s="245">
        <f>IF(D797=0," ",RANK(D797,$D$3:$D$1238,0))</f>
        <v>773</v>
      </c>
      <c r="B797" s="246">
        <v>795</v>
      </c>
      <c r="C797" s="283" t="s">
        <v>5137</v>
      </c>
      <c r="D797" s="115">
        <f>I797+M797+Q797+U797+Y797+AC797+AG797+AK797+AO797+AW797+AS797</f>
        <v>13.5</v>
      </c>
      <c r="E797" s="115">
        <f>J797+N797+R797+V797+Z797+AD797+AH797+AL797+AP797+AX797+AT797</f>
        <v>5</v>
      </c>
      <c r="F797" s="273">
        <f>COUNTA(H797,L797,P797,T797,X797,AB797,AF797,AJ797,AN797,AV797,AR797)</f>
        <v>1</v>
      </c>
      <c r="G797" s="121"/>
      <c r="H797" s="5"/>
      <c r="I797" s="140"/>
      <c r="J797" s="126"/>
      <c r="K797" s="125"/>
      <c r="L797" s="5"/>
      <c r="M797" s="140"/>
      <c r="N797" s="126"/>
      <c r="O797" s="125"/>
      <c r="P797" s="5"/>
      <c r="Q797" s="140"/>
      <c r="R797" s="126"/>
      <c r="S797" s="125"/>
      <c r="T797" s="5"/>
      <c r="U797" s="140"/>
      <c r="V797" s="126"/>
      <c r="W797" s="136"/>
      <c r="X797" s="5"/>
      <c r="Y797" s="140"/>
      <c r="Z797" s="126"/>
      <c r="AA797" s="136"/>
      <c r="AB797" s="257"/>
      <c r="AC797" s="140"/>
      <c r="AD797" s="126"/>
      <c r="AE797" s="136"/>
      <c r="AF797" s="5"/>
      <c r="AG797" s="140"/>
      <c r="AH797" s="126"/>
      <c r="AI797" s="155"/>
      <c r="AJ797" s="123"/>
      <c r="AK797" s="139"/>
      <c r="AL797" s="124"/>
      <c r="AM797" s="155">
        <f>VLOOKUP(C797,'9'!$B$2:$H$1187,3,FALSE)</f>
        <v>1.9872685185185184E-2</v>
      </c>
      <c r="AN797" s="123">
        <f>VLOOKUP(C797,'9'!$B$2:$H$1187,4,FALSE)</f>
        <v>80</v>
      </c>
      <c r="AO797" s="139">
        <f>VLOOKUP(AN797,Баллы!$A$2:$B$101,2)+AP797/2</f>
        <v>13.5</v>
      </c>
      <c r="AP797" s="124">
        <f>VLOOKUP(C797,'9'!$B$2:$H$1187,6,FALSE)</f>
        <v>5</v>
      </c>
      <c r="AQ797" s="122"/>
      <c r="AR797" s="123"/>
      <c r="AS797" s="139"/>
      <c r="AT797" s="124"/>
      <c r="AU797" s="122"/>
      <c r="AV797" s="123"/>
      <c r="AW797" s="139"/>
      <c r="AX797" s="124"/>
    </row>
    <row r="798" spans="1:50" ht="14.4" customHeight="1">
      <c r="A798" s="245">
        <f>IF(D798=0," ",RANK(D798,$D$3:$D$1238,0))</f>
        <v>796</v>
      </c>
      <c r="B798" s="246">
        <v>796</v>
      </c>
      <c r="C798" s="107" t="s">
        <v>1997</v>
      </c>
      <c r="D798" s="115">
        <f>I798+M798+Q798+U798+Y798+AC798+AG798+AK798+AO798+AW798+AS798</f>
        <v>13</v>
      </c>
      <c r="E798" s="115">
        <f>J798+N798+R798+V798+Z798+AD798+AH798+AL798+AP798+AX798+AT798</f>
        <v>10</v>
      </c>
      <c r="F798" s="273">
        <f>COUNTA(H798,L798,P798,T798,X798,AB798,AF798,AJ798,AN798,AV798,AR798)</f>
        <v>1</v>
      </c>
      <c r="G798" s="121"/>
      <c r="H798" s="5"/>
      <c r="I798" s="140"/>
      <c r="J798" s="126"/>
      <c r="K798" s="125"/>
      <c r="L798" s="5"/>
      <c r="M798" s="140"/>
      <c r="N798" s="126"/>
      <c r="O798" s="125"/>
      <c r="P798" s="5"/>
      <c r="Q798" s="140"/>
      <c r="R798" s="126"/>
      <c r="S798" s="125">
        <f>VLOOKUP(C798,'4'!$B$2:$I$1053,3,FALSE)</f>
        <v>3.7534722222222219E-2</v>
      </c>
      <c r="T798" s="5">
        <f>VLOOKUP(C798,'4'!$B$2:$I$1053,4,FALSE)</f>
        <v>83</v>
      </c>
      <c r="U798" s="140">
        <f>VLOOKUP(T798,Баллы!$A$2:$B$101,2)+V798/2</f>
        <v>13</v>
      </c>
      <c r="V798" s="126">
        <f>VLOOKUP(C798,'4'!$B$2:$I$1053,6,FALSE)</f>
        <v>10</v>
      </c>
      <c r="W798" s="136"/>
      <c r="X798" s="5"/>
      <c r="Y798" s="140"/>
      <c r="Z798" s="126"/>
      <c r="AA798" s="127"/>
      <c r="AB798" s="257"/>
      <c r="AC798" s="140"/>
      <c r="AD798" s="126"/>
      <c r="AE798" s="136"/>
      <c r="AF798" s="5"/>
      <c r="AG798" s="140"/>
      <c r="AH798" s="126"/>
      <c r="AI798" s="155"/>
      <c r="AJ798" s="123"/>
      <c r="AK798" s="139"/>
      <c r="AL798" s="124"/>
      <c r="AM798" s="155"/>
      <c r="AN798" s="123"/>
      <c r="AO798" s="139"/>
      <c r="AP798" s="124"/>
      <c r="AQ798" s="122"/>
      <c r="AR798" s="123"/>
      <c r="AS798" s="139"/>
      <c r="AT798" s="124"/>
      <c r="AU798" s="122"/>
      <c r="AV798" s="123"/>
      <c r="AW798" s="139"/>
      <c r="AX798" s="124"/>
    </row>
    <row r="799" spans="1:50" ht="14.4" customHeight="1">
      <c r="A799" s="245">
        <f>IF(D799=0," ",RANK(D799,$D$3:$D$1238,0))</f>
        <v>796</v>
      </c>
      <c r="B799" s="246">
        <v>796</v>
      </c>
      <c r="C799" s="283" t="s">
        <v>4657</v>
      </c>
      <c r="D799" s="115">
        <f>I799+M799+Q799+U799+Y799+AC799+AG799+AK799+AO799+AW799+AS799</f>
        <v>13</v>
      </c>
      <c r="E799" s="115">
        <f>J799+N799+R799+V799+Z799+AD799+AH799+AL799+AP799+AX799+AT799</f>
        <v>10</v>
      </c>
      <c r="F799" s="273">
        <f>COUNTA(H799,L799,P799,T799,X799,AB799,AF799,AJ799,AN799,AV799,AR799)</f>
        <v>1</v>
      </c>
      <c r="G799" s="121"/>
      <c r="H799" s="5"/>
      <c r="I799" s="140"/>
      <c r="J799" s="126"/>
      <c r="K799" s="125"/>
      <c r="L799" s="5"/>
      <c r="M799" s="140"/>
      <c r="N799" s="126"/>
      <c r="O799" s="125"/>
      <c r="P799" s="5"/>
      <c r="Q799" s="140"/>
      <c r="R799" s="126"/>
      <c r="S799" s="125"/>
      <c r="T799" s="5"/>
      <c r="U799" s="140"/>
      <c r="V799" s="126"/>
      <c r="W799" s="136"/>
      <c r="X799" s="5"/>
      <c r="Y799" s="140"/>
      <c r="Z799" s="126"/>
      <c r="AA799" s="136"/>
      <c r="AB799" s="257"/>
      <c r="AC799" s="140"/>
      <c r="AD799" s="126"/>
      <c r="AE799" s="136"/>
      <c r="AF799" s="5"/>
      <c r="AG799" s="140"/>
      <c r="AH799" s="126"/>
      <c r="AI799" s="155"/>
      <c r="AJ799" s="123"/>
      <c r="AK799" s="139"/>
      <c r="AL799" s="124"/>
      <c r="AM799" s="155">
        <f>VLOOKUP(C799,'9'!$B$2:$H$1187,3,FALSE)</f>
        <v>3.7256944444444447E-2</v>
      </c>
      <c r="AN799" s="123">
        <f>VLOOKUP(C799,'9'!$B$2:$H$1187,4,FALSE)</f>
        <v>83</v>
      </c>
      <c r="AO799" s="139">
        <f>VLOOKUP(AN799,Баллы!$A$2:$B$101,2)+AP799/2</f>
        <v>13</v>
      </c>
      <c r="AP799" s="124">
        <f>VLOOKUP(C799,'9'!$B$2:$H$1187,6,FALSE)</f>
        <v>10</v>
      </c>
      <c r="AQ799" s="122"/>
      <c r="AR799" s="123"/>
      <c r="AS799" s="139"/>
      <c r="AT799" s="124"/>
      <c r="AU799" s="122"/>
      <c r="AV799" s="123"/>
      <c r="AW799" s="139"/>
      <c r="AX799" s="124"/>
    </row>
    <row r="800" spans="1:50" ht="14.4" customHeight="1">
      <c r="A800" s="245">
        <f>IF(D800=0," ",RANK(D800,$D$3:$D$1238,0))</f>
        <v>798</v>
      </c>
      <c r="B800" s="246">
        <v>798</v>
      </c>
      <c r="C800" s="104" t="s">
        <v>6376</v>
      </c>
      <c r="D800" s="115">
        <f>I800+M800+Q800+U800+Y800+AC800+AG800+AK800+AO800+AW800+AS800</f>
        <v>12.5</v>
      </c>
      <c r="E800" s="115">
        <f>J800+N800+R800+V800+Z800+AD800+AH800+AL800+AP800+AX800+AT800</f>
        <v>15</v>
      </c>
      <c r="F800" s="273">
        <f>COUNTA(H800,L800,P800,T800,X800,AB800,AF800,AJ800,AN800,AV800,AR800)</f>
        <v>1</v>
      </c>
      <c r="G800" s="121"/>
      <c r="H800" s="5"/>
      <c r="I800" s="140"/>
      <c r="J800" s="126"/>
      <c r="K800" s="125"/>
      <c r="L800" s="5"/>
      <c r="M800" s="140"/>
      <c r="N800" s="126"/>
      <c r="O800" s="125"/>
      <c r="P800" s="5"/>
      <c r="Q800" s="140"/>
      <c r="R800" s="126"/>
      <c r="S800" s="125"/>
      <c r="T800" s="5"/>
      <c r="U800" s="140"/>
      <c r="V800" s="126"/>
      <c r="W800" s="136"/>
      <c r="X800" s="5"/>
      <c r="Y800" s="140"/>
      <c r="Z800" s="126"/>
      <c r="AA800" s="136"/>
      <c r="AB800" s="257"/>
      <c r="AC800" s="140"/>
      <c r="AD800" s="126"/>
      <c r="AE800" s="136"/>
      <c r="AF800" s="5"/>
      <c r="AG800" s="140"/>
      <c r="AH800" s="126"/>
      <c r="AI800" s="155"/>
      <c r="AJ800" s="123"/>
      <c r="AK800" s="139"/>
      <c r="AL800" s="124"/>
      <c r="AM800" s="155"/>
      <c r="AN800" s="123"/>
      <c r="AO800" s="139"/>
      <c r="AP800" s="124"/>
      <c r="AQ800" s="122"/>
      <c r="AR800" s="123"/>
      <c r="AS800" s="139"/>
      <c r="AT800" s="124"/>
      <c r="AU800" s="122">
        <f>VLOOKUP(C800,'11'!$B$9:$H$521,3,FALSE)</f>
        <v>7.6921296296296293E-2</v>
      </c>
      <c r="AV800" s="123">
        <f>VLOOKUP(C800,'11'!$B$9:$H$521,4,FALSE)</f>
        <v>86</v>
      </c>
      <c r="AW800" s="139">
        <f>VLOOKUP(AV800,Баллы!$A$2:$B$101,2)+AX800/2</f>
        <v>12.5</v>
      </c>
      <c r="AX800" s="124">
        <f>VLOOKUP(C800,'11'!$B$9:$H$521,6,FALSE)</f>
        <v>15</v>
      </c>
    </row>
    <row r="801" spans="1:50" ht="14.4" customHeight="1">
      <c r="A801" s="245">
        <f>IF(D801=0," ",RANK(D801,$D$3:$D$1238,0))</f>
        <v>798</v>
      </c>
      <c r="B801" s="246">
        <v>799</v>
      </c>
      <c r="C801" s="107" t="s">
        <v>2320</v>
      </c>
      <c r="D801" s="115">
        <f>I801+M801+Q801+U801+Y801+AC801+AG801+AK801+AO801+AW801+AS801</f>
        <v>12.5</v>
      </c>
      <c r="E801" s="115">
        <f>J801+N801+R801+V801+Z801+AD801+AH801+AL801+AP801+AX801+AT801</f>
        <v>5</v>
      </c>
      <c r="F801" s="273">
        <f>COUNTA(H801,L801,P801,T801,X801,AB801,AF801,AJ801,AN801,AV801,AR801)</f>
        <v>1</v>
      </c>
      <c r="G801" s="121"/>
      <c r="H801" s="5"/>
      <c r="I801" s="140"/>
      <c r="J801" s="126"/>
      <c r="K801" s="125"/>
      <c r="L801" s="5"/>
      <c r="M801" s="140"/>
      <c r="N801" s="126"/>
      <c r="O801" s="125"/>
      <c r="P801" s="5"/>
      <c r="Q801" s="140"/>
      <c r="R801" s="126"/>
      <c r="S801" s="125">
        <f>VLOOKUP(C801,'4'!$B$2:$I$1053,3,FALSE)</f>
        <v>1.8090277777777778E-2</v>
      </c>
      <c r="T801" s="5">
        <f>VLOOKUP(C801,'4'!$B$2:$I$1053,4,FALSE)</f>
        <v>81</v>
      </c>
      <c r="U801" s="140">
        <f>VLOOKUP(T801,Баллы!$A$2:$B$101,2)+V801/2</f>
        <v>12.5</v>
      </c>
      <c r="V801" s="126">
        <f>VLOOKUP(C801,'4'!$B$2:$I$1053,6,FALSE)</f>
        <v>5</v>
      </c>
      <c r="W801" s="136"/>
      <c r="X801" s="5"/>
      <c r="Y801" s="140"/>
      <c r="Z801" s="126"/>
      <c r="AA801" s="136"/>
      <c r="AB801" s="257"/>
      <c r="AC801" s="140"/>
      <c r="AD801" s="126"/>
      <c r="AE801" s="136"/>
      <c r="AF801" s="5"/>
      <c r="AG801" s="140"/>
      <c r="AH801" s="126"/>
      <c r="AI801" s="155"/>
      <c r="AJ801" s="123"/>
      <c r="AK801" s="139"/>
      <c r="AL801" s="124"/>
      <c r="AM801" s="155"/>
      <c r="AN801" s="123"/>
      <c r="AO801" s="139"/>
      <c r="AP801" s="124"/>
      <c r="AQ801" s="122"/>
      <c r="AR801" s="123"/>
      <c r="AS801" s="139"/>
      <c r="AT801" s="124"/>
      <c r="AU801" s="122"/>
      <c r="AV801" s="123"/>
      <c r="AW801" s="139"/>
      <c r="AX801" s="124"/>
    </row>
    <row r="802" spans="1:50" ht="14.4" customHeight="1">
      <c r="A802" s="245">
        <f>IF(D802=0," ",RANK(D802,$D$3:$D$1238,0))</f>
        <v>800</v>
      </c>
      <c r="B802" s="246">
        <v>800</v>
      </c>
      <c r="C802" s="104" t="s">
        <v>621</v>
      </c>
      <c r="D802" s="115">
        <f>I802+M802+Q802+U802+Y802+AC802+AG802+AK802+AO802+AW802+AS802</f>
        <v>12</v>
      </c>
      <c r="E802" s="115">
        <f>J802+N802+R802+V802+Z802+AD802+AH802+AL802+AP802+AX802+AT802</f>
        <v>20</v>
      </c>
      <c r="F802" s="273">
        <f>COUNTA(H802,L802,P802,T802,X802,AB802,AF802,AJ802,AN802,AV802,AR802)</f>
        <v>2</v>
      </c>
      <c r="G802" s="121">
        <f>VLOOKUP(C802,'1'!$B$46:$H$384,3,FALSE)</f>
        <v>5.4930555555555559E-2</v>
      </c>
      <c r="H802" s="5">
        <f>VLOOKUP(C802,'1'!$B$46:$H$384,4,FALSE)</f>
        <v>154</v>
      </c>
      <c r="I802" s="140">
        <f>VLOOKUP(H802,Баллы!$A$2:$B$101,2)+J802/2</f>
        <v>6</v>
      </c>
      <c r="J802" s="126">
        <f>VLOOKUP(C802,'1'!$B$46:$H$384,6,FALSE)</f>
        <v>10</v>
      </c>
      <c r="K802" s="125"/>
      <c r="L802" s="5"/>
      <c r="M802" s="140"/>
      <c r="N802" s="126"/>
      <c r="O802" s="125"/>
      <c r="P802" s="5"/>
      <c r="Q802" s="140"/>
      <c r="R802" s="126"/>
      <c r="S802" s="125"/>
      <c r="T802" s="5"/>
      <c r="U802" s="140"/>
      <c r="V802" s="126"/>
      <c r="W802" s="136"/>
      <c r="X802" s="5"/>
      <c r="Y802" s="140"/>
      <c r="Z802" s="126"/>
      <c r="AA802" s="136"/>
      <c r="AB802" s="257"/>
      <c r="AC802" s="140"/>
      <c r="AD802" s="126"/>
      <c r="AE802" s="136"/>
      <c r="AF802" s="5"/>
      <c r="AG802" s="140"/>
      <c r="AH802" s="126"/>
      <c r="AI802" s="155"/>
      <c r="AJ802" s="123"/>
      <c r="AK802" s="139"/>
      <c r="AL802" s="124"/>
      <c r="AM802" s="155">
        <f>VLOOKUP(C802,'9'!$B$2:$H$1187,3,FALSE)</f>
        <v>4.866898148148148E-2</v>
      </c>
      <c r="AN802" s="123">
        <f>VLOOKUP(C802,'9'!$B$2:$H$1187,4,FALSE)</f>
        <v>262</v>
      </c>
      <c r="AO802" s="139">
        <f>VLOOKUP(AN802,Баллы!$A$2:$B$101,2)+AP802/2</f>
        <v>6</v>
      </c>
      <c r="AP802" s="124">
        <f>VLOOKUP(C802,'9'!$B$2:$H$1187,6,FALSE)</f>
        <v>10</v>
      </c>
      <c r="AQ802" s="122"/>
      <c r="AR802" s="123"/>
      <c r="AS802" s="139"/>
      <c r="AT802" s="124"/>
      <c r="AU802" s="122"/>
      <c r="AV802" s="123"/>
      <c r="AW802" s="139"/>
      <c r="AX802" s="124"/>
    </row>
    <row r="803" spans="1:50" ht="14.4" customHeight="1">
      <c r="A803" s="245">
        <f>IF(D803=0," ",RANK(D803,$D$3:$D$1238,0))</f>
        <v>800</v>
      </c>
      <c r="B803" s="246">
        <v>800</v>
      </c>
      <c r="C803" s="107" t="s">
        <v>1767</v>
      </c>
      <c r="D803" s="115">
        <f>I803+M803+Q803+U803+Y803+AC803+AG803+AK803+AO803+AW803+AS803</f>
        <v>12</v>
      </c>
      <c r="E803" s="115">
        <f>J803+N803+R803+V803+Z803+AD803+AH803+AL803+AP803+AX803+AT803</f>
        <v>20</v>
      </c>
      <c r="F803" s="273">
        <f>COUNTA(H803,L803,P803,T803,X803,AB803,AF803,AJ803,AN803,AV803,AR803)</f>
        <v>2</v>
      </c>
      <c r="G803" s="121"/>
      <c r="H803" s="5"/>
      <c r="I803" s="140"/>
      <c r="J803" s="126"/>
      <c r="K803" s="125"/>
      <c r="L803" s="5"/>
      <c r="M803" s="140"/>
      <c r="N803" s="126"/>
      <c r="O803" s="125"/>
      <c r="P803" s="5"/>
      <c r="Q803" s="140"/>
      <c r="R803" s="126"/>
      <c r="S803" s="125">
        <f>VLOOKUP(C803,'4'!$B$2:$I$1053,3,FALSE)</f>
        <v>4.0381944444444443E-2</v>
      </c>
      <c r="T803" s="5">
        <f>VLOOKUP(C803,'4'!$B$2:$I$1053,4,FALSE)</f>
        <v>121</v>
      </c>
      <c r="U803" s="140">
        <f>VLOOKUP(T803,Баллы!$A$2:$B$101,2)+V803/2</f>
        <v>6</v>
      </c>
      <c r="V803" s="126">
        <f>VLOOKUP(C803,'4'!$B$2:$I$1053,6,FALSE)</f>
        <v>10</v>
      </c>
      <c r="W803" s="136"/>
      <c r="X803" s="5"/>
      <c r="Y803" s="140"/>
      <c r="Z803" s="126"/>
      <c r="AA803" s="136"/>
      <c r="AB803" s="257"/>
      <c r="AC803" s="140"/>
      <c r="AD803" s="126"/>
      <c r="AE803" s="136"/>
      <c r="AF803" s="5"/>
      <c r="AG803" s="140"/>
      <c r="AH803" s="126"/>
      <c r="AI803" s="155"/>
      <c r="AJ803" s="123"/>
      <c r="AK803" s="139"/>
      <c r="AL803" s="124"/>
      <c r="AM803" s="155">
        <f>VLOOKUP(C803,'9'!$B$2:$H$1187,3,FALSE)</f>
        <v>4.0879629629629627E-2</v>
      </c>
      <c r="AN803" s="123">
        <f>VLOOKUP(C803,'9'!$B$2:$H$1187,4,FALSE)</f>
        <v>158</v>
      </c>
      <c r="AO803" s="139">
        <f>VLOOKUP(AN803,Баллы!$A$2:$B$101,2)+AP803/2</f>
        <v>6</v>
      </c>
      <c r="AP803" s="124">
        <f>VLOOKUP(C803,'9'!$B$2:$H$1187,6,FALSE)</f>
        <v>10</v>
      </c>
      <c r="AQ803" s="122"/>
      <c r="AR803" s="123"/>
      <c r="AS803" s="139"/>
      <c r="AT803" s="124"/>
      <c r="AU803" s="122"/>
      <c r="AV803" s="123"/>
      <c r="AW803" s="139"/>
      <c r="AX803" s="124"/>
    </row>
    <row r="804" spans="1:50" ht="14.4" customHeight="1">
      <c r="A804" s="245">
        <f>IF(D804=0," ",RANK(D804,$D$3:$D$1238,0))</f>
        <v>800</v>
      </c>
      <c r="B804" s="246">
        <v>800</v>
      </c>
      <c r="C804" s="107" t="s">
        <v>2520</v>
      </c>
      <c r="D804" s="115">
        <f>I804+M804+Q804+U804+Y804+AC804+AG804+AK804+AO804+AW804+AS804</f>
        <v>12</v>
      </c>
      <c r="E804" s="115">
        <f>J804+N804+R804+V804+Z804+AD804+AH804+AL804+AP804+AX804+AT804</f>
        <v>20</v>
      </c>
      <c r="F804" s="273">
        <f>COUNTA(H804,L804,P804,T804,X804,AB804,AF804,AJ804,AN804,AV804,AR804)</f>
        <v>2</v>
      </c>
      <c r="G804" s="121"/>
      <c r="H804" s="5"/>
      <c r="I804" s="140"/>
      <c r="J804" s="126"/>
      <c r="K804" s="125"/>
      <c r="L804" s="5"/>
      <c r="M804" s="140"/>
      <c r="N804" s="126"/>
      <c r="O804" s="125"/>
      <c r="P804" s="5"/>
      <c r="Q804" s="140"/>
      <c r="R804" s="126"/>
      <c r="S804" s="125">
        <f>VLOOKUP(C804,'4'!$B$2:$I$1053,3,FALSE)</f>
        <v>4.1527777777777775E-2</v>
      </c>
      <c r="T804" s="5">
        <f>VLOOKUP(C804,'4'!$B$2:$I$1053,4,FALSE)</f>
        <v>134</v>
      </c>
      <c r="U804" s="140">
        <f>VLOOKUP(T804,Баллы!$A$2:$B$101,2)+V804/2</f>
        <v>6</v>
      </c>
      <c r="V804" s="126">
        <f>VLOOKUP(C804,'4'!$B$2:$I$1053,6,FALSE)</f>
        <v>10</v>
      </c>
      <c r="W804" s="136"/>
      <c r="X804" s="5"/>
      <c r="Y804" s="140"/>
      <c r="Z804" s="126"/>
      <c r="AA804" s="136"/>
      <c r="AB804" s="257"/>
      <c r="AC804" s="140"/>
      <c r="AD804" s="126"/>
      <c r="AE804" s="136"/>
      <c r="AF804" s="5"/>
      <c r="AG804" s="140"/>
      <c r="AH804" s="126"/>
      <c r="AI804" s="155"/>
      <c r="AJ804" s="123"/>
      <c r="AK804" s="139"/>
      <c r="AL804" s="124"/>
      <c r="AM804" s="155">
        <f>VLOOKUP(C804,'9'!$B$2:$H$1187,3,FALSE)</f>
        <v>4.8958333333333333E-2</v>
      </c>
      <c r="AN804" s="123">
        <f>VLOOKUP(C804,'9'!$B$2:$H$1187,4,FALSE)</f>
        <v>268</v>
      </c>
      <c r="AO804" s="139">
        <f>VLOOKUP(AN804,Баллы!$A$2:$B$101,2)+AP804/2</f>
        <v>6</v>
      </c>
      <c r="AP804" s="124">
        <f>VLOOKUP(C804,'9'!$B$2:$H$1187,6,FALSE)</f>
        <v>10</v>
      </c>
      <c r="AQ804" s="122"/>
      <c r="AR804" s="123"/>
      <c r="AS804" s="139"/>
      <c r="AT804" s="124"/>
      <c r="AU804" s="122"/>
      <c r="AV804" s="123"/>
      <c r="AW804" s="139"/>
      <c r="AX804" s="124"/>
    </row>
    <row r="805" spans="1:50" ht="14.4" customHeight="1">
      <c r="A805" s="245">
        <f>IF(D805=0," ",RANK(D805,$D$3:$D$1238,0))</f>
        <v>800</v>
      </c>
      <c r="B805" s="246">
        <v>800</v>
      </c>
      <c r="C805" s="107" t="s">
        <v>2040</v>
      </c>
      <c r="D805" s="115">
        <f>I805+M805+Q805+U805+Y805+AC805+AG805+AK805+AO805+AW805+AS805</f>
        <v>12</v>
      </c>
      <c r="E805" s="115">
        <f>J805+N805+R805+V805+Z805+AD805+AH805+AL805+AP805+AX805+AT805</f>
        <v>20</v>
      </c>
      <c r="F805" s="273">
        <f>COUNTA(H805,L805,P805,T805,X805,AB805,AF805,AJ805,AN805,AV805,AR805)</f>
        <v>2</v>
      </c>
      <c r="G805" s="121"/>
      <c r="H805" s="5"/>
      <c r="I805" s="140"/>
      <c r="J805" s="126"/>
      <c r="K805" s="125"/>
      <c r="L805" s="5"/>
      <c r="M805" s="140"/>
      <c r="N805" s="126"/>
      <c r="O805" s="125"/>
      <c r="P805" s="5"/>
      <c r="Q805" s="140"/>
      <c r="R805" s="126"/>
      <c r="S805" s="125">
        <f>VLOOKUP(C805,'4'!$B$2:$I$1053,3,FALSE)</f>
        <v>4.1793981481481481E-2</v>
      </c>
      <c r="T805" s="5">
        <f>VLOOKUP(C805,'4'!$B$2:$I$1053,4,FALSE)</f>
        <v>137</v>
      </c>
      <c r="U805" s="140">
        <f>VLOOKUP(T805,Баллы!$A$2:$B$101,2)+V805/2</f>
        <v>6</v>
      </c>
      <c r="V805" s="126">
        <f>VLOOKUP(C805,'4'!$B$2:$I$1053,6,FALSE)</f>
        <v>10</v>
      </c>
      <c r="W805" s="136"/>
      <c r="X805" s="5"/>
      <c r="Y805" s="140"/>
      <c r="Z805" s="126"/>
      <c r="AA805" s="136"/>
      <c r="AB805" s="257"/>
      <c r="AC805" s="140"/>
      <c r="AD805" s="126"/>
      <c r="AE805" s="136"/>
      <c r="AF805" s="5"/>
      <c r="AG805" s="140"/>
      <c r="AH805" s="126"/>
      <c r="AI805" s="155"/>
      <c r="AJ805" s="123"/>
      <c r="AK805" s="139"/>
      <c r="AL805" s="124"/>
      <c r="AM805" s="155">
        <f>VLOOKUP(C805,'9'!$B$2:$H$1187,3,FALSE)</f>
        <v>5.0937499999999997E-2</v>
      </c>
      <c r="AN805" s="123">
        <f>VLOOKUP(C805,'9'!$B$2:$H$1187,4,FALSE)</f>
        <v>282</v>
      </c>
      <c r="AO805" s="139">
        <f>VLOOKUP(AN805,Баллы!$A$2:$B$101,2)+AP805/2</f>
        <v>6</v>
      </c>
      <c r="AP805" s="124">
        <f>VLOOKUP(C805,'9'!$B$2:$H$1187,6,FALSE)</f>
        <v>10</v>
      </c>
      <c r="AQ805" s="122"/>
      <c r="AR805" s="123"/>
      <c r="AS805" s="139"/>
      <c r="AT805" s="124"/>
      <c r="AU805" s="122"/>
      <c r="AV805" s="123"/>
      <c r="AW805" s="139"/>
      <c r="AX805" s="124"/>
    </row>
    <row r="806" spans="1:50" ht="14.4" customHeight="1">
      <c r="A806" s="245">
        <f>IF(D806=0," ",RANK(D806,$D$3:$D$1238,0))</f>
        <v>800</v>
      </c>
      <c r="B806" s="246">
        <v>800</v>
      </c>
      <c r="C806" s="107" t="s">
        <v>2333</v>
      </c>
      <c r="D806" s="115">
        <f>I806+M806+Q806+U806+Y806+AC806+AG806+AK806+AO806+AW806+AS806</f>
        <v>12</v>
      </c>
      <c r="E806" s="115">
        <f>J806+N806+R806+V806+Z806+AD806+AH806+AL806+AP806+AX806+AT806</f>
        <v>20</v>
      </c>
      <c r="F806" s="273">
        <f>COUNTA(H806,L806,P806,T806,X806,AB806,AF806,AJ806,AN806,AV806,AR806)</f>
        <v>2</v>
      </c>
      <c r="G806" s="121"/>
      <c r="H806" s="5"/>
      <c r="I806" s="140"/>
      <c r="J806" s="126"/>
      <c r="K806" s="125"/>
      <c r="L806" s="5"/>
      <c r="M806" s="140"/>
      <c r="N806" s="126"/>
      <c r="O806" s="125"/>
      <c r="P806" s="5"/>
      <c r="Q806" s="140"/>
      <c r="R806" s="126"/>
      <c r="S806" s="125">
        <f>VLOOKUP(C806,'4'!$B$2:$I$1053,3,FALSE)</f>
        <v>4.4479166666666667E-2</v>
      </c>
      <c r="T806" s="5">
        <f>VLOOKUP(C806,'4'!$B$2:$I$1053,4,FALSE)</f>
        <v>160</v>
      </c>
      <c r="U806" s="140">
        <f>VLOOKUP(T806,Баллы!$A$2:$B$101,2)+V806/2</f>
        <v>6</v>
      </c>
      <c r="V806" s="126">
        <f>VLOOKUP(C806,'4'!$B$2:$I$1053,6,FALSE)</f>
        <v>10</v>
      </c>
      <c r="W806" s="136"/>
      <c r="X806" s="5"/>
      <c r="Y806" s="140"/>
      <c r="Z806" s="126"/>
      <c r="AA806" s="136"/>
      <c r="AB806" s="257"/>
      <c r="AC806" s="140"/>
      <c r="AD806" s="126"/>
      <c r="AE806" s="136"/>
      <c r="AF806" s="5"/>
      <c r="AG806" s="140"/>
      <c r="AH806" s="126"/>
      <c r="AI806" s="155"/>
      <c r="AJ806" s="123"/>
      <c r="AK806" s="139"/>
      <c r="AL806" s="124"/>
      <c r="AM806" s="155">
        <f>VLOOKUP(C806,'9'!$B$2:$H$1187,3,FALSE)</f>
        <v>4.2418981481481481E-2</v>
      </c>
      <c r="AN806" s="123">
        <f>VLOOKUP(C806,'9'!$B$2:$H$1187,4,FALSE)</f>
        <v>188</v>
      </c>
      <c r="AO806" s="139">
        <f>VLOOKUP(AN806,Баллы!$A$2:$B$101,2)+AP806/2</f>
        <v>6</v>
      </c>
      <c r="AP806" s="124">
        <f>VLOOKUP(C806,'9'!$B$2:$H$1187,6,FALSE)</f>
        <v>10</v>
      </c>
      <c r="AQ806" s="122"/>
      <c r="AR806" s="123"/>
      <c r="AS806" s="139"/>
      <c r="AT806" s="124"/>
      <c r="AU806" s="122"/>
      <c r="AV806" s="123"/>
      <c r="AW806" s="139"/>
      <c r="AX806" s="124"/>
    </row>
    <row r="807" spans="1:50" ht="14.4" customHeight="1">
      <c r="A807" s="245">
        <f>IF(D807=0," ",RANK(D807,$D$3:$D$1238,0))</f>
        <v>800</v>
      </c>
      <c r="B807" s="246">
        <v>800</v>
      </c>
      <c r="C807" s="107" t="s">
        <v>2490</v>
      </c>
      <c r="D807" s="115">
        <f>I807+M807+Q807+U807+Y807+AC807+AG807+AK807+AO807+AW807+AS807</f>
        <v>12</v>
      </c>
      <c r="E807" s="115">
        <f>J807+N807+R807+V807+Z807+AD807+AH807+AL807+AP807+AX807+AT807</f>
        <v>20</v>
      </c>
      <c r="F807" s="273">
        <f>COUNTA(H807,L807,P807,T807,X807,AB807,AF807,AJ807,AN807,AV807,AR807)</f>
        <v>2</v>
      </c>
      <c r="G807" s="121"/>
      <c r="H807" s="5"/>
      <c r="I807" s="140"/>
      <c r="J807" s="126"/>
      <c r="K807" s="125"/>
      <c r="L807" s="5"/>
      <c r="M807" s="140"/>
      <c r="N807" s="126"/>
      <c r="O807" s="125"/>
      <c r="P807" s="5"/>
      <c r="Q807" s="140"/>
      <c r="R807" s="126"/>
      <c r="S807" s="125">
        <f>VLOOKUP(C807,'4'!$B$2:$I$1053,3,FALSE)</f>
        <v>4.6157407407407404E-2</v>
      </c>
      <c r="T807" s="5">
        <f>VLOOKUP(C807,'4'!$B$2:$I$1053,4,FALSE)</f>
        <v>177</v>
      </c>
      <c r="U807" s="140">
        <f>VLOOKUP(T807,Баллы!$A$2:$B$101,2)+V807/2</f>
        <v>6</v>
      </c>
      <c r="V807" s="126">
        <f>VLOOKUP(C807,'4'!$B$2:$I$1053,6,FALSE)</f>
        <v>10</v>
      </c>
      <c r="W807" s="136"/>
      <c r="X807" s="5"/>
      <c r="Y807" s="140"/>
      <c r="Z807" s="126"/>
      <c r="AA807" s="136"/>
      <c r="AB807" s="257"/>
      <c r="AC807" s="140"/>
      <c r="AD807" s="126"/>
      <c r="AE807" s="136"/>
      <c r="AF807" s="5"/>
      <c r="AG807" s="140"/>
      <c r="AH807" s="126"/>
      <c r="AI807" s="155"/>
      <c r="AJ807" s="123"/>
      <c r="AK807" s="139"/>
      <c r="AL807" s="124"/>
      <c r="AM807" s="155">
        <f>VLOOKUP(C807,'9'!$B$2:$H$1187,3,FALSE)</f>
        <v>3.9050925925925926E-2</v>
      </c>
      <c r="AN807" s="123">
        <f>VLOOKUP(C807,'9'!$B$2:$H$1187,4,FALSE)</f>
        <v>120</v>
      </c>
      <c r="AO807" s="139">
        <f>VLOOKUP(AN807,Баллы!$A$2:$B$101,2)+AP807/2</f>
        <v>6</v>
      </c>
      <c r="AP807" s="124">
        <f>VLOOKUP(C807,'9'!$B$2:$H$1187,6,FALSE)</f>
        <v>10</v>
      </c>
      <c r="AQ807" s="122"/>
      <c r="AR807" s="123"/>
      <c r="AS807" s="139"/>
      <c r="AT807" s="124"/>
      <c r="AU807" s="122"/>
      <c r="AV807" s="123"/>
      <c r="AW807" s="139"/>
      <c r="AX807" s="124"/>
    </row>
    <row r="808" spans="1:50" ht="14.4" customHeight="1">
      <c r="A808" s="245">
        <f>IF(D808=0," ",RANK(D808,$D$3:$D$1238,0))</f>
        <v>800</v>
      </c>
      <c r="B808" s="246">
        <v>800</v>
      </c>
      <c r="C808" s="107" t="s">
        <v>2112</v>
      </c>
      <c r="D808" s="115">
        <f>I808+M808+Q808+U808+Y808+AC808+AG808+AK808+AO808+AW808+AS808</f>
        <v>12</v>
      </c>
      <c r="E808" s="115">
        <f>J808+N808+R808+V808+Z808+AD808+AH808+AL808+AP808+AX808+AT808</f>
        <v>20</v>
      </c>
      <c r="F808" s="273">
        <f>COUNTA(H808,L808,P808,T808,X808,AB808,AF808,AJ808,AN808,AV808,AR808)</f>
        <v>2</v>
      </c>
      <c r="G808" s="121"/>
      <c r="H808" s="5"/>
      <c r="I808" s="140"/>
      <c r="J808" s="126"/>
      <c r="K808" s="125"/>
      <c r="L808" s="5"/>
      <c r="M808" s="140"/>
      <c r="N808" s="126"/>
      <c r="O808" s="125"/>
      <c r="P808" s="5"/>
      <c r="Q808" s="140"/>
      <c r="R808" s="126"/>
      <c r="S808" s="125">
        <f>VLOOKUP(C808,'4'!$B$2:$I$1053,3,FALSE)</f>
        <v>5.3113425925925925E-2</v>
      </c>
      <c r="T808" s="5">
        <f>VLOOKUP(C808,'4'!$B$2:$I$1053,4,FALSE)</f>
        <v>215</v>
      </c>
      <c r="U808" s="140">
        <f>VLOOKUP(T808,Баллы!$A$2:$B$101,2)+V808/2</f>
        <v>6</v>
      </c>
      <c r="V808" s="126">
        <f>VLOOKUP(C808,'4'!$B$2:$I$1053,6,FALSE)</f>
        <v>10</v>
      </c>
      <c r="W808" s="136"/>
      <c r="X808" s="5"/>
      <c r="Y808" s="140"/>
      <c r="Z808" s="126"/>
      <c r="AA808" s="136"/>
      <c r="AB808" s="257"/>
      <c r="AC808" s="140"/>
      <c r="AD808" s="126"/>
      <c r="AE808" s="136"/>
      <c r="AF808" s="5"/>
      <c r="AG808" s="140"/>
      <c r="AH808" s="126"/>
      <c r="AI808" s="155"/>
      <c r="AJ808" s="123"/>
      <c r="AK808" s="139"/>
      <c r="AL808" s="124"/>
      <c r="AM808" s="155">
        <f>VLOOKUP(C808,'9'!$B$2:$H$1187,3,FALSE)</f>
        <v>4.3506944444444445E-2</v>
      </c>
      <c r="AN808" s="123">
        <f>VLOOKUP(C808,'9'!$B$2:$H$1187,4,FALSE)</f>
        <v>194</v>
      </c>
      <c r="AO808" s="139">
        <f>VLOOKUP(AN808,Баллы!$A$2:$B$101,2)+AP808/2</f>
        <v>6</v>
      </c>
      <c r="AP808" s="124">
        <f>VLOOKUP(C808,'9'!$B$2:$H$1187,6,FALSE)</f>
        <v>10</v>
      </c>
      <c r="AQ808" s="122"/>
      <c r="AR808" s="123"/>
      <c r="AS808" s="139"/>
      <c r="AT808" s="124"/>
      <c r="AU808" s="122"/>
      <c r="AV808" s="123"/>
      <c r="AW808" s="139"/>
      <c r="AX808" s="124"/>
    </row>
    <row r="809" spans="1:50" ht="14.4" customHeight="1">
      <c r="A809" s="245">
        <f>IF(D809=0," ",RANK(D809,$D$3:$D$1238,0))</f>
        <v>800</v>
      </c>
      <c r="B809" s="246">
        <v>800</v>
      </c>
      <c r="C809" s="107" t="s">
        <v>1644</v>
      </c>
      <c r="D809" s="115">
        <f>I809+M809+Q809+U809+Y809+AC809+AG809+AK809+AO809+AW809+AS809</f>
        <v>12</v>
      </c>
      <c r="E809" s="115">
        <f>J809+N809+R809+V809+Z809+AD809+AH809+AL809+AP809+AX809+AT809</f>
        <v>20</v>
      </c>
      <c r="F809" s="273">
        <f>COUNTA(H809,L809,P809,T809,X809,AB809,AF809,AJ809,AN809,AV809,AR809)</f>
        <v>2</v>
      </c>
      <c r="G809" s="121"/>
      <c r="H809" s="5"/>
      <c r="I809" s="140"/>
      <c r="J809" s="126"/>
      <c r="K809" s="125"/>
      <c r="L809" s="5"/>
      <c r="M809" s="140"/>
      <c r="N809" s="126"/>
      <c r="O809" s="125"/>
      <c r="P809" s="5"/>
      <c r="Q809" s="140"/>
      <c r="R809" s="126"/>
      <c r="S809" s="125">
        <f>VLOOKUP(C809,'4'!$B$2:$I$1053,3,FALSE)</f>
        <v>6.0659722222222219E-2</v>
      </c>
      <c r="T809" s="5">
        <f>VLOOKUP(C809,'4'!$B$2:$I$1053,4,FALSE)</f>
        <v>222</v>
      </c>
      <c r="U809" s="140">
        <f>VLOOKUP(T809,Баллы!$A$2:$B$101,2)+V809/2</f>
        <v>6</v>
      </c>
      <c r="V809" s="126">
        <f>VLOOKUP(C809,'4'!$B$2:$I$1053,6,FALSE)</f>
        <v>10</v>
      </c>
      <c r="W809" s="136"/>
      <c r="X809" s="5"/>
      <c r="Y809" s="140"/>
      <c r="Z809" s="126"/>
      <c r="AA809" s="136"/>
      <c r="AB809" s="257"/>
      <c r="AC809" s="140"/>
      <c r="AD809" s="126"/>
      <c r="AE809" s="136"/>
      <c r="AF809" s="5"/>
      <c r="AG809" s="140"/>
      <c r="AH809" s="126"/>
      <c r="AI809" s="155"/>
      <c r="AJ809" s="123"/>
      <c r="AK809" s="139"/>
      <c r="AL809" s="124"/>
      <c r="AM809" s="155">
        <f>VLOOKUP(C809,'9'!$B$2:$H$1187,3,FALSE)</f>
        <v>5.4328703703703705E-2</v>
      </c>
      <c r="AN809" s="123">
        <f>VLOOKUP(C809,'9'!$B$2:$H$1187,4,FALSE)</f>
        <v>293</v>
      </c>
      <c r="AO809" s="139">
        <f>VLOOKUP(AN809,Баллы!$A$2:$B$101,2)+AP809/2</f>
        <v>6</v>
      </c>
      <c r="AP809" s="124">
        <f>VLOOKUP(C809,'9'!$B$2:$H$1187,6,FALSE)</f>
        <v>10</v>
      </c>
      <c r="AQ809" s="122"/>
      <c r="AR809" s="123"/>
      <c r="AS809" s="139"/>
      <c r="AT809" s="124"/>
      <c r="AU809" s="122"/>
      <c r="AV809" s="123"/>
      <c r="AW809" s="139"/>
      <c r="AX809" s="124"/>
    </row>
    <row r="810" spans="1:50" ht="14.4" customHeight="1">
      <c r="A810" s="245">
        <f>IF(D810=0," ",RANK(D810,$D$3:$D$1238,0))</f>
        <v>800</v>
      </c>
      <c r="B810" s="246">
        <v>800</v>
      </c>
      <c r="C810" s="107" t="s">
        <v>2419</v>
      </c>
      <c r="D810" s="115">
        <f>I810+M810+Q810+U810+Y810+AC810+AG810+AK810+AO810+AW810+AS810</f>
        <v>12</v>
      </c>
      <c r="E810" s="115">
        <f>J810+N810+R810+V810+Z810+AD810+AH810+AL810+AP810+AX810+AT810</f>
        <v>20</v>
      </c>
      <c r="F810" s="273">
        <f>COUNTA(H810,L810,P810,T810,X810,AB810,AF810,AJ810,AN810,AV810,AR810)</f>
        <v>1</v>
      </c>
      <c r="G810" s="121"/>
      <c r="H810" s="5"/>
      <c r="I810" s="140"/>
      <c r="J810" s="126"/>
      <c r="K810" s="125"/>
      <c r="L810" s="5"/>
      <c r="M810" s="140"/>
      <c r="N810" s="126"/>
      <c r="O810" s="125"/>
      <c r="P810" s="5"/>
      <c r="Q810" s="140"/>
      <c r="R810" s="126"/>
      <c r="S810" s="125">
        <f>VLOOKUP(C810,'4'!$B$2:$I$1053,3,FALSE)</f>
        <v>8.5798611111111117E-2</v>
      </c>
      <c r="T810" s="5">
        <f>VLOOKUP(C810,'4'!$B$2:$I$1053,4,FALSE)</f>
        <v>89</v>
      </c>
      <c r="U810" s="140">
        <f>VLOOKUP(T810,Баллы!$A$2:$B$101,2)+V810/2</f>
        <v>12</v>
      </c>
      <c r="V810" s="126">
        <f>VLOOKUP(C810,'4'!$B$2:$I$1053,6,FALSE)</f>
        <v>20</v>
      </c>
      <c r="W810" s="136"/>
      <c r="X810" s="5"/>
      <c r="Y810" s="140"/>
      <c r="Z810" s="126"/>
      <c r="AA810" s="136"/>
      <c r="AB810" s="257"/>
      <c r="AC810" s="140"/>
      <c r="AD810" s="126"/>
      <c r="AE810" s="136"/>
      <c r="AF810" s="5"/>
      <c r="AG810" s="140"/>
      <c r="AH810" s="126"/>
      <c r="AI810" s="155"/>
      <c r="AJ810" s="123"/>
      <c r="AK810" s="139"/>
      <c r="AL810" s="124"/>
      <c r="AM810" s="155"/>
      <c r="AN810" s="123"/>
      <c r="AO810" s="139"/>
      <c r="AP810" s="124"/>
      <c r="AQ810" s="122"/>
      <c r="AR810" s="123"/>
      <c r="AS810" s="139"/>
      <c r="AT810" s="124"/>
      <c r="AU810" s="122"/>
      <c r="AV810" s="123"/>
      <c r="AW810" s="139"/>
      <c r="AX810" s="124"/>
    </row>
    <row r="811" spans="1:50" ht="14.4" customHeight="1">
      <c r="A811" s="245">
        <f>IF(D811=0," ",RANK(D811,$D$3:$D$1238,0))</f>
        <v>800</v>
      </c>
      <c r="B811" s="246">
        <v>809</v>
      </c>
      <c r="C811" s="104" t="s">
        <v>577</v>
      </c>
      <c r="D811" s="115">
        <f>I811+M811+Q811+U811+Y811+AC811+AG811+AK811+AO811+AW811+AS811</f>
        <v>12</v>
      </c>
      <c r="E811" s="115">
        <f>J811+N811+R811+V811+Z811+AD811+AH811+AL811+AP811+AX811+AT811</f>
        <v>10</v>
      </c>
      <c r="F811" s="273">
        <f>COUNTA(H811,L811,P811,T811,X811,AB811,AF811,AJ811,AN811,AV811,AR811)</f>
        <v>1</v>
      </c>
      <c r="G811" s="121">
        <f>VLOOKUP(C811,'1'!$B$46:$H$384,3,FALSE)</f>
        <v>4.0300925925925928E-2</v>
      </c>
      <c r="H811" s="5">
        <f>VLOOKUP(C811,'1'!$B$46:$H$384,4,FALSE)</f>
        <v>84</v>
      </c>
      <c r="I811" s="140">
        <f>VLOOKUP(H811,Баллы!$A$2:$B$101,2)+J811/2</f>
        <v>12</v>
      </c>
      <c r="J811" s="126">
        <f>VLOOKUP(C811,'1'!$B$46:$H$384,6,FALSE)</f>
        <v>10</v>
      </c>
      <c r="K811" s="125"/>
      <c r="L811" s="5"/>
      <c r="M811" s="140"/>
      <c r="N811" s="126"/>
      <c r="O811" s="125"/>
      <c r="P811" s="5"/>
      <c r="Q811" s="140"/>
      <c r="R811" s="126"/>
      <c r="S811" s="125"/>
      <c r="T811" s="5"/>
      <c r="U811" s="140"/>
      <c r="V811" s="126"/>
      <c r="W811" s="136"/>
      <c r="X811" s="5"/>
      <c r="Y811" s="140"/>
      <c r="Z811" s="126"/>
      <c r="AA811" s="136"/>
      <c r="AB811" s="257"/>
      <c r="AC811" s="140"/>
      <c r="AD811" s="126"/>
      <c r="AE811" s="136"/>
      <c r="AF811" s="5"/>
      <c r="AG811" s="140"/>
      <c r="AH811" s="126"/>
      <c r="AI811" s="155"/>
      <c r="AJ811" s="123"/>
      <c r="AK811" s="139"/>
      <c r="AL811" s="124"/>
      <c r="AM811" s="155"/>
      <c r="AN811" s="123"/>
      <c r="AO811" s="139"/>
      <c r="AP811" s="124"/>
      <c r="AQ811" s="122"/>
      <c r="AR811" s="123"/>
      <c r="AS811" s="139"/>
      <c r="AT811" s="124"/>
      <c r="AU811" s="122"/>
      <c r="AV811" s="123"/>
      <c r="AW811" s="139"/>
      <c r="AX811" s="124"/>
    </row>
    <row r="812" spans="1:50" ht="14.4" customHeight="1">
      <c r="A812" s="245">
        <f>IF(D812=0," ",RANK(D812,$D$3:$D$1238,0))</f>
        <v>800</v>
      </c>
      <c r="B812" s="246">
        <v>809</v>
      </c>
      <c r="C812" s="107" t="s">
        <v>1784</v>
      </c>
      <c r="D812" s="115">
        <f>I812+M812+Q812+U812+Y812+AC812+AG812+AK812+AO812+AW812+AS812</f>
        <v>12</v>
      </c>
      <c r="E812" s="115">
        <f>J812+N812+R812+V812+Z812+AD812+AH812+AL812+AP812+AX812+AT812</f>
        <v>10</v>
      </c>
      <c r="F812" s="273">
        <f>COUNTA(H812,L812,P812,T812,X812,AB812,AF812,AJ812,AN812,AV812,AR812)</f>
        <v>1</v>
      </c>
      <c r="G812" s="121"/>
      <c r="H812" s="5"/>
      <c r="I812" s="140"/>
      <c r="J812" s="126"/>
      <c r="K812" s="125"/>
      <c r="L812" s="5"/>
      <c r="M812" s="140"/>
      <c r="N812" s="126"/>
      <c r="O812" s="125"/>
      <c r="P812" s="5"/>
      <c r="Q812" s="140"/>
      <c r="R812" s="126"/>
      <c r="S812" s="125">
        <f>VLOOKUP(C812,'4'!$B$2:$I$1053,3,FALSE)</f>
        <v>3.7696759259259256E-2</v>
      </c>
      <c r="T812" s="5">
        <f>VLOOKUP(C812,'4'!$B$2:$I$1053,4,FALSE)</f>
        <v>84</v>
      </c>
      <c r="U812" s="140">
        <f>VLOOKUP(T812,Баллы!$A$2:$B$101,2)+V812/2</f>
        <v>12</v>
      </c>
      <c r="V812" s="126">
        <f>VLOOKUP(C812,'4'!$B$2:$I$1053,6,FALSE)</f>
        <v>10</v>
      </c>
      <c r="W812" s="136"/>
      <c r="X812" s="5"/>
      <c r="Y812" s="140"/>
      <c r="Z812" s="126"/>
      <c r="AA812" s="136"/>
      <c r="AB812" s="257"/>
      <c r="AC812" s="140"/>
      <c r="AD812" s="126"/>
      <c r="AE812" s="136"/>
      <c r="AF812" s="5"/>
      <c r="AG812" s="140"/>
      <c r="AH812" s="126"/>
      <c r="AI812" s="155"/>
      <c r="AJ812" s="123"/>
      <c r="AK812" s="139"/>
      <c r="AL812" s="124"/>
      <c r="AM812" s="155"/>
      <c r="AN812" s="123"/>
      <c r="AO812" s="139"/>
      <c r="AP812" s="124"/>
      <c r="AQ812" s="122"/>
      <c r="AR812" s="123"/>
      <c r="AS812" s="139"/>
      <c r="AT812" s="124"/>
      <c r="AU812" s="122"/>
      <c r="AV812" s="123"/>
      <c r="AW812" s="139"/>
      <c r="AX812" s="124"/>
    </row>
    <row r="813" spans="1:50" ht="14.4" customHeight="1">
      <c r="A813" s="245">
        <f>IF(D813=0," ",RANK(D813,$D$3:$D$1238,0))</f>
        <v>811</v>
      </c>
      <c r="B813" s="246">
        <v>811</v>
      </c>
      <c r="C813" s="104" t="s">
        <v>6377</v>
      </c>
      <c r="D813" s="115">
        <f>I813+M813+Q813+U813+Y813+AC813+AG813+AK813+AO813+AW813+AS813</f>
        <v>11.5</v>
      </c>
      <c r="E813" s="115">
        <f>J813+N813+R813+V813+Z813+AD813+AH813+AL813+AP813+AX813+AT813</f>
        <v>15</v>
      </c>
      <c r="F813" s="273">
        <f>COUNTA(H813,L813,P813,T813,X813,AB813,AF813,AJ813,AN813,AV813,AR813)</f>
        <v>1</v>
      </c>
      <c r="G813" s="121"/>
      <c r="H813" s="5"/>
      <c r="I813" s="140"/>
      <c r="J813" s="126"/>
      <c r="K813" s="125"/>
      <c r="L813" s="5"/>
      <c r="M813" s="140"/>
      <c r="N813" s="126"/>
      <c r="O813" s="125"/>
      <c r="P813" s="5"/>
      <c r="Q813" s="140"/>
      <c r="R813" s="126"/>
      <c r="S813" s="125"/>
      <c r="T813" s="5"/>
      <c r="U813" s="140"/>
      <c r="V813" s="126"/>
      <c r="W813" s="136"/>
      <c r="X813" s="5"/>
      <c r="Y813" s="140"/>
      <c r="Z813" s="126"/>
      <c r="AA813" s="136"/>
      <c r="AB813" s="257"/>
      <c r="AC813" s="140"/>
      <c r="AD813" s="126"/>
      <c r="AE813" s="136"/>
      <c r="AF813" s="5"/>
      <c r="AG813" s="140"/>
      <c r="AH813" s="126"/>
      <c r="AI813" s="155"/>
      <c r="AJ813" s="123"/>
      <c r="AK813" s="139"/>
      <c r="AL813" s="124"/>
      <c r="AM813" s="155"/>
      <c r="AN813" s="123"/>
      <c r="AO813" s="139"/>
      <c r="AP813" s="124"/>
      <c r="AQ813" s="122"/>
      <c r="AR813" s="123"/>
      <c r="AS813" s="139"/>
      <c r="AT813" s="124"/>
      <c r="AU813" s="122">
        <f>VLOOKUP(C813,'11'!$B$9:$H$521,3,FALSE)</f>
        <v>7.6932870370370374E-2</v>
      </c>
      <c r="AV813" s="123">
        <f>VLOOKUP(C813,'11'!$B$9:$H$521,4,FALSE)</f>
        <v>87</v>
      </c>
      <c r="AW813" s="139">
        <f>VLOOKUP(AV813,Баллы!$A$2:$B$101,2)+AX813/2</f>
        <v>11.5</v>
      </c>
      <c r="AX813" s="124">
        <f>VLOOKUP(C813,'11'!$B$9:$H$521,6,FALSE)</f>
        <v>15</v>
      </c>
    </row>
    <row r="814" spans="1:50" ht="14.4" customHeight="1">
      <c r="A814" s="245">
        <f>IF(D814=0," ",RANK(D814,$D$3:$D$1238,0))</f>
        <v>811</v>
      </c>
      <c r="B814" s="246">
        <v>812</v>
      </c>
      <c r="C814" s="107" t="s">
        <v>2319</v>
      </c>
      <c r="D814" s="115">
        <f>I814+M814+Q814+U814+Y814+AC814+AG814+AK814+AO814+AW814+AS814</f>
        <v>11.5</v>
      </c>
      <c r="E814" s="115">
        <f>J814+N814+R814+V814+Z814+AD814+AH814+AL814+AP814+AX814+AT814</f>
        <v>5</v>
      </c>
      <c r="F814" s="273">
        <f>COUNTA(H814,L814,P814,T814,X814,AB814,AF814,AJ814,AN814,AV814,AR814)</f>
        <v>1</v>
      </c>
      <c r="G814" s="121"/>
      <c r="H814" s="5"/>
      <c r="I814" s="140"/>
      <c r="J814" s="126"/>
      <c r="K814" s="125"/>
      <c r="L814" s="5"/>
      <c r="M814" s="140"/>
      <c r="N814" s="126"/>
      <c r="O814" s="125"/>
      <c r="P814" s="5"/>
      <c r="Q814" s="140"/>
      <c r="R814" s="126"/>
      <c r="S814" s="125">
        <f>VLOOKUP(C814,'4'!$B$2:$I$1053,3,FALSE)</f>
        <v>1.8136574074074076E-2</v>
      </c>
      <c r="T814" s="5">
        <f>VLOOKUP(C814,'4'!$B$2:$I$1053,4,FALSE)</f>
        <v>82</v>
      </c>
      <c r="U814" s="140">
        <f>VLOOKUP(T814,Баллы!$A$2:$B$101,2)+V814/2</f>
        <v>11.5</v>
      </c>
      <c r="V814" s="126">
        <f>VLOOKUP(C814,'4'!$B$2:$I$1053,6,FALSE)</f>
        <v>5</v>
      </c>
      <c r="W814" s="136"/>
      <c r="X814" s="5"/>
      <c r="Y814" s="140"/>
      <c r="Z814" s="126"/>
      <c r="AA814" s="136"/>
      <c r="AB814" s="257"/>
      <c r="AC814" s="140"/>
      <c r="AD814" s="126"/>
      <c r="AE814" s="136"/>
      <c r="AF814" s="5"/>
      <c r="AG814" s="140"/>
      <c r="AH814" s="126"/>
      <c r="AI814" s="155"/>
      <c r="AJ814" s="123"/>
      <c r="AK814" s="139"/>
      <c r="AL814" s="124"/>
      <c r="AM814" s="155"/>
      <c r="AN814" s="123"/>
      <c r="AO814" s="139"/>
      <c r="AP814" s="124"/>
      <c r="AQ814" s="122"/>
      <c r="AR814" s="123"/>
      <c r="AS814" s="139"/>
      <c r="AT814" s="124"/>
      <c r="AU814" s="122"/>
      <c r="AV814" s="123"/>
      <c r="AW814" s="139"/>
      <c r="AX814" s="124"/>
    </row>
    <row r="815" spans="1:50" ht="14.4" customHeight="1">
      <c r="A815" s="245">
        <f>IF(D815=0," ",RANK(D815,$D$3:$D$1238,0))</f>
        <v>811</v>
      </c>
      <c r="B815" s="246">
        <v>812</v>
      </c>
      <c r="C815" s="283" t="s">
        <v>5140</v>
      </c>
      <c r="D815" s="115">
        <f>I815+M815+Q815+U815+Y815+AC815+AG815+AK815+AO815+AW815+AS815</f>
        <v>11.5</v>
      </c>
      <c r="E815" s="115">
        <f>J815+N815+R815+V815+Z815+AD815+AH815+AL815+AP815+AX815+AT815</f>
        <v>5</v>
      </c>
      <c r="F815" s="273">
        <f>COUNTA(H815,L815,P815,T815,X815,AB815,AF815,AJ815,AN815,AV815,AR815)</f>
        <v>1</v>
      </c>
      <c r="G815" s="121"/>
      <c r="H815" s="5"/>
      <c r="I815" s="140"/>
      <c r="J815" s="126"/>
      <c r="K815" s="125"/>
      <c r="L815" s="5"/>
      <c r="M815" s="140"/>
      <c r="N815" s="126"/>
      <c r="O815" s="125"/>
      <c r="P815" s="5"/>
      <c r="Q815" s="140"/>
      <c r="R815" s="126"/>
      <c r="S815" s="125"/>
      <c r="T815" s="5"/>
      <c r="U815" s="140"/>
      <c r="V815" s="126"/>
      <c r="W815" s="136"/>
      <c r="X815" s="5"/>
      <c r="Y815" s="140"/>
      <c r="Z815" s="126"/>
      <c r="AA815" s="136"/>
      <c r="AB815" s="257"/>
      <c r="AC815" s="140"/>
      <c r="AD815" s="126"/>
      <c r="AE815" s="136"/>
      <c r="AF815" s="5"/>
      <c r="AG815" s="140"/>
      <c r="AH815" s="126"/>
      <c r="AI815" s="155"/>
      <c r="AJ815" s="123"/>
      <c r="AK815" s="139"/>
      <c r="AL815" s="124"/>
      <c r="AM815" s="155">
        <f>VLOOKUP(C815,'9'!$B$2:$H$1187,3,FALSE)</f>
        <v>2.0659722222222222E-2</v>
      </c>
      <c r="AN815" s="123">
        <f>VLOOKUP(C815,'9'!$B$2:$H$1187,4,FALSE)</f>
        <v>82</v>
      </c>
      <c r="AO815" s="139">
        <f>VLOOKUP(AN815,Баллы!$A$2:$B$101,2)+AP815/2</f>
        <v>11.5</v>
      </c>
      <c r="AP815" s="124">
        <f>VLOOKUP(C815,'9'!$B$2:$H$1187,6,FALSE)</f>
        <v>5</v>
      </c>
      <c r="AQ815" s="122"/>
      <c r="AR815" s="123"/>
      <c r="AS815" s="139"/>
      <c r="AT815" s="124"/>
      <c r="AU815" s="122"/>
      <c r="AV815" s="123"/>
      <c r="AW815" s="139"/>
      <c r="AX815" s="124"/>
    </row>
    <row r="816" spans="1:50" ht="14.4" customHeight="1">
      <c r="A816" s="245">
        <f>IF(D816=0," ",RANK(D816,$D$3:$D$1238,0))</f>
        <v>814</v>
      </c>
      <c r="B816" s="246">
        <v>814</v>
      </c>
      <c r="C816" s="107" t="s">
        <v>2299</v>
      </c>
      <c r="D816" s="115">
        <f>I816+M816+Q816+U816+Y816+AC816+AG816+AK816+AO816+AW816+AS816</f>
        <v>11</v>
      </c>
      <c r="E816" s="115">
        <f>J816+N816+R816+V816+Z816+AD816+AH816+AL816+AP816+AX816+AT816</f>
        <v>20</v>
      </c>
      <c r="F816" s="273">
        <f>COUNTA(H816,L816,P816,T816,X816,AB816,AF816,AJ816,AN816,AV816,AR816)</f>
        <v>1</v>
      </c>
      <c r="G816" s="121"/>
      <c r="H816" s="5"/>
      <c r="I816" s="140"/>
      <c r="J816" s="126"/>
      <c r="K816" s="125"/>
      <c r="L816" s="5"/>
      <c r="M816" s="140"/>
      <c r="N816" s="126"/>
      <c r="O816" s="125"/>
      <c r="P816" s="5"/>
      <c r="Q816" s="140"/>
      <c r="R816" s="126"/>
      <c r="S816" s="125">
        <f>VLOOKUP(C816,'4'!$B$2:$I$1053,3,FALSE)</f>
        <v>8.5868055555555559E-2</v>
      </c>
      <c r="T816" s="5">
        <f>VLOOKUP(C816,'4'!$B$2:$I$1053,4,FALSE)</f>
        <v>90</v>
      </c>
      <c r="U816" s="140">
        <f>VLOOKUP(T816,Баллы!$A$2:$B$101,2)+V816/2</f>
        <v>11</v>
      </c>
      <c r="V816" s="126">
        <f>VLOOKUP(C816,'4'!$B$2:$I$1053,6,FALSE)</f>
        <v>20</v>
      </c>
      <c r="W816" s="136"/>
      <c r="X816" s="5"/>
      <c r="Y816" s="140"/>
      <c r="Z816" s="126"/>
      <c r="AA816" s="136"/>
      <c r="AB816" s="257"/>
      <c r="AC816" s="140"/>
      <c r="AD816" s="126"/>
      <c r="AE816" s="136"/>
      <c r="AF816" s="5"/>
      <c r="AG816" s="140"/>
      <c r="AH816" s="126"/>
      <c r="AI816" s="155"/>
      <c r="AJ816" s="123"/>
      <c r="AK816" s="139"/>
      <c r="AL816" s="124"/>
      <c r="AM816" s="155"/>
      <c r="AN816" s="123"/>
      <c r="AO816" s="139"/>
      <c r="AP816" s="124"/>
      <c r="AQ816" s="122"/>
      <c r="AR816" s="123"/>
      <c r="AS816" s="139"/>
      <c r="AT816" s="124"/>
      <c r="AU816" s="122"/>
      <c r="AV816" s="123"/>
      <c r="AW816" s="139"/>
      <c r="AX816" s="124"/>
    </row>
    <row r="817" spans="1:50" ht="14.4" customHeight="1">
      <c r="A817" s="245">
        <f>IF(D817=0," ",RANK(D817,$D$3:$D$1238,0))</f>
        <v>814</v>
      </c>
      <c r="B817" s="246">
        <v>814</v>
      </c>
      <c r="C817" s="107" t="s">
        <v>271</v>
      </c>
      <c r="D817" s="115">
        <f>I817+M817+Q817+U817+Y817+AC817+AG817+AK817+AO817+AW817+AS817</f>
        <v>11</v>
      </c>
      <c r="E817" s="115">
        <f>J817+N817+R817+V817+Z817+AD817+AH817+AL817+AP817+AX817+AT817</f>
        <v>20</v>
      </c>
      <c r="F817" s="273">
        <f>COUNTA(H817,L817,P817,T817,X817,AB817,AF817,AJ817,AN817,AV817,AR817)</f>
        <v>1</v>
      </c>
      <c r="G817" s="121"/>
      <c r="H817" s="5"/>
      <c r="I817" s="140"/>
      <c r="J817" s="126"/>
      <c r="K817" s="125"/>
      <c r="L817" s="5"/>
      <c r="M817" s="140"/>
      <c r="N817" s="126"/>
      <c r="O817" s="125"/>
      <c r="P817" s="5"/>
      <c r="Q817" s="140"/>
      <c r="R817" s="126"/>
      <c r="S817" s="125">
        <f>VLOOKUP(C817,'4'!$B$2:$I$1053,3,FALSE)</f>
        <v>8.6655092592592589E-2</v>
      </c>
      <c r="T817" s="5">
        <f>VLOOKUP(C817,'4'!$B$2:$I$1053,4,FALSE)</f>
        <v>91</v>
      </c>
      <c r="U817" s="140">
        <f>VLOOKUP(T817,Баллы!$A$2:$B$101,2)+V817/2</f>
        <v>11</v>
      </c>
      <c r="V817" s="126">
        <f>VLOOKUP(C817,'4'!$B$2:$I$1053,6,FALSE)</f>
        <v>20</v>
      </c>
      <c r="W817" s="136"/>
      <c r="X817" s="5"/>
      <c r="Y817" s="140"/>
      <c r="Z817" s="126"/>
      <c r="AA817" s="136"/>
      <c r="AB817" s="257"/>
      <c r="AC817" s="140"/>
      <c r="AD817" s="126"/>
      <c r="AE817" s="136"/>
      <c r="AF817" s="5"/>
      <c r="AG817" s="140"/>
      <c r="AH817" s="126"/>
      <c r="AI817" s="155"/>
      <c r="AJ817" s="123"/>
      <c r="AK817" s="139"/>
      <c r="AL817" s="124"/>
      <c r="AM817" s="155"/>
      <c r="AN817" s="123"/>
      <c r="AO817" s="139"/>
      <c r="AP817" s="124"/>
      <c r="AQ817" s="122"/>
      <c r="AR817" s="123"/>
      <c r="AS817" s="139"/>
      <c r="AT817" s="124"/>
      <c r="AU817" s="122"/>
      <c r="AV817" s="123"/>
      <c r="AW817" s="139"/>
      <c r="AX817" s="124"/>
    </row>
    <row r="818" spans="1:50" ht="14.4" customHeight="1">
      <c r="A818" s="245">
        <f>IF(D818=0," ",RANK(D818,$D$3:$D$1238,0))</f>
        <v>814</v>
      </c>
      <c r="B818" s="246">
        <v>814</v>
      </c>
      <c r="C818" s="107" t="s">
        <v>2572</v>
      </c>
      <c r="D818" s="115">
        <f>I818+M818+Q818+U818+Y818+AC818+AG818+AK818+AO818+AW818+AS818</f>
        <v>11</v>
      </c>
      <c r="E818" s="115">
        <f>J818+N818+R818+V818+Z818+AD818+AH818+AL818+AP818+AX818+AT818</f>
        <v>20</v>
      </c>
      <c r="F818" s="273">
        <f>COUNTA(H818,L818,P818,T818,X818,AB818,AF818,AJ818,AN818,AV818,AR818)</f>
        <v>1</v>
      </c>
      <c r="G818" s="121"/>
      <c r="H818" s="5"/>
      <c r="I818" s="140"/>
      <c r="J818" s="126"/>
      <c r="K818" s="125"/>
      <c r="L818" s="5"/>
      <c r="M818" s="140"/>
      <c r="N818" s="126"/>
      <c r="O818" s="125"/>
      <c r="P818" s="5"/>
      <c r="Q818" s="140"/>
      <c r="R818" s="126"/>
      <c r="S818" s="125">
        <f>VLOOKUP(C818,'4'!$B$2:$I$1053,3,FALSE)</f>
        <v>8.818287037037037E-2</v>
      </c>
      <c r="T818" s="5">
        <f>VLOOKUP(C818,'4'!$B$2:$I$1053,4,FALSE)</f>
        <v>95</v>
      </c>
      <c r="U818" s="140">
        <f>VLOOKUP(T818,Баллы!$A$2:$B$101,2)+V818/2</f>
        <v>11</v>
      </c>
      <c r="V818" s="126">
        <f>VLOOKUP(C818,'4'!$B$2:$I$1053,6,FALSE)</f>
        <v>20</v>
      </c>
      <c r="W818" s="136"/>
      <c r="X818" s="5"/>
      <c r="Y818" s="140"/>
      <c r="Z818" s="126"/>
      <c r="AA818" s="136"/>
      <c r="AB818" s="257"/>
      <c r="AC818" s="140"/>
      <c r="AD818" s="126"/>
      <c r="AE818" s="136"/>
      <c r="AF818" s="5"/>
      <c r="AG818" s="140"/>
      <c r="AH818" s="126"/>
      <c r="AI818" s="155"/>
      <c r="AJ818" s="123"/>
      <c r="AK818" s="139"/>
      <c r="AL818" s="124"/>
      <c r="AM818" s="155"/>
      <c r="AN818" s="123"/>
      <c r="AO818" s="139"/>
      <c r="AP818" s="124"/>
      <c r="AQ818" s="122"/>
      <c r="AR818" s="123"/>
      <c r="AS818" s="139"/>
      <c r="AT818" s="124"/>
      <c r="AU818" s="122"/>
      <c r="AV818" s="123"/>
      <c r="AW818" s="139"/>
      <c r="AX818" s="124"/>
    </row>
    <row r="819" spans="1:50" ht="14.4" customHeight="1">
      <c r="A819" s="245">
        <f>IF(D819=0," ",RANK(D819,$D$3:$D$1238,0))</f>
        <v>814</v>
      </c>
      <c r="B819" s="246">
        <v>814</v>
      </c>
      <c r="C819" s="107" t="s">
        <v>1534</v>
      </c>
      <c r="D819" s="115">
        <f>I819+M819+Q819+U819+Y819+AC819+AG819+AK819+AO819+AW819+AS819</f>
        <v>11</v>
      </c>
      <c r="E819" s="115">
        <f>J819+N819+R819+V819+Z819+AD819+AH819+AL819+AP819+AX819+AT819</f>
        <v>20</v>
      </c>
      <c r="F819" s="273">
        <f>COUNTA(H819,L819,P819,T819,X819,AB819,AF819,AJ819,AN819,AV819,AR819)</f>
        <v>1</v>
      </c>
      <c r="G819" s="121"/>
      <c r="H819" s="5"/>
      <c r="I819" s="140"/>
      <c r="J819" s="126"/>
      <c r="K819" s="125"/>
      <c r="L819" s="5"/>
      <c r="M819" s="140"/>
      <c r="N819" s="126"/>
      <c r="O819" s="125"/>
      <c r="P819" s="5"/>
      <c r="Q819" s="140"/>
      <c r="R819" s="126"/>
      <c r="S819" s="125">
        <f>VLOOKUP(C819,'4'!$B$2:$I$1053,3,FALSE)</f>
        <v>8.8483796296296297E-2</v>
      </c>
      <c r="T819" s="5">
        <f>VLOOKUP(C819,'4'!$B$2:$I$1053,4,FALSE)</f>
        <v>96</v>
      </c>
      <c r="U819" s="140">
        <f>VLOOKUP(T819,Баллы!$A$2:$B$101,2)+V819/2</f>
        <v>11</v>
      </c>
      <c r="V819" s="126">
        <f>VLOOKUP(C819,'4'!$B$2:$I$1053,6,FALSE)</f>
        <v>20</v>
      </c>
      <c r="W819" s="136"/>
      <c r="X819" s="5"/>
      <c r="Y819" s="140"/>
      <c r="Z819" s="126"/>
      <c r="AA819" s="136"/>
      <c r="AB819" s="257"/>
      <c r="AC819" s="140"/>
      <c r="AD819" s="126"/>
      <c r="AE819" s="136"/>
      <c r="AF819" s="5"/>
      <c r="AG819" s="140"/>
      <c r="AH819" s="126"/>
      <c r="AI819" s="155"/>
      <c r="AJ819" s="123"/>
      <c r="AK819" s="139"/>
      <c r="AL819" s="124"/>
      <c r="AM819" s="155"/>
      <c r="AN819" s="123"/>
      <c r="AO819" s="139"/>
      <c r="AP819" s="124"/>
      <c r="AQ819" s="122"/>
      <c r="AR819" s="123"/>
      <c r="AS819" s="139"/>
      <c r="AT819" s="124"/>
      <c r="AU819" s="122"/>
      <c r="AV819" s="123"/>
      <c r="AW819" s="139"/>
      <c r="AX819" s="124"/>
    </row>
    <row r="820" spans="1:50" ht="14.4" customHeight="1">
      <c r="A820" s="245">
        <f>IF(D820=0," ",RANK(D820,$D$3:$D$1238,0))</f>
        <v>814</v>
      </c>
      <c r="B820" s="246">
        <v>814</v>
      </c>
      <c r="C820" s="107" t="s">
        <v>2502</v>
      </c>
      <c r="D820" s="115">
        <f>I820+M820+Q820+U820+Y820+AC820+AG820+AK820+AO820+AW820+AS820</f>
        <v>11</v>
      </c>
      <c r="E820" s="115">
        <f>J820+N820+R820+V820+Z820+AD820+AH820+AL820+AP820+AX820+AT820</f>
        <v>20</v>
      </c>
      <c r="F820" s="273">
        <f>COUNTA(H820,L820,P820,T820,X820,AB820,AF820,AJ820,AN820,AV820,AR820)</f>
        <v>1</v>
      </c>
      <c r="G820" s="121"/>
      <c r="H820" s="5"/>
      <c r="I820" s="140"/>
      <c r="J820" s="126"/>
      <c r="K820" s="125"/>
      <c r="L820" s="5"/>
      <c r="M820" s="140"/>
      <c r="N820" s="126"/>
      <c r="O820" s="125"/>
      <c r="P820" s="5"/>
      <c r="Q820" s="140"/>
      <c r="R820" s="126"/>
      <c r="S820" s="125">
        <f>VLOOKUP(C820,'4'!$B$2:$I$1053,3,FALSE)</f>
        <v>8.9155092592592591E-2</v>
      </c>
      <c r="T820" s="5">
        <f>VLOOKUP(C820,'4'!$B$2:$I$1053,4,FALSE)</f>
        <v>101</v>
      </c>
      <c r="U820" s="140">
        <f>VLOOKUP(T820,Баллы!$A$2:$B$101,2)+V820/2</f>
        <v>11</v>
      </c>
      <c r="V820" s="126">
        <f>VLOOKUP(C820,'4'!$B$2:$I$1053,6,FALSE)</f>
        <v>20</v>
      </c>
      <c r="W820" s="136"/>
      <c r="X820" s="5"/>
      <c r="Y820" s="140"/>
      <c r="Z820" s="126"/>
      <c r="AA820" s="136"/>
      <c r="AB820" s="257"/>
      <c r="AC820" s="140"/>
      <c r="AD820" s="126"/>
      <c r="AE820" s="136"/>
      <c r="AF820" s="5"/>
      <c r="AG820" s="140"/>
      <c r="AH820" s="126"/>
      <c r="AI820" s="155"/>
      <c r="AJ820" s="123"/>
      <c r="AK820" s="139"/>
      <c r="AL820" s="124"/>
      <c r="AM820" s="155"/>
      <c r="AN820" s="123"/>
      <c r="AO820" s="139"/>
      <c r="AP820" s="124"/>
      <c r="AQ820" s="122"/>
      <c r="AR820" s="123"/>
      <c r="AS820" s="139"/>
      <c r="AT820" s="124"/>
      <c r="AU820" s="122"/>
      <c r="AV820" s="123"/>
      <c r="AW820" s="139"/>
      <c r="AX820" s="124"/>
    </row>
    <row r="821" spans="1:50" ht="14.4" customHeight="1">
      <c r="A821" s="245">
        <f>IF(D821=0," ",RANK(D821,$D$3:$D$1238,0))</f>
        <v>814</v>
      </c>
      <c r="B821" s="246">
        <v>814</v>
      </c>
      <c r="C821" s="107" t="s">
        <v>1889</v>
      </c>
      <c r="D821" s="115">
        <f>I821+M821+Q821+U821+Y821+AC821+AG821+AK821+AO821+AW821+AS821</f>
        <v>11</v>
      </c>
      <c r="E821" s="115">
        <f>J821+N821+R821+V821+Z821+AD821+AH821+AL821+AP821+AX821+AT821</f>
        <v>20</v>
      </c>
      <c r="F821" s="273">
        <f>COUNTA(H821,L821,P821,T821,X821,AB821,AF821,AJ821,AN821,AV821,AR821)</f>
        <v>1</v>
      </c>
      <c r="G821" s="121"/>
      <c r="H821" s="5"/>
      <c r="I821" s="140"/>
      <c r="J821" s="126"/>
      <c r="K821" s="125"/>
      <c r="L821" s="5"/>
      <c r="M821" s="140"/>
      <c r="N821" s="126"/>
      <c r="O821" s="125"/>
      <c r="P821" s="5"/>
      <c r="Q821" s="140"/>
      <c r="R821" s="126"/>
      <c r="S821" s="125">
        <f>VLOOKUP(C821,'4'!$B$2:$I$1053,3,FALSE)</f>
        <v>8.9166666666666672E-2</v>
      </c>
      <c r="T821" s="5">
        <f>VLOOKUP(C821,'4'!$B$2:$I$1053,4,FALSE)</f>
        <v>102</v>
      </c>
      <c r="U821" s="140">
        <f>VLOOKUP(T821,Баллы!$A$2:$B$101,2)+V821/2</f>
        <v>11</v>
      </c>
      <c r="V821" s="126">
        <f>VLOOKUP(C821,'4'!$B$2:$I$1053,6,FALSE)</f>
        <v>20</v>
      </c>
      <c r="W821" s="136"/>
      <c r="X821" s="5"/>
      <c r="Y821" s="140"/>
      <c r="Z821" s="126"/>
      <c r="AA821" s="136"/>
      <c r="AB821" s="257"/>
      <c r="AC821" s="140"/>
      <c r="AD821" s="126"/>
      <c r="AE821" s="136"/>
      <c r="AF821" s="5"/>
      <c r="AG821" s="140"/>
      <c r="AH821" s="126"/>
      <c r="AI821" s="155"/>
      <c r="AJ821" s="123"/>
      <c r="AK821" s="139"/>
      <c r="AL821" s="124"/>
      <c r="AM821" s="155"/>
      <c r="AN821" s="123"/>
      <c r="AO821" s="139"/>
      <c r="AP821" s="124"/>
      <c r="AQ821" s="122"/>
      <c r="AR821" s="123"/>
      <c r="AS821" s="139"/>
      <c r="AT821" s="124"/>
      <c r="AU821" s="122"/>
      <c r="AV821" s="123"/>
      <c r="AW821" s="139"/>
      <c r="AX821" s="124"/>
    </row>
    <row r="822" spans="1:50" ht="14.4" customHeight="1">
      <c r="A822" s="245">
        <f>IF(D822=0," ",RANK(D822,$D$3:$D$1238,0))</f>
        <v>814</v>
      </c>
      <c r="B822" s="246">
        <v>814</v>
      </c>
      <c r="C822" s="107" t="s">
        <v>1789</v>
      </c>
      <c r="D822" s="115">
        <f>I822+M822+Q822+U822+Y822+AC822+AG822+AK822+AO822+AW822+AS822</f>
        <v>11</v>
      </c>
      <c r="E822" s="115">
        <f>J822+N822+R822+V822+Z822+AD822+AH822+AL822+AP822+AX822+AT822</f>
        <v>20</v>
      </c>
      <c r="F822" s="273">
        <f>COUNTA(H822,L822,P822,T822,X822,AB822,AF822,AJ822,AN822,AV822,AR822)</f>
        <v>1</v>
      </c>
      <c r="G822" s="121"/>
      <c r="H822" s="5"/>
      <c r="I822" s="140"/>
      <c r="J822" s="126"/>
      <c r="K822" s="125"/>
      <c r="L822" s="5"/>
      <c r="M822" s="140"/>
      <c r="N822" s="126"/>
      <c r="O822" s="125"/>
      <c r="P822" s="5"/>
      <c r="Q822" s="140"/>
      <c r="R822" s="126"/>
      <c r="S822" s="125">
        <f>VLOOKUP(C822,'4'!$B$2:$I$1053,3,FALSE)</f>
        <v>9.015046296296296E-2</v>
      </c>
      <c r="T822" s="5">
        <f>VLOOKUP(C822,'4'!$B$2:$I$1053,4,FALSE)</f>
        <v>103</v>
      </c>
      <c r="U822" s="140">
        <f>VLOOKUP(T822,Баллы!$A$2:$B$101,2)+V822/2</f>
        <v>11</v>
      </c>
      <c r="V822" s="126">
        <f>VLOOKUP(C822,'4'!$B$2:$I$1053,6,FALSE)</f>
        <v>20</v>
      </c>
      <c r="W822" s="136"/>
      <c r="X822" s="5"/>
      <c r="Y822" s="140"/>
      <c r="Z822" s="126"/>
      <c r="AA822" s="136"/>
      <c r="AB822" s="257"/>
      <c r="AC822" s="140"/>
      <c r="AD822" s="126"/>
      <c r="AE822" s="136"/>
      <c r="AF822" s="5"/>
      <c r="AG822" s="140"/>
      <c r="AH822" s="126"/>
      <c r="AI822" s="155"/>
      <c r="AJ822" s="123"/>
      <c r="AK822" s="139"/>
      <c r="AL822" s="124"/>
      <c r="AM822" s="155"/>
      <c r="AN822" s="123"/>
      <c r="AO822" s="139"/>
      <c r="AP822" s="124"/>
      <c r="AQ822" s="122"/>
      <c r="AR822" s="123"/>
      <c r="AS822" s="139"/>
      <c r="AT822" s="124"/>
      <c r="AU822" s="122"/>
      <c r="AV822" s="123"/>
      <c r="AW822" s="139"/>
      <c r="AX822" s="124"/>
    </row>
    <row r="823" spans="1:50" ht="14.4" customHeight="1">
      <c r="A823" s="245">
        <f>IF(D823=0," ",RANK(D823,$D$3:$D$1238,0))</f>
        <v>814</v>
      </c>
      <c r="B823" s="246">
        <v>814</v>
      </c>
      <c r="C823" s="107" t="s">
        <v>1759</v>
      </c>
      <c r="D823" s="115">
        <f>I823+M823+Q823+U823+Y823+AC823+AG823+AK823+AO823+AW823+AS823</f>
        <v>11</v>
      </c>
      <c r="E823" s="115">
        <f>J823+N823+R823+V823+Z823+AD823+AH823+AL823+AP823+AX823+AT823</f>
        <v>20</v>
      </c>
      <c r="F823" s="273">
        <f>COUNTA(H823,L823,P823,T823,X823,AB823,AF823,AJ823,AN823,AV823,AR823)</f>
        <v>1</v>
      </c>
      <c r="G823" s="121"/>
      <c r="H823" s="5"/>
      <c r="I823" s="140"/>
      <c r="J823" s="126"/>
      <c r="K823" s="125"/>
      <c r="L823" s="5"/>
      <c r="M823" s="140"/>
      <c r="N823" s="126"/>
      <c r="O823" s="125"/>
      <c r="P823" s="5"/>
      <c r="Q823" s="140"/>
      <c r="R823" s="126"/>
      <c r="S823" s="125">
        <f>VLOOKUP(C823,'4'!$B$2:$I$1053,3,FALSE)</f>
        <v>9.0567129629629636E-2</v>
      </c>
      <c r="T823" s="5">
        <f>VLOOKUP(C823,'4'!$B$2:$I$1053,4,FALSE)</f>
        <v>104</v>
      </c>
      <c r="U823" s="140">
        <f>VLOOKUP(T823,Баллы!$A$2:$B$101,2)+V823/2</f>
        <v>11</v>
      </c>
      <c r="V823" s="126">
        <f>VLOOKUP(C823,'4'!$B$2:$I$1053,6,FALSE)</f>
        <v>20</v>
      </c>
      <c r="W823" s="136"/>
      <c r="X823" s="5"/>
      <c r="Y823" s="140"/>
      <c r="Z823" s="126"/>
      <c r="AA823" s="136"/>
      <c r="AB823" s="257"/>
      <c r="AC823" s="140"/>
      <c r="AD823" s="126"/>
      <c r="AE823" s="136"/>
      <c r="AF823" s="5"/>
      <c r="AG823" s="140"/>
      <c r="AH823" s="126"/>
      <c r="AI823" s="155"/>
      <c r="AJ823" s="123"/>
      <c r="AK823" s="139"/>
      <c r="AL823" s="124"/>
      <c r="AM823" s="155"/>
      <c r="AN823" s="123"/>
      <c r="AO823" s="139"/>
      <c r="AP823" s="124"/>
      <c r="AQ823" s="122"/>
      <c r="AR823" s="123"/>
      <c r="AS823" s="139"/>
      <c r="AT823" s="124"/>
      <c r="AU823" s="122"/>
      <c r="AV823" s="123"/>
      <c r="AW823" s="139"/>
      <c r="AX823" s="124"/>
    </row>
    <row r="824" spans="1:50" ht="14.4" customHeight="1">
      <c r="A824" s="245">
        <f>IF(D824=0," ",RANK(D824,$D$3:$D$1238,0))</f>
        <v>814</v>
      </c>
      <c r="B824" s="246">
        <v>814</v>
      </c>
      <c r="C824" s="107" t="s">
        <v>2034</v>
      </c>
      <c r="D824" s="115">
        <f>I824+M824+Q824+U824+Y824+AC824+AG824+AK824+AO824+AW824+AS824</f>
        <v>11</v>
      </c>
      <c r="E824" s="115">
        <f>J824+N824+R824+V824+Z824+AD824+AH824+AL824+AP824+AX824+AT824</f>
        <v>20</v>
      </c>
      <c r="F824" s="273">
        <f>COUNTA(H824,L824,P824,T824,X824,AB824,AF824,AJ824,AN824,AV824,AR824)</f>
        <v>1</v>
      </c>
      <c r="G824" s="121"/>
      <c r="H824" s="5"/>
      <c r="I824" s="140"/>
      <c r="J824" s="126"/>
      <c r="K824" s="125"/>
      <c r="L824" s="5"/>
      <c r="M824" s="140"/>
      <c r="N824" s="126"/>
      <c r="O824" s="125"/>
      <c r="P824" s="5"/>
      <c r="Q824" s="140"/>
      <c r="R824" s="126"/>
      <c r="S824" s="125">
        <f>VLOOKUP(C824,'4'!$B$2:$I$1053,3,FALSE)</f>
        <v>9.2430555555555557E-2</v>
      </c>
      <c r="T824" s="5">
        <f>VLOOKUP(C824,'4'!$B$2:$I$1053,4,FALSE)</f>
        <v>107</v>
      </c>
      <c r="U824" s="140">
        <f>VLOOKUP(T824,Баллы!$A$2:$B$101,2)+V824/2</f>
        <v>11</v>
      </c>
      <c r="V824" s="126">
        <f>VLOOKUP(C824,'4'!$B$2:$I$1053,6,FALSE)</f>
        <v>20</v>
      </c>
      <c r="W824" s="136"/>
      <c r="X824" s="5"/>
      <c r="Y824" s="140"/>
      <c r="Z824" s="126"/>
      <c r="AA824" s="136"/>
      <c r="AB824" s="257"/>
      <c r="AC824" s="140"/>
      <c r="AD824" s="126"/>
      <c r="AE824" s="136"/>
      <c r="AF824" s="5"/>
      <c r="AG824" s="140"/>
      <c r="AH824" s="126"/>
      <c r="AI824" s="155"/>
      <c r="AJ824" s="123"/>
      <c r="AK824" s="139"/>
      <c r="AL824" s="124"/>
      <c r="AM824" s="155"/>
      <c r="AN824" s="123"/>
      <c r="AO824" s="139"/>
      <c r="AP824" s="124"/>
      <c r="AQ824" s="122"/>
      <c r="AR824" s="123"/>
      <c r="AS824" s="139"/>
      <c r="AT824" s="124"/>
      <c r="AU824" s="122"/>
      <c r="AV824" s="123"/>
      <c r="AW824" s="139"/>
      <c r="AX824" s="124"/>
    </row>
    <row r="825" spans="1:50" ht="14.4" customHeight="1">
      <c r="A825" s="245">
        <f>IF(D825=0," ",RANK(D825,$D$3:$D$1238,0))</f>
        <v>814</v>
      </c>
      <c r="B825" s="246">
        <v>814</v>
      </c>
      <c r="C825" s="107" t="s">
        <v>1532</v>
      </c>
      <c r="D825" s="115">
        <f>I825+M825+Q825+U825+Y825+AC825+AG825+AK825+AO825+AW825+AS825</f>
        <v>11</v>
      </c>
      <c r="E825" s="115">
        <f>J825+N825+R825+V825+Z825+AD825+AH825+AL825+AP825+AX825+AT825</f>
        <v>20</v>
      </c>
      <c r="F825" s="273">
        <f>COUNTA(H825,L825,P825,T825,X825,AB825,AF825,AJ825,AN825,AV825,AR825)</f>
        <v>1</v>
      </c>
      <c r="G825" s="121"/>
      <c r="H825" s="5"/>
      <c r="I825" s="140"/>
      <c r="J825" s="126"/>
      <c r="K825" s="125"/>
      <c r="L825" s="5"/>
      <c r="M825" s="140"/>
      <c r="N825" s="126"/>
      <c r="O825" s="125"/>
      <c r="P825" s="5"/>
      <c r="Q825" s="140"/>
      <c r="R825" s="126"/>
      <c r="S825" s="125">
        <f>VLOOKUP(C825,'4'!$B$2:$I$1053,3,FALSE)</f>
        <v>9.3252314814814816E-2</v>
      </c>
      <c r="T825" s="5">
        <f>VLOOKUP(C825,'4'!$B$2:$I$1053,4,FALSE)</f>
        <v>110</v>
      </c>
      <c r="U825" s="140">
        <f>VLOOKUP(T825,Баллы!$A$2:$B$101,2)+V825/2</f>
        <v>11</v>
      </c>
      <c r="V825" s="126">
        <f>VLOOKUP(C825,'4'!$B$2:$I$1053,6,FALSE)</f>
        <v>20</v>
      </c>
      <c r="W825" s="136"/>
      <c r="X825" s="5"/>
      <c r="Y825" s="140"/>
      <c r="Z825" s="126"/>
      <c r="AA825" s="136"/>
      <c r="AB825" s="257"/>
      <c r="AC825" s="140"/>
      <c r="AD825" s="126"/>
      <c r="AE825" s="136"/>
      <c r="AF825" s="5"/>
      <c r="AG825" s="140"/>
      <c r="AH825" s="126"/>
      <c r="AI825" s="155"/>
      <c r="AJ825" s="123"/>
      <c r="AK825" s="139"/>
      <c r="AL825" s="124"/>
      <c r="AM825" s="155"/>
      <c r="AN825" s="123"/>
      <c r="AO825" s="139"/>
      <c r="AP825" s="124"/>
      <c r="AQ825" s="122"/>
      <c r="AR825" s="123"/>
      <c r="AS825" s="139"/>
      <c r="AT825" s="124"/>
      <c r="AU825" s="122"/>
      <c r="AV825" s="123"/>
      <c r="AW825" s="139"/>
      <c r="AX825" s="124"/>
    </row>
    <row r="826" spans="1:50" ht="14.4" customHeight="1">
      <c r="A826" s="245">
        <f>IF(D826=0," ",RANK(D826,$D$3:$D$1238,0))</f>
        <v>814</v>
      </c>
      <c r="B826" s="246">
        <v>814</v>
      </c>
      <c r="C826" s="288" t="s">
        <v>5792</v>
      </c>
      <c r="D826" s="115">
        <f>I826+M826+Q826+U826+Y826+AC826+AG826+AK826+AO826+AW826+AS826</f>
        <v>11</v>
      </c>
      <c r="E826" s="115">
        <f>J826+N826+R826+V826+Z826+AD826+AH826+AL826+AP826+AX826+AT826</f>
        <v>20</v>
      </c>
      <c r="F826" s="273">
        <f>COUNTA(H826,L826,P826,T826,X826,AB826,AF826,AJ826,AN826,AV826,AR826)</f>
        <v>1</v>
      </c>
      <c r="G826" s="121"/>
      <c r="H826" s="5"/>
      <c r="I826" s="140"/>
      <c r="J826" s="126"/>
      <c r="K826" s="125"/>
      <c r="L826" s="5"/>
      <c r="M826" s="140"/>
      <c r="N826" s="126"/>
      <c r="O826" s="125"/>
      <c r="P826" s="5"/>
      <c r="Q826" s="140"/>
      <c r="R826" s="126"/>
      <c r="S826" s="125">
        <f>VLOOKUP(C826,'4'!$B$2:$I$1053,3,FALSE)</f>
        <v>9.331018518518519E-2</v>
      </c>
      <c r="T826" s="5">
        <f>VLOOKUP(C826,'4'!$B$2:$I$1053,4,FALSE)</f>
        <v>111</v>
      </c>
      <c r="U826" s="140">
        <f>VLOOKUP(T826,Баллы!$A$2:$B$101,2)+V826/2</f>
        <v>11</v>
      </c>
      <c r="V826" s="126">
        <f>VLOOKUP(C826,'4'!$B$2:$I$1053,6,FALSE)</f>
        <v>20</v>
      </c>
      <c r="W826" s="136"/>
      <c r="X826" s="5"/>
      <c r="Y826" s="140"/>
      <c r="Z826" s="126"/>
      <c r="AA826" s="136"/>
      <c r="AB826" s="257"/>
      <c r="AC826" s="140"/>
      <c r="AD826" s="126"/>
      <c r="AE826" s="136"/>
      <c r="AF826" s="5"/>
      <c r="AG826" s="140"/>
      <c r="AH826" s="126"/>
      <c r="AI826" s="155"/>
      <c r="AJ826" s="123"/>
      <c r="AK826" s="139"/>
      <c r="AL826" s="124"/>
      <c r="AM826" s="155"/>
      <c r="AN826" s="123"/>
      <c r="AO826" s="139"/>
      <c r="AP826" s="124"/>
      <c r="AQ826" s="122"/>
      <c r="AR826" s="123"/>
      <c r="AS826" s="139"/>
      <c r="AT826" s="124"/>
      <c r="AU826" s="122"/>
      <c r="AV826" s="123"/>
      <c r="AW826" s="139"/>
      <c r="AX826" s="124"/>
    </row>
    <row r="827" spans="1:50" ht="14.4" customHeight="1">
      <c r="A827" s="245">
        <f>IF(D827=0," ",RANK(D827,$D$3:$D$1238,0))</f>
        <v>814</v>
      </c>
      <c r="B827" s="246">
        <v>814</v>
      </c>
      <c r="C827" s="107" t="s">
        <v>1840</v>
      </c>
      <c r="D827" s="115">
        <f>I827+M827+Q827+U827+Y827+AC827+AG827+AK827+AO827+AW827+AS827</f>
        <v>11</v>
      </c>
      <c r="E827" s="115">
        <f>J827+N827+R827+V827+Z827+AD827+AH827+AL827+AP827+AX827+AT827</f>
        <v>20</v>
      </c>
      <c r="F827" s="273">
        <f>COUNTA(H827,L827,P827,T827,X827,AB827,AF827,AJ827,AN827,AV827,AR827)</f>
        <v>1</v>
      </c>
      <c r="G827" s="121"/>
      <c r="H827" s="5"/>
      <c r="I827" s="140"/>
      <c r="J827" s="126"/>
      <c r="K827" s="125"/>
      <c r="L827" s="5"/>
      <c r="M827" s="140"/>
      <c r="N827" s="126"/>
      <c r="O827" s="125"/>
      <c r="P827" s="5"/>
      <c r="Q827" s="140"/>
      <c r="R827" s="126"/>
      <c r="S827" s="125">
        <f>VLOOKUP(C827,'4'!$B$2:$I$1053,3,FALSE)</f>
        <v>9.3518518518518515E-2</v>
      </c>
      <c r="T827" s="5">
        <f>VLOOKUP(C827,'4'!$B$2:$I$1053,4,FALSE)</f>
        <v>112</v>
      </c>
      <c r="U827" s="140">
        <f>VLOOKUP(T827,Баллы!$A$2:$B$101,2)+V827/2</f>
        <v>11</v>
      </c>
      <c r="V827" s="126">
        <f>VLOOKUP(C827,'4'!$B$2:$I$1053,6,FALSE)</f>
        <v>20</v>
      </c>
      <c r="W827" s="136"/>
      <c r="X827" s="5"/>
      <c r="Y827" s="140"/>
      <c r="Z827" s="126"/>
      <c r="AA827" s="136"/>
      <c r="AB827" s="257"/>
      <c r="AC827" s="140"/>
      <c r="AD827" s="126"/>
      <c r="AE827" s="136"/>
      <c r="AF827" s="5"/>
      <c r="AG827" s="140"/>
      <c r="AH827" s="126"/>
      <c r="AI827" s="155"/>
      <c r="AJ827" s="123"/>
      <c r="AK827" s="139"/>
      <c r="AL827" s="124"/>
      <c r="AM827" s="155"/>
      <c r="AN827" s="123"/>
      <c r="AO827" s="139"/>
      <c r="AP827" s="124"/>
      <c r="AQ827" s="122"/>
      <c r="AR827" s="123"/>
      <c r="AS827" s="139"/>
      <c r="AT827" s="124"/>
      <c r="AU827" s="122"/>
      <c r="AV827" s="123"/>
      <c r="AW827" s="139"/>
      <c r="AX827" s="124"/>
    </row>
    <row r="828" spans="1:50" ht="14.4" customHeight="1">
      <c r="A828" s="245">
        <f>IF(D828=0," ",RANK(D828,$D$3:$D$1238,0))</f>
        <v>814</v>
      </c>
      <c r="B828" s="246">
        <v>814</v>
      </c>
      <c r="C828" s="107" t="s">
        <v>2527</v>
      </c>
      <c r="D828" s="115">
        <f>I828+M828+Q828+U828+Y828+AC828+AG828+AK828+AO828+AW828+AS828</f>
        <v>11</v>
      </c>
      <c r="E828" s="115">
        <f>J828+N828+R828+V828+Z828+AD828+AH828+AL828+AP828+AX828+AT828</f>
        <v>20</v>
      </c>
      <c r="F828" s="273">
        <f>COUNTA(H828,L828,P828,T828,X828,AB828,AF828,AJ828,AN828,AV828,AR828)</f>
        <v>1</v>
      </c>
      <c r="G828" s="121"/>
      <c r="H828" s="5"/>
      <c r="I828" s="140"/>
      <c r="J828" s="126"/>
      <c r="K828" s="125"/>
      <c r="L828" s="5"/>
      <c r="M828" s="140"/>
      <c r="N828" s="126"/>
      <c r="O828" s="125"/>
      <c r="P828" s="5"/>
      <c r="Q828" s="140"/>
      <c r="R828" s="126"/>
      <c r="S828" s="125">
        <f>VLOOKUP(C828,'4'!$B$2:$I$1053,3,FALSE)</f>
        <v>9.4560185185185192E-2</v>
      </c>
      <c r="T828" s="5">
        <f>VLOOKUP(C828,'4'!$B$2:$I$1053,4,FALSE)</f>
        <v>116</v>
      </c>
      <c r="U828" s="140">
        <f>VLOOKUP(T828,Баллы!$A$2:$B$101,2)+V828/2</f>
        <v>11</v>
      </c>
      <c r="V828" s="126">
        <f>VLOOKUP(C828,'4'!$B$2:$I$1053,6,FALSE)</f>
        <v>20</v>
      </c>
      <c r="W828" s="136"/>
      <c r="X828" s="5"/>
      <c r="Y828" s="140"/>
      <c r="Z828" s="126"/>
      <c r="AA828" s="136"/>
      <c r="AB828" s="257"/>
      <c r="AC828" s="140"/>
      <c r="AD828" s="126"/>
      <c r="AE828" s="136"/>
      <c r="AF828" s="5"/>
      <c r="AG828" s="140"/>
      <c r="AH828" s="126"/>
      <c r="AI828" s="155"/>
      <c r="AJ828" s="123"/>
      <c r="AK828" s="139"/>
      <c r="AL828" s="124"/>
      <c r="AM828" s="155"/>
      <c r="AN828" s="123"/>
      <c r="AO828" s="139"/>
      <c r="AP828" s="124"/>
      <c r="AQ828" s="122"/>
      <c r="AR828" s="123"/>
      <c r="AS828" s="139"/>
      <c r="AT828" s="124"/>
      <c r="AU828" s="122"/>
      <c r="AV828" s="123"/>
      <c r="AW828" s="139"/>
      <c r="AX828" s="124"/>
    </row>
    <row r="829" spans="1:50" ht="14.4" customHeight="1">
      <c r="A829" s="245">
        <f>IF(D829=0," ",RANK(D829,$D$3:$D$1238,0))</f>
        <v>814</v>
      </c>
      <c r="B829" s="246">
        <v>814</v>
      </c>
      <c r="C829" s="107" t="s">
        <v>1780</v>
      </c>
      <c r="D829" s="115">
        <f>I829+M829+Q829+U829+Y829+AC829+AG829+AK829+AO829+AW829+AS829</f>
        <v>11</v>
      </c>
      <c r="E829" s="115">
        <f>J829+N829+R829+V829+Z829+AD829+AH829+AL829+AP829+AX829+AT829</f>
        <v>20</v>
      </c>
      <c r="F829" s="273">
        <f>COUNTA(H829,L829,P829,T829,X829,AB829,AF829,AJ829,AN829,AV829,AR829)</f>
        <v>1</v>
      </c>
      <c r="G829" s="121"/>
      <c r="H829" s="5"/>
      <c r="I829" s="140"/>
      <c r="J829" s="126"/>
      <c r="K829" s="125"/>
      <c r="L829" s="5"/>
      <c r="M829" s="140"/>
      <c r="N829" s="126"/>
      <c r="O829" s="125"/>
      <c r="P829" s="5"/>
      <c r="Q829" s="140"/>
      <c r="R829" s="126"/>
      <c r="S829" s="125">
        <f>VLOOKUP(C829,'4'!$B$2:$I$1053,3,FALSE)</f>
        <v>9.6064814814814811E-2</v>
      </c>
      <c r="T829" s="5">
        <f>VLOOKUP(C829,'4'!$B$2:$I$1053,4,FALSE)</f>
        <v>121</v>
      </c>
      <c r="U829" s="140">
        <f>VLOOKUP(T829,Баллы!$A$2:$B$101,2)+V829/2</f>
        <v>11</v>
      </c>
      <c r="V829" s="126">
        <f>VLOOKUP(C829,'4'!$B$2:$I$1053,6,FALSE)</f>
        <v>20</v>
      </c>
      <c r="W829" s="136"/>
      <c r="X829" s="5"/>
      <c r="Y829" s="140"/>
      <c r="Z829" s="126"/>
      <c r="AA829" s="136"/>
      <c r="AB829" s="257"/>
      <c r="AC829" s="140"/>
      <c r="AD829" s="126"/>
      <c r="AE829" s="136"/>
      <c r="AF829" s="5"/>
      <c r="AG829" s="140"/>
      <c r="AH829" s="126"/>
      <c r="AI829" s="155"/>
      <c r="AJ829" s="123"/>
      <c r="AK829" s="139"/>
      <c r="AL829" s="124"/>
      <c r="AM829" s="155"/>
      <c r="AN829" s="123"/>
      <c r="AO829" s="139"/>
      <c r="AP829" s="124"/>
      <c r="AQ829" s="122"/>
      <c r="AR829" s="123"/>
      <c r="AS829" s="139"/>
      <c r="AT829" s="124"/>
      <c r="AU829" s="122"/>
      <c r="AV829" s="123"/>
      <c r="AW829" s="139"/>
      <c r="AX829" s="124"/>
    </row>
    <row r="830" spans="1:50" ht="14.4" customHeight="1">
      <c r="A830" s="245">
        <f>IF(D830=0," ",RANK(D830,$D$3:$D$1238,0))</f>
        <v>814</v>
      </c>
      <c r="B830" s="246">
        <v>814</v>
      </c>
      <c r="C830" s="107" t="s">
        <v>1760</v>
      </c>
      <c r="D830" s="115">
        <f>I830+M830+Q830+U830+Y830+AC830+AG830+AK830+AO830+AW830+AS830</f>
        <v>11</v>
      </c>
      <c r="E830" s="115">
        <f>J830+N830+R830+V830+Z830+AD830+AH830+AL830+AP830+AX830+AT830</f>
        <v>20</v>
      </c>
      <c r="F830" s="273">
        <f>COUNTA(H830,L830,P830,T830,X830,AB830,AF830,AJ830,AN830,AV830,AR830)</f>
        <v>1</v>
      </c>
      <c r="G830" s="121"/>
      <c r="H830" s="5"/>
      <c r="I830" s="140"/>
      <c r="J830" s="126"/>
      <c r="K830" s="125"/>
      <c r="L830" s="5"/>
      <c r="M830" s="140"/>
      <c r="N830" s="126"/>
      <c r="O830" s="125"/>
      <c r="P830" s="5"/>
      <c r="Q830" s="140"/>
      <c r="R830" s="126"/>
      <c r="S830" s="125">
        <f>VLOOKUP(C830,'4'!$B$2:$I$1053,3,FALSE)</f>
        <v>9.6712962962962959E-2</v>
      </c>
      <c r="T830" s="5">
        <f>VLOOKUP(C830,'4'!$B$2:$I$1053,4,FALSE)</f>
        <v>124</v>
      </c>
      <c r="U830" s="140">
        <f>VLOOKUP(T830,Баллы!$A$2:$B$101,2)+V830/2</f>
        <v>11</v>
      </c>
      <c r="V830" s="126">
        <f>VLOOKUP(C830,'4'!$B$2:$I$1053,6,FALSE)</f>
        <v>20</v>
      </c>
      <c r="W830" s="136"/>
      <c r="X830" s="5"/>
      <c r="Y830" s="140"/>
      <c r="Z830" s="126"/>
      <c r="AA830" s="136"/>
      <c r="AB830" s="257"/>
      <c r="AC830" s="140"/>
      <c r="AD830" s="126"/>
      <c r="AE830" s="136"/>
      <c r="AF830" s="5"/>
      <c r="AG830" s="140"/>
      <c r="AH830" s="126"/>
      <c r="AI830" s="155"/>
      <c r="AJ830" s="123"/>
      <c r="AK830" s="139"/>
      <c r="AL830" s="124"/>
      <c r="AM830" s="155"/>
      <c r="AN830" s="123"/>
      <c r="AO830" s="139"/>
      <c r="AP830" s="124"/>
      <c r="AQ830" s="122"/>
      <c r="AR830" s="123"/>
      <c r="AS830" s="139"/>
      <c r="AT830" s="124"/>
      <c r="AU830" s="122"/>
      <c r="AV830" s="123"/>
      <c r="AW830" s="139"/>
      <c r="AX830" s="124"/>
    </row>
    <row r="831" spans="1:50" ht="14.4" customHeight="1">
      <c r="A831" s="245">
        <f>IF(D831=0," ",RANK(D831,$D$3:$D$1238,0))</f>
        <v>814</v>
      </c>
      <c r="B831" s="246">
        <v>814</v>
      </c>
      <c r="C831" s="107" t="s">
        <v>2193</v>
      </c>
      <c r="D831" s="115">
        <f>I831+M831+Q831+U831+Y831+AC831+AG831+AK831+AO831+AW831+AS831</f>
        <v>11</v>
      </c>
      <c r="E831" s="115">
        <f>J831+N831+R831+V831+Z831+AD831+AH831+AL831+AP831+AX831+AT831</f>
        <v>20</v>
      </c>
      <c r="F831" s="273">
        <f>COUNTA(H831,L831,P831,T831,X831,AB831,AF831,AJ831,AN831,AV831,AR831)</f>
        <v>1</v>
      </c>
      <c r="G831" s="121"/>
      <c r="H831" s="5"/>
      <c r="I831" s="140"/>
      <c r="J831" s="126"/>
      <c r="K831" s="125"/>
      <c r="L831" s="5"/>
      <c r="M831" s="140"/>
      <c r="N831" s="126"/>
      <c r="O831" s="125"/>
      <c r="P831" s="5"/>
      <c r="Q831" s="140"/>
      <c r="R831" s="126"/>
      <c r="S831" s="125">
        <f>VLOOKUP(C831,'4'!$B$2:$I$1053,3,FALSE)</f>
        <v>9.6990740740740738E-2</v>
      </c>
      <c r="T831" s="5">
        <f>VLOOKUP(C831,'4'!$B$2:$I$1053,4,FALSE)</f>
        <v>125</v>
      </c>
      <c r="U831" s="140">
        <f>VLOOKUP(T831,Баллы!$A$2:$B$101,2)+V831/2</f>
        <v>11</v>
      </c>
      <c r="V831" s="126">
        <f>VLOOKUP(C831,'4'!$B$2:$I$1053,6,FALSE)</f>
        <v>20</v>
      </c>
      <c r="W831" s="136"/>
      <c r="X831" s="5"/>
      <c r="Y831" s="140"/>
      <c r="Z831" s="126"/>
      <c r="AA831" s="136"/>
      <c r="AB831" s="257"/>
      <c r="AC831" s="140"/>
      <c r="AD831" s="126"/>
      <c r="AE831" s="136"/>
      <c r="AF831" s="5"/>
      <c r="AG831" s="140"/>
      <c r="AH831" s="126"/>
      <c r="AI831" s="155"/>
      <c r="AJ831" s="123"/>
      <c r="AK831" s="139"/>
      <c r="AL831" s="124"/>
      <c r="AM831" s="155"/>
      <c r="AN831" s="123"/>
      <c r="AO831" s="139"/>
      <c r="AP831" s="124"/>
      <c r="AQ831" s="122"/>
      <c r="AR831" s="123"/>
      <c r="AS831" s="139"/>
      <c r="AT831" s="124"/>
      <c r="AU831" s="122"/>
      <c r="AV831" s="123"/>
      <c r="AW831" s="139"/>
      <c r="AX831" s="124"/>
    </row>
    <row r="832" spans="1:50" ht="14.4" customHeight="1">
      <c r="A832" s="245">
        <f>IF(D832=0," ",RANK(D832,$D$3:$D$1238,0))</f>
        <v>814</v>
      </c>
      <c r="B832" s="246">
        <v>814</v>
      </c>
      <c r="C832" s="107" t="s">
        <v>2057</v>
      </c>
      <c r="D832" s="115">
        <f>I832+M832+Q832+U832+Y832+AC832+AG832+AK832+AO832+AW832+AS832</f>
        <v>11</v>
      </c>
      <c r="E832" s="115">
        <f>J832+N832+R832+V832+Z832+AD832+AH832+AL832+AP832+AX832+AT832</f>
        <v>20</v>
      </c>
      <c r="F832" s="273">
        <f>COUNTA(H832,L832,P832,T832,X832,AB832,AF832,AJ832,AN832,AV832,AR832)</f>
        <v>1</v>
      </c>
      <c r="G832" s="121"/>
      <c r="H832" s="5"/>
      <c r="I832" s="140"/>
      <c r="J832" s="126"/>
      <c r="K832" s="125"/>
      <c r="L832" s="5"/>
      <c r="M832" s="140"/>
      <c r="N832" s="126"/>
      <c r="O832" s="125"/>
      <c r="P832" s="5"/>
      <c r="Q832" s="140"/>
      <c r="R832" s="126"/>
      <c r="S832" s="125">
        <f>VLOOKUP(C832,'4'!$B$2:$I$1053,3,FALSE)</f>
        <v>9.7581018518518525E-2</v>
      </c>
      <c r="T832" s="5">
        <f>VLOOKUP(C832,'4'!$B$2:$I$1053,4,FALSE)</f>
        <v>126</v>
      </c>
      <c r="U832" s="140">
        <f>VLOOKUP(T832,Баллы!$A$2:$B$101,2)+V832/2</f>
        <v>11</v>
      </c>
      <c r="V832" s="126">
        <f>VLOOKUP(C832,'4'!$B$2:$I$1053,6,FALSE)</f>
        <v>20</v>
      </c>
      <c r="W832" s="136"/>
      <c r="X832" s="5"/>
      <c r="Y832" s="140"/>
      <c r="Z832" s="126"/>
      <c r="AA832" s="136"/>
      <c r="AB832" s="257"/>
      <c r="AC832" s="140"/>
      <c r="AD832" s="126"/>
      <c r="AE832" s="136"/>
      <c r="AF832" s="5"/>
      <c r="AG832" s="140"/>
      <c r="AH832" s="126"/>
      <c r="AI832" s="155"/>
      <c r="AJ832" s="123"/>
      <c r="AK832" s="139"/>
      <c r="AL832" s="124"/>
      <c r="AM832" s="155"/>
      <c r="AN832" s="123"/>
      <c r="AO832" s="139"/>
      <c r="AP832" s="124"/>
      <c r="AQ832" s="122"/>
      <c r="AR832" s="123"/>
      <c r="AS832" s="139"/>
      <c r="AT832" s="124"/>
      <c r="AU832" s="122"/>
      <c r="AV832" s="123"/>
      <c r="AW832" s="139"/>
      <c r="AX832" s="124"/>
    </row>
    <row r="833" spans="1:50" ht="14.4" customHeight="1">
      <c r="A833" s="245">
        <f>IF(D833=0," ",RANK(D833,$D$3:$D$1238,0))</f>
        <v>814</v>
      </c>
      <c r="B833" s="246">
        <v>814</v>
      </c>
      <c r="C833" s="107" t="s">
        <v>1881</v>
      </c>
      <c r="D833" s="115">
        <f>I833+M833+Q833+U833+Y833+AC833+AG833+AK833+AO833+AW833+AS833</f>
        <v>11</v>
      </c>
      <c r="E833" s="115">
        <f>J833+N833+R833+V833+Z833+AD833+AH833+AL833+AP833+AX833+AT833</f>
        <v>20</v>
      </c>
      <c r="F833" s="273">
        <f>COUNTA(H833,L833,P833,T833,X833,AB833,AF833,AJ833,AN833,AV833,AR833)</f>
        <v>1</v>
      </c>
      <c r="G833" s="121"/>
      <c r="H833" s="5"/>
      <c r="I833" s="140"/>
      <c r="J833" s="126"/>
      <c r="K833" s="125"/>
      <c r="L833" s="5"/>
      <c r="M833" s="140"/>
      <c r="N833" s="126"/>
      <c r="O833" s="125"/>
      <c r="P833" s="5"/>
      <c r="Q833" s="140"/>
      <c r="R833" s="126"/>
      <c r="S833" s="125">
        <f>VLOOKUP(C833,'4'!$B$2:$I$1053,3,FALSE)</f>
        <v>9.7696759259259261E-2</v>
      </c>
      <c r="T833" s="5">
        <f>VLOOKUP(C833,'4'!$B$2:$I$1053,4,FALSE)</f>
        <v>127</v>
      </c>
      <c r="U833" s="140">
        <f>VLOOKUP(T833,Баллы!$A$2:$B$101,2)+V833/2</f>
        <v>11</v>
      </c>
      <c r="V833" s="126">
        <f>VLOOKUP(C833,'4'!$B$2:$I$1053,6,FALSE)</f>
        <v>20</v>
      </c>
      <c r="W833" s="136"/>
      <c r="X833" s="5"/>
      <c r="Y833" s="140"/>
      <c r="Z833" s="126"/>
      <c r="AA833" s="136"/>
      <c r="AB833" s="257"/>
      <c r="AC833" s="140"/>
      <c r="AD833" s="126"/>
      <c r="AE833" s="136"/>
      <c r="AF833" s="5"/>
      <c r="AG833" s="140"/>
      <c r="AH833" s="126"/>
      <c r="AI833" s="155"/>
      <c r="AJ833" s="123"/>
      <c r="AK833" s="139"/>
      <c r="AL833" s="124"/>
      <c r="AM833" s="155"/>
      <c r="AN833" s="123"/>
      <c r="AO833" s="139"/>
      <c r="AP833" s="124"/>
      <c r="AQ833" s="122"/>
      <c r="AR833" s="123"/>
      <c r="AS833" s="139"/>
      <c r="AT833" s="124"/>
      <c r="AU833" s="122"/>
      <c r="AV833" s="123"/>
      <c r="AW833" s="139"/>
      <c r="AX833" s="124"/>
    </row>
    <row r="834" spans="1:50" ht="14.4" customHeight="1">
      <c r="A834" s="245">
        <f>IF(D834=0," ",RANK(D834,$D$3:$D$1238,0))</f>
        <v>814</v>
      </c>
      <c r="B834" s="246">
        <v>814</v>
      </c>
      <c r="C834" s="107" t="s">
        <v>2522</v>
      </c>
      <c r="D834" s="115">
        <f>I834+M834+Q834+U834+Y834+AC834+AG834+AK834+AO834+AW834+AS834</f>
        <v>11</v>
      </c>
      <c r="E834" s="115">
        <f>J834+N834+R834+V834+Z834+AD834+AH834+AL834+AP834+AX834+AT834</f>
        <v>20</v>
      </c>
      <c r="F834" s="273">
        <f>COUNTA(H834,L834,P834,T834,X834,AB834,AF834,AJ834,AN834,AV834,AR834)</f>
        <v>1</v>
      </c>
      <c r="G834" s="121"/>
      <c r="H834" s="5"/>
      <c r="I834" s="140"/>
      <c r="J834" s="126"/>
      <c r="K834" s="125"/>
      <c r="L834" s="5"/>
      <c r="M834" s="140"/>
      <c r="N834" s="126"/>
      <c r="O834" s="125"/>
      <c r="P834" s="5"/>
      <c r="Q834" s="140"/>
      <c r="R834" s="126"/>
      <c r="S834" s="125">
        <f>VLOOKUP(C834,'4'!$B$2:$I$1053,3,FALSE)</f>
        <v>9.7858796296296291E-2</v>
      </c>
      <c r="T834" s="5">
        <f>VLOOKUP(C834,'4'!$B$2:$I$1053,4,FALSE)</f>
        <v>128</v>
      </c>
      <c r="U834" s="140">
        <f>VLOOKUP(T834,Баллы!$A$2:$B$101,2)+V834/2</f>
        <v>11</v>
      </c>
      <c r="V834" s="126">
        <f>VLOOKUP(C834,'4'!$B$2:$I$1053,6,FALSE)</f>
        <v>20</v>
      </c>
      <c r="W834" s="136"/>
      <c r="X834" s="5"/>
      <c r="Y834" s="140"/>
      <c r="Z834" s="126"/>
      <c r="AA834" s="136"/>
      <c r="AB834" s="257"/>
      <c r="AC834" s="140"/>
      <c r="AD834" s="126"/>
      <c r="AE834" s="136"/>
      <c r="AF834" s="5"/>
      <c r="AG834" s="140"/>
      <c r="AH834" s="126"/>
      <c r="AI834" s="155"/>
      <c r="AJ834" s="123"/>
      <c r="AK834" s="139"/>
      <c r="AL834" s="124"/>
      <c r="AM834" s="155"/>
      <c r="AN834" s="123"/>
      <c r="AO834" s="139"/>
      <c r="AP834" s="124"/>
      <c r="AQ834" s="122"/>
      <c r="AR834" s="123"/>
      <c r="AS834" s="139"/>
      <c r="AT834" s="124"/>
      <c r="AU834" s="122"/>
      <c r="AV834" s="123"/>
      <c r="AW834" s="139"/>
      <c r="AX834" s="124"/>
    </row>
    <row r="835" spans="1:50" ht="14.4" customHeight="1">
      <c r="A835" s="245">
        <f>IF(D835=0," ",RANK(D835,$D$3:$D$1238,0))</f>
        <v>814</v>
      </c>
      <c r="B835" s="246">
        <v>814</v>
      </c>
      <c r="C835" s="107" t="s">
        <v>2232</v>
      </c>
      <c r="D835" s="115">
        <f>I835+M835+Q835+U835+Y835+AC835+AG835+AK835+AO835+AW835+AS835</f>
        <v>11</v>
      </c>
      <c r="E835" s="115">
        <f>J835+N835+R835+V835+Z835+AD835+AH835+AL835+AP835+AX835+AT835</f>
        <v>20</v>
      </c>
      <c r="F835" s="273">
        <f>COUNTA(H835,L835,P835,T835,X835,AB835,AF835,AJ835,AN835,AV835,AR835)</f>
        <v>1</v>
      </c>
      <c r="G835" s="121"/>
      <c r="H835" s="5"/>
      <c r="I835" s="140"/>
      <c r="J835" s="126"/>
      <c r="K835" s="125"/>
      <c r="L835" s="5"/>
      <c r="M835" s="140"/>
      <c r="N835" s="126"/>
      <c r="O835" s="125"/>
      <c r="P835" s="5"/>
      <c r="Q835" s="140"/>
      <c r="R835" s="126"/>
      <c r="S835" s="125">
        <f>VLOOKUP(C835,'4'!$B$2:$I$1053,3,FALSE)</f>
        <v>0.10221064814814815</v>
      </c>
      <c r="T835" s="5">
        <f>VLOOKUP(C835,'4'!$B$2:$I$1053,4,FALSE)</f>
        <v>133</v>
      </c>
      <c r="U835" s="140">
        <f>VLOOKUP(T835,Баллы!$A$2:$B$101,2)+V835/2</f>
        <v>11</v>
      </c>
      <c r="V835" s="126">
        <f>VLOOKUP(C835,'4'!$B$2:$I$1053,6,FALSE)</f>
        <v>20</v>
      </c>
      <c r="W835" s="136"/>
      <c r="X835" s="5"/>
      <c r="Y835" s="140"/>
      <c r="Z835" s="126"/>
      <c r="AA835" s="136"/>
      <c r="AB835" s="257"/>
      <c r="AC835" s="140"/>
      <c r="AD835" s="126"/>
      <c r="AE835" s="136"/>
      <c r="AF835" s="5"/>
      <c r="AG835" s="140"/>
      <c r="AH835" s="126"/>
      <c r="AI835" s="155"/>
      <c r="AJ835" s="123"/>
      <c r="AK835" s="139"/>
      <c r="AL835" s="124"/>
      <c r="AM835" s="155"/>
      <c r="AN835" s="123"/>
      <c r="AO835" s="139"/>
      <c r="AP835" s="124"/>
      <c r="AQ835" s="122"/>
      <c r="AR835" s="123"/>
      <c r="AS835" s="139"/>
      <c r="AT835" s="124"/>
      <c r="AU835" s="122"/>
      <c r="AV835" s="123"/>
      <c r="AW835" s="139"/>
      <c r="AX835" s="124"/>
    </row>
    <row r="836" spans="1:50" ht="14.4" customHeight="1">
      <c r="A836" s="245">
        <f>IF(D836=0," ",RANK(D836,$D$3:$D$1238,0))</f>
        <v>814</v>
      </c>
      <c r="B836" s="246">
        <v>814</v>
      </c>
      <c r="C836" s="107" t="s">
        <v>2178</v>
      </c>
      <c r="D836" s="115">
        <f>I836+M836+Q836+U836+Y836+AC836+AG836+AK836+AO836+AW836+AS836</f>
        <v>11</v>
      </c>
      <c r="E836" s="115">
        <f>J836+N836+R836+V836+Z836+AD836+AH836+AL836+AP836+AX836+AT836</f>
        <v>20</v>
      </c>
      <c r="F836" s="273">
        <f>COUNTA(H836,L836,P836,T836,X836,AB836,AF836,AJ836,AN836,AV836,AR836)</f>
        <v>1</v>
      </c>
      <c r="G836" s="121"/>
      <c r="H836" s="5"/>
      <c r="I836" s="140"/>
      <c r="J836" s="126"/>
      <c r="K836" s="125"/>
      <c r="L836" s="5"/>
      <c r="M836" s="140"/>
      <c r="N836" s="126"/>
      <c r="O836" s="125"/>
      <c r="P836" s="5"/>
      <c r="Q836" s="140"/>
      <c r="R836" s="126"/>
      <c r="S836" s="125">
        <f>VLOOKUP(C836,'4'!$B$2:$I$1053,3,FALSE)</f>
        <v>0.10388888888888889</v>
      </c>
      <c r="T836" s="5">
        <f>VLOOKUP(C836,'4'!$B$2:$I$1053,4,FALSE)</f>
        <v>134</v>
      </c>
      <c r="U836" s="140">
        <f>VLOOKUP(T836,Баллы!$A$2:$B$101,2)+V836/2</f>
        <v>11</v>
      </c>
      <c r="V836" s="126">
        <f>VLOOKUP(C836,'4'!$B$2:$I$1053,6,FALSE)</f>
        <v>20</v>
      </c>
      <c r="W836" s="136"/>
      <c r="X836" s="5"/>
      <c r="Y836" s="140"/>
      <c r="Z836" s="126"/>
      <c r="AA836" s="136"/>
      <c r="AB836" s="257"/>
      <c r="AC836" s="140"/>
      <c r="AD836" s="126"/>
      <c r="AE836" s="136"/>
      <c r="AF836" s="5"/>
      <c r="AG836" s="140"/>
      <c r="AH836" s="126"/>
      <c r="AI836" s="155"/>
      <c r="AJ836" s="123"/>
      <c r="AK836" s="139"/>
      <c r="AL836" s="124"/>
      <c r="AM836" s="155"/>
      <c r="AN836" s="123"/>
      <c r="AO836" s="139"/>
      <c r="AP836" s="124"/>
      <c r="AQ836" s="122"/>
      <c r="AR836" s="123"/>
      <c r="AS836" s="139"/>
      <c r="AT836" s="124"/>
      <c r="AU836" s="122"/>
      <c r="AV836" s="123"/>
      <c r="AW836" s="139"/>
      <c r="AX836" s="124"/>
    </row>
    <row r="837" spans="1:50" ht="14.4" customHeight="1">
      <c r="A837" s="245">
        <f>IF(D837=0," ",RANK(D837,$D$3:$D$1238,0))</f>
        <v>814</v>
      </c>
      <c r="B837" s="246">
        <v>814</v>
      </c>
      <c r="C837" s="107" t="s">
        <v>1528</v>
      </c>
      <c r="D837" s="115">
        <f>I837+M837+Q837+U837+Y837+AC837+AG837+AK837+AO837+AW837+AS837</f>
        <v>11</v>
      </c>
      <c r="E837" s="115">
        <f>J837+N837+R837+V837+Z837+AD837+AH837+AL837+AP837+AX837+AT837</f>
        <v>20</v>
      </c>
      <c r="F837" s="273">
        <f>COUNTA(H837,L837,P837,T837,X837,AB837,AF837,AJ837,AN837,AV837,AR837)</f>
        <v>1</v>
      </c>
      <c r="G837" s="121"/>
      <c r="H837" s="5"/>
      <c r="I837" s="140"/>
      <c r="J837" s="126"/>
      <c r="K837" s="125"/>
      <c r="L837" s="5"/>
      <c r="M837" s="140"/>
      <c r="N837" s="126"/>
      <c r="O837" s="125"/>
      <c r="P837" s="5"/>
      <c r="Q837" s="140"/>
      <c r="R837" s="126"/>
      <c r="S837" s="125">
        <f>VLOOKUP(C837,'4'!$B$2:$I$1053,3,FALSE)</f>
        <v>0.10396990740740741</v>
      </c>
      <c r="T837" s="5">
        <f>VLOOKUP(C837,'4'!$B$2:$I$1053,4,FALSE)</f>
        <v>135</v>
      </c>
      <c r="U837" s="140">
        <f>VLOOKUP(T837,Баллы!$A$2:$B$101,2)+V837/2</f>
        <v>11</v>
      </c>
      <c r="V837" s="126">
        <f>VLOOKUP(C837,'4'!$B$2:$I$1053,6,FALSE)</f>
        <v>20</v>
      </c>
      <c r="W837" s="136"/>
      <c r="X837" s="5"/>
      <c r="Y837" s="140"/>
      <c r="Z837" s="126"/>
      <c r="AA837" s="136"/>
      <c r="AB837" s="257"/>
      <c r="AC837" s="140"/>
      <c r="AD837" s="126"/>
      <c r="AE837" s="136"/>
      <c r="AF837" s="5"/>
      <c r="AG837" s="140"/>
      <c r="AH837" s="126"/>
      <c r="AI837" s="155"/>
      <c r="AJ837" s="123"/>
      <c r="AK837" s="139"/>
      <c r="AL837" s="124"/>
      <c r="AM837" s="155"/>
      <c r="AN837" s="123"/>
      <c r="AO837" s="139"/>
      <c r="AP837" s="124"/>
      <c r="AQ837" s="122"/>
      <c r="AR837" s="123"/>
      <c r="AS837" s="139"/>
      <c r="AT837" s="124"/>
      <c r="AU837" s="122"/>
      <c r="AV837" s="123"/>
      <c r="AW837" s="139"/>
      <c r="AX837" s="124"/>
    </row>
    <row r="838" spans="1:50" ht="14.4" customHeight="1">
      <c r="A838" s="245">
        <f>IF(D838=0," ",RANK(D838,$D$3:$D$1238,0))</f>
        <v>814</v>
      </c>
      <c r="B838" s="246">
        <v>814</v>
      </c>
      <c r="C838" s="107" t="s">
        <v>2573</v>
      </c>
      <c r="D838" s="115">
        <f>I838+M838+Q838+U838+Y838+AC838+AG838+AK838+AO838+AW838+AS838</f>
        <v>11</v>
      </c>
      <c r="E838" s="115">
        <f>J838+N838+R838+V838+Z838+AD838+AH838+AL838+AP838+AX838+AT838</f>
        <v>20</v>
      </c>
      <c r="F838" s="273">
        <f>COUNTA(H838,L838,P838,T838,X838,AB838,AF838,AJ838,AN838,AV838,AR838)</f>
        <v>1</v>
      </c>
      <c r="G838" s="121"/>
      <c r="H838" s="5"/>
      <c r="I838" s="140"/>
      <c r="J838" s="126"/>
      <c r="K838" s="125"/>
      <c r="L838" s="5"/>
      <c r="M838" s="140"/>
      <c r="N838" s="126"/>
      <c r="O838" s="125"/>
      <c r="P838" s="5"/>
      <c r="Q838" s="140"/>
      <c r="R838" s="126"/>
      <c r="S838" s="125">
        <f>VLOOKUP(C838,'4'!$B$2:$I$1053,3,FALSE)</f>
        <v>0.10673611111111111</v>
      </c>
      <c r="T838" s="5">
        <f>VLOOKUP(C838,'4'!$B$2:$I$1053,4,FALSE)</f>
        <v>136</v>
      </c>
      <c r="U838" s="140">
        <f>VLOOKUP(T838,Баллы!$A$2:$B$101,2)+V838/2</f>
        <v>11</v>
      </c>
      <c r="V838" s="126">
        <f>VLOOKUP(C838,'4'!$B$2:$I$1053,6,FALSE)</f>
        <v>20</v>
      </c>
      <c r="W838" s="136"/>
      <c r="X838" s="5"/>
      <c r="Y838" s="140"/>
      <c r="Z838" s="126"/>
      <c r="AA838" s="136"/>
      <c r="AB838" s="257"/>
      <c r="AC838" s="140"/>
      <c r="AD838" s="126"/>
      <c r="AE838" s="136"/>
      <c r="AF838" s="5"/>
      <c r="AG838" s="140"/>
      <c r="AH838" s="126"/>
      <c r="AI838" s="155"/>
      <c r="AJ838" s="123"/>
      <c r="AK838" s="139"/>
      <c r="AL838" s="124"/>
      <c r="AM838" s="155"/>
      <c r="AN838" s="123"/>
      <c r="AO838" s="139"/>
      <c r="AP838" s="124"/>
      <c r="AQ838" s="122"/>
      <c r="AR838" s="123"/>
      <c r="AS838" s="139"/>
      <c r="AT838" s="124"/>
      <c r="AU838" s="122"/>
      <c r="AV838" s="123"/>
      <c r="AW838" s="139"/>
      <c r="AX838" s="124"/>
    </row>
    <row r="839" spans="1:50" ht="14.4" customHeight="1">
      <c r="A839" s="245">
        <f>IF(D839=0," ",RANK(D839,$D$3:$D$1238,0))</f>
        <v>814</v>
      </c>
      <c r="B839" s="246">
        <v>814</v>
      </c>
      <c r="C839" s="107" t="s">
        <v>2213</v>
      </c>
      <c r="D839" s="115">
        <f>I839+M839+Q839+U839+Y839+AC839+AG839+AK839+AO839+AW839+AS839</f>
        <v>11</v>
      </c>
      <c r="E839" s="115">
        <f>J839+N839+R839+V839+Z839+AD839+AH839+AL839+AP839+AX839+AT839</f>
        <v>20</v>
      </c>
      <c r="F839" s="273">
        <f>COUNTA(H839,L839,P839,T839,X839,AB839,AF839,AJ839,AN839,AV839,AR839)</f>
        <v>1</v>
      </c>
      <c r="G839" s="121"/>
      <c r="H839" s="5"/>
      <c r="I839" s="140"/>
      <c r="J839" s="126"/>
      <c r="K839" s="125"/>
      <c r="L839" s="5"/>
      <c r="M839" s="140"/>
      <c r="N839" s="126"/>
      <c r="O839" s="125"/>
      <c r="P839" s="5"/>
      <c r="Q839" s="140"/>
      <c r="R839" s="126"/>
      <c r="S839" s="125">
        <f>VLOOKUP(C839,'4'!$B$2:$I$1053,3,FALSE)</f>
        <v>0.1084837962962963</v>
      </c>
      <c r="T839" s="5">
        <f>VLOOKUP(C839,'4'!$B$2:$I$1053,4,FALSE)</f>
        <v>137</v>
      </c>
      <c r="U839" s="140">
        <f>VLOOKUP(T839,Баллы!$A$2:$B$101,2)+V839/2</f>
        <v>11</v>
      </c>
      <c r="V839" s="126">
        <f>VLOOKUP(C839,'4'!$B$2:$I$1053,6,FALSE)</f>
        <v>20</v>
      </c>
      <c r="W839" s="136"/>
      <c r="X839" s="5"/>
      <c r="Y839" s="140"/>
      <c r="Z839" s="126"/>
      <c r="AA839" s="136"/>
      <c r="AB839" s="257"/>
      <c r="AC839" s="140"/>
      <c r="AD839" s="126"/>
      <c r="AE839" s="136"/>
      <c r="AF839" s="5"/>
      <c r="AG839" s="140"/>
      <c r="AH839" s="126"/>
      <c r="AI839" s="155"/>
      <c r="AJ839" s="123"/>
      <c r="AK839" s="139"/>
      <c r="AL839" s="124"/>
      <c r="AM839" s="155"/>
      <c r="AN839" s="123"/>
      <c r="AO839" s="139"/>
      <c r="AP839" s="124"/>
      <c r="AQ839" s="122"/>
      <c r="AR839" s="123"/>
      <c r="AS839" s="139"/>
      <c r="AT839" s="124"/>
      <c r="AU839" s="122"/>
      <c r="AV839" s="123"/>
      <c r="AW839" s="139"/>
      <c r="AX839" s="124"/>
    </row>
    <row r="840" spans="1:50" ht="14.4" customHeight="1">
      <c r="A840" s="245">
        <f>IF(D840=0," ",RANK(D840,$D$3:$D$1238,0))</f>
        <v>814</v>
      </c>
      <c r="B840" s="246">
        <v>814</v>
      </c>
      <c r="C840" s="107" t="s">
        <v>1444</v>
      </c>
      <c r="D840" s="115">
        <f>I840+M840+Q840+U840+Y840+AC840+AG840+AK840+AO840+AW840+AS840</f>
        <v>11</v>
      </c>
      <c r="E840" s="115">
        <f>J840+N840+R840+V840+Z840+AD840+AH840+AL840+AP840+AX840+AT840</f>
        <v>20</v>
      </c>
      <c r="F840" s="273">
        <f>COUNTA(H840,L840,P840,T840,X840,AB840,AF840,AJ840,AN840,AV840,AR840)</f>
        <v>1</v>
      </c>
      <c r="G840" s="121"/>
      <c r="H840" s="5"/>
      <c r="I840" s="140"/>
      <c r="J840" s="126"/>
      <c r="K840" s="125"/>
      <c r="L840" s="5"/>
      <c r="M840" s="140"/>
      <c r="N840" s="126"/>
      <c r="O840" s="125"/>
      <c r="P840" s="5"/>
      <c r="Q840" s="140"/>
      <c r="R840" s="126"/>
      <c r="S840" s="125">
        <f>VLOOKUP(C840,'4'!$B$2:$I$1053,3,FALSE)</f>
        <v>0.1106712962962963</v>
      </c>
      <c r="T840" s="5">
        <f>VLOOKUP(C840,'4'!$B$2:$I$1053,4,FALSE)</f>
        <v>138</v>
      </c>
      <c r="U840" s="140">
        <f>VLOOKUP(T840,Баллы!$A$2:$B$101,2)+V840/2</f>
        <v>11</v>
      </c>
      <c r="V840" s="126">
        <f>VLOOKUP(C840,'4'!$B$2:$I$1053,6,FALSE)</f>
        <v>20</v>
      </c>
      <c r="W840" s="136"/>
      <c r="X840" s="5"/>
      <c r="Y840" s="140"/>
      <c r="Z840" s="126"/>
      <c r="AA840" s="136"/>
      <c r="AB840" s="257"/>
      <c r="AC840" s="140"/>
      <c r="AD840" s="126"/>
      <c r="AE840" s="136"/>
      <c r="AF840" s="5"/>
      <c r="AG840" s="140"/>
      <c r="AH840" s="126"/>
      <c r="AI840" s="155"/>
      <c r="AJ840" s="123"/>
      <c r="AK840" s="139"/>
      <c r="AL840" s="124"/>
      <c r="AM840" s="155"/>
      <c r="AN840" s="123"/>
      <c r="AO840" s="139"/>
      <c r="AP840" s="124"/>
      <c r="AQ840" s="122"/>
      <c r="AR840" s="123"/>
      <c r="AS840" s="139"/>
      <c r="AT840" s="124"/>
      <c r="AU840" s="122"/>
      <c r="AV840" s="123"/>
      <c r="AW840" s="139"/>
      <c r="AX840" s="124"/>
    </row>
    <row r="841" spans="1:50" ht="14.4" customHeight="1">
      <c r="A841" s="245">
        <f>IF(D841=0," ",RANK(D841,$D$3:$D$1238,0))</f>
        <v>814</v>
      </c>
      <c r="B841" s="246">
        <v>814</v>
      </c>
      <c r="C841" s="107" t="s">
        <v>2129</v>
      </c>
      <c r="D841" s="115">
        <f>I841+M841+Q841+U841+Y841+AC841+AG841+AK841+AO841+AW841+AS841</f>
        <v>11</v>
      </c>
      <c r="E841" s="115">
        <f>J841+N841+R841+V841+Z841+AD841+AH841+AL841+AP841+AX841+AT841</f>
        <v>20</v>
      </c>
      <c r="F841" s="273">
        <f>COUNTA(H841,L841,P841,T841,X841,AB841,AF841,AJ841,AN841,AV841,AR841)</f>
        <v>1</v>
      </c>
      <c r="G841" s="121"/>
      <c r="H841" s="5"/>
      <c r="I841" s="140"/>
      <c r="J841" s="126"/>
      <c r="K841" s="125"/>
      <c r="L841" s="5"/>
      <c r="M841" s="140"/>
      <c r="N841" s="126"/>
      <c r="O841" s="125"/>
      <c r="P841" s="5"/>
      <c r="Q841" s="140"/>
      <c r="R841" s="126"/>
      <c r="S841" s="125">
        <f>VLOOKUP(C841,'4'!$B$2:$I$1053,3,FALSE)</f>
        <v>0.12356481481481481</v>
      </c>
      <c r="T841" s="5">
        <f>VLOOKUP(C841,'4'!$B$2:$I$1053,4,FALSE)</f>
        <v>141</v>
      </c>
      <c r="U841" s="140">
        <f>VLOOKUP(T841,Баллы!$A$2:$B$101,2)+V841/2</f>
        <v>11</v>
      </c>
      <c r="V841" s="126">
        <f>VLOOKUP(C841,'4'!$B$2:$I$1053,6,FALSE)</f>
        <v>20</v>
      </c>
      <c r="W841" s="136"/>
      <c r="X841" s="5"/>
      <c r="Y841" s="140"/>
      <c r="Z841" s="126"/>
      <c r="AA841" s="136"/>
      <c r="AB841" s="257"/>
      <c r="AC841" s="140"/>
      <c r="AD841" s="126"/>
      <c r="AE841" s="136"/>
      <c r="AF841" s="5"/>
      <c r="AG841" s="140"/>
      <c r="AH841" s="126"/>
      <c r="AI841" s="155"/>
      <c r="AJ841" s="123"/>
      <c r="AK841" s="139"/>
      <c r="AL841" s="124"/>
      <c r="AM841" s="155"/>
      <c r="AN841" s="123"/>
      <c r="AO841" s="139"/>
      <c r="AP841" s="124"/>
      <c r="AQ841" s="122"/>
      <c r="AR841" s="123"/>
      <c r="AS841" s="139"/>
      <c r="AT841" s="124"/>
      <c r="AU841" s="122"/>
      <c r="AV841" s="123"/>
      <c r="AW841" s="139"/>
      <c r="AX841" s="124"/>
    </row>
    <row r="842" spans="1:50" ht="14.4" customHeight="1">
      <c r="A842" s="245">
        <f>IF(D842=0," ",RANK(D842,$D$3:$D$1238,0))</f>
        <v>814</v>
      </c>
      <c r="B842" s="246">
        <v>840</v>
      </c>
      <c r="C842" s="104" t="s">
        <v>578</v>
      </c>
      <c r="D842" s="115">
        <f>I842+M842+Q842+U842+Y842+AC842+AG842+AK842+AO842+AW842+AS842</f>
        <v>11</v>
      </c>
      <c r="E842" s="115">
        <f>J842+N842+R842+V842+Z842+AD842+AH842+AL842+AP842+AX842+AT842</f>
        <v>10</v>
      </c>
      <c r="F842" s="273">
        <f>COUNTA(H842,L842,P842,T842,X842,AB842,AF842,AJ842,AN842,AV842,AR842)</f>
        <v>1</v>
      </c>
      <c r="G842" s="121">
        <f>VLOOKUP(C842,'1'!$B$46:$H$384,3,FALSE)</f>
        <v>4.040509259259259E-2</v>
      </c>
      <c r="H842" s="5">
        <f>VLOOKUP(C842,'1'!$B$46:$H$384,4,FALSE)</f>
        <v>85</v>
      </c>
      <c r="I842" s="140">
        <f>VLOOKUP(H842,Баллы!$A$2:$B$101,2)+J842/2</f>
        <v>11</v>
      </c>
      <c r="J842" s="126">
        <f>VLOOKUP(C842,'1'!$B$46:$H$384,6,FALSE)</f>
        <v>10</v>
      </c>
      <c r="K842" s="125"/>
      <c r="L842" s="5"/>
      <c r="M842" s="140"/>
      <c r="N842" s="126"/>
      <c r="O842" s="125"/>
      <c r="P842" s="5"/>
      <c r="Q842" s="140"/>
      <c r="R842" s="126"/>
      <c r="S842" s="125"/>
      <c r="T842" s="5"/>
      <c r="U842" s="140"/>
      <c r="V842" s="126"/>
      <c r="W842" s="136"/>
      <c r="X842" s="5"/>
      <c r="Y842" s="140"/>
      <c r="Z842" s="126"/>
      <c r="AA842" s="136"/>
      <c r="AB842" s="257"/>
      <c r="AC842" s="140"/>
      <c r="AD842" s="126"/>
      <c r="AE842" s="136"/>
      <c r="AF842" s="5"/>
      <c r="AG842" s="140"/>
      <c r="AH842" s="126"/>
      <c r="AI842" s="155"/>
      <c r="AJ842" s="123"/>
      <c r="AK842" s="139"/>
      <c r="AL842" s="124"/>
      <c r="AM842" s="155"/>
      <c r="AN842" s="123"/>
      <c r="AO842" s="139"/>
      <c r="AP842" s="124"/>
      <c r="AQ842" s="122"/>
      <c r="AR842" s="123"/>
      <c r="AS842" s="139"/>
      <c r="AT842" s="124"/>
      <c r="AU842" s="122"/>
      <c r="AV842" s="123"/>
      <c r="AW842" s="139"/>
      <c r="AX842" s="124"/>
    </row>
    <row r="843" spans="1:50" ht="14.4" customHeight="1">
      <c r="A843" s="245">
        <f>IF(D843=0," ",RANK(D843,$D$3:$D$1238,0))</f>
        <v>841</v>
      </c>
      <c r="B843" s="246">
        <v>841</v>
      </c>
      <c r="C843" s="104" t="s">
        <v>6378</v>
      </c>
      <c r="D843" s="115">
        <f>I843+M843+Q843+U843+Y843+AC843+AG843+AK843+AO843+AW843+AS843</f>
        <v>10.5</v>
      </c>
      <c r="E843" s="115">
        <f>J843+N843+R843+V843+Z843+AD843+AH843+AL843+AP843+AX843+AT843</f>
        <v>15</v>
      </c>
      <c r="F843" s="273">
        <f>COUNTA(H843,L843,P843,T843,X843,AB843,AF843,AJ843,AN843,AV843,AR843)</f>
        <v>1</v>
      </c>
      <c r="G843" s="121"/>
      <c r="H843" s="5"/>
      <c r="I843" s="140"/>
      <c r="J843" s="126"/>
      <c r="K843" s="125"/>
      <c r="L843" s="5"/>
      <c r="M843" s="140"/>
      <c r="N843" s="126"/>
      <c r="O843" s="125"/>
      <c r="P843" s="5"/>
      <c r="Q843" s="140"/>
      <c r="R843" s="126"/>
      <c r="S843" s="125"/>
      <c r="T843" s="5"/>
      <c r="U843" s="140"/>
      <c r="V843" s="126"/>
      <c r="W843" s="136"/>
      <c r="X843" s="5"/>
      <c r="Y843" s="140"/>
      <c r="Z843" s="126"/>
      <c r="AA843" s="136"/>
      <c r="AB843" s="257"/>
      <c r="AC843" s="140"/>
      <c r="AD843" s="126"/>
      <c r="AE843" s="136"/>
      <c r="AF843" s="5"/>
      <c r="AG843" s="140"/>
      <c r="AH843" s="126"/>
      <c r="AI843" s="155"/>
      <c r="AJ843" s="123"/>
      <c r="AK843" s="139"/>
      <c r="AL843" s="124"/>
      <c r="AM843" s="155"/>
      <c r="AN843" s="123"/>
      <c r="AO843" s="139"/>
      <c r="AP843" s="124"/>
      <c r="AQ843" s="122"/>
      <c r="AR843" s="123"/>
      <c r="AS843" s="139"/>
      <c r="AT843" s="124"/>
      <c r="AU843" s="122">
        <f>VLOOKUP(C843,'11'!$B$9:$H$521,3,FALSE)</f>
        <v>7.9502314814814817E-2</v>
      </c>
      <c r="AV843" s="123">
        <f>VLOOKUP(C843,'11'!$B$9:$H$521,4,FALSE)</f>
        <v>88</v>
      </c>
      <c r="AW843" s="139">
        <f>VLOOKUP(AV843,Баллы!$A$2:$B$101,2)+AX843/2</f>
        <v>10.5</v>
      </c>
      <c r="AX843" s="124">
        <f>VLOOKUP(C843,'11'!$B$9:$H$521,6,FALSE)</f>
        <v>15</v>
      </c>
    </row>
    <row r="844" spans="1:50">
      <c r="A844" s="245">
        <f>IF(D844=0," ",RANK(D844,$D$3:$D$1238,0))</f>
        <v>841</v>
      </c>
      <c r="B844" s="246">
        <v>842</v>
      </c>
      <c r="C844" s="283" t="s">
        <v>5141</v>
      </c>
      <c r="D844" s="115">
        <f>I844+M844+Q844+U844+Y844+AC844+AG844+AK844+AO844+AW844+AS844</f>
        <v>10.5</v>
      </c>
      <c r="E844" s="115">
        <f>J844+N844+R844+V844+Z844+AD844+AH844+AL844+AP844+AX844+AT844</f>
        <v>5</v>
      </c>
      <c r="F844" s="273">
        <f>COUNTA(H844,L844,P844,T844,X844,AB844,AF844,AJ844,AN844,AV844,AR844)</f>
        <v>1</v>
      </c>
      <c r="G844" s="121"/>
      <c r="H844" s="5"/>
      <c r="I844" s="140"/>
      <c r="J844" s="126"/>
      <c r="K844" s="125"/>
      <c r="L844" s="5"/>
      <c r="M844" s="140"/>
      <c r="N844" s="126"/>
      <c r="O844" s="125"/>
      <c r="P844" s="5"/>
      <c r="Q844" s="140"/>
      <c r="R844" s="126"/>
      <c r="S844" s="125"/>
      <c r="T844" s="5"/>
      <c r="U844" s="140"/>
      <c r="V844" s="126"/>
      <c r="W844" s="136"/>
      <c r="X844" s="5"/>
      <c r="Y844" s="140"/>
      <c r="Z844" s="126"/>
      <c r="AA844" s="136"/>
      <c r="AB844" s="257"/>
      <c r="AC844" s="140"/>
      <c r="AD844" s="126"/>
      <c r="AE844" s="136"/>
      <c r="AF844" s="5"/>
      <c r="AG844" s="140"/>
      <c r="AH844" s="126"/>
      <c r="AI844" s="155"/>
      <c r="AJ844" s="123"/>
      <c r="AK844" s="139"/>
      <c r="AL844" s="124"/>
      <c r="AM844" s="155">
        <f>VLOOKUP(C844,'9'!$B$2:$H$1187,3,FALSE)</f>
        <v>2.045138888888889E-2</v>
      </c>
      <c r="AN844" s="123">
        <f>VLOOKUP(C844,'9'!$B$2:$H$1187,4,FALSE)</f>
        <v>83</v>
      </c>
      <c r="AO844" s="139">
        <f>VLOOKUP(AN844,Баллы!$A$2:$B$101,2)+AP844/2</f>
        <v>10.5</v>
      </c>
      <c r="AP844" s="124">
        <f>VLOOKUP(C844,'9'!$B$2:$H$1187,6,FALSE)</f>
        <v>5</v>
      </c>
      <c r="AQ844" s="122"/>
      <c r="AR844" s="123"/>
      <c r="AS844" s="139"/>
      <c r="AT844" s="124"/>
      <c r="AU844" s="122"/>
      <c r="AV844" s="123"/>
      <c r="AW844" s="139"/>
      <c r="AX844" s="124"/>
    </row>
    <row r="845" spans="1:50">
      <c r="A845" s="245">
        <f>IF(D845=0," ",RANK(D845,$D$3:$D$1238,0))</f>
        <v>843</v>
      </c>
      <c r="B845" s="246">
        <v>843</v>
      </c>
      <c r="C845" s="107" t="s">
        <v>2035</v>
      </c>
      <c r="D845" s="115">
        <f>I845+M845+Q845+U845+Y845+AC845+AG845+AK845+AO845+AW845+AS845</f>
        <v>9.5</v>
      </c>
      <c r="E845" s="115">
        <f>J845+N845+R845+V845+Z845+AD845+AH845+AL845+AP845+AX845+AT845</f>
        <v>15</v>
      </c>
      <c r="F845" s="273">
        <f>COUNTA(H845,L845,P845,T845,X845,AB845,AF845,AJ845,AN845,AV845,AR845)</f>
        <v>2</v>
      </c>
      <c r="G845" s="121"/>
      <c r="H845" s="5"/>
      <c r="I845" s="140"/>
      <c r="J845" s="126"/>
      <c r="K845" s="125"/>
      <c r="L845" s="5"/>
      <c r="M845" s="140"/>
      <c r="N845" s="126"/>
      <c r="O845" s="125"/>
      <c r="P845" s="5"/>
      <c r="Q845" s="140"/>
      <c r="R845" s="126"/>
      <c r="S845" s="125">
        <f>VLOOKUP(C845,'4'!$B$2:$I$1053,3,FALSE)</f>
        <v>1.9849537037037037E-2</v>
      </c>
      <c r="T845" s="5">
        <f>VLOOKUP(C845,'4'!$B$2:$I$1053,4,FALSE)</f>
        <v>112</v>
      </c>
      <c r="U845" s="140">
        <f>VLOOKUP(T845,Баллы!$A$2:$B$101,2)+V845/2</f>
        <v>3.5</v>
      </c>
      <c r="V845" s="126">
        <f>VLOOKUP(C845,'4'!$B$2:$I$1053,6,FALSE)</f>
        <v>5</v>
      </c>
      <c r="W845" s="136"/>
      <c r="X845" s="5"/>
      <c r="Y845" s="140"/>
      <c r="Z845" s="126"/>
      <c r="AA845" s="136"/>
      <c r="AB845" s="257"/>
      <c r="AC845" s="140"/>
      <c r="AD845" s="126"/>
      <c r="AE845" s="136"/>
      <c r="AF845" s="5"/>
      <c r="AG845" s="140"/>
      <c r="AH845" s="126"/>
      <c r="AI845" s="155"/>
      <c r="AJ845" s="123"/>
      <c r="AK845" s="139"/>
      <c r="AL845" s="124"/>
      <c r="AM845" s="155">
        <f>VLOOKUP(C845,'9'!$B$2:$H$1187,3,FALSE)</f>
        <v>4.5763888888888889E-2</v>
      </c>
      <c r="AN845" s="123">
        <f>VLOOKUP(C845,'9'!$B$2:$H$1187,4,FALSE)</f>
        <v>228</v>
      </c>
      <c r="AO845" s="139">
        <f>VLOOKUP(AN845,Баллы!$A$2:$B$101,2)+AP845/2</f>
        <v>6</v>
      </c>
      <c r="AP845" s="124">
        <f>VLOOKUP(C845,'9'!$B$2:$H$1187,6,FALSE)</f>
        <v>10</v>
      </c>
      <c r="AQ845" s="122"/>
      <c r="AR845" s="123"/>
      <c r="AS845" s="139"/>
      <c r="AT845" s="124"/>
      <c r="AU845" s="122"/>
      <c r="AV845" s="123"/>
      <c r="AW845" s="139"/>
      <c r="AX845" s="124"/>
    </row>
    <row r="846" spans="1:50">
      <c r="A846" s="245">
        <f>IF(D846=0," ",RANK(D846,$D$3:$D$1238,0))</f>
        <v>843</v>
      </c>
      <c r="B846" s="246">
        <v>843</v>
      </c>
      <c r="C846" s="107" t="s">
        <v>1509</v>
      </c>
      <c r="D846" s="115">
        <f>I846+M846+Q846+U846+Y846+AC846+AG846+AK846+AO846+AW846+AS846</f>
        <v>9.5</v>
      </c>
      <c r="E846" s="115">
        <f>J846+N846+R846+V846+Z846+AD846+AH846+AL846+AP846+AX846+AT846</f>
        <v>15</v>
      </c>
      <c r="F846" s="273">
        <f>COUNTA(H846,L846,P846,T846,X846,AB846,AF846,AJ846,AN846,AV846,AR846)</f>
        <v>2</v>
      </c>
      <c r="G846" s="121"/>
      <c r="H846" s="5"/>
      <c r="I846" s="140"/>
      <c r="J846" s="126"/>
      <c r="K846" s="125"/>
      <c r="L846" s="5"/>
      <c r="M846" s="140"/>
      <c r="N846" s="126"/>
      <c r="O846" s="125"/>
      <c r="P846" s="5"/>
      <c r="Q846" s="140"/>
      <c r="R846" s="126"/>
      <c r="S846" s="125">
        <f>VLOOKUP(C846,'4'!$B$2:$I$1053,3,FALSE)</f>
        <v>2.105324074074074E-2</v>
      </c>
      <c r="T846" s="5">
        <f>VLOOKUP(C846,'4'!$B$2:$I$1053,4,FALSE)</f>
        <v>129</v>
      </c>
      <c r="U846" s="140">
        <f>VLOOKUP(T846,Баллы!$A$2:$B$101,2)+V846/2</f>
        <v>3.5</v>
      </c>
      <c r="V846" s="126">
        <f>VLOOKUP(C846,'4'!$B$2:$I$1053,6,FALSE)</f>
        <v>5</v>
      </c>
      <c r="W846" s="136"/>
      <c r="X846" s="5"/>
      <c r="Y846" s="140"/>
      <c r="Z846" s="126"/>
      <c r="AA846" s="136"/>
      <c r="AB846" s="257"/>
      <c r="AC846" s="140"/>
      <c r="AD846" s="126"/>
      <c r="AE846" s="136"/>
      <c r="AF846" s="5"/>
      <c r="AG846" s="140"/>
      <c r="AH846" s="126"/>
      <c r="AI846" s="155"/>
      <c r="AJ846" s="123"/>
      <c r="AK846" s="139"/>
      <c r="AL846" s="124"/>
      <c r="AM846" s="155">
        <f>VLOOKUP(C846,'9'!$B$2:$H$1187,3,FALSE)</f>
        <v>4.6180555555555558E-2</v>
      </c>
      <c r="AN846" s="123">
        <f>VLOOKUP(C846,'9'!$B$2:$H$1187,4,FALSE)</f>
        <v>222</v>
      </c>
      <c r="AO846" s="139">
        <f>VLOOKUP(AN846,Баллы!$A$2:$B$101,2)+AP846/2</f>
        <v>6</v>
      </c>
      <c r="AP846" s="124">
        <f>VLOOKUP(C846,'9'!$B$2:$H$1187,6,FALSE)</f>
        <v>10</v>
      </c>
      <c r="AQ846" s="122"/>
      <c r="AR846" s="123"/>
      <c r="AS846" s="139"/>
      <c r="AT846" s="124"/>
      <c r="AU846" s="122"/>
      <c r="AV846" s="123"/>
      <c r="AW846" s="139"/>
      <c r="AX846" s="124"/>
    </row>
    <row r="847" spans="1:50">
      <c r="A847" s="245">
        <f>IF(D847=0," ",RANK(D847,$D$3:$D$1238,0))</f>
        <v>843</v>
      </c>
      <c r="B847" s="246">
        <v>843</v>
      </c>
      <c r="C847" s="107" t="s">
        <v>1456</v>
      </c>
      <c r="D847" s="115">
        <f>I847+M847+Q847+U847+Y847+AC847+AG847+AK847+AO847+AW847+AS847</f>
        <v>9.5</v>
      </c>
      <c r="E847" s="115">
        <f>J847+N847+R847+V847+Z847+AD847+AH847+AL847+AP847+AX847+AT847</f>
        <v>15</v>
      </c>
      <c r="F847" s="273">
        <f>COUNTA(H847,L847,P847,T847,X847,AB847,AF847,AJ847,AN847,AV847,AR847)</f>
        <v>2</v>
      </c>
      <c r="G847" s="121"/>
      <c r="H847" s="5"/>
      <c r="I847" s="140"/>
      <c r="J847" s="126"/>
      <c r="K847" s="125"/>
      <c r="L847" s="5"/>
      <c r="M847" s="140"/>
      <c r="N847" s="126"/>
      <c r="O847" s="125"/>
      <c r="P847" s="5"/>
      <c r="Q847" s="140"/>
      <c r="R847" s="126"/>
      <c r="S847" s="125">
        <f>VLOOKUP(C847,'4'!$B$2:$I$1053,3,FALSE)</f>
        <v>2.4988425925925924E-2</v>
      </c>
      <c r="T847" s="5">
        <f>VLOOKUP(C847,'4'!$B$2:$I$1053,4,FALSE)</f>
        <v>161</v>
      </c>
      <c r="U847" s="140">
        <f>VLOOKUP(T847,Баллы!$A$2:$B$101,2)+V847/2</f>
        <v>3.5</v>
      </c>
      <c r="V847" s="126">
        <f>VLOOKUP(C847,'4'!$B$2:$I$1053,6,FALSE)</f>
        <v>5</v>
      </c>
      <c r="W847" s="136"/>
      <c r="X847" s="5"/>
      <c r="Y847" s="140"/>
      <c r="Z847" s="126"/>
      <c r="AA847" s="136"/>
      <c r="AB847" s="257"/>
      <c r="AC847" s="140"/>
      <c r="AD847" s="126"/>
      <c r="AE847" s="136"/>
      <c r="AF847" s="5"/>
      <c r="AG847" s="140"/>
      <c r="AH847" s="126"/>
      <c r="AI847" s="155"/>
      <c r="AJ847" s="123"/>
      <c r="AK847" s="139"/>
      <c r="AL847" s="124"/>
      <c r="AM847" s="155">
        <f>VLOOKUP(C847,'9'!$B$2:$H$1187,3,FALSE)</f>
        <v>4.5509259259259256E-2</v>
      </c>
      <c r="AN847" s="123">
        <f>VLOOKUP(C847,'9'!$B$2:$H$1187,4,FALSE)</f>
        <v>224</v>
      </c>
      <c r="AO847" s="139">
        <f>VLOOKUP(AN847,Баллы!$A$2:$B$101,2)+AP847/2</f>
        <v>6</v>
      </c>
      <c r="AP847" s="124">
        <f>VLOOKUP(C847,'9'!$B$2:$H$1187,6,FALSE)</f>
        <v>10</v>
      </c>
      <c r="AQ847" s="122"/>
      <c r="AR847" s="123"/>
      <c r="AS847" s="139"/>
      <c r="AT847" s="124"/>
      <c r="AU847" s="122"/>
      <c r="AV847" s="123"/>
      <c r="AW847" s="139"/>
      <c r="AX847" s="124"/>
    </row>
    <row r="848" spans="1:50">
      <c r="A848" s="245">
        <f>IF(D848=0," ",RANK(D848,$D$3:$D$1238,0))</f>
        <v>843</v>
      </c>
      <c r="B848" s="246">
        <v>846</v>
      </c>
      <c r="C848" s="107" t="s">
        <v>2003</v>
      </c>
      <c r="D848" s="115">
        <f>I848+M848+Q848+U848+Y848+AC848+AG848+AK848+AO848+AW848+AS848</f>
        <v>9.5</v>
      </c>
      <c r="E848" s="115">
        <f>J848+N848+R848+V848+Z848+AD848+AH848+AL848+AP848+AX848+AT848</f>
        <v>5</v>
      </c>
      <c r="F848" s="273">
        <f>COUNTA(H848,L848,P848,T848,X848,AB848,AF848,AJ848,AN848,AV848,AR848)</f>
        <v>1</v>
      </c>
      <c r="G848" s="121"/>
      <c r="H848" s="5"/>
      <c r="I848" s="140"/>
      <c r="J848" s="126"/>
      <c r="K848" s="125"/>
      <c r="L848" s="5"/>
      <c r="M848" s="140"/>
      <c r="N848" s="126"/>
      <c r="O848" s="125"/>
      <c r="P848" s="5"/>
      <c r="Q848" s="140"/>
      <c r="R848" s="126"/>
      <c r="S848" s="125">
        <f>VLOOKUP(C848,'4'!$B$2:$I$1053,3,FALSE)</f>
        <v>1.8217592592592594E-2</v>
      </c>
      <c r="T848" s="5">
        <f>VLOOKUP(C848,'4'!$B$2:$I$1053,4,FALSE)</f>
        <v>84</v>
      </c>
      <c r="U848" s="140">
        <f>VLOOKUP(T848,Баллы!$A$2:$B$101,2)+V848/2</f>
        <v>9.5</v>
      </c>
      <c r="V848" s="126">
        <f>VLOOKUP(C848,'4'!$B$2:$I$1053,6,FALSE)</f>
        <v>5</v>
      </c>
      <c r="W848" s="136"/>
      <c r="X848" s="5"/>
      <c r="Y848" s="140"/>
      <c r="Z848" s="126"/>
      <c r="AA848" s="136"/>
      <c r="AB848" s="257"/>
      <c r="AC848" s="140"/>
      <c r="AD848" s="126"/>
      <c r="AE848" s="136"/>
      <c r="AF848" s="5"/>
      <c r="AG848" s="140"/>
      <c r="AH848" s="126"/>
      <c r="AI848" s="155"/>
      <c r="AJ848" s="123"/>
      <c r="AK848" s="139"/>
      <c r="AL848" s="124"/>
      <c r="AM848" s="155"/>
      <c r="AN848" s="123"/>
      <c r="AO848" s="139"/>
      <c r="AP848" s="124"/>
      <c r="AQ848" s="122"/>
      <c r="AR848" s="123"/>
      <c r="AS848" s="139"/>
      <c r="AT848" s="124"/>
      <c r="AU848" s="122"/>
      <c r="AV848" s="123"/>
      <c r="AW848" s="139"/>
      <c r="AX848" s="124"/>
    </row>
    <row r="849" spans="1:50">
      <c r="A849" s="245">
        <f>IF(D849=0," ",RANK(D849,$D$3:$D$1238,0))</f>
        <v>843</v>
      </c>
      <c r="B849" s="246">
        <v>846</v>
      </c>
      <c r="C849" s="283" t="s">
        <v>5143</v>
      </c>
      <c r="D849" s="115">
        <f>I849+M849+Q849+U849+Y849+AC849+AG849+AK849+AO849+AW849+AS849</f>
        <v>9.5</v>
      </c>
      <c r="E849" s="115">
        <f>J849+N849+R849+V849+Z849+AD849+AH849+AL849+AP849+AX849+AT849</f>
        <v>5</v>
      </c>
      <c r="F849" s="273">
        <f>COUNTA(H849,L849,P849,T849,X849,AB849,AF849,AJ849,AN849,AV849,AR849)</f>
        <v>1</v>
      </c>
      <c r="G849" s="121"/>
      <c r="H849" s="5"/>
      <c r="I849" s="140"/>
      <c r="J849" s="126"/>
      <c r="K849" s="125"/>
      <c r="L849" s="5"/>
      <c r="M849" s="140"/>
      <c r="N849" s="126"/>
      <c r="O849" s="125"/>
      <c r="P849" s="5"/>
      <c r="Q849" s="140"/>
      <c r="R849" s="126"/>
      <c r="S849" s="125"/>
      <c r="T849" s="5"/>
      <c r="U849" s="140"/>
      <c r="V849" s="126"/>
      <c r="W849" s="136"/>
      <c r="X849" s="5"/>
      <c r="Y849" s="140"/>
      <c r="Z849" s="126"/>
      <c r="AA849" s="136"/>
      <c r="AB849" s="257"/>
      <c r="AC849" s="140"/>
      <c r="AD849" s="126"/>
      <c r="AE849" s="136"/>
      <c r="AF849" s="5"/>
      <c r="AG849" s="140"/>
      <c r="AH849" s="126"/>
      <c r="AI849" s="155"/>
      <c r="AJ849" s="123"/>
      <c r="AK849" s="139"/>
      <c r="AL849" s="124"/>
      <c r="AM849" s="155">
        <f>VLOOKUP(C849,'9'!$B$2:$H$1187,3,FALSE)</f>
        <v>2.0300925925925927E-2</v>
      </c>
      <c r="AN849" s="123">
        <f>VLOOKUP(C849,'9'!$B$2:$H$1187,4,FALSE)</f>
        <v>84</v>
      </c>
      <c r="AO849" s="139">
        <f>VLOOKUP(AN849,Баллы!$A$2:$B$101,2)+AP849/2</f>
        <v>9.5</v>
      </c>
      <c r="AP849" s="124">
        <f>VLOOKUP(C849,'9'!$B$2:$H$1187,6,FALSE)</f>
        <v>5</v>
      </c>
      <c r="AQ849" s="122"/>
      <c r="AR849" s="123"/>
      <c r="AS849" s="139"/>
      <c r="AT849" s="124"/>
      <c r="AU849" s="122"/>
      <c r="AV849" s="123"/>
      <c r="AW849" s="139"/>
      <c r="AX849" s="124"/>
    </row>
    <row r="850" spans="1:50">
      <c r="A850" s="245">
        <f>IF(D850=0," ",RANK(D850,$D$3:$D$1238,0))</f>
        <v>848</v>
      </c>
      <c r="B850" s="246">
        <v>848</v>
      </c>
      <c r="C850" s="104" t="s">
        <v>918</v>
      </c>
      <c r="D850" s="115">
        <f>I850+M850+Q850+U850+Y850+AC850+AG850+AK850+AO850+AW850+AS850</f>
        <v>8.5</v>
      </c>
      <c r="E850" s="115">
        <f>J850+N850+R850+V850+Z850+AD850+AH850+AL850+AP850+AX850+AT850</f>
        <v>15</v>
      </c>
      <c r="F850" s="273">
        <f>COUNTA(H850,L850,P850,T850,X850,AB850,AF850,AJ850,AN850,AV850,AR850)</f>
        <v>1</v>
      </c>
      <c r="G850" s="121"/>
      <c r="H850" s="5"/>
      <c r="I850" s="140"/>
      <c r="J850" s="126"/>
      <c r="K850" s="125">
        <f>VLOOKUP(C850,'2'!$B$101:$H$575,3,FALSE)</f>
        <v>6.2002314814814809E-2</v>
      </c>
      <c r="L850" s="5">
        <f>VLOOKUP(C850,'2'!$B$101:$H$575,4,FALSE)</f>
        <v>90</v>
      </c>
      <c r="M850" s="140">
        <f>VLOOKUP(L850,Баллы!$A$2:$B$101,2)+N850/2</f>
        <v>8.5</v>
      </c>
      <c r="N850" s="126">
        <f>VLOOKUP(C850,'2'!$B$101:$H$575,6,FALSE)</f>
        <v>15</v>
      </c>
      <c r="O850" s="125"/>
      <c r="P850" s="5"/>
      <c r="Q850" s="140"/>
      <c r="R850" s="126"/>
      <c r="S850" s="125"/>
      <c r="T850" s="5"/>
      <c r="U850" s="140"/>
      <c r="V850" s="126"/>
      <c r="W850" s="136"/>
      <c r="X850" s="5"/>
      <c r="Y850" s="140"/>
      <c r="Z850" s="126"/>
      <c r="AA850" s="136"/>
      <c r="AB850" s="257"/>
      <c r="AC850" s="140"/>
      <c r="AD850" s="126"/>
      <c r="AE850" s="136"/>
      <c r="AF850" s="5"/>
      <c r="AG850" s="140"/>
      <c r="AH850" s="126"/>
      <c r="AI850" s="155"/>
      <c r="AJ850" s="123"/>
      <c r="AK850" s="139"/>
      <c r="AL850" s="124"/>
      <c r="AM850" s="155"/>
      <c r="AN850" s="123"/>
      <c r="AO850" s="139"/>
      <c r="AP850" s="124"/>
      <c r="AQ850" s="122"/>
      <c r="AR850" s="123"/>
      <c r="AS850" s="139"/>
      <c r="AT850" s="124"/>
      <c r="AU850" s="122"/>
      <c r="AV850" s="123"/>
      <c r="AW850" s="139"/>
      <c r="AX850" s="124"/>
    </row>
    <row r="851" spans="1:50">
      <c r="A851" s="245">
        <f>IF(D851=0," ",RANK(D851,$D$3:$D$1238,0))</f>
        <v>848</v>
      </c>
      <c r="B851" s="246">
        <v>848</v>
      </c>
      <c r="C851" s="104" t="s">
        <v>919</v>
      </c>
      <c r="D851" s="115">
        <f>I851+M851+Q851+U851+Y851+AC851+AG851+AK851+AO851+AW851+AS851</f>
        <v>8.5</v>
      </c>
      <c r="E851" s="115">
        <f>J851+N851+R851+V851+Z851+AD851+AH851+AL851+AP851+AX851+AT851</f>
        <v>15</v>
      </c>
      <c r="F851" s="273">
        <f>COUNTA(H851,L851,P851,T851,X851,AB851,AF851,AJ851,AN851,AV851,AR851)</f>
        <v>1</v>
      </c>
      <c r="G851" s="121"/>
      <c r="H851" s="5"/>
      <c r="I851" s="140"/>
      <c r="J851" s="126"/>
      <c r="K851" s="125">
        <f>VLOOKUP(C851,'2'!$B$101:$H$575,3,FALSE)</f>
        <v>6.2094907407407411E-2</v>
      </c>
      <c r="L851" s="5">
        <f>VLOOKUP(C851,'2'!$B$101:$H$575,4,FALSE)</f>
        <v>91</v>
      </c>
      <c r="M851" s="140">
        <f>VLOOKUP(L851,Баллы!$A$2:$B$101,2)+N851/2</f>
        <v>8.5</v>
      </c>
      <c r="N851" s="126">
        <f>VLOOKUP(C851,'2'!$B$101:$H$575,6,FALSE)</f>
        <v>15</v>
      </c>
      <c r="O851" s="125"/>
      <c r="P851" s="5"/>
      <c r="Q851" s="140"/>
      <c r="R851" s="126"/>
      <c r="S851" s="125"/>
      <c r="T851" s="5"/>
      <c r="U851" s="140"/>
      <c r="V851" s="126"/>
      <c r="W851" s="136"/>
      <c r="X851" s="5"/>
      <c r="Y851" s="140"/>
      <c r="Z851" s="126"/>
      <c r="AA851" s="136"/>
      <c r="AB851" s="257"/>
      <c r="AC851" s="140"/>
      <c r="AD851" s="126"/>
      <c r="AE851" s="136"/>
      <c r="AF851" s="5"/>
      <c r="AG851" s="140"/>
      <c r="AH851" s="126"/>
      <c r="AI851" s="155"/>
      <c r="AJ851" s="123"/>
      <c r="AK851" s="139"/>
      <c r="AL851" s="124"/>
      <c r="AM851" s="155"/>
      <c r="AN851" s="123"/>
      <c r="AO851" s="139"/>
      <c r="AP851" s="124"/>
      <c r="AQ851" s="122"/>
      <c r="AR851" s="123"/>
      <c r="AS851" s="139"/>
      <c r="AT851" s="124"/>
      <c r="AU851" s="122"/>
      <c r="AV851" s="123"/>
      <c r="AW851" s="139"/>
      <c r="AX851" s="124"/>
    </row>
    <row r="852" spans="1:50">
      <c r="A852" s="245">
        <f>IF(D852=0," ",RANK(D852,$D$3:$D$1238,0))</f>
        <v>848</v>
      </c>
      <c r="B852" s="246">
        <v>848</v>
      </c>
      <c r="C852" s="104" t="s">
        <v>922</v>
      </c>
      <c r="D852" s="115">
        <f>I852+M852+Q852+U852+Y852+AC852+AG852+AK852+AO852+AW852+AS852</f>
        <v>8.5</v>
      </c>
      <c r="E852" s="115">
        <f>J852+N852+R852+V852+Z852+AD852+AH852+AL852+AP852+AX852+AT852</f>
        <v>15</v>
      </c>
      <c r="F852" s="273">
        <f>COUNTA(H852,L852,P852,T852,X852,AB852,AF852,AJ852,AN852,AV852,AR852)</f>
        <v>1</v>
      </c>
      <c r="G852" s="121"/>
      <c r="H852" s="5"/>
      <c r="I852" s="140"/>
      <c r="J852" s="126"/>
      <c r="K852" s="125">
        <f>VLOOKUP(C852,'2'!$B$101:$H$575,3,FALSE)</f>
        <v>6.3206018518518522E-2</v>
      </c>
      <c r="L852" s="5">
        <f>VLOOKUP(C852,'2'!$B$101:$H$575,4,FALSE)</f>
        <v>94</v>
      </c>
      <c r="M852" s="140">
        <f>VLOOKUP(L852,Баллы!$A$2:$B$101,2)+N852/2</f>
        <v>8.5</v>
      </c>
      <c r="N852" s="126">
        <f>VLOOKUP(C852,'2'!$B$101:$H$575,6,FALSE)</f>
        <v>15</v>
      </c>
      <c r="O852" s="125"/>
      <c r="P852" s="5"/>
      <c r="Q852" s="140"/>
      <c r="R852" s="126"/>
      <c r="S852" s="125"/>
      <c r="T852" s="5"/>
      <c r="U852" s="140"/>
      <c r="V852" s="126"/>
      <c r="W852" s="136"/>
      <c r="X852" s="5"/>
      <c r="Y852" s="140"/>
      <c r="Z852" s="126"/>
      <c r="AA852" s="136"/>
      <c r="AB852" s="257"/>
      <c r="AC852" s="140"/>
      <c r="AD852" s="126"/>
      <c r="AE852" s="136"/>
      <c r="AF852" s="5"/>
      <c r="AG852" s="140"/>
      <c r="AH852" s="126"/>
      <c r="AI852" s="155"/>
      <c r="AJ852" s="123"/>
      <c r="AK852" s="139"/>
      <c r="AL852" s="124"/>
      <c r="AM852" s="155"/>
      <c r="AN852" s="123"/>
      <c r="AO852" s="139"/>
      <c r="AP852" s="124"/>
      <c r="AQ852" s="122"/>
      <c r="AR852" s="123"/>
      <c r="AS852" s="139"/>
      <c r="AT852" s="124"/>
      <c r="AU852" s="122"/>
      <c r="AV852" s="123"/>
      <c r="AW852" s="139"/>
      <c r="AX852" s="124"/>
    </row>
    <row r="853" spans="1:50">
      <c r="A853" s="245">
        <f>IF(D853=0," ",RANK(D853,$D$3:$D$1238,0))</f>
        <v>848</v>
      </c>
      <c r="B853" s="246">
        <v>848</v>
      </c>
      <c r="C853" s="104" t="s">
        <v>923</v>
      </c>
      <c r="D853" s="115">
        <f>I853+M853+Q853+U853+Y853+AC853+AG853+AK853+AO853+AW853+AS853</f>
        <v>8.5</v>
      </c>
      <c r="E853" s="115">
        <f>J853+N853+R853+V853+Z853+AD853+AH853+AL853+AP853+AX853+AT853</f>
        <v>15</v>
      </c>
      <c r="F853" s="273">
        <f>COUNTA(H853,L853,P853,T853,X853,AB853,AF853,AJ853,AN853,AV853,AR853)</f>
        <v>1</v>
      </c>
      <c r="G853" s="121"/>
      <c r="H853" s="5"/>
      <c r="I853" s="140"/>
      <c r="J853" s="126"/>
      <c r="K853" s="125">
        <f>VLOOKUP(C853,'2'!$B$101:$H$575,3,FALSE)</f>
        <v>6.3877314814814817E-2</v>
      </c>
      <c r="L853" s="5">
        <f>VLOOKUP(C853,'2'!$B$101:$H$575,4,FALSE)</f>
        <v>96</v>
      </c>
      <c r="M853" s="140">
        <f>VLOOKUP(L853,Баллы!$A$2:$B$101,2)+N853/2</f>
        <v>8.5</v>
      </c>
      <c r="N853" s="126">
        <f>VLOOKUP(C853,'2'!$B$101:$H$575,6,FALSE)</f>
        <v>15</v>
      </c>
      <c r="O853" s="125"/>
      <c r="P853" s="5"/>
      <c r="Q853" s="140"/>
      <c r="R853" s="126"/>
      <c r="S853" s="125"/>
      <c r="T853" s="5"/>
      <c r="U853" s="140"/>
      <c r="V853" s="126"/>
      <c r="W853" s="136"/>
      <c r="X853" s="5"/>
      <c r="Y853" s="140"/>
      <c r="Z853" s="126"/>
      <c r="AA853" s="136"/>
      <c r="AB853" s="257"/>
      <c r="AC853" s="140"/>
      <c r="AD853" s="126"/>
      <c r="AE853" s="136"/>
      <c r="AF853" s="5"/>
      <c r="AG853" s="140"/>
      <c r="AH853" s="126"/>
      <c r="AI853" s="155"/>
      <c r="AJ853" s="123"/>
      <c r="AK853" s="139"/>
      <c r="AL853" s="124"/>
      <c r="AM853" s="155"/>
      <c r="AN853" s="123"/>
      <c r="AO853" s="139"/>
      <c r="AP853" s="124"/>
      <c r="AQ853" s="122"/>
      <c r="AR853" s="123"/>
      <c r="AS853" s="139"/>
      <c r="AT853" s="124"/>
      <c r="AU853" s="122"/>
      <c r="AV853" s="123"/>
      <c r="AW853" s="139"/>
      <c r="AX853" s="124"/>
    </row>
    <row r="854" spans="1:50">
      <c r="A854" s="245">
        <f>IF(D854=0," ",RANK(D854,$D$3:$D$1238,0))</f>
        <v>848</v>
      </c>
      <c r="B854" s="246">
        <v>848</v>
      </c>
      <c r="C854" s="104" t="s">
        <v>924</v>
      </c>
      <c r="D854" s="115">
        <f>I854+M854+Q854+U854+Y854+AC854+AG854+AK854+AO854+AW854+AS854</f>
        <v>8.5</v>
      </c>
      <c r="E854" s="115">
        <f>J854+N854+R854+V854+Z854+AD854+AH854+AL854+AP854+AX854+AT854</f>
        <v>15</v>
      </c>
      <c r="F854" s="273">
        <f>COUNTA(H854,L854,P854,T854,X854,AB854,AF854,AJ854,AN854,AV854,AR854)</f>
        <v>1</v>
      </c>
      <c r="G854" s="121"/>
      <c r="H854" s="5"/>
      <c r="I854" s="140"/>
      <c r="J854" s="126"/>
      <c r="K854" s="125">
        <f>VLOOKUP(C854,'2'!$B$101:$H$575,3,FALSE)</f>
        <v>6.3877314814814817E-2</v>
      </c>
      <c r="L854" s="5">
        <f>VLOOKUP(C854,'2'!$B$101:$H$575,4,FALSE)</f>
        <v>96</v>
      </c>
      <c r="M854" s="140">
        <f>VLOOKUP(L854,Баллы!$A$2:$B$101,2)+N854/2</f>
        <v>8.5</v>
      </c>
      <c r="N854" s="126">
        <f>VLOOKUP(C854,'2'!$B$101:$H$575,6,FALSE)</f>
        <v>15</v>
      </c>
      <c r="O854" s="125"/>
      <c r="P854" s="5"/>
      <c r="Q854" s="140"/>
      <c r="R854" s="126"/>
      <c r="S854" s="125"/>
      <c r="T854" s="5"/>
      <c r="U854" s="140"/>
      <c r="V854" s="126"/>
      <c r="W854" s="136"/>
      <c r="X854" s="5"/>
      <c r="Y854" s="140"/>
      <c r="Z854" s="126"/>
      <c r="AA854" s="136"/>
      <c r="AB854" s="257"/>
      <c r="AC854" s="140"/>
      <c r="AD854" s="126"/>
      <c r="AE854" s="136"/>
      <c r="AF854" s="5"/>
      <c r="AG854" s="140"/>
      <c r="AH854" s="126"/>
      <c r="AI854" s="155"/>
      <c r="AJ854" s="123"/>
      <c r="AK854" s="139"/>
      <c r="AL854" s="124"/>
      <c r="AM854" s="155"/>
      <c r="AN854" s="123"/>
      <c r="AO854" s="139"/>
      <c r="AP854" s="124"/>
      <c r="AQ854" s="122"/>
      <c r="AR854" s="123"/>
      <c r="AS854" s="139"/>
      <c r="AT854" s="124"/>
      <c r="AU854" s="122"/>
      <c r="AV854" s="123"/>
      <c r="AW854" s="139"/>
      <c r="AX854" s="124"/>
    </row>
    <row r="855" spans="1:50">
      <c r="A855" s="245">
        <f>IF(D855=0," ",RANK(D855,$D$3:$D$1238,0))</f>
        <v>848</v>
      </c>
      <c r="B855" s="246">
        <v>848</v>
      </c>
      <c r="C855" s="104" t="s">
        <v>926</v>
      </c>
      <c r="D855" s="115">
        <f>I855+M855+Q855+U855+Y855+AC855+AG855+AK855+AO855+AW855+AS855</f>
        <v>8.5</v>
      </c>
      <c r="E855" s="115">
        <f>J855+N855+R855+V855+Z855+AD855+AH855+AL855+AP855+AX855+AT855</f>
        <v>15</v>
      </c>
      <c r="F855" s="273">
        <f>COUNTA(H855,L855,P855,T855,X855,AB855,AF855,AJ855,AN855,AV855,AR855)</f>
        <v>1</v>
      </c>
      <c r="G855" s="121"/>
      <c r="H855" s="5"/>
      <c r="I855" s="140"/>
      <c r="J855" s="126"/>
      <c r="K855" s="125">
        <f>VLOOKUP(C855,'2'!$B$101:$H$575,3,FALSE)</f>
        <v>6.4143518518518516E-2</v>
      </c>
      <c r="L855" s="5">
        <f>VLOOKUP(C855,'2'!$B$101:$H$575,4,FALSE)</f>
        <v>98</v>
      </c>
      <c r="M855" s="140">
        <f>VLOOKUP(L855,Баллы!$A$2:$B$101,2)+N855/2</f>
        <v>8.5</v>
      </c>
      <c r="N855" s="126">
        <f>VLOOKUP(C855,'2'!$B$101:$H$575,6,FALSE)</f>
        <v>15</v>
      </c>
      <c r="O855" s="125"/>
      <c r="P855" s="5"/>
      <c r="Q855" s="140"/>
      <c r="R855" s="126"/>
      <c r="S855" s="125"/>
      <c r="T855" s="5"/>
      <c r="U855" s="140"/>
      <c r="V855" s="126"/>
      <c r="W855" s="136"/>
      <c r="X855" s="5"/>
      <c r="Y855" s="140"/>
      <c r="Z855" s="126"/>
      <c r="AA855" s="136"/>
      <c r="AB855" s="257"/>
      <c r="AC855" s="140"/>
      <c r="AD855" s="126"/>
      <c r="AE855" s="136"/>
      <c r="AF855" s="5"/>
      <c r="AG855" s="140"/>
      <c r="AH855" s="126"/>
      <c r="AI855" s="155"/>
      <c r="AJ855" s="123"/>
      <c r="AK855" s="139"/>
      <c r="AL855" s="124"/>
      <c r="AM855" s="155"/>
      <c r="AN855" s="123"/>
      <c r="AO855" s="139"/>
      <c r="AP855" s="124"/>
      <c r="AQ855" s="122"/>
      <c r="AR855" s="123"/>
      <c r="AS855" s="139"/>
      <c r="AT855" s="124"/>
      <c r="AU855" s="122"/>
      <c r="AV855" s="123"/>
      <c r="AW855" s="139"/>
      <c r="AX855" s="124"/>
    </row>
    <row r="856" spans="1:50">
      <c r="A856" s="245">
        <f>IF(D856=0," ",RANK(D856,$D$3:$D$1238,0))</f>
        <v>848</v>
      </c>
      <c r="B856" s="246">
        <v>848</v>
      </c>
      <c r="C856" s="104" t="s">
        <v>928</v>
      </c>
      <c r="D856" s="115">
        <f>I856+M856+Q856+U856+Y856+AC856+AG856+AK856+AO856+AW856+AS856</f>
        <v>8.5</v>
      </c>
      <c r="E856" s="115">
        <f>J856+N856+R856+V856+Z856+AD856+AH856+AL856+AP856+AX856+AT856</f>
        <v>15</v>
      </c>
      <c r="F856" s="273">
        <f>COUNTA(H856,L856,P856,T856,X856,AB856,AF856,AJ856,AN856,AV856,AR856)</f>
        <v>1</v>
      </c>
      <c r="G856" s="121"/>
      <c r="H856" s="5"/>
      <c r="I856" s="140"/>
      <c r="J856" s="126"/>
      <c r="K856" s="125">
        <f>VLOOKUP(C856,'2'!$B$101:$H$575,3,FALSE)</f>
        <v>6.4803240740740745E-2</v>
      </c>
      <c r="L856" s="5">
        <f>VLOOKUP(C856,'2'!$B$101:$H$575,4,FALSE)</f>
        <v>103</v>
      </c>
      <c r="M856" s="140">
        <f>VLOOKUP(L856,Баллы!$A$2:$B$101,2)+N856/2</f>
        <v>8.5</v>
      </c>
      <c r="N856" s="126">
        <f>VLOOKUP(C856,'2'!$B$101:$H$575,6,FALSE)</f>
        <v>15</v>
      </c>
      <c r="O856" s="125"/>
      <c r="P856" s="5"/>
      <c r="Q856" s="140"/>
      <c r="R856" s="126"/>
      <c r="S856" s="125"/>
      <c r="T856" s="5"/>
      <c r="U856" s="140"/>
      <c r="V856" s="126"/>
      <c r="W856" s="136"/>
      <c r="X856" s="5"/>
      <c r="Y856" s="140"/>
      <c r="Z856" s="126"/>
      <c r="AA856" s="136"/>
      <c r="AB856" s="257"/>
      <c r="AC856" s="140"/>
      <c r="AD856" s="126"/>
      <c r="AE856" s="136"/>
      <c r="AF856" s="5"/>
      <c r="AG856" s="140"/>
      <c r="AH856" s="126"/>
      <c r="AI856" s="155"/>
      <c r="AJ856" s="123"/>
      <c r="AK856" s="139"/>
      <c r="AL856" s="124"/>
      <c r="AM856" s="155"/>
      <c r="AN856" s="123"/>
      <c r="AO856" s="139"/>
      <c r="AP856" s="124"/>
      <c r="AQ856" s="122"/>
      <c r="AR856" s="123"/>
      <c r="AS856" s="139"/>
      <c r="AT856" s="124"/>
      <c r="AU856" s="122"/>
      <c r="AV856" s="123"/>
      <c r="AW856" s="139"/>
      <c r="AX856" s="124"/>
    </row>
    <row r="857" spans="1:50">
      <c r="A857" s="245">
        <f>IF(D857=0," ",RANK(D857,$D$3:$D$1238,0))</f>
        <v>848</v>
      </c>
      <c r="B857" s="246">
        <v>848</v>
      </c>
      <c r="C857" s="104" t="s">
        <v>930</v>
      </c>
      <c r="D857" s="115">
        <f>I857+M857+Q857+U857+Y857+AC857+AG857+AK857+AO857+AW857+AS857</f>
        <v>8.5</v>
      </c>
      <c r="E857" s="115">
        <f>J857+N857+R857+V857+Z857+AD857+AH857+AL857+AP857+AX857+AT857</f>
        <v>15</v>
      </c>
      <c r="F857" s="273">
        <f>COUNTA(H857,L857,P857,T857,X857,AB857,AF857,AJ857,AN857,AV857,AR857)</f>
        <v>1</v>
      </c>
      <c r="G857" s="121"/>
      <c r="H857" s="5"/>
      <c r="I857" s="140"/>
      <c r="J857" s="126"/>
      <c r="K857" s="125">
        <f>VLOOKUP(C857,'2'!$B$101:$H$575,3,FALSE)</f>
        <v>6.5902777777777768E-2</v>
      </c>
      <c r="L857" s="5">
        <f>VLOOKUP(C857,'2'!$B$101:$H$575,4,FALSE)</f>
        <v>105</v>
      </c>
      <c r="M857" s="140">
        <f>VLOOKUP(L857,Баллы!$A$2:$B$101,2)+N857/2</f>
        <v>8.5</v>
      </c>
      <c r="N857" s="126">
        <f>VLOOKUP(C857,'2'!$B$101:$H$575,6,FALSE)</f>
        <v>15</v>
      </c>
      <c r="O857" s="125"/>
      <c r="P857" s="5"/>
      <c r="Q857" s="140"/>
      <c r="R857" s="126"/>
      <c r="S857" s="125"/>
      <c r="T857" s="5"/>
      <c r="U857" s="140"/>
      <c r="V857" s="126"/>
      <c r="W857" s="136"/>
      <c r="X857" s="5"/>
      <c r="Y857" s="140"/>
      <c r="Z857" s="126"/>
      <c r="AA857" s="136"/>
      <c r="AB857" s="257"/>
      <c r="AC857" s="140"/>
      <c r="AD857" s="126"/>
      <c r="AE857" s="136"/>
      <c r="AF857" s="5"/>
      <c r="AG857" s="140"/>
      <c r="AH857" s="126"/>
      <c r="AI857" s="155"/>
      <c r="AJ857" s="123"/>
      <c r="AK857" s="139"/>
      <c r="AL857" s="124"/>
      <c r="AM857" s="155"/>
      <c r="AN857" s="123"/>
      <c r="AO857" s="139"/>
      <c r="AP857" s="124"/>
      <c r="AQ857" s="122"/>
      <c r="AR857" s="123"/>
      <c r="AS857" s="139"/>
      <c r="AT857" s="124"/>
      <c r="AU857" s="122"/>
      <c r="AV857" s="123"/>
      <c r="AW857" s="139"/>
      <c r="AX857" s="124"/>
    </row>
    <row r="858" spans="1:50">
      <c r="A858" s="245">
        <f>IF(D858=0," ",RANK(D858,$D$3:$D$1238,0))</f>
        <v>848</v>
      </c>
      <c r="B858" s="246">
        <v>848</v>
      </c>
      <c r="C858" s="104" t="s">
        <v>469</v>
      </c>
      <c r="D858" s="115">
        <f>I858+M858+Q858+U858+Y858+AC858+AG858+AK858+AO858+AW858+AS858</f>
        <v>8.5</v>
      </c>
      <c r="E858" s="115">
        <f>J858+N858+R858+V858+Z858+AD858+AH858+AL858+AP858+AX858+AT858</f>
        <v>15</v>
      </c>
      <c r="F858" s="273">
        <f>COUNTA(H858,L858,P858,T858,X858,AB858,AF858,AJ858,AN858,AV858,AR858)</f>
        <v>1</v>
      </c>
      <c r="G858" s="121"/>
      <c r="H858" s="5"/>
      <c r="I858" s="140"/>
      <c r="J858" s="126"/>
      <c r="K858" s="125">
        <f>VLOOKUP(C858,'2'!$B$101:$H$575,3,FALSE)</f>
        <v>6.6435185185185194E-2</v>
      </c>
      <c r="L858" s="5">
        <f>VLOOKUP(C858,'2'!$B$101:$H$575,4,FALSE)</f>
        <v>106</v>
      </c>
      <c r="M858" s="140">
        <f>VLOOKUP(L858,Баллы!$A$2:$B$101,2)+N858/2</f>
        <v>8.5</v>
      </c>
      <c r="N858" s="126">
        <f>VLOOKUP(C858,'2'!$B$101:$H$575,6,FALSE)</f>
        <v>15</v>
      </c>
      <c r="O858" s="125"/>
      <c r="P858" s="5"/>
      <c r="Q858" s="140"/>
      <c r="R858" s="126"/>
      <c r="S858" s="125"/>
      <c r="T858" s="5"/>
      <c r="U858" s="140"/>
      <c r="V858" s="126"/>
      <c r="W858" s="136"/>
      <c r="X858" s="5"/>
      <c r="Y858" s="140"/>
      <c r="Z858" s="126"/>
      <c r="AA858" s="136"/>
      <c r="AB858" s="257"/>
      <c r="AC858" s="140"/>
      <c r="AD858" s="126"/>
      <c r="AE858" s="136"/>
      <c r="AF858" s="5"/>
      <c r="AG858" s="140"/>
      <c r="AH858" s="126"/>
      <c r="AI858" s="155"/>
      <c r="AJ858" s="123"/>
      <c r="AK858" s="139"/>
      <c r="AL858" s="124"/>
      <c r="AM858" s="155"/>
      <c r="AN858" s="123"/>
      <c r="AO858" s="139"/>
      <c r="AP858" s="124"/>
      <c r="AQ858" s="122"/>
      <c r="AR858" s="123"/>
      <c r="AS858" s="139"/>
      <c r="AT858" s="124"/>
      <c r="AU858" s="122"/>
      <c r="AV858" s="123"/>
      <c r="AW858" s="139"/>
      <c r="AX858" s="124"/>
    </row>
    <row r="859" spans="1:50">
      <c r="A859" s="245">
        <f>IF(D859=0," ",RANK(D859,$D$3:$D$1238,0))</f>
        <v>848</v>
      </c>
      <c r="B859" s="246">
        <v>848</v>
      </c>
      <c r="C859" s="104" t="s">
        <v>212</v>
      </c>
      <c r="D859" s="115">
        <f>I859+M859+Q859+U859+Y859+AC859+AG859+AK859+AO859+AW859+AS859</f>
        <v>8.5</v>
      </c>
      <c r="E859" s="115">
        <f>J859+N859+R859+V859+Z859+AD859+AH859+AL859+AP859+AX859+AT859</f>
        <v>15</v>
      </c>
      <c r="F859" s="273">
        <f>COUNTA(H859,L859,P859,T859,X859,AB859,AF859,AJ859,AN859,AV859,AR859)</f>
        <v>1</v>
      </c>
      <c r="G859" s="121"/>
      <c r="H859" s="5"/>
      <c r="I859" s="140"/>
      <c r="J859" s="126"/>
      <c r="K859" s="125">
        <f>VLOOKUP(C859,'2'!$B$101:$H$575,3,FALSE)</f>
        <v>6.6446759259259261E-2</v>
      </c>
      <c r="L859" s="5">
        <f>VLOOKUP(C859,'2'!$B$101:$H$575,4,FALSE)</f>
        <v>108</v>
      </c>
      <c r="M859" s="140">
        <f>VLOOKUP(L859,Баллы!$A$2:$B$101,2)+N859/2</f>
        <v>8.5</v>
      </c>
      <c r="N859" s="126">
        <f>VLOOKUP(C859,'2'!$B$101:$H$575,6,FALSE)</f>
        <v>15</v>
      </c>
      <c r="O859" s="125"/>
      <c r="P859" s="5"/>
      <c r="Q859" s="140"/>
      <c r="R859" s="126"/>
      <c r="S859" s="125"/>
      <c r="T859" s="5"/>
      <c r="U859" s="140"/>
      <c r="V859" s="126"/>
      <c r="W859" s="136"/>
      <c r="X859" s="5"/>
      <c r="Y859" s="140"/>
      <c r="Z859" s="126"/>
      <c r="AA859" s="136"/>
      <c r="AB859" s="257"/>
      <c r="AC859" s="140"/>
      <c r="AD859" s="126"/>
      <c r="AE859" s="136"/>
      <c r="AF859" s="5"/>
      <c r="AG859" s="140"/>
      <c r="AH859" s="126"/>
      <c r="AI859" s="155"/>
      <c r="AJ859" s="123"/>
      <c r="AK859" s="139"/>
      <c r="AL859" s="124"/>
      <c r="AM859" s="155"/>
      <c r="AN859" s="123"/>
      <c r="AO859" s="139"/>
      <c r="AP859" s="124"/>
      <c r="AQ859" s="122"/>
      <c r="AR859" s="123"/>
      <c r="AS859" s="139"/>
      <c r="AT859" s="124"/>
      <c r="AU859" s="122"/>
      <c r="AV859" s="123"/>
      <c r="AW859" s="139"/>
      <c r="AX859" s="124"/>
    </row>
    <row r="860" spans="1:50">
      <c r="A860" s="245">
        <f>IF(D860=0," ",RANK(D860,$D$3:$D$1238,0))</f>
        <v>848</v>
      </c>
      <c r="B860" s="246">
        <v>848</v>
      </c>
      <c r="C860" s="104" t="s">
        <v>932</v>
      </c>
      <c r="D860" s="115">
        <f>I860+M860+Q860+U860+Y860+AC860+AG860+AK860+AO860+AW860+AS860</f>
        <v>8.5</v>
      </c>
      <c r="E860" s="115">
        <f>J860+N860+R860+V860+Z860+AD860+AH860+AL860+AP860+AX860+AT860</f>
        <v>15</v>
      </c>
      <c r="F860" s="273">
        <f>COUNTA(H860,L860,P860,T860,X860,AB860,AF860,AJ860,AN860,AV860,AR860)</f>
        <v>1</v>
      </c>
      <c r="G860" s="121"/>
      <c r="H860" s="5"/>
      <c r="I860" s="140"/>
      <c r="J860" s="126"/>
      <c r="K860" s="125">
        <f>VLOOKUP(C860,'2'!$B$101:$H$575,3,FALSE)</f>
        <v>6.7187499999999997E-2</v>
      </c>
      <c r="L860" s="5">
        <f>VLOOKUP(C860,'2'!$B$101:$H$575,4,FALSE)</f>
        <v>111</v>
      </c>
      <c r="M860" s="140">
        <f>VLOOKUP(L860,Баллы!$A$2:$B$101,2)+N860/2</f>
        <v>8.5</v>
      </c>
      <c r="N860" s="126">
        <f>VLOOKUP(C860,'2'!$B$101:$H$575,6,FALSE)</f>
        <v>15</v>
      </c>
      <c r="O860" s="125"/>
      <c r="P860" s="5"/>
      <c r="Q860" s="140"/>
      <c r="R860" s="126"/>
      <c r="S860" s="125"/>
      <c r="T860" s="5"/>
      <c r="U860" s="140"/>
      <c r="V860" s="126"/>
      <c r="W860" s="136"/>
      <c r="X860" s="5"/>
      <c r="Y860" s="140"/>
      <c r="Z860" s="126"/>
      <c r="AA860" s="136"/>
      <c r="AB860" s="257"/>
      <c r="AC860" s="140"/>
      <c r="AD860" s="126"/>
      <c r="AE860" s="136"/>
      <c r="AF860" s="5"/>
      <c r="AG860" s="140"/>
      <c r="AH860" s="126"/>
      <c r="AI860" s="155"/>
      <c r="AJ860" s="123"/>
      <c r="AK860" s="139"/>
      <c r="AL860" s="124"/>
      <c r="AM860" s="155"/>
      <c r="AN860" s="123"/>
      <c r="AO860" s="139"/>
      <c r="AP860" s="124"/>
      <c r="AQ860" s="122"/>
      <c r="AR860" s="123"/>
      <c r="AS860" s="139"/>
      <c r="AT860" s="124"/>
      <c r="AU860" s="122"/>
      <c r="AV860" s="123"/>
      <c r="AW860" s="139"/>
      <c r="AX860" s="124"/>
    </row>
    <row r="861" spans="1:50">
      <c r="A861" s="245">
        <f>IF(D861=0," ",RANK(D861,$D$3:$D$1238,0))</f>
        <v>848</v>
      </c>
      <c r="B861" s="246">
        <v>848</v>
      </c>
      <c r="C861" s="104" t="s">
        <v>933</v>
      </c>
      <c r="D861" s="115">
        <f>I861+M861+Q861+U861+Y861+AC861+AG861+AK861+AO861+AW861+AS861</f>
        <v>8.5</v>
      </c>
      <c r="E861" s="115">
        <f>J861+N861+R861+V861+Z861+AD861+AH861+AL861+AP861+AX861+AT861</f>
        <v>15</v>
      </c>
      <c r="F861" s="273">
        <f>COUNTA(H861,L861,P861,T861,X861,AB861,AF861,AJ861,AN861,AV861,AR861)</f>
        <v>1</v>
      </c>
      <c r="G861" s="121"/>
      <c r="H861" s="5"/>
      <c r="I861" s="140"/>
      <c r="J861" s="126"/>
      <c r="K861" s="125">
        <f>VLOOKUP(C861,'2'!$B$101:$H$575,3,FALSE)</f>
        <v>7.166666666666667E-2</v>
      </c>
      <c r="L861" s="5">
        <f>VLOOKUP(C861,'2'!$B$101:$H$575,4,FALSE)</f>
        <v>113</v>
      </c>
      <c r="M861" s="140">
        <f>VLOOKUP(L861,Баллы!$A$2:$B$101,2)+N861/2</f>
        <v>8.5</v>
      </c>
      <c r="N861" s="126">
        <f>VLOOKUP(C861,'2'!$B$101:$H$575,6,FALSE)</f>
        <v>15</v>
      </c>
      <c r="O861" s="125"/>
      <c r="P861" s="5"/>
      <c r="Q861" s="140"/>
      <c r="R861" s="126"/>
      <c r="S861" s="125"/>
      <c r="T861" s="5"/>
      <c r="U861" s="140"/>
      <c r="V861" s="126"/>
      <c r="W861" s="136"/>
      <c r="X861" s="5"/>
      <c r="Y861" s="140"/>
      <c r="Z861" s="126"/>
      <c r="AA861" s="136"/>
      <c r="AB861" s="257"/>
      <c r="AC861" s="140"/>
      <c r="AD861" s="126"/>
      <c r="AE861" s="136"/>
      <c r="AF861" s="5"/>
      <c r="AG861" s="140"/>
      <c r="AH861" s="126"/>
      <c r="AI861" s="155"/>
      <c r="AJ861" s="123"/>
      <c r="AK861" s="139"/>
      <c r="AL861" s="124"/>
      <c r="AM861" s="155"/>
      <c r="AN861" s="123"/>
      <c r="AO861" s="139"/>
      <c r="AP861" s="124"/>
      <c r="AQ861" s="122"/>
      <c r="AR861" s="123"/>
      <c r="AS861" s="139"/>
      <c r="AT861" s="124"/>
      <c r="AU861" s="122"/>
      <c r="AV861" s="123"/>
      <c r="AW861" s="139"/>
      <c r="AX861" s="124"/>
    </row>
    <row r="862" spans="1:50">
      <c r="A862" s="245">
        <f>IF(D862=0," ",RANK(D862,$D$3:$D$1238,0))</f>
        <v>848</v>
      </c>
      <c r="B862" s="246">
        <v>848</v>
      </c>
      <c r="C862" s="104" t="s">
        <v>934</v>
      </c>
      <c r="D862" s="115">
        <f>I862+M862+Q862+U862+Y862+AC862+AG862+AK862+AO862+AW862+AS862</f>
        <v>8.5</v>
      </c>
      <c r="E862" s="115">
        <f>J862+N862+R862+V862+Z862+AD862+AH862+AL862+AP862+AX862+AT862</f>
        <v>15</v>
      </c>
      <c r="F862" s="273">
        <f>COUNTA(H862,L862,P862,T862,X862,AB862,AF862,AJ862,AN862,AV862,AR862)</f>
        <v>1</v>
      </c>
      <c r="G862" s="121"/>
      <c r="H862" s="5"/>
      <c r="I862" s="140"/>
      <c r="J862" s="126"/>
      <c r="K862" s="125">
        <f>VLOOKUP(C862,'2'!$B$101:$H$575,3,FALSE)</f>
        <v>7.1759259259259259E-2</v>
      </c>
      <c r="L862" s="5">
        <f>VLOOKUP(C862,'2'!$B$101:$H$575,4,FALSE)</f>
        <v>114</v>
      </c>
      <c r="M862" s="140">
        <f>VLOOKUP(L862,Баллы!$A$2:$B$101,2)+N862/2</f>
        <v>8.5</v>
      </c>
      <c r="N862" s="126">
        <f>VLOOKUP(C862,'2'!$B$101:$H$575,6,FALSE)</f>
        <v>15</v>
      </c>
      <c r="O862" s="125"/>
      <c r="P862" s="5"/>
      <c r="Q862" s="140"/>
      <c r="R862" s="126"/>
      <c r="S862" s="125"/>
      <c r="T862" s="5"/>
      <c r="U862" s="140"/>
      <c r="V862" s="126"/>
      <c r="W862" s="136"/>
      <c r="X862" s="5"/>
      <c r="Y862" s="140"/>
      <c r="Z862" s="126"/>
      <c r="AA862" s="136"/>
      <c r="AB862" s="257"/>
      <c r="AC862" s="140"/>
      <c r="AD862" s="126"/>
      <c r="AE862" s="136"/>
      <c r="AF862" s="5"/>
      <c r="AG862" s="140"/>
      <c r="AH862" s="126"/>
      <c r="AI862" s="155"/>
      <c r="AJ862" s="123"/>
      <c r="AK862" s="139"/>
      <c r="AL862" s="124"/>
      <c r="AM862" s="155"/>
      <c r="AN862" s="123"/>
      <c r="AO862" s="139"/>
      <c r="AP862" s="124"/>
      <c r="AQ862" s="122"/>
      <c r="AR862" s="123"/>
      <c r="AS862" s="139"/>
      <c r="AT862" s="124"/>
      <c r="AU862" s="122"/>
      <c r="AV862" s="123"/>
      <c r="AW862" s="139"/>
      <c r="AX862" s="124"/>
    </row>
    <row r="863" spans="1:50">
      <c r="A863" s="245">
        <f>IF(D863=0," ",RANK(D863,$D$3:$D$1238,0))</f>
        <v>848</v>
      </c>
      <c r="B863" s="246">
        <v>848</v>
      </c>
      <c r="C863" s="104" t="s">
        <v>400</v>
      </c>
      <c r="D863" s="115">
        <f>I863+M863+Q863+U863+Y863+AC863+AG863+AK863+AO863+AW863+AS863</f>
        <v>8.5</v>
      </c>
      <c r="E863" s="115">
        <f>J863+N863+R863+V863+Z863+AD863+AH863+AL863+AP863+AX863+AT863</f>
        <v>15</v>
      </c>
      <c r="F863" s="273">
        <f>COUNTA(H863,L863,P863,T863,X863,AB863,AF863,AJ863,AN863,AV863,AR863)</f>
        <v>1</v>
      </c>
      <c r="G863" s="121"/>
      <c r="H863" s="5"/>
      <c r="I863" s="140"/>
      <c r="J863" s="126"/>
      <c r="K863" s="125">
        <f>VLOOKUP(C863,'2'!$B$101:$H$575,3,FALSE)</f>
        <v>7.3541666666666672E-2</v>
      </c>
      <c r="L863" s="5">
        <f>VLOOKUP(C863,'2'!$B$101:$H$575,4,FALSE)</f>
        <v>116</v>
      </c>
      <c r="M863" s="140">
        <f>VLOOKUP(L863,Баллы!$A$2:$B$101,2)+N863/2</f>
        <v>8.5</v>
      </c>
      <c r="N863" s="126">
        <f>VLOOKUP(C863,'2'!$B$101:$H$575,6,FALSE)</f>
        <v>15</v>
      </c>
      <c r="O863" s="125"/>
      <c r="P863" s="5"/>
      <c r="Q863" s="140"/>
      <c r="R863" s="126"/>
      <c r="S863" s="125"/>
      <c r="T863" s="5"/>
      <c r="U863" s="140"/>
      <c r="V863" s="126"/>
      <c r="W863" s="136"/>
      <c r="X863" s="5"/>
      <c r="Y863" s="140"/>
      <c r="Z863" s="126"/>
      <c r="AA863" s="136"/>
      <c r="AB863" s="257"/>
      <c r="AC863" s="140"/>
      <c r="AD863" s="126"/>
      <c r="AE863" s="136"/>
      <c r="AF863" s="5"/>
      <c r="AG863" s="140"/>
      <c r="AH863" s="126"/>
      <c r="AI863" s="155"/>
      <c r="AJ863" s="123"/>
      <c r="AK863" s="139"/>
      <c r="AL863" s="124"/>
      <c r="AM863" s="155"/>
      <c r="AN863" s="123"/>
      <c r="AO863" s="139"/>
      <c r="AP863" s="124"/>
      <c r="AQ863" s="122"/>
      <c r="AR863" s="123"/>
      <c r="AS863" s="139"/>
      <c r="AT863" s="124"/>
      <c r="AU863" s="122"/>
      <c r="AV863" s="123"/>
      <c r="AW863" s="139"/>
      <c r="AX863" s="124"/>
    </row>
    <row r="864" spans="1:50">
      <c r="A864" s="245">
        <f>IF(D864=0," ",RANK(D864,$D$3:$D$1238,0))</f>
        <v>848</v>
      </c>
      <c r="B864" s="246">
        <v>848</v>
      </c>
      <c r="C864" s="104" t="s">
        <v>936</v>
      </c>
      <c r="D864" s="115">
        <f>I864+M864+Q864+U864+Y864+AC864+AG864+AK864+AO864+AW864+AS864</f>
        <v>8.5</v>
      </c>
      <c r="E864" s="115">
        <f>J864+N864+R864+V864+Z864+AD864+AH864+AL864+AP864+AX864+AT864</f>
        <v>15</v>
      </c>
      <c r="F864" s="273">
        <f>COUNTA(H864,L864,P864,T864,X864,AB864,AF864,AJ864,AN864,AV864,AR864)</f>
        <v>1</v>
      </c>
      <c r="G864" s="121"/>
      <c r="H864" s="5"/>
      <c r="I864" s="140"/>
      <c r="J864" s="126"/>
      <c r="K864" s="125">
        <f>VLOOKUP(C864,'2'!$B$101:$H$575,3,FALSE)</f>
        <v>7.3703703703703702E-2</v>
      </c>
      <c r="L864" s="5">
        <f>VLOOKUP(C864,'2'!$B$101:$H$575,4,FALSE)</f>
        <v>118</v>
      </c>
      <c r="M864" s="140">
        <f>VLOOKUP(L864,Баллы!$A$2:$B$101,2)+N864/2</f>
        <v>8.5</v>
      </c>
      <c r="N864" s="126">
        <f>VLOOKUP(C864,'2'!$B$101:$H$575,6,FALSE)</f>
        <v>15</v>
      </c>
      <c r="O864" s="125"/>
      <c r="P864" s="5"/>
      <c r="Q864" s="140"/>
      <c r="R864" s="126"/>
      <c r="S864" s="125"/>
      <c r="T864" s="5"/>
      <c r="U864" s="140"/>
      <c r="V864" s="126"/>
      <c r="W864" s="136"/>
      <c r="X864" s="5"/>
      <c r="Y864" s="140"/>
      <c r="Z864" s="126"/>
      <c r="AA864" s="136"/>
      <c r="AB864" s="257"/>
      <c r="AC864" s="140"/>
      <c r="AD864" s="126"/>
      <c r="AE864" s="136"/>
      <c r="AF864" s="5"/>
      <c r="AG864" s="140"/>
      <c r="AH864" s="126"/>
      <c r="AI864" s="155"/>
      <c r="AJ864" s="123"/>
      <c r="AK864" s="139"/>
      <c r="AL864" s="124"/>
      <c r="AM864" s="155"/>
      <c r="AN864" s="123"/>
      <c r="AO864" s="139"/>
      <c r="AP864" s="124"/>
      <c r="AQ864" s="122"/>
      <c r="AR864" s="123"/>
      <c r="AS864" s="139"/>
      <c r="AT864" s="124"/>
      <c r="AU864" s="122"/>
      <c r="AV864" s="123"/>
      <c r="AW864" s="139"/>
      <c r="AX864" s="124"/>
    </row>
    <row r="865" spans="1:50">
      <c r="A865" s="245">
        <f>IF(D865=0," ",RANK(D865,$D$3:$D$1238,0))</f>
        <v>848</v>
      </c>
      <c r="B865" s="246">
        <v>848</v>
      </c>
      <c r="C865" s="104" t="s">
        <v>381</v>
      </c>
      <c r="D865" s="115">
        <f>I865+M865+Q865+U865+Y865+AC865+AG865+AK865+AO865+AW865+AS865</f>
        <v>8.5</v>
      </c>
      <c r="E865" s="115">
        <f>J865+N865+R865+V865+Z865+AD865+AH865+AL865+AP865+AX865+AT865</f>
        <v>15</v>
      </c>
      <c r="F865" s="273">
        <f>COUNTA(H865,L865,P865,T865,X865,AB865,AF865,AJ865,AN865,AV865,AR865)</f>
        <v>1</v>
      </c>
      <c r="G865" s="121"/>
      <c r="H865" s="5"/>
      <c r="I865" s="140"/>
      <c r="J865" s="126"/>
      <c r="K865" s="125">
        <f>VLOOKUP(C865,'2'!$B$101:$H$575,3,FALSE)</f>
        <v>7.6354166666666667E-2</v>
      </c>
      <c r="L865" s="5">
        <f>VLOOKUP(C865,'2'!$B$101:$H$575,4,FALSE)</f>
        <v>122</v>
      </c>
      <c r="M865" s="140">
        <f>VLOOKUP(L865,Баллы!$A$2:$B$101,2)+N865/2</f>
        <v>8.5</v>
      </c>
      <c r="N865" s="126">
        <f>VLOOKUP(C865,'2'!$B$101:$H$575,6,FALSE)</f>
        <v>15</v>
      </c>
      <c r="O865" s="125"/>
      <c r="P865" s="5"/>
      <c r="Q865" s="140"/>
      <c r="R865" s="126"/>
      <c r="S865" s="125"/>
      <c r="T865" s="5"/>
      <c r="U865" s="140"/>
      <c r="V865" s="126"/>
      <c r="W865" s="136"/>
      <c r="X865" s="5"/>
      <c r="Y865" s="140"/>
      <c r="Z865" s="126"/>
      <c r="AA865" s="136"/>
      <c r="AB865" s="257"/>
      <c r="AC865" s="140"/>
      <c r="AD865" s="126"/>
      <c r="AE865" s="136"/>
      <c r="AF865" s="5"/>
      <c r="AG865" s="140"/>
      <c r="AH865" s="126"/>
      <c r="AI865" s="155"/>
      <c r="AJ865" s="123"/>
      <c r="AK865" s="139"/>
      <c r="AL865" s="124"/>
      <c r="AM865" s="155"/>
      <c r="AN865" s="123"/>
      <c r="AO865" s="139"/>
      <c r="AP865" s="124"/>
      <c r="AQ865" s="122"/>
      <c r="AR865" s="123"/>
      <c r="AS865" s="139"/>
      <c r="AT865" s="124"/>
      <c r="AU865" s="122"/>
      <c r="AV865" s="123"/>
      <c r="AW865" s="139"/>
      <c r="AX865" s="124"/>
    </row>
    <row r="866" spans="1:50">
      <c r="A866" s="245">
        <f>IF(D866=0," ",RANK(D866,$D$3:$D$1238,0))</f>
        <v>848</v>
      </c>
      <c r="B866" s="246">
        <v>848</v>
      </c>
      <c r="C866" s="104" t="s">
        <v>939</v>
      </c>
      <c r="D866" s="115">
        <f>I866+M866+Q866+U866+Y866+AC866+AG866+AK866+AO866+AW866+AS866</f>
        <v>8.5</v>
      </c>
      <c r="E866" s="115">
        <f>J866+N866+R866+V866+Z866+AD866+AH866+AL866+AP866+AX866+AT866</f>
        <v>15</v>
      </c>
      <c r="F866" s="273">
        <f>COUNTA(H866,L866,P866,T866,X866,AB866,AF866,AJ866,AN866,AV866,AR866)</f>
        <v>1</v>
      </c>
      <c r="G866" s="121"/>
      <c r="H866" s="5"/>
      <c r="I866" s="140"/>
      <c r="J866" s="126"/>
      <c r="K866" s="125">
        <f>VLOOKUP(C866,'2'!$B$101:$H$575,3,FALSE)</f>
        <v>7.6354166666666667E-2</v>
      </c>
      <c r="L866" s="5">
        <f>VLOOKUP(C866,'2'!$B$101:$H$575,4,FALSE)</f>
        <v>122</v>
      </c>
      <c r="M866" s="140">
        <f>VLOOKUP(L866,Баллы!$A$2:$B$101,2)+N866/2</f>
        <v>8.5</v>
      </c>
      <c r="N866" s="126">
        <f>VLOOKUP(C866,'2'!$B$101:$H$575,6,FALSE)</f>
        <v>15</v>
      </c>
      <c r="O866" s="125"/>
      <c r="P866" s="5"/>
      <c r="Q866" s="140"/>
      <c r="R866" s="126"/>
      <c r="S866" s="125"/>
      <c r="T866" s="5"/>
      <c r="U866" s="140"/>
      <c r="V866" s="126"/>
      <c r="W866" s="136"/>
      <c r="X866" s="5"/>
      <c r="Y866" s="140"/>
      <c r="Z866" s="126"/>
      <c r="AA866" s="136"/>
      <c r="AB866" s="257"/>
      <c r="AC866" s="140"/>
      <c r="AD866" s="126"/>
      <c r="AE866" s="136"/>
      <c r="AF866" s="5"/>
      <c r="AG866" s="140"/>
      <c r="AH866" s="126"/>
      <c r="AI866" s="155"/>
      <c r="AJ866" s="123"/>
      <c r="AK866" s="139"/>
      <c r="AL866" s="124"/>
      <c r="AM866" s="155"/>
      <c r="AN866" s="123"/>
      <c r="AO866" s="139"/>
      <c r="AP866" s="124"/>
      <c r="AQ866" s="122"/>
      <c r="AR866" s="123"/>
      <c r="AS866" s="139"/>
      <c r="AT866" s="124"/>
      <c r="AU866" s="122"/>
      <c r="AV866" s="123"/>
      <c r="AW866" s="139"/>
      <c r="AX866" s="124"/>
    </row>
    <row r="867" spans="1:50">
      <c r="A867" s="245">
        <f>IF(D867=0," ",RANK(D867,$D$3:$D$1238,0))</f>
        <v>848</v>
      </c>
      <c r="B867" s="246">
        <v>848</v>
      </c>
      <c r="C867" s="104" t="s">
        <v>6379</v>
      </c>
      <c r="D867" s="115">
        <f>I867+M867+Q867+U867+Y867+AC867+AG867+AK867+AO867+AW867+AS867</f>
        <v>8.5</v>
      </c>
      <c r="E867" s="115">
        <f>J867+N867+R867+V867+Z867+AD867+AH867+AL867+AP867+AX867+AT867</f>
        <v>15</v>
      </c>
      <c r="F867" s="273">
        <f>COUNTA(H867,L867,P867,T867,X867,AB867,AF867,AJ867,AN867,AV867,AR867)</f>
        <v>1</v>
      </c>
      <c r="G867" s="121"/>
      <c r="H867" s="5"/>
      <c r="I867" s="140"/>
      <c r="J867" s="126"/>
      <c r="K867" s="125"/>
      <c r="L867" s="5"/>
      <c r="M867" s="140"/>
      <c r="N867" s="126"/>
      <c r="O867" s="125"/>
      <c r="P867" s="5"/>
      <c r="Q867" s="140"/>
      <c r="R867" s="126"/>
      <c r="S867" s="125"/>
      <c r="T867" s="5"/>
      <c r="U867" s="140"/>
      <c r="V867" s="126"/>
      <c r="W867" s="136"/>
      <c r="X867" s="5"/>
      <c r="Y867" s="140"/>
      <c r="Z867" s="126"/>
      <c r="AA867" s="136"/>
      <c r="AB867" s="257"/>
      <c r="AC867" s="140"/>
      <c r="AD867" s="126"/>
      <c r="AE867" s="136"/>
      <c r="AF867" s="5"/>
      <c r="AG867" s="140"/>
      <c r="AH867" s="126"/>
      <c r="AI867" s="155"/>
      <c r="AJ867" s="123"/>
      <c r="AK867" s="139"/>
      <c r="AL867" s="124"/>
      <c r="AM867" s="155"/>
      <c r="AN867" s="123"/>
      <c r="AO867" s="139"/>
      <c r="AP867" s="124"/>
      <c r="AQ867" s="122"/>
      <c r="AR867" s="123"/>
      <c r="AS867" s="139"/>
      <c r="AT867" s="124"/>
      <c r="AU867" s="122">
        <f>VLOOKUP(C867,'11'!$B$9:$H$521,3,FALSE)</f>
        <v>8.7812500000000002E-2</v>
      </c>
      <c r="AV867" s="123">
        <f>VLOOKUP(C867,'11'!$B$9:$H$521,4,FALSE)</f>
        <v>91</v>
      </c>
      <c r="AW867" s="139">
        <f>VLOOKUP(AV867,Баллы!$A$2:$B$101,2)+AX867/2</f>
        <v>8.5</v>
      </c>
      <c r="AX867" s="124">
        <f>VLOOKUP(C867,'11'!$B$9:$H$521,6,FALSE)</f>
        <v>15</v>
      </c>
    </row>
    <row r="868" spans="1:50">
      <c r="A868" s="245">
        <f>IF(D868=0," ",RANK(D868,$D$3:$D$1238,0))</f>
        <v>848</v>
      </c>
      <c r="B868" s="246">
        <v>848</v>
      </c>
      <c r="C868" s="104" t="s">
        <v>6380</v>
      </c>
      <c r="D868" s="115">
        <f>I868+M868+Q868+U868+Y868+AC868+AG868+AK868+AO868+AW868+AS868</f>
        <v>8.5</v>
      </c>
      <c r="E868" s="115">
        <f>J868+N868+R868+V868+Z868+AD868+AH868+AL868+AP868+AX868+AT868</f>
        <v>15</v>
      </c>
      <c r="F868" s="273">
        <f>COUNTA(H868,L868,P868,T868,X868,AB868,AF868,AJ868,AN868,AV868,AR868)</f>
        <v>1</v>
      </c>
      <c r="G868" s="121"/>
      <c r="H868" s="5"/>
      <c r="I868" s="140"/>
      <c r="J868" s="126"/>
      <c r="K868" s="125"/>
      <c r="L868" s="5"/>
      <c r="M868" s="140"/>
      <c r="N868" s="126"/>
      <c r="O868" s="125"/>
      <c r="P868" s="5"/>
      <c r="Q868" s="140"/>
      <c r="R868" s="126"/>
      <c r="S868" s="125"/>
      <c r="T868" s="5"/>
      <c r="U868" s="140"/>
      <c r="V868" s="126"/>
      <c r="W868" s="136"/>
      <c r="X868" s="5"/>
      <c r="Y868" s="140"/>
      <c r="Z868" s="126"/>
      <c r="AA868" s="136"/>
      <c r="AB868" s="257"/>
      <c r="AC868" s="140"/>
      <c r="AD868" s="126"/>
      <c r="AE868" s="136"/>
      <c r="AF868" s="5"/>
      <c r="AG868" s="140"/>
      <c r="AH868" s="126"/>
      <c r="AI868" s="155"/>
      <c r="AJ868" s="123"/>
      <c r="AK868" s="139"/>
      <c r="AL868" s="124"/>
      <c r="AM868" s="155"/>
      <c r="AN868" s="123"/>
      <c r="AO868" s="139"/>
      <c r="AP868" s="124"/>
      <c r="AQ868" s="122"/>
      <c r="AR868" s="123"/>
      <c r="AS868" s="139"/>
      <c r="AT868" s="124"/>
      <c r="AU868" s="122">
        <f>VLOOKUP(C868,'11'!$B$9:$H$521,3,FALSE)</f>
        <v>8.8877314814814812E-2</v>
      </c>
      <c r="AV868" s="123">
        <f>VLOOKUP(C868,'11'!$B$9:$H$521,4,FALSE)</f>
        <v>92</v>
      </c>
      <c r="AW868" s="139">
        <f>VLOOKUP(AV868,Баллы!$A$2:$B$101,2)+AX868/2</f>
        <v>8.5</v>
      </c>
      <c r="AX868" s="124">
        <f>VLOOKUP(C868,'11'!$B$9:$H$521,6,FALSE)</f>
        <v>15</v>
      </c>
    </row>
    <row r="869" spans="1:50">
      <c r="A869" s="245">
        <f>IF(D869=0," ",RANK(D869,$D$3:$D$1238,0))</f>
        <v>848</v>
      </c>
      <c r="B869" s="246">
        <v>867</v>
      </c>
      <c r="C869" s="107" t="s">
        <v>2174</v>
      </c>
      <c r="D869" s="115">
        <f>I869+M869+Q869+U869+Y869+AC869+AG869+AK869+AO869+AW869+AS869</f>
        <v>8.5</v>
      </c>
      <c r="E869" s="115">
        <f>J869+N869+R869+V869+Z869+AD869+AH869+AL869+AP869+AX869+AT869</f>
        <v>5</v>
      </c>
      <c r="F869" s="273">
        <f>COUNTA(H869,L869,P869,T869,X869,AB869,AF869,AJ869,AN869,AV869,AR869)</f>
        <v>1</v>
      </c>
      <c r="G869" s="121"/>
      <c r="H869" s="5"/>
      <c r="I869" s="140"/>
      <c r="J869" s="126"/>
      <c r="K869" s="125"/>
      <c r="L869" s="5"/>
      <c r="M869" s="140"/>
      <c r="N869" s="126"/>
      <c r="O869" s="125"/>
      <c r="P869" s="5"/>
      <c r="Q869" s="140"/>
      <c r="R869" s="126"/>
      <c r="S869" s="125">
        <f>VLOOKUP(C869,'4'!$B$2:$I$1053,3,FALSE)</f>
        <v>1.8217592592592594E-2</v>
      </c>
      <c r="T869" s="5">
        <f>VLOOKUP(C869,'4'!$B$2:$I$1053,4,FALSE)</f>
        <v>85</v>
      </c>
      <c r="U869" s="140">
        <f>VLOOKUP(T869,Баллы!$A$2:$B$101,2)+V869/2</f>
        <v>8.5</v>
      </c>
      <c r="V869" s="126">
        <f>VLOOKUP(C869,'4'!$B$2:$I$1053,6,FALSE)</f>
        <v>5</v>
      </c>
      <c r="W869" s="136"/>
      <c r="X869" s="5"/>
      <c r="Y869" s="140"/>
      <c r="Z869" s="126"/>
      <c r="AA869" s="136"/>
      <c r="AB869" s="257"/>
      <c r="AC869" s="140"/>
      <c r="AD869" s="126"/>
      <c r="AE869" s="136"/>
      <c r="AF869" s="5"/>
      <c r="AG869" s="140"/>
      <c r="AH869" s="126"/>
      <c r="AI869" s="155"/>
      <c r="AJ869" s="123"/>
      <c r="AK869" s="139"/>
      <c r="AL869" s="124"/>
      <c r="AM869" s="155"/>
      <c r="AN869" s="123"/>
      <c r="AO869" s="139"/>
      <c r="AP869" s="124"/>
      <c r="AQ869" s="122"/>
      <c r="AR869" s="123"/>
      <c r="AS869" s="139"/>
      <c r="AT869" s="124"/>
      <c r="AU869" s="122"/>
      <c r="AV869" s="123"/>
      <c r="AW869" s="139"/>
      <c r="AX869" s="124"/>
    </row>
    <row r="870" spans="1:50">
      <c r="A870" s="245">
        <f>IF(D870=0," ",RANK(D870,$D$3:$D$1238,0))</f>
        <v>848</v>
      </c>
      <c r="B870" s="246">
        <v>867</v>
      </c>
      <c r="C870" s="283" t="s">
        <v>5144</v>
      </c>
      <c r="D870" s="115">
        <f>I870+M870+Q870+U870+Y870+AC870+AG870+AK870+AO870+AW870+AS870</f>
        <v>8.5</v>
      </c>
      <c r="E870" s="115">
        <f>J870+N870+R870+V870+Z870+AD870+AH870+AL870+AP870+AX870+AT870</f>
        <v>5</v>
      </c>
      <c r="F870" s="273">
        <f>COUNTA(H870,L870,P870,T870,X870,AB870,AF870,AJ870,AN870,AV870,AR870)</f>
        <v>1</v>
      </c>
      <c r="G870" s="121"/>
      <c r="H870" s="5"/>
      <c r="I870" s="140"/>
      <c r="J870" s="126"/>
      <c r="K870" s="125"/>
      <c r="L870" s="5"/>
      <c r="M870" s="140"/>
      <c r="N870" s="126"/>
      <c r="O870" s="125"/>
      <c r="P870" s="5"/>
      <c r="Q870" s="140"/>
      <c r="R870" s="126"/>
      <c r="S870" s="125"/>
      <c r="T870" s="5"/>
      <c r="U870" s="140"/>
      <c r="V870" s="126"/>
      <c r="W870" s="136"/>
      <c r="X870" s="5"/>
      <c r="Y870" s="140"/>
      <c r="Z870" s="126"/>
      <c r="AA870" s="136"/>
      <c r="AB870" s="257"/>
      <c r="AC870" s="140"/>
      <c r="AD870" s="126"/>
      <c r="AE870" s="136"/>
      <c r="AF870" s="5"/>
      <c r="AG870" s="140"/>
      <c r="AH870" s="126"/>
      <c r="AI870" s="155"/>
      <c r="AJ870" s="123"/>
      <c r="AK870" s="139"/>
      <c r="AL870" s="124"/>
      <c r="AM870" s="155">
        <f>VLOOKUP(C870,'9'!$B$2:$H$1187,3,FALSE)</f>
        <v>2.0706018518518519E-2</v>
      </c>
      <c r="AN870" s="123">
        <f>VLOOKUP(C870,'9'!$B$2:$H$1187,4,FALSE)</f>
        <v>85</v>
      </c>
      <c r="AO870" s="139">
        <f>VLOOKUP(AN870,Баллы!$A$2:$B$101,2)+AP870/2</f>
        <v>8.5</v>
      </c>
      <c r="AP870" s="124">
        <f>VLOOKUP(C870,'9'!$B$2:$H$1187,6,FALSE)</f>
        <v>5</v>
      </c>
      <c r="AQ870" s="122"/>
      <c r="AR870" s="123"/>
      <c r="AS870" s="139"/>
      <c r="AT870" s="124"/>
      <c r="AU870" s="122"/>
      <c r="AV870" s="123"/>
      <c r="AW870" s="139"/>
      <c r="AX870" s="124"/>
    </row>
    <row r="871" spans="1:50">
      <c r="A871" s="245">
        <f>IF(D871=0," ",RANK(D871,$D$3:$D$1238,0))</f>
        <v>869</v>
      </c>
      <c r="B871" s="246">
        <v>869</v>
      </c>
      <c r="C871" s="107" t="s">
        <v>2067</v>
      </c>
      <c r="D871" s="115">
        <f>I871+M871+Q871+U871+Y871+AC871+AG871+AK871+AO871+AW871+AS871</f>
        <v>7</v>
      </c>
      <c r="E871" s="115">
        <f>J871+N871+R871+V871+Z871+AD871+AH871+AL871+AP871+AX871+AT871</f>
        <v>10</v>
      </c>
      <c r="F871" s="273">
        <f>COUNTA(H871,L871,P871,T871,X871,AB871,AF871,AJ871,AN871,AV871,AR871)</f>
        <v>2</v>
      </c>
      <c r="G871" s="121"/>
      <c r="H871" s="5"/>
      <c r="I871" s="140"/>
      <c r="J871" s="126"/>
      <c r="K871" s="125"/>
      <c r="L871" s="5"/>
      <c r="M871" s="140"/>
      <c r="N871" s="126"/>
      <c r="O871" s="125"/>
      <c r="P871" s="5"/>
      <c r="Q871" s="140"/>
      <c r="R871" s="126"/>
      <c r="S871" s="125">
        <f>VLOOKUP(C871,'4'!$B$2:$I$1053,3,FALSE)</f>
        <v>1.863425925925926E-2</v>
      </c>
      <c r="T871" s="5">
        <f>VLOOKUP(C871,'4'!$B$2:$I$1053,4,FALSE)</f>
        <v>93</v>
      </c>
      <c r="U871" s="140">
        <f>VLOOKUP(T871,Баллы!$A$2:$B$101,2)+V871/2</f>
        <v>3.5</v>
      </c>
      <c r="V871" s="126">
        <f>VLOOKUP(C871,'4'!$B$2:$I$1053,6,FALSE)</f>
        <v>5</v>
      </c>
      <c r="W871" s="136"/>
      <c r="X871" s="5"/>
      <c r="Y871" s="140"/>
      <c r="Z871" s="126"/>
      <c r="AA871" s="136"/>
      <c r="AB871" s="257"/>
      <c r="AC871" s="140"/>
      <c r="AD871" s="126"/>
      <c r="AE871" s="136"/>
      <c r="AF871" s="5"/>
      <c r="AG871" s="140"/>
      <c r="AH871" s="126"/>
      <c r="AI871" s="155"/>
      <c r="AJ871" s="123"/>
      <c r="AK871" s="139"/>
      <c r="AL871" s="124"/>
      <c r="AM871" s="155">
        <f>VLOOKUP(C871,'9'!$B$2:$H$1187,3,FALSE)</f>
        <v>2.4594907407407409E-2</v>
      </c>
      <c r="AN871" s="123">
        <f>VLOOKUP(C871,'9'!$B$2:$H$1187,4,FALSE)</f>
        <v>163</v>
      </c>
      <c r="AO871" s="139">
        <f>VLOOKUP(AN871,Баллы!$A$2:$B$101,2)+AP871/2</f>
        <v>3.5</v>
      </c>
      <c r="AP871" s="124">
        <f>VLOOKUP(C871,'9'!$B$2:$H$1187,6,FALSE)</f>
        <v>5</v>
      </c>
      <c r="AQ871" s="122"/>
      <c r="AR871" s="123"/>
      <c r="AS871" s="139"/>
      <c r="AT871" s="124"/>
      <c r="AU871" s="122"/>
      <c r="AV871" s="123"/>
      <c r="AW871" s="139"/>
      <c r="AX871" s="124"/>
    </row>
    <row r="872" spans="1:50">
      <c r="A872" s="245">
        <f>IF(D872=0," ",RANK(D872,$D$3:$D$1238,0))</f>
        <v>869</v>
      </c>
      <c r="B872" s="246">
        <v>869</v>
      </c>
      <c r="C872" s="107" t="s">
        <v>1632</v>
      </c>
      <c r="D872" s="115">
        <f>I872+M872+Q872+U872+Y872+AC872+AG872+AK872+AO872+AW872+AS872</f>
        <v>7</v>
      </c>
      <c r="E872" s="115">
        <f>J872+N872+R872+V872+Z872+AD872+AH872+AL872+AP872+AX872+AT872</f>
        <v>10</v>
      </c>
      <c r="F872" s="273">
        <f>COUNTA(H872,L872,P872,T872,X872,AB872,AF872,AJ872,AN872,AV872,AR872)</f>
        <v>2</v>
      </c>
      <c r="G872" s="121"/>
      <c r="H872" s="5"/>
      <c r="I872" s="140"/>
      <c r="J872" s="126"/>
      <c r="K872" s="125"/>
      <c r="L872" s="5"/>
      <c r="M872" s="140"/>
      <c r="N872" s="126"/>
      <c r="O872" s="125"/>
      <c r="P872" s="5"/>
      <c r="Q872" s="140"/>
      <c r="R872" s="126"/>
      <c r="S872" s="125">
        <f>VLOOKUP(C872,'4'!$B$2:$I$1053,3,FALSE)</f>
        <v>1.8749999999999999E-2</v>
      </c>
      <c r="T872" s="5">
        <f>VLOOKUP(C872,'4'!$B$2:$I$1053,4,FALSE)</f>
        <v>96</v>
      </c>
      <c r="U872" s="140">
        <f>VLOOKUP(T872,Баллы!$A$2:$B$101,2)+V872/2</f>
        <v>3.5</v>
      </c>
      <c r="V872" s="126">
        <f>VLOOKUP(C872,'4'!$B$2:$I$1053,6,FALSE)</f>
        <v>5</v>
      </c>
      <c r="W872" s="136"/>
      <c r="X872" s="5"/>
      <c r="Y872" s="140"/>
      <c r="Z872" s="126"/>
      <c r="AA872" s="136"/>
      <c r="AB872" s="257"/>
      <c r="AC872" s="140"/>
      <c r="AD872" s="126"/>
      <c r="AE872" s="136"/>
      <c r="AF872" s="5"/>
      <c r="AG872" s="140"/>
      <c r="AH872" s="126"/>
      <c r="AI872" s="155"/>
      <c r="AJ872" s="123"/>
      <c r="AK872" s="139"/>
      <c r="AL872" s="124"/>
      <c r="AM872" s="155">
        <f>VLOOKUP(C872,'9'!$B$2:$H$1187,3,FALSE)</f>
        <v>2.2442129629629631E-2</v>
      </c>
      <c r="AN872" s="123">
        <f>VLOOKUP(C872,'9'!$B$2:$H$1187,4,FALSE)</f>
        <v>126</v>
      </c>
      <c r="AO872" s="139">
        <f>VLOOKUP(AN872,Баллы!$A$2:$B$101,2)+AP872/2</f>
        <v>3.5</v>
      </c>
      <c r="AP872" s="124">
        <f>VLOOKUP(C872,'9'!$B$2:$H$1187,6,FALSE)</f>
        <v>5</v>
      </c>
      <c r="AQ872" s="122"/>
      <c r="AR872" s="123"/>
      <c r="AS872" s="139"/>
      <c r="AT872" s="124"/>
      <c r="AU872" s="122"/>
      <c r="AV872" s="123"/>
      <c r="AW872" s="139"/>
      <c r="AX872" s="124"/>
    </row>
    <row r="873" spans="1:50">
      <c r="A873" s="245">
        <f>IF(D873=0," ",RANK(D873,$D$3:$D$1238,0))</f>
        <v>869</v>
      </c>
      <c r="B873" s="246">
        <v>869</v>
      </c>
      <c r="C873" s="107" t="s">
        <v>1658</v>
      </c>
      <c r="D873" s="115">
        <f>I873+M873+Q873+U873+Y873+AC873+AG873+AK873+AO873+AW873+AS873</f>
        <v>7</v>
      </c>
      <c r="E873" s="115">
        <f>J873+N873+R873+V873+Z873+AD873+AH873+AL873+AP873+AX873+AT873</f>
        <v>10</v>
      </c>
      <c r="F873" s="273">
        <f>COUNTA(H873,L873,P873,T873,X873,AB873,AF873,AJ873,AN873,AV873,AR873)</f>
        <v>2</v>
      </c>
      <c r="G873" s="121"/>
      <c r="H873" s="5"/>
      <c r="I873" s="140"/>
      <c r="J873" s="126"/>
      <c r="K873" s="125"/>
      <c r="L873" s="5"/>
      <c r="M873" s="140"/>
      <c r="N873" s="126"/>
      <c r="O873" s="125"/>
      <c r="P873" s="5"/>
      <c r="Q873" s="140"/>
      <c r="R873" s="126"/>
      <c r="S873" s="125">
        <f>VLOOKUP(C873,'4'!$B$2:$I$1053,3,FALSE)</f>
        <v>2.5243055555555557E-2</v>
      </c>
      <c r="T873" s="5">
        <f>VLOOKUP(C873,'4'!$B$2:$I$1053,4,FALSE)</f>
        <v>163</v>
      </c>
      <c r="U873" s="140">
        <f>VLOOKUP(T873,Баллы!$A$2:$B$101,2)+V873/2</f>
        <v>3.5</v>
      </c>
      <c r="V873" s="126">
        <f>VLOOKUP(C873,'4'!$B$2:$I$1053,6,FALSE)</f>
        <v>5</v>
      </c>
      <c r="W873" s="136"/>
      <c r="X873" s="5"/>
      <c r="Y873" s="140"/>
      <c r="Z873" s="126"/>
      <c r="AA873" s="136"/>
      <c r="AB873" s="257"/>
      <c r="AC873" s="140"/>
      <c r="AD873" s="126"/>
      <c r="AE873" s="136"/>
      <c r="AF873" s="5"/>
      <c r="AG873" s="140"/>
      <c r="AH873" s="126"/>
      <c r="AI873" s="155"/>
      <c r="AJ873" s="123"/>
      <c r="AK873" s="139"/>
      <c r="AL873" s="124"/>
      <c r="AM873" s="155">
        <f>VLOOKUP(C873,'9'!$B$2:$H$1187,3,FALSE)</f>
        <v>2.1840277777777778E-2</v>
      </c>
      <c r="AN873" s="123">
        <f>VLOOKUP(C873,'9'!$B$2:$H$1187,4,FALSE)</f>
        <v>113</v>
      </c>
      <c r="AO873" s="139">
        <f>VLOOKUP(AN873,Баллы!$A$2:$B$101,2)+AP873/2</f>
        <v>3.5</v>
      </c>
      <c r="AP873" s="124">
        <f>VLOOKUP(C873,'9'!$B$2:$H$1187,6,FALSE)</f>
        <v>5</v>
      </c>
      <c r="AQ873" s="122"/>
      <c r="AR873" s="123"/>
      <c r="AS873" s="139"/>
      <c r="AT873" s="124"/>
      <c r="AU873" s="122"/>
      <c r="AV873" s="123"/>
      <c r="AW873" s="139"/>
      <c r="AX873" s="124"/>
    </row>
    <row r="874" spans="1:50">
      <c r="A874" s="245">
        <f>IF(D874=0," ",RANK(D874,$D$3:$D$1238,0))</f>
        <v>869</v>
      </c>
      <c r="B874" s="246">
        <v>872</v>
      </c>
      <c r="C874" s="107" t="s">
        <v>1880</v>
      </c>
      <c r="D874" s="115">
        <f>I874+M874+Q874+U874+Y874+AC874+AG874+AK874+AO874+AW874+AS874</f>
        <v>7</v>
      </c>
      <c r="E874" s="115">
        <f>J874+N874+R874+V874+Z874+AD874+AH874+AL874+AP874+AX874+AT874</f>
        <v>10</v>
      </c>
      <c r="F874" s="273">
        <f>COUNTA(H874,L874,P874,T874,X874,AB874,AF874,AJ874,AN874,AV874,AR874)</f>
        <v>1</v>
      </c>
      <c r="G874" s="121"/>
      <c r="H874" s="5"/>
      <c r="I874" s="140"/>
      <c r="J874" s="126"/>
      <c r="K874" s="125"/>
      <c r="L874" s="5"/>
      <c r="M874" s="140"/>
      <c r="N874" s="126"/>
      <c r="O874" s="125"/>
      <c r="P874" s="5"/>
      <c r="Q874" s="140"/>
      <c r="R874" s="126"/>
      <c r="S874" s="125">
        <f>VLOOKUP(C874,'4'!$B$2:$I$1053,3,FALSE)</f>
        <v>3.8206018518518521E-2</v>
      </c>
      <c r="T874" s="5">
        <f>VLOOKUP(C874,'4'!$B$2:$I$1053,4,FALSE)</f>
        <v>89</v>
      </c>
      <c r="U874" s="140">
        <f>VLOOKUP(T874,Баллы!$A$2:$B$101,2)+V874/2</f>
        <v>7</v>
      </c>
      <c r="V874" s="126">
        <f>VLOOKUP(C874,'4'!$B$2:$I$1053,6,FALSE)</f>
        <v>10</v>
      </c>
      <c r="W874" s="136"/>
      <c r="X874" s="5"/>
      <c r="Y874" s="140"/>
      <c r="Z874" s="126"/>
      <c r="AA874" s="136"/>
      <c r="AB874" s="257"/>
      <c r="AC874" s="140"/>
      <c r="AD874" s="126"/>
      <c r="AE874" s="136"/>
      <c r="AF874" s="5"/>
      <c r="AG874" s="140"/>
      <c r="AH874" s="126"/>
      <c r="AI874" s="155"/>
      <c r="AJ874" s="123"/>
      <c r="AK874" s="139"/>
      <c r="AL874" s="124"/>
      <c r="AM874" s="155"/>
      <c r="AN874" s="123"/>
      <c r="AO874" s="139"/>
      <c r="AP874" s="124"/>
      <c r="AQ874" s="122"/>
      <c r="AR874" s="123"/>
      <c r="AS874" s="139"/>
      <c r="AT874" s="124"/>
      <c r="AU874" s="122"/>
      <c r="AV874" s="123"/>
      <c r="AW874" s="139"/>
      <c r="AX874" s="124"/>
    </row>
    <row r="875" spans="1:50">
      <c r="A875" s="245">
        <f>IF(D875=0," ",RANK(D875,$D$3:$D$1238,0))</f>
        <v>873</v>
      </c>
      <c r="B875" s="246">
        <v>873</v>
      </c>
      <c r="C875" s="107" t="s">
        <v>2155</v>
      </c>
      <c r="D875" s="115">
        <f>I875+M875+Q875+U875+Y875+AC875+AG875+AK875+AO875+AW875+AS875</f>
        <v>6.5</v>
      </c>
      <c r="E875" s="115">
        <f>J875+N875+R875+V875+Z875+AD875+AH875+AL875+AP875+AX875+AT875</f>
        <v>5</v>
      </c>
      <c r="F875" s="273">
        <f>COUNTA(H875,L875,P875,T875,X875,AB875,AF875,AJ875,AN875,AV875,AR875)</f>
        <v>1</v>
      </c>
      <c r="G875" s="121"/>
      <c r="H875" s="5"/>
      <c r="I875" s="140"/>
      <c r="J875" s="126"/>
      <c r="K875" s="125"/>
      <c r="L875" s="5"/>
      <c r="M875" s="140"/>
      <c r="N875" s="126"/>
      <c r="O875" s="125"/>
      <c r="P875" s="5"/>
      <c r="Q875" s="140"/>
      <c r="R875" s="126"/>
      <c r="S875" s="125">
        <f>VLOOKUP(C875,'4'!$B$2:$I$1053,3,FALSE)</f>
        <v>1.8287037037037036E-2</v>
      </c>
      <c r="T875" s="5">
        <f>VLOOKUP(C875,'4'!$B$2:$I$1053,4,FALSE)</f>
        <v>87</v>
      </c>
      <c r="U875" s="140">
        <f>VLOOKUP(T875,Баллы!$A$2:$B$101,2)+V875/2</f>
        <v>6.5</v>
      </c>
      <c r="V875" s="126">
        <f>VLOOKUP(C875,'4'!$B$2:$I$1053,6,FALSE)</f>
        <v>5</v>
      </c>
      <c r="W875" s="136"/>
      <c r="X875" s="5"/>
      <c r="Y875" s="140"/>
      <c r="Z875" s="126"/>
      <c r="AA875" s="136"/>
      <c r="AB875" s="257"/>
      <c r="AC875" s="140"/>
      <c r="AD875" s="126"/>
      <c r="AE875" s="136"/>
      <c r="AF875" s="5"/>
      <c r="AG875" s="140"/>
      <c r="AH875" s="126"/>
      <c r="AI875" s="155"/>
      <c r="AJ875" s="123"/>
      <c r="AK875" s="139"/>
      <c r="AL875" s="124"/>
      <c r="AM875" s="155"/>
      <c r="AN875" s="123"/>
      <c r="AO875" s="139"/>
      <c r="AP875" s="124"/>
      <c r="AQ875" s="122"/>
      <c r="AR875" s="123"/>
      <c r="AS875" s="139"/>
      <c r="AT875" s="124"/>
      <c r="AU875" s="122"/>
      <c r="AV875" s="123"/>
      <c r="AW875" s="139"/>
      <c r="AX875" s="124"/>
    </row>
    <row r="876" spans="1:50">
      <c r="A876" s="245">
        <f>IF(D876=0," ",RANK(D876,$D$3:$D$1238,0))</f>
        <v>874</v>
      </c>
      <c r="B876" s="246">
        <v>874</v>
      </c>
      <c r="C876" s="104" t="s">
        <v>587</v>
      </c>
      <c r="D876" s="115">
        <f>I876+M876+Q876+U876+Y876+AC876+AG876+AK876+AO876+AW876+AS876</f>
        <v>6</v>
      </c>
      <c r="E876" s="115">
        <f>J876+N876+R876+V876+Z876+AD876+AH876+AL876+AP876+AX876+AT876</f>
        <v>10</v>
      </c>
      <c r="F876" s="273">
        <f>COUNTA(H876,L876,P876,T876,X876,AB876,AF876,AJ876,AN876,AV876,AR876)</f>
        <v>1</v>
      </c>
      <c r="G876" s="121">
        <f>VLOOKUP(C876,'1'!$B$46:$H$384,3,FALSE)</f>
        <v>4.2881944444444438E-2</v>
      </c>
      <c r="H876" s="5">
        <f>VLOOKUP(C876,'1'!$B$46:$H$384,4,FALSE)</f>
        <v>97</v>
      </c>
      <c r="I876" s="140">
        <f>VLOOKUP(H876,Баллы!$A$2:$B$101,2)+J876/2</f>
        <v>6</v>
      </c>
      <c r="J876" s="126">
        <f>VLOOKUP(C876,'1'!$B$46:$H$384,6,FALSE)</f>
        <v>10</v>
      </c>
      <c r="K876" s="125"/>
      <c r="L876" s="5"/>
      <c r="M876" s="140"/>
      <c r="N876" s="126"/>
      <c r="O876" s="125"/>
      <c r="P876" s="5"/>
      <c r="Q876" s="140"/>
      <c r="R876" s="126"/>
      <c r="S876" s="125"/>
      <c r="T876" s="5"/>
      <c r="U876" s="140"/>
      <c r="V876" s="126"/>
      <c r="W876" s="136"/>
      <c r="X876" s="5"/>
      <c r="Y876" s="140"/>
      <c r="Z876" s="126"/>
      <c r="AA876" s="136"/>
      <c r="AB876" s="257"/>
      <c r="AC876" s="140"/>
      <c r="AD876" s="126"/>
      <c r="AE876" s="136"/>
      <c r="AF876" s="5"/>
      <c r="AG876" s="140"/>
      <c r="AH876" s="126"/>
      <c r="AI876" s="155"/>
      <c r="AJ876" s="123"/>
      <c r="AK876" s="139"/>
      <c r="AL876" s="124"/>
      <c r="AM876" s="155"/>
      <c r="AN876" s="123"/>
      <c r="AO876" s="139"/>
      <c r="AP876" s="124"/>
      <c r="AQ876" s="122"/>
      <c r="AR876" s="123"/>
      <c r="AS876" s="139"/>
      <c r="AT876" s="124"/>
      <c r="AU876" s="122"/>
      <c r="AV876" s="123"/>
      <c r="AW876" s="139"/>
      <c r="AX876" s="124"/>
    </row>
    <row r="877" spans="1:50">
      <c r="A877" s="245">
        <f>IF(D877=0," ",RANK(D877,$D$3:$D$1238,0))</f>
        <v>874</v>
      </c>
      <c r="B877" s="246">
        <v>874</v>
      </c>
      <c r="C877" s="104" t="s">
        <v>589</v>
      </c>
      <c r="D877" s="115">
        <f>I877+M877+Q877+U877+Y877+AC877+AG877+AK877+AO877+AW877+AS877</f>
        <v>6</v>
      </c>
      <c r="E877" s="115">
        <f>J877+N877+R877+V877+Z877+AD877+AH877+AL877+AP877+AX877+AT877</f>
        <v>10</v>
      </c>
      <c r="F877" s="273">
        <f>COUNTA(H877,L877,P877,T877,X877,AB877,AF877,AJ877,AN877,AV877,AR877)</f>
        <v>1</v>
      </c>
      <c r="G877" s="121">
        <f>VLOOKUP(C877,'1'!$B$46:$H$384,3,FALSE)</f>
        <v>4.3009259259259254E-2</v>
      </c>
      <c r="H877" s="5">
        <f>VLOOKUP(C877,'1'!$B$46:$H$384,4,FALSE)</f>
        <v>99</v>
      </c>
      <c r="I877" s="140">
        <f>VLOOKUP(H877,Баллы!$A$2:$B$101,2)+J877/2</f>
        <v>6</v>
      </c>
      <c r="J877" s="126">
        <f>VLOOKUP(C877,'1'!$B$46:$H$384,6,FALSE)</f>
        <v>10</v>
      </c>
      <c r="K877" s="125"/>
      <c r="L877" s="5"/>
      <c r="M877" s="140"/>
      <c r="N877" s="126"/>
      <c r="O877" s="125"/>
      <c r="P877" s="5"/>
      <c r="Q877" s="140"/>
      <c r="R877" s="126"/>
      <c r="S877" s="125"/>
      <c r="T877" s="5"/>
      <c r="U877" s="140"/>
      <c r="V877" s="126"/>
      <c r="W877" s="136"/>
      <c r="X877" s="5"/>
      <c r="Y877" s="140"/>
      <c r="Z877" s="126"/>
      <c r="AA877" s="136"/>
      <c r="AB877" s="257"/>
      <c r="AC877" s="140"/>
      <c r="AD877" s="126"/>
      <c r="AE877" s="136"/>
      <c r="AF877" s="5"/>
      <c r="AG877" s="140"/>
      <c r="AH877" s="126"/>
      <c r="AI877" s="155"/>
      <c r="AJ877" s="123"/>
      <c r="AK877" s="139"/>
      <c r="AL877" s="124"/>
      <c r="AM877" s="155"/>
      <c r="AN877" s="123"/>
      <c r="AO877" s="139"/>
      <c r="AP877" s="124"/>
      <c r="AQ877" s="122"/>
      <c r="AR877" s="123"/>
      <c r="AS877" s="139"/>
      <c r="AT877" s="124"/>
      <c r="AU877" s="122"/>
      <c r="AV877" s="123"/>
      <c r="AW877" s="139"/>
      <c r="AX877" s="124"/>
    </row>
    <row r="878" spans="1:50">
      <c r="A878" s="245">
        <f>IF(D878=0," ",RANK(D878,$D$3:$D$1238,0))</f>
        <v>874</v>
      </c>
      <c r="B878" s="246">
        <v>874</v>
      </c>
      <c r="C878" s="104" t="s">
        <v>590</v>
      </c>
      <c r="D878" s="115">
        <f>I878+M878+Q878+U878+Y878+AC878+AG878+AK878+AO878+AW878+AS878</f>
        <v>6</v>
      </c>
      <c r="E878" s="115">
        <f>J878+N878+R878+V878+Z878+AD878+AH878+AL878+AP878+AX878+AT878</f>
        <v>10</v>
      </c>
      <c r="F878" s="273">
        <f>COUNTA(H878,L878,P878,T878,X878,AB878,AF878,AJ878,AN878,AV878,AR878)</f>
        <v>1</v>
      </c>
      <c r="G878" s="121">
        <f>VLOOKUP(C878,'1'!$B$46:$H$384,3,FALSE)</f>
        <v>4.3078703703703702E-2</v>
      </c>
      <c r="H878" s="5">
        <f>VLOOKUP(C878,'1'!$B$46:$H$384,4,FALSE)</f>
        <v>100</v>
      </c>
      <c r="I878" s="140">
        <f>VLOOKUP(H878,Баллы!$A$2:$B$101,2)+J878/2</f>
        <v>6</v>
      </c>
      <c r="J878" s="126">
        <f>VLOOKUP(C878,'1'!$B$46:$H$384,6,FALSE)</f>
        <v>10</v>
      </c>
      <c r="K878" s="125"/>
      <c r="L878" s="5"/>
      <c r="M878" s="140"/>
      <c r="N878" s="126"/>
      <c r="O878" s="125"/>
      <c r="P878" s="5"/>
      <c r="Q878" s="140"/>
      <c r="R878" s="126"/>
      <c r="S878" s="125"/>
      <c r="T878" s="5"/>
      <c r="U878" s="140"/>
      <c r="V878" s="126"/>
      <c r="W878" s="136"/>
      <c r="X878" s="5"/>
      <c r="Y878" s="140"/>
      <c r="Z878" s="126"/>
      <c r="AA878" s="136"/>
      <c r="AB878" s="257"/>
      <c r="AC878" s="140"/>
      <c r="AD878" s="126"/>
      <c r="AE878" s="136"/>
      <c r="AF878" s="5"/>
      <c r="AG878" s="140"/>
      <c r="AH878" s="126"/>
      <c r="AI878" s="155"/>
      <c r="AJ878" s="123"/>
      <c r="AK878" s="139"/>
      <c r="AL878" s="124"/>
      <c r="AM878" s="155"/>
      <c r="AN878" s="123"/>
      <c r="AO878" s="139"/>
      <c r="AP878" s="124"/>
      <c r="AQ878" s="122"/>
      <c r="AR878" s="123"/>
      <c r="AS878" s="139"/>
      <c r="AT878" s="124"/>
      <c r="AU878" s="122"/>
      <c r="AV878" s="123"/>
      <c r="AW878" s="139"/>
      <c r="AX878" s="124"/>
    </row>
    <row r="879" spans="1:50">
      <c r="A879" s="245">
        <f>IF(D879=0," ",RANK(D879,$D$3:$D$1238,0))</f>
        <v>874</v>
      </c>
      <c r="B879" s="246">
        <v>874</v>
      </c>
      <c r="C879" s="104" t="s">
        <v>592</v>
      </c>
      <c r="D879" s="115">
        <f>I879+M879+Q879+U879+Y879+AC879+AG879+AK879+AO879+AW879+AS879</f>
        <v>6</v>
      </c>
      <c r="E879" s="115">
        <f>J879+N879+R879+V879+Z879+AD879+AH879+AL879+AP879+AX879+AT879</f>
        <v>10</v>
      </c>
      <c r="F879" s="273">
        <f>COUNTA(H879,L879,P879,T879,X879,AB879,AF879,AJ879,AN879,AV879,AR879)</f>
        <v>1</v>
      </c>
      <c r="G879" s="121">
        <f>VLOOKUP(C879,'1'!$B$46:$H$384,3,FALSE)</f>
        <v>4.3449074074074077E-2</v>
      </c>
      <c r="H879" s="5">
        <f>VLOOKUP(C879,'1'!$B$46:$H$384,4,FALSE)</f>
        <v>103</v>
      </c>
      <c r="I879" s="140">
        <f>VLOOKUP(H879,Баллы!$A$2:$B$101,2)+J879/2</f>
        <v>6</v>
      </c>
      <c r="J879" s="126">
        <f>VLOOKUP(C879,'1'!$B$46:$H$384,6,FALSE)</f>
        <v>10</v>
      </c>
      <c r="K879" s="125"/>
      <c r="L879" s="5"/>
      <c r="M879" s="140"/>
      <c r="N879" s="126"/>
      <c r="O879" s="125"/>
      <c r="P879" s="5"/>
      <c r="Q879" s="140"/>
      <c r="R879" s="126"/>
      <c r="S879" s="125"/>
      <c r="T879" s="5"/>
      <c r="U879" s="140"/>
      <c r="V879" s="126"/>
      <c r="W879" s="136"/>
      <c r="X879" s="5"/>
      <c r="Y879" s="140"/>
      <c r="Z879" s="126"/>
      <c r="AA879" s="136"/>
      <c r="AB879" s="257"/>
      <c r="AC879" s="140"/>
      <c r="AD879" s="126"/>
      <c r="AE879" s="136"/>
      <c r="AF879" s="5"/>
      <c r="AG879" s="140"/>
      <c r="AH879" s="126"/>
      <c r="AI879" s="155"/>
      <c r="AJ879" s="123"/>
      <c r="AK879" s="139"/>
      <c r="AL879" s="124"/>
      <c r="AM879" s="155"/>
      <c r="AN879" s="123"/>
      <c r="AO879" s="139"/>
      <c r="AP879" s="124"/>
      <c r="AQ879" s="122"/>
      <c r="AR879" s="123"/>
      <c r="AS879" s="139"/>
      <c r="AT879" s="124"/>
      <c r="AU879" s="122"/>
      <c r="AV879" s="123"/>
      <c r="AW879" s="139"/>
      <c r="AX879" s="124"/>
    </row>
    <row r="880" spans="1:50">
      <c r="A880" s="245">
        <f>IF(D880=0," ",RANK(D880,$D$3:$D$1238,0))</f>
        <v>874</v>
      </c>
      <c r="B880" s="246">
        <v>874</v>
      </c>
      <c r="C880" s="104" t="s">
        <v>593</v>
      </c>
      <c r="D880" s="115">
        <f>I880+M880+Q880+U880+Y880+AC880+AG880+AK880+AO880+AW880+AS880</f>
        <v>6</v>
      </c>
      <c r="E880" s="115">
        <f>J880+N880+R880+V880+Z880+AD880+AH880+AL880+AP880+AX880+AT880</f>
        <v>10</v>
      </c>
      <c r="F880" s="273">
        <f>COUNTA(H880,L880,P880,T880,X880,AB880,AF880,AJ880,AN880,AV880,AR880)</f>
        <v>1</v>
      </c>
      <c r="G880" s="121">
        <f>VLOOKUP(C880,'1'!$B$46:$H$384,3,FALSE)</f>
        <v>4.3576388888888894E-2</v>
      </c>
      <c r="H880" s="5">
        <f>VLOOKUP(C880,'1'!$B$46:$H$384,4,FALSE)</f>
        <v>105</v>
      </c>
      <c r="I880" s="140">
        <f>VLOOKUP(H880,Баллы!$A$2:$B$101,2)+J880/2</f>
        <v>6</v>
      </c>
      <c r="J880" s="126">
        <f>VLOOKUP(C880,'1'!$B$46:$H$384,6,FALSE)</f>
        <v>10</v>
      </c>
      <c r="K880" s="125"/>
      <c r="L880" s="5"/>
      <c r="M880" s="140"/>
      <c r="N880" s="126"/>
      <c r="O880" s="125"/>
      <c r="P880" s="5"/>
      <c r="Q880" s="140"/>
      <c r="R880" s="126"/>
      <c r="S880" s="125"/>
      <c r="T880" s="5"/>
      <c r="U880" s="140"/>
      <c r="V880" s="126"/>
      <c r="W880" s="136"/>
      <c r="X880" s="5"/>
      <c r="Y880" s="140"/>
      <c r="Z880" s="126"/>
      <c r="AA880" s="136"/>
      <c r="AB880" s="257"/>
      <c r="AC880" s="140"/>
      <c r="AD880" s="126"/>
      <c r="AE880" s="136"/>
      <c r="AF880" s="5"/>
      <c r="AG880" s="140"/>
      <c r="AH880" s="126"/>
      <c r="AI880" s="155"/>
      <c r="AJ880" s="123"/>
      <c r="AK880" s="139"/>
      <c r="AL880" s="124"/>
      <c r="AM880" s="155"/>
      <c r="AN880" s="123"/>
      <c r="AO880" s="139"/>
      <c r="AP880" s="124"/>
      <c r="AQ880" s="122"/>
      <c r="AR880" s="123"/>
      <c r="AS880" s="139"/>
      <c r="AT880" s="124"/>
      <c r="AU880" s="122"/>
      <c r="AV880" s="123"/>
      <c r="AW880" s="139"/>
      <c r="AX880" s="124"/>
    </row>
    <row r="881" spans="1:50">
      <c r="A881" s="245">
        <f>IF(D881=0," ",RANK(D881,$D$3:$D$1238,0))</f>
        <v>874</v>
      </c>
      <c r="B881" s="246">
        <v>874</v>
      </c>
      <c r="C881" s="104" t="s">
        <v>342</v>
      </c>
      <c r="D881" s="115">
        <f>I881+M881+Q881+U881+Y881+AC881+AG881+AK881+AO881+AW881+AS881</f>
        <v>6</v>
      </c>
      <c r="E881" s="115">
        <f>J881+N881+R881+V881+Z881+AD881+AH881+AL881+AP881+AX881+AT881</f>
        <v>10</v>
      </c>
      <c r="F881" s="273">
        <f>COUNTA(H881,L881,P881,T881,X881,AB881,AF881,AJ881,AN881,AV881,AR881)</f>
        <v>1</v>
      </c>
      <c r="G881" s="121">
        <f>VLOOKUP(C881,'1'!$B$46:$H$384,3,FALSE)</f>
        <v>4.3831018518518512E-2</v>
      </c>
      <c r="H881" s="5">
        <f>VLOOKUP(C881,'1'!$B$46:$H$384,4,FALSE)</f>
        <v>107</v>
      </c>
      <c r="I881" s="140">
        <f>VLOOKUP(H881,Баллы!$A$2:$B$101,2)+J881/2</f>
        <v>6</v>
      </c>
      <c r="J881" s="126">
        <f>VLOOKUP(C881,'1'!$B$46:$H$384,6,FALSE)</f>
        <v>10</v>
      </c>
      <c r="K881" s="125"/>
      <c r="L881" s="5"/>
      <c r="M881" s="140"/>
      <c r="N881" s="126"/>
      <c r="O881" s="125"/>
      <c r="P881" s="5"/>
      <c r="Q881" s="140"/>
      <c r="R881" s="126"/>
      <c r="S881" s="125"/>
      <c r="T881" s="5"/>
      <c r="U881" s="140"/>
      <c r="V881" s="126"/>
      <c r="W881" s="136"/>
      <c r="X881" s="5"/>
      <c r="Y881" s="140"/>
      <c r="Z881" s="126"/>
      <c r="AA881" s="136"/>
      <c r="AB881" s="257"/>
      <c r="AC881" s="140"/>
      <c r="AD881" s="126"/>
      <c r="AE881" s="136"/>
      <c r="AF881" s="5"/>
      <c r="AG881" s="140"/>
      <c r="AH881" s="126"/>
      <c r="AI881" s="155"/>
      <c r="AJ881" s="123"/>
      <c r="AK881" s="139"/>
      <c r="AL881" s="124"/>
      <c r="AM881" s="155"/>
      <c r="AN881" s="123"/>
      <c r="AO881" s="139"/>
      <c r="AP881" s="124"/>
      <c r="AQ881" s="122"/>
      <c r="AR881" s="123"/>
      <c r="AS881" s="139"/>
      <c r="AT881" s="124"/>
      <c r="AU881" s="122"/>
      <c r="AV881" s="123"/>
      <c r="AW881" s="139"/>
      <c r="AX881" s="124"/>
    </row>
    <row r="882" spans="1:50">
      <c r="A882" s="245">
        <f>IF(D882=0," ",RANK(D882,$D$3:$D$1238,0))</f>
        <v>874</v>
      </c>
      <c r="B882" s="246">
        <v>874</v>
      </c>
      <c r="C882" s="104" t="s">
        <v>599</v>
      </c>
      <c r="D882" s="115">
        <f>I882+M882+Q882+U882+Y882+AC882+AG882+AK882+AO882+AW882+AS882</f>
        <v>6</v>
      </c>
      <c r="E882" s="115">
        <f>J882+N882+R882+V882+Z882+AD882+AH882+AL882+AP882+AX882+AT882</f>
        <v>10</v>
      </c>
      <c r="F882" s="273">
        <f>COUNTA(H882,L882,P882,T882,X882,AB882,AF882,AJ882,AN882,AV882,AR882)</f>
        <v>1</v>
      </c>
      <c r="G882" s="121">
        <f>VLOOKUP(C882,'1'!$B$46:$H$384,3,FALSE)</f>
        <v>4.5277777777777778E-2</v>
      </c>
      <c r="H882" s="5">
        <f>VLOOKUP(C882,'1'!$B$46:$H$384,4,FALSE)</f>
        <v>117</v>
      </c>
      <c r="I882" s="140">
        <f>VLOOKUP(H882,Баллы!$A$2:$B$101,2)+J882/2</f>
        <v>6</v>
      </c>
      <c r="J882" s="126">
        <f>VLOOKUP(C882,'1'!$B$46:$H$384,6,FALSE)</f>
        <v>10</v>
      </c>
      <c r="K882" s="125"/>
      <c r="L882" s="5"/>
      <c r="M882" s="140"/>
      <c r="N882" s="126"/>
      <c r="O882" s="125"/>
      <c r="P882" s="5"/>
      <c r="Q882" s="140"/>
      <c r="R882" s="126"/>
      <c r="S882" s="125"/>
      <c r="T882" s="5"/>
      <c r="U882" s="140"/>
      <c r="V882" s="126"/>
      <c r="W882" s="136"/>
      <c r="X882" s="5"/>
      <c r="Y882" s="140"/>
      <c r="Z882" s="126"/>
      <c r="AA882" s="136"/>
      <c r="AB882" s="257"/>
      <c r="AC882" s="140"/>
      <c r="AD882" s="126"/>
      <c r="AE882" s="136"/>
      <c r="AF882" s="5"/>
      <c r="AG882" s="140"/>
      <c r="AH882" s="126"/>
      <c r="AI882" s="155"/>
      <c r="AJ882" s="123"/>
      <c r="AK882" s="139"/>
      <c r="AL882" s="124"/>
      <c r="AM882" s="155"/>
      <c r="AN882" s="123"/>
      <c r="AO882" s="139"/>
      <c r="AP882" s="124"/>
      <c r="AQ882" s="122"/>
      <c r="AR882" s="123"/>
      <c r="AS882" s="139"/>
      <c r="AT882" s="124"/>
      <c r="AU882" s="122"/>
      <c r="AV882" s="123"/>
      <c r="AW882" s="139"/>
      <c r="AX882" s="124"/>
    </row>
    <row r="883" spans="1:50">
      <c r="A883" s="245">
        <f>IF(D883=0," ",RANK(D883,$D$3:$D$1238,0))</f>
        <v>874</v>
      </c>
      <c r="B883" s="246">
        <v>874</v>
      </c>
      <c r="C883" s="104" t="s">
        <v>605</v>
      </c>
      <c r="D883" s="115">
        <f>I883+M883+Q883+U883+Y883+AC883+AG883+AK883+AO883+AW883+AS883</f>
        <v>6</v>
      </c>
      <c r="E883" s="115">
        <f>J883+N883+R883+V883+Z883+AD883+AH883+AL883+AP883+AX883+AT883</f>
        <v>10</v>
      </c>
      <c r="F883" s="273">
        <f>COUNTA(H883,L883,P883,T883,X883,AB883,AF883,AJ883,AN883,AV883,AR883)</f>
        <v>1</v>
      </c>
      <c r="G883" s="121">
        <f>VLOOKUP(C883,'1'!$B$46:$H$384,3,FALSE)</f>
        <v>4.65625E-2</v>
      </c>
      <c r="H883" s="5">
        <f>VLOOKUP(C883,'1'!$B$46:$H$384,4,FALSE)</f>
        <v>126</v>
      </c>
      <c r="I883" s="140">
        <f>VLOOKUP(H883,Баллы!$A$2:$B$101,2)+J883/2</f>
        <v>6</v>
      </c>
      <c r="J883" s="126">
        <f>VLOOKUP(C883,'1'!$B$46:$H$384,6,FALSE)</f>
        <v>10</v>
      </c>
      <c r="K883" s="125"/>
      <c r="L883" s="5"/>
      <c r="M883" s="140"/>
      <c r="N883" s="126"/>
      <c r="O883" s="125"/>
      <c r="P883" s="5"/>
      <c r="Q883" s="140"/>
      <c r="R883" s="126"/>
      <c r="S883" s="125"/>
      <c r="T883" s="5"/>
      <c r="U883" s="140"/>
      <c r="V883" s="126"/>
      <c r="W883" s="136"/>
      <c r="X883" s="5"/>
      <c r="Y883" s="140"/>
      <c r="Z883" s="126"/>
      <c r="AA883" s="136"/>
      <c r="AB883" s="257"/>
      <c r="AC883" s="140"/>
      <c r="AD883" s="126"/>
      <c r="AE883" s="136"/>
      <c r="AF883" s="5"/>
      <c r="AG883" s="140"/>
      <c r="AH883" s="126"/>
      <c r="AI883" s="155"/>
      <c r="AJ883" s="123"/>
      <c r="AK883" s="139"/>
      <c r="AL883" s="124"/>
      <c r="AM883" s="155"/>
      <c r="AN883" s="123"/>
      <c r="AO883" s="139"/>
      <c r="AP883" s="124"/>
      <c r="AQ883" s="122"/>
      <c r="AR883" s="123"/>
      <c r="AS883" s="139"/>
      <c r="AT883" s="124"/>
      <c r="AU883" s="122"/>
      <c r="AV883" s="123"/>
      <c r="AW883" s="139"/>
      <c r="AX883" s="124"/>
    </row>
    <row r="884" spans="1:50">
      <c r="A884" s="245">
        <f>IF(D884=0," ",RANK(D884,$D$3:$D$1238,0))</f>
        <v>874</v>
      </c>
      <c r="B884" s="246">
        <v>874</v>
      </c>
      <c r="C884" s="104" t="s">
        <v>346</v>
      </c>
      <c r="D884" s="115">
        <f>I884+M884+Q884+U884+Y884+AC884+AG884+AK884+AO884+AW884+AS884</f>
        <v>6</v>
      </c>
      <c r="E884" s="115">
        <f>J884+N884+R884+V884+Z884+AD884+AH884+AL884+AP884+AX884+AT884</f>
        <v>10</v>
      </c>
      <c r="F884" s="273">
        <f>COUNTA(H884,L884,P884,T884,X884,AB884,AF884,AJ884,AN884,AV884,AR884)</f>
        <v>1</v>
      </c>
      <c r="G884" s="121">
        <f>VLOOKUP(C884,'1'!$B$46:$H$384,3,FALSE)</f>
        <v>4.6840277777777779E-2</v>
      </c>
      <c r="H884" s="5">
        <f>VLOOKUP(C884,'1'!$B$46:$H$384,4,FALSE)</f>
        <v>127</v>
      </c>
      <c r="I884" s="140">
        <f>VLOOKUP(H884,Баллы!$A$2:$B$101,2)+J884/2</f>
        <v>6</v>
      </c>
      <c r="J884" s="126">
        <f>VLOOKUP(C884,'1'!$B$46:$H$384,6,FALSE)</f>
        <v>10</v>
      </c>
      <c r="K884" s="125"/>
      <c r="L884" s="5"/>
      <c r="M884" s="140"/>
      <c r="N884" s="126"/>
      <c r="O884" s="125"/>
      <c r="P884" s="5"/>
      <c r="Q884" s="140"/>
      <c r="R884" s="126"/>
      <c r="S884" s="125"/>
      <c r="T884" s="5"/>
      <c r="U884" s="140"/>
      <c r="V884" s="126"/>
      <c r="W884" s="136"/>
      <c r="X884" s="5"/>
      <c r="Y884" s="140"/>
      <c r="Z884" s="126"/>
      <c r="AA884" s="136"/>
      <c r="AB884" s="257"/>
      <c r="AC884" s="140"/>
      <c r="AD884" s="126"/>
      <c r="AE884" s="136"/>
      <c r="AF884" s="5"/>
      <c r="AG884" s="140"/>
      <c r="AH884" s="126"/>
      <c r="AI884" s="155"/>
      <c r="AJ884" s="123"/>
      <c r="AK884" s="139"/>
      <c r="AL884" s="124"/>
      <c r="AM884" s="155"/>
      <c r="AN884" s="123"/>
      <c r="AO884" s="139"/>
      <c r="AP884" s="124"/>
      <c r="AQ884" s="122"/>
      <c r="AR884" s="123"/>
      <c r="AS884" s="139"/>
      <c r="AT884" s="124"/>
      <c r="AU884" s="122"/>
      <c r="AV884" s="123"/>
      <c r="AW884" s="139"/>
      <c r="AX884" s="124"/>
    </row>
    <row r="885" spans="1:50">
      <c r="A885" s="245">
        <f>IF(D885=0," ",RANK(D885,$D$3:$D$1238,0))</f>
        <v>874</v>
      </c>
      <c r="B885" s="246">
        <v>874</v>
      </c>
      <c r="C885" s="104" t="s">
        <v>606</v>
      </c>
      <c r="D885" s="115">
        <f>I885+M885+Q885+U885+Y885+AC885+AG885+AK885+AO885+AW885+AS885</f>
        <v>6</v>
      </c>
      <c r="E885" s="115">
        <f>J885+N885+R885+V885+Z885+AD885+AH885+AL885+AP885+AX885+AT885</f>
        <v>10</v>
      </c>
      <c r="F885" s="273">
        <f>COUNTA(H885,L885,P885,T885,X885,AB885,AF885,AJ885,AN885,AV885,AR885)</f>
        <v>1</v>
      </c>
      <c r="G885" s="121">
        <f>VLOOKUP(C885,'1'!$B$46:$H$384,3,FALSE)</f>
        <v>4.731481481481481E-2</v>
      </c>
      <c r="H885" s="5">
        <f>VLOOKUP(C885,'1'!$B$46:$H$384,4,FALSE)</f>
        <v>129</v>
      </c>
      <c r="I885" s="140">
        <f>VLOOKUP(H885,Баллы!$A$2:$B$101,2)+J885/2</f>
        <v>6</v>
      </c>
      <c r="J885" s="126">
        <f>VLOOKUP(C885,'1'!$B$46:$H$384,6,FALSE)</f>
        <v>10</v>
      </c>
      <c r="K885" s="125"/>
      <c r="L885" s="5"/>
      <c r="M885" s="140"/>
      <c r="N885" s="126"/>
      <c r="O885" s="125"/>
      <c r="P885" s="5"/>
      <c r="Q885" s="140"/>
      <c r="R885" s="126"/>
      <c r="S885" s="125"/>
      <c r="T885" s="5"/>
      <c r="U885" s="140"/>
      <c r="V885" s="126"/>
      <c r="W885" s="136"/>
      <c r="X885" s="5"/>
      <c r="Y885" s="140"/>
      <c r="Z885" s="126"/>
      <c r="AA885" s="136"/>
      <c r="AB885" s="257"/>
      <c r="AC885" s="140"/>
      <c r="AD885" s="126"/>
      <c r="AE885" s="136"/>
      <c r="AF885" s="5"/>
      <c r="AG885" s="140"/>
      <c r="AH885" s="126"/>
      <c r="AI885" s="155"/>
      <c r="AJ885" s="123"/>
      <c r="AK885" s="139"/>
      <c r="AL885" s="124"/>
      <c r="AM885" s="155"/>
      <c r="AN885" s="123"/>
      <c r="AO885" s="139"/>
      <c r="AP885" s="124"/>
      <c r="AQ885" s="122"/>
      <c r="AR885" s="123"/>
      <c r="AS885" s="139"/>
      <c r="AT885" s="124"/>
      <c r="AU885" s="122"/>
      <c r="AV885" s="123"/>
      <c r="AW885" s="139"/>
      <c r="AX885" s="124"/>
    </row>
    <row r="886" spans="1:50">
      <c r="A886" s="245">
        <f>IF(D886=0," ",RANK(D886,$D$3:$D$1238,0))</f>
        <v>874</v>
      </c>
      <c r="B886" s="246">
        <v>874</v>
      </c>
      <c r="C886" s="104" t="s">
        <v>607</v>
      </c>
      <c r="D886" s="115">
        <f>I886+M886+Q886+U886+Y886+AC886+AG886+AK886+AO886+AW886+AS886</f>
        <v>6</v>
      </c>
      <c r="E886" s="115">
        <f>J886+N886+R886+V886+Z886+AD886+AH886+AL886+AP886+AX886+AT886</f>
        <v>10</v>
      </c>
      <c r="F886" s="273">
        <f>COUNTA(H886,L886,P886,T886,X886,AB886,AF886,AJ886,AN886,AV886,AR886)</f>
        <v>1</v>
      </c>
      <c r="G886" s="121">
        <f>VLOOKUP(C886,'1'!$B$46:$H$384,3,FALSE)</f>
        <v>4.731481481481481E-2</v>
      </c>
      <c r="H886" s="5">
        <f>VLOOKUP(C886,'1'!$B$46:$H$384,4,FALSE)</f>
        <v>129</v>
      </c>
      <c r="I886" s="140">
        <f>VLOOKUP(H886,Баллы!$A$2:$B$101,2)+J886/2</f>
        <v>6</v>
      </c>
      <c r="J886" s="126">
        <f>VLOOKUP(C886,'1'!$B$46:$H$384,6,FALSE)</f>
        <v>10</v>
      </c>
      <c r="K886" s="125"/>
      <c r="L886" s="5"/>
      <c r="M886" s="140"/>
      <c r="N886" s="126"/>
      <c r="O886" s="125"/>
      <c r="P886" s="5"/>
      <c r="Q886" s="140"/>
      <c r="R886" s="126"/>
      <c r="S886" s="125"/>
      <c r="T886" s="5"/>
      <c r="U886" s="140"/>
      <c r="V886" s="126"/>
      <c r="W886" s="136"/>
      <c r="X886" s="5"/>
      <c r="Y886" s="140"/>
      <c r="Z886" s="126"/>
      <c r="AA886" s="136"/>
      <c r="AB886" s="257"/>
      <c r="AC886" s="140"/>
      <c r="AD886" s="126"/>
      <c r="AE886" s="136"/>
      <c r="AF886" s="5"/>
      <c r="AG886" s="140"/>
      <c r="AH886" s="126"/>
      <c r="AI886" s="155"/>
      <c r="AJ886" s="123"/>
      <c r="AK886" s="139"/>
      <c r="AL886" s="124"/>
      <c r="AM886" s="155"/>
      <c r="AN886" s="123"/>
      <c r="AO886" s="139"/>
      <c r="AP886" s="124"/>
      <c r="AQ886" s="122"/>
      <c r="AR886" s="123"/>
      <c r="AS886" s="139"/>
      <c r="AT886" s="124"/>
      <c r="AU886" s="122"/>
      <c r="AV886" s="123"/>
      <c r="AW886" s="139"/>
      <c r="AX886" s="124"/>
    </row>
    <row r="887" spans="1:50">
      <c r="A887" s="245">
        <f>IF(D887=0," ",RANK(D887,$D$3:$D$1238,0))</f>
        <v>874</v>
      </c>
      <c r="B887" s="246">
        <v>874</v>
      </c>
      <c r="C887" s="104" t="s">
        <v>608</v>
      </c>
      <c r="D887" s="115">
        <f>I887+M887+Q887+U887+Y887+AC887+AG887+AK887+AO887+AW887+AS887</f>
        <v>6</v>
      </c>
      <c r="E887" s="115">
        <f>J887+N887+R887+V887+Z887+AD887+AH887+AL887+AP887+AX887+AT887</f>
        <v>10</v>
      </c>
      <c r="F887" s="273">
        <f>COUNTA(H887,L887,P887,T887,X887,AB887,AF887,AJ887,AN887,AV887,AR887)</f>
        <v>1</v>
      </c>
      <c r="G887" s="121">
        <f>VLOOKUP(C887,'1'!$B$46:$H$384,3,FALSE)</f>
        <v>4.9074074074074076E-2</v>
      </c>
      <c r="H887" s="5">
        <f>VLOOKUP(C887,'1'!$B$46:$H$384,4,FALSE)</f>
        <v>137</v>
      </c>
      <c r="I887" s="140">
        <f>VLOOKUP(H887,Баллы!$A$2:$B$101,2)+J887/2</f>
        <v>6</v>
      </c>
      <c r="J887" s="126">
        <f>VLOOKUP(C887,'1'!$B$46:$H$384,6,FALSE)</f>
        <v>10</v>
      </c>
      <c r="K887" s="125"/>
      <c r="L887" s="5"/>
      <c r="M887" s="140"/>
      <c r="N887" s="126"/>
      <c r="O887" s="125"/>
      <c r="P887" s="5"/>
      <c r="Q887" s="140"/>
      <c r="R887" s="126"/>
      <c r="S887" s="125"/>
      <c r="T887" s="5"/>
      <c r="U887" s="140"/>
      <c r="V887" s="126"/>
      <c r="W887" s="136"/>
      <c r="X887" s="5"/>
      <c r="Y887" s="140"/>
      <c r="Z887" s="126"/>
      <c r="AA887" s="136"/>
      <c r="AB887" s="257"/>
      <c r="AC887" s="140"/>
      <c r="AD887" s="126"/>
      <c r="AE887" s="136"/>
      <c r="AF887" s="5"/>
      <c r="AG887" s="140"/>
      <c r="AH887" s="126"/>
      <c r="AI887" s="155"/>
      <c r="AJ887" s="123"/>
      <c r="AK887" s="139"/>
      <c r="AL887" s="124"/>
      <c r="AM887" s="155"/>
      <c r="AN887" s="123"/>
      <c r="AO887" s="139"/>
      <c r="AP887" s="124"/>
      <c r="AQ887" s="122"/>
      <c r="AR887" s="123"/>
      <c r="AS887" s="139"/>
      <c r="AT887" s="124"/>
      <c r="AU887" s="122"/>
      <c r="AV887" s="123"/>
      <c r="AW887" s="139"/>
      <c r="AX887" s="124"/>
    </row>
    <row r="888" spans="1:50">
      <c r="A888" s="245">
        <f>IF(D888=0," ",RANK(D888,$D$3:$D$1238,0))</f>
        <v>874</v>
      </c>
      <c r="B888" s="246">
        <v>874</v>
      </c>
      <c r="C888" s="104" t="s">
        <v>611</v>
      </c>
      <c r="D888" s="115">
        <f>I888+M888+Q888+U888+Y888+AC888+AG888+AK888+AO888+AW888+AS888</f>
        <v>6</v>
      </c>
      <c r="E888" s="115">
        <f>J888+N888+R888+V888+Z888+AD888+AH888+AL888+AP888+AX888+AT888</f>
        <v>10</v>
      </c>
      <c r="F888" s="273">
        <f>COUNTA(H888,L888,P888,T888,X888,AB888,AF888,AJ888,AN888,AV888,AR888)</f>
        <v>1</v>
      </c>
      <c r="G888" s="121">
        <f>VLOOKUP(C888,'1'!$B$46:$H$384,3,FALSE)</f>
        <v>4.9814814814814812E-2</v>
      </c>
      <c r="H888" s="5">
        <f>VLOOKUP(C888,'1'!$B$46:$H$384,4,FALSE)</f>
        <v>139</v>
      </c>
      <c r="I888" s="140">
        <f>VLOOKUP(H888,Баллы!$A$2:$B$101,2)+J888/2</f>
        <v>6</v>
      </c>
      <c r="J888" s="126">
        <f>VLOOKUP(C888,'1'!$B$46:$H$384,6,FALSE)</f>
        <v>10</v>
      </c>
      <c r="K888" s="125"/>
      <c r="L888" s="5"/>
      <c r="M888" s="140"/>
      <c r="N888" s="126"/>
      <c r="O888" s="125"/>
      <c r="P888" s="5"/>
      <c r="Q888" s="140"/>
      <c r="R888" s="126"/>
      <c r="S888" s="125"/>
      <c r="T888" s="5"/>
      <c r="U888" s="140"/>
      <c r="V888" s="126"/>
      <c r="W888" s="136"/>
      <c r="X888" s="5"/>
      <c r="Y888" s="140"/>
      <c r="Z888" s="126"/>
      <c r="AA888" s="136"/>
      <c r="AB888" s="257"/>
      <c r="AC888" s="140"/>
      <c r="AD888" s="126"/>
      <c r="AE888" s="136"/>
      <c r="AF888" s="5"/>
      <c r="AG888" s="140"/>
      <c r="AH888" s="126"/>
      <c r="AI888" s="155"/>
      <c r="AJ888" s="123"/>
      <c r="AK888" s="139"/>
      <c r="AL888" s="124"/>
      <c r="AM888" s="155"/>
      <c r="AN888" s="123"/>
      <c r="AO888" s="139"/>
      <c r="AP888" s="124"/>
      <c r="AQ888" s="122"/>
      <c r="AR888" s="123"/>
      <c r="AS888" s="139"/>
      <c r="AT888" s="124"/>
      <c r="AU888" s="122"/>
      <c r="AV888" s="123"/>
      <c r="AW888" s="139"/>
      <c r="AX888" s="124"/>
    </row>
    <row r="889" spans="1:50">
      <c r="A889" s="245">
        <f>IF(D889=0," ",RANK(D889,$D$3:$D$1238,0))</f>
        <v>874</v>
      </c>
      <c r="B889" s="246">
        <v>874</v>
      </c>
      <c r="C889" s="104" t="s">
        <v>612</v>
      </c>
      <c r="D889" s="115">
        <f>I889+M889+Q889+U889+Y889+AC889+AG889+AK889+AO889+AW889+AS889</f>
        <v>6</v>
      </c>
      <c r="E889" s="115">
        <f>J889+N889+R889+V889+Z889+AD889+AH889+AL889+AP889+AX889+AT889</f>
        <v>10</v>
      </c>
      <c r="F889" s="273">
        <f>COUNTA(H889,L889,P889,T889,X889,AB889,AF889,AJ889,AN889,AV889,AR889)</f>
        <v>1</v>
      </c>
      <c r="G889" s="121">
        <f>VLOOKUP(C889,'1'!$B$46:$H$384,3,FALSE)</f>
        <v>5.0081018518518518E-2</v>
      </c>
      <c r="H889" s="5">
        <f>VLOOKUP(C889,'1'!$B$46:$H$384,4,FALSE)</f>
        <v>141</v>
      </c>
      <c r="I889" s="140">
        <f>VLOOKUP(H889,Баллы!$A$2:$B$101,2)+J889/2</f>
        <v>6</v>
      </c>
      <c r="J889" s="126">
        <f>VLOOKUP(C889,'1'!$B$46:$H$384,6,FALSE)</f>
        <v>10</v>
      </c>
      <c r="K889" s="125"/>
      <c r="L889" s="5"/>
      <c r="M889" s="140"/>
      <c r="N889" s="126"/>
      <c r="O889" s="125"/>
      <c r="P889" s="5"/>
      <c r="Q889" s="140"/>
      <c r="R889" s="126"/>
      <c r="S889" s="125"/>
      <c r="T889" s="5"/>
      <c r="U889" s="140"/>
      <c r="V889" s="126"/>
      <c r="W889" s="136"/>
      <c r="X889" s="5"/>
      <c r="Y889" s="140"/>
      <c r="Z889" s="126"/>
      <c r="AA889" s="136"/>
      <c r="AB889" s="257"/>
      <c r="AC889" s="140"/>
      <c r="AD889" s="126"/>
      <c r="AE889" s="136"/>
      <c r="AF889" s="5"/>
      <c r="AG889" s="140"/>
      <c r="AH889" s="126"/>
      <c r="AI889" s="155"/>
      <c r="AJ889" s="123"/>
      <c r="AK889" s="139"/>
      <c r="AL889" s="124"/>
      <c r="AM889" s="155"/>
      <c r="AN889" s="123"/>
      <c r="AO889" s="139"/>
      <c r="AP889" s="124"/>
      <c r="AQ889" s="122"/>
      <c r="AR889" s="123"/>
      <c r="AS889" s="139"/>
      <c r="AT889" s="124"/>
      <c r="AU889" s="122"/>
      <c r="AV889" s="123"/>
      <c r="AW889" s="139"/>
      <c r="AX889" s="124"/>
    </row>
    <row r="890" spans="1:50">
      <c r="A890" s="245">
        <f>IF(D890=0," ",RANK(D890,$D$3:$D$1238,0))</f>
        <v>874</v>
      </c>
      <c r="B890" s="246">
        <v>874</v>
      </c>
      <c r="C890" s="104" t="s">
        <v>614</v>
      </c>
      <c r="D890" s="115">
        <f>I890+M890+Q890+U890+Y890+AC890+AG890+AK890+AO890+AW890+AS890</f>
        <v>6</v>
      </c>
      <c r="E890" s="115">
        <f>J890+N890+R890+V890+Z890+AD890+AH890+AL890+AP890+AX890+AT890</f>
        <v>10</v>
      </c>
      <c r="F890" s="273">
        <f>COUNTA(H890,L890,P890,T890,X890,AB890,AF890,AJ890,AN890,AV890,AR890)</f>
        <v>1</v>
      </c>
      <c r="G890" s="121">
        <f>VLOOKUP(C890,'1'!$B$46:$H$384,3,FALSE)</f>
        <v>5.0682870370370371E-2</v>
      </c>
      <c r="H890" s="5">
        <f>VLOOKUP(C890,'1'!$B$46:$H$384,4,FALSE)</f>
        <v>143</v>
      </c>
      <c r="I890" s="140">
        <f>VLOOKUP(H890,Баллы!$A$2:$B$101,2)+J890/2</f>
        <v>6</v>
      </c>
      <c r="J890" s="126">
        <f>VLOOKUP(C890,'1'!$B$46:$H$384,6,FALSE)</f>
        <v>10</v>
      </c>
      <c r="K890" s="125"/>
      <c r="L890" s="5"/>
      <c r="M890" s="140"/>
      <c r="N890" s="126"/>
      <c r="O890" s="125"/>
      <c r="P890" s="5"/>
      <c r="Q890" s="140"/>
      <c r="R890" s="126"/>
      <c r="S890" s="125"/>
      <c r="T890" s="5"/>
      <c r="U890" s="140"/>
      <c r="V890" s="126"/>
      <c r="W890" s="136"/>
      <c r="X890" s="5"/>
      <c r="Y890" s="140"/>
      <c r="Z890" s="126"/>
      <c r="AA890" s="136"/>
      <c r="AB890" s="257"/>
      <c r="AC890" s="140"/>
      <c r="AD890" s="126"/>
      <c r="AE890" s="136"/>
      <c r="AF890" s="5"/>
      <c r="AG890" s="140"/>
      <c r="AH890" s="126"/>
      <c r="AI890" s="155"/>
      <c r="AJ890" s="123"/>
      <c r="AK890" s="139"/>
      <c r="AL890" s="124"/>
      <c r="AM890" s="155"/>
      <c r="AN890" s="123"/>
      <c r="AO890" s="139"/>
      <c r="AP890" s="124"/>
      <c r="AQ890" s="122"/>
      <c r="AR890" s="123"/>
      <c r="AS890" s="139"/>
      <c r="AT890" s="124"/>
      <c r="AU890" s="122"/>
      <c r="AV890" s="123"/>
      <c r="AW890" s="139"/>
      <c r="AX890" s="124"/>
    </row>
    <row r="891" spans="1:50">
      <c r="A891" s="245">
        <f>IF(D891=0," ",RANK(D891,$D$3:$D$1238,0))</f>
        <v>874</v>
      </c>
      <c r="B891" s="246">
        <v>874</v>
      </c>
      <c r="C891" s="104" t="s">
        <v>347</v>
      </c>
      <c r="D891" s="115">
        <f>I891+M891+Q891+U891+Y891+AC891+AG891+AK891+AO891+AW891+AS891</f>
        <v>6</v>
      </c>
      <c r="E891" s="115">
        <f>J891+N891+R891+V891+Z891+AD891+AH891+AL891+AP891+AX891+AT891</f>
        <v>10</v>
      </c>
      <c r="F891" s="273">
        <f>COUNTA(H891,L891,P891,T891,X891,AB891,AF891,AJ891,AN891,AV891,AR891)</f>
        <v>1</v>
      </c>
      <c r="G891" s="121">
        <f>VLOOKUP(C891,'1'!$B$46:$H$384,3,FALSE)</f>
        <v>5.1203703703703703E-2</v>
      </c>
      <c r="H891" s="5">
        <f>VLOOKUP(C891,'1'!$B$46:$H$384,4,FALSE)</f>
        <v>144</v>
      </c>
      <c r="I891" s="140">
        <f>VLOOKUP(H891,Баллы!$A$2:$B$101,2)+J891/2</f>
        <v>6</v>
      </c>
      <c r="J891" s="126">
        <f>VLOOKUP(C891,'1'!$B$46:$H$384,6,FALSE)</f>
        <v>10</v>
      </c>
      <c r="K891" s="125"/>
      <c r="L891" s="5"/>
      <c r="M891" s="140"/>
      <c r="N891" s="126"/>
      <c r="O891" s="125"/>
      <c r="P891" s="5"/>
      <c r="Q891" s="140"/>
      <c r="R891" s="126"/>
      <c r="S891" s="125"/>
      <c r="T891" s="5"/>
      <c r="U891" s="140"/>
      <c r="V891" s="126"/>
      <c r="W891" s="136"/>
      <c r="X891" s="5"/>
      <c r="Y891" s="140"/>
      <c r="Z891" s="126"/>
      <c r="AA891" s="136"/>
      <c r="AB891" s="257"/>
      <c r="AC891" s="140"/>
      <c r="AD891" s="126"/>
      <c r="AE891" s="136"/>
      <c r="AF891" s="5"/>
      <c r="AG891" s="140"/>
      <c r="AH891" s="126"/>
      <c r="AI891" s="155"/>
      <c r="AJ891" s="123"/>
      <c r="AK891" s="139"/>
      <c r="AL891" s="124"/>
      <c r="AM891" s="155"/>
      <c r="AN891" s="123"/>
      <c r="AO891" s="139"/>
      <c r="AP891" s="124"/>
      <c r="AQ891" s="122"/>
      <c r="AR891" s="123"/>
      <c r="AS891" s="139"/>
      <c r="AT891" s="124"/>
      <c r="AU891" s="122"/>
      <c r="AV891" s="123"/>
      <c r="AW891" s="139"/>
      <c r="AX891" s="124"/>
    </row>
    <row r="892" spans="1:50">
      <c r="A892" s="245">
        <f>IF(D892=0," ",RANK(D892,$D$3:$D$1238,0))</f>
        <v>874</v>
      </c>
      <c r="B892" s="246">
        <v>874</v>
      </c>
      <c r="C892" s="104" t="s">
        <v>2672</v>
      </c>
      <c r="D892" s="115">
        <f>I892+M892+Q892+U892+Y892+AC892+AG892+AK892+AO892+AW892+AS892</f>
        <v>6</v>
      </c>
      <c r="E892" s="115">
        <f>J892+N892+R892+V892+Z892+AD892+AH892+AL892+AP892+AX892+AT892</f>
        <v>10</v>
      </c>
      <c r="F892" s="273">
        <f>COUNTA(H892,L892,P892,T892,X892,AB892,AF892,AJ892,AN892,AV892,AR892)</f>
        <v>1</v>
      </c>
      <c r="G892" s="121">
        <f>VLOOKUP(C892,'1'!$B$46:$H$384,3,FALSE)</f>
        <v>5.3287037037037042E-2</v>
      </c>
      <c r="H892" s="5">
        <f>VLOOKUP(C892,'1'!$B$46:$H$384,4,FALSE)</f>
        <v>147</v>
      </c>
      <c r="I892" s="140">
        <f>VLOOKUP(H892,Баллы!$A$2:$B$101,2)+J892/2</f>
        <v>6</v>
      </c>
      <c r="J892" s="126">
        <f>VLOOKUP(C892,'1'!$B$46:$H$384,6,FALSE)</f>
        <v>10</v>
      </c>
      <c r="K892" s="125"/>
      <c r="L892" s="5"/>
      <c r="M892" s="140"/>
      <c r="N892" s="126"/>
      <c r="O892" s="125"/>
      <c r="P892" s="5"/>
      <c r="Q892" s="140"/>
      <c r="R892" s="126"/>
      <c r="S892" s="125"/>
      <c r="T892" s="5"/>
      <c r="U892" s="140"/>
      <c r="V892" s="126"/>
      <c r="W892" s="136"/>
      <c r="X892" s="5"/>
      <c r="Y892" s="140"/>
      <c r="Z892" s="126"/>
      <c r="AA892" s="136"/>
      <c r="AB892" s="257"/>
      <c r="AC892" s="140"/>
      <c r="AD892" s="126"/>
      <c r="AE892" s="136"/>
      <c r="AF892" s="5"/>
      <c r="AG892" s="140"/>
      <c r="AH892" s="126"/>
      <c r="AI892" s="155"/>
      <c r="AJ892" s="123"/>
      <c r="AK892" s="139"/>
      <c r="AL892" s="124"/>
      <c r="AM892" s="155"/>
      <c r="AN892" s="123"/>
      <c r="AO892" s="139"/>
      <c r="AP892" s="124"/>
      <c r="AQ892" s="122"/>
      <c r="AR892" s="123"/>
      <c r="AS892" s="139"/>
      <c r="AT892" s="124"/>
      <c r="AU892" s="122"/>
      <c r="AV892" s="123"/>
      <c r="AW892" s="139"/>
      <c r="AX892" s="124"/>
    </row>
    <row r="893" spans="1:50">
      <c r="A893" s="245">
        <f>IF(D893=0," ",RANK(D893,$D$3:$D$1238,0))</f>
        <v>874</v>
      </c>
      <c r="B893" s="246">
        <v>874</v>
      </c>
      <c r="C893" s="104" t="s">
        <v>617</v>
      </c>
      <c r="D893" s="115">
        <f>I893+M893+Q893+U893+Y893+AC893+AG893+AK893+AO893+AW893+AS893</f>
        <v>6</v>
      </c>
      <c r="E893" s="115">
        <f>J893+N893+R893+V893+Z893+AD893+AH893+AL893+AP893+AX893+AT893</f>
        <v>10</v>
      </c>
      <c r="F893" s="273">
        <f>COUNTA(H893,L893,P893,T893,X893,AB893,AF893,AJ893,AN893,AV893,AR893)</f>
        <v>1</v>
      </c>
      <c r="G893" s="121">
        <f>VLOOKUP(C893,'1'!$B$46:$H$384,3,FALSE)</f>
        <v>5.4328703703703705E-2</v>
      </c>
      <c r="H893" s="5">
        <f>VLOOKUP(C893,'1'!$B$46:$H$384,4,FALSE)</f>
        <v>149</v>
      </c>
      <c r="I893" s="140">
        <f>VLOOKUP(H893,Баллы!$A$2:$B$101,2)+J893/2</f>
        <v>6</v>
      </c>
      <c r="J893" s="126">
        <f>VLOOKUP(C893,'1'!$B$46:$H$384,6,FALSE)</f>
        <v>10</v>
      </c>
      <c r="K893" s="125"/>
      <c r="L893" s="5"/>
      <c r="M893" s="140"/>
      <c r="N893" s="126"/>
      <c r="O893" s="125"/>
      <c r="P893" s="5"/>
      <c r="Q893" s="140"/>
      <c r="R893" s="126"/>
      <c r="S893" s="125"/>
      <c r="T893" s="5"/>
      <c r="U893" s="140"/>
      <c r="V893" s="126"/>
      <c r="W893" s="136"/>
      <c r="X893" s="5"/>
      <c r="Y893" s="140"/>
      <c r="Z893" s="126"/>
      <c r="AA893" s="136"/>
      <c r="AB893" s="257"/>
      <c r="AC893" s="140"/>
      <c r="AD893" s="126"/>
      <c r="AE893" s="136"/>
      <c r="AF893" s="5"/>
      <c r="AG893" s="140"/>
      <c r="AH893" s="126"/>
      <c r="AI893" s="155"/>
      <c r="AJ893" s="123"/>
      <c r="AK893" s="139"/>
      <c r="AL893" s="124"/>
      <c r="AM893" s="155"/>
      <c r="AN893" s="123"/>
      <c r="AO893" s="139"/>
      <c r="AP893" s="124"/>
      <c r="AQ893" s="122"/>
      <c r="AR893" s="123"/>
      <c r="AS893" s="139"/>
      <c r="AT893" s="124"/>
      <c r="AU893" s="122"/>
      <c r="AV893" s="123"/>
      <c r="AW893" s="139"/>
      <c r="AX893" s="124"/>
    </row>
    <row r="894" spans="1:50">
      <c r="A894" s="245">
        <f>IF(D894=0," ",RANK(D894,$D$3:$D$1238,0))</f>
        <v>874</v>
      </c>
      <c r="B894" s="246">
        <v>874</v>
      </c>
      <c r="C894" s="104" t="s">
        <v>618</v>
      </c>
      <c r="D894" s="115">
        <f>I894+M894+Q894+U894+Y894+AC894+AG894+AK894+AO894+AW894+AS894</f>
        <v>6</v>
      </c>
      <c r="E894" s="115">
        <f>J894+N894+R894+V894+Z894+AD894+AH894+AL894+AP894+AX894+AT894</f>
        <v>10</v>
      </c>
      <c r="F894" s="273">
        <f>COUNTA(H894,L894,P894,T894,X894,AB894,AF894,AJ894,AN894,AV894,AR894)</f>
        <v>1</v>
      </c>
      <c r="G894" s="121">
        <f>VLOOKUP(C894,'1'!$B$46:$H$384,3,FALSE)</f>
        <v>5.4745370370370368E-2</v>
      </c>
      <c r="H894" s="5">
        <f>VLOOKUP(C894,'1'!$B$46:$H$384,4,FALSE)</f>
        <v>150</v>
      </c>
      <c r="I894" s="140">
        <f>VLOOKUP(H894,Баллы!$A$2:$B$101,2)+J894/2</f>
        <v>6</v>
      </c>
      <c r="J894" s="126">
        <f>VLOOKUP(C894,'1'!$B$46:$H$384,6,FALSE)</f>
        <v>10</v>
      </c>
      <c r="K894" s="125"/>
      <c r="L894" s="5"/>
      <c r="M894" s="140"/>
      <c r="N894" s="126"/>
      <c r="O894" s="125"/>
      <c r="P894" s="5"/>
      <c r="Q894" s="140"/>
      <c r="R894" s="126"/>
      <c r="S894" s="125"/>
      <c r="T894" s="5"/>
      <c r="U894" s="140"/>
      <c r="V894" s="126"/>
      <c r="W894" s="136"/>
      <c r="X894" s="5"/>
      <c r="Y894" s="140"/>
      <c r="Z894" s="126"/>
      <c r="AA894" s="136"/>
      <c r="AB894" s="257"/>
      <c r="AC894" s="140"/>
      <c r="AD894" s="126"/>
      <c r="AE894" s="136"/>
      <c r="AF894" s="5"/>
      <c r="AG894" s="140"/>
      <c r="AH894" s="126"/>
      <c r="AI894" s="155"/>
      <c r="AJ894" s="123"/>
      <c r="AK894" s="139"/>
      <c r="AL894" s="124"/>
      <c r="AM894" s="155"/>
      <c r="AN894" s="123"/>
      <c r="AO894" s="139"/>
      <c r="AP894" s="124"/>
      <c r="AQ894" s="122"/>
      <c r="AR894" s="123"/>
      <c r="AS894" s="139"/>
      <c r="AT894" s="124"/>
      <c r="AU894" s="122"/>
      <c r="AV894" s="123"/>
      <c r="AW894" s="139"/>
      <c r="AX894" s="124"/>
    </row>
    <row r="895" spans="1:50">
      <c r="A895" s="245">
        <f>IF(D895=0," ",RANK(D895,$D$3:$D$1238,0))</f>
        <v>874</v>
      </c>
      <c r="B895" s="246">
        <v>874</v>
      </c>
      <c r="C895" s="104" t="s">
        <v>2528</v>
      </c>
      <c r="D895" s="115">
        <f>I895+M895+Q895+U895+Y895+AC895+AG895+AK895+AO895+AW895+AS895</f>
        <v>6</v>
      </c>
      <c r="E895" s="115">
        <f>J895+N895+R895+V895+Z895+AD895+AH895+AL895+AP895+AX895+AT895</f>
        <v>10</v>
      </c>
      <c r="F895" s="273">
        <f>COUNTA(H895,L895,P895,T895,X895,AB895,AF895,AJ895,AN895,AV895,AR895)</f>
        <v>1</v>
      </c>
      <c r="G895" s="121">
        <f>VLOOKUP(C895,'1'!$B$46:$H$384,3,FALSE)</f>
        <v>5.4745370370370368E-2</v>
      </c>
      <c r="H895" s="5">
        <f>VLOOKUP(C895,'1'!$B$46:$H$384,4,FALSE)</f>
        <v>150</v>
      </c>
      <c r="I895" s="140">
        <f>VLOOKUP(H895,Баллы!$A$2:$B$101,2)+J895/2</f>
        <v>6</v>
      </c>
      <c r="J895" s="126">
        <f>VLOOKUP(C895,'1'!$B$46:$H$384,6,FALSE)</f>
        <v>10</v>
      </c>
      <c r="K895" s="125"/>
      <c r="L895" s="5"/>
      <c r="M895" s="140"/>
      <c r="N895" s="126"/>
      <c r="O895" s="125"/>
      <c r="P895" s="5"/>
      <c r="Q895" s="140"/>
      <c r="R895" s="126"/>
      <c r="S895" s="125"/>
      <c r="T895" s="5"/>
      <c r="U895" s="140"/>
      <c r="V895" s="126"/>
      <c r="W895" s="136"/>
      <c r="X895" s="5"/>
      <c r="Y895" s="140"/>
      <c r="Z895" s="126"/>
      <c r="AA895" s="136"/>
      <c r="AB895" s="257"/>
      <c r="AC895" s="140"/>
      <c r="AD895" s="126"/>
      <c r="AE895" s="136"/>
      <c r="AF895" s="5"/>
      <c r="AG895" s="140"/>
      <c r="AH895" s="126"/>
      <c r="AI895" s="155"/>
      <c r="AJ895" s="123"/>
      <c r="AK895" s="139"/>
      <c r="AL895" s="124"/>
      <c r="AM895" s="155"/>
      <c r="AN895" s="123"/>
      <c r="AO895" s="139"/>
      <c r="AP895" s="124"/>
      <c r="AQ895" s="122"/>
      <c r="AR895" s="123"/>
      <c r="AS895" s="139"/>
      <c r="AT895" s="124"/>
      <c r="AU895" s="122"/>
      <c r="AV895" s="123"/>
      <c r="AW895" s="139"/>
      <c r="AX895" s="124"/>
    </row>
    <row r="896" spans="1:50">
      <c r="A896" s="245">
        <f>IF(D896=0," ",RANK(D896,$D$3:$D$1238,0))</f>
        <v>874</v>
      </c>
      <c r="B896" s="246">
        <v>874</v>
      </c>
      <c r="C896" s="104" t="s">
        <v>619</v>
      </c>
      <c r="D896" s="115">
        <f>I896+M896+Q896+U896+Y896+AC896+AG896+AK896+AO896+AW896+AS896</f>
        <v>6</v>
      </c>
      <c r="E896" s="115">
        <f>J896+N896+R896+V896+Z896+AD896+AH896+AL896+AP896+AX896+AT896</f>
        <v>10</v>
      </c>
      <c r="F896" s="273">
        <f>COUNTA(H896,L896,P896,T896,X896,AB896,AF896,AJ896,AN896,AV896,AR896)</f>
        <v>1</v>
      </c>
      <c r="G896" s="121">
        <f>VLOOKUP(C896,'1'!$B$46:$H$384,3,FALSE)</f>
        <v>5.4745370370370368E-2</v>
      </c>
      <c r="H896" s="5">
        <f>VLOOKUP(C896,'1'!$B$46:$H$384,4,FALSE)</f>
        <v>150</v>
      </c>
      <c r="I896" s="140">
        <f>VLOOKUP(H896,Баллы!$A$2:$B$101,2)+J896/2</f>
        <v>6</v>
      </c>
      <c r="J896" s="126">
        <f>VLOOKUP(C896,'1'!$B$46:$H$384,6,FALSE)</f>
        <v>10</v>
      </c>
      <c r="K896" s="125"/>
      <c r="L896" s="5"/>
      <c r="M896" s="140"/>
      <c r="N896" s="126"/>
      <c r="O896" s="125"/>
      <c r="P896" s="5"/>
      <c r="Q896" s="140"/>
      <c r="R896" s="126"/>
      <c r="S896" s="125"/>
      <c r="T896" s="5"/>
      <c r="U896" s="140"/>
      <c r="V896" s="126"/>
      <c r="W896" s="136"/>
      <c r="X896" s="5"/>
      <c r="Y896" s="140"/>
      <c r="Z896" s="126"/>
      <c r="AA896" s="136"/>
      <c r="AB896" s="257"/>
      <c r="AC896" s="140"/>
      <c r="AD896" s="126"/>
      <c r="AE896" s="136"/>
      <c r="AF896" s="5"/>
      <c r="AG896" s="140"/>
      <c r="AH896" s="126"/>
      <c r="AI896" s="155"/>
      <c r="AJ896" s="123"/>
      <c r="AK896" s="139"/>
      <c r="AL896" s="124"/>
      <c r="AM896" s="155"/>
      <c r="AN896" s="123"/>
      <c r="AO896" s="139"/>
      <c r="AP896" s="124"/>
      <c r="AQ896" s="122"/>
      <c r="AR896" s="123"/>
      <c r="AS896" s="139"/>
      <c r="AT896" s="124"/>
      <c r="AU896" s="122"/>
      <c r="AV896" s="123"/>
      <c r="AW896" s="139"/>
      <c r="AX896" s="124"/>
    </row>
    <row r="897" spans="1:50">
      <c r="A897" s="245">
        <f>IF(D897=0," ",RANK(D897,$D$3:$D$1238,0))</f>
        <v>874</v>
      </c>
      <c r="B897" s="246">
        <v>874</v>
      </c>
      <c r="C897" s="104" t="s">
        <v>620</v>
      </c>
      <c r="D897" s="115">
        <f>I897+M897+Q897+U897+Y897+AC897+AG897+AK897+AO897+AW897+AS897</f>
        <v>6</v>
      </c>
      <c r="E897" s="115">
        <f>J897+N897+R897+V897+Z897+AD897+AH897+AL897+AP897+AX897+AT897</f>
        <v>10</v>
      </c>
      <c r="F897" s="273">
        <f>COUNTA(H897,L897,P897,T897,X897,AB897,AF897,AJ897,AN897,AV897,AR897)</f>
        <v>1</v>
      </c>
      <c r="G897" s="121">
        <f>VLOOKUP(C897,'1'!$B$46:$H$384,3,FALSE)</f>
        <v>5.4745370370370368E-2</v>
      </c>
      <c r="H897" s="5">
        <f>VLOOKUP(C897,'1'!$B$46:$H$384,4,FALSE)</f>
        <v>150</v>
      </c>
      <c r="I897" s="140">
        <f>VLOOKUP(H897,Баллы!$A$2:$B$101,2)+J897/2</f>
        <v>6</v>
      </c>
      <c r="J897" s="126">
        <f>VLOOKUP(C897,'1'!$B$46:$H$384,6,FALSE)</f>
        <v>10</v>
      </c>
      <c r="K897" s="125"/>
      <c r="L897" s="5"/>
      <c r="M897" s="140"/>
      <c r="N897" s="126"/>
      <c r="O897" s="125"/>
      <c r="P897" s="5"/>
      <c r="Q897" s="140"/>
      <c r="R897" s="126"/>
      <c r="S897" s="125"/>
      <c r="T897" s="5"/>
      <c r="U897" s="140"/>
      <c r="V897" s="126"/>
      <c r="W897" s="136"/>
      <c r="X897" s="5"/>
      <c r="Y897" s="140"/>
      <c r="Z897" s="126"/>
      <c r="AA897" s="136"/>
      <c r="AB897" s="257"/>
      <c r="AC897" s="140"/>
      <c r="AD897" s="126"/>
      <c r="AE897" s="136"/>
      <c r="AF897" s="5"/>
      <c r="AG897" s="140"/>
      <c r="AH897" s="126"/>
      <c r="AI897" s="155"/>
      <c r="AJ897" s="123"/>
      <c r="AK897" s="139"/>
      <c r="AL897" s="124"/>
      <c r="AM897" s="155"/>
      <c r="AN897" s="123"/>
      <c r="AO897" s="139"/>
      <c r="AP897" s="124"/>
      <c r="AQ897" s="122"/>
      <c r="AR897" s="123"/>
      <c r="AS897" s="139"/>
      <c r="AT897" s="124"/>
      <c r="AU897" s="122"/>
      <c r="AV897" s="123"/>
      <c r="AW897" s="139"/>
      <c r="AX897" s="124"/>
    </row>
    <row r="898" spans="1:50">
      <c r="A898" s="245">
        <f>IF(D898=0," ",RANK(D898,$D$3:$D$1238,0))</f>
        <v>874</v>
      </c>
      <c r="B898" s="246">
        <v>874</v>
      </c>
      <c r="C898" s="104" t="s">
        <v>622</v>
      </c>
      <c r="D898" s="115">
        <f>I898+M898+Q898+U898+Y898+AC898+AG898+AK898+AO898+AW898+AS898</f>
        <v>6</v>
      </c>
      <c r="E898" s="115">
        <f>J898+N898+R898+V898+Z898+AD898+AH898+AL898+AP898+AX898+AT898</f>
        <v>10</v>
      </c>
      <c r="F898" s="273">
        <f>COUNTA(H898,L898,P898,T898,X898,AB898,AF898,AJ898,AN898,AV898,AR898)</f>
        <v>1</v>
      </c>
      <c r="G898" s="121">
        <f>VLOOKUP(C898,'1'!$B$46:$H$384,3,FALSE)</f>
        <v>5.5393518518518516E-2</v>
      </c>
      <c r="H898" s="5">
        <f>VLOOKUP(C898,'1'!$B$46:$H$384,4,FALSE)</f>
        <v>155</v>
      </c>
      <c r="I898" s="140">
        <f>VLOOKUP(H898,Баллы!$A$2:$B$101,2)+J898/2</f>
        <v>6</v>
      </c>
      <c r="J898" s="126">
        <f>VLOOKUP(C898,'1'!$B$46:$H$384,6,FALSE)</f>
        <v>10</v>
      </c>
      <c r="K898" s="125"/>
      <c r="L898" s="5"/>
      <c r="M898" s="140"/>
      <c r="N898" s="126"/>
      <c r="O898" s="125"/>
      <c r="P898" s="5"/>
      <c r="Q898" s="140"/>
      <c r="R898" s="126"/>
      <c r="S898" s="125"/>
      <c r="T898" s="5"/>
      <c r="U898" s="140"/>
      <c r="V898" s="126"/>
      <c r="W898" s="136"/>
      <c r="X898" s="5"/>
      <c r="Y898" s="140"/>
      <c r="Z898" s="126"/>
      <c r="AA898" s="136"/>
      <c r="AB898" s="257"/>
      <c r="AC898" s="140"/>
      <c r="AD898" s="126"/>
      <c r="AE898" s="136"/>
      <c r="AF898" s="5"/>
      <c r="AG898" s="140"/>
      <c r="AH898" s="126"/>
      <c r="AI898" s="155"/>
      <c r="AJ898" s="123"/>
      <c r="AK898" s="139"/>
      <c r="AL898" s="124"/>
      <c r="AM898" s="155"/>
      <c r="AN898" s="123"/>
      <c r="AO898" s="139"/>
      <c r="AP898" s="124"/>
      <c r="AQ898" s="122"/>
      <c r="AR898" s="123"/>
      <c r="AS898" s="139"/>
      <c r="AT898" s="124"/>
      <c r="AU898" s="122"/>
      <c r="AV898" s="123"/>
      <c r="AW898" s="139"/>
      <c r="AX898" s="124"/>
    </row>
    <row r="899" spans="1:50">
      <c r="A899" s="245">
        <f>IF(D899=0," ",RANK(D899,$D$3:$D$1238,0))</f>
        <v>874</v>
      </c>
      <c r="B899" s="246">
        <v>874</v>
      </c>
      <c r="C899" s="107" t="s">
        <v>2487</v>
      </c>
      <c r="D899" s="115">
        <f>I899+M899+Q899+U899+Y899+AC899+AG899+AK899+AO899+AW899+AS899</f>
        <v>6</v>
      </c>
      <c r="E899" s="115">
        <f>J899+N899+R899+V899+Z899+AD899+AH899+AL899+AP899+AX899+AT899</f>
        <v>10</v>
      </c>
      <c r="F899" s="273">
        <f>COUNTA(H899,L899,P899,T899,X899,AB899,AF899,AJ899,AN899,AV899,AR899)</f>
        <v>1</v>
      </c>
      <c r="G899" s="121"/>
      <c r="H899" s="5"/>
      <c r="I899" s="140"/>
      <c r="J899" s="126"/>
      <c r="K899" s="125"/>
      <c r="L899" s="5"/>
      <c r="M899" s="140"/>
      <c r="N899" s="126"/>
      <c r="O899" s="125"/>
      <c r="P899" s="5"/>
      <c r="Q899" s="140"/>
      <c r="R899" s="126"/>
      <c r="S899" s="125">
        <f>VLOOKUP(C899,'4'!$B$2:$I$1053,3,FALSE)</f>
        <v>3.8275462962962963E-2</v>
      </c>
      <c r="T899" s="5">
        <f>VLOOKUP(C899,'4'!$B$2:$I$1053,4,FALSE)</f>
        <v>90</v>
      </c>
      <c r="U899" s="140">
        <f>VLOOKUP(T899,Баллы!$A$2:$B$101,2)+V899/2</f>
        <v>6</v>
      </c>
      <c r="V899" s="126">
        <f>VLOOKUP(C899,'4'!$B$2:$I$1053,6,FALSE)</f>
        <v>10</v>
      </c>
      <c r="W899" s="136"/>
      <c r="X899" s="5"/>
      <c r="Y899" s="140"/>
      <c r="Z899" s="126"/>
      <c r="AA899" s="136"/>
      <c r="AB899" s="257"/>
      <c r="AC899" s="140"/>
      <c r="AD899" s="126"/>
      <c r="AE899" s="136"/>
      <c r="AF899" s="5"/>
      <c r="AG899" s="140"/>
      <c r="AH899" s="126"/>
      <c r="AI899" s="155"/>
      <c r="AJ899" s="123"/>
      <c r="AK899" s="139"/>
      <c r="AL899" s="124"/>
      <c r="AM899" s="155"/>
      <c r="AN899" s="123"/>
      <c r="AO899" s="139"/>
      <c r="AP899" s="124"/>
      <c r="AQ899" s="122"/>
      <c r="AR899" s="123"/>
      <c r="AS899" s="139"/>
      <c r="AT899" s="124"/>
      <c r="AU899" s="122"/>
      <c r="AV899" s="123"/>
      <c r="AW899" s="139"/>
      <c r="AX899" s="124"/>
    </row>
    <row r="900" spans="1:50">
      <c r="A900" s="245">
        <f>IF(D900=0," ",RANK(D900,$D$3:$D$1238,0))</f>
        <v>874</v>
      </c>
      <c r="B900" s="246">
        <v>874</v>
      </c>
      <c r="C900" s="107" t="s">
        <v>1994</v>
      </c>
      <c r="D900" s="115">
        <f>I900+M900+Q900+U900+Y900+AC900+AG900+AK900+AO900+AW900+AS900</f>
        <v>6</v>
      </c>
      <c r="E900" s="115">
        <f>J900+N900+R900+V900+Z900+AD900+AH900+AL900+AP900+AX900+AT900</f>
        <v>10</v>
      </c>
      <c r="F900" s="273">
        <f>COUNTA(H900,L900,P900,T900,X900,AB900,AF900,AJ900,AN900,AV900,AR900)</f>
        <v>1</v>
      </c>
      <c r="G900" s="121"/>
      <c r="H900" s="5"/>
      <c r="I900" s="140"/>
      <c r="J900" s="126"/>
      <c r="K900" s="125"/>
      <c r="L900" s="5"/>
      <c r="M900" s="140"/>
      <c r="N900" s="126"/>
      <c r="O900" s="125"/>
      <c r="P900" s="5"/>
      <c r="Q900" s="140"/>
      <c r="R900" s="126"/>
      <c r="S900" s="125">
        <f>VLOOKUP(C900,'4'!$B$2:$I$1053,3,FALSE)</f>
        <v>3.8414351851851852E-2</v>
      </c>
      <c r="T900" s="5">
        <f>VLOOKUP(C900,'4'!$B$2:$I$1053,4,FALSE)</f>
        <v>91</v>
      </c>
      <c r="U900" s="140">
        <f>VLOOKUP(T900,Баллы!$A$2:$B$101,2)+V900/2</f>
        <v>6</v>
      </c>
      <c r="V900" s="126">
        <f>VLOOKUP(C900,'4'!$B$2:$I$1053,6,FALSE)</f>
        <v>10</v>
      </c>
      <c r="W900" s="136"/>
      <c r="X900" s="5"/>
      <c r="Y900" s="140"/>
      <c r="Z900" s="126"/>
      <c r="AA900" s="136"/>
      <c r="AB900" s="257"/>
      <c r="AC900" s="140"/>
      <c r="AD900" s="126"/>
      <c r="AE900" s="136"/>
      <c r="AF900" s="5"/>
      <c r="AG900" s="140"/>
      <c r="AH900" s="126"/>
      <c r="AI900" s="155"/>
      <c r="AJ900" s="123"/>
      <c r="AK900" s="139"/>
      <c r="AL900" s="124"/>
      <c r="AM900" s="155"/>
      <c r="AN900" s="123"/>
      <c r="AO900" s="139"/>
      <c r="AP900" s="124"/>
      <c r="AQ900" s="122"/>
      <c r="AR900" s="123"/>
      <c r="AS900" s="139"/>
      <c r="AT900" s="124"/>
      <c r="AU900" s="122"/>
      <c r="AV900" s="123"/>
      <c r="AW900" s="139"/>
      <c r="AX900" s="124"/>
    </row>
    <row r="901" spans="1:50">
      <c r="A901" s="245">
        <f>IF(D901=0," ",RANK(D901,$D$3:$D$1238,0))</f>
        <v>874</v>
      </c>
      <c r="B901" s="246">
        <v>874</v>
      </c>
      <c r="C901" s="107" t="s">
        <v>1751</v>
      </c>
      <c r="D901" s="115">
        <f>I901+M901+Q901+U901+Y901+AC901+AG901+AK901+AO901+AW901+AS901</f>
        <v>6</v>
      </c>
      <c r="E901" s="115">
        <f>J901+N901+R901+V901+Z901+AD901+AH901+AL901+AP901+AX901+AT901</f>
        <v>10</v>
      </c>
      <c r="F901" s="273">
        <f>COUNTA(H901,L901,P901,T901,X901,AB901,AF901,AJ901,AN901,AV901,AR901)</f>
        <v>1</v>
      </c>
      <c r="G901" s="121"/>
      <c r="H901" s="5"/>
      <c r="I901" s="140"/>
      <c r="J901" s="126"/>
      <c r="K901" s="125"/>
      <c r="L901" s="5"/>
      <c r="M901" s="140"/>
      <c r="N901" s="126"/>
      <c r="O901" s="125"/>
      <c r="P901" s="5"/>
      <c r="Q901" s="140"/>
      <c r="R901" s="126"/>
      <c r="S901" s="125">
        <f>VLOOKUP(C901,'4'!$B$2:$I$1053,3,FALSE)</f>
        <v>3.8854166666666669E-2</v>
      </c>
      <c r="T901" s="5">
        <f>VLOOKUP(C901,'4'!$B$2:$I$1053,4,FALSE)</f>
        <v>95</v>
      </c>
      <c r="U901" s="140">
        <f>VLOOKUP(T901,Баллы!$A$2:$B$101,2)+V901/2</f>
        <v>6</v>
      </c>
      <c r="V901" s="126">
        <f>VLOOKUP(C901,'4'!$B$2:$I$1053,6,FALSE)</f>
        <v>10</v>
      </c>
      <c r="W901" s="136"/>
      <c r="X901" s="5"/>
      <c r="Y901" s="140"/>
      <c r="Z901" s="126"/>
      <c r="AA901" s="136"/>
      <c r="AB901" s="257"/>
      <c r="AC901" s="140"/>
      <c r="AD901" s="126"/>
      <c r="AE901" s="136"/>
      <c r="AF901" s="5"/>
      <c r="AG901" s="140"/>
      <c r="AH901" s="126"/>
      <c r="AI901" s="155"/>
      <c r="AJ901" s="123"/>
      <c r="AK901" s="139"/>
      <c r="AL901" s="124"/>
      <c r="AM901" s="155"/>
      <c r="AN901" s="123"/>
      <c r="AO901" s="139"/>
      <c r="AP901" s="124"/>
      <c r="AQ901" s="122"/>
      <c r="AR901" s="123"/>
      <c r="AS901" s="139"/>
      <c r="AT901" s="124"/>
      <c r="AU901" s="122"/>
      <c r="AV901" s="123"/>
      <c r="AW901" s="139"/>
      <c r="AX901" s="124"/>
    </row>
    <row r="902" spans="1:50">
      <c r="A902" s="245">
        <f>IF(D902=0," ",RANK(D902,$D$3:$D$1238,0))</f>
        <v>874</v>
      </c>
      <c r="B902" s="246">
        <v>874</v>
      </c>
      <c r="C902" s="249" t="s">
        <v>2673</v>
      </c>
      <c r="D902" s="115">
        <f>I902+M902+Q902+U902+Y902+AC902+AG902+AK902+AO902+AW902+AS902</f>
        <v>6</v>
      </c>
      <c r="E902" s="115">
        <f>J902+N902+R902+V902+Z902+AD902+AH902+AL902+AP902+AX902+AT902</f>
        <v>10</v>
      </c>
      <c r="F902" s="273">
        <f>COUNTA(H902,L902,P902,T902,X902,AB902,AF902,AJ902,AN902,AV902,AR902)</f>
        <v>1</v>
      </c>
      <c r="G902" s="121"/>
      <c r="H902" s="5"/>
      <c r="I902" s="140"/>
      <c r="J902" s="126"/>
      <c r="K902" s="125"/>
      <c r="L902" s="5"/>
      <c r="M902" s="140"/>
      <c r="N902" s="126"/>
      <c r="O902" s="125"/>
      <c r="P902" s="5"/>
      <c r="Q902" s="140"/>
      <c r="R902" s="126"/>
      <c r="S902" s="125">
        <f>VLOOKUP(C902,'4'!$B$2:$I$1053,3,FALSE)</f>
        <v>3.8969907407407404E-2</v>
      </c>
      <c r="T902" s="5">
        <f>VLOOKUP(C902,'4'!$B$2:$I$1053,4,FALSE)</f>
        <v>98</v>
      </c>
      <c r="U902" s="140">
        <f>VLOOKUP(T902,Баллы!$A$2:$B$101,2)+V902/2</f>
        <v>6</v>
      </c>
      <c r="V902" s="126">
        <f>VLOOKUP(C902,'4'!$B$2:$I$1053,6,FALSE)</f>
        <v>10</v>
      </c>
      <c r="W902" s="136"/>
      <c r="X902" s="5"/>
      <c r="Y902" s="140"/>
      <c r="Z902" s="126"/>
      <c r="AA902" s="136"/>
      <c r="AB902" s="257"/>
      <c r="AC902" s="140"/>
      <c r="AD902" s="126"/>
      <c r="AE902" s="136"/>
      <c r="AF902" s="5"/>
      <c r="AG902" s="140"/>
      <c r="AH902" s="126"/>
      <c r="AI902" s="155"/>
      <c r="AJ902" s="123"/>
      <c r="AK902" s="139"/>
      <c r="AL902" s="124"/>
      <c r="AM902" s="155"/>
      <c r="AN902" s="123"/>
      <c r="AO902" s="139"/>
      <c r="AP902" s="124"/>
      <c r="AQ902" s="122"/>
      <c r="AR902" s="123"/>
      <c r="AS902" s="139"/>
      <c r="AT902" s="124"/>
      <c r="AU902" s="122"/>
      <c r="AV902" s="123"/>
      <c r="AW902" s="139"/>
      <c r="AX902" s="124"/>
    </row>
    <row r="903" spans="1:50">
      <c r="A903" s="245">
        <f>IF(D903=0," ",RANK(D903,$D$3:$D$1238,0))</f>
        <v>874</v>
      </c>
      <c r="B903" s="246">
        <v>874</v>
      </c>
      <c r="C903" s="249" t="s">
        <v>2674</v>
      </c>
      <c r="D903" s="115">
        <f>I903+M903+Q903+U903+Y903+AC903+AG903+AK903+AO903+AW903+AS903</f>
        <v>6</v>
      </c>
      <c r="E903" s="115">
        <f>J903+N903+R903+V903+Z903+AD903+AH903+AL903+AP903+AX903+AT903</f>
        <v>10</v>
      </c>
      <c r="F903" s="273">
        <f>COUNTA(H903,L903,P903,T903,X903,AB903,AF903,AJ903,AN903,AV903,AR903)</f>
        <v>1</v>
      </c>
      <c r="G903" s="121"/>
      <c r="H903" s="5"/>
      <c r="I903" s="140"/>
      <c r="J903" s="126"/>
      <c r="K903" s="125"/>
      <c r="L903" s="5"/>
      <c r="M903" s="140"/>
      <c r="N903" s="126"/>
      <c r="O903" s="125"/>
      <c r="P903" s="5"/>
      <c r="Q903" s="140"/>
      <c r="R903" s="126"/>
      <c r="S903" s="125">
        <f>VLOOKUP(C903,'4'!$B$2:$I$1053,3,FALSE)</f>
        <v>3.9097222222222221E-2</v>
      </c>
      <c r="T903" s="5">
        <f>VLOOKUP(C903,'4'!$B$2:$I$1053,4,FALSE)</f>
        <v>101</v>
      </c>
      <c r="U903" s="140">
        <f>VLOOKUP(T903,Баллы!$A$2:$B$101,2)+V903/2</f>
        <v>6</v>
      </c>
      <c r="V903" s="126">
        <f>VLOOKUP(C903,'4'!$B$2:$I$1053,6,FALSE)</f>
        <v>10</v>
      </c>
      <c r="W903" s="136"/>
      <c r="X903" s="5"/>
      <c r="Y903" s="140"/>
      <c r="Z903" s="126"/>
      <c r="AA903" s="136"/>
      <c r="AB903" s="257"/>
      <c r="AC903" s="140"/>
      <c r="AD903" s="126"/>
      <c r="AE903" s="136"/>
      <c r="AF903" s="5"/>
      <c r="AG903" s="140"/>
      <c r="AH903" s="126"/>
      <c r="AI903" s="155"/>
      <c r="AJ903" s="123"/>
      <c r="AK903" s="139"/>
      <c r="AL903" s="124"/>
      <c r="AM903" s="155"/>
      <c r="AN903" s="123"/>
      <c r="AO903" s="139"/>
      <c r="AP903" s="124"/>
      <c r="AQ903" s="122"/>
      <c r="AR903" s="123"/>
      <c r="AS903" s="139"/>
      <c r="AT903" s="124"/>
      <c r="AU903" s="122"/>
      <c r="AV903" s="123"/>
      <c r="AW903" s="139"/>
      <c r="AX903" s="124"/>
    </row>
    <row r="904" spans="1:50">
      <c r="A904" s="245">
        <f>IF(D904=0," ",RANK(D904,$D$3:$D$1238,0))</f>
        <v>874</v>
      </c>
      <c r="B904" s="246">
        <v>874</v>
      </c>
      <c r="C904" s="107" t="s">
        <v>2022</v>
      </c>
      <c r="D904" s="115">
        <f>I904+M904+Q904+U904+Y904+AC904+AG904+AK904+AO904+AW904+AS904</f>
        <v>6</v>
      </c>
      <c r="E904" s="115">
        <f>J904+N904+R904+V904+Z904+AD904+AH904+AL904+AP904+AX904+AT904</f>
        <v>10</v>
      </c>
      <c r="F904" s="273">
        <f>COUNTA(H904,L904,P904,T904,X904,AB904,AF904,AJ904,AN904,AV904,AR904)</f>
        <v>1</v>
      </c>
      <c r="G904" s="121"/>
      <c r="H904" s="5"/>
      <c r="I904" s="140"/>
      <c r="J904" s="126"/>
      <c r="K904" s="125"/>
      <c r="L904" s="5"/>
      <c r="M904" s="140"/>
      <c r="N904" s="126"/>
      <c r="O904" s="125"/>
      <c r="P904" s="5"/>
      <c r="Q904" s="140"/>
      <c r="R904" s="126"/>
      <c r="S904" s="125">
        <f>VLOOKUP(C904,'4'!$B$2:$I$1053,3,FALSE)</f>
        <v>3.9166666666666669E-2</v>
      </c>
      <c r="T904" s="5">
        <f>VLOOKUP(C904,'4'!$B$2:$I$1053,4,FALSE)</f>
        <v>102</v>
      </c>
      <c r="U904" s="140">
        <f>VLOOKUP(T904,Баллы!$A$2:$B$101,2)+V904/2</f>
        <v>6</v>
      </c>
      <c r="V904" s="126">
        <f>VLOOKUP(C904,'4'!$B$2:$I$1053,6,FALSE)</f>
        <v>10</v>
      </c>
      <c r="W904" s="136"/>
      <c r="X904" s="5"/>
      <c r="Y904" s="140"/>
      <c r="Z904" s="126"/>
      <c r="AA904" s="136"/>
      <c r="AB904" s="257"/>
      <c r="AC904" s="140"/>
      <c r="AD904" s="126"/>
      <c r="AE904" s="136"/>
      <c r="AF904" s="5"/>
      <c r="AG904" s="140"/>
      <c r="AH904" s="126"/>
      <c r="AI904" s="155"/>
      <c r="AJ904" s="123"/>
      <c r="AK904" s="139"/>
      <c r="AL904" s="124"/>
      <c r="AM904" s="155"/>
      <c r="AN904" s="123"/>
      <c r="AO904" s="139"/>
      <c r="AP904" s="124"/>
      <c r="AQ904" s="122"/>
      <c r="AR904" s="123"/>
      <c r="AS904" s="139"/>
      <c r="AT904" s="124"/>
      <c r="AU904" s="122"/>
      <c r="AV904" s="123"/>
      <c r="AW904" s="139"/>
      <c r="AX904" s="124"/>
    </row>
    <row r="905" spans="1:50">
      <c r="A905" s="245">
        <f>IF(D905=0," ",RANK(D905,$D$3:$D$1238,0))</f>
        <v>874</v>
      </c>
      <c r="B905" s="246">
        <v>874</v>
      </c>
      <c r="C905" s="107" t="s">
        <v>2317</v>
      </c>
      <c r="D905" s="115">
        <f>I905+M905+Q905+U905+Y905+AC905+AG905+AK905+AO905+AW905+AS905</f>
        <v>6</v>
      </c>
      <c r="E905" s="115">
        <f>J905+N905+R905+V905+Z905+AD905+AH905+AL905+AP905+AX905+AT905</f>
        <v>10</v>
      </c>
      <c r="F905" s="273">
        <f>COUNTA(H905,L905,P905,T905,X905,AB905,AF905,AJ905,AN905,AV905,AR905)</f>
        <v>1</v>
      </c>
      <c r="G905" s="121"/>
      <c r="H905" s="5"/>
      <c r="I905" s="140"/>
      <c r="J905" s="126"/>
      <c r="K905" s="125"/>
      <c r="L905" s="5"/>
      <c r="M905" s="140"/>
      <c r="N905" s="126"/>
      <c r="O905" s="125"/>
      <c r="P905" s="5"/>
      <c r="Q905" s="140"/>
      <c r="R905" s="126"/>
      <c r="S905" s="125">
        <f>VLOOKUP(C905,'4'!$B$2:$I$1053,3,FALSE)</f>
        <v>3.920138888888889E-2</v>
      </c>
      <c r="T905" s="5">
        <f>VLOOKUP(C905,'4'!$B$2:$I$1053,4,FALSE)</f>
        <v>103</v>
      </c>
      <c r="U905" s="140">
        <f>VLOOKUP(T905,Баллы!$A$2:$B$101,2)+V905/2</f>
        <v>6</v>
      </c>
      <c r="V905" s="126">
        <f>VLOOKUP(C905,'4'!$B$2:$I$1053,6,FALSE)</f>
        <v>10</v>
      </c>
      <c r="W905" s="136"/>
      <c r="X905" s="5"/>
      <c r="Y905" s="140"/>
      <c r="Z905" s="126"/>
      <c r="AA905" s="136"/>
      <c r="AB905" s="257"/>
      <c r="AC905" s="140"/>
      <c r="AD905" s="126"/>
      <c r="AE905" s="136"/>
      <c r="AF905" s="5"/>
      <c r="AG905" s="140"/>
      <c r="AH905" s="126"/>
      <c r="AI905" s="155"/>
      <c r="AJ905" s="123"/>
      <c r="AK905" s="139"/>
      <c r="AL905" s="124"/>
      <c r="AM905" s="155"/>
      <c r="AN905" s="123"/>
      <c r="AO905" s="139"/>
      <c r="AP905" s="124"/>
      <c r="AQ905" s="122"/>
      <c r="AR905" s="123"/>
      <c r="AS905" s="139"/>
      <c r="AT905" s="124"/>
      <c r="AU905" s="122"/>
      <c r="AV905" s="123"/>
      <c r="AW905" s="139"/>
      <c r="AX905" s="124"/>
    </row>
    <row r="906" spans="1:50">
      <c r="A906" s="245">
        <f>IF(D906=0," ",RANK(D906,$D$3:$D$1238,0))</f>
        <v>874</v>
      </c>
      <c r="B906" s="246">
        <v>874</v>
      </c>
      <c r="C906" s="107" t="s">
        <v>421</v>
      </c>
      <c r="D906" s="115">
        <f>I906+M906+Q906+U906+Y906+AC906+AG906+AK906+AO906+AW906+AS906</f>
        <v>6</v>
      </c>
      <c r="E906" s="115">
        <f>J906+N906+R906+V906+Z906+AD906+AH906+AL906+AP906+AX906+AT906</f>
        <v>10</v>
      </c>
      <c r="F906" s="273">
        <f>COUNTA(H906,L906,P906,T906,X906,AB906,AF906,AJ906,AN906,AV906,AR906)</f>
        <v>1</v>
      </c>
      <c r="G906" s="121"/>
      <c r="H906" s="5"/>
      <c r="I906" s="140"/>
      <c r="J906" s="126"/>
      <c r="K906" s="125"/>
      <c r="L906" s="5"/>
      <c r="M906" s="140"/>
      <c r="N906" s="126"/>
      <c r="O906" s="125"/>
      <c r="P906" s="5"/>
      <c r="Q906" s="140"/>
      <c r="R906" s="126"/>
      <c r="S906" s="125">
        <f>VLOOKUP(C906,'4'!$B$2:$I$1053,3,FALSE)</f>
        <v>3.9247685185185184E-2</v>
      </c>
      <c r="T906" s="5">
        <f>VLOOKUP(C906,'4'!$B$2:$I$1053,4,FALSE)</f>
        <v>105</v>
      </c>
      <c r="U906" s="140">
        <f>VLOOKUP(T906,Баллы!$A$2:$B$101,2)+V906/2</f>
        <v>6</v>
      </c>
      <c r="V906" s="126">
        <f>VLOOKUP(C906,'4'!$B$2:$I$1053,6,FALSE)</f>
        <v>10</v>
      </c>
      <c r="W906" s="136"/>
      <c r="X906" s="5"/>
      <c r="Y906" s="140"/>
      <c r="Z906" s="126"/>
      <c r="AA906" s="136"/>
      <c r="AB906" s="257"/>
      <c r="AC906" s="140"/>
      <c r="AD906" s="126"/>
      <c r="AE906" s="136"/>
      <c r="AF906" s="5"/>
      <c r="AG906" s="140"/>
      <c r="AH906" s="126"/>
      <c r="AI906" s="155"/>
      <c r="AJ906" s="123"/>
      <c r="AK906" s="139"/>
      <c r="AL906" s="124"/>
      <c r="AM906" s="155"/>
      <c r="AN906" s="123"/>
      <c r="AO906" s="139"/>
      <c r="AP906" s="124"/>
      <c r="AQ906" s="122"/>
      <c r="AR906" s="123"/>
      <c r="AS906" s="139"/>
      <c r="AT906" s="124"/>
      <c r="AU906" s="122"/>
      <c r="AV906" s="123"/>
      <c r="AW906" s="139"/>
      <c r="AX906" s="124"/>
    </row>
    <row r="907" spans="1:50">
      <c r="A907" s="245">
        <f>IF(D907=0," ",RANK(D907,$D$3:$D$1238,0))</f>
        <v>874</v>
      </c>
      <c r="B907" s="246">
        <v>874</v>
      </c>
      <c r="C907" s="107" t="s">
        <v>2234</v>
      </c>
      <c r="D907" s="115">
        <f>I907+M907+Q907+U907+Y907+AC907+AG907+AK907+AO907+AW907+AS907</f>
        <v>6</v>
      </c>
      <c r="E907" s="115">
        <f>J907+N907+R907+V907+Z907+AD907+AH907+AL907+AP907+AX907+AT907</f>
        <v>10</v>
      </c>
      <c r="F907" s="273">
        <f>COUNTA(H907,L907,P907,T907,X907,AB907,AF907,AJ907,AN907,AV907,AR907)</f>
        <v>1</v>
      </c>
      <c r="G907" s="121"/>
      <c r="H907" s="5"/>
      <c r="I907" s="140"/>
      <c r="J907" s="126"/>
      <c r="K907" s="125"/>
      <c r="L907" s="5"/>
      <c r="M907" s="140"/>
      <c r="N907" s="126"/>
      <c r="O907" s="125"/>
      <c r="P907" s="5"/>
      <c r="Q907" s="140"/>
      <c r="R907" s="126"/>
      <c r="S907" s="125">
        <f>VLOOKUP(C907,'4'!$B$2:$I$1053,3,FALSE)</f>
        <v>3.9456018518518515E-2</v>
      </c>
      <c r="T907" s="5">
        <f>VLOOKUP(C907,'4'!$B$2:$I$1053,4,FALSE)</f>
        <v>107</v>
      </c>
      <c r="U907" s="140">
        <f>VLOOKUP(T907,Баллы!$A$2:$B$101,2)+V907/2</f>
        <v>6</v>
      </c>
      <c r="V907" s="126">
        <f>VLOOKUP(C907,'4'!$B$2:$I$1053,6,FALSE)</f>
        <v>10</v>
      </c>
      <c r="W907" s="136"/>
      <c r="X907" s="5"/>
      <c r="Y907" s="140"/>
      <c r="Z907" s="126"/>
      <c r="AA907" s="136"/>
      <c r="AB907" s="257"/>
      <c r="AC907" s="140"/>
      <c r="AD907" s="126"/>
      <c r="AE907" s="136"/>
      <c r="AF907" s="5"/>
      <c r="AG907" s="140"/>
      <c r="AH907" s="126"/>
      <c r="AI907" s="155"/>
      <c r="AJ907" s="123"/>
      <c r="AK907" s="139"/>
      <c r="AL907" s="124"/>
      <c r="AM907" s="155"/>
      <c r="AN907" s="123"/>
      <c r="AO907" s="139"/>
      <c r="AP907" s="124"/>
      <c r="AQ907" s="122"/>
      <c r="AR907" s="123"/>
      <c r="AS907" s="139"/>
      <c r="AT907" s="124"/>
      <c r="AU907" s="122"/>
      <c r="AV907" s="123"/>
      <c r="AW907" s="139"/>
      <c r="AX907" s="124"/>
    </row>
    <row r="908" spans="1:50">
      <c r="A908" s="245">
        <f>IF(D908=0," ",RANK(D908,$D$3:$D$1238,0))</f>
        <v>874</v>
      </c>
      <c r="B908" s="246">
        <v>874</v>
      </c>
      <c r="C908" s="107" t="s">
        <v>2268</v>
      </c>
      <c r="D908" s="115">
        <f>I908+M908+Q908+U908+Y908+AC908+AG908+AK908+AO908+AW908+AS908</f>
        <v>6</v>
      </c>
      <c r="E908" s="115">
        <f>J908+N908+R908+V908+Z908+AD908+AH908+AL908+AP908+AX908+AT908</f>
        <v>10</v>
      </c>
      <c r="F908" s="273">
        <f>COUNTA(H908,L908,P908,T908,X908,AB908,AF908,AJ908,AN908,AV908,AR908)</f>
        <v>1</v>
      </c>
      <c r="G908" s="121"/>
      <c r="H908" s="5"/>
      <c r="I908" s="140"/>
      <c r="J908" s="126"/>
      <c r="K908" s="125"/>
      <c r="L908" s="5"/>
      <c r="M908" s="140"/>
      <c r="N908" s="126"/>
      <c r="O908" s="125"/>
      <c r="P908" s="5"/>
      <c r="Q908" s="140"/>
      <c r="R908" s="126"/>
      <c r="S908" s="125">
        <f>VLOOKUP(C908,'4'!$B$2:$I$1053,3,FALSE)</f>
        <v>3.9479166666666669E-2</v>
      </c>
      <c r="T908" s="5">
        <f>VLOOKUP(C908,'4'!$B$2:$I$1053,4,FALSE)</f>
        <v>108</v>
      </c>
      <c r="U908" s="140">
        <f>VLOOKUP(T908,Баллы!$A$2:$B$101,2)+V908/2</f>
        <v>6</v>
      </c>
      <c r="V908" s="126">
        <f>VLOOKUP(C908,'4'!$B$2:$I$1053,6,FALSE)</f>
        <v>10</v>
      </c>
      <c r="W908" s="136"/>
      <c r="X908" s="5"/>
      <c r="Y908" s="140"/>
      <c r="Z908" s="126"/>
      <c r="AA908" s="136"/>
      <c r="AB908" s="257"/>
      <c r="AC908" s="140"/>
      <c r="AD908" s="126"/>
      <c r="AE908" s="136"/>
      <c r="AF908" s="5"/>
      <c r="AG908" s="140"/>
      <c r="AH908" s="126"/>
      <c r="AI908" s="155"/>
      <c r="AJ908" s="123"/>
      <c r="AK908" s="139"/>
      <c r="AL908" s="124"/>
      <c r="AM908" s="155"/>
      <c r="AN908" s="123"/>
      <c r="AO908" s="139"/>
      <c r="AP908" s="124"/>
      <c r="AQ908" s="122"/>
      <c r="AR908" s="123"/>
      <c r="AS908" s="139"/>
      <c r="AT908" s="124"/>
      <c r="AU908" s="122"/>
      <c r="AV908" s="123"/>
      <c r="AW908" s="139"/>
      <c r="AX908" s="124"/>
    </row>
    <row r="909" spans="1:50">
      <c r="A909" s="245">
        <f>IF(D909=0," ",RANK(D909,$D$3:$D$1238,0))</f>
        <v>874</v>
      </c>
      <c r="B909" s="246">
        <v>874</v>
      </c>
      <c r="C909" s="107" t="s">
        <v>2559</v>
      </c>
      <c r="D909" s="115">
        <f>I909+M909+Q909+U909+Y909+AC909+AG909+AK909+AO909+AW909+AS909</f>
        <v>6</v>
      </c>
      <c r="E909" s="115">
        <f>J909+N909+R909+V909+Z909+AD909+AH909+AL909+AP909+AX909+AT909</f>
        <v>10</v>
      </c>
      <c r="F909" s="273">
        <f>COUNTA(H909,L909,P909,T909,X909,AB909,AF909,AJ909,AN909,AV909,AR909)</f>
        <v>1</v>
      </c>
      <c r="G909" s="121"/>
      <c r="H909" s="5"/>
      <c r="I909" s="140"/>
      <c r="J909" s="126"/>
      <c r="K909" s="125"/>
      <c r="L909" s="5"/>
      <c r="M909" s="140"/>
      <c r="N909" s="126"/>
      <c r="O909" s="125"/>
      <c r="P909" s="5"/>
      <c r="Q909" s="140"/>
      <c r="R909" s="126"/>
      <c r="S909" s="125">
        <f>VLOOKUP(C909,'4'!$B$2:$I$1053,3,FALSE)</f>
        <v>3.9502314814814816E-2</v>
      </c>
      <c r="T909" s="5">
        <f>VLOOKUP(C909,'4'!$B$2:$I$1053,4,FALSE)</f>
        <v>109</v>
      </c>
      <c r="U909" s="140">
        <f>VLOOKUP(T909,Баллы!$A$2:$B$101,2)+V909/2</f>
        <v>6</v>
      </c>
      <c r="V909" s="126">
        <f>VLOOKUP(C909,'4'!$B$2:$I$1053,6,FALSE)</f>
        <v>10</v>
      </c>
      <c r="W909" s="136"/>
      <c r="X909" s="5"/>
      <c r="Y909" s="140"/>
      <c r="Z909" s="126"/>
      <c r="AA909" s="136"/>
      <c r="AB909" s="257"/>
      <c r="AC909" s="140"/>
      <c r="AD909" s="126"/>
      <c r="AE909" s="136"/>
      <c r="AF909" s="5"/>
      <c r="AG909" s="140"/>
      <c r="AH909" s="126"/>
      <c r="AI909" s="155"/>
      <c r="AJ909" s="123"/>
      <c r="AK909" s="139"/>
      <c r="AL909" s="124"/>
      <c r="AM909" s="155"/>
      <c r="AN909" s="123"/>
      <c r="AO909" s="139"/>
      <c r="AP909" s="124"/>
      <c r="AQ909" s="122"/>
      <c r="AR909" s="123"/>
      <c r="AS909" s="139"/>
      <c r="AT909" s="124"/>
      <c r="AU909" s="122"/>
      <c r="AV909" s="123"/>
      <c r="AW909" s="139"/>
      <c r="AX909" s="124"/>
    </row>
    <row r="910" spans="1:50">
      <c r="A910" s="245">
        <f>IF(D910=0," ",RANK(D910,$D$3:$D$1238,0))</f>
        <v>874</v>
      </c>
      <c r="B910" s="246">
        <v>874</v>
      </c>
      <c r="C910" s="107" t="s">
        <v>1495</v>
      </c>
      <c r="D910" s="115">
        <f>I910+M910+Q910+U910+Y910+AC910+AG910+AK910+AO910+AW910+AS910</f>
        <v>6</v>
      </c>
      <c r="E910" s="115">
        <f>J910+N910+R910+V910+Z910+AD910+AH910+AL910+AP910+AX910+AT910</f>
        <v>10</v>
      </c>
      <c r="F910" s="273">
        <f>COUNTA(H910,L910,P910,T910,X910,AB910,AF910,AJ910,AN910,AV910,AR910)</f>
        <v>1</v>
      </c>
      <c r="G910" s="121"/>
      <c r="H910" s="5"/>
      <c r="I910" s="140"/>
      <c r="J910" s="126"/>
      <c r="K910" s="125"/>
      <c r="L910" s="5"/>
      <c r="M910" s="140"/>
      <c r="N910" s="126"/>
      <c r="O910" s="125"/>
      <c r="P910" s="5"/>
      <c r="Q910" s="140"/>
      <c r="R910" s="126"/>
      <c r="S910" s="125">
        <f>VLOOKUP(C910,'4'!$B$2:$I$1053,3,FALSE)</f>
        <v>3.9525462962962964E-2</v>
      </c>
      <c r="T910" s="5">
        <f>VLOOKUP(C910,'4'!$B$2:$I$1053,4,FALSE)</f>
        <v>110</v>
      </c>
      <c r="U910" s="140">
        <f>VLOOKUP(T910,Баллы!$A$2:$B$101,2)+V910/2</f>
        <v>6</v>
      </c>
      <c r="V910" s="126">
        <f>VLOOKUP(C910,'4'!$B$2:$I$1053,6,FALSE)</f>
        <v>10</v>
      </c>
      <c r="W910" s="136"/>
      <c r="X910" s="5"/>
      <c r="Y910" s="140"/>
      <c r="Z910" s="126"/>
      <c r="AA910" s="136"/>
      <c r="AB910" s="257"/>
      <c r="AC910" s="140"/>
      <c r="AD910" s="126"/>
      <c r="AE910" s="136"/>
      <c r="AF910" s="5"/>
      <c r="AG910" s="140"/>
      <c r="AH910" s="126"/>
      <c r="AI910" s="155"/>
      <c r="AJ910" s="123"/>
      <c r="AK910" s="139"/>
      <c r="AL910" s="124"/>
      <c r="AM910" s="155"/>
      <c r="AN910" s="123"/>
      <c r="AO910" s="139"/>
      <c r="AP910" s="124"/>
      <c r="AQ910" s="122"/>
      <c r="AR910" s="123"/>
      <c r="AS910" s="139"/>
      <c r="AT910" s="124"/>
      <c r="AU910" s="122"/>
      <c r="AV910" s="123"/>
      <c r="AW910" s="139"/>
      <c r="AX910" s="124"/>
    </row>
    <row r="911" spans="1:50">
      <c r="A911" s="245">
        <f>IF(D911=0," ",RANK(D911,$D$3:$D$1238,0))</f>
        <v>874</v>
      </c>
      <c r="B911" s="246">
        <v>874</v>
      </c>
      <c r="C911" s="107" t="s">
        <v>1906</v>
      </c>
      <c r="D911" s="115">
        <f>I911+M911+Q911+U911+Y911+AC911+AG911+AK911+AO911+AW911+AS911</f>
        <v>6</v>
      </c>
      <c r="E911" s="115">
        <f>J911+N911+R911+V911+Z911+AD911+AH911+AL911+AP911+AX911+AT911</f>
        <v>10</v>
      </c>
      <c r="F911" s="273">
        <f>COUNTA(H911,L911,P911,T911,X911,AB911,AF911,AJ911,AN911,AV911,AR911)</f>
        <v>1</v>
      </c>
      <c r="G911" s="121"/>
      <c r="H911" s="5"/>
      <c r="I911" s="140"/>
      <c r="J911" s="126"/>
      <c r="K911" s="125"/>
      <c r="L911" s="5"/>
      <c r="M911" s="140"/>
      <c r="N911" s="126"/>
      <c r="O911" s="125"/>
      <c r="P911" s="5"/>
      <c r="Q911" s="140"/>
      <c r="R911" s="126"/>
      <c r="S911" s="125">
        <f>VLOOKUP(C911,'4'!$B$2:$I$1053,3,FALSE)</f>
        <v>3.9560185185185184E-2</v>
      </c>
      <c r="T911" s="5">
        <f>VLOOKUP(C911,'4'!$B$2:$I$1053,4,FALSE)</f>
        <v>111</v>
      </c>
      <c r="U911" s="140">
        <f>VLOOKUP(T911,Баллы!$A$2:$B$101,2)+V911/2</f>
        <v>6</v>
      </c>
      <c r="V911" s="126">
        <f>VLOOKUP(C911,'4'!$B$2:$I$1053,6,FALSE)</f>
        <v>10</v>
      </c>
      <c r="W911" s="136"/>
      <c r="X911" s="5"/>
      <c r="Y911" s="140"/>
      <c r="Z911" s="126"/>
      <c r="AA911" s="136"/>
      <c r="AB911" s="257"/>
      <c r="AC911" s="140"/>
      <c r="AD911" s="126"/>
      <c r="AE911" s="136"/>
      <c r="AF911" s="5"/>
      <c r="AG911" s="140"/>
      <c r="AH911" s="126"/>
      <c r="AI911" s="155"/>
      <c r="AJ911" s="123"/>
      <c r="AK911" s="139"/>
      <c r="AL911" s="124"/>
      <c r="AM911" s="155"/>
      <c r="AN911" s="123"/>
      <c r="AO911" s="139"/>
      <c r="AP911" s="124"/>
      <c r="AQ911" s="122"/>
      <c r="AR911" s="123"/>
      <c r="AS911" s="139"/>
      <c r="AT911" s="124"/>
      <c r="AU911" s="122"/>
      <c r="AV911" s="123"/>
      <c r="AW911" s="139"/>
      <c r="AX911" s="124"/>
    </row>
    <row r="912" spans="1:50">
      <c r="A912" s="245">
        <f>IF(D912=0," ",RANK(D912,$D$3:$D$1238,0))</f>
        <v>874</v>
      </c>
      <c r="B912" s="246">
        <v>874</v>
      </c>
      <c r="C912" s="107" t="s">
        <v>2046</v>
      </c>
      <c r="D912" s="115">
        <f>I912+M912+Q912+U912+Y912+AC912+AG912+AK912+AO912+AW912+AS912</f>
        <v>6</v>
      </c>
      <c r="E912" s="115">
        <f>J912+N912+R912+V912+Z912+AD912+AH912+AL912+AP912+AX912+AT912</f>
        <v>10</v>
      </c>
      <c r="F912" s="273">
        <f>COUNTA(H912,L912,P912,T912,X912,AB912,AF912,AJ912,AN912,AV912,AR912)</f>
        <v>1</v>
      </c>
      <c r="G912" s="121"/>
      <c r="H912" s="5"/>
      <c r="I912" s="140"/>
      <c r="J912" s="126"/>
      <c r="K912" s="125"/>
      <c r="L912" s="5"/>
      <c r="M912" s="140"/>
      <c r="N912" s="126"/>
      <c r="O912" s="125"/>
      <c r="P912" s="5"/>
      <c r="Q912" s="140"/>
      <c r="R912" s="126"/>
      <c r="S912" s="125">
        <f>VLOOKUP(C912,'4'!$B$2:$I$1053,3,FALSE)</f>
        <v>3.9629629629629633E-2</v>
      </c>
      <c r="T912" s="5">
        <f>VLOOKUP(C912,'4'!$B$2:$I$1053,4,FALSE)</f>
        <v>112</v>
      </c>
      <c r="U912" s="140">
        <f>VLOOKUP(T912,Баллы!$A$2:$B$101,2)+V912/2</f>
        <v>6</v>
      </c>
      <c r="V912" s="126">
        <f>VLOOKUP(C912,'4'!$B$2:$I$1053,6,FALSE)</f>
        <v>10</v>
      </c>
      <c r="W912" s="136"/>
      <c r="X912" s="5"/>
      <c r="Y912" s="140"/>
      <c r="Z912" s="126"/>
      <c r="AA912" s="136"/>
      <c r="AB912" s="257"/>
      <c r="AC912" s="140"/>
      <c r="AD912" s="126"/>
      <c r="AE912" s="136"/>
      <c r="AF912" s="5"/>
      <c r="AG912" s="140"/>
      <c r="AH912" s="126"/>
      <c r="AI912" s="155"/>
      <c r="AJ912" s="123"/>
      <c r="AK912" s="139"/>
      <c r="AL912" s="124"/>
      <c r="AM912" s="155"/>
      <c r="AN912" s="123"/>
      <c r="AO912" s="139"/>
      <c r="AP912" s="124"/>
      <c r="AQ912" s="122"/>
      <c r="AR912" s="123"/>
      <c r="AS912" s="139"/>
      <c r="AT912" s="124"/>
      <c r="AU912" s="122"/>
      <c r="AV912" s="123"/>
      <c r="AW912" s="139"/>
      <c r="AX912" s="124"/>
    </row>
    <row r="913" spans="1:50">
      <c r="A913" s="245">
        <f>IF(D913=0," ",RANK(D913,$D$3:$D$1238,0))</f>
        <v>874</v>
      </c>
      <c r="B913" s="246">
        <v>874</v>
      </c>
      <c r="C913" s="107" t="s">
        <v>1872</v>
      </c>
      <c r="D913" s="115">
        <f>I913+M913+Q913+U913+Y913+AC913+AG913+AK913+AO913+AW913+AS913</f>
        <v>6</v>
      </c>
      <c r="E913" s="115">
        <f>J913+N913+R913+V913+Z913+AD913+AH913+AL913+AP913+AX913+AT913</f>
        <v>10</v>
      </c>
      <c r="F913" s="273">
        <f>COUNTA(H913,L913,P913,T913,X913,AB913,AF913,AJ913,AN913,AV913,AR913)</f>
        <v>1</v>
      </c>
      <c r="G913" s="121"/>
      <c r="H913" s="5"/>
      <c r="I913" s="140"/>
      <c r="J913" s="126"/>
      <c r="K913" s="125"/>
      <c r="L913" s="5"/>
      <c r="M913" s="140"/>
      <c r="N913" s="126"/>
      <c r="O913" s="125"/>
      <c r="P913" s="5"/>
      <c r="Q913" s="140"/>
      <c r="R913" s="126"/>
      <c r="S913" s="125">
        <f>VLOOKUP(C913,'4'!$B$2:$I$1053,3,FALSE)</f>
        <v>3.9722222222222221E-2</v>
      </c>
      <c r="T913" s="5">
        <f>VLOOKUP(C913,'4'!$B$2:$I$1053,4,FALSE)</f>
        <v>113</v>
      </c>
      <c r="U913" s="140">
        <f>VLOOKUP(T913,Баллы!$A$2:$B$101,2)+V913/2</f>
        <v>6</v>
      </c>
      <c r="V913" s="126">
        <f>VLOOKUP(C913,'4'!$B$2:$I$1053,6,FALSE)</f>
        <v>10</v>
      </c>
      <c r="W913" s="136"/>
      <c r="X913" s="5"/>
      <c r="Y913" s="140"/>
      <c r="Z913" s="126"/>
      <c r="AA913" s="136"/>
      <c r="AB913" s="257"/>
      <c r="AC913" s="140"/>
      <c r="AD913" s="126"/>
      <c r="AE913" s="136"/>
      <c r="AF913" s="5"/>
      <c r="AG913" s="140"/>
      <c r="AH913" s="126"/>
      <c r="AI913" s="155"/>
      <c r="AJ913" s="123"/>
      <c r="AK913" s="139"/>
      <c r="AL913" s="124"/>
      <c r="AM913" s="155"/>
      <c r="AN913" s="123"/>
      <c r="AO913" s="139"/>
      <c r="AP913" s="124"/>
      <c r="AQ913" s="122"/>
      <c r="AR913" s="123"/>
      <c r="AS913" s="139"/>
      <c r="AT913" s="124"/>
      <c r="AU913" s="122"/>
      <c r="AV913" s="123"/>
      <c r="AW913" s="139"/>
      <c r="AX913" s="124"/>
    </row>
    <row r="914" spans="1:50">
      <c r="A914" s="245">
        <f>IF(D914=0," ",RANK(D914,$D$3:$D$1238,0))</f>
        <v>874</v>
      </c>
      <c r="B914" s="246">
        <v>874</v>
      </c>
      <c r="C914" s="107" t="s">
        <v>2231</v>
      </c>
      <c r="D914" s="115">
        <f>I914+M914+Q914+U914+Y914+AC914+AG914+AK914+AO914+AW914+AS914</f>
        <v>6</v>
      </c>
      <c r="E914" s="115">
        <f>J914+N914+R914+V914+Z914+AD914+AH914+AL914+AP914+AX914+AT914</f>
        <v>10</v>
      </c>
      <c r="F914" s="273">
        <f>COUNTA(H914,L914,P914,T914,X914,AB914,AF914,AJ914,AN914,AV914,AR914)</f>
        <v>1</v>
      </c>
      <c r="G914" s="121"/>
      <c r="H914" s="5"/>
      <c r="I914" s="140"/>
      <c r="J914" s="126"/>
      <c r="K914" s="125"/>
      <c r="L914" s="5"/>
      <c r="M914" s="140"/>
      <c r="N914" s="126"/>
      <c r="O914" s="125"/>
      <c r="P914" s="5"/>
      <c r="Q914" s="140"/>
      <c r="R914" s="126"/>
      <c r="S914" s="125">
        <f>VLOOKUP(C914,'4'!$B$2:$I$1053,3,FALSE)</f>
        <v>4.0011574074074074E-2</v>
      </c>
      <c r="T914" s="5">
        <f>VLOOKUP(C914,'4'!$B$2:$I$1053,4,FALSE)</f>
        <v>114</v>
      </c>
      <c r="U914" s="140">
        <f>VLOOKUP(T914,Баллы!$A$2:$B$101,2)+V914/2</f>
        <v>6</v>
      </c>
      <c r="V914" s="126">
        <f>VLOOKUP(C914,'4'!$B$2:$I$1053,6,FALSE)</f>
        <v>10</v>
      </c>
      <c r="W914" s="136"/>
      <c r="X914" s="5"/>
      <c r="Y914" s="140"/>
      <c r="Z914" s="126"/>
      <c r="AA914" s="136"/>
      <c r="AB914" s="257"/>
      <c r="AC914" s="140"/>
      <c r="AD914" s="126"/>
      <c r="AE914" s="136"/>
      <c r="AF914" s="5"/>
      <c r="AG914" s="140"/>
      <c r="AH914" s="126"/>
      <c r="AI914" s="155"/>
      <c r="AJ914" s="123"/>
      <c r="AK914" s="139"/>
      <c r="AL914" s="124"/>
      <c r="AM914" s="155"/>
      <c r="AN914" s="123"/>
      <c r="AO914" s="139"/>
      <c r="AP914" s="124"/>
      <c r="AQ914" s="122"/>
      <c r="AR914" s="123"/>
      <c r="AS914" s="139"/>
      <c r="AT914" s="124"/>
      <c r="AU914" s="122"/>
      <c r="AV914" s="123"/>
      <c r="AW914" s="139"/>
      <c r="AX914" s="124"/>
    </row>
    <row r="915" spans="1:50">
      <c r="A915" s="245">
        <f>IF(D915=0," ",RANK(D915,$D$3:$D$1238,0))</f>
        <v>874</v>
      </c>
      <c r="B915" s="246">
        <v>874</v>
      </c>
      <c r="C915" s="107" t="s">
        <v>1541</v>
      </c>
      <c r="D915" s="115">
        <f>I915+M915+Q915+U915+Y915+AC915+AG915+AK915+AO915+AW915+AS915</f>
        <v>6</v>
      </c>
      <c r="E915" s="115">
        <f>J915+N915+R915+V915+Z915+AD915+AH915+AL915+AP915+AX915+AT915</f>
        <v>10</v>
      </c>
      <c r="F915" s="273">
        <f>COUNTA(H915,L915,P915,T915,X915,AB915,AF915,AJ915,AN915,AV915,AR915)</f>
        <v>1</v>
      </c>
      <c r="G915" s="121"/>
      <c r="H915" s="5"/>
      <c r="I915" s="140"/>
      <c r="J915" s="126"/>
      <c r="K915" s="125"/>
      <c r="L915" s="5"/>
      <c r="M915" s="140"/>
      <c r="N915" s="126"/>
      <c r="O915" s="125"/>
      <c r="P915" s="5"/>
      <c r="Q915" s="140"/>
      <c r="R915" s="126"/>
      <c r="S915" s="125">
        <f>VLOOKUP(C915,'4'!$B$2:$I$1053,3,FALSE)</f>
        <v>4.0046296296296295E-2</v>
      </c>
      <c r="T915" s="5">
        <f>VLOOKUP(C915,'4'!$B$2:$I$1053,4,FALSE)</f>
        <v>115</v>
      </c>
      <c r="U915" s="140">
        <f>VLOOKUP(T915,Баллы!$A$2:$B$101,2)+V915/2</f>
        <v>6</v>
      </c>
      <c r="V915" s="126">
        <f>VLOOKUP(C915,'4'!$B$2:$I$1053,6,FALSE)</f>
        <v>10</v>
      </c>
      <c r="W915" s="136"/>
      <c r="X915" s="5"/>
      <c r="Y915" s="140"/>
      <c r="Z915" s="126"/>
      <c r="AA915" s="136"/>
      <c r="AB915" s="257"/>
      <c r="AC915" s="140"/>
      <c r="AD915" s="126"/>
      <c r="AE915" s="136"/>
      <c r="AF915" s="5"/>
      <c r="AG915" s="140"/>
      <c r="AH915" s="126"/>
      <c r="AI915" s="155"/>
      <c r="AJ915" s="123"/>
      <c r="AK915" s="139"/>
      <c r="AL915" s="124"/>
      <c r="AM915" s="155"/>
      <c r="AN915" s="123"/>
      <c r="AO915" s="139"/>
      <c r="AP915" s="124"/>
      <c r="AQ915" s="122"/>
      <c r="AR915" s="123"/>
      <c r="AS915" s="139"/>
      <c r="AT915" s="124"/>
      <c r="AU915" s="122"/>
      <c r="AV915" s="123"/>
      <c r="AW915" s="139"/>
      <c r="AX915" s="124"/>
    </row>
    <row r="916" spans="1:50">
      <c r="A916" s="245">
        <f>IF(D916=0," ",RANK(D916,$D$3:$D$1238,0))</f>
        <v>874</v>
      </c>
      <c r="B916" s="246">
        <v>874</v>
      </c>
      <c r="C916" s="107" t="s">
        <v>1633</v>
      </c>
      <c r="D916" s="115">
        <f>I916+M916+Q916+U916+Y916+AC916+AG916+AK916+AO916+AW916+AS916</f>
        <v>6</v>
      </c>
      <c r="E916" s="115">
        <f>J916+N916+R916+V916+Z916+AD916+AH916+AL916+AP916+AX916+AT916</f>
        <v>10</v>
      </c>
      <c r="F916" s="273">
        <f>COUNTA(H916,L916,P916,T916,X916,AB916,AF916,AJ916,AN916,AV916,AR916)</f>
        <v>1</v>
      </c>
      <c r="G916" s="121"/>
      <c r="H916" s="5"/>
      <c r="I916" s="140"/>
      <c r="J916" s="126"/>
      <c r="K916" s="125"/>
      <c r="L916" s="5"/>
      <c r="M916" s="140"/>
      <c r="N916" s="126"/>
      <c r="O916" s="125"/>
      <c r="P916" s="5"/>
      <c r="Q916" s="140"/>
      <c r="R916" s="126"/>
      <c r="S916" s="125">
        <f>VLOOKUP(C916,'4'!$B$2:$I$1053,3,FALSE)</f>
        <v>4.0081018518518516E-2</v>
      </c>
      <c r="T916" s="5">
        <f>VLOOKUP(C916,'4'!$B$2:$I$1053,4,FALSE)</f>
        <v>116</v>
      </c>
      <c r="U916" s="140">
        <f>VLOOKUP(T916,Баллы!$A$2:$B$101,2)+V916/2</f>
        <v>6</v>
      </c>
      <c r="V916" s="126">
        <f>VLOOKUP(C916,'4'!$B$2:$I$1053,6,FALSE)</f>
        <v>10</v>
      </c>
      <c r="W916" s="136"/>
      <c r="X916" s="5"/>
      <c r="Y916" s="140"/>
      <c r="Z916" s="126"/>
      <c r="AA916" s="136"/>
      <c r="AB916" s="257"/>
      <c r="AC916" s="140"/>
      <c r="AD916" s="126"/>
      <c r="AE916" s="136"/>
      <c r="AF916" s="5"/>
      <c r="AG916" s="140"/>
      <c r="AH916" s="126"/>
      <c r="AI916" s="155"/>
      <c r="AJ916" s="123"/>
      <c r="AK916" s="139"/>
      <c r="AL916" s="124"/>
      <c r="AM916" s="155"/>
      <c r="AN916" s="123"/>
      <c r="AO916" s="139"/>
      <c r="AP916" s="124"/>
      <c r="AQ916" s="122"/>
      <c r="AR916" s="123"/>
      <c r="AS916" s="139"/>
      <c r="AT916" s="124"/>
      <c r="AU916" s="122"/>
      <c r="AV916" s="123"/>
      <c r="AW916" s="139"/>
      <c r="AX916" s="124"/>
    </row>
    <row r="917" spans="1:50">
      <c r="A917" s="245">
        <f>IF(D917=0," ",RANK(D917,$D$3:$D$1238,0))</f>
        <v>874</v>
      </c>
      <c r="B917" s="246">
        <v>874</v>
      </c>
      <c r="C917" s="107" t="s">
        <v>1670</v>
      </c>
      <c r="D917" s="115">
        <f>I917+M917+Q917+U917+Y917+AC917+AG917+AK917+AO917+AW917+AS917</f>
        <v>6</v>
      </c>
      <c r="E917" s="115">
        <f>J917+N917+R917+V917+Z917+AD917+AH917+AL917+AP917+AX917+AT917</f>
        <v>10</v>
      </c>
      <c r="F917" s="273">
        <f>COUNTA(H917,L917,P917,T917,X917,AB917,AF917,AJ917,AN917,AV917,AR917)</f>
        <v>1</v>
      </c>
      <c r="G917" s="121"/>
      <c r="H917" s="5"/>
      <c r="I917" s="140"/>
      <c r="J917" s="126"/>
      <c r="K917" s="125"/>
      <c r="L917" s="5"/>
      <c r="M917" s="140"/>
      <c r="N917" s="126"/>
      <c r="O917" s="125"/>
      <c r="P917" s="5"/>
      <c r="Q917" s="140"/>
      <c r="R917" s="126"/>
      <c r="S917" s="125">
        <f>VLOOKUP(C917,'4'!$B$2:$I$1053,3,FALSE)</f>
        <v>4.0312500000000001E-2</v>
      </c>
      <c r="T917" s="5">
        <f>VLOOKUP(C917,'4'!$B$2:$I$1053,4,FALSE)</f>
        <v>120</v>
      </c>
      <c r="U917" s="140">
        <f>VLOOKUP(T917,Баллы!$A$2:$B$101,2)+V917/2</f>
        <v>6</v>
      </c>
      <c r="V917" s="126">
        <f>VLOOKUP(C917,'4'!$B$2:$I$1053,6,FALSE)</f>
        <v>10</v>
      </c>
      <c r="W917" s="136"/>
      <c r="X917" s="5"/>
      <c r="Y917" s="140"/>
      <c r="Z917" s="126"/>
      <c r="AA917" s="136"/>
      <c r="AB917" s="257"/>
      <c r="AC917" s="140"/>
      <c r="AD917" s="126"/>
      <c r="AE917" s="136"/>
      <c r="AF917" s="5"/>
      <c r="AG917" s="140"/>
      <c r="AH917" s="126"/>
      <c r="AI917" s="155"/>
      <c r="AJ917" s="123"/>
      <c r="AK917" s="139"/>
      <c r="AL917" s="124"/>
      <c r="AM917" s="155"/>
      <c r="AN917" s="123"/>
      <c r="AO917" s="139"/>
      <c r="AP917" s="124"/>
      <c r="AQ917" s="122"/>
      <c r="AR917" s="123"/>
      <c r="AS917" s="139"/>
      <c r="AT917" s="124"/>
      <c r="AU917" s="122"/>
      <c r="AV917" s="123"/>
      <c r="AW917" s="139"/>
      <c r="AX917" s="124"/>
    </row>
    <row r="918" spans="1:50">
      <c r="A918" s="245">
        <f>IF(D918=0," ",RANK(D918,$D$3:$D$1238,0))</f>
        <v>874</v>
      </c>
      <c r="B918" s="246">
        <v>874</v>
      </c>
      <c r="C918" s="107" t="s">
        <v>1944</v>
      </c>
      <c r="D918" s="115">
        <f>I918+M918+Q918+U918+Y918+AC918+AG918+AK918+AO918+AW918+AS918</f>
        <v>6</v>
      </c>
      <c r="E918" s="115">
        <f>J918+N918+R918+V918+Z918+AD918+AH918+AL918+AP918+AX918+AT918</f>
        <v>10</v>
      </c>
      <c r="F918" s="273">
        <f>COUNTA(H918,L918,P918,T918,X918,AB918,AF918,AJ918,AN918,AV918,AR918)</f>
        <v>1</v>
      </c>
      <c r="G918" s="121"/>
      <c r="H918" s="5"/>
      <c r="I918" s="140"/>
      <c r="J918" s="126"/>
      <c r="K918" s="125"/>
      <c r="L918" s="5"/>
      <c r="M918" s="140"/>
      <c r="N918" s="126"/>
      <c r="O918" s="125"/>
      <c r="P918" s="5"/>
      <c r="Q918" s="140"/>
      <c r="R918" s="126"/>
      <c r="S918" s="125">
        <f>VLOOKUP(C918,'4'!$B$2:$I$1053,3,FALSE)</f>
        <v>4.0578703703703707E-2</v>
      </c>
      <c r="T918" s="5">
        <f>VLOOKUP(C918,'4'!$B$2:$I$1053,4,FALSE)</f>
        <v>123</v>
      </c>
      <c r="U918" s="140">
        <f>VLOOKUP(T918,Баллы!$A$2:$B$101,2)+V918/2</f>
        <v>6</v>
      </c>
      <c r="V918" s="126">
        <f>VLOOKUP(C918,'4'!$B$2:$I$1053,6,FALSE)</f>
        <v>10</v>
      </c>
      <c r="W918" s="136"/>
      <c r="X918" s="5"/>
      <c r="Y918" s="140"/>
      <c r="Z918" s="126"/>
      <c r="AA918" s="136"/>
      <c r="AB918" s="257"/>
      <c r="AC918" s="140"/>
      <c r="AD918" s="126"/>
      <c r="AE918" s="136"/>
      <c r="AF918" s="5"/>
      <c r="AG918" s="140"/>
      <c r="AH918" s="126"/>
      <c r="AI918" s="155"/>
      <c r="AJ918" s="123"/>
      <c r="AK918" s="139"/>
      <c r="AL918" s="124"/>
      <c r="AM918" s="155"/>
      <c r="AN918" s="123"/>
      <c r="AO918" s="139"/>
      <c r="AP918" s="124"/>
      <c r="AQ918" s="122"/>
      <c r="AR918" s="123"/>
      <c r="AS918" s="139"/>
      <c r="AT918" s="124"/>
      <c r="AU918" s="122"/>
      <c r="AV918" s="123"/>
      <c r="AW918" s="139"/>
      <c r="AX918" s="124"/>
    </row>
    <row r="919" spans="1:50">
      <c r="A919" s="245">
        <f>IF(D919=0," ",RANK(D919,$D$3:$D$1238,0))</f>
        <v>874</v>
      </c>
      <c r="B919" s="246">
        <v>874</v>
      </c>
      <c r="C919" s="107" t="s">
        <v>1448</v>
      </c>
      <c r="D919" s="115">
        <f>I919+M919+Q919+U919+Y919+AC919+AG919+AK919+AO919+AW919+AS919</f>
        <v>6</v>
      </c>
      <c r="E919" s="115">
        <f>J919+N919+R919+V919+Z919+AD919+AH919+AL919+AP919+AX919+AT919</f>
        <v>10</v>
      </c>
      <c r="F919" s="273">
        <f>COUNTA(H919,L919,P919,T919,X919,AB919,AF919,AJ919,AN919,AV919,AR919)</f>
        <v>1</v>
      </c>
      <c r="G919" s="121"/>
      <c r="H919" s="5"/>
      <c r="I919" s="140"/>
      <c r="J919" s="126"/>
      <c r="K919" s="125"/>
      <c r="L919" s="5"/>
      <c r="M919" s="140"/>
      <c r="N919" s="126"/>
      <c r="O919" s="125"/>
      <c r="P919" s="5"/>
      <c r="Q919" s="140"/>
      <c r="R919" s="126"/>
      <c r="S919" s="125">
        <f>VLOOKUP(C919,'4'!$B$2:$I$1053,3,FALSE)</f>
        <v>4.0868055555555553E-2</v>
      </c>
      <c r="T919" s="5">
        <f>VLOOKUP(C919,'4'!$B$2:$I$1053,4,FALSE)</f>
        <v>125</v>
      </c>
      <c r="U919" s="140">
        <f>VLOOKUP(T919,Баллы!$A$2:$B$101,2)+V919/2</f>
        <v>6</v>
      </c>
      <c r="V919" s="126">
        <f>VLOOKUP(C919,'4'!$B$2:$I$1053,6,FALSE)</f>
        <v>10</v>
      </c>
      <c r="W919" s="136"/>
      <c r="X919" s="5"/>
      <c r="Y919" s="140"/>
      <c r="Z919" s="126"/>
      <c r="AA919" s="136"/>
      <c r="AB919" s="257"/>
      <c r="AC919" s="140"/>
      <c r="AD919" s="126"/>
      <c r="AE919" s="136"/>
      <c r="AF919" s="5"/>
      <c r="AG919" s="140"/>
      <c r="AH919" s="126"/>
      <c r="AI919" s="155"/>
      <c r="AJ919" s="123"/>
      <c r="AK919" s="139"/>
      <c r="AL919" s="124"/>
      <c r="AM919" s="155"/>
      <c r="AN919" s="123"/>
      <c r="AO919" s="139"/>
      <c r="AP919" s="124"/>
      <c r="AQ919" s="122"/>
      <c r="AR919" s="123"/>
      <c r="AS919" s="139"/>
      <c r="AT919" s="124"/>
      <c r="AU919" s="122"/>
      <c r="AV919" s="123"/>
      <c r="AW919" s="139"/>
      <c r="AX919" s="124"/>
    </row>
    <row r="920" spans="1:50">
      <c r="A920" s="245">
        <f>IF(D920=0," ",RANK(D920,$D$3:$D$1238,0))</f>
        <v>874</v>
      </c>
      <c r="B920" s="246">
        <v>874</v>
      </c>
      <c r="C920" s="107" t="s">
        <v>2021</v>
      </c>
      <c r="D920" s="115">
        <f>I920+M920+Q920+U920+Y920+AC920+AG920+AK920+AO920+AW920+AS920</f>
        <v>6</v>
      </c>
      <c r="E920" s="115">
        <f>J920+N920+R920+V920+Z920+AD920+AH920+AL920+AP920+AX920+AT920</f>
        <v>10</v>
      </c>
      <c r="F920" s="273">
        <f>COUNTA(H920,L920,P920,T920,X920,AB920,AF920,AJ920,AN920,AV920,AR920)</f>
        <v>1</v>
      </c>
      <c r="G920" s="121"/>
      <c r="H920" s="5"/>
      <c r="I920" s="140"/>
      <c r="J920" s="126"/>
      <c r="K920" s="125"/>
      <c r="L920" s="5"/>
      <c r="M920" s="140"/>
      <c r="N920" s="126"/>
      <c r="O920" s="125"/>
      <c r="P920" s="5"/>
      <c r="Q920" s="140"/>
      <c r="R920" s="126"/>
      <c r="S920" s="125">
        <f>VLOOKUP(C920,'4'!$B$2:$I$1053,3,FALSE)</f>
        <v>4.1122685185185186E-2</v>
      </c>
      <c r="T920" s="5">
        <f>VLOOKUP(C920,'4'!$B$2:$I$1053,4,FALSE)</f>
        <v>128</v>
      </c>
      <c r="U920" s="140">
        <f>VLOOKUP(T920,Баллы!$A$2:$B$101,2)+V920/2</f>
        <v>6</v>
      </c>
      <c r="V920" s="126">
        <f>VLOOKUP(C920,'4'!$B$2:$I$1053,6,FALSE)</f>
        <v>10</v>
      </c>
      <c r="W920" s="136"/>
      <c r="X920" s="5"/>
      <c r="Y920" s="140"/>
      <c r="Z920" s="126"/>
      <c r="AA920" s="136"/>
      <c r="AB920" s="257"/>
      <c r="AC920" s="140"/>
      <c r="AD920" s="126"/>
      <c r="AE920" s="136"/>
      <c r="AF920" s="5"/>
      <c r="AG920" s="140"/>
      <c r="AH920" s="126"/>
      <c r="AI920" s="155"/>
      <c r="AJ920" s="123"/>
      <c r="AK920" s="139"/>
      <c r="AL920" s="124"/>
      <c r="AM920" s="155"/>
      <c r="AN920" s="123"/>
      <c r="AO920" s="139"/>
      <c r="AP920" s="124"/>
      <c r="AQ920" s="122"/>
      <c r="AR920" s="123"/>
      <c r="AS920" s="139"/>
      <c r="AT920" s="124"/>
      <c r="AU920" s="122"/>
      <c r="AV920" s="123"/>
      <c r="AW920" s="139"/>
      <c r="AX920" s="124"/>
    </row>
    <row r="921" spans="1:50">
      <c r="A921" s="245">
        <f>IF(D921=0," ",RANK(D921,$D$3:$D$1238,0))</f>
        <v>874</v>
      </c>
      <c r="B921" s="246">
        <v>874</v>
      </c>
      <c r="C921" s="107" t="s">
        <v>1654</v>
      </c>
      <c r="D921" s="115">
        <f>I921+M921+Q921+U921+Y921+AC921+AG921+AK921+AO921+AW921+AS921</f>
        <v>6</v>
      </c>
      <c r="E921" s="115">
        <f>J921+N921+R921+V921+Z921+AD921+AH921+AL921+AP921+AX921+AT921</f>
        <v>10</v>
      </c>
      <c r="F921" s="273">
        <f>COUNTA(H921,L921,P921,T921,X921,AB921,AF921,AJ921,AN921,AV921,AR921)</f>
        <v>1</v>
      </c>
      <c r="G921" s="121"/>
      <c r="H921" s="5"/>
      <c r="I921" s="140"/>
      <c r="J921" s="126"/>
      <c r="K921" s="125"/>
      <c r="L921" s="5"/>
      <c r="M921" s="140"/>
      <c r="N921" s="126"/>
      <c r="O921" s="125"/>
      <c r="P921" s="5"/>
      <c r="Q921" s="140"/>
      <c r="R921" s="126"/>
      <c r="S921" s="125">
        <f>VLOOKUP(C921,'4'!$B$2:$I$1053,3,FALSE)</f>
        <v>4.1122685185185186E-2</v>
      </c>
      <c r="T921" s="5">
        <f>VLOOKUP(C921,'4'!$B$2:$I$1053,4,FALSE)</f>
        <v>129</v>
      </c>
      <c r="U921" s="140">
        <f>VLOOKUP(T921,Баллы!$A$2:$B$101,2)+V921/2</f>
        <v>6</v>
      </c>
      <c r="V921" s="126">
        <f>VLOOKUP(C921,'4'!$B$2:$I$1053,6,FALSE)</f>
        <v>10</v>
      </c>
      <c r="W921" s="136"/>
      <c r="X921" s="5"/>
      <c r="Y921" s="140"/>
      <c r="Z921" s="126"/>
      <c r="AA921" s="136"/>
      <c r="AB921" s="257"/>
      <c r="AC921" s="140"/>
      <c r="AD921" s="126"/>
      <c r="AE921" s="136"/>
      <c r="AF921" s="5"/>
      <c r="AG921" s="140"/>
      <c r="AH921" s="126"/>
      <c r="AI921" s="155"/>
      <c r="AJ921" s="123"/>
      <c r="AK921" s="139"/>
      <c r="AL921" s="124"/>
      <c r="AM921" s="155"/>
      <c r="AN921" s="123"/>
      <c r="AO921" s="139"/>
      <c r="AP921" s="124"/>
      <c r="AQ921" s="122"/>
      <c r="AR921" s="123"/>
      <c r="AS921" s="139"/>
      <c r="AT921" s="124"/>
      <c r="AU921" s="122"/>
      <c r="AV921" s="123"/>
      <c r="AW921" s="139"/>
      <c r="AX921" s="124"/>
    </row>
    <row r="922" spans="1:50">
      <c r="A922" s="245">
        <f>IF(D922=0," ",RANK(D922,$D$3:$D$1238,0))</f>
        <v>874</v>
      </c>
      <c r="B922" s="246">
        <v>874</v>
      </c>
      <c r="C922" s="107" t="s">
        <v>1914</v>
      </c>
      <c r="D922" s="115">
        <f>I922+M922+Q922+U922+Y922+AC922+AG922+AK922+AO922+AW922+AS922</f>
        <v>6</v>
      </c>
      <c r="E922" s="115">
        <f>J922+N922+R922+V922+Z922+AD922+AH922+AL922+AP922+AX922+AT922</f>
        <v>10</v>
      </c>
      <c r="F922" s="273">
        <f>COUNTA(H922,L922,P922,T922,X922,AB922,AF922,AJ922,AN922,AV922,AR922)</f>
        <v>1</v>
      </c>
      <c r="G922" s="121"/>
      <c r="H922" s="5"/>
      <c r="I922" s="140"/>
      <c r="J922" s="126"/>
      <c r="K922" s="125"/>
      <c r="L922" s="5"/>
      <c r="M922" s="140"/>
      <c r="N922" s="126"/>
      <c r="O922" s="125"/>
      <c r="P922" s="5"/>
      <c r="Q922" s="140"/>
      <c r="R922" s="126"/>
      <c r="S922" s="125">
        <f>VLOOKUP(C922,'4'!$B$2:$I$1053,3,FALSE)</f>
        <v>4.1145833333333333E-2</v>
      </c>
      <c r="T922" s="5">
        <f>VLOOKUP(C922,'4'!$B$2:$I$1053,4,FALSE)</f>
        <v>130</v>
      </c>
      <c r="U922" s="140">
        <f>VLOOKUP(T922,Баллы!$A$2:$B$101,2)+V922/2</f>
        <v>6</v>
      </c>
      <c r="V922" s="126">
        <f>VLOOKUP(C922,'4'!$B$2:$I$1053,6,FALSE)</f>
        <v>10</v>
      </c>
      <c r="W922" s="136"/>
      <c r="X922" s="5"/>
      <c r="Y922" s="140"/>
      <c r="Z922" s="126"/>
      <c r="AA922" s="136"/>
      <c r="AB922" s="257"/>
      <c r="AC922" s="140"/>
      <c r="AD922" s="126"/>
      <c r="AE922" s="136"/>
      <c r="AF922" s="5"/>
      <c r="AG922" s="140"/>
      <c r="AH922" s="126"/>
      <c r="AI922" s="155"/>
      <c r="AJ922" s="123"/>
      <c r="AK922" s="139"/>
      <c r="AL922" s="124"/>
      <c r="AM922" s="155"/>
      <c r="AN922" s="123"/>
      <c r="AO922" s="139"/>
      <c r="AP922" s="124"/>
      <c r="AQ922" s="122"/>
      <c r="AR922" s="123"/>
      <c r="AS922" s="139"/>
      <c r="AT922" s="124"/>
      <c r="AU922" s="122"/>
      <c r="AV922" s="123"/>
      <c r="AW922" s="139"/>
      <c r="AX922" s="124"/>
    </row>
    <row r="923" spans="1:50">
      <c r="A923" s="245">
        <f>IF(D923=0," ",RANK(D923,$D$3:$D$1238,0))</f>
        <v>874</v>
      </c>
      <c r="B923" s="246">
        <v>874</v>
      </c>
      <c r="C923" s="107" t="s">
        <v>1648</v>
      </c>
      <c r="D923" s="115">
        <f>I923+M923+Q923+U923+Y923+AC923+AG923+AK923+AO923+AW923+AS923</f>
        <v>6</v>
      </c>
      <c r="E923" s="115">
        <f>J923+N923+R923+V923+Z923+AD923+AH923+AL923+AP923+AX923+AT923</f>
        <v>10</v>
      </c>
      <c r="F923" s="273">
        <f>COUNTA(H923,L923,P923,T923,X923,AB923,AF923,AJ923,AN923,AV923,AR923)</f>
        <v>1</v>
      </c>
      <c r="G923" s="121"/>
      <c r="H923" s="5"/>
      <c r="I923" s="140"/>
      <c r="J923" s="126"/>
      <c r="K923" s="125"/>
      <c r="L923" s="5"/>
      <c r="M923" s="140"/>
      <c r="N923" s="126"/>
      <c r="O923" s="125"/>
      <c r="P923" s="5"/>
      <c r="Q923" s="140"/>
      <c r="R923" s="126"/>
      <c r="S923" s="125">
        <f>VLOOKUP(C923,'4'!$B$2:$I$1053,3,FALSE)</f>
        <v>4.1273148148148149E-2</v>
      </c>
      <c r="T923" s="5">
        <f>VLOOKUP(C923,'4'!$B$2:$I$1053,4,FALSE)</f>
        <v>131</v>
      </c>
      <c r="U923" s="140">
        <f>VLOOKUP(T923,Баллы!$A$2:$B$101,2)+V923/2</f>
        <v>6</v>
      </c>
      <c r="V923" s="126">
        <f>VLOOKUP(C923,'4'!$B$2:$I$1053,6,FALSE)</f>
        <v>10</v>
      </c>
      <c r="W923" s="136"/>
      <c r="X923" s="5"/>
      <c r="Y923" s="140"/>
      <c r="Z923" s="126"/>
      <c r="AA923" s="136"/>
      <c r="AB923" s="257"/>
      <c r="AC923" s="140"/>
      <c r="AD923" s="126"/>
      <c r="AE923" s="136"/>
      <c r="AF923" s="5"/>
      <c r="AG923" s="140"/>
      <c r="AH923" s="126"/>
      <c r="AI923" s="155"/>
      <c r="AJ923" s="123"/>
      <c r="AK923" s="139"/>
      <c r="AL923" s="124"/>
      <c r="AM923" s="155"/>
      <c r="AN923" s="123"/>
      <c r="AO923" s="139"/>
      <c r="AP923" s="124"/>
      <c r="AQ923" s="122"/>
      <c r="AR923" s="123"/>
      <c r="AS923" s="139"/>
      <c r="AT923" s="124"/>
      <c r="AU923" s="122"/>
      <c r="AV923" s="123"/>
      <c r="AW923" s="139"/>
      <c r="AX923" s="124"/>
    </row>
    <row r="924" spans="1:50">
      <c r="A924" s="245">
        <f>IF(D924=0," ",RANK(D924,$D$3:$D$1238,0))</f>
        <v>874</v>
      </c>
      <c r="B924" s="246">
        <v>874</v>
      </c>
      <c r="C924" s="107" t="s">
        <v>1446</v>
      </c>
      <c r="D924" s="115">
        <f>I924+M924+Q924+U924+Y924+AC924+AG924+AK924+AO924+AW924+AS924</f>
        <v>6</v>
      </c>
      <c r="E924" s="115">
        <f>J924+N924+R924+V924+Z924+AD924+AH924+AL924+AP924+AX924+AT924</f>
        <v>10</v>
      </c>
      <c r="F924" s="273">
        <f>COUNTA(H924,L924,P924,T924,X924,AB924,AF924,AJ924,AN924,AV924,AR924)</f>
        <v>1</v>
      </c>
      <c r="G924" s="121"/>
      <c r="H924" s="5"/>
      <c r="I924" s="140"/>
      <c r="J924" s="126"/>
      <c r="K924" s="125"/>
      <c r="L924" s="5"/>
      <c r="M924" s="140"/>
      <c r="N924" s="126"/>
      <c r="O924" s="125"/>
      <c r="P924" s="5"/>
      <c r="Q924" s="140"/>
      <c r="R924" s="126"/>
      <c r="S924" s="125">
        <f>VLOOKUP(C924,'4'!$B$2:$I$1053,3,FALSE)</f>
        <v>4.1296296296296296E-2</v>
      </c>
      <c r="T924" s="5">
        <f>VLOOKUP(C924,'4'!$B$2:$I$1053,4,FALSE)</f>
        <v>133</v>
      </c>
      <c r="U924" s="140">
        <f>VLOOKUP(T924,Баллы!$A$2:$B$101,2)+V924/2</f>
        <v>6</v>
      </c>
      <c r="V924" s="126">
        <f>VLOOKUP(C924,'4'!$B$2:$I$1053,6,FALSE)</f>
        <v>10</v>
      </c>
      <c r="W924" s="136"/>
      <c r="X924" s="5"/>
      <c r="Y924" s="140"/>
      <c r="Z924" s="126"/>
      <c r="AA924" s="136"/>
      <c r="AB924" s="257"/>
      <c r="AC924" s="140"/>
      <c r="AD924" s="126"/>
      <c r="AE924" s="136"/>
      <c r="AF924" s="5"/>
      <c r="AG924" s="140"/>
      <c r="AH924" s="126"/>
      <c r="AI924" s="155"/>
      <c r="AJ924" s="123"/>
      <c r="AK924" s="139"/>
      <c r="AL924" s="124"/>
      <c r="AM924" s="155"/>
      <c r="AN924" s="123"/>
      <c r="AO924" s="139"/>
      <c r="AP924" s="124"/>
      <c r="AQ924" s="122"/>
      <c r="AR924" s="123"/>
      <c r="AS924" s="139"/>
      <c r="AT924" s="124"/>
      <c r="AU924" s="122"/>
      <c r="AV924" s="123"/>
      <c r="AW924" s="139"/>
      <c r="AX924" s="124"/>
    </row>
    <row r="925" spans="1:50">
      <c r="A925" s="245">
        <f>IF(D925=0," ",RANK(D925,$D$3:$D$1238,0))</f>
        <v>874</v>
      </c>
      <c r="B925" s="246">
        <v>874</v>
      </c>
      <c r="C925" s="107" t="s">
        <v>2280</v>
      </c>
      <c r="D925" s="115">
        <f>I925+M925+Q925+U925+Y925+AC925+AG925+AK925+AO925+AW925+AS925</f>
        <v>6</v>
      </c>
      <c r="E925" s="115">
        <f>J925+N925+R925+V925+Z925+AD925+AH925+AL925+AP925+AX925+AT925</f>
        <v>10</v>
      </c>
      <c r="F925" s="273">
        <f>COUNTA(H925,L925,P925,T925,X925,AB925,AF925,AJ925,AN925,AV925,AR925)</f>
        <v>1</v>
      </c>
      <c r="G925" s="121"/>
      <c r="H925" s="5"/>
      <c r="I925" s="140"/>
      <c r="J925" s="126"/>
      <c r="K925" s="125"/>
      <c r="L925" s="5"/>
      <c r="M925" s="140"/>
      <c r="N925" s="126"/>
      <c r="O925" s="125"/>
      <c r="P925" s="5"/>
      <c r="Q925" s="140"/>
      <c r="R925" s="126"/>
      <c r="S925" s="125">
        <f>VLOOKUP(C925,'4'!$B$2:$I$1053,3,FALSE)</f>
        <v>4.1724537037037039E-2</v>
      </c>
      <c r="T925" s="5">
        <f>VLOOKUP(C925,'4'!$B$2:$I$1053,4,FALSE)</f>
        <v>136</v>
      </c>
      <c r="U925" s="140">
        <f>VLOOKUP(T925,Баллы!$A$2:$B$101,2)+V925/2</f>
        <v>6</v>
      </c>
      <c r="V925" s="126">
        <f>VLOOKUP(C925,'4'!$B$2:$I$1053,6,FALSE)</f>
        <v>10</v>
      </c>
      <c r="W925" s="136"/>
      <c r="X925" s="5"/>
      <c r="Y925" s="140"/>
      <c r="Z925" s="126"/>
      <c r="AA925" s="136"/>
      <c r="AB925" s="257"/>
      <c r="AC925" s="140"/>
      <c r="AD925" s="126"/>
      <c r="AE925" s="136"/>
      <c r="AF925" s="5"/>
      <c r="AG925" s="140"/>
      <c r="AH925" s="126"/>
      <c r="AI925" s="155"/>
      <c r="AJ925" s="123"/>
      <c r="AK925" s="139"/>
      <c r="AL925" s="124"/>
      <c r="AM925" s="155"/>
      <c r="AN925" s="123"/>
      <c r="AO925" s="139"/>
      <c r="AP925" s="124"/>
      <c r="AQ925" s="122"/>
      <c r="AR925" s="123"/>
      <c r="AS925" s="139"/>
      <c r="AT925" s="124"/>
      <c r="AU925" s="122"/>
      <c r="AV925" s="123"/>
      <c r="AW925" s="139"/>
      <c r="AX925" s="124"/>
    </row>
    <row r="926" spans="1:50">
      <c r="A926" s="245">
        <f>IF(D926=0," ",RANK(D926,$D$3:$D$1238,0))</f>
        <v>874</v>
      </c>
      <c r="B926" s="246">
        <v>874</v>
      </c>
      <c r="C926" s="107" t="s">
        <v>1517</v>
      </c>
      <c r="D926" s="115">
        <f>I926+M926+Q926+U926+Y926+AC926+AG926+AK926+AO926+AW926+AS926</f>
        <v>6</v>
      </c>
      <c r="E926" s="115">
        <f>J926+N926+R926+V926+Z926+AD926+AH926+AL926+AP926+AX926+AT926</f>
        <v>10</v>
      </c>
      <c r="F926" s="273">
        <f>COUNTA(H926,L926,P926,T926,X926,AB926,AF926,AJ926,AN926,AV926,AR926)</f>
        <v>1</v>
      </c>
      <c r="G926" s="121"/>
      <c r="H926" s="5"/>
      <c r="I926" s="140"/>
      <c r="J926" s="126"/>
      <c r="K926" s="125"/>
      <c r="L926" s="5"/>
      <c r="M926" s="140"/>
      <c r="N926" s="126"/>
      <c r="O926" s="125"/>
      <c r="P926" s="5"/>
      <c r="Q926" s="140"/>
      <c r="R926" s="126"/>
      <c r="S926" s="125">
        <f>VLOOKUP(C926,'4'!$B$2:$I$1053,3,FALSE)</f>
        <v>4.1828703703703701E-2</v>
      </c>
      <c r="T926" s="5">
        <f>VLOOKUP(C926,'4'!$B$2:$I$1053,4,FALSE)</f>
        <v>138</v>
      </c>
      <c r="U926" s="140">
        <f>VLOOKUP(T926,Баллы!$A$2:$B$101,2)+V926/2</f>
        <v>6</v>
      </c>
      <c r="V926" s="126">
        <f>VLOOKUP(C926,'4'!$B$2:$I$1053,6,FALSE)</f>
        <v>10</v>
      </c>
      <c r="W926" s="136"/>
      <c r="X926" s="5"/>
      <c r="Y926" s="140"/>
      <c r="Z926" s="126"/>
      <c r="AA926" s="136"/>
      <c r="AB926" s="257"/>
      <c r="AC926" s="140"/>
      <c r="AD926" s="126"/>
      <c r="AE926" s="136"/>
      <c r="AF926" s="5"/>
      <c r="AG926" s="140"/>
      <c r="AH926" s="126"/>
      <c r="AI926" s="155"/>
      <c r="AJ926" s="123"/>
      <c r="AK926" s="139"/>
      <c r="AL926" s="124"/>
      <c r="AM926" s="155"/>
      <c r="AN926" s="123"/>
      <c r="AO926" s="139"/>
      <c r="AP926" s="124"/>
      <c r="AQ926" s="122"/>
      <c r="AR926" s="123"/>
      <c r="AS926" s="139"/>
      <c r="AT926" s="124"/>
      <c r="AU926" s="122"/>
      <c r="AV926" s="123"/>
      <c r="AW926" s="139"/>
      <c r="AX926" s="124"/>
    </row>
    <row r="927" spans="1:50">
      <c r="A927" s="245">
        <f>IF(D927=0," ",RANK(D927,$D$3:$D$1238,0))</f>
        <v>874</v>
      </c>
      <c r="B927" s="246">
        <v>874</v>
      </c>
      <c r="C927" s="107" t="s">
        <v>1776</v>
      </c>
      <c r="D927" s="115">
        <f>I927+M927+Q927+U927+Y927+AC927+AG927+AK927+AO927+AW927+AS927</f>
        <v>6</v>
      </c>
      <c r="E927" s="115">
        <f>J927+N927+R927+V927+Z927+AD927+AH927+AL927+AP927+AX927+AT927</f>
        <v>10</v>
      </c>
      <c r="F927" s="273">
        <f>COUNTA(H927,L927,P927,T927,X927,AB927,AF927,AJ927,AN927,AV927,AR927)</f>
        <v>1</v>
      </c>
      <c r="G927" s="121"/>
      <c r="H927" s="5"/>
      <c r="I927" s="140"/>
      <c r="J927" s="126"/>
      <c r="K927" s="125"/>
      <c r="L927" s="5"/>
      <c r="M927" s="140"/>
      <c r="N927" s="126"/>
      <c r="O927" s="125"/>
      <c r="P927" s="5"/>
      <c r="Q927" s="140"/>
      <c r="R927" s="126"/>
      <c r="S927" s="125">
        <f>VLOOKUP(C927,'4'!$B$2:$I$1053,3,FALSE)</f>
        <v>4.1979166666666665E-2</v>
      </c>
      <c r="T927" s="5">
        <f>VLOOKUP(C927,'4'!$B$2:$I$1053,4,FALSE)</f>
        <v>139</v>
      </c>
      <c r="U927" s="140">
        <f>VLOOKUP(T927,Баллы!$A$2:$B$101,2)+V927/2</f>
        <v>6</v>
      </c>
      <c r="V927" s="126">
        <f>VLOOKUP(C927,'4'!$B$2:$I$1053,6,FALSE)</f>
        <v>10</v>
      </c>
      <c r="W927" s="136"/>
      <c r="X927" s="5"/>
      <c r="Y927" s="140"/>
      <c r="Z927" s="126"/>
      <c r="AA927" s="136"/>
      <c r="AB927" s="257"/>
      <c r="AC927" s="140"/>
      <c r="AD927" s="126"/>
      <c r="AE927" s="136"/>
      <c r="AF927" s="5"/>
      <c r="AG927" s="140"/>
      <c r="AH927" s="126"/>
      <c r="AI927" s="155"/>
      <c r="AJ927" s="123"/>
      <c r="AK927" s="139"/>
      <c r="AL927" s="124"/>
      <c r="AM927" s="155"/>
      <c r="AN927" s="123"/>
      <c r="AO927" s="139"/>
      <c r="AP927" s="124"/>
      <c r="AQ927" s="122"/>
      <c r="AR927" s="123"/>
      <c r="AS927" s="139"/>
      <c r="AT927" s="124"/>
      <c r="AU927" s="122"/>
      <c r="AV927" s="123"/>
      <c r="AW927" s="139"/>
      <c r="AX927" s="124"/>
    </row>
    <row r="928" spans="1:50">
      <c r="A928" s="245">
        <f>IF(D928=0," ",RANK(D928,$D$3:$D$1238,0))</f>
        <v>874</v>
      </c>
      <c r="B928" s="246">
        <v>874</v>
      </c>
      <c r="C928" s="107" t="s">
        <v>2444</v>
      </c>
      <c r="D928" s="115">
        <f>I928+M928+Q928+U928+Y928+AC928+AG928+AK928+AO928+AW928+AS928</f>
        <v>6</v>
      </c>
      <c r="E928" s="115">
        <f>J928+N928+R928+V928+Z928+AD928+AH928+AL928+AP928+AX928+AT928</f>
        <v>10</v>
      </c>
      <c r="F928" s="273">
        <f>COUNTA(H928,L928,P928,T928,X928,AB928,AF928,AJ928,AN928,AV928,AR928)</f>
        <v>1</v>
      </c>
      <c r="G928" s="121"/>
      <c r="H928" s="5"/>
      <c r="I928" s="140"/>
      <c r="J928" s="126"/>
      <c r="K928" s="125"/>
      <c r="L928" s="5"/>
      <c r="M928" s="140"/>
      <c r="N928" s="126"/>
      <c r="O928" s="125"/>
      <c r="P928" s="5"/>
      <c r="Q928" s="140"/>
      <c r="R928" s="126"/>
      <c r="S928" s="125">
        <f>VLOOKUP(C928,'4'!$B$2:$I$1053,3,FALSE)</f>
        <v>4.207175925925926E-2</v>
      </c>
      <c r="T928" s="5">
        <f>VLOOKUP(C928,'4'!$B$2:$I$1053,4,FALSE)</f>
        <v>142</v>
      </c>
      <c r="U928" s="140">
        <f>VLOOKUP(T928,Баллы!$A$2:$B$101,2)+V928/2</f>
        <v>6</v>
      </c>
      <c r="V928" s="126">
        <f>VLOOKUP(C928,'4'!$B$2:$I$1053,6,FALSE)</f>
        <v>10</v>
      </c>
      <c r="W928" s="136"/>
      <c r="X928" s="5"/>
      <c r="Y928" s="140"/>
      <c r="Z928" s="126"/>
      <c r="AA928" s="136"/>
      <c r="AB928" s="257"/>
      <c r="AC928" s="140"/>
      <c r="AD928" s="126"/>
      <c r="AE928" s="136"/>
      <c r="AF928" s="5"/>
      <c r="AG928" s="140"/>
      <c r="AH928" s="126"/>
      <c r="AI928" s="155"/>
      <c r="AJ928" s="123"/>
      <c r="AK928" s="139"/>
      <c r="AL928" s="124"/>
      <c r="AM928" s="155"/>
      <c r="AN928" s="123"/>
      <c r="AO928" s="139"/>
      <c r="AP928" s="124"/>
      <c r="AQ928" s="122"/>
      <c r="AR928" s="123"/>
      <c r="AS928" s="139"/>
      <c r="AT928" s="124"/>
      <c r="AU928" s="122"/>
      <c r="AV928" s="123"/>
      <c r="AW928" s="139"/>
      <c r="AX928" s="124"/>
    </row>
    <row r="929" spans="1:50">
      <c r="A929" s="245">
        <f>IF(D929=0," ",RANK(D929,$D$3:$D$1238,0))</f>
        <v>874</v>
      </c>
      <c r="B929" s="246">
        <v>874</v>
      </c>
      <c r="C929" s="107" t="s">
        <v>2512</v>
      </c>
      <c r="D929" s="115">
        <f>I929+M929+Q929+U929+Y929+AC929+AG929+AK929+AO929+AW929+AS929</f>
        <v>6</v>
      </c>
      <c r="E929" s="115">
        <f>J929+N929+R929+V929+Z929+AD929+AH929+AL929+AP929+AX929+AT929</f>
        <v>10</v>
      </c>
      <c r="F929" s="273">
        <f>COUNTA(H929,L929,P929,T929,X929,AB929,AF929,AJ929,AN929,AV929,AR929)</f>
        <v>1</v>
      </c>
      <c r="G929" s="121"/>
      <c r="H929" s="5"/>
      <c r="I929" s="140"/>
      <c r="J929" s="126"/>
      <c r="K929" s="125"/>
      <c r="L929" s="5"/>
      <c r="M929" s="140"/>
      <c r="N929" s="126"/>
      <c r="O929" s="125"/>
      <c r="P929" s="5"/>
      <c r="Q929" s="140"/>
      <c r="R929" s="126"/>
      <c r="S929" s="125">
        <f>VLOOKUP(C929,'4'!$B$2:$I$1053,3,FALSE)</f>
        <v>4.2233796296296297E-2</v>
      </c>
      <c r="T929" s="5">
        <f>VLOOKUP(C929,'4'!$B$2:$I$1053,4,FALSE)</f>
        <v>143</v>
      </c>
      <c r="U929" s="140">
        <f>VLOOKUP(T929,Баллы!$A$2:$B$101,2)+V929/2</f>
        <v>6</v>
      </c>
      <c r="V929" s="126">
        <f>VLOOKUP(C929,'4'!$B$2:$I$1053,6,FALSE)</f>
        <v>10</v>
      </c>
      <c r="W929" s="136"/>
      <c r="X929" s="5"/>
      <c r="Y929" s="140"/>
      <c r="Z929" s="126"/>
      <c r="AA929" s="136"/>
      <c r="AB929" s="257"/>
      <c r="AC929" s="140"/>
      <c r="AD929" s="126"/>
      <c r="AE929" s="136"/>
      <c r="AF929" s="5"/>
      <c r="AG929" s="140"/>
      <c r="AH929" s="126"/>
      <c r="AI929" s="155"/>
      <c r="AJ929" s="123"/>
      <c r="AK929" s="139"/>
      <c r="AL929" s="124"/>
      <c r="AM929" s="155"/>
      <c r="AN929" s="123"/>
      <c r="AO929" s="139"/>
      <c r="AP929" s="124"/>
      <c r="AQ929" s="122"/>
      <c r="AR929" s="123"/>
      <c r="AS929" s="139"/>
      <c r="AT929" s="124"/>
      <c r="AU929" s="122"/>
      <c r="AV929" s="123"/>
      <c r="AW929" s="139"/>
      <c r="AX929" s="124"/>
    </row>
    <row r="930" spans="1:50">
      <c r="A930" s="245">
        <f>IF(D930=0," ",RANK(D930,$D$3:$D$1238,0))</f>
        <v>874</v>
      </c>
      <c r="B930" s="246">
        <v>874</v>
      </c>
      <c r="C930" s="107" t="s">
        <v>1779</v>
      </c>
      <c r="D930" s="115">
        <f>I930+M930+Q930+U930+Y930+AC930+AG930+AK930+AO930+AW930+AS930</f>
        <v>6</v>
      </c>
      <c r="E930" s="115">
        <f>J930+N930+R930+V930+Z930+AD930+AH930+AL930+AP930+AX930+AT930</f>
        <v>10</v>
      </c>
      <c r="F930" s="273">
        <f>COUNTA(H930,L930,P930,T930,X930,AB930,AF930,AJ930,AN930,AV930,AR930)</f>
        <v>1</v>
      </c>
      <c r="G930" s="121"/>
      <c r="H930" s="5"/>
      <c r="I930" s="140"/>
      <c r="J930" s="126"/>
      <c r="K930" s="125"/>
      <c r="L930" s="5"/>
      <c r="M930" s="140"/>
      <c r="N930" s="126"/>
      <c r="O930" s="125"/>
      <c r="P930" s="5"/>
      <c r="Q930" s="140"/>
      <c r="R930" s="126"/>
      <c r="S930" s="125">
        <f>VLOOKUP(C930,'4'!$B$2:$I$1053,3,FALSE)</f>
        <v>4.234953703703704E-2</v>
      </c>
      <c r="T930" s="5">
        <f>VLOOKUP(C930,'4'!$B$2:$I$1053,4,FALSE)</f>
        <v>145</v>
      </c>
      <c r="U930" s="140">
        <f>VLOOKUP(T930,Баллы!$A$2:$B$101,2)+V930/2</f>
        <v>6</v>
      </c>
      <c r="V930" s="126">
        <f>VLOOKUP(C930,'4'!$B$2:$I$1053,6,FALSE)</f>
        <v>10</v>
      </c>
      <c r="W930" s="136"/>
      <c r="X930" s="5"/>
      <c r="Y930" s="140"/>
      <c r="Z930" s="126"/>
      <c r="AA930" s="136"/>
      <c r="AB930" s="257"/>
      <c r="AC930" s="140"/>
      <c r="AD930" s="126"/>
      <c r="AE930" s="136"/>
      <c r="AF930" s="5"/>
      <c r="AG930" s="140"/>
      <c r="AH930" s="126"/>
      <c r="AI930" s="155"/>
      <c r="AJ930" s="123"/>
      <c r="AK930" s="139"/>
      <c r="AL930" s="124"/>
      <c r="AM930" s="155"/>
      <c r="AN930" s="123"/>
      <c r="AO930" s="139"/>
      <c r="AP930" s="124"/>
      <c r="AQ930" s="122"/>
      <c r="AR930" s="123"/>
      <c r="AS930" s="139"/>
      <c r="AT930" s="124"/>
      <c r="AU930" s="122"/>
      <c r="AV930" s="123"/>
      <c r="AW930" s="139"/>
      <c r="AX930" s="124"/>
    </row>
    <row r="931" spans="1:50">
      <c r="A931" s="245">
        <f>IF(D931=0," ",RANK(D931,$D$3:$D$1238,0))</f>
        <v>874</v>
      </c>
      <c r="B931" s="246">
        <v>874</v>
      </c>
      <c r="C931" s="107" t="s">
        <v>2332</v>
      </c>
      <c r="D931" s="115">
        <f>I931+M931+Q931+U931+Y931+AC931+AG931+AK931+AO931+AW931+AS931</f>
        <v>6</v>
      </c>
      <c r="E931" s="115">
        <f>J931+N931+R931+V931+Z931+AD931+AH931+AL931+AP931+AX931+AT931</f>
        <v>10</v>
      </c>
      <c r="F931" s="273">
        <f>COUNTA(H931,L931,P931,T931,X931,AB931,AF931,AJ931,AN931,AV931,AR931)</f>
        <v>1</v>
      </c>
      <c r="G931" s="121"/>
      <c r="H931" s="5"/>
      <c r="I931" s="140"/>
      <c r="J931" s="126"/>
      <c r="K931" s="125"/>
      <c r="L931" s="5"/>
      <c r="M931" s="140"/>
      <c r="N931" s="126"/>
      <c r="O931" s="125"/>
      <c r="P931" s="5"/>
      <c r="Q931" s="140"/>
      <c r="R931" s="126"/>
      <c r="S931" s="125">
        <f>VLOOKUP(C931,'4'!$B$2:$I$1053,3,FALSE)</f>
        <v>4.2372685185185187E-2</v>
      </c>
      <c r="T931" s="5">
        <f>VLOOKUP(C931,'4'!$B$2:$I$1053,4,FALSE)</f>
        <v>146</v>
      </c>
      <c r="U931" s="140">
        <f>VLOOKUP(T931,Баллы!$A$2:$B$101,2)+V931/2</f>
        <v>6</v>
      </c>
      <c r="V931" s="126">
        <f>VLOOKUP(C931,'4'!$B$2:$I$1053,6,FALSE)</f>
        <v>10</v>
      </c>
      <c r="W931" s="136"/>
      <c r="X931" s="5"/>
      <c r="Y931" s="140"/>
      <c r="Z931" s="126"/>
      <c r="AA931" s="136"/>
      <c r="AB931" s="257"/>
      <c r="AC931" s="140"/>
      <c r="AD931" s="126"/>
      <c r="AE931" s="136"/>
      <c r="AF931" s="5"/>
      <c r="AG931" s="140"/>
      <c r="AH931" s="126"/>
      <c r="AI931" s="155"/>
      <c r="AJ931" s="123"/>
      <c r="AK931" s="139"/>
      <c r="AL931" s="124"/>
      <c r="AM931" s="155"/>
      <c r="AN931" s="123"/>
      <c r="AO931" s="139"/>
      <c r="AP931" s="124"/>
      <c r="AQ931" s="122"/>
      <c r="AR931" s="123"/>
      <c r="AS931" s="139"/>
      <c r="AT931" s="124"/>
      <c r="AU931" s="122"/>
      <c r="AV931" s="123"/>
      <c r="AW931" s="139"/>
      <c r="AX931" s="124"/>
    </row>
    <row r="932" spans="1:50">
      <c r="A932" s="245">
        <f>IF(D932=0," ",RANK(D932,$D$3:$D$1238,0))</f>
        <v>874</v>
      </c>
      <c r="B932" s="246">
        <v>874</v>
      </c>
      <c r="C932" s="107" t="s">
        <v>1841</v>
      </c>
      <c r="D932" s="115">
        <f>I932+M932+Q932+U932+Y932+AC932+AG932+AK932+AO932+AW932+AS932</f>
        <v>6</v>
      </c>
      <c r="E932" s="115">
        <f>J932+N932+R932+V932+Z932+AD932+AH932+AL932+AP932+AX932+AT932</f>
        <v>10</v>
      </c>
      <c r="F932" s="273">
        <f>COUNTA(H932,L932,P932,T932,X932,AB932,AF932,AJ932,AN932,AV932,AR932)</f>
        <v>1</v>
      </c>
      <c r="G932" s="121"/>
      <c r="H932" s="5"/>
      <c r="I932" s="140"/>
      <c r="J932" s="126"/>
      <c r="K932" s="125"/>
      <c r="L932" s="5"/>
      <c r="M932" s="140"/>
      <c r="N932" s="126"/>
      <c r="O932" s="125"/>
      <c r="P932" s="5"/>
      <c r="Q932" s="140"/>
      <c r="R932" s="126"/>
      <c r="S932" s="125">
        <f>VLOOKUP(C932,'4'!$B$2:$I$1053,3,FALSE)</f>
        <v>4.2615740740740739E-2</v>
      </c>
      <c r="T932" s="5">
        <f>VLOOKUP(C932,'4'!$B$2:$I$1053,4,FALSE)</f>
        <v>149</v>
      </c>
      <c r="U932" s="140">
        <f>VLOOKUP(T932,Баллы!$A$2:$B$101,2)+V932/2</f>
        <v>6</v>
      </c>
      <c r="V932" s="126">
        <f>VLOOKUP(C932,'4'!$B$2:$I$1053,6,FALSE)</f>
        <v>10</v>
      </c>
      <c r="W932" s="136"/>
      <c r="X932" s="5"/>
      <c r="Y932" s="140"/>
      <c r="Z932" s="126"/>
      <c r="AA932" s="136"/>
      <c r="AB932" s="257"/>
      <c r="AC932" s="140"/>
      <c r="AD932" s="126"/>
      <c r="AE932" s="136"/>
      <c r="AF932" s="5"/>
      <c r="AG932" s="140"/>
      <c r="AH932" s="126"/>
      <c r="AI932" s="155"/>
      <c r="AJ932" s="123"/>
      <c r="AK932" s="139"/>
      <c r="AL932" s="124"/>
      <c r="AM932" s="155"/>
      <c r="AN932" s="123"/>
      <c r="AO932" s="139"/>
      <c r="AP932" s="124"/>
      <c r="AQ932" s="122"/>
      <c r="AR932" s="123"/>
      <c r="AS932" s="139"/>
      <c r="AT932" s="124"/>
      <c r="AU932" s="122"/>
      <c r="AV932" s="123"/>
      <c r="AW932" s="139"/>
      <c r="AX932" s="124"/>
    </row>
    <row r="933" spans="1:50">
      <c r="A933" s="245">
        <f>IF(D933=0," ",RANK(D933,$D$3:$D$1238,0))</f>
        <v>874</v>
      </c>
      <c r="B933" s="246">
        <v>874</v>
      </c>
      <c r="C933" s="107" t="s">
        <v>1900</v>
      </c>
      <c r="D933" s="115">
        <f>I933+M933+Q933+U933+Y933+AC933+AG933+AK933+AO933+AW933+AS933</f>
        <v>6</v>
      </c>
      <c r="E933" s="115">
        <f>J933+N933+R933+V933+Z933+AD933+AH933+AL933+AP933+AX933+AT933</f>
        <v>10</v>
      </c>
      <c r="F933" s="273">
        <f>COUNTA(H933,L933,P933,T933,X933,AB933,AF933,AJ933,AN933,AV933,AR933)</f>
        <v>1</v>
      </c>
      <c r="G933" s="121"/>
      <c r="H933" s="5"/>
      <c r="I933" s="140"/>
      <c r="J933" s="126"/>
      <c r="K933" s="125"/>
      <c r="L933" s="5"/>
      <c r="M933" s="140"/>
      <c r="N933" s="126"/>
      <c r="O933" s="125"/>
      <c r="P933" s="5"/>
      <c r="Q933" s="140"/>
      <c r="R933" s="126"/>
      <c r="S933" s="125">
        <f>VLOOKUP(C933,'4'!$B$2:$I$1053,3,FALSE)</f>
        <v>4.266203703703704E-2</v>
      </c>
      <c r="T933" s="5">
        <f>VLOOKUP(C933,'4'!$B$2:$I$1053,4,FALSE)</f>
        <v>150</v>
      </c>
      <c r="U933" s="140">
        <f>VLOOKUP(T933,Баллы!$A$2:$B$101,2)+V933/2</f>
        <v>6</v>
      </c>
      <c r="V933" s="126">
        <f>VLOOKUP(C933,'4'!$B$2:$I$1053,6,FALSE)</f>
        <v>10</v>
      </c>
      <c r="W933" s="136"/>
      <c r="X933" s="5"/>
      <c r="Y933" s="140"/>
      <c r="Z933" s="126"/>
      <c r="AA933" s="136"/>
      <c r="AB933" s="257"/>
      <c r="AC933" s="140"/>
      <c r="AD933" s="126"/>
      <c r="AE933" s="136"/>
      <c r="AF933" s="5"/>
      <c r="AG933" s="140"/>
      <c r="AH933" s="126"/>
      <c r="AI933" s="155"/>
      <c r="AJ933" s="123"/>
      <c r="AK933" s="139"/>
      <c r="AL933" s="124"/>
      <c r="AM933" s="155"/>
      <c r="AN933" s="123"/>
      <c r="AO933" s="139"/>
      <c r="AP933" s="124"/>
      <c r="AQ933" s="122"/>
      <c r="AR933" s="123"/>
      <c r="AS933" s="139"/>
      <c r="AT933" s="124"/>
      <c r="AU933" s="122"/>
      <c r="AV933" s="123"/>
      <c r="AW933" s="139"/>
      <c r="AX933" s="124"/>
    </row>
    <row r="934" spans="1:50">
      <c r="A934" s="245">
        <f>IF(D934=0," ",RANK(D934,$D$3:$D$1238,0))</f>
        <v>874</v>
      </c>
      <c r="B934" s="246">
        <v>874</v>
      </c>
      <c r="C934" s="107" t="s">
        <v>2024</v>
      </c>
      <c r="D934" s="115">
        <f>I934+M934+Q934+U934+Y934+AC934+AG934+AK934+AO934+AW934+AS934</f>
        <v>6</v>
      </c>
      <c r="E934" s="115">
        <f>J934+N934+R934+V934+Z934+AD934+AH934+AL934+AP934+AX934+AT934</f>
        <v>10</v>
      </c>
      <c r="F934" s="273">
        <f>COUNTA(H934,L934,P934,T934,X934,AB934,AF934,AJ934,AN934,AV934,AR934)</f>
        <v>1</v>
      </c>
      <c r="G934" s="121"/>
      <c r="H934" s="5"/>
      <c r="I934" s="140"/>
      <c r="J934" s="126"/>
      <c r="K934" s="125"/>
      <c r="L934" s="5"/>
      <c r="M934" s="140"/>
      <c r="N934" s="126"/>
      <c r="O934" s="125"/>
      <c r="P934" s="5"/>
      <c r="Q934" s="140"/>
      <c r="R934" s="126"/>
      <c r="S934" s="125">
        <f>VLOOKUP(C934,'4'!$B$2:$I$1053,3,FALSE)</f>
        <v>4.283564814814815E-2</v>
      </c>
      <c r="T934" s="5">
        <f>VLOOKUP(C934,'4'!$B$2:$I$1053,4,FALSE)</f>
        <v>151</v>
      </c>
      <c r="U934" s="140">
        <f>VLOOKUP(T934,Баллы!$A$2:$B$101,2)+V934/2</f>
        <v>6</v>
      </c>
      <c r="V934" s="126">
        <f>VLOOKUP(C934,'4'!$B$2:$I$1053,6,FALSE)</f>
        <v>10</v>
      </c>
      <c r="W934" s="136"/>
      <c r="X934" s="5"/>
      <c r="Y934" s="140"/>
      <c r="Z934" s="126"/>
      <c r="AA934" s="136"/>
      <c r="AB934" s="257"/>
      <c r="AC934" s="140"/>
      <c r="AD934" s="126"/>
      <c r="AE934" s="136"/>
      <c r="AF934" s="5"/>
      <c r="AG934" s="140"/>
      <c r="AH934" s="126"/>
      <c r="AI934" s="155"/>
      <c r="AJ934" s="123"/>
      <c r="AK934" s="139"/>
      <c r="AL934" s="124"/>
      <c r="AM934" s="155"/>
      <c r="AN934" s="123"/>
      <c r="AO934" s="139"/>
      <c r="AP934" s="124"/>
      <c r="AQ934" s="122"/>
      <c r="AR934" s="123"/>
      <c r="AS934" s="139"/>
      <c r="AT934" s="124"/>
      <c r="AU934" s="122"/>
      <c r="AV934" s="123"/>
      <c r="AW934" s="139"/>
      <c r="AX934" s="124"/>
    </row>
    <row r="935" spans="1:50">
      <c r="A935" s="245">
        <f>IF(D935=0," ",RANK(D935,$D$3:$D$1238,0))</f>
        <v>874</v>
      </c>
      <c r="B935" s="246">
        <v>874</v>
      </c>
      <c r="C935" s="107" t="s">
        <v>2441</v>
      </c>
      <c r="D935" s="115">
        <f>I935+M935+Q935+U935+Y935+AC935+AG935+AK935+AO935+AW935+AS935</f>
        <v>6</v>
      </c>
      <c r="E935" s="115">
        <f>J935+N935+R935+V935+Z935+AD935+AH935+AL935+AP935+AX935+AT935</f>
        <v>10</v>
      </c>
      <c r="F935" s="273">
        <f>COUNTA(H935,L935,P935,T935,X935,AB935,AF935,AJ935,AN935,AV935,AR935)</f>
        <v>1</v>
      </c>
      <c r="G935" s="121"/>
      <c r="H935" s="5"/>
      <c r="I935" s="140"/>
      <c r="J935" s="126"/>
      <c r="K935" s="125"/>
      <c r="L935" s="5"/>
      <c r="M935" s="140"/>
      <c r="N935" s="126"/>
      <c r="O935" s="125"/>
      <c r="P935" s="5"/>
      <c r="Q935" s="140"/>
      <c r="R935" s="126"/>
      <c r="S935" s="125">
        <f>VLOOKUP(C935,'4'!$B$2:$I$1053,3,FALSE)</f>
        <v>4.3217592592592592E-2</v>
      </c>
      <c r="T935" s="5">
        <f>VLOOKUP(C935,'4'!$B$2:$I$1053,4,FALSE)</f>
        <v>153</v>
      </c>
      <c r="U935" s="140">
        <f>VLOOKUP(T935,Баллы!$A$2:$B$101,2)+V935/2</f>
        <v>6</v>
      </c>
      <c r="V935" s="126">
        <f>VLOOKUP(C935,'4'!$B$2:$I$1053,6,FALSE)</f>
        <v>10</v>
      </c>
      <c r="W935" s="136"/>
      <c r="X935" s="5"/>
      <c r="Y935" s="140"/>
      <c r="Z935" s="126"/>
      <c r="AA935" s="136"/>
      <c r="AB935" s="257"/>
      <c r="AC935" s="140"/>
      <c r="AD935" s="126"/>
      <c r="AE935" s="136"/>
      <c r="AF935" s="5"/>
      <c r="AG935" s="140"/>
      <c r="AH935" s="126"/>
      <c r="AI935" s="155"/>
      <c r="AJ935" s="123"/>
      <c r="AK935" s="139"/>
      <c r="AL935" s="124"/>
      <c r="AM935" s="155"/>
      <c r="AN935" s="123"/>
      <c r="AO935" s="139"/>
      <c r="AP935" s="124"/>
      <c r="AQ935" s="122"/>
      <c r="AR935" s="123"/>
      <c r="AS935" s="139"/>
      <c r="AT935" s="124"/>
      <c r="AU935" s="122"/>
      <c r="AV935" s="123"/>
      <c r="AW935" s="139"/>
      <c r="AX935" s="124"/>
    </row>
    <row r="936" spans="1:50">
      <c r="A936" s="245">
        <f>IF(D936=0," ",RANK(D936,$D$3:$D$1238,0))</f>
        <v>874</v>
      </c>
      <c r="B936" s="246">
        <v>874</v>
      </c>
      <c r="C936" s="107" t="s">
        <v>1904</v>
      </c>
      <c r="D936" s="115">
        <f>I936+M936+Q936+U936+Y936+AC936+AG936+AK936+AO936+AW936+AS936</f>
        <v>6</v>
      </c>
      <c r="E936" s="115">
        <f>J936+N936+R936+V936+Z936+AD936+AH936+AL936+AP936+AX936+AT936</f>
        <v>10</v>
      </c>
      <c r="F936" s="273">
        <f>COUNTA(H936,L936,P936,T936,X936,AB936,AF936,AJ936,AN936,AV936,AR936)</f>
        <v>1</v>
      </c>
      <c r="G936" s="121"/>
      <c r="H936" s="5"/>
      <c r="I936" s="140"/>
      <c r="J936" s="126"/>
      <c r="K936" s="125"/>
      <c r="L936" s="5"/>
      <c r="M936" s="140"/>
      <c r="N936" s="126"/>
      <c r="O936" s="125"/>
      <c r="P936" s="5"/>
      <c r="Q936" s="140"/>
      <c r="R936" s="126"/>
      <c r="S936" s="125">
        <f>VLOOKUP(C936,'4'!$B$2:$I$1053,3,FALSE)</f>
        <v>4.431712962962963E-2</v>
      </c>
      <c r="T936" s="5">
        <f>VLOOKUP(C936,'4'!$B$2:$I$1053,4,FALSE)</f>
        <v>157</v>
      </c>
      <c r="U936" s="140">
        <f>VLOOKUP(T936,Баллы!$A$2:$B$101,2)+V936/2</f>
        <v>6</v>
      </c>
      <c r="V936" s="126">
        <f>VLOOKUP(C936,'4'!$B$2:$I$1053,6,FALSE)</f>
        <v>10</v>
      </c>
      <c r="W936" s="136"/>
      <c r="X936" s="5"/>
      <c r="Y936" s="140"/>
      <c r="Z936" s="126"/>
      <c r="AA936" s="136"/>
      <c r="AB936" s="257"/>
      <c r="AC936" s="140"/>
      <c r="AD936" s="126"/>
      <c r="AE936" s="136"/>
      <c r="AF936" s="5"/>
      <c r="AG936" s="140"/>
      <c r="AH936" s="126"/>
      <c r="AI936" s="155"/>
      <c r="AJ936" s="123"/>
      <c r="AK936" s="139"/>
      <c r="AL936" s="124"/>
      <c r="AM936" s="155"/>
      <c r="AN936" s="123"/>
      <c r="AO936" s="139"/>
      <c r="AP936" s="124"/>
      <c r="AQ936" s="122"/>
      <c r="AR936" s="123"/>
      <c r="AS936" s="139"/>
      <c r="AT936" s="124"/>
      <c r="AU936" s="122"/>
      <c r="AV936" s="123"/>
      <c r="AW936" s="139"/>
      <c r="AX936" s="124"/>
    </row>
    <row r="937" spans="1:50">
      <c r="A937" s="245">
        <f>IF(D937=0," ",RANK(D937,$D$3:$D$1238,0))</f>
        <v>874</v>
      </c>
      <c r="B937" s="246">
        <v>874</v>
      </c>
      <c r="C937" s="107" t="s">
        <v>2430</v>
      </c>
      <c r="D937" s="115">
        <f>I937+M937+Q937+U937+Y937+AC937+AG937+AK937+AO937+AW937+AS937</f>
        <v>6</v>
      </c>
      <c r="E937" s="115">
        <f>J937+N937+R937+V937+Z937+AD937+AH937+AL937+AP937+AX937+AT937</f>
        <v>10</v>
      </c>
      <c r="F937" s="273">
        <f>COUNTA(H937,L937,P937,T937,X937,AB937,AF937,AJ937,AN937,AV937,AR937)</f>
        <v>1</v>
      </c>
      <c r="G937" s="121"/>
      <c r="H937" s="5"/>
      <c r="I937" s="140"/>
      <c r="J937" s="126"/>
      <c r="K937" s="125"/>
      <c r="L937" s="5"/>
      <c r="M937" s="140"/>
      <c r="N937" s="126"/>
      <c r="O937" s="125"/>
      <c r="P937" s="5"/>
      <c r="Q937" s="140"/>
      <c r="R937" s="126"/>
      <c r="S937" s="125">
        <f>VLOOKUP(C937,'4'!$B$2:$I$1053,3,FALSE)</f>
        <v>4.4340277777777777E-2</v>
      </c>
      <c r="T937" s="5">
        <f>VLOOKUP(C937,'4'!$B$2:$I$1053,4,FALSE)</f>
        <v>158</v>
      </c>
      <c r="U937" s="140">
        <f>VLOOKUP(T937,Баллы!$A$2:$B$101,2)+V937/2</f>
        <v>6</v>
      </c>
      <c r="V937" s="126">
        <f>VLOOKUP(C937,'4'!$B$2:$I$1053,6,FALSE)</f>
        <v>10</v>
      </c>
      <c r="W937" s="136"/>
      <c r="X937" s="5"/>
      <c r="Y937" s="140"/>
      <c r="Z937" s="126"/>
      <c r="AA937" s="136"/>
      <c r="AB937" s="257"/>
      <c r="AC937" s="140"/>
      <c r="AD937" s="126"/>
      <c r="AE937" s="136"/>
      <c r="AF937" s="5"/>
      <c r="AG937" s="140"/>
      <c r="AH937" s="126"/>
      <c r="AI937" s="155"/>
      <c r="AJ937" s="123"/>
      <c r="AK937" s="139"/>
      <c r="AL937" s="124"/>
      <c r="AM937" s="155"/>
      <c r="AN937" s="123"/>
      <c r="AO937" s="139"/>
      <c r="AP937" s="124"/>
      <c r="AQ937" s="122"/>
      <c r="AR937" s="123"/>
      <c r="AS937" s="139"/>
      <c r="AT937" s="124"/>
      <c r="AU937" s="122"/>
      <c r="AV937" s="123"/>
      <c r="AW937" s="139"/>
      <c r="AX937" s="124"/>
    </row>
    <row r="938" spans="1:50">
      <c r="A938" s="245">
        <f>IF(D938=0," ",RANK(D938,$D$3:$D$1238,0))</f>
        <v>874</v>
      </c>
      <c r="B938" s="246">
        <v>874</v>
      </c>
      <c r="C938" s="107" t="s">
        <v>353</v>
      </c>
      <c r="D938" s="115">
        <f>I938+M938+Q938+U938+Y938+AC938+AG938+AK938+AO938+AW938+AS938</f>
        <v>6</v>
      </c>
      <c r="E938" s="115">
        <f>J938+N938+R938+V938+Z938+AD938+AH938+AL938+AP938+AX938+AT938</f>
        <v>10</v>
      </c>
      <c r="F938" s="273">
        <f>COUNTA(H938,L938,P938,T938,X938,AB938,AF938,AJ938,AN938,AV938,AR938)</f>
        <v>1</v>
      </c>
      <c r="G938" s="121"/>
      <c r="H938" s="5"/>
      <c r="I938" s="140"/>
      <c r="J938" s="126"/>
      <c r="K938" s="125"/>
      <c r="L938" s="5"/>
      <c r="M938" s="140"/>
      <c r="N938" s="126"/>
      <c r="O938" s="125"/>
      <c r="P938" s="5"/>
      <c r="Q938" s="140"/>
      <c r="R938" s="126"/>
      <c r="S938" s="125">
        <f>VLOOKUP(C938,'4'!$B$2:$I$1053,3,FALSE)</f>
        <v>4.4999999999999998E-2</v>
      </c>
      <c r="T938" s="5">
        <f>VLOOKUP(C938,'4'!$B$2:$I$1053,4,FALSE)</f>
        <v>163</v>
      </c>
      <c r="U938" s="140">
        <f>VLOOKUP(T938,Баллы!$A$2:$B$101,2)+V938/2</f>
        <v>6</v>
      </c>
      <c r="V938" s="126">
        <f>VLOOKUP(C938,'4'!$B$2:$I$1053,6,FALSE)</f>
        <v>10</v>
      </c>
      <c r="W938" s="136"/>
      <c r="X938" s="5"/>
      <c r="Y938" s="140"/>
      <c r="Z938" s="126"/>
      <c r="AA938" s="136"/>
      <c r="AB938" s="257"/>
      <c r="AC938" s="140"/>
      <c r="AD938" s="126"/>
      <c r="AE938" s="136"/>
      <c r="AF938" s="5"/>
      <c r="AG938" s="140"/>
      <c r="AH938" s="126"/>
      <c r="AI938" s="155"/>
      <c r="AJ938" s="123"/>
      <c r="AK938" s="139"/>
      <c r="AL938" s="124"/>
      <c r="AM938" s="155"/>
      <c r="AN938" s="123"/>
      <c r="AO938" s="139"/>
      <c r="AP938" s="124"/>
      <c r="AQ938" s="122"/>
      <c r="AR938" s="123"/>
      <c r="AS938" s="139"/>
      <c r="AT938" s="124"/>
      <c r="AU938" s="122"/>
      <c r="AV938" s="123"/>
      <c r="AW938" s="139"/>
      <c r="AX938" s="124"/>
    </row>
    <row r="939" spans="1:50">
      <c r="A939" s="245">
        <f>IF(D939=0," ",RANK(D939,$D$3:$D$1238,0))</f>
        <v>874</v>
      </c>
      <c r="B939" s="246">
        <v>874</v>
      </c>
      <c r="C939" s="107" t="s">
        <v>2275</v>
      </c>
      <c r="D939" s="115">
        <f>I939+M939+Q939+U939+Y939+AC939+AG939+AK939+AO939+AW939+AS939</f>
        <v>6</v>
      </c>
      <c r="E939" s="115">
        <f>J939+N939+R939+V939+Z939+AD939+AH939+AL939+AP939+AX939+AT939</f>
        <v>10</v>
      </c>
      <c r="F939" s="273">
        <f>COUNTA(H939,L939,P939,T939,X939,AB939,AF939,AJ939,AN939,AV939,AR939)</f>
        <v>1</v>
      </c>
      <c r="G939" s="121"/>
      <c r="H939" s="5"/>
      <c r="I939" s="140"/>
      <c r="J939" s="126"/>
      <c r="K939" s="125"/>
      <c r="L939" s="5"/>
      <c r="M939" s="140"/>
      <c r="N939" s="126"/>
      <c r="O939" s="125"/>
      <c r="P939" s="5"/>
      <c r="Q939" s="140"/>
      <c r="R939" s="126"/>
      <c r="S939" s="125">
        <f>VLOOKUP(C939,'4'!$B$2:$I$1053,3,FALSE)</f>
        <v>4.5115740740740741E-2</v>
      </c>
      <c r="T939" s="5">
        <f>VLOOKUP(C939,'4'!$B$2:$I$1053,4,FALSE)</f>
        <v>164</v>
      </c>
      <c r="U939" s="140">
        <f>VLOOKUP(T939,Баллы!$A$2:$B$101,2)+V939/2</f>
        <v>6</v>
      </c>
      <c r="V939" s="126">
        <f>VLOOKUP(C939,'4'!$B$2:$I$1053,6,FALSE)</f>
        <v>10</v>
      </c>
      <c r="W939" s="136"/>
      <c r="X939" s="5"/>
      <c r="Y939" s="140"/>
      <c r="Z939" s="126"/>
      <c r="AA939" s="136"/>
      <c r="AB939" s="257"/>
      <c r="AC939" s="140"/>
      <c r="AD939" s="126"/>
      <c r="AE939" s="136"/>
      <c r="AF939" s="5"/>
      <c r="AG939" s="140"/>
      <c r="AH939" s="126"/>
      <c r="AI939" s="155"/>
      <c r="AJ939" s="123"/>
      <c r="AK939" s="139"/>
      <c r="AL939" s="124"/>
      <c r="AM939" s="155"/>
      <c r="AN939" s="123"/>
      <c r="AO939" s="139"/>
      <c r="AP939" s="124"/>
      <c r="AQ939" s="122"/>
      <c r="AR939" s="123"/>
      <c r="AS939" s="139"/>
      <c r="AT939" s="124"/>
      <c r="AU939" s="122"/>
      <c r="AV939" s="123"/>
      <c r="AW939" s="139"/>
      <c r="AX939" s="124"/>
    </row>
    <row r="940" spans="1:50">
      <c r="A940" s="245">
        <f>IF(D940=0," ",RANK(D940,$D$3:$D$1238,0))</f>
        <v>874</v>
      </c>
      <c r="B940" s="246">
        <v>874</v>
      </c>
      <c r="C940" s="107" t="s">
        <v>1453</v>
      </c>
      <c r="D940" s="115">
        <f>I940+M940+Q940+U940+Y940+AC940+AG940+AK940+AO940+AW940+AS940</f>
        <v>6</v>
      </c>
      <c r="E940" s="115">
        <f>J940+N940+R940+V940+Z940+AD940+AH940+AL940+AP940+AX940+AT940</f>
        <v>10</v>
      </c>
      <c r="F940" s="273">
        <f>COUNTA(H940,L940,P940,T940,X940,AB940,AF940,AJ940,AN940,AV940,AR940)</f>
        <v>1</v>
      </c>
      <c r="G940" s="121"/>
      <c r="H940" s="5"/>
      <c r="I940" s="140"/>
      <c r="J940" s="126"/>
      <c r="K940" s="125"/>
      <c r="L940" s="5"/>
      <c r="M940" s="140"/>
      <c r="N940" s="126"/>
      <c r="O940" s="125"/>
      <c r="P940" s="5"/>
      <c r="Q940" s="140"/>
      <c r="R940" s="126"/>
      <c r="S940" s="125">
        <f>VLOOKUP(C940,'4'!$B$2:$I$1053,3,FALSE)</f>
        <v>4.5243055555555557E-2</v>
      </c>
      <c r="T940" s="5">
        <f>VLOOKUP(C940,'4'!$B$2:$I$1053,4,FALSE)</f>
        <v>166</v>
      </c>
      <c r="U940" s="140">
        <f>VLOOKUP(T940,Баллы!$A$2:$B$101,2)+V940/2</f>
        <v>6</v>
      </c>
      <c r="V940" s="126">
        <f>VLOOKUP(C940,'4'!$B$2:$I$1053,6,FALSE)</f>
        <v>10</v>
      </c>
      <c r="W940" s="136"/>
      <c r="X940" s="5"/>
      <c r="Y940" s="140"/>
      <c r="Z940" s="126"/>
      <c r="AA940" s="136"/>
      <c r="AB940" s="257"/>
      <c r="AC940" s="140"/>
      <c r="AD940" s="126"/>
      <c r="AE940" s="136"/>
      <c r="AF940" s="5"/>
      <c r="AG940" s="140"/>
      <c r="AH940" s="126"/>
      <c r="AI940" s="155"/>
      <c r="AJ940" s="123"/>
      <c r="AK940" s="139"/>
      <c r="AL940" s="124"/>
      <c r="AM940" s="155"/>
      <c r="AN940" s="123"/>
      <c r="AO940" s="139"/>
      <c r="AP940" s="124"/>
      <c r="AQ940" s="122"/>
      <c r="AR940" s="123"/>
      <c r="AS940" s="139"/>
      <c r="AT940" s="124"/>
      <c r="AU940" s="122"/>
      <c r="AV940" s="123"/>
      <c r="AW940" s="139"/>
      <c r="AX940" s="124"/>
    </row>
    <row r="941" spans="1:50">
      <c r="A941" s="245">
        <f>IF(D941=0," ",RANK(D941,$D$3:$D$1238,0))</f>
        <v>874</v>
      </c>
      <c r="B941" s="246">
        <v>874</v>
      </c>
      <c r="C941" s="107" t="s">
        <v>1831</v>
      </c>
      <c r="D941" s="115">
        <f>I941+M941+Q941+U941+Y941+AC941+AG941+AK941+AO941+AW941+AS941</f>
        <v>6</v>
      </c>
      <c r="E941" s="115">
        <f>J941+N941+R941+V941+Z941+AD941+AH941+AL941+AP941+AX941+AT941</f>
        <v>10</v>
      </c>
      <c r="F941" s="273">
        <f>COUNTA(H941,L941,P941,T941,X941,AB941,AF941,AJ941,AN941,AV941,AR941)</f>
        <v>1</v>
      </c>
      <c r="G941" s="121"/>
      <c r="H941" s="5"/>
      <c r="I941" s="140"/>
      <c r="J941" s="126"/>
      <c r="K941" s="125"/>
      <c r="L941" s="5"/>
      <c r="M941" s="140"/>
      <c r="N941" s="126"/>
      <c r="O941" s="125"/>
      <c r="P941" s="5"/>
      <c r="Q941" s="140"/>
      <c r="R941" s="126"/>
      <c r="S941" s="125">
        <f>VLOOKUP(C941,'4'!$B$2:$I$1053,3,FALSE)</f>
        <v>4.5520833333333337E-2</v>
      </c>
      <c r="T941" s="5">
        <f>VLOOKUP(C941,'4'!$B$2:$I$1053,4,FALSE)</f>
        <v>172</v>
      </c>
      <c r="U941" s="140">
        <f>VLOOKUP(T941,Баллы!$A$2:$B$101,2)+V941/2</f>
        <v>6</v>
      </c>
      <c r="V941" s="126">
        <f>VLOOKUP(C941,'4'!$B$2:$I$1053,6,FALSE)</f>
        <v>10</v>
      </c>
      <c r="W941" s="136"/>
      <c r="X941" s="5"/>
      <c r="Y941" s="140"/>
      <c r="Z941" s="126"/>
      <c r="AA941" s="136"/>
      <c r="AB941" s="257"/>
      <c r="AC941" s="140"/>
      <c r="AD941" s="126"/>
      <c r="AE941" s="136"/>
      <c r="AF941" s="5"/>
      <c r="AG941" s="140"/>
      <c r="AH941" s="126"/>
      <c r="AI941" s="155"/>
      <c r="AJ941" s="123"/>
      <c r="AK941" s="139"/>
      <c r="AL941" s="124"/>
      <c r="AM941" s="155"/>
      <c r="AN941" s="123"/>
      <c r="AO941" s="139"/>
      <c r="AP941" s="124"/>
      <c r="AQ941" s="122"/>
      <c r="AR941" s="123"/>
      <c r="AS941" s="139"/>
      <c r="AT941" s="124"/>
      <c r="AU941" s="122"/>
      <c r="AV941" s="123"/>
      <c r="AW941" s="139"/>
      <c r="AX941" s="124"/>
    </row>
    <row r="942" spans="1:50">
      <c r="A942" s="245">
        <f>IF(D942=0," ",RANK(D942,$D$3:$D$1238,0))</f>
        <v>874</v>
      </c>
      <c r="B942" s="246">
        <v>874</v>
      </c>
      <c r="C942" s="107" t="s">
        <v>1769</v>
      </c>
      <c r="D942" s="115">
        <f>I942+M942+Q942+U942+Y942+AC942+AG942+AK942+AO942+AW942+AS942</f>
        <v>6</v>
      </c>
      <c r="E942" s="115">
        <f>J942+N942+R942+V942+Z942+AD942+AH942+AL942+AP942+AX942+AT942</f>
        <v>10</v>
      </c>
      <c r="F942" s="273">
        <f>COUNTA(H942,L942,P942,T942,X942,AB942,AF942,AJ942,AN942,AV942,AR942)</f>
        <v>1</v>
      </c>
      <c r="G942" s="121"/>
      <c r="H942" s="5"/>
      <c r="I942" s="140"/>
      <c r="J942" s="126"/>
      <c r="K942" s="125"/>
      <c r="L942" s="5"/>
      <c r="M942" s="140"/>
      <c r="N942" s="126"/>
      <c r="O942" s="125"/>
      <c r="P942" s="5"/>
      <c r="Q942" s="140"/>
      <c r="R942" s="126"/>
      <c r="S942" s="125">
        <f>VLOOKUP(C942,'4'!$B$2:$I$1053,3,FALSE)</f>
        <v>4.5891203703703705E-2</v>
      </c>
      <c r="T942" s="5">
        <f>VLOOKUP(C942,'4'!$B$2:$I$1053,4,FALSE)</f>
        <v>173</v>
      </c>
      <c r="U942" s="140">
        <f>VLOOKUP(T942,Баллы!$A$2:$B$101,2)+V942/2</f>
        <v>6</v>
      </c>
      <c r="V942" s="126">
        <f>VLOOKUP(C942,'4'!$B$2:$I$1053,6,FALSE)</f>
        <v>10</v>
      </c>
      <c r="W942" s="136"/>
      <c r="X942" s="5"/>
      <c r="Y942" s="140"/>
      <c r="Z942" s="126"/>
      <c r="AA942" s="136"/>
      <c r="AB942" s="257"/>
      <c r="AC942" s="140"/>
      <c r="AD942" s="126"/>
      <c r="AE942" s="136"/>
      <c r="AF942" s="5"/>
      <c r="AG942" s="140"/>
      <c r="AH942" s="126"/>
      <c r="AI942" s="155"/>
      <c r="AJ942" s="123"/>
      <c r="AK942" s="139"/>
      <c r="AL942" s="124"/>
      <c r="AM942" s="155"/>
      <c r="AN942" s="123"/>
      <c r="AO942" s="139"/>
      <c r="AP942" s="124"/>
      <c r="AQ942" s="122"/>
      <c r="AR942" s="123"/>
      <c r="AS942" s="139"/>
      <c r="AT942" s="124"/>
      <c r="AU942" s="122"/>
      <c r="AV942" s="123"/>
      <c r="AW942" s="139"/>
      <c r="AX942" s="124"/>
    </row>
    <row r="943" spans="1:50">
      <c r="A943" s="245">
        <f>IF(D943=0," ",RANK(D943,$D$3:$D$1238,0))</f>
        <v>874</v>
      </c>
      <c r="B943" s="246">
        <v>874</v>
      </c>
      <c r="C943" s="107" t="s">
        <v>1777</v>
      </c>
      <c r="D943" s="115">
        <f>I943+M943+Q943+U943+Y943+AC943+AG943+AK943+AO943+AW943+AS943</f>
        <v>6</v>
      </c>
      <c r="E943" s="115">
        <f>J943+N943+R943+V943+Z943+AD943+AH943+AL943+AP943+AX943+AT943</f>
        <v>10</v>
      </c>
      <c r="F943" s="273">
        <f>COUNTA(H943,L943,P943,T943,X943,AB943,AF943,AJ943,AN943,AV943,AR943)</f>
        <v>1</v>
      </c>
      <c r="G943" s="121"/>
      <c r="H943" s="5"/>
      <c r="I943" s="140"/>
      <c r="J943" s="126"/>
      <c r="K943" s="125"/>
      <c r="L943" s="5"/>
      <c r="M943" s="140"/>
      <c r="N943" s="126"/>
      <c r="O943" s="125"/>
      <c r="P943" s="5"/>
      <c r="Q943" s="140"/>
      <c r="R943" s="126"/>
      <c r="S943" s="125">
        <f>VLOOKUP(C943,'4'!$B$2:$I$1053,3,FALSE)</f>
        <v>4.6087962962962963E-2</v>
      </c>
      <c r="T943" s="5">
        <f>VLOOKUP(C943,'4'!$B$2:$I$1053,4,FALSE)</f>
        <v>174</v>
      </c>
      <c r="U943" s="140">
        <f>VLOOKUP(T943,Баллы!$A$2:$B$101,2)+V943/2</f>
        <v>6</v>
      </c>
      <c r="V943" s="126">
        <f>VLOOKUP(C943,'4'!$B$2:$I$1053,6,FALSE)</f>
        <v>10</v>
      </c>
      <c r="W943" s="136"/>
      <c r="X943" s="5"/>
      <c r="Y943" s="140"/>
      <c r="Z943" s="126"/>
      <c r="AA943" s="136"/>
      <c r="AB943" s="257"/>
      <c r="AC943" s="140"/>
      <c r="AD943" s="126"/>
      <c r="AE943" s="136"/>
      <c r="AF943" s="5"/>
      <c r="AG943" s="140"/>
      <c r="AH943" s="126"/>
      <c r="AI943" s="155"/>
      <c r="AJ943" s="123"/>
      <c r="AK943" s="139"/>
      <c r="AL943" s="124"/>
      <c r="AM943" s="155"/>
      <c r="AN943" s="123"/>
      <c r="AO943" s="139"/>
      <c r="AP943" s="124"/>
      <c r="AQ943" s="122"/>
      <c r="AR943" s="123"/>
      <c r="AS943" s="139"/>
      <c r="AT943" s="124"/>
      <c r="AU943" s="122"/>
      <c r="AV943" s="123"/>
      <c r="AW943" s="139"/>
      <c r="AX943" s="124"/>
    </row>
    <row r="944" spans="1:50">
      <c r="A944" s="245">
        <f>IF(D944=0," ",RANK(D944,$D$3:$D$1238,0))</f>
        <v>874</v>
      </c>
      <c r="B944" s="246">
        <v>874</v>
      </c>
      <c r="C944" s="107" t="s">
        <v>1445</v>
      </c>
      <c r="D944" s="115">
        <f>I944+M944+Q944+U944+Y944+AC944+AG944+AK944+AO944+AW944+AS944</f>
        <v>6</v>
      </c>
      <c r="E944" s="115">
        <f>J944+N944+R944+V944+Z944+AD944+AH944+AL944+AP944+AX944+AT944</f>
        <v>10</v>
      </c>
      <c r="F944" s="273">
        <f>COUNTA(H944,L944,P944,T944,X944,AB944,AF944,AJ944,AN944,AV944,AR944)</f>
        <v>1</v>
      </c>
      <c r="G944" s="121"/>
      <c r="H944" s="5"/>
      <c r="I944" s="140"/>
      <c r="J944" s="126"/>
      <c r="K944" s="125"/>
      <c r="L944" s="5"/>
      <c r="M944" s="140"/>
      <c r="N944" s="126"/>
      <c r="O944" s="125"/>
      <c r="P944" s="5"/>
      <c r="Q944" s="140"/>
      <c r="R944" s="126"/>
      <c r="S944" s="125">
        <f>VLOOKUP(C944,'4'!$B$2:$I$1053,3,FALSE)</f>
        <v>4.6134259259259257E-2</v>
      </c>
      <c r="T944" s="5">
        <f>VLOOKUP(C944,'4'!$B$2:$I$1053,4,FALSE)</f>
        <v>175</v>
      </c>
      <c r="U944" s="140">
        <f>VLOOKUP(T944,Баллы!$A$2:$B$101,2)+V944/2</f>
        <v>6</v>
      </c>
      <c r="V944" s="126">
        <f>VLOOKUP(C944,'4'!$B$2:$I$1053,6,FALSE)</f>
        <v>10</v>
      </c>
      <c r="W944" s="136"/>
      <c r="X944" s="5"/>
      <c r="Y944" s="140"/>
      <c r="Z944" s="126"/>
      <c r="AA944" s="136"/>
      <c r="AB944" s="257"/>
      <c r="AC944" s="140"/>
      <c r="AD944" s="126"/>
      <c r="AE944" s="136"/>
      <c r="AF944" s="5"/>
      <c r="AG944" s="140"/>
      <c r="AH944" s="126"/>
      <c r="AI944" s="155"/>
      <c r="AJ944" s="123"/>
      <c r="AK944" s="139"/>
      <c r="AL944" s="124"/>
      <c r="AM944" s="155"/>
      <c r="AN944" s="123"/>
      <c r="AO944" s="139"/>
      <c r="AP944" s="124"/>
      <c r="AQ944" s="122"/>
      <c r="AR944" s="123"/>
      <c r="AS944" s="139"/>
      <c r="AT944" s="124"/>
      <c r="AU944" s="122"/>
      <c r="AV944" s="123"/>
      <c r="AW944" s="139"/>
      <c r="AX944" s="124"/>
    </row>
    <row r="945" spans="1:50">
      <c r="A945" s="245">
        <f>IF(D945=0," ",RANK(D945,$D$3:$D$1238,0))</f>
        <v>874</v>
      </c>
      <c r="B945" s="246">
        <v>874</v>
      </c>
      <c r="C945" s="107" t="s">
        <v>1879</v>
      </c>
      <c r="D945" s="115">
        <f>I945+M945+Q945+U945+Y945+AC945+AG945+AK945+AO945+AW945+AS945</f>
        <v>6</v>
      </c>
      <c r="E945" s="115">
        <f>J945+N945+R945+V945+Z945+AD945+AH945+AL945+AP945+AX945+AT945</f>
        <v>10</v>
      </c>
      <c r="F945" s="273">
        <f>COUNTA(H945,L945,P945,T945,X945,AB945,AF945,AJ945,AN945,AV945,AR945)</f>
        <v>1</v>
      </c>
      <c r="G945" s="121"/>
      <c r="H945" s="5"/>
      <c r="I945" s="140"/>
      <c r="J945" s="126"/>
      <c r="K945" s="125"/>
      <c r="L945" s="5"/>
      <c r="M945" s="140"/>
      <c r="N945" s="126"/>
      <c r="O945" s="125"/>
      <c r="P945" s="5"/>
      <c r="Q945" s="140"/>
      <c r="R945" s="126"/>
      <c r="S945" s="125">
        <f>VLOOKUP(C945,'4'!$B$2:$I$1053,3,FALSE)</f>
        <v>4.6134259259259257E-2</v>
      </c>
      <c r="T945" s="5">
        <f>VLOOKUP(C945,'4'!$B$2:$I$1053,4,FALSE)</f>
        <v>176</v>
      </c>
      <c r="U945" s="140">
        <f>VLOOKUP(T945,Баллы!$A$2:$B$101,2)+V945/2</f>
        <v>6</v>
      </c>
      <c r="V945" s="126">
        <f>VLOOKUP(C945,'4'!$B$2:$I$1053,6,FALSE)</f>
        <v>10</v>
      </c>
      <c r="W945" s="136"/>
      <c r="X945" s="5"/>
      <c r="Y945" s="140"/>
      <c r="Z945" s="126"/>
      <c r="AA945" s="136"/>
      <c r="AB945" s="257"/>
      <c r="AC945" s="140"/>
      <c r="AD945" s="126"/>
      <c r="AE945" s="136"/>
      <c r="AF945" s="5"/>
      <c r="AG945" s="140"/>
      <c r="AH945" s="126"/>
      <c r="AI945" s="155"/>
      <c r="AJ945" s="123"/>
      <c r="AK945" s="139"/>
      <c r="AL945" s="124"/>
      <c r="AM945" s="155"/>
      <c r="AN945" s="123"/>
      <c r="AO945" s="139"/>
      <c r="AP945" s="124"/>
      <c r="AQ945" s="122"/>
      <c r="AR945" s="123"/>
      <c r="AS945" s="139"/>
      <c r="AT945" s="124"/>
      <c r="AU945" s="122"/>
      <c r="AV945" s="123"/>
      <c r="AW945" s="139"/>
      <c r="AX945" s="124"/>
    </row>
    <row r="946" spans="1:50">
      <c r="A946" s="245">
        <f>IF(D946=0," ",RANK(D946,$D$3:$D$1238,0))</f>
        <v>874</v>
      </c>
      <c r="B946" s="246">
        <v>874</v>
      </c>
      <c r="C946" s="107" t="s">
        <v>2118</v>
      </c>
      <c r="D946" s="115">
        <f>I946+M946+Q946+U946+Y946+AC946+AG946+AK946+AO946+AW946+AS946</f>
        <v>6</v>
      </c>
      <c r="E946" s="115">
        <f>J946+N946+R946+V946+Z946+AD946+AH946+AL946+AP946+AX946+AT946</f>
        <v>10</v>
      </c>
      <c r="F946" s="273">
        <f>COUNTA(H946,L946,P946,T946,X946,AB946,AF946,AJ946,AN946,AV946,AR946)</f>
        <v>1</v>
      </c>
      <c r="G946" s="121"/>
      <c r="H946" s="5"/>
      <c r="I946" s="140"/>
      <c r="J946" s="126"/>
      <c r="K946" s="125"/>
      <c r="L946" s="5"/>
      <c r="M946" s="140"/>
      <c r="N946" s="126"/>
      <c r="O946" s="125"/>
      <c r="P946" s="5"/>
      <c r="Q946" s="140"/>
      <c r="R946" s="126"/>
      <c r="S946" s="125">
        <f>VLOOKUP(C946,'4'!$B$2:$I$1053,3,FALSE)</f>
        <v>4.6331018518518521E-2</v>
      </c>
      <c r="T946" s="5">
        <f>VLOOKUP(C946,'4'!$B$2:$I$1053,4,FALSE)</f>
        <v>179</v>
      </c>
      <c r="U946" s="140">
        <f>VLOOKUP(T946,Баллы!$A$2:$B$101,2)+V946/2</f>
        <v>6</v>
      </c>
      <c r="V946" s="126">
        <f>VLOOKUP(C946,'4'!$B$2:$I$1053,6,FALSE)</f>
        <v>10</v>
      </c>
      <c r="W946" s="136"/>
      <c r="X946" s="5"/>
      <c r="Y946" s="140"/>
      <c r="Z946" s="126"/>
      <c r="AA946" s="136"/>
      <c r="AB946" s="257"/>
      <c r="AC946" s="140"/>
      <c r="AD946" s="126"/>
      <c r="AE946" s="136"/>
      <c r="AF946" s="5"/>
      <c r="AG946" s="140"/>
      <c r="AH946" s="126"/>
      <c r="AI946" s="155"/>
      <c r="AJ946" s="123"/>
      <c r="AK946" s="139"/>
      <c r="AL946" s="124"/>
      <c r="AM946" s="155"/>
      <c r="AN946" s="123"/>
      <c r="AO946" s="139"/>
      <c r="AP946" s="124"/>
      <c r="AQ946" s="122"/>
      <c r="AR946" s="123"/>
      <c r="AS946" s="139"/>
      <c r="AT946" s="124"/>
      <c r="AU946" s="122"/>
      <c r="AV946" s="123"/>
      <c r="AW946" s="139"/>
      <c r="AX946" s="124"/>
    </row>
    <row r="947" spans="1:50">
      <c r="A947" s="245">
        <f>IF(D947=0," ",RANK(D947,$D$3:$D$1238,0))</f>
        <v>874</v>
      </c>
      <c r="B947" s="246">
        <v>874</v>
      </c>
      <c r="C947" s="107" t="s">
        <v>1538</v>
      </c>
      <c r="D947" s="115">
        <f>I947+M947+Q947+U947+Y947+AC947+AG947+AK947+AO947+AW947+AS947</f>
        <v>6</v>
      </c>
      <c r="E947" s="115">
        <f>J947+N947+R947+V947+Z947+AD947+AH947+AL947+AP947+AX947+AT947</f>
        <v>10</v>
      </c>
      <c r="F947" s="273">
        <f>COUNTA(H947,L947,P947,T947,X947,AB947,AF947,AJ947,AN947,AV947,AR947)</f>
        <v>1</v>
      </c>
      <c r="G947" s="121"/>
      <c r="H947" s="5"/>
      <c r="I947" s="140"/>
      <c r="J947" s="126"/>
      <c r="K947" s="125"/>
      <c r="L947" s="5"/>
      <c r="M947" s="140"/>
      <c r="N947" s="126"/>
      <c r="O947" s="125"/>
      <c r="P947" s="5"/>
      <c r="Q947" s="140"/>
      <c r="R947" s="126"/>
      <c r="S947" s="125">
        <f>VLOOKUP(C947,'4'!$B$2:$I$1053,3,FALSE)</f>
        <v>4.6365740740740742E-2</v>
      </c>
      <c r="T947" s="5">
        <f>VLOOKUP(C947,'4'!$B$2:$I$1053,4,FALSE)</f>
        <v>180</v>
      </c>
      <c r="U947" s="140">
        <f>VLOOKUP(T947,Баллы!$A$2:$B$101,2)+V947/2</f>
        <v>6</v>
      </c>
      <c r="V947" s="126">
        <f>VLOOKUP(C947,'4'!$B$2:$I$1053,6,FALSE)</f>
        <v>10</v>
      </c>
      <c r="W947" s="136"/>
      <c r="X947" s="5"/>
      <c r="Y947" s="140"/>
      <c r="Z947" s="126"/>
      <c r="AA947" s="136"/>
      <c r="AB947" s="257"/>
      <c r="AC947" s="140"/>
      <c r="AD947" s="126"/>
      <c r="AE947" s="136"/>
      <c r="AF947" s="5"/>
      <c r="AG947" s="140"/>
      <c r="AH947" s="126"/>
      <c r="AI947" s="155"/>
      <c r="AJ947" s="123"/>
      <c r="AK947" s="139"/>
      <c r="AL947" s="124"/>
      <c r="AM947" s="155"/>
      <c r="AN947" s="123"/>
      <c r="AO947" s="139"/>
      <c r="AP947" s="124"/>
      <c r="AQ947" s="122"/>
      <c r="AR947" s="123"/>
      <c r="AS947" s="139"/>
      <c r="AT947" s="124"/>
      <c r="AU947" s="122"/>
      <c r="AV947" s="123"/>
      <c r="AW947" s="139"/>
      <c r="AX947" s="124"/>
    </row>
    <row r="948" spans="1:50">
      <c r="A948" s="245">
        <f>IF(D948=0," ",RANK(D948,$D$3:$D$1238,0))</f>
        <v>874</v>
      </c>
      <c r="B948" s="246">
        <v>874</v>
      </c>
      <c r="C948" s="107" t="s">
        <v>1686</v>
      </c>
      <c r="D948" s="115">
        <f>I948+M948+Q948+U948+Y948+AC948+AG948+AK948+AO948+AW948+AS948</f>
        <v>6</v>
      </c>
      <c r="E948" s="115">
        <f>J948+N948+R948+V948+Z948+AD948+AH948+AL948+AP948+AX948+AT948</f>
        <v>10</v>
      </c>
      <c r="F948" s="273">
        <f>COUNTA(H948,L948,P948,T948,X948,AB948,AF948,AJ948,AN948,AV948,AR948)</f>
        <v>1</v>
      </c>
      <c r="G948" s="121"/>
      <c r="H948" s="5"/>
      <c r="I948" s="140"/>
      <c r="J948" s="126"/>
      <c r="K948" s="125"/>
      <c r="L948" s="5"/>
      <c r="M948" s="140"/>
      <c r="N948" s="126"/>
      <c r="O948" s="125"/>
      <c r="P948" s="5"/>
      <c r="Q948" s="140"/>
      <c r="R948" s="126"/>
      <c r="S948" s="125">
        <f>VLOOKUP(C948,'4'!$B$2:$I$1053,3,FALSE)</f>
        <v>4.6435185185185184E-2</v>
      </c>
      <c r="T948" s="5">
        <f>VLOOKUP(C948,'4'!$B$2:$I$1053,4,FALSE)</f>
        <v>182</v>
      </c>
      <c r="U948" s="140">
        <f>VLOOKUP(T948,Баллы!$A$2:$B$101,2)+V948/2</f>
        <v>6</v>
      </c>
      <c r="V948" s="126">
        <f>VLOOKUP(C948,'4'!$B$2:$I$1053,6,FALSE)</f>
        <v>10</v>
      </c>
      <c r="W948" s="136"/>
      <c r="X948" s="5"/>
      <c r="Y948" s="140"/>
      <c r="Z948" s="126"/>
      <c r="AA948" s="136"/>
      <c r="AB948" s="257"/>
      <c r="AC948" s="140"/>
      <c r="AD948" s="126"/>
      <c r="AE948" s="136"/>
      <c r="AF948" s="5"/>
      <c r="AG948" s="140"/>
      <c r="AH948" s="126"/>
      <c r="AI948" s="155"/>
      <c r="AJ948" s="123"/>
      <c r="AK948" s="139"/>
      <c r="AL948" s="124"/>
      <c r="AM948" s="155"/>
      <c r="AN948" s="123"/>
      <c r="AO948" s="139"/>
      <c r="AP948" s="124"/>
      <c r="AQ948" s="122"/>
      <c r="AR948" s="123"/>
      <c r="AS948" s="139"/>
      <c r="AT948" s="124"/>
      <c r="AU948" s="122"/>
      <c r="AV948" s="123"/>
      <c r="AW948" s="139"/>
      <c r="AX948" s="124"/>
    </row>
    <row r="949" spans="1:50">
      <c r="A949" s="245">
        <f>IF(D949=0," ",RANK(D949,$D$3:$D$1238,0))</f>
        <v>874</v>
      </c>
      <c r="B949" s="246">
        <v>874</v>
      </c>
      <c r="C949" s="107" t="s">
        <v>2114</v>
      </c>
      <c r="D949" s="115">
        <f>I949+M949+Q949+U949+Y949+AC949+AG949+AK949+AO949+AW949+AS949</f>
        <v>6</v>
      </c>
      <c r="E949" s="115">
        <f>J949+N949+R949+V949+Z949+AD949+AH949+AL949+AP949+AX949+AT949</f>
        <v>10</v>
      </c>
      <c r="F949" s="273">
        <f>COUNTA(H949,L949,P949,T949,X949,AB949,AF949,AJ949,AN949,AV949,AR949)</f>
        <v>1</v>
      </c>
      <c r="G949" s="121"/>
      <c r="H949" s="5"/>
      <c r="I949" s="140"/>
      <c r="J949" s="126"/>
      <c r="K949" s="125"/>
      <c r="L949" s="5"/>
      <c r="M949" s="140"/>
      <c r="N949" s="126"/>
      <c r="O949" s="125"/>
      <c r="P949" s="5"/>
      <c r="Q949" s="140"/>
      <c r="R949" s="126"/>
      <c r="S949" s="125">
        <f>VLOOKUP(C949,'4'!$B$2:$I$1053,3,FALSE)</f>
        <v>4.6435185185185184E-2</v>
      </c>
      <c r="T949" s="5">
        <f>VLOOKUP(C949,'4'!$B$2:$I$1053,4,FALSE)</f>
        <v>183</v>
      </c>
      <c r="U949" s="140">
        <f>VLOOKUP(T949,Баллы!$A$2:$B$101,2)+V949/2</f>
        <v>6</v>
      </c>
      <c r="V949" s="126">
        <f>VLOOKUP(C949,'4'!$B$2:$I$1053,6,FALSE)</f>
        <v>10</v>
      </c>
      <c r="W949" s="136"/>
      <c r="X949" s="5"/>
      <c r="Y949" s="140"/>
      <c r="Z949" s="126"/>
      <c r="AA949" s="136"/>
      <c r="AB949" s="257"/>
      <c r="AC949" s="140"/>
      <c r="AD949" s="126"/>
      <c r="AE949" s="136"/>
      <c r="AF949" s="5"/>
      <c r="AG949" s="140"/>
      <c r="AH949" s="126"/>
      <c r="AI949" s="155"/>
      <c r="AJ949" s="123"/>
      <c r="AK949" s="139"/>
      <c r="AL949" s="124"/>
      <c r="AM949" s="155"/>
      <c r="AN949" s="123"/>
      <c r="AO949" s="139"/>
      <c r="AP949" s="124"/>
      <c r="AQ949" s="122"/>
      <c r="AR949" s="123"/>
      <c r="AS949" s="139"/>
      <c r="AT949" s="124"/>
      <c r="AU949" s="122"/>
      <c r="AV949" s="123"/>
      <c r="AW949" s="139"/>
      <c r="AX949" s="124"/>
    </row>
    <row r="950" spans="1:50">
      <c r="A950" s="245">
        <f>IF(D950=0," ",RANK(D950,$D$3:$D$1238,0))</f>
        <v>874</v>
      </c>
      <c r="B950" s="246">
        <v>874</v>
      </c>
      <c r="C950" s="107" t="s">
        <v>2416</v>
      </c>
      <c r="D950" s="115">
        <f>I950+M950+Q950+U950+Y950+AC950+AG950+AK950+AO950+AW950+AS950</f>
        <v>6</v>
      </c>
      <c r="E950" s="115">
        <f>J950+N950+R950+V950+Z950+AD950+AH950+AL950+AP950+AX950+AT950</f>
        <v>10</v>
      </c>
      <c r="F950" s="273">
        <f>COUNTA(H950,L950,P950,T950,X950,AB950,AF950,AJ950,AN950,AV950,AR950)</f>
        <v>1</v>
      </c>
      <c r="G950" s="121"/>
      <c r="H950" s="5"/>
      <c r="I950" s="140"/>
      <c r="J950" s="126"/>
      <c r="K950" s="125"/>
      <c r="L950" s="5"/>
      <c r="M950" s="140"/>
      <c r="N950" s="126"/>
      <c r="O950" s="125"/>
      <c r="P950" s="5"/>
      <c r="Q950" s="140"/>
      <c r="R950" s="126"/>
      <c r="S950" s="125">
        <f>VLOOKUP(C950,'4'!$B$2:$I$1053,3,FALSE)</f>
        <v>4.65625E-2</v>
      </c>
      <c r="T950" s="5">
        <f>VLOOKUP(C950,'4'!$B$2:$I$1053,4,FALSE)</f>
        <v>184</v>
      </c>
      <c r="U950" s="140">
        <f>VLOOKUP(T950,Баллы!$A$2:$B$101,2)+V950/2</f>
        <v>6</v>
      </c>
      <c r="V950" s="126">
        <f>VLOOKUP(C950,'4'!$B$2:$I$1053,6,FALSE)</f>
        <v>10</v>
      </c>
      <c r="W950" s="136"/>
      <c r="X950" s="5"/>
      <c r="Y950" s="140"/>
      <c r="Z950" s="126"/>
      <c r="AA950" s="136"/>
      <c r="AB950" s="257"/>
      <c r="AC950" s="140"/>
      <c r="AD950" s="126"/>
      <c r="AE950" s="136"/>
      <c r="AF950" s="5"/>
      <c r="AG950" s="140"/>
      <c r="AH950" s="126"/>
      <c r="AI950" s="155"/>
      <c r="AJ950" s="123"/>
      <c r="AK950" s="139"/>
      <c r="AL950" s="124"/>
      <c r="AM950" s="155"/>
      <c r="AN950" s="123"/>
      <c r="AO950" s="139"/>
      <c r="AP950" s="124"/>
      <c r="AQ950" s="122"/>
      <c r="AR950" s="123"/>
      <c r="AS950" s="139"/>
      <c r="AT950" s="124"/>
      <c r="AU950" s="122"/>
      <c r="AV950" s="123"/>
      <c r="AW950" s="139"/>
      <c r="AX950" s="124"/>
    </row>
    <row r="951" spans="1:50">
      <c r="A951" s="245">
        <f>IF(D951=0," ",RANK(D951,$D$3:$D$1238,0))</f>
        <v>874</v>
      </c>
      <c r="B951" s="246">
        <v>874</v>
      </c>
      <c r="C951" s="107" t="s">
        <v>2018</v>
      </c>
      <c r="D951" s="115">
        <f>I951+M951+Q951+U951+Y951+AC951+AG951+AK951+AO951+AW951+AS951</f>
        <v>6</v>
      </c>
      <c r="E951" s="115">
        <f>J951+N951+R951+V951+Z951+AD951+AH951+AL951+AP951+AX951+AT951</f>
        <v>10</v>
      </c>
      <c r="F951" s="273">
        <f>COUNTA(H951,L951,P951,T951,X951,AB951,AF951,AJ951,AN951,AV951,AR951)</f>
        <v>1</v>
      </c>
      <c r="G951" s="121"/>
      <c r="H951" s="5"/>
      <c r="I951" s="140"/>
      <c r="J951" s="126"/>
      <c r="K951" s="125"/>
      <c r="L951" s="5"/>
      <c r="M951" s="140"/>
      <c r="N951" s="126"/>
      <c r="O951" s="125"/>
      <c r="P951" s="5"/>
      <c r="Q951" s="140"/>
      <c r="R951" s="126"/>
      <c r="S951" s="125">
        <f>VLOOKUP(C951,'4'!$B$2:$I$1053,3,FALSE)</f>
        <v>4.6875E-2</v>
      </c>
      <c r="T951" s="5">
        <f>VLOOKUP(C951,'4'!$B$2:$I$1053,4,FALSE)</f>
        <v>186</v>
      </c>
      <c r="U951" s="140">
        <f>VLOOKUP(T951,Баллы!$A$2:$B$101,2)+V951/2</f>
        <v>6</v>
      </c>
      <c r="V951" s="126">
        <f>VLOOKUP(C951,'4'!$B$2:$I$1053,6,FALSE)</f>
        <v>10</v>
      </c>
      <c r="W951" s="136"/>
      <c r="X951" s="5"/>
      <c r="Y951" s="140"/>
      <c r="Z951" s="126"/>
      <c r="AA951" s="136"/>
      <c r="AB951" s="257"/>
      <c r="AC951" s="140"/>
      <c r="AD951" s="126"/>
      <c r="AE951" s="136"/>
      <c r="AF951" s="5"/>
      <c r="AG951" s="140"/>
      <c r="AH951" s="126"/>
      <c r="AI951" s="155"/>
      <c r="AJ951" s="123"/>
      <c r="AK951" s="139"/>
      <c r="AL951" s="124"/>
      <c r="AM951" s="155"/>
      <c r="AN951" s="123"/>
      <c r="AO951" s="139"/>
      <c r="AP951" s="124"/>
      <c r="AQ951" s="122"/>
      <c r="AR951" s="123"/>
      <c r="AS951" s="139"/>
      <c r="AT951" s="124"/>
      <c r="AU951" s="122"/>
      <c r="AV951" s="123"/>
      <c r="AW951" s="139"/>
      <c r="AX951" s="124"/>
    </row>
    <row r="952" spans="1:50">
      <c r="A952" s="245">
        <f>IF(D952=0," ",RANK(D952,$D$3:$D$1238,0))</f>
        <v>874</v>
      </c>
      <c r="B952" s="246">
        <v>874</v>
      </c>
      <c r="C952" s="107" t="s">
        <v>1930</v>
      </c>
      <c r="D952" s="115">
        <f>I952+M952+Q952+U952+Y952+AC952+AG952+AK952+AO952+AW952+AS952</f>
        <v>6</v>
      </c>
      <c r="E952" s="115">
        <f>J952+N952+R952+V952+Z952+AD952+AH952+AL952+AP952+AX952+AT952</f>
        <v>10</v>
      </c>
      <c r="F952" s="273">
        <f>COUNTA(H952,L952,P952,T952,X952,AB952,AF952,AJ952,AN952,AV952,AR952)</f>
        <v>1</v>
      </c>
      <c r="G952" s="121"/>
      <c r="H952" s="5"/>
      <c r="I952" s="140"/>
      <c r="J952" s="126"/>
      <c r="K952" s="125"/>
      <c r="L952" s="5"/>
      <c r="M952" s="140"/>
      <c r="N952" s="126"/>
      <c r="O952" s="125"/>
      <c r="P952" s="5"/>
      <c r="Q952" s="140"/>
      <c r="R952" s="126"/>
      <c r="S952" s="125">
        <f>VLOOKUP(C952,'4'!$B$2:$I$1053,3,FALSE)</f>
        <v>4.6909722222222221E-2</v>
      </c>
      <c r="T952" s="5">
        <f>VLOOKUP(C952,'4'!$B$2:$I$1053,4,FALSE)</f>
        <v>187</v>
      </c>
      <c r="U952" s="140">
        <f>VLOOKUP(T952,Баллы!$A$2:$B$101,2)+V952/2</f>
        <v>6</v>
      </c>
      <c r="V952" s="126">
        <f>VLOOKUP(C952,'4'!$B$2:$I$1053,6,FALSE)</f>
        <v>10</v>
      </c>
      <c r="W952" s="136"/>
      <c r="X952" s="5"/>
      <c r="Y952" s="140"/>
      <c r="Z952" s="126"/>
      <c r="AA952" s="136"/>
      <c r="AB952" s="257"/>
      <c r="AC952" s="140"/>
      <c r="AD952" s="126"/>
      <c r="AE952" s="136"/>
      <c r="AF952" s="5"/>
      <c r="AG952" s="140"/>
      <c r="AH952" s="126"/>
      <c r="AI952" s="155"/>
      <c r="AJ952" s="123"/>
      <c r="AK952" s="139"/>
      <c r="AL952" s="124"/>
      <c r="AM952" s="155"/>
      <c r="AN952" s="123"/>
      <c r="AO952" s="139"/>
      <c r="AP952" s="124"/>
      <c r="AQ952" s="122"/>
      <c r="AR952" s="123"/>
      <c r="AS952" s="139"/>
      <c r="AT952" s="124"/>
      <c r="AU952" s="122"/>
      <c r="AV952" s="123"/>
      <c r="AW952" s="139"/>
      <c r="AX952" s="124"/>
    </row>
    <row r="953" spans="1:50">
      <c r="A953" s="245">
        <f>IF(D953=0," ",RANK(D953,$D$3:$D$1238,0))</f>
        <v>874</v>
      </c>
      <c r="B953" s="246">
        <v>874</v>
      </c>
      <c r="C953" s="107" t="s">
        <v>2254</v>
      </c>
      <c r="D953" s="115">
        <f>I953+M953+Q953+U953+Y953+AC953+AG953+AK953+AO953+AW953+AS953</f>
        <v>6</v>
      </c>
      <c r="E953" s="115">
        <f>J953+N953+R953+V953+Z953+AD953+AH953+AL953+AP953+AX953+AT953</f>
        <v>10</v>
      </c>
      <c r="F953" s="273">
        <f>COUNTA(H953,L953,P953,T953,X953,AB953,AF953,AJ953,AN953,AV953,AR953)</f>
        <v>1</v>
      </c>
      <c r="G953" s="121"/>
      <c r="H953" s="5"/>
      <c r="I953" s="140"/>
      <c r="J953" s="126"/>
      <c r="K953" s="125"/>
      <c r="L953" s="5"/>
      <c r="M953" s="140"/>
      <c r="N953" s="126"/>
      <c r="O953" s="125"/>
      <c r="P953" s="5"/>
      <c r="Q953" s="140"/>
      <c r="R953" s="126"/>
      <c r="S953" s="125">
        <f>VLOOKUP(C953,'4'!$B$2:$I$1053,3,FALSE)</f>
        <v>4.7546296296296295E-2</v>
      </c>
      <c r="T953" s="5">
        <f>VLOOKUP(C953,'4'!$B$2:$I$1053,4,FALSE)</f>
        <v>189</v>
      </c>
      <c r="U953" s="140">
        <f>VLOOKUP(T953,Баллы!$A$2:$B$101,2)+V953/2</f>
        <v>6</v>
      </c>
      <c r="V953" s="126">
        <f>VLOOKUP(C953,'4'!$B$2:$I$1053,6,FALSE)</f>
        <v>10</v>
      </c>
      <c r="W953" s="136"/>
      <c r="X953" s="5"/>
      <c r="Y953" s="140"/>
      <c r="Z953" s="126"/>
      <c r="AA953" s="136"/>
      <c r="AB953" s="257"/>
      <c r="AC953" s="140"/>
      <c r="AD953" s="126"/>
      <c r="AE953" s="136"/>
      <c r="AF953" s="5"/>
      <c r="AG953" s="140"/>
      <c r="AH953" s="126"/>
      <c r="AI953" s="155"/>
      <c r="AJ953" s="123"/>
      <c r="AK953" s="139"/>
      <c r="AL953" s="124"/>
      <c r="AM953" s="155"/>
      <c r="AN953" s="123"/>
      <c r="AO953" s="139"/>
      <c r="AP953" s="124"/>
      <c r="AQ953" s="122"/>
      <c r="AR953" s="123"/>
      <c r="AS953" s="139"/>
      <c r="AT953" s="124"/>
      <c r="AU953" s="122"/>
      <c r="AV953" s="123"/>
      <c r="AW953" s="139"/>
      <c r="AX953" s="124"/>
    </row>
    <row r="954" spans="1:50">
      <c r="A954" s="245">
        <f>IF(D954=0," ",RANK(D954,$D$3:$D$1238,0))</f>
        <v>874</v>
      </c>
      <c r="B954" s="246">
        <v>874</v>
      </c>
      <c r="C954" s="107" t="s">
        <v>1627</v>
      </c>
      <c r="D954" s="115">
        <f>I954+M954+Q954+U954+Y954+AC954+AG954+AK954+AO954+AW954+AS954</f>
        <v>6</v>
      </c>
      <c r="E954" s="115">
        <f>J954+N954+R954+V954+Z954+AD954+AH954+AL954+AP954+AX954+AT954</f>
        <v>10</v>
      </c>
      <c r="F954" s="273">
        <f>COUNTA(H954,L954,P954,T954,X954,AB954,AF954,AJ954,AN954,AV954,AR954)</f>
        <v>1</v>
      </c>
      <c r="G954" s="121"/>
      <c r="H954" s="5"/>
      <c r="I954" s="140"/>
      <c r="J954" s="126"/>
      <c r="K954" s="125"/>
      <c r="L954" s="5"/>
      <c r="M954" s="140"/>
      <c r="N954" s="126"/>
      <c r="O954" s="125"/>
      <c r="P954" s="5"/>
      <c r="Q954" s="140"/>
      <c r="R954" s="126"/>
      <c r="S954" s="125">
        <f>VLOOKUP(C954,'4'!$B$2:$I$1053,3,FALSE)</f>
        <v>4.8333333333333332E-2</v>
      </c>
      <c r="T954" s="5">
        <f>VLOOKUP(C954,'4'!$B$2:$I$1053,4,FALSE)</f>
        <v>193</v>
      </c>
      <c r="U954" s="140">
        <f>VLOOKUP(T954,Баллы!$A$2:$B$101,2)+V954/2</f>
        <v>6</v>
      </c>
      <c r="V954" s="126">
        <f>VLOOKUP(C954,'4'!$B$2:$I$1053,6,FALSE)</f>
        <v>10</v>
      </c>
      <c r="W954" s="136"/>
      <c r="X954" s="5"/>
      <c r="Y954" s="140"/>
      <c r="Z954" s="126"/>
      <c r="AA954" s="136"/>
      <c r="AB954" s="257"/>
      <c r="AC954" s="140"/>
      <c r="AD954" s="126"/>
      <c r="AE954" s="136"/>
      <c r="AF954" s="5"/>
      <c r="AG954" s="140"/>
      <c r="AH954" s="126"/>
      <c r="AI954" s="155"/>
      <c r="AJ954" s="123"/>
      <c r="AK954" s="139"/>
      <c r="AL954" s="124"/>
      <c r="AM954" s="155"/>
      <c r="AN954" s="123"/>
      <c r="AO954" s="139"/>
      <c r="AP954" s="124"/>
      <c r="AQ954" s="122"/>
      <c r="AR954" s="123"/>
      <c r="AS954" s="139"/>
      <c r="AT954" s="124"/>
      <c r="AU954" s="122"/>
      <c r="AV954" s="123"/>
      <c r="AW954" s="139"/>
      <c r="AX954" s="124"/>
    </row>
    <row r="955" spans="1:50">
      <c r="A955" s="245">
        <f>IF(D955=0," ",RANK(D955,$D$3:$D$1238,0))</f>
        <v>874</v>
      </c>
      <c r="B955" s="246">
        <v>874</v>
      </c>
      <c r="C955" s="107" t="s">
        <v>1625</v>
      </c>
      <c r="D955" s="115">
        <f>I955+M955+Q955+U955+Y955+AC955+AG955+AK955+AO955+AW955+AS955</f>
        <v>6</v>
      </c>
      <c r="E955" s="115">
        <f>J955+N955+R955+V955+Z955+AD955+AH955+AL955+AP955+AX955+AT955</f>
        <v>10</v>
      </c>
      <c r="F955" s="273">
        <f>COUNTA(H955,L955,P955,T955,X955,AB955,AF955,AJ955,AN955,AV955,AR955)</f>
        <v>1</v>
      </c>
      <c r="G955" s="121"/>
      <c r="H955" s="5"/>
      <c r="I955" s="140"/>
      <c r="J955" s="126"/>
      <c r="K955" s="125"/>
      <c r="L955" s="5"/>
      <c r="M955" s="140"/>
      <c r="N955" s="126"/>
      <c r="O955" s="125"/>
      <c r="P955" s="5"/>
      <c r="Q955" s="140"/>
      <c r="R955" s="126"/>
      <c r="S955" s="125">
        <f>VLOOKUP(C955,'4'!$B$2:$I$1053,3,FALSE)</f>
        <v>4.8356481481481479E-2</v>
      </c>
      <c r="T955" s="5">
        <f>VLOOKUP(C955,'4'!$B$2:$I$1053,4,FALSE)</f>
        <v>194</v>
      </c>
      <c r="U955" s="140">
        <f>VLOOKUP(T955,Баллы!$A$2:$B$101,2)+V955/2</f>
        <v>6</v>
      </c>
      <c r="V955" s="126">
        <f>VLOOKUP(C955,'4'!$B$2:$I$1053,6,FALSE)</f>
        <v>10</v>
      </c>
      <c r="W955" s="136"/>
      <c r="X955" s="5"/>
      <c r="Y955" s="140"/>
      <c r="Z955" s="126"/>
      <c r="AA955" s="136"/>
      <c r="AB955" s="257"/>
      <c r="AC955" s="140"/>
      <c r="AD955" s="126"/>
      <c r="AE955" s="136"/>
      <c r="AF955" s="5"/>
      <c r="AG955" s="140"/>
      <c r="AH955" s="126"/>
      <c r="AI955" s="155"/>
      <c r="AJ955" s="123"/>
      <c r="AK955" s="139"/>
      <c r="AL955" s="124"/>
      <c r="AM955" s="155"/>
      <c r="AN955" s="123"/>
      <c r="AO955" s="139"/>
      <c r="AP955" s="124"/>
      <c r="AQ955" s="122"/>
      <c r="AR955" s="123"/>
      <c r="AS955" s="139"/>
      <c r="AT955" s="124"/>
      <c r="AU955" s="122"/>
      <c r="AV955" s="123"/>
      <c r="AW955" s="139"/>
      <c r="AX955" s="124"/>
    </row>
    <row r="956" spans="1:50">
      <c r="A956" s="245">
        <f>IF(D956=0," ",RANK(D956,$D$3:$D$1238,0))</f>
        <v>874</v>
      </c>
      <c r="B956" s="246">
        <v>874</v>
      </c>
      <c r="C956" s="107" t="s">
        <v>1971</v>
      </c>
      <c r="D956" s="115">
        <f>I956+M956+Q956+U956+Y956+AC956+AG956+AK956+AO956+AW956+AS956</f>
        <v>6</v>
      </c>
      <c r="E956" s="115">
        <f>J956+N956+R956+V956+Z956+AD956+AH956+AL956+AP956+AX956+AT956</f>
        <v>10</v>
      </c>
      <c r="F956" s="273">
        <f>COUNTA(H956,L956,P956,T956,X956,AB956,AF956,AJ956,AN956,AV956,AR956)</f>
        <v>1</v>
      </c>
      <c r="G956" s="121"/>
      <c r="H956" s="5"/>
      <c r="I956" s="140"/>
      <c r="J956" s="126"/>
      <c r="K956" s="125"/>
      <c r="L956" s="5"/>
      <c r="M956" s="140"/>
      <c r="N956" s="126"/>
      <c r="O956" s="125"/>
      <c r="P956" s="5"/>
      <c r="Q956" s="140"/>
      <c r="R956" s="126"/>
      <c r="S956" s="125">
        <f>VLOOKUP(C956,'4'!$B$2:$I$1053,3,FALSE)</f>
        <v>4.8553240740740744E-2</v>
      </c>
      <c r="T956" s="5">
        <f>VLOOKUP(C956,'4'!$B$2:$I$1053,4,FALSE)</f>
        <v>195</v>
      </c>
      <c r="U956" s="140">
        <f>VLOOKUP(T956,Баллы!$A$2:$B$101,2)+V956/2</f>
        <v>6</v>
      </c>
      <c r="V956" s="126">
        <f>VLOOKUP(C956,'4'!$B$2:$I$1053,6,FALSE)</f>
        <v>10</v>
      </c>
      <c r="W956" s="136"/>
      <c r="X956" s="5"/>
      <c r="Y956" s="140"/>
      <c r="Z956" s="126"/>
      <c r="AA956" s="136"/>
      <c r="AB956" s="257"/>
      <c r="AC956" s="140"/>
      <c r="AD956" s="126"/>
      <c r="AE956" s="136"/>
      <c r="AF956" s="5"/>
      <c r="AG956" s="140"/>
      <c r="AH956" s="126"/>
      <c r="AI956" s="155"/>
      <c r="AJ956" s="123"/>
      <c r="AK956" s="139"/>
      <c r="AL956" s="124"/>
      <c r="AM956" s="155"/>
      <c r="AN956" s="123"/>
      <c r="AO956" s="139"/>
      <c r="AP956" s="124"/>
      <c r="AQ956" s="122"/>
      <c r="AR956" s="123"/>
      <c r="AS956" s="139"/>
      <c r="AT956" s="124"/>
      <c r="AU956" s="122"/>
      <c r="AV956" s="123"/>
      <c r="AW956" s="139"/>
      <c r="AX956" s="124"/>
    </row>
    <row r="957" spans="1:50">
      <c r="A957" s="245">
        <f>IF(D957=0," ",RANK(D957,$D$3:$D$1238,0))</f>
        <v>874</v>
      </c>
      <c r="B957" s="246">
        <v>874</v>
      </c>
      <c r="C957" s="107" t="s">
        <v>2094</v>
      </c>
      <c r="D957" s="115">
        <f>I957+M957+Q957+U957+Y957+AC957+AG957+AK957+AO957+AW957+AS957</f>
        <v>6</v>
      </c>
      <c r="E957" s="115">
        <f>J957+N957+R957+V957+Z957+AD957+AH957+AL957+AP957+AX957+AT957</f>
        <v>10</v>
      </c>
      <c r="F957" s="273">
        <f>COUNTA(H957,L957,P957,T957,X957,AB957,AF957,AJ957,AN957,AV957,AR957)</f>
        <v>1</v>
      </c>
      <c r="G957" s="121"/>
      <c r="H957" s="5"/>
      <c r="I957" s="140"/>
      <c r="J957" s="126"/>
      <c r="K957" s="125"/>
      <c r="L957" s="5"/>
      <c r="M957" s="140"/>
      <c r="N957" s="126"/>
      <c r="O957" s="125"/>
      <c r="P957" s="5"/>
      <c r="Q957" s="140"/>
      <c r="R957" s="126"/>
      <c r="S957" s="125">
        <f>VLOOKUP(C957,'4'!$B$2:$I$1053,3,FALSE)</f>
        <v>4.8622685185185185E-2</v>
      </c>
      <c r="T957" s="5">
        <f>VLOOKUP(C957,'4'!$B$2:$I$1053,4,FALSE)</f>
        <v>196</v>
      </c>
      <c r="U957" s="140">
        <f>VLOOKUP(T957,Баллы!$A$2:$B$101,2)+V957/2</f>
        <v>6</v>
      </c>
      <c r="V957" s="126">
        <f>VLOOKUP(C957,'4'!$B$2:$I$1053,6,FALSE)</f>
        <v>10</v>
      </c>
      <c r="W957" s="136"/>
      <c r="X957" s="5"/>
      <c r="Y957" s="140"/>
      <c r="Z957" s="126"/>
      <c r="AA957" s="136"/>
      <c r="AB957" s="257"/>
      <c r="AC957" s="140"/>
      <c r="AD957" s="126"/>
      <c r="AE957" s="136"/>
      <c r="AF957" s="5"/>
      <c r="AG957" s="140"/>
      <c r="AH957" s="126"/>
      <c r="AI957" s="155"/>
      <c r="AJ957" s="123"/>
      <c r="AK957" s="139"/>
      <c r="AL957" s="124"/>
      <c r="AM957" s="155"/>
      <c r="AN957" s="123"/>
      <c r="AO957" s="139"/>
      <c r="AP957" s="124"/>
      <c r="AQ957" s="122"/>
      <c r="AR957" s="123"/>
      <c r="AS957" s="139"/>
      <c r="AT957" s="124"/>
      <c r="AU957" s="122"/>
      <c r="AV957" s="123"/>
      <c r="AW957" s="139"/>
      <c r="AX957" s="124"/>
    </row>
    <row r="958" spans="1:50">
      <c r="A958" s="245">
        <f>IF(D958=0," ",RANK(D958,$D$3:$D$1238,0))</f>
        <v>874</v>
      </c>
      <c r="B958" s="246">
        <v>874</v>
      </c>
      <c r="C958" s="107" t="s">
        <v>2437</v>
      </c>
      <c r="D958" s="115">
        <f>I958+M958+Q958+U958+Y958+AC958+AG958+AK958+AO958+AW958+AS958</f>
        <v>6</v>
      </c>
      <c r="E958" s="115">
        <f>J958+N958+R958+V958+Z958+AD958+AH958+AL958+AP958+AX958+AT958</f>
        <v>10</v>
      </c>
      <c r="F958" s="273">
        <f>COUNTA(H958,L958,P958,T958,X958,AB958,AF958,AJ958,AN958,AV958,AR958)</f>
        <v>1</v>
      </c>
      <c r="G958" s="121"/>
      <c r="H958" s="5"/>
      <c r="I958" s="140"/>
      <c r="J958" s="126"/>
      <c r="K958" s="125"/>
      <c r="L958" s="5"/>
      <c r="M958" s="140"/>
      <c r="N958" s="126"/>
      <c r="O958" s="125"/>
      <c r="P958" s="5"/>
      <c r="Q958" s="140"/>
      <c r="R958" s="126"/>
      <c r="S958" s="125">
        <f>VLOOKUP(C958,'4'!$B$2:$I$1053,3,FALSE)</f>
        <v>4.8912037037037039E-2</v>
      </c>
      <c r="T958" s="5">
        <f>VLOOKUP(C958,'4'!$B$2:$I$1053,4,FALSE)</f>
        <v>197</v>
      </c>
      <c r="U958" s="140">
        <f>VLOOKUP(T958,Баллы!$A$2:$B$101,2)+V958/2</f>
        <v>6</v>
      </c>
      <c r="V958" s="126">
        <f>VLOOKUP(C958,'4'!$B$2:$I$1053,6,FALSE)</f>
        <v>10</v>
      </c>
      <c r="W958" s="136"/>
      <c r="X958" s="5"/>
      <c r="Y958" s="140"/>
      <c r="Z958" s="126"/>
      <c r="AA958" s="136"/>
      <c r="AB958" s="257"/>
      <c r="AC958" s="140"/>
      <c r="AD958" s="126"/>
      <c r="AE958" s="136"/>
      <c r="AF958" s="5"/>
      <c r="AG958" s="140"/>
      <c r="AH958" s="126"/>
      <c r="AI958" s="155"/>
      <c r="AJ958" s="123"/>
      <c r="AK958" s="139"/>
      <c r="AL958" s="124"/>
      <c r="AM958" s="155"/>
      <c r="AN958" s="123"/>
      <c r="AO958" s="139"/>
      <c r="AP958" s="124"/>
      <c r="AQ958" s="122"/>
      <c r="AR958" s="123"/>
      <c r="AS958" s="139"/>
      <c r="AT958" s="124"/>
      <c r="AU958" s="122"/>
      <c r="AV958" s="123"/>
      <c r="AW958" s="139"/>
      <c r="AX958" s="124"/>
    </row>
    <row r="959" spans="1:50">
      <c r="A959" s="245">
        <f>IF(D959=0," ",RANK(D959,$D$3:$D$1238,0))</f>
        <v>874</v>
      </c>
      <c r="B959" s="246">
        <v>874</v>
      </c>
      <c r="C959" s="107" t="s">
        <v>2150</v>
      </c>
      <c r="D959" s="115">
        <f>I959+M959+Q959+U959+Y959+AC959+AG959+AK959+AO959+AW959+AS959</f>
        <v>6</v>
      </c>
      <c r="E959" s="115">
        <f>J959+N959+R959+V959+Z959+AD959+AH959+AL959+AP959+AX959+AT959</f>
        <v>10</v>
      </c>
      <c r="F959" s="273">
        <f>COUNTA(H959,L959,P959,T959,X959,AB959,AF959,AJ959,AN959,AV959,AR959)</f>
        <v>1</v>
      </c>
      <c r="G959" s="121"/>
      <c r="H959" s="5"/>
      <c r="I959" s="140"/>
      <c r="J959" s="126"/>
      <c r="K959" s="125"/>
      <c r="L959" s="5"/>
      <c r="M959" s="140"/>
      <c r="N959" s="126"/>
      <c r="O959" s="125"/>
      <c r="P959" s="5"/>
      <c r="Q959" s="140"/>
      <c r="R959" s="126"/>
      <c r="S959" s="125">
        <f>VLOOKUP(C959,'4'!$B$2:$I$1053,3,FALSE)</f>
        <v>4.8923611111111112E-2</v>
      </c>
      <c r="T959" s="5">
        <f>VLOOKUP(C959,'4'!$B$2:$I$1053,4,FALSE)</f>
        <v>199</v>
      </c>
      <c r="U959" s="140">
        <f>VLOOKUP(T959,Баллы!$A$2:$B$101,2)+V959/2</f>
        <v>6</v>
      </c>
      <c r="V959" s="126">
        <f>VLOOKUP(C959,'4'!$B$2:$I$1053,6,FALSE)</f>
        <v>10</v>
      </c>
      <c r="W959" s="136"/>
      <c r="X959" s="5"/>
      <c r="Y959" s="140"/>
      <c r="Z959" s="126"/>
      <c r="AA959" s="136"/>
      <c r="AB959" s="257"/>
      <c r="AC959" s="140"/>
      <c r="AD959" s="126"/>
      <c r="AE959" s="136"/>
      <c r="AF959" s="5"/>
      <c r="AG959" s="140"/>
      <c r="AH959" s="126"/>
      <c r="AI959" s="155"/>
      <c r="AJ959" s="123"/>
      <c r="AK959" s="139"/>
      <c r="AL959" s="124"/>
      <c r="AM959" s="155"/>
      <c r="AN959" s="123"/>
      <c r="AO959" s="139"/>
      <c r="AP959" s="124"/>
      <c r="AQ959" s="122"/>
      <c r="AR959" s="123"/>
      <c r="AS959" s="139"/>
      <c r="AT959" s="124"/>
      <c r="AU959" s="122"/>
      <c r="AV959" s="123"/>
      <c r="AW959" s="139"/>
      <c r="AX959" s="124"/>
    </row>
    <row r="960" spans="1:50">
      <c r="A960" s="245">
        <f>IF(D960=0," ",RANK(D960,$D$3:$D$1238,0))</f>
        <v>874</v>
      </c>
      <c r="B960" s="246">
        <v>874</v>
      </c>
      <c r="C960" s="107" t="s">
        <v>2133</v>
      </c>
      <c r="D960" s="115">
        <f>I960+M960+Q960+U960+Y960+AC960+AG960+AK960+AO960+AW960+AS960</f>
        <v>6</v>
      </c>
      <c r="E960" s="115">
        <f>J960+N960+R960+V960+Z960+AD960+AH960+AL960+AP960+AX960+AT960</f>
        <v>10</v>
      </c>
      <c r="F960" s="273">
        <f>COUNTA(H960,L960,P960,T960,X960,AB960,AF960,AJ960,AN960,AV960,AR960)</f>
        <v>1</v>
      </c>
      <c r="G960" s="121"/>
      <c r="H960" s="5"/>
      <c r="I960" s="140"/>
      <c r="J960" s="126"/>
      <c r="K960" s="125"/>
      <c r="L960" s="5"/>
      <c r="M960" s="140"/>
      <c r="N960" s="126"/>
      <c r="O960" s="125"/>
      <c r="P960" s="5"/>
      <c r="Q960" s="140"/>
      <c r="R960" s="126"/>
      <c r="S960" s="125">
        <f>VLOOKUP(C960,'4'!$B$2:$I$1053,3,FALSE)</f>
        <v>4.9479166666666664E-2</v>
      </c>
      <c r="T960" s="5">
        <f>VLOOKUP(C960,'4'!$B$2:$I$1053,4,FALSE)</f>
        <v>200</v>
      </c>
      <c r="U960" s="140">
        <f>VLOOKUP(T960,Баллы!$A$2:$B$101,2)+V960/2</f>
        <v>6</v>
      </c>
      <c r="V960" s="126">
        <f>VLOOKUP(C960,'4'!$B$2:$I$1053,6,FALSE)</f>
        <v>10</v>
      </c>
      <c r="W960" s="136"/>
      <c r="X960" s="5"/>
      <c r="Y960" s="140"/>
      <c r="Z960" s="126"/>
      <c r="AA960" s="136"/>
      <c r="AB960" s="257"/>
      <c r="AC960" s="140"/>
      <c r="AD960" s="126"/>
      <c r="AE960" s="136"/>
      <c r="AF960" s="5"/>
      <c r="AG960" s="140"/>
      <c r="AH960" s="126"/>
      <c r="AI960" s="155"/>
      <c r="AJ960" s="123"/>
      <c r="AK960" s="139"/>
      <c r="AL960" s="124"/>
      <c r="AM960" s="155"/>
      <c r="AN960" s="123"/>
      <c r="AO960" s="139"/>
      <c r="AP960" s="124"/>
      <c r="AQ960" s="122"/>
      <c r="AR960" s="123"/>
      <c r="AS960" s="139"/>
      <c r="AT960" s="124"/>
      <c r="AU960" s="122"/>
      <c r="AV960" s="123"/>
      <c r="AW960" s="139"/>
      <c r="AX960" s="124"/>
    </row>
    <row r="961" spans="1:50">
      <c r="A961" s="245">
        <f>IF(D961=0," ",RANK(D961,$D$3:$D$1238,0))</f>
        <v>874</v>
      </c>
      <c r="B961" s="246">
        <v>874</v>
      </c>
      <c r="C961" s="107" t="s">
        <v>1931</v>
      </c>
      <c r="D961" s="115">
        <f>I961+M961+Q961+U961+Y961+AC961+AG961+AK961+AO961+AW961+AS961</f>
        <v>6</v>
      </c>
      <c r="E961" s="115">
        <f>J961+N961+R961+V961+Z961+AD961+AH961+AL961+AP961+AX961+AT961</f>
        <v>10</v>
      </c>
      <c r="F961" s="273">
        <f>COUNTA(H961,L961,P961,T961,X961,AB961,AF961,AJ961,AN961,AV961,AR961)</f>
        <v>1</v>
      </c>
      <c r="G961" s="121"/>
      <c r="H961" s="5"/>
      <c r="I961" s="140"/>
      <c r="J961" s="126"/>
      <c r="K961" s="125"/>
      <c r="L961" s="5"/>
      <c r="M961" s="140"/>
      <c r="N961" s="126"/>
      <c r="O961" s="125"/>
      <c r="P961" s="5"/>
      <c r="Q961" s="140"/>
      <c r="R961" s="126"/>
      <c r="S961" s="125">
        <f>VLOOKUP(C961,'4'!$B$2:$I$1053,3,FALSE)</f>
        <v>4.9780092592592591E-2</v>
      </c>
      <c r="T961" s="5">
        <f>VLOOKUP(C961,'4'!$B$2:$I$1053,4,FALSE)</f>
        <v>201</v>
      </c>
      <c r="U961" s="140">
        <f>VLOOKUP(T961,Баллы!$A$2:$B$101,2)+V961/2</f>
        <v>6</v>
      </c>
      <c r="V961" s="126">
        <f>VLOOKUP(C961,'4'!$B$2:$I$1053,6,FALSE)</f>
        <v>10</v>
      </c>
      <c r="W961" s="136"/>
      <c r="X961" s="5"/>
      <c r="Y961" s="140"/>
      <c r="Z961" s="126"/>
      <c r="AA961" s="136"/>
      <c r="AB961" s="257"/>
      <c r="AC961" s="140"/>
      <c r="AD961" s="126"/>
      <c r="AE961" s="136"/>
      <c r="AF961" s="5"/>
      <c r="AG961" s="140"/>
      <c r="AH961" s="126"/>
      <c r="AI961" s="155"/>
      <c r="AJ961" s="123"/>
      <c r="AK961" s="139"/>
      <c r="AL961" s="124"/>
      <c r="AM961" s="155"/>
      <c r="AN961" s="123"/>
      <c r="AO961" s="139"/>
      <c r="AP961" s="124"/>
      <c r="AQ961" s="122"/>
      <c r="AR961" s="123"/>
      <c r="AS961" s="139"/>
      <c r="AT961" s="124"/>
      <c r="AU961" s="122"/>
      <c r="AV961" s="123"/>
      <c r="AW961" s="139"/>
      <c r="AX961" s="124"/>
    </row>
    <row r="962" spans="1:50">
      <c r="A962" s="245">
        <f>IF(D962=0," ",RANK(D962,$D$3:$D$1238,0))</f>
        <v>874</v>
      </c>
      <c r="B962" s="246">
        <v>874</v>
      </c>
      <c r="C962" s="107" t="s">
        <v>1507</v>
      </c>
      <c r="D962" s="115">
        <f>I962+M962+Q962+U962+Y962+AC962+AG962+AK962+AO962+AW962+AS962</f>
        <v>6</v>
      </c>
      <c r="E962" s="115">
        <f>J962+N962+R962+V962+Z962+AD962+AH962+AL962+AP962+AX962+AT962</f>
        <v>10</v>
      </c>
      <c r="F962" s="273">
        <f>COUNTA(H962,L962,P962,T962,X962,AB962,AF962,AJ962,AN962,AV962,AR962)</f>
        <v>1</v>
      </c>
      <c r="G962" s="121"/>
      <c r="H962" s="5"/>
      <c r="I962" s="140"/>
      <c r="J962" s="126"/>
      <c r="K962" s="125"/>
      <c r="L962" s="5"/>
      <c r="M962" s="140"/>
      <c r="N962" s="126"/>
      <c r="O962" s="125"/>
      <c r="P962" s="5"/>
      <c r="Q962" s="140"/>
      <c r="R962" s="126"/>
      <c r="S962" s="125">
        <f>VLOOKUP(C962,'4'!$B$2:$I$1053,3,FALSE)</f>
        <v>4.9861111111111113E-2</v>
      </c>
      <c r="T962" s="5">
        <f>VLOOKUP(C962,'4'!$B$2:$I$1053,4,FALSE)</f>
        <v>202</v>
      </c>
      <c r="U962" s="140">
        <f>VLOOKUP(T962,Баллы!$A$2:$B$101,2)+V962/2</f>
        <v>6</v>
      </c>
      <c r="V962" s="126">
        <f>VLOOKUP(C962,'4'!$B$2:$I$1053,6,FALSE)</f>
        <v>10</v>
      </c>
      <c r="W962" s="136"/>
      <c r="X962" s="5"/>
      <c r="Y962" s="140"/>
      <c r="Z962" s="126"/>
      <c r="AA962" s="136"/>
      <c r="AB962" s="257"/>
      <c r="AC962" s="140"/>
      <c r="AD962" s="126"/>
      <c r="AE962" s="136"/>
      <c r="AF962" s="5"/>
      <c r="AG962" s="140"/>
      <c r="AH962" s="126"/>
      <c r="AI962" s="155"/>
      <c r="AJ962" s="123"/>
      <c r="AK962" s="139"/>
      <c r="AL962" s="124"/>
      <c r="AM962" s="155"/>
      <c r="AN962" s="123"/>
      <c r="AO962" s="139"/>
      <c r="AP962" s="124"/>
      <c r="AQ962" s="122"/>
      <c r="AR962" s="123"/>
      <c r="AS962" s="139"/>
      <c r="AT962" s="124"/>
      <c r="AU962" s="122"/>
      <c r="AV962" s="123"/>
      <c r="AW962" s="139"/>
      <c r="AX962" s="124"/>
    </row>
    <row r="963" spans="1:50">
      <c r="A963" s="245">
        <f>IF(D963=0," ",RANK(D963,$D$3:$D$1238,0))</f>
        <v>874</v>
      </c>
      <c r="B963" s="246">
        <v>874</v>
      </c>
      <c r="C963" s="107" t="s">
        <v>1494</v>
      </c>
      <c r="D963" s="115">
        <f>I963+M963+Q963+U963+Y963+AC963+AG963+AK963+AO963+AW963+AS963</f>
        <v>6</v>
      </c>
      <c r="E963" s="115">
        <f>J963+N963+R963+V963+Z963+AD963+AH963+AL963+AP963+AX963+AT963</f>
        <v>10</v>
      </c>
      <c r="F963" s="273">
        <f>COUNTA(H963,L963,P963,T963,X963,AB963,AF963,AJ963,AN963,AV963,AR963)</f>
        <v>1</v>
      </c>
      <c r="G963" s="121"/>
      <c r="H963" s="5"/>
      <c r="I963" s="140"/>
      <c r="J963" s="126"/>
      <c r="K963" s="125"/>
      <c r="L963" s="5"/>
      <c r="M963" s="140"/>
      <c r="N963" s="126"/>
      <c r="O963" s="125"/>
      <c r="P963" s="5"/>
      <c r="Q963" s="140"/>
      <c r="R963" s="126"/>
      <c r="S963" s="125">
        <f>VLOOKUP(C963,'4'!$B$2:$I$1053,3,FALSE)</f>
        <v>5.0092592592592591E-2</v>
      </c>
      <c r="T963" s="5">
        <f>VLOOKUP(C963,'4'!$B$2:$I$1053,4,FALSE)</f>
        <v>205</v>
      </c>
      <c r="U963" s="140">
        <f>VLOOKUP(T963,Баллы!$A$2:$B$101,2)+V963/2</f>
        <v>6</v>
      </c>
      <c r="V963" s="126">
        <f>VLOOKUP(C963,'4'!$B$2:$I$1053,6,FALSE)</f>
        <v>10</v>
      </c>
      <c r="W963" s="136"/>
      <c r="X963" s="5"/>
      <c r="Y963" s="140"/>
      <c r="Z963" s="126"/>
      <c r="AA963" s="136"/>
      <c r="AB963" s="257"/>
      <c r="AC963" s="140"/>
      <c r="AD963" s="126"/>
      <c r="AE963" s="136"/>
      <c r="AF963" s="5"/>
      <c r="AG963" s="140"/>
      <c r="AH963" s="126"/>
      <c r="AI963" s="155"/>
      <c r="AJ963" s="123"/>
      <c r="AK963" s="139"/>
      <c r="AL963" s="124"/>
      <c r="AM963" s="155"/>
      <c r="AN963" s="123"/>
      <c r="AO963" s="139"/>
      <c r="AP963" s="124"/>
      <c r="AQ963" s="122"/>
      <c r="AR963" s="123"/>
      <c r="AS963" s="139"/>
      <c r="AT963" s="124"/>
      <c r="AU963" s="122"/>
      <c r="AV963" s="123"/>
      <c r="AW963" s="139"/>
      <c r="AX963" s="124"/>
    </row>
    <row r="964" spans="1:50">
      <c r="A964" s="245">
        <f>IF(D964=0," ",RANK(D964,$D$3:$D$1238,0))</f>
        <v>874</v>
      </c>
      <c r="B964" s="246">
        <v>874</v>
      </c>
      <c r="C964" s="107" t="s">
        <v>1455</v>
      </c>
      <c r="D964" s="115">
        <f>I964+M964+Q964+U964+Y964+AC964+AG964+AK964+AO964+AW964+AS964</f>
        <v>6</v>
      </c>
      <c r="E964" s="115">
        <f>J964+N964+R964+V964+Z964+AD964+AH964+AL964+AP964+AX964+AT964</f>
        <v>10</v>
      </c>
      <c r="F964" s="273">
        <f>COUNTA(H964,L964,P964,T964,X964,AB964,AF964,AJ964,AN964,AV964,AR964)</f>
        <v>1</v>
      </c>
      <c r="G964" s="121"/>
      <c r="H964" s="5"/>
      <c r="I964" s="140"/>
      <c r="J964" s="126"/>
      <c r="K964" s="125"/>
      <c r="L964" s="5"/>
      <c r="M964" s="140"/>
      <c r="N964" s="126"/>
      <c r="O964" s="125"/>
      <c r="P964" s="5"/>
      <c r="Q964" s="140"/>
      <c r="R964" s="126"/>
      <c r="S964" s="125">
        <f>VLOOKUP(C964,'4'!$B$2:$I$1053,3,FALSE)</f>
        <v>5.1701388888888887E-2</v>
      </c>
      <c r="T964" s="5">
        <f>VLOOKUP(C964,'4'!$B$2:$I$1053,4,FALSE)</f>
        <v>209</v>
      </c>
      <c r="U964" s="140">
        <f>VLOOKUP(T964,Баллы!$A$2:$B$101,2)+V964/2</f>
        <v>6</v>
      </c>
      <c r="V964" s="126">
        <f>VLOOKUP(C964,'4'!$B$2:$I$1053,6,FALSE)</f>
        <v>10</v>
      </c>
      <c r="W964" s="136"/>
      <c r="X964" s="5"/>
      <c r="Y964" s="140"/>
      <c r="Z964" s="126"/>
      <c r="AA964" s="136"/>
      <c r="AB964" s="257"/>
      <c r="AC964" s="140"/>
      <c r="AD964" s="126"/>
      <c r="AE964" s="136"/>
      <c r="AF964" s="5"/>
      <c r="AG964" s="140"/>
      <c r="AH964" s="126"/>
      <c r="AI964" s="155"/>
      <c r="AJ964" s="123"/>
      <c r="AK964" s="139"/>
      <c r="AL964" s="124"/>
      <c r="AM964" s="155"/>
      <c r="AN964" s="123"/>
      <c r="AO964" s="139"/>
      <c r="AP964" s="124"/>
      <c r="AQ964" s="122"/>
      <c r="AR964" s="123"/>
      <c r="AS964" s="139"/>
      <c r="AT964" s="124"/>
      <c r="AU964" s="122"/>
      <c r="AV964" s="123"/>
      <c r="AW964" s="139"/>
      <c r="AX964" s="124"/>
    </row>
    <row r="965" spans="1:50">
      <c r="A965" s="245">
        <f>IF(D965=0," ",RANK(D965,$D$3:$D$1238,0))</f>
        <v>874</v>
      </c>
      <c r="B965" s="246">
        <v>874</v>
      </c>
      <c r="C965" s="107" t="s">
        <v>2195</v>
      </c>
      <c r="D965" s="115">
        <f>I965+M965+Q965+U965+Y965+AC965+AG965+AK965+AO965+AW965+AS965</f>
        <v>6</v>
      </c>
      <c r="E965" s="115">
        <f>J965+N965+R965+V965+Z965+AD965+AH965+AL965+AP965+AX965+AT965</f>
        <v>10</v>
      </c>
      <c r="F965" s="273">
        <f>COUNTA(H965,L965,P965,T965,X965,AB965,AF965,AJ965,AN965,AV965,AR965)</f>
        <v>1</v>
      </c>
      <c r="G965" s="121"/>
      <c r="H965" s="5"/>
      <c r="I965" s="140"/>
      <c r="J965" s="126"/>
      <c r="K965" s="125"/>
      <c r="L965" s="5"/>
      <c r="M965" s="140"/>
      <c r="N965" s="126"/>
      <c r="O965" s="125"/>
      <c r="P965" s="5"/>
      <c r="Q965" s="140"/>
      <c r="R965" s="126"/>
      <c r="S965" s="125">
        <f>VLOOKUP(C965,'4'!$B$2:$I$1053,3,FALSE)</f>
        <v>5.1886574074074071E-2</v>
      </c>
      <c r="T965" s="5">
        <f>VLOOKUP(C965,'4'!$B$2:$I$1053,4,FALSE)</f>
        <v>210</v>
      </c>
      <c r="U965" s="140">
        <f>VLOOKUP(T965,Баллы!$A$2:$B$101,2)+V965/2</f>
        <v>6</v>
      </c>
      <c r="V965" s="126">
        <f>VLOOKUP(C965,'4'!$B$2:$I$1053,6,FALSE)</f>
        <v>10</v>
      </c>
      <c r="W965" s="136"/>
      <c r="X965" s="5"/>
      <c r="Y965" s="140"/>
      <c r="Z965" s="126"/>
      <c r="AA965" s="136"/>
      <c r="AB965" s="257"/>
      <c r="AC965" s="140"/>
      <c r="AD965" s="126"/>
      <c r="AE965" s="136"/>
      <c r="AF965" s="5"/>
      <c r="AG965" s="140"/>
      <c r="AH965" s="126"/>
      <c r="AI965" s="155"/>
      <c r="AJ965" s="123"/>
      <c r="AK965" s="139"/>
      <c r="AL965" s="124"/>
      <c r="AM965" s="155"/>
      <c r="AN965" s="123"/>
      <c r="AO965" s="139"/>
      <c r="AP965" s="124"/>
      <c r="AQ965" s="122"/>
      <c r="AR965" s="123"/>
      <c r="AS965" s="139"/>
      <c r="AT965" s="124"/>
      <c r="AU965" s="122"/>
      <c r="AV965" s="123"/>
      <c r="AW965" s="139"/>
      <c r="AX965" s="124"/>
    </row>
    <row r="966" spans="1:50">
      <c r="A966" s="245">
        <f>IF(D966=0," ",RANK(D966,$D$3:$D$1238,0))</f>
        <v>874</v>
      </c>
      <c r="B966" s="246">
        <v>874</v>
      </c>
      <c r="C966" s="107" t="s">
        <v>2172</v>
      </c>
      <c r="D966" s="115">
        <f>I966+M966+Q966+U966+Y966+AC966+AG966+AK966+AO966+AW966+AS966</f>
        <v>6</v>
      </c>
      <c r="E966" s="115">
        <f>J966+N966+R966+V966+Z966+AD966+AH966+AL966+AP966+AX966+AT966</f>
        <v>10</v>
      </c>
      <c r="F966" s="273">
        <f>COUNTA(H966,L966,P966,T966,X966,AB966,AF966,AJ966,AN966,AV966,AR966)</f>
        <v>1</v>
      </c>
      <c r="G966" s="121"/>
      <c r="H966" s="5"/>
      <c r="I966" s="140"/>
      <c r="J966" s="126"/>
      <c r="K966" s="125"/>
      <c r="L966" s="5"/>
      <c r="M966" s="140"/>
      <c r="N966" s="126"/>
      <c r="O966" s="125"/>
      <c r="P966" s="5"/>
      <c r="Q966" s="140"/>
      <c r="R966" s="126"/>
      <c r="S966" s="125">
        <f>VLOOKUP(C966,'4'!$B$2:$I$1053,3,FALSE)</f>
        <v>5.2511574074074072E-2</v>
      </c>
      <c r="T966" s="5">
        <f>VLOOKUP(C966,'4'!$B$2:$I$1053,4,FALSE)</f>
        <v>211</v>
      </c>
      <c r="U966" s="140">
        <f>VLOOKUP(T966,Баллы!$A$2:$B$101,2)+V966/2</f>
        <v>6</v>
      </c>
      <c r="V966" s="126">
        <f>VLOOKUP(C966,'4'!$B$2:$I$1053,6,FALSE)</f>
        <v>10</v>
      </c>
      <c r="W966" s="136"/>
      <c r="X966" s="5"/>
      <c r="Y966" s="140"/>
      <c r="Z966" s="126"/>
      <c r="AA966" s="136"/>
      <c r="AB966" s="257"/>
      <c r="AC966" s="140"/>
      <c r="AD966" s="126"/>
      <c r="AE966" s="136"/>
      <c r="AF966" s="5"/>
      <c r="AG966" s="140"/>
      <c r="AH966" s="126"/>
      <c r="AI966" s="155"/>
      <c r="AJ966" s="123"/>
      <c r="AK966" s="139"/>
      <c r="AL966" s="124"/>
      <c r="AM966" s="155"/>
      <c r="AN966" s="123"/>
      <c r="AO966" s="139"/>
      <c r="AP966" s="124"/>
      <c r="AQ966" s="122"/>
      <c r="AR966" s="123"/>
      <c r="AS966" s="139"/>
      <c r="AT966" s="124"/>
      <c r="AU966" s="122"/>
      <c r="AV966" s="123"/>
      <c r="AW966" s="139"/>
      <c r="AX966" s="124"/>
    </row>
    <row r="967" spans="1:50">
      <c r="A967" s="245">
        <f>IF(D967=0," ",RANK(D967,$D$3:$D$1238,0))</f>
        <v>874</v>
      </c>
      <c r="B967" s="246">
        <v>874</v>
      </c>
      <c r="C967" s="107" t="s">
        <v>2568</v>
      </c>
      <c r="D967" s="115">
        <f>I967+M967+Q967+U967+Y967+AC967+AG967+AK967+AO967+AW967+AS967</f>
        <v>6</v>
      </c>
      <c r="E967" s="115">
        <f>J967+N967+R967+V967+Z967+AD967+AH967+AL967+AP967+AX967+AT967</f>
        <v>10</v>
      </c>
      <c r="F967" s="273">
        <f>COUNTA(H967,L967,P967,T967,X967,AB967,AF967,AJ967,AN967,AV967,AR967)</f>
        <v>1</v>
      </c>
      <c r="G967" s="121"/>
      <c r="H967" s="5"/>
      <c r="I967" s="140"/>
      <c r="J967" s="126"/>
      <c r="K967" s="125"/>
      <c r="L967" s="5"/>
      <c r="M967" s="140"/>
      <c r="N967" s="126"/>
      <c r="O967" s="125"/>
      <c r="P967" s="5"/>
      <c r="Q967" s="140"/>
      <c r="R967" s="126"/>
      <c r="S967" s="125">
        <f>VLOOKUP(C967,'4'!$B$2:$I$1053,3,FALSE)</f>
        <v>5.2557870370370373E-2</v>
      </c>
      <c r="T967" s="5">
        <f>VLOOKUP(C967,'4'!$B$2:$I$1053,4,FALSE)</f>
        <v>212</v>
      </c>
      <c r="U967" s="140">
        <f>VLOOKUP(T967,Баллы!$A$2:$B$101,2)+V967/2</f>
        <v>6</v>
      </c>
      <c r="V967" s="126">
        <f>VLOOKUP(C967,'4'!$B$2:$I$1053,6,FALSE)</f>
        <v>10</v>
      </c>
      <c r="W967" s="136"/>
      <c r="X967" s="5"/>
      <c r="Y967" s="140"/>
      <c r="Z967" s="126"/>
      <c r="AA967" s="136"/>
      <c r="AB967" s="257"/>
      <c r="AC967" s="140"/>
      <c r="AD967" s="126"/>
      <c r="AE967" s="136"/>
      <c r="AF967" s="5"/>
      <c r="AG967" s="140"/>
      <c r="AH967" s="126"/>
      <c r="AI967" s="155"/>
      <c r="AJ967" s="123"/>
      <c r="AK967" s="139"/>
      <c r="AL967" s="124"/>
      <c r="AM967" s="155"/>
      <c r="AN967" s="123"/>
      <c r="AO967" s="139"/>
      <c r="AP967" s="124"/>
      <c r="AQ967" s="122"/>
      <c r="AR967" s="123"/>
      <c r="AS967" s="139"/>
      <c r="AT967" s="124"/>
      <c r="AU967" s="122"/>
      <c r="AV967" s="123"/>
      <c r="AW967" s="139"/>
      <c r="AX967" s="124"/>
    </row>
    <row r="968" spans="1:50">
      <c r="A968" s="245">
        <f>IF(D968=0," ",RANK(D968,$D$3:$D$1238,0))</f>
        <v>874</v>
      </c>
      <c r="B968" s="246">
        <v>874</v>
      </c>
      <c r="C968" s="107" t="s">
        <v>1682</v>
      </c>
      <c r="D968" s="115">
        <f>I968+M968+Q968+U968+Y968+AC968+AG968+AK968+AO968+AW968+AS968</f>
        <v>6</v>
      </c>
      <c r="E968" s="115">
        <f>J968+N968+R968+V968+Z968+AD968+AH968+AL968+AP968+AX968+AT968</f>
        <v>10</v>
      </c>
      <c r="F968" s="273">
        <f>COUNTA(H968,L968,P968,T968,X968,AB968,AF968,AJ968,AN968,AV968,AR968)</f>
        <v>1</v>
      </c>
      <c r="G968" s="121"/>
      <c r="H968" s="5"/>
      <c r="I968" s="140"/>
      <c r="J968" s="126"/>
      <c r="K968" s="125"/>
      <c r="L968" s="5"/>
      <c r="M968" s="140"/>
      <c r="N968" s="126"/>
      <c r="O968" s="125"/>
      <c r="P968" s="5"/>
      <c r="Q968" s="140"/>
      <c r="R968" s="126"/>
      <c r="S968" s="125">
        <f>VLOOKUP(C968,'4'!$B$2:$I$1053,3,FALSE)</f>
        <v>5.2696759259259263E-2</v>
      </c>
      <c r="T968" s="5">
        <f>VLOOKUP(C968,'4'!$B$2:$I$1053,4,FALSE)</f>
        <v>214</v>
      </c>
      <c r="U968" s="140">
        <f>VLOOKUP(T968,Баллы!$A$2:$B$101,2)+V968/2</f>
        <v>6</v>
      </c>
      <c r="V968" s="126">
        <f>VLOOKUP(C968,'4'!$B$2:$I$1053,6,FALSE)</f>
        <v>10</v>
      </c>
      <c r="W968" s="136"/>
      <c r="X968" s="5"/>
      <c r="Y968" s="140"/>
      <c r="Z968" s="126"/>
      <c r="AA968" s="136"/>
      <c r="AB968" s="257"/>
      <c r="AC968" s="140"/>
      <c r="AD968" s="126"/>
      <c r="AE968" s="136"/>
      <c r="AF968" s="5"/>
      <c r="AG968" s="140"/>
      <c r="AH968" s="126"/>
      <c r="AI968" s="155"/>
      <c r="AJ968" s="123"/>
      <c r="AK968" s="139"/>
      <c r="AL968" s="124"/>
      <c r="AM968" s="155"/>
      <c r="AN968" s="123"/>
      <c r="AO968" s="139"/>
      <c r="AP968" s="124"/>
      <c r="AQ968" s="122"/>
      <c r="AR968" s="123"/>
      <c r="AS968" s="139"/>
      <c r="AT968" s="124"/>
      <c r="AU968" s="122"/>
      <c r="AV968" s="123"/>
      <c r="AW968" s="139"/>
      <c r="AX968" s="124"/>
    </row>
    <row r="969" spans="1:50">
      <c r="A969" s="245">
        <f>IF(D969=0," ",RANK(D969,$D$3:$D$1238,0))</f>
        <v>874</v>
      </c>
      <c r="B969" s="246">
        <v>874</v>
      </c>
      <c r="C969" s="107" t="s">
        <v>1626</v>
      </c>
      <c r="D969" s="115">
        <f>I969+M969+Q969+U969+Y969+AC969+AG969+AK969+AO969+AW969+AS969</f>
        <v>6</v>
      </c>
      <c r="E969" s="115">
        <f>J969+N969+R969+V969+Z969+AD969+AH969+AL969+AP969+AX969+AT969</f>
        <v>10</v>
      </c>
      <c r="F969" s="273">
        <f>COUNTA(H969,L969,P969,T969,X969,AB969,AF969,AJ969,AN969,AV969,AR969)</f>
        <v>1</v>
      </c>
      <c r="G969" s="121"/>
      <c r="H969" s="5"/>
      <c r="I969" s="140"/>
      <c r="J969" s="126"/>
      <c r="K969" s="125"/>
      <c r="L969" s="5"/>
      <c r="M969" s="140"/>
      <c r="N969" s="126"/>
      <c r="O969" s="125"/>
      <c r="P969" s="5"/>
      <c r="Q969" s="140"/>
      <c r="R969" s="126"/>
      <c r="S969" s="125">
        <f>VLOOKUP(C969,'4'!$B$2:$I$1053,3,FALSE)</f>
        <v>5.3726851851851852E-2</v>
      </c>
      <c r="T969" s="5">
        <f>VLOOKUP(C969,'4'!$B$2:$I$1053,4,FALSE)</f>
        <v>216</v>
      </c>
      <c r="U969" s="140">
        <f>VLOOKUP(T969,Баллы!$A$2:$B$101,2)+V969/2</f>
        <v>6</v>
      </c>
      <c r="V969" s="126">
        <f>VLOOKUP(C969,'4'!$B$2:$I$1053,6,FALSE)</f>
        <v>10</v>
      </c>
      <c r="W969" s="136"/>
      <c r="X969" s="5"/>
      <c r="Y969" s="140"/>
      <c r="Z969" s="126"/>
      <c r="AA969" s="136"/>
      <c r="AB969" s="257"/>
      <c r="AC969" s="140"/>
      <c r="AD969" s="126"/>
      <c r="AE969" s="136"/>
      <c r="AF969" s="5"/>
      <c r="AG969" s="140"/>
      <c r="AH969" s="126"/>
      <c r="AI969" s="155"/>
      <c r="AJ969" s="123"/>
      <c r="AK969" s="139"/>
      <c r="AL969" s="124"/>
      <c r="AM969" s="155"/>
      <c r="AN969" s="123"/>
      <c r="AO969" s="139"/>
      <c r="AP969" s="124"/>
      <c r="AQ969" s="122"/>
      <c r="AR969" s="123"/>
      <c r="AS969" s="139"/>
      <c r="AT969" s="124"/>
      <c r="AU969" s="122"/>
      <c r="AV969" s="123"/>
      <c r="AW969" s="139"/>
      <c r="AX969" s="124"/>
    </row>
    <row r="970" spans="1:50">
      <c r="A970" s="245">
        <f>IF(D970=0," ",RANK(D970,$D$3:$D$1238,0))</f>
        <v>874</v>
      </c>
      <c r="B970" s="246">
        <v>874</v>
      </c>
      <c r="C970" s="107" t="s">
        <v>2138</v>
      </c>
      <c r="D970" s="115">
        <f>I970+M970+Q970+U970+Y970+AC970+AG970+AK970+AO970+AW970+AS970</f>
        <v>6</v>
      </c>
      <c r="E970" s="115">
        <f>J970+N970+R970+V970+Z970+AD970+AH970+AL970+AP970+AX970+AT970</f>
        <v>10</v>
      </c>
      <c r="F970" s="273">
        <f>COUNTA(H970,L970,P970,T970,X970,AB970,AF970,AJ970,AN970,AV970,AR970)</f>
        <v>1</v>
      </c>
      <c r="G970" s="121"/>
      <c r="H970" s="5"/>
      <c r="I970" s="140"/>
      <c r="J970" s="126"/>
      <c r="K970" s="125"/>
      <c r="L970" s="5"/>
      <c r="M970" s="140"/>
      <c r="N970" s="126"/>
      <c r="O970" s="125"/>
      <c r="P970" s="5"/>
      <c r="Q970" s="140"/>
      <c r="R970" s="126"/>
      <c r="S970" s="125">
        <f>VLOOKUP(C970,'4'!$B$2:$I$1053,3,FALSE)</f>
        <v>5.5289351851851853E-2</v>
      </c>
      <c r="T970" s="5">
        <f>VLOOKUP(C970,'4'!$B$2:$I$1053,4,FALSE)</f>
        <v>217</v>
      </c>
      <c r="U970" s="140">
        <f>VLOOKUP(T970,Баллы!$A$2:$B$101,2)+V970/2</f>
        <v>6</v>
      </c>
      <c r="V970" s="126">
        <f>VLOOKUP(C970,'4'!$B$2:$I$1053,6,FALSE)</f>
        <v>10</v>
      </c>
      <c r="W970" s="136"/>
      <c r="X970" s="5"/>
      <c r="Y970" s="140"/>
      <c r="Z970" s="126"/>
      <c r="AA970" s="136"/>
      <c r="AB970" s="257"/>
      <c r="AC970" s="140"/>
      <c r="AD970" s="126"/>
      <c r="AE970" s="136"/>
      <c r="AF970" s="5"/>
      <c r="AG970" s="140"/>
      <c r="AH970" s="126"/>
      <c r="AI970" s="155"/>
      <c r="AJ970" s="123"/>
      <c r="AK970" s="139"/>
      <c r="AL970" s="124"/>
      <c r="AM970" s="155"/>
      <c r="AN970" s="123"/>
      <c r="AO970" s="139"/>
      <c r="AP970" s="124"/>
      <c r="AQ970" s="122"/>
      <c r="AR970" s="123"/>
      <c r="AS970" s="139"/>
      <c r="AT970" s="124"/>
      <c r="AU970" s="122"/>
      <c r="AV970" s="123"/>
      <c r="AW970" s="139"/>
      <c r="AX970" s="124"/>
    </row>
    <row r="971" spans="1:50">
      <c r="A971" s="245">
        <f>IF(D971=0," ",RANK(D971,$D$3:$D$1238,0))</f>
        <v>874</v>
      </c>
      <c r="B971" s="246">
        <v>874</v>
      </c>
      <c r="C971" s="107" t="s">
        <v>1839</v>
      </c>
      <c r="D971" s="115">
        <f>I971+M971+Q971+U971+Y971+AC971+AG971+AK971+AO971+AW971+AS971</f>
        <v>6</v>
      </c>
      <c r="E971" s="115">
        <f>J971+N971+R971+V971+Z971+AD971+AH971+AL971+AP971+AX971+AT971</f>
        <v>10</v>
      </c>
      <c r="F971" s="273">
        <f>COUNTA(H971,L971,P971,T971,X971,AB971,AF971,AJ971,AN971,AV971,AR971)</f>
        <v>1</v>
      </c>
      <c r="G971" s="121"/>
      <c r="H971" s="5"/>
      <c r="I971" s="140"/>
      <c r="J971" s="126"/>
      <c r="K971" s="125"/>
      <c r="L971" s="5"/>
      <c r="M971" s="140"/>
      <c r="N971" s="126"/>
      <c r="O971" s="125"/>
      <c r="P971" s="5"/>
      <c r="Q971" s="140"/>
      <c r="R971" s="126"/>
      <c r="S971" s="125">
        <f>VLOOKUP(C971,'4'!$B$2:$I$1053,3,FALSE)</f>
        <v>5.6087962962962964E-2</v>
      </c>
      <c r="T971" s="5">
        <f>VLOOKUP(C971,'4'!$B$2:$I$1053,4,FALSE)</f>
        <v>218</v>
      </c>
      <c r="U971" s="140">
        <f>VLOOKUP(T971,Баллы!$A$2:$B$101,2)+V971/2</f>
        <v>6</v>
      </c>
      <c r="V971" s="126">
        <f>VLOOKUP(C971,'4'!$B$2:$I$1053,6,FALSE)</f>
        <v>10</v>
      </c>
      <c r="W971" s="136"/>
      <c r="X971" s="5"/>
      <c r="Y971" s="140"/>
      <c r="Z971" s="126"/>
      <c r="AA971" s="136"/>
      <c r="AB971" s="257"/>
      <c r="AC971" s="140"/>
      <c r="AD971" s="126"/>
      <c r="AE971" s="136"/>
      <c r="AF971" s="5"/>
      <c r="AG971" s="140"/>
      <c r="AH971" s="126"/>
      <c r="AI971" s="155"/>
      <c r="AJ971" s="123"/>
      <c r="AK971" s="139"/>
      <c r="AL971" s="124"/>
      <c r="AM971" s="155"/>
      <c r="AN971" s="123"/>
      <c r="AO971" s="139"/>
      <c r="AP971" s="124"/>
      <c r="AQ971" s="122"/>
      <c r="AR971" s="123"/>
      <c r="AS971" s="139"/>
      <c r="AT971" s="124"/>
      <c r="AU971" s="122"/>
      <c r="AV971" s="123"/>
      <c r="AW971" s="139"/>
      <c r="AX971" s="124"/>
    </row>
    <row r="972" spans="1:50">
      <c r="A972" s="245">
        <f>IF(D972=0," ",RANK(D972,$D$3:$D$1238,0))</f>
        <v>874</v>
      </c>
      <c r="B972" s="246">
        <v>874</v>
      </c>
      <c r="C972" s="107" t="s">
        <v>1694</v>
      </c>
      <c r="D972" s="115">
        <f>I972+M972+Q972+U972+Y972+AC972+AG972+AK972+AO972+AW972+AS972</f>
        <v>6</v>
      </c>
      <c r="E972" s="115">
        <f>J972+N972+R972+V972+Z972+AD972+AH972+AL972+AP972+AX972+AT972</f>
        <v>10</v>
      </c>
      <c r="F972" s="273">
        <f>COUNTA(H972,L972,P972,T972,X972,AB972,AF972,AJ972,AN972,AV972,AR972)</f>
        <v>1</v>
      </c>
      <c r="G972" s="121"/>
      <c r="H972" s="5"/>
      <c r="I972" s="140"/>
      <c r="J972" s="126"/>
      <c r="K972" s="125"/>
      <c r="L972" s="5"/>
      <c r="M972" s="140"/>
      <c r="N972" s="126"/>
      <c r="O972" s="125"/>
      <c r="P972" s="5"/>
      <c r="Q972" s="140"/>
      <c r="R972" s="126"/>
      <c r="S972" s="125">
        <f>VLOOKUP(C972,'4'!$B$2:$I$1053,3,FALSE)</f>
        <v>5.6412037037037038E-2</v>
      </c>
      <c r="T972" s="5">
        <f>VLOOKUP(C972,'4'!$B$2:$I$1053,4,FALSE)</f>
        <v>219</v>
      </c>
      <c r="U972" s="140">
        <f>VLOOKUP(T972,Баллы!$A$2:$B$101,2)+V972/2</f>
        <v>6</v>
      </c>
      <c r="V972" s="126">
        <f>VLOOKUP(C972,'4'!$B$2:$I$1053,6,FALSE)</f>
        <v>10</v>
      </c>
      <c r="W972" s="136"/>
      <c r="X972" s="5"/>
      <c r="Y972" s="140"/>
      <c r="Z972" s="126"/>
      <c r="AA972" s="136"/>
      <c r="AB972" s="257"/>
      <c r="AC972" s="140"/>
      <c r="AD972" s="126"/>
      <c r="AE972" s="136"/>
      <c r="AF972" s="5"/>
      <c r="AG972" s="140"/>
      <c r="AH972" s="126"/>
      <c r="AI972" s="155"/>
      <c r="AJ972" s="123"/>
      <c r="AK972" s="139"/>
      <c r="AL972" s="124"/>
      <c r="AM972" s="155"/>
      <c r="AN972" s="123"/>
      <c r="AO972" s="139"/>
      <c r="AP972" s="124"/>
      <c r="AQ972" s="122"/>
      <c r="AR972" s="123"/>
      <c r="AS972" s="139"/>
      <c r="AT972" s="124"/>
      <c r="AU972" s="122"/>
      <c r="AV972" s="123"/>
      <c r="AW972" s="139"/>
      <c r="AX972" s="124"/>
    </row>
    <row r="973" spans="1:50">
      <c r="A973" s="245">
        <f>IF(D973=0," ",RANK(D973,$D$3:$D$1238,0))</f>
        <v>874</v>
      </c>
      <c r="B973" s="246">
        <v>874</v>
      </c>
      <c r="C973" s="107" t="s">
        <v>1743</v>
      </c>
      <c r="D973" s="115">
        <f>I973+M973+Q973+U973+Y973+AC973+AG973+AK973+AO973+AW973+AS973</f>
        <v>6</v>
      </c>
      <c r="E973" s="115">
        <f>J973+N973+R973+V973+Z973+AD973+AH973+AL973+AP973+AX973+AT973</f>
        <v>10</v>
      </c>
      <c r="F973" s="273">
        <f>COUNTA(H973,L973,P973,T973,X973,AB973,AF973,AJ973,AN973,AV973,AR973)</f>
        <v>1</v>
      </c>
      <c r="G973" s="121"/>
      <c r="H973" s="5"/>
      <c r="I973" s="140"/>
      <c r="J973" s="126"/>
      <c r="K973" s="125"/>
      <c r="L973" s="5"/>
      <c r="M973" s="140"/>
      <c r="N973" s="126"/>
      <c r="O973" s="125"/>
      <c r="P973" s="5"/>
      <c r="Q973" s="140"/>
      <c r="R973" s="126"/>
      <c r="S973" s="125">
        <f>VLOOKUP(C973,'4'!$B$2:$I$1053,3,FALSE)</f>
        <v>5.6435185185185185E-2</v>
      </c>
      <c r="T973" s="5">
        <f>VLOOKUP(C973,'4'!$B$2:$I$1053,4,FALSE)</f>
        <v>220</v>
      </c>
      <c r="U973" s="140">
        <f>VLOOKUP(T973,Баллы!$A$2:$B$101,2)+V973/2</f>
        <v>6</v>
      </c>
      <c r="V973" s="126">
        <f>VLOOKUP(C973,'4'!$B$2:$I$1053,6,FALSE)</f>
        <v>10</v>
      </c>
      <c r="W973" s="136"/>
      <c r="X973" s="5"/>
      <c r="Y973" s="140"/>
      <c r="Z973" s="126"/>
      <c r="AA973" s="136"/>
      <c r="AB973" s="257"/>
      <c r="AC973" s="140"/>
      <c r="AD973" s="126"/>
      <c r="AE973" s="136"/>
      <c r="AF973" s="5"/>
      <c r="AG973" s="140"/>
      <c r="AH973" s="126"/>
      <c r="AI973" s="155"/>
      <c r="AJ973" s="123"/>
      <c r="AK973" s="139"/>
      <c r="AL973" s="124"/>
      <c r="AM973" s="155"/>
      <c r="AN973" s="123"/>
      <c r="AO973" s="139"/>
      <c r="AP973" s="124"/>
      <c r="AQ973" s="122"/>
      <c r="AR973" s="123"/>
      <c r="AS973" s="139"/>
      <c r="AT973" s="124"/>
      <c r="AU973" s="122"/>
      <c r="AV973" s="123"/>
      <c r="AW973" s="139"/>
      <c r="AX973" s="124"/>
    </row>
    <row r="974" spans="1:50">
      <c r="A974" s="245">
        <f>IF(D974=0," ",RANK(D974,$D$3:$D$1238,0))</f>
        <v>874</v>
      </c>
      <c r="B974" s="246">
        <v>874</v>
      </c>
      <c r="C974" s="107" t="s">
        <v>1602</v>
      </c>
      <c r="D974" s="115">
        <f>I974+M974+Q974+U974+Y974+AC974+AG974+AK974+AO974+AW974+AS974</f>
        <v>6</v>
      </c>
      <c r="E974" s="115">
        <f>J974+N974+R974+V974+Z974+AD974+AH974+AL974+AP974+AX974+AT974</f>
        <v>10</v>
      </c>
      <c r="F974" s="273">
        <f>COUNTA(H974,L974,P974,T974,X974,AB974,AF974,AJ974,AN974,AV974,AR974)</f>
        <v>1</v>
      </c>
      <c r="G974" s="121"/>
      <c r="H974" s="5"/>
      <c r="I974" s="140"/>
      <c r="J974" s="126"/>
      <c r="K974" s="125"/>
      <c r="L974" s="5"/>
      <c r="M974" s="140"/>
      <c r="N974" s="126"/>
      <c r="O974" s="125"/>
      <c r="P974" s="5"/>
      <c r="Q974" s="140"/>
      <c r="R974" s="126"/>
      <c r="S974" s="125">
        <f>VLOOKUP(C974,'4'!$B$2:$I$1053,3,FALSE)</f>
        <v>6.0960648148148146E-2</v>
      </c>
      <c r="T974" s="5">
        <f>VLOOKUP(C974,'4'!$B$2:$I$1053,4,FALSE)</f>
        <v>223</v>
      </c>
      <c r="U974" s="140">
        <f>VLOOKUP(T974,Баллы!$A$2:$B$101,2)+V974/2</f>
        <v>6</v>
      </c>
      <c r="V974" s="126">
        <f>VLOOKUP(C974,'4'!$B$2:$I$1053,6,FALSE)</f>
        <v>10</v>
      </c>
      <c r="W974" s="136"/>
      <c r="X974" s="5"/>
      <c r="Y974" s="140"/>
      <c r="Z974" s="126"/>
      <c r="AA974" s="136"/>
      <c r="AB974" s="257"/>
      <c r="AC974" s="140"/>
      <c r="AD974" s="126"/>
      <c r="AE974" s="136"/>
      <c r="AF974" s="5"/>
      <c r="AG974" s="140"/>
      <c r="AH974" s="126"/>
      <c r="AI974" s="155"/>
      <c r="AJ974" s="123"/>
      <c r="AK974" s="139"/>
      <c r="AL974" s="124"/>
      <c r="AM974" s="155"/>
      <c r="AN974" s="123"/>
      <c r="AO974" s="139"/>
      <c r="AP974" s="124"/>
      <c r="AQ974" s="122"/>
      <c r="AR974" s="123"/>
      <c r="AS974" s="139"/>
      <c r="AT974" s="124"/>
      <c r="AU974" s="122"/>
      <c r="AV974" s="123"/>
      <c r="AW974" s="139"/>
      <c r="AX974" s="124"/>
    </row>
    <row r="975" spans="1:50">
      <c r="A975" s="245">
        <f>IF(D975=0," ",RANK(D975,$D$3:$D$1238,0))</f>
        <v>874</v>
      </c>
      <c r="B975" s="246">
        <v>874</v>
      </c>
      <c r="C975" s="283" t="s">
        <v>4671</v>
      </c>
      <c r="D975" s="115">
        <f>I975+M975+Q975+U975+Y975+AC975+AG975+AK975+AO975+AW975+AS975</f>
        <v>6</v>
      </c>
      <c r="E975" s="115">
        <f>J975+N975+R975+V975+Z975+AD975+AH975+AL975+AP975+AX975+AT975</f>
        <v>10</v>
      </c>
      <c r="F975" s="273">
        <f>COUNTA(H975,L975,P975,T975,X975,AB975,AF975,AJ975,AN975,AV975,AR975)</f>
        <v>1</v>
      </c>
      <c r="G975" s="121"/>
      <c r="H975" s="5"/>
      <c r="I975" s="140"/>
      <c r="J975" s="126"/>
      <c r="K975" s="125"/>
      <c r="L975" s="5"/>
      <c r="M975" s="140"/>
      <c r="N975" s="126"/>
      <c r="O975" s="125"/>
      <c r="P975" s="5"/>
      <c r="Q975" s="140"/>
      <c r="R975" s="126"/>
      <c r="S975" s="125"/>
      <c r="T975" s="5"/>
      <c r="U975" s="140"/>
      <c r="V975" s="126"/>
      <c r="W975" s="136"/>
      <c r="X975" s="5"/>
      <c r="Y975" s="140"/>
      <c r="Z975" s="126"/>
      <c r="AA975" s="136"/>
      <c r="AB975" s="257"/>
      <c r="AC975" s="140"/>
      <c r="AD975" s="126"/>
      <c r="AE975" s="136"/>
      <c r="AF975" s="5"/>
      <c r="AG975" s="140"/>
      <c r="AH975" s="126"/>
      <c r="AI975" s="155"/>
      <c r="AJ975" s="123"/>
      <c r="AK975" s="139"/>
      <c r="AL975" s="124"/>
      <c r="AM975" s="155">
        <f>VLOOKUP(C975,'9'!$B$2:$H$1187,3,FALSE)</f>
        <v>3.8009259259259257E-2</v>
      </c>
      <c r="AN975" s="123">
        <f>VLOOKUP(C975,'9'!$B$2:$H$1187,4,FALSE)</f>
        <v>90</v>
      </c>
      <c r="AO975" s="139">
        <f>VLOOKUP(AN975,Баллы!$A$2:$B$101,2)+AP975/2</f>
        <v>6</v>
      </c>
      <c r="AP975" s="124">
        <f>VLOOKUP(C975,'9'!$B$2:$H$1187,6,FALSE)</f>
        <v>10</v>
      </c>
      <c r="AQ975" s="122"/>
      <c r="AR975" s="123"/>
      <c r="AS975" s="139"/>
      <c r="AT975" s="124"/>
      <c r="AU975" s="122"/>
      <c r="AV975" s="123"/>
      <c r="AW975" s="139"/>
      <c r="AX975" s="124"/>
    </row>
    <row r="976" spans="1:50">
      <c r="A976" s="245">
        <f>IF(D976=0," ",RANK(D976,$D$3:$D$1238,0))</f>
        <v>874</v>
      </c>
      <c r="B976" s="246">
        <v>874</v>
      </c>
      <c r="C976" s="283" t="s">
        <v>4673</v>
      </c>
      <c r="D976" s="115">
        <f>I976+M976+Q976+U976+Y976+AC976+AG976+AK976+AO976+AW976+AS976</f>
        <v>6</v>
      </c>
      <c r="E976" s="115">
        <f>J976+N976+R976+V976+Z976+AD976+AH976+AL976+AP976+AX976+AT976</f>
        <v>10</v>
      </c>
      <c r="F976" s="273">
        <f>COUNTA(H976,L976,P976,T976,X976,AB976,AF976,AJ976,AN976,AV976,AR976)</f>
        <v>1</v>
      </c>
      <c r="G976" s="121"/>
      <c r="H976" s="5"/>
      <c r="I976" s="140"/>
      <c r="J976" s="126"/>
      <c r="K976" s="125"/>
      <c r="L976" s="5"/>
      <c r="M976" s="140"/>
      <c r="N976" s="126"/>
      <c r="O976" s="125"/>
      <c r="P976" s="5"/>
      <c r="Q976" s="140"/>
      <c r="R976" s="126"/>
      <c r="S976" s="125"/>
      <c r="T976" s="5"/>
      <c r="U976" s="140"/>
      <c r="V976" s="126"/>
      <c r="W976" s="136"/>
      <c r="X976" s="5"/>
      <c r="Y976" s="140"/>
      <c r="Z976" s="126"/>
      <c r="AA976" s="136"/>
      <c r="AB976" s="257"/>
      <c r="AC976" s="140"/>
      <c r="AD976" s="126"/>
      <c r="AE976" s="136"/>
      <c r="AF976" s="5"/>
      <c r="AG976" s="140"/>
      <c r="AH976" s="126"/>
      <c r="AI976" s="155"/>
      <c r="AJ976" s="123"/>
      <c r="AK976" s="139"/>
      <c r="AL976" s="124"/>
      <c r="AM976" s="155">
        <f>VLOOKUP(C976,'9'!$B$2:$H$1187,3,FALSE)</f>
        <v>3.7592592592592594E-2</v>
      </c>
      <c r="AN976" s="123">
        <f>VLOOKUP(C976,'9'!$B$2:$H$1187,4,FALSE)</f>
        <v>91</v>
      </c>
      <c r="AO976" s="139">
        <f>VLOOKUP(AN976,Баллы!$A$2:$B$101,2)+AP976/2</f>
        <v>6</v>
      </c>
      <c r="AP976" s="124">
        <f>VLOOKUP(C976,'9'!$B$2:$H$1187,6,FALSE)</f>
        <v>10</v>
      </c>
      <c r="AQ976" s="122"/>
      <c r="AR976" s="123"/>
      <c r="AS976" s="139"/>
      <c r="AT976" s="124"/>
      <c r="AU976" s="122"/>
      <c r="AV976" s="123"/>
      <c r="AW976" s="139"/>
      <c r="AX976" s="124"/>
    </row>
    <row r="977" spans="1:50">
      <c r="A977" s="245">
        <f>IF(D977=0," ",RANK(D977,$D$3:$D$1238,0))</f>
        <v>874</v>
      </c>
      <c r="B977" s="246">
        <v>874</v>
      </c>
      <c r="C977" s="283" t="s">
        <v>4674</v>
      </c>
      <c r="D977" s="115">
        <f>I977+M977+Q977+U977+Y977+AC977+AG977+AK977+AO977+AW977+AS977</f>
        <v>6</v>
      </c>
      <c r="E977" s="115">
        <f>J977+N977+R977+V977+Z977+AD977+AH977+AL977+AP977+AX977+AT977</f>
        <v>10</v>
      </c>
      <c r="F977" s="273">
        <f>COUNTA(H977,L977,P977,T977,X977,AB977,AF977,AJ977,AN977,AV977,AR977)</f>
        <v>1</v>
      </c>
      <c r="G977" s="121"/>
      <c r="H977" s="5"/>
      <c r="I977" s="140"/>
      <c r="J977" s="126"/>
      <c r="K977" s="125"/>
      <c r="L977" s="5"/>
      <c r="M977" s="140"/>
      <c r="N977" s="126"/>
      <c r="O977" s="125"/>
      <c r="P977" s="5"/>
      <c r="Q977" s="140"/>
      <c r="R977" s="126"/>
      <c r="S977" s="125"/>
      <c r="T977" s="5"/>
      <c r="U977" s="140"/>
      <c r="V977" s="126"/>
      <c r="W977" s="136"/>
      <c r="X977" s="5"/>
      <c r="Y977" s="140"/>
      <c r="Z977" s="126"/>
      <c r="AA977" s="136"/>
      <c r="AB977" s="257"/>
      <c r="AC977" s="140"/>
      <c r="AD977" s="126"/>
      <c r="AE977" s="136"/>
      <c r="AF977" s="5"/>
      <c r="AG977" s="140"/>
      <c r="AH977" s="126"/>
      <c r="AI977" s="155"/>
      <c r="AJ977" s="123"/>
      <c r="AK977" s="139"/>
      <c r="AL977" s="124"/>
      <c r="AM977" s="155">
        <f>VLOOKUP(C977,'9'!$B$2:$H$1187,3,FALSE)</f>
        <v>3.8113425925925926E-2</v>
      </c>
      <c r="AN977" s="123">
        <f>VLOOKUP(C977,'9'!$B$2:$H$1187,4,FALSE)</f>
        <v>92</v>
      </c>
      <c r="AO977" s="139">
        <f>VLOOKUP(AN977,Баллы!$A$2:$B$101,2)+AP977/2</f>
        <v>6</v>
      </c>
      <c r="AP977" s="124">
        <f>VLOOKUP(C977,'9'!$B$2:$H$1187,6,FALSE)</f>
        <v>10</v>
      </c>
      <c r="AQ977" s="122"/>
      <c r="AR977" s="123"/>
      <c r="AS977" s="139"/>
      <c r="AT977" s="124"/>
      <c r="AU977" s="122"/>
      <c r="AV977" s="123"/>
      <c r="AW977" s="139"/>
      <c r="AX977" s="124"/>
    </row>
    <row r="978" spans="1:50">
      <c r="A978" s="245">
        <f>IF(D978=0," ",RANK(D978,$D$3:$D$1238,0))</f>
        <v>874</v>
      </c>
      <c r="B978" s="246">
        <v>874</v>
      </c>
      <c r="C978" s="283" t="s">
        <v>4680</v>
      </c>
      <c r="D978" s="115">
        <f>I978+M978+Q978+U978+Y978+AC978+AG978+AK978+AO978+AW978+AS978</f>
        <v>6</v>
      </c>
      <c r="E978" s="115">
        <f>J978+N978+R978+V978+Z978+AD978+AH978+AL978+AP978+AX978+AT978</f>
        <v>10</v>
      </c>
      <c r="F978" s="273">
        <f>COUNTA(H978,L978,P978,T978,X978,AB978,AF978,AJ978,AN978,AV978,AR978)</f>
        <v>1</v>
      </c>
      <c r="G978" s="121"/>
      <c r="H978" s="5"/>
      <c r="I978" s="140"/>
      <c r="J978" s="126"/>
      <c r="K978" s="125"/>
      <c r="L978" s="5"/>
      <c r="M978" s="140"/>
      <c r="N978" s="126"/>
      <c r="O978" s="125"/>
      <c r="P978" s="5"/>
      <c r="Q978" s="140"/>
      <c r="R978" s="126"/>
      <c r="S978" s="125"/>
      <c r="T978" s="5"/>
      <c r="U978" s="140"/>
      <c r="V978" s="126"/>
      <c r="W978" s="136"/>
      <c r="X978" s="5"/>
      <c r="Y978" s="140"/>
      <c r="Z978" s="126"/>
      <c r="AA978" s="136"/>
      <c r="AB978" s="257"/>
      <c r="AC978" s="140"/>
      <c r="AD978" s="126"/>
      <c r="AE978" s="136"/>
      <c r="AF978" s="5"/>
      <c r="AG978" s="140"/>
      <c r="AH978" s="126"/>
      <c r="AI978" s="155"/>
      <c r="AJ978" s="123"/>
      <c r="AK978" s="139"/>
      <c r="AL978" s="124"/>
      <c r="AM978" s="155">
        <f>VLOOKUP(C978,'9'!$B$2:$H$1187,3,FALSE)</f>
        <v>3.829861111111111E-2</v>
      </c>
      <c r="AN978" s="123">
        <f>VLOOKUP(C978,'9'!$B$2:$H$1187,4,FALSE)</f>
        <v>96</v>
      </c>
      <c r="AO978" s="139">
        <f>VLOOKUP(AN978,Баллы!$A$2:$B$101,2)+AP978/2</f>
        <v>6</v>
      </c>
      <c r="AP978" s="124">
        <f>VLOOKUP(C978,'9'!$B$2:$H$1187,6,FALSE)</f>
        <v>10</v>
      </c>
      <c r="AQ978" s="122"/>
      <c r="AR978" s="123"/>
      <c r="AS978" s="139"/>
      <c r="AT978" s="124"/>
      <c r="AU978" s="122"/>
      <c r="AV978" s="123"/>
      <c r="AW978" s="139"/>
      <c r="AX978" s="124"/>
    </row>
    <row r="979" spans="1:50">
      <c r="A979" s="245">
        <f>IF(D979=0," ",RANK(D979,$D$3:$D$1238,0))</f>
        <v>874</v>
      </c>
      <c r="B979" s="246">
        <v>874</v>
      </c>
      <c r="C979" s="283" t="s">
        <v>4684</v>
      </c>
      <c r="D979" s="115">
        <f>I979+M979+Q979+U979+Y979+AC979+AG979+AK979+AO979+AW979+AS979</f>
        <v>6</v>
      </c>
      <c r="E979" s="115">
        <f>J979+N979+R979+V979+Z979+AD979+AH979+AL979+AP979+AX979+AT979</f>
        <v>10</v>
      </c>
      <c r="F979" s="273">
        <f>COUNTA(H979,L979,P979,T979,X979,AB979,AF979,AJ979,AN979,AV979,AR979)</f>
        <v>1</v>
      </c>
      <c r="G979" s="121"/>
      <c r="H979" s="5"/>
      <c r="I979" s="140"/>
      <c r="J979" s="126"/>
      <c r="K979" s="125"/>
      <c r="L979" s="5"/>
      <c r="M979" s="140"/>
      <c r="N979" s="126"/>
      <c r="O979" s="125"/>
      <c r="P979" s="5"/>
      <c r="Q979" s="140"/>
      <c r="R979" s="126"/>
      <c r="S979" s="125"/>
      <c r="T979" s="5"/>
      <c r="U979" s="140"/>
      <c r="V979" s="126"/>
      <c r="W979" s="136"/>
      <c r="X979" s="5"/>
      <c r="Y979" s="140"/>
      <c r="Z979" s="126"/>
      <c r="AA979" s="136"/>
      <c r="AB979" s="257"/>
      <c r="AC979" s="140"/>
      <c r="AD979" s="126"/>
      <c r="AE979" s="136"/>
      <c r="AF979" s="5"/>
      <c r="AG979" s="140"/>
      <c r="AH979" s="126"/>
      <c r="AI979" s="155"/>
      <c r="AJ979" s="123"/>
      <c r="AK979" s="139"/>
      <c r="AL979" s="124"/>
      <c r="AM979" s="155">
        <f>VLOOKUP(C979,'9'!$B$2:$H$1187,3,FALSE)</f>
        <v>3.8391203703703705E-2</v>
      </c>
      <c r="AN979" s="123">
        <f>VLOOKUP(C979,'9'!$B$2:$H$1187,4,FALSE)</f>
        <v>98</v>
      </c>
      <c r="AO979" s="139">
        <f>VLOOKUP(AN979,Баллы!$A$2:$B$101,2)+AP979/2</f>
        <v>6</v>
      </c>
      <c r="AP979" s="124">
        <f>VLOOKUP(C979,'9'!$B$2:$H$1187,6,FALSE)</f>
        <v>10</v>
      </c>
      <c r="AQ979" s="122"/>
      <c r="AR979" s="123"/>
      <c r="AS979" s="139"/>
      <c r="AT979" s="124"/>
      <c r="AU979" s="122"/>
      <c r="AV979" s="123"/>
      <c r="AW979" s="139"/>
      <c r="AX979" s="124"/>
    </row>
    <row r="980" spans="1:50">
      <c r="A980" s="245">
        <f>IF(D980=0," ",RANK(D980,$D$3:$D$1238,0))</f>
        <v>874</v>
      </c>
      <c r="B980" s="246">
        <v>874</v>
      </c>
      <c r="C980" s="283" t="s">
        <v>4685</v>
      </c>
      <c r="D980" s="115">
        <f>I980+M980+Q980+U980+Y980+AC980+AG980+AK980+AO980+AW980+AS980</f>
        <v>6</v>
      </c>
      <c r="E980" s="115">
        <f>J980+N980+R980+V980+Z980+AD980+AH980+AL980+AP980+AX980+AT980</f>
        <v>10</v>
      </c>
      <c r="F980" s="273">
        <f>COUNTA(H980,L980,P980,T980,X980,AB980,AF980,AJ980,AN980,AV980,AR980)</f>
        <v>1</v>
      </c>
      <c r="G980" s="121"/>
      <c r="H980" s="5"/>
      <c r="I980" s="140"/>
      <c r="J980" s="126"/>
      <c r="K980" s="125"/>
      <c r="L980" s="5"/>
      <c r="M980" s="140"/>
      <c r="N980" s="126"/>
      <c r="O980" s="125"/>
      <c r="P980" s="5"/>
      <c r="Q980" s="140"/>
      <c r="R980" s="126"/>
      <c r="S980" s="125"/>
      <c r="T980" s="5"/>
      <c r="U980" s="140"/>
      <c r="V980" s="126"/>
      <c r="W980" s="136"/>
      <c r="X980" s="5"/>
      <c r="Y980" s="140"/>
      <c r="Z980" s="126"/>
      <c r="AA980" s="136"/>
      <c r="AB980" s="257"/>
      <c r="AC980" s="140"/>
      <c r="AD980" s="126"/>
      <c r="AE980" s="136"/>
      <c r="AF980" s="5"/>
      <c r="AG980" s="140"/>
      <c r="AH980" s="126"/>
      <c r="AI980" s="155"/>
      <c r="AJ980" s="123"/>
      <c r="AK980" s="139"/>
      <c r="AL980" s="124"/>
      <c r="AM980" s="155">
        <f>VLOOKUP(C980,'9'!$B$2:$H$1187,3,FALSE)</f>
        <v>3.8564814814814816E-2</v>
      </c>
      <c r="AN980" s="123">
        <f>VLOOKUP(C980,'9'!$B$2:$H$1187,4,FALSE)</f>
        <v>99</v>
      </c>
      <c r="AO980" s="139">
        <f>VLOOKUP(AN980,Баллы!$A$2:$B$101,2)+AP980/2</f>
        <v>6</v>
      </c>
      <c r="AP980" s="124">
        <f>VLOOKUP(C980,'9'!$B$2:$H$1187,6,FALSE)</f>
        <v>10</v>
      </c>
      <c r="AQ980" s="122"/>
      <c r="AR980" s="123"/>
      <c r="AS980" s="139"/>
      <c r="AT980" s="124"/>
      <c r="AU980" s="122"/>
      <c r="AV980" s="123"/>
      <c r="AW980" s="139"/>
      <c r="AX980" s="124"/>
    </row>
    <row r="981" spans="1:50">
      <c r="A981" s="245">
        <f>IF(D981=0," ",RANK(D981,$D$3:$D$1238,0))</f>
        <v>874</v>
      </c>
      <c r="B981" s="246">
        <v>874</v>
      </c>
      <c r="C981" s="283" t="s">
        <v>4687</v>
      </c>
      <c r="D981" s="115">
        <f>I981+M981+Q981+U981+Y981+AC981+AG981+AK981+AO981+AW981+AS981</f>
        <v>6</v>
      </c>
      <c r="E981" s="115">
        <f>J981+N981+R981+V981+Z981+AD981+AH981+AL981+AP981+AX981+AT981</f>
        <v>10</v>
      </c>
      <c r="F981" s="273">
        <f>COUNTA(H981,L981,P981,T981,X981,AB981,AF981,AJ981,AN981,AV981,AR981)</f>
        <v>1</v>
      </c>
      <c r="G981" s="121"/>
      <c r="H981" s="5"/>
      <c r="I981" s="140"/>
      <c r="J981" s="126"/>
      <c r="K981" s="125"/>
      <c r="L981" s="5"/>
      <c r="M981" s="140"/>
      <c r="N981" s="126"/>
      <c r="O981" s="125"/>
      <c r="P981" s="5"/>
      <c r="Q981" s="140"/>
      <c r="R981" s="126"/>
      <c r="S981" s="125"/>
      <c r="T981" s="5"/>
      <c r="U981" s="140"/>
      <c r="V981" s="126"/>
      <c r="W981" s="136"/>
      <c r="X981" s="5"/>
      <c r="Y981" s="140"/>
      <c r="Z981" s="126"/>
      <c r="AA981" s="136"/>
      <c r="AB981" s="257"/>
      <c r="AC981" s="140"/>
      <c r="AD981" s="126"/>
      <c r="AE981" s="136"/>
      <c r="AF981" s="5"/>
      <c r="AG981" s="140"/>
      <c r="AH981" s="126"/>
      <c r="AI981" s="155"/>
      <c r="AJ981" s="123"/>
      <c r="AK981" s="139"/>
      <c r="AL981" s="124"/>
      <c r="AM981" s="155">
        <f>VLOOKUP(C981,'9'!$B$2:$H$1187,3,FALSE)</f>
        <v>3.8518518518518521E-2</v>
      </c>
      <c r="AN981" s="123">
        <f>VLOOKUP(C981,'9'!$B$2:$H$1187,4,FALSE)</f>
        <v>100</v>
      </c>
      <c r="AO981" s="139">
        <f>VLOOKUP(AN981,Баллы!$A$2:$B$101,2)+AP981/2</f>
        <v>6</v>
      </c>
      <c r="AP981" s="124">
        <f>VLOOKUP(C981,'9'!$B$2:$H$1187,6,FALSE)</f>
        <v>10</v>
      </c>
      <c r="AQ981" s="122"/>
      <c r="AR981" s="123"/>
      <c r="AS981" s="139"/>
      <c r="AT981" s="124"/>
      <c r="AU981" s="122"/>
      <c r="AV981" s="123"/>
      <c r="AW981" s="139"/>
      <c r="AX981" s="124"/>
    </row>
    <row r="982" spans="1:50">
      <c r="A982" s="245">
        <f>IF(D982=0," ",RANK(D982,$D$3:$D$1238,0))</f>
        <v>874</v>
      </c>
      <c r="B982" s="246">
        <v>874</v>
      </c>
      <c r="C982" s="283" t="s">
        <v>4689</v>
      </c>
      <c r="D982" s="115">
        <f>I982+M982+Q982+U982+Y982+AC982+AG982+AK982+AO982+AW982+AS982</f>
        <v>6</v>
      </c>
      <c r="E982" s="115">
        <f>J982+N982+R982+V982+Z982+AD982+AH982+AL982+AP982+AX982+AT982</f>
        <v>10</v>
      </c>
      <c r="F982" s="273">
        <f>COUNTA(H982,L982,P982,T982,X982,AB982,AF982,AJ982,AN982,AV982,AR982)</f>
        <v>1</v>
      </c>
      <c r="G982" s="121"/>
      <c r="H982" s="5"/>
      <c r="I982" s="140"/>
      <c r="J982" s="126"/>
      <c r="K982" s="125"/>
      <c r="L982" s="5"/>
      <c r="M982" s="140"/>
      <c r="N982" s="126"/>
      <c r="O982" s="125"/>
      <c r="P982" s="5"/>
      <c r="Q982" s="140"/>
      <c r="R982" s="126"/>
      <c r="S982" s="125"/>
      <c r="T982" s="5"/>
      <c r="U982" s="140"/>
      <c r="V982" s="126"/>
      <c r="W982" s="136"/>
      <c r="X982" s="5"/>
      <c r="Y982" s="140"/>
      <c r="Z982" s="126"/>
      <c r="AA982" s="136"/>
      <c r="AB982" s="257"/>
      <c r="AC982" s="140"/>
      <c r="AD982" s="126"/>
      <c r="AE982" s="136"/>
      <c r="AF982" s="5"/>
      <c r="AG982" s="140"/>
      <c r="AH982" s="126"/>
      <c r="AI982" s="155"/>
      <c r="AJ982" s="123"/>
      <c r="AK982" s="139"/>
      <c r="AL982" s="124"/>
      <c r="AM982" s="155">
        <f>VLOOKUP(C982,'9'!$B$2:$H$1187,3,FALSE)</f>
        <v>3.8587962962962963E-2</v>
      </c>
      <c r="AN982" s="123">
        <f>VLOOKUP(C982,'9'!$B$2:$H$1187,4,FALSE)</f>
        <v>102</v>
      </c>
      <c r="AO982" s="139">
        <f>VLOOKUP(AN982,Баллы!$A$2:$B$101,2)+AP982/2</f>
        <v>6</v>
      </c>
      <c r="AP982" s="124">
        <f>VLOOKUP(C982,'9'!$B$2:$H$1187,6,FALSE)</f>
        <v>10</v>
      </c>
      <c r="AQ982" s="122"/>
      <c r="AR982" s="123"/>
      <c r="AS982" s="139"/>
      <c r="AT982" s="124"/>
      <c r="AU982" s="122"/>
      <c r="AV982" s="123"/>
      <c r="AW982" s="139"/>
      <c r="AX982" s="124"/>
    </row>
    <row r="983" spans="1:50">
      <c r="A983" s="245">
        <f>IF(D983=0," ",RANK(D983,$D$3:$D$1238,0))</f>
        <v>874</v>
      </c>
      <c r="B983" s="246">
        <v>874</v>
      </c>
      <c r="C983" s="283" t="s">
        <v>4693</v>
      </c>
      <c r="D983" s="115">
        <f>I983+M983+Q983+U983+Y983+AC983+AG983+AK983+AO983+AW983+AS983</f>
        <v>6</v>
      </c>
      <c r="E983" s="115">
        <f>J983+N983+R983+V983+Z983+AD983+AH983+AL983+AP983+AX983+AT983</f>
        <v>10</v>
      </c>
      <c r="F983" s="273">
        <f>COUNTA(H983,L983,P983,T983,X983,AB983,AF983,AJ983,AN983,AV983,AR983)</f>
        <v>1</v>
      </c>
      <c r="G983" s="121"/>
      <c r="H983" s="5"/>
      <c r="I983" s="140"/>
      <c r="J983" s="126"/>
      <c r="K983" s="125"/>
      <c r="L983" s="5"/>
      <c r="M983" s="140"/>
      <c r="N983" s="126"/>
      <c r="O983" s="125"/>
      <c r="P983" s="5"/>
      <c r="Q983" s="140"/>
      <c r="R983" s="126"/>
      <c r="S983" s="125"/>
      <c r="T983" s="5"/>
      <c r="U983" s="140"/>
      <c r="V983" s="126"/>
      <c r="W983" s="136"/>
      <c r="X983" s="5"/>
      <c r="Y983" s="140"/>
      <c r="Z983" s="126"/>
      <c r="AA983" s="136"/>
      <c r="AB983" s="257"/>
      <c r="AC983" s="140"/>
      <c r="AD983" s="126"/>
      <c r="AE983" s="136"/>
      <c r="AF983" s="5"/>
      <c r="AG983" s="140"/>
      <c r="AH983" s="126"/>
      <c r="AI983" s="155"/>
      <c r="AJ983" s="123"/>
      <c r="AK983" s="139"/>
      <c r="AL983" s="124"/>
      <c r="AM983" s="155">
        <f>VLOOKUP(C983,'9'!$B$2:$H$1187,3,FALSE)</f>
        <v>3.8587962962962963E-2</v>
      </c>
      <c r="AN983" s="123">
        <f>VLOOKUP(C983,'9'!$B$2:$H$1187,4,FALSE)</f>
        <v>104</v>
      </c>
      <c r="AO983" s="139">
        <f>VLOOKUP(AN983,Баллы!$A$2:$B$101,2)+AP983/2</f>
        <v>6</v>
      </c>
      <c r="AP983" s="124">
        <f>VLOOKUP(C983,'9'!$B$2:$H$1187,6,FALSE)</f>
        <v>10</v>
      </c>
      <c r="AQ983" s="122"/>
      <c r="AR983" s="123"/>
      <c r="AS983" s="139"/>
      <c r="AT983" s="124"/>
      <c r="AU983" s="122"/>
      <c r="AV983" s="123"/>
      <c r="AW983" s="139"/>
      <c r="AX983" s="124"/>
    </row>
    <row r="984" spans="1:50">
      <c r="A984" s="245">
        <f>IF(D984=0," ",RANK(D984,$D$3:$D$1238,0))</f>
        <v>874</v>
      </c>
      <c r="B984" s="246">
        <v>874</v>
      </c>
      <c r="C984" s="283" t="s">
        <v>4695</v>
      </c>
      <c r="D984" s="115">
        <f>I984+M984+Q984+U984+Y984+AC984+AG984+AK984+AO984+AW984+AS984</f>
        <v>6</v>
      </c>
      <c r="E984" s="115">
        <f>J984+N984+R984+V984+Z984+AD984+AH984+AL984+AP984+AX984+AT984</f>
        <v>10</v>
      </c>
      <c r="F984" s="273">
        <f>COUNTA(H984,L984,P984,T984,X984,AB984,AF984,AJ984,AN984,AV984,AR984)</f>
        <v>1</v>
      </c>
      <c r="G984" s="121"/>
      <c r="H984" s="5"/>
      <c r="I984" s="140"/>
      <c r="J984" s="126"/>
      <c r="K984" s="125"/>
      <c r="L984" s="5"/>
      <c r="M984" s="140"/>
      <c r="N984" s="126"/>
      <c r="O984" s="125"/>
      <c r="P984" s="5"/>
      <c r="Q984" s="140"/>
      <c r="R984" s="126"/>
      <c r="S984" s="125"/>
      <c r="T984" s="5"/>
      <c r="U984" s="140"/>
      <c r="V984" s="126"/>
      <c r="W984" s="136"/>
      <c r="X984" s="5"/>
      <c r="Y984" s="140"/>
      <c r="Z984" s="126"/>
      <c r="AA984" s="136"/>
      <c r="AB984" s="257"/>
      <c r="AC984" s="140"/>
      <c r="AD984" s="126"/>
      <c r="AE984" s="136"/>
      <c r="AF984" s="5"/>
      <c r="AG984" s="140"/>
      <c r="AH984" s="126"/>
      <c r="AI984" s="155"/>
      <c r="AJ984" s="123"/>
      <c r="AK984" s="139"/>
      <c r="AL984" s="124"/>
      <c r="AM984" s="155">
        <f>VLOOKUP(C984,'9'!$B$2:$H$1187,3,FALSE)</f>
        <v>3.875E-2</v>
      </c>
      <c r="AN984" s="123">
        <f>VLOOKUP(C984,'9'!$B$2:$H$1187,4,FALSE)</f>
        <v>105</v>
      </c>
      <c r="AO984" s="139">
        <f>VLOOKUP(AN984,Баллы!$A$2:$B$101,2)+AP984/2</f>
        <v>6</v>
      </c>
      <c r="AP984" s="124">
        <f>VLOOKUP(C984,'9'!$B$2:$H$1187,6,FALSE)</f>
        <v>10</v>
      </c>
      <c r="AQ984" s="122"/>
      <c r="AR984" s="123"/>
      <c r="AS984" s="139"/>
      <c r="AT984" s="124"/>
      <c r="AU984" s="122"/>
      <c r="AV984" s="123"/>
      <c r="AW984" s="139"/>
      <c r="AX984" s="124"/>
    </row>
    <row r="985" spans="1:50">
      <c r="A985" s="245">
        <f>IF(D985=0," ",RANK(D985,$D$3:$D$1238,0))</f>
        <v>874</v>
      </c>
      <c r="B985" s="246">
        <v>874</v>
      </c>
      <c r="C985" s="283" t="s">
        <v>4698</v>
      </c>
      <c r="D985" s="115">
        <f>I985+M985+Q985+U985+Y985+AC985+AG985+AK985+AO985+AW985+AS985</f>
        <v>6</v>
      </c>
      <c r="E985" s="115">
        <f>J985+N985+R985+V985+Z985+AD985+AH985+AL985+AP985+AX985+AT985</f>
        <v>10</v>
      </c>
      <c r="F985" s="273">
        <f>COUNTA(H985,L985,P985,T985,X985,AB985,AF985,AJ985,AN985,AV985,AR985)</f>
        <v>1</v>
      </c>
      <c r="G985" s="121"/>
      <c r="H985" s="5"/>
      <c r="I985" s="140"/>
      <c r="J985" s="126"/>
      <c r="K985" s="125"/>
      <c r="L985" s="5"/>
      <c r="M985" s="140"/>
      <c r="N985" s="126"/>
      <c r="O985" s="125"/>
      <c r="P985" s="5"/>
      <c r="Q985" s="140"/>
      <c r="R985" s="126"/>
      <c r="S985" s="125"/>
      <c r="T985" s="5"/>
      <c r="U985" s="140"/>
      <c r="V985" s="126"/>
      <c r="W985" s="136"/>
      <c r="X985" s="5"/>
      <c r="Y985" s="140"/>
      <c r="Z985" s="126"/>
      <c r="AA985" s="136"/>
      <c r="AB985" s="257"/>
      <c r="AC985" s="140"/>
      <c r="AD985" s="126"/>
      <c r="AE985" s="136"/>
      <c r="AF985" s="5"/>
      <c r="AG985" s="140"/>
      <c r="AH985" s="126"/>
      <c r="AI985" s="155"/>
      <c r="AJ985" s="123"/>
      <c r="AK985" s="139"/>
      <c r="AL985" s="124"/>
      <c r="AM985" s="155">
        <f>VLOOKUP(C985,'9'!$B$2:$H$1187,3,FALSE)</f>
        <v>3.8425925925925926E-2</v>
      </c>
      <c r="AN985" s="123">
        <f>VLOOKUP(C985,'9'!$B$2:$H$1187,4,FALSE)</f>
        <v>107</v>
      </c>
      <c r="AO985" s="139">
        <f>VLOOKUP(AN985,Баллы!$A$2:$B$101,2)+AP985/2</f>
        <v>6</v>
      </c>
      <c r="AP985" s="124">
        <f>VLOOKUP(C985,'9'!$B$2:$H$1187,6,FALSE)</f>
        <v>10</v>
      </c>
      <c r="AQ985" s="122"/>
      <c r="AR985" s="123"/>
      <c r="AS985" s="139"/>
      <c r="AT985" s="124"/>
      <c r="AU985" s="122"/>
      <c r="AV985" s="123"/>
      <c r="AW985" s="139"/>
      <c r="AX985" s="124"/>
    </row>
    <row r="986" spans="1:50">
      <c r="A986" s="245">
        <f>IF(D986=0," ",RANK(D986,$D$3:$D$1238,0))</f>
        <v>874</v>
      </c>
      <c r="B986" s="246">
        <v>874</v>
      </c>
      <c r="C986" s="283" t="s">
        <v>4699</v>
      </c>
      <c r="D986" s="115">
        <f>I986+M986+Q986+U986+Y986+AC986+AG986+AK986+AO986+AW986+AS986</f>
        <v>6</v>
      </c>
      <c r="E986" s="115">
        <f>J986+N986+R986+V986+Z986+AD986+AH986+AL986+AP986+AX986+AT986</f>
        <v>10</v>
      </c>
      <c r="F986" s="273">
        <f>COUNTA(H986,L986,P986,T986,X986,AB986,AF986,AJ986,AN986,AV986,AR986)</f>
        <v>1</v>
      </c>
      <c r="G986" s="121"/>
      <c r="H986" s="5"/>
      <c r="I986" s="140"/>
      <c r="J986" s="126"/>
      <c r="K986" s="125"/>
      <c r="L986" s="5"/>
      <c r="M986" s="140"/>
      <c r="N986" s="126"/>
      <c r="O986" s="125"/>
      <c r="P986" s="5"/>
      <c r="Q986" s="140"/>
      <c r="R986" s="126"/>
      <c r="S986" s="125"/>
      <c r="T986" s="5"/>
      <c r="U986" s="140"/>
      <c r="V986" s="126"/>
      <c r="W986" s="136"/>
      <c r="X986" s="5"/>
      <c r="Y986" s="140"/>
      <c r="Z986" s="126"/>
      <c r="AA986" s="136"/>
      <c r="AB986" s="257"/>
      <c r="AC986" s="140"/>
      <c r="AD986" s="126"/>
      <c r="AE986" s="136"/>
      <c r="AF986" s="5"/>
      <c r="AG986" s="140"/>
      <c r="AH986" s="126"/>
      <c r="AI986" s="155"/>
      <c r="AJ986" s="123"/>
      <c r="AK986" s="139"/>
      <c r="AL986" s="124"/>
      <c r="AM986" s="155">
        <f>VLOOKUP(C986,'9'!$B$2:$H$1187,3,FALSE)</f>
        <v>3.9166666666666669E-2</v>
      </c>
      <c r="AN986" s="123">
        <f>VLOOKUP(C986,'9'!$B$2:$H$1187,4,FALSE)</f>
        <v>108</v>
      </c>
      <c r="AO986" s="139">
        <f>VLOOKUP(AN986,Баллы!$A$2:$B$101,2)+AP986/2</f>
        <v>6</v>
      </c>
      <c r="AP986" s="124">
        <f>VLOOKUP(C986,'9'!$B$2:$H$1187,6,FALSE)</f>
        <v>10</v>
      </c>
      <c r="AQ986" s="122"/>
      <c r="AR986" s="123"/>
      <c r="AS986" s="139"/>
      <c r="AT986" s="124"/>
      <c r="AU986" s="122"/>
      <c r="AV986" s="123"/>
      <c r="AW986" s="139"/>
      <c r="AX986" s="124"/>
    </row>
    <row r="987" spans="1:50">
      <c r="A987" s="245">
        <f>IF(D987=0," ",RANK(D987,$D$3:$D$1238,0))</f>
        <v>874</v>
      </c>
      <c r="B987" s="246">
        <v>874</v>
      </c>
      <c r="C987" s="283" t="s">
        <v>4701</v>
      </c>
      <c r="D987" s="115">
        <f>I987+M987+Q987+U987+Y987+AC987+AG987+AK987+AO987+AW987+AS987</f>
        <v>6</v>
      </c>
      <c r="E987" s="115">
        <f>J987+N987+R987+V987+Z987+AD987+AH987+AL987+AP987+AX987+AT987</f>
        <v>10</v>
      </c>
      <c r="F987" s="273">
        <f>COUNTA(H987,L987,P987,T987,X987,AB987,AF987,AJ987,AN987,AV987,AR987)</f>
        <v>1</v>
      </c>
      <c r="G987" s="121"/>
      <c r="H987" s="5"/>
      <c r="I987" s="140"/>
      <c r="J987" s="126"/>
      <c r="K987" s="125"/>
      <c r="L987" s="5"/>
      <c r="M987" s="140"/>
      <c r="N987" s="126"/>
      <c r="O987" s="125"/>
      <c r="P987" s="5"/>
      <c r="Q987" s="140"/>
      <c r="R987" s="126"/>
      <c r="S987" s="125"/>
      <c r="T987" s="5"/>
      <c r="U987" s="140"/>
      <c r="V987" s="126"/>
      <c r="W987" s="136"/>
      <c r="X987" s="5"/>
      <c r="Y987" s="140"/>
      <c r="Z987" s="126"/>
      <c r="AA987" s="136"/>
      <c r="AB987" s="257"/>
      <c r="AC987" s="140"/>
      <c r="AD987" s="126"/>
      <c r="AE987" s="136"/>
      <c r="AF987" s="5"/>
      <c r="AG987" s="140"/>
      <c r="AH987" s="126"/>
      <c r="AI987" s="155"/>
      <c r="AJ987" s="123"/>
      <c r="AK987" s="139"/>
      <c r="AL987" s="124"/>
      <c r="AM987" s="155">
        <f>VLOOKUP(C987,'9'!$B$2:$H$1187,3,FALSE)</f>
        <v>3.878472222222222E-2</v>
      </c>
      <c r="AN987" s="123">
        <f>VLOOKUP(C987,'9'!$B$2:$H$1187,4,FALSE)</f>
        <v>110</v>
      </c>
      <c r="AO987" s="139">
        <f>VLOOKUP(AN987,Баллы!$A$2:$B$101,2)+AP987/2</f>
        <v>6</v>
      </c>
      <c r="AP987" s="124">
        <f>VLOOKUP(C987,'9'!$B$2:$H$1187,6,FALSE)</f>
        <v>10</v>
      </c>
      <c r="AQ987" s="122"/>
      <c r="AR987" s="123"/>
      <c r="AS987" s="139"/>
      <c r="AT987" s="124"/>
      <c r="AU987" s="122"/>
      <c r="AV987" s="123"/>
      <c r="AW987" s="139"/>
      <c r="AX987" s="124"/>
    </row>
    <row r="988" spans="1:50">
      <c r="A988" s="245">
        <f>IF(D988=0," ",RANK(D988,$D$3:$D$1238,0))</f>
        <v>874</v>
      </c>
      <c r="B988" s="246">
        <v>874</v>
      </c>
      <c r="C988" s="283" t="s">
        <v>4702</v>
      </c>
      <c r="D988" s="115">
        <f>I988+M988+Q988+U988+Y988+AC988+AG988+AK988+AO988+AW988+AS988</f>
        <v>6</v>
      </c>
      <c r="E988" s="115">
        <f>J988+N988+R988+V988+Z988+AD988+AH988+AL988+AP988+AX988+AT988</f>
        <v>10</v>
      </c>
      <c r="F988" s="273">
        <f>COUNTA(H988,L988,P988,T988,X988,AB988,AF988,AJ988,AN988,AV988,AR988)</f>
        <v>1</v>
      </c>
      <c r="G988" s="121"/>
      <c r="H988" s="5"/>
      <c r="I988" s="140"/>
      <c r="J988" s="126"/>
      <c r="K988" s="125"/>
      <c r="L988" s="5"/>
      <c r="M988" s="140"/>
      <c r="N988" s="126"/>
      <c r="O988" s="125"/>
      <c r="P988" s="5"/>
      <c r="Q988" s="140"/>
      <c r="R988" s="126"/>
      <c r="S988" s="125"/>
      <c r="T988" s="5"/>
      <c r="U988" s="140"/>
      <c r="V988" s="126"/>
      <c r="W988" s="136"/>
      <c r="X988" s="5"/>
      <c r="Y988" s="140"/>
      <c r="Z988" s="126"/>
      <c r="AA988" s="136"/>
      <c r="AB988" s="257"/>
      <c r="AC988" s="140"/>
      <c r="AD988" s="126"/>
      <c r="AE988" s="136"/>
      <c r="AF988" s="5"/>
      <c r="AG988" s="140"/>
      <c r="AH988" s="126"/>
      <c r="AI988" s="155"/>
      <c r="AJ988" s="123"/>
      <c r="AK988" s="139"/>
      <c r="AL988" s="124"/>
      <c r="AM988" s="155">
        <f>VLOOKUP(C988,'9'!$B$2:$H$1187,3,FALSE)</f>
        <v>3.8842592592592595E-2</v>
      </c>
      <c r="AN988" s="123">
        <f>VLOOKUP(C988,'9'!$B$2:$H$1187,4,FALSE)</f>
        <v>111</v>
      </c>
      <c r="AO988" s="139">
        <f>VLOOKUP(AN988,Баллы!$A$2:$B$101,2)+AP988/2</f>
        <v>6</v>
      </c>
      <c r="AP988" s="124">
        <f>VLOOKUP(C988,'9'!$B$2:$H$1187,6,FALSE)</f>
        <v>10</v>
      </c>
      <c r="AQ988" s="122"/>
      <c r="AR988" s="123"/>
      <c r="AS988" s="139"/>
      <c r="AT988" s="124"/>
      <c r="AU988" s="122"/>
      <c r="AV988" s="123"/>
      <c r="AW988" s="139"/>
      <c r="AX988" s="124"/>
    </row>
    <row r="989" spans="1:50">
      <c r="A989" s="245">
        <f>IF(D989=0," ",RANK(D989,$D$3:$D$1238,0))</f>
        <v>874</v>
      </c>
      <c r="B989" s="246">
        <v>874</v>
      </c>
      <c r="C989" s="283" t="s">
        <v>4704</v>
      </c>
      <c r="D989" s="115">
        <f>I989+M989+Q989+U989+Y989+AC989+AG989+AK989+AO989+AW989+AS989</f>
        <v>6</v>
      </c>
      <c r="E989" s="115">
        <f>J989+N989+R989+V989+Z989+AD989+AH989+AL989+AP989+AX989+AT989</f>
        <v>10</v>
      </c>
      <c r="F989" s="273">
        <f>COUNTA(H989,L989,P989,T989,X989,AB989,AF989,AJ989,AN989,AV989,AR989)</f>
        <v>1</v>
      </c>
      <c r="G989" s="121"/>
      <c r="H989" s="5"/>
      <c r="I989" s="140"/>
      <c r="J989" s="126"/>
      <c r="K989" s="125"/>
      <c r="L989" s="5"/>
      <c r="M989" s="140"/>
      <c r="N989" s="126"/>
      <c r="O989" s="125"/>
      <c r="P989" s="5"/>
      <c r="Q989" s="140"/>
      <c r="R989" s="126"/>
      <c r="S989" s="125"/>
      <c r="T989" s="5"/>
      <c r="U989" s="140"/>
      <c r="V989" s="126"/>
      <c r="W989" s="136"/>
      <c r="X989" s="5"/>
      <c r="Y989" s="140"/>
      <c r="Z989" s="126"/>
      <c r="AA989" s="136"/>
      <c r="AB989" s="257"/>
      <c r="AC989" s="140"/>
      <c r="AD989" s="126"/>
      <c r="AE989" s="136"/>
      <c r="AF989" s="5"/>
      <c r="AG989" s="140"/>
      <c r="AH989" s="126"/>
      <c r="AI989" s="155"/>
      <c r="AJ989" s="123"/>
      <c r="AK989" s="139"/>
      <c r="AL989" s="124"/>
      <c r="AM989" s="155">
        <f>VLOOKUP(C989,'9'!$B$2:$H$1187,3,FALSE)</f>
        <v>3.8680555555555558E-2</v>
      </c>
      <c r="AN989" s="123">
        <f>VLOOKUP(C989,'9'!$B$2:$H$1187,4,FALSE)</f>
        <v>112</v>
      </c>
      <c r="AO989" s="139">
        <f>VLOOKUP(AN989,Баллы!$A$2:$B$101,2)+AP989/2</f>
        <v>6</v>
      </c>
      <c r="AP989" s="124">
        <f>VLOOKUP(C989,'9'!$B$2:$H$1187,6,FALSE)</f>
        <v>10</v>
      </c>
      <c r="AQ989" s="122"/>
      <c r="AR989" s="123"/>
      <c r="AS989" s="139"/>
      <c r="AT989" s="124"/>
      <c r="AU989" s="122"/>
      <c r="AV989" s="123"/>
      <c r="AW989" s="139"/>
      <c r="AX989" s="124"/>
    </row>
    <row r="990" spans="1:50">
      <c r="A990" s="245">
        <f>IF(D990=0," ",RANK(D990,$D$3:$D$1238,0))</f>
        <v>874</v>
      </c>
      <c r="B990" s="246">
        <v>874</v>
      </c>
      <c r="C990" s="283" t="s">
        <v>4708</v>
      </c>
      <c r="D990" s="115">
        <f>I990+M990+Q990+U990+Y990+AC990+AG990+AK990+AO990+AW990+AS990</f>
        <v>6</v>
      </c>
      <c r="E990" s="115">
        <f>J990+N990+R990+V990+Z990+AD990+AH990+AL990+AP990+AX990+AT990</f>
        <v>10</v>
      </c>
      <c r="F990" s="273">
        <f>COUNTA(H990,L990,P990,T990,X990,AB990,AF990,AJ990,AN990,AV990,AR990)</f>
        <v>1</v>
      </c>
      <c r="G990" s="121"/>
      <c r="H990" s="5"/>
      <c r="I990" s="140"/>
      <c r="J990" s="126"/>
      <c r="K990" s="125"/>
      <c r="L990" s="5"/>
      <c r="M990" s="140"/>
      <c r="N990" s="126"/>
      <c r="O990" s="125"/>
      <c r="P990" s="5"/>
      <c r="Q990" s="140"/>
      <c r="R990" s="126"/>
      <c r="S990" s="125"/>
      <c r="T990" s="5"/>
      <c r="U990" s="140"/>
      <c r="V990" s="126"/>
      <c r="W990" s="136"/>
      <c r="X990" s="5"/>
      <c r="Y990" s="140"/>
      <c r="Z990" s="126"/>
      <c r="AA990" s="136"/>
      <c r="AB990" s="257"/>
      <c r="AC990" s="140"/>
      <c r="AD990" s="126"/>
      <c r="AE990" s="136"/>
      <c r="AF990" s="5"/>
      <c r="AG990" s="140"/>
      <c r="AH990" s="126"/>
      <c r="AI990" s="155"/>
      <c r="AJ990" s="123"/>
      <c r="AK990" s="139"/>
      <c r="AL990" s="124"/>
      <c r="AM990" s="155">
        <f>VLOOKUP(C990,'9'!$B$2:$H$1187,3,FALSE)</f>
        <v>3.9131944444444441E-2</v>
      </c>
      <c r="AN990" s="123">
        <f>VLOOKUP(C990,'9'!$B$2:$H$1187,4,FALSE)</f>
        <v>114</v>
      </c>
      <c r="AO990" s="139">
        <f>VLOOKUP(AN990,Баллы!$A$2:$B$101,2)+AP990/2</f>
        <v>6</v>
      </c>
      <c r="AP990" s="124">
        <f>VLOOKUP(C990,'9'!$B$2:$H$1187,6,FALSE)</f>
        <v>10</v>
      </c>
      <c r="AQ990" s="122"/>
      <c r="AR990" s="123"/>
      <c r="AS990" s="139"/>
      <c r="AT990" s="124"/>
      <c r="AU990" s="122"/>
      <c r="AV990" s="123"/>
      <c r="AW990" s="139"/>
      <c r="AX990" s="124"/>
    </row>
    <row r="991" spans="1:50">
      <c r="A991" s="245">
        <f>IF(D991=0," ",RANK(D991,$D$3:$D$1238,0))</f>
        <v>874</v>
      </c>
      <c r="B991" s="246">
        <v>874</v>
      </c>
      <c r="C991" s="283" t="s">
        <v>4709</v>
      </c>
      <c r="D991" s="115">
        <f>I991+M991+Q991+U991+Y991+AC991+AG991+AK991+AO991+AW991+AS991</f>
        <v>6</v>
      </c>
      <c r="E991" s="115">
        <f>J991+N991+R991+V991+Z991+AD991+AH991+AL991+AP991+AX991+AT991</f>
        <v>10</v>
      </c>
      <c r="F991" s="273">
        <f>COUNTA(H991,L991,P991,T991,X991,AB991,AF991,AJ991,AN991,AV991,AR991)</f>
        <v>1</v>
      </c>
      <c r="G991" s="121"/>
      <c r="H991" s="5"/>
      <c r="I991" s="140"/>
      <c r="J991" s="126"/>
      <c r="K991" s="125"/>
      <c r="L991" s="5"/>
      <c r="M991" s="140"/>
      <c r="N991" s="126"/>
      <c r="O991" s="125"/>
      <c r="P991" s="5"/>
      <c r="Q991" s="140"/>
      <c r="R991" s="126"/>
      <c r="S991" s="125"/>
      <c r="T991" s="5"/>
      <c r="U991" s="140"/>
      <c r="V991" s="126"/>
      <c r="W991" s="136"/>
      <c r="X991" s="5"/>
      <c r="Y991" s="140"/>
      <c r="Z991" s="126"/>
      <c r="AA991" s="136"/>
      <c r="AB991" s="257"/>
      <c r="AC991" s="140"/>
      <c r="AD991" s="126"/>
      <c r="AE991" s="136"/>
      <c r="AF991" s="5"/>
      <c r="AG991" s="140"/>
      <c r="AH991" s="126"/>
      <c r="AI991" s="155"/>
      <c r="AJ991" s="123"/>
      <c r="AK991" s="139"/>
      <c r="AL991" s="124"/>
      <c r="AM991" s="155">
        <f>VLOOKUP(C991,'9'!$B$2:$H$1187,3,FALSE)</f>
        <v>3.9282407407407405E-2</v>
      </c>
      <c r="AN991" s="123">
        <f>VLOOKUP(C991,'9'!$B$2:$H$1187,4,FALSE)</f>
        <v>115</v>
      </c>
      <c r="AO991" s="139">
        <f>VLOOKUP(AN991,Баллы!$A$2:$B$101,2)+AP991/2</f>
        <v>6</v>
      </c>
      <c r="AP991" s="124">
        <f>VLOOKUP(C991,'9'!$B$2:$H$1187,6,FALSE)</f>
        <v>10</v>
      </c>
      <c r="AQ991" s="122"/>
      <c r="AR991" s="123"/>
      <c r="AS991" s="139"/>
      <c r="AT991" s="124"/>
      <c r="AU991" s="122"/>
      <c r="AV991" s="123"/>
      <c r="AW991" s="139"/>
      <c r="AX991" s="124"/>
    </row>
    <row r="992" spans="1:50">
      <c r="A992" s="245">
        <f>IF(D992=0," ",RANK(D992,$D$3:$D$1238,0))</f>
        <v>874</v>
      </c>
      <c r="B992" s="246">
        <v>874</v>
      </c>
      <c r="C992" s="283" t="s">
        <v>4713</v>
      </c>
      <c r="D992" s="115">
        <f>I992+M992+Q992+U992+Y992+AC992+AG992+AK992+AO992+AW992+AS992</f>
        <v>6</v>
      </c>
      <c r="E992" s="115">
        <f>J992+N992+R992+V992+Z992+AD992+AH992+AL992+AP992+AX992+AT992</f>
        <v>10</v>
      </c>
      <c r="F992" s="273">
        <f>COUNTA(H992,L992,P992,T992,X992,AB992,AF992,AJ992,AN992,AV992,AR992)</f>
        <v>1</v>
      </c>
      <c r="G992" s="121"/>
      <c r="H992" s="5"/>
      <c r="I992" s="140"/>
      <c r="J992" s="126"/>
      <c r="K992" s="125"/>
      <c r="L992" s="5"/>
      <c r="M992" s="140"/>
      <c r="N992" s="126"/>
      <c r="O992" s="125"/>
      <c r="P992" s="5"/>
      <c r="Q992" s="140"/>
      <c r="R992" s="126"/>
      <c r="S992" s="125"/>
      <c r="T992" s="5"/>
      <c r="U992" s="140"/>
      <c r="V992" s="126"/>
      <c r="W992" s="136"/>
      <c r="X992" s="5"/>
      <c r="Y992" s="140"/>
      <c r="Z992" s="126"/>
      <c r="AA992" s="136"/>
      <c r="AB992" s="257"/>
      <c r="AC992" s="140"/>
      <c r="AD992" s="126"/>
      <c r="AE992" s="136"/>
      <c r="AF992" s="5"/>
      <c r="AG992" s="140"/>
      <c r="AH992" s="126"/>
      <c r="AI992" s="155"/>
      <c r="AJ992" s="123"/>
      <c r="AK992" s="139"/>
      <c r="AL992" s="124"/>
      <c r="AM992" s="155">
        <f>VLOOKUP(C992,'9'!$B$2:$H$1187,3,FALSE)</f>
        <v>3.8912037037037037E-2</v>
      </c>
      <c r="AN992" s="123">
        <f>VLOOKUP(C992,'9'!$B$2:$H$1187,4,FALSE)</f>
        <v>117</v>
      </c>
      <c r="AO992" s="139">
        <f>VLOOKUP(AN992,Баллы!$A$2:$B$101,2)+AP992/2</f>
        <v>6</v>
      </c>
      <c r="AP992" s="124">
        <f>VLOOKUP(C992,'9'!$B$2:$H$1187,6,FALSE)</f>
        <v>10</v>
      </c>
      <c r="AQ992" s="122"/>
      <c r="AR992" s="123"/>
      <c r="AS992" s="139"/>
      <c r="AT992" s="124"/>
      <c r="AU992" s="122"/>
      <c r="AV992" s="123"/>
      <c r="AW992" s="139"/>
      <c r="AX992" s="124"/>
    </row>
    <row r="993" spans="1:50">
      <c r="A993" s="245">
        <f>IF(D993=0," ",RANK(D993,$D$3:$D$1238,0))</f>
        <v>874</v>
      </c>
      <c r="B993" s="246">
        <v>874</v>
      </c>
      <c r="C993" s="283" t="s">
        <v>4714</v>
      </c>
      <c r="D993" s="115">
        <f>I993+M993+Q993+U993+Y993+AC993+AG993+AK993+AO993+AW993+AS993</f>
        <v>6</v>
      </c>
      <c r="E993" s="115">
        <f>J993+N993+R993+V993+Z993+AD993+AH993+AL993+AP993+AX993+AT993</f>
        <v>10</v>
      </c>
      <c r="F993" s="273">
        <f>COUNTA(H993,L993,P993,T993,X993,AB993,AF993,AJ993,AN993,AV993,AR993)</f>
        <v>1</v>
      </c>
      <c r="G993" s="121"/>
      <c r="H993" s="5"/>
      <c r="I993" s="140"/>
      <c r="J993" s="126"/>
      <c r="K993" s="125"/>
      <c r="L993" s="5"/>
      <c r="M993" s="140"/>
      <c r="N993" s="126"/>
      <c r="O993" s="125"/>
      <c r="P993" s="5"/>
      <c r="Q993" s="140"/>
      <c r="R993" s="126"/>
      <c r="S993" s="125"/>
      <c r="T993" s="5"/>
      <c r="U993" s="140"/>
      <c r="V993" s="126"/>
      <c r="W993" s="136"/>
      <c r="X993" s="5"/>
      <c r="Y993" s="140"/>
      <c r="Z993" s="126"/>
      <c r="AA993" s="136"/>
      <c r="AB993" s="257"/>
      <c r="AC993" s="140"/>
      <c r="AD993" s="126"/>
      <c r="AE993" s="136"/>
      <c r="AF993" s="5"/>
      <c r="AG993" s="140"/>
      <c r="AH993" s="126"/>
      <c r="AI993" s="155"/>
      <c r="AJ993" s="123"/>
      <c r="AK993" s="139"/>
      <c r="AL993" s="124"/>
      <c r="AM993" s="155">
        <f>VLOOKUP(C993,'9'!$B$2:$H$1187,3,FALSE)</f>
        <v>3.9409722222222221E-2</v>
      </c>
      <c r="AN993" s="123">
        <f>VLOOKUP(C993,'9'!$B$2:$H$1187,4,FALSE)</f>
        <v>118</v>
      </c>
      <c r="AO993" s="139">
        <f>VLOOKUP(AN993,Баллы!$A$2:$B$101,2)+AP993/2</f>
        <v>6</v>
      </c>
      <c r="AP993" s="124">
        <f>VLOOKUP(C993,'9'!$B$2:$H$1187,6,FALSE)</f>
        <v>10</v>
      </c>
      <c r="AQ993" s="122"/>
      <c r="AR993" s="123"/>
      <c r="AS993" s="139"/>
      <c r="AT993" s="124"/>
      <c r="AU993" s="122"/>
      <c r="AV993" s="123"/>
      <c r="AW993" s="139"/>
      <c r="AX993" s="124"/>
    </row>
    <row r="994" spans="1:50">
      <c r="A994" s="245">
        <f>IF(D994=0," ",RANK(D994,$D$3:$D$1238,0))</f>
        <v>874</v>
      </c>
      <c r="B994" s="246">
        <v>874</v>
      </c>
      <c r="C994" s="283" t="s">
        <v>4716</v>
      </c>
      <c r="D994" s="115">
        <f>I994+M994+Q994+U994+Y994+AC994+AG994+AK994+AO994+AW994+AS994</f>
        <v>6</v>
      </c>
      <c r="E994" s="115">
        <f>J994+N994+R994+V994+Z994+AD994+AH994+AL994+AP994+AX994+AT994</f>
        <v>10</v>
      </c>
      <c r="F994" s="273">
        <f>COUNTA(H994,L994,P994,T994,X994,AB994,AF994,AJ994,AN994,AV994,AR994)</f>
        <v>1</v>
      </c>
      <c r="G994" s="121"/>
      <c r="H994" s="5"/>
      <c r="I994" s="140"/>
      <c r="J994" s="126"/>
      <c r="K994" s="125"/>
      <c r="L994" s="5"/>
      <c r="M994" s="140"/>
      <c r="N994" s="126"/>
      <c r="O994" s="125"/>
      <c r="P994" s="5"/>
      <c r="Q994" s="140"/>
      <c r="R994" s="126"/>
      <c r="S994" s="125"/>
      <c r="T994" s="5"/>
      <c r="U994" s="140"/>
      <c r="V994" s="126"/>
      <c r="W994" s="136"/>
      <c r="X994" s="5"/>
      <c r="Y994" s="140"/>
      <c r="Z994" s="126"/>
      <c r="AA994" s="136"/>
      <c r="AB994" s="257"/>
      <c r="AC994" s="140"/>
      <c r="AD994" s="126"/>
      <c r="AE994" s="136"/>
      <c r="AF994" s="5"/>
      <c r="AG994" s="140"/>
      <c r="AH994" s="126"/>
      <c r="AI994" s="155"/>
      <c r="AJ994" s="123"/>
      <c r="AK994" s="139"/>
      <c r="AL994" s="124"/>
      <c r="AM994" s="155">
        <f>VLOOKUP(C994,'9'!$B$2:$H$1187,3,FALSE)</f>
        <v>3.9398148148148147E-2</v>
      </c>
      <c r="AN994" s="123">
        <f>VLOOKUP(C994,'9'!$B$2:$H$1187,4,FALSE)</f>
        <v>119</v>
      </c>
      <c r="AO994" s="139">
        <f>VLOOKUP(AN994,Баллы!$A$2:$B$101,2)+AP994/2</f>
        <v>6</v>
      </c>
      <c r="AP994" s="124">
        <f>VLOOKUP(C994,'9'!$B$2:$H$1187,6,FALSE)</f>
        <v>10</v>
      </c>
      <c r="AQ994" s="122"/>
      <c r="AR994" s="123"/>
      <c r="AS994" s="139"/>
      <c r="AT994" s="124"/>
      <c r="AU994" s="122"/>
      <c r="AV994" s="123"/>
      <c r="AW994" s="139"/>
      <c r="AX994" s="124"/>
    </row>
    <row r="995" spans="1:50">
      <c r="A995" s="245">
        <f>IF(D995=0," ",RANK(D995,$D$3:$D$1238,0))</f>
        <v>874</v>
      </c>
      <c r="B995" s="246">
        <v>874</v>
      </c>
      <c r="C995" s="283" t="s">
        <v>4726</v>
      </c>
      <c r="D995" s="115">
        <f>I995+M995+Q995+U995+Y995+AC995+AG995+AK995+AO995+AW995+AS995</f>
        <v>6</v>
      </c>
      <c r="E995" s="115">
        <f>J995+N995+R995+V995+Z995+AD995+AH995+AL995+AP995+AX995+AT995</f>
        <v>10</v>
      </c>
      <c r="F995" s="273">
        <f>COUNTA(H995,L995,P995,T995,X995,AB995,AF995,AJ995,AN995,AV995,AR995)</f>
        <v>1</v>
      </c>
      <c r="G995" s="121"/>
      <c r="H995" s="5"/>
      <c r="I995" s="140"/>
      <c r="J995" s="126"/>
      <c r="K995" s="125"/>
      <c r="L995" s="5"/>
      <c r="M995" s="140"/>
      <c r="N995" s="126"/>
      <c r="O995" s="125"/>
      <c r="P995" s="5"/>
      <c r="Q995" s="140"/>
      <c r="R995" s="126"/>
      <c r="S995" s="125"/>
      <c r="T995" s="5"/>
      <c r="U995" s="140"/>
      <c r="V995" s="126"/>
      <c r="W995" s="136"/>
      <c r="X995" s="5"/>
      <c r="Y995" s="140"/>
      <c r="Z995" s="126"/>
      <c r="AA995" s="136"/>
      <c r="AB995" s="257"/>
      <c r="AC995" s="140"/>
      <c r="AD995" s="126"/>
      <c r="AE995" s="136"/>
      <c r="AF995" s="5"/>
      <c r="AG995" s="140"/>
      <c r="AH995" s="126"/>
      <c r="AI995" s="155"/>
      <c r="AJ995" s="123"/>
      <c r="AK995" s="139"/>
      <c r="AL995" s="124"/>
      <c r="AM995" s="155">
        <f>VLOOKUP(C995,'9'!$B$2:$H$1187,3,FALSE)</f>
        <v>3.9247685185185184E-2</v>
      </c>
      <c r="AN995" s="123">
        <f>VLOOKUP(C995,'9'!$B$2:$H$1187,4,FALSE)</f>
        <v>126</v>
      </c>
      <c r="AO995" s="139">
        <f>VLOOKUP(AN995,Баллы!$A$2:$B$101,2)+AP995/2</f>
        <v>6</v>
      </c>
      <c r="AP995" s="124">
        <f>VLOOKUP(C995,'9'!$B$2:$H$1187,6,FALSE)</f>
        <v>10</v>
      </c>
      <c r="AQ995" s="122"/>
      <c r="AR995" s="123"/>
      <c r="AS995" s="139"/>
      <c r="AT995" s="124"/>
      <c r="AU995" s="122"/>
      <c r="AV995" s="123"/>
      <c r="AW995" s="139"/>
      <c r="AX995" s="124"/>
    </row>
    <row r="996" spans="1:50">
      <c r="A996" s="245">
        <f>IF(D996=0," ",RANK(D996,$D$3:$D$1238,0))</f>
        <v>874</v>
      </c>
      <c r="B996" s="246">
        <v>874</v>
      </c>
      <c r="C996" s="283" t="s">
        <v>4727</v>
      </c>
      <c r="D996" s="115">
        <f>I996+M996+Q996+U996+Y996+AC996+AG996+AK996+AO996+AW996+AS996</f>
        <v>6</v>
      </c>
      <c r="E996" s="115">
        <f>J996+N996+R996+V996+Z996+AD996+AH996+AL996+AP996+AX996+AT996</f>
        <v>10</v>
      </c>
      <c r="F996" s="273">
        <f>COUNTA(H996,L996,P996,T996,X996,AB996,AF996,AJ996,AN996,AV996,AR996)</f>
        <v>1</v>
      </c>
      <c r="G996" s="121"/>
      <c r="H996" s="5"/>
      <c r="I996" s="140"/>
      <c r="J996" s="126"/>
      <c r="K996" s="125"/>
      <c r="L996" s="5"/>
      <c r="M996" s="140"/>
      <c r="N996" s="126"/>
      <c r="O996" s="125"/>
      <c r="P996" s="5"/>
      <c r="Q996" s="140"/>
      <c r="R996" s="126"/>
      <c r="S996" s="125"/>
      <c r="T996" s="5"/>
      <c r="U996" s="140"/>
      <c r="V996" s="126"/>
      <c r="W996" s="136"/>
      <c r="X996" s="5"/>
      <c r="Y996" s="140"/>
      <c r="Z996" s="126"/>
      <c r="AA996" s="136"/>
      <c r="AB996" s="257"/>
      <c r="AC996" s="140"/>
      <c r="AD996" s="126"/>
      <c r="AE996" s="136"/>
      <c r="AF996" s="5"/>
      <c r="AG996" s="140"/>
      <c r="AH996" s="126"/>
      <c r="AI996" s="155"/>
      <c r="AJ996" s="123"/>
      <c r="AK996" s="139"/>
      <c r="AL996" s="124"/>
      <c r="AM996" s="155">
        <f>VLOOKUP(C996,'9'!$B$2:$H$1187,3,FALSE)</f>
        <v>3.9351851851851853E-2</v>
      </c>
      <c r="AN996" s="123">
        <f>VLOOKUP(C996,'9'!$B$2:$H$1187,4,FALSE)</f>
        <v>127</v>
      </c>
      <c r="AO996" s="139">
        <f>VLOOKUP(AN996,Баллы!$A$2:$B$101,2)+AP996/2</f>
        <v>6</v>
      </c>
      <c r="AP996" s="124">
        <f>VLOOKUP(C996,'9'!$B$2:$H$1187,6,FALSE)</f>
        <v>10</v>
      </c>
      <c r="AQ996" s="122"/>
      <c r="AR996" s="123"/>
      <c r="AS996" s="139"/>
      <c r="AT996" s="124"/>
      <c r="AU996" s="122"/>
      <c r="AV996" s="123"/>
      <c r="AW996" s="139"/>
      <c r="AX996" s="124"/>
    </row>
    <row r="997" spans="1:50">
      <c r="A997" s="245">
        <f>IF(D997=0," ",RANK(D997,$D$3:$D$1238,0))</f>
        <v>874</v>
      </c>
      <c r="B997" s="246">
        <v>874</v>
      </c>
      <c r="C997" s="283" t="s">
        <v>4732</v>
      </c>
      <c r="D997" s="115">
        <f>I997+M997+Q997+U997+Y997+AC997+AG997+AK997+AO997+AW997+AS997</f>
        <v>6</v>
      </c>
      <c r="E997" s="115">
        <f>J997+N997+R997+V997+Z997+AD997+AH997+AL997+AP997+AX997+AT997</f>
        <v>10</v>
      </c>
      <c r="F997" s="273">
        <f>COUNTA(H997,L997,P997,T997,X997,AB997,AF997,AJ997,AN997,AV997,AR997)</f>
        <v>1</v>
      </c>
      <c r="G997" s="121"/>
      <c r="H997" s="5"/>
      <c r="I997" s="140"/>
      <c r="J997" s="126"/>
      <c r="K997" s="125"/>
      <c r="L997" s="5"/>
      <c r="M997" s="140"/>
      <c r="N997" s="126"/>
      <c r="O997" s="125"/>
      <c r="P997" s="5"/>
      <c r="Q997" s="140"/>
      <c r="R997" s="126"/>
      <c r="S997" s="125"/>
      <c r="T997" s="5"/>
      <c r="U997" s="140"/>
      <c r="V997" s="126"/>
      <c r="W997" s="136"/>
      <c r="X997" s="5"/>
      <c r="Y997" s="140"/>
      <c r="Z997" s="126"/>
      <c r="AA997" s="136"/>
      <c r="AB997" s="257"/>
      <c r="AC997" s="140"/>
      <c r="AD997" s="126"/>
      <c r="AE997" s="136"/>
      <c r="AF997" s="5"/>
      <c r="AG997" s="140"/>
      <c r="AH997" s="126"/>
      <c r="AI997" s="155"/>
      <c r="AJ997" s="123"/>
      <c r="AK997" s="139"/>
      <c r="AL997" s="124"/>
      <c r="AM997" s="155">
        <f>VLOOKUP(C997,'9'!$B$2:$H$1187,3,FALSE)</f>
        <v>3.9814814814814817E-2</v>
      </c>
      <c r="AN997" s="123">
        <f>VLOOKUP(C997,'9'!$B$2:$H$1187,4,FALSE)</f>
        <v>130</v>
      </c>
      <c r="AO997" s="139">
        <f>VLOOKUP(AN997,Баллы!$A$2:$B$101,2)+AP997/2</f>
        <v>6</v>
      </c>
      <c r="AP997" s="124">
        <f>VLOOKUP(C997,'9'!$B$2:$H$1187,6,FALSE)</f>
        <v>10</v>
      </c>
      <c r="AQ997" s="122"/>
      <c r="AR997" s="123"/>
      <c r="AS997" s="139"/>
      <c r="AT997" s="124"/>
      <c r="AU997" s="122"/>
      <c r="AV997" s="123"/>
      <c r="AW997" s="139"/>
      <c r="AX997" s="124"/>
    </row>
    <row r="998" spans="1:50">
      <c r="A998" s="245">
        <f>IF(D998=0," ",RANK(D998,$D$3:$D$1238,0))</f>
        <v>874</v>
      </c>
      <c r="B998" s="246">
        <v>874</v>
      </c>
      <c r="C998" s="283" t="s">
        <v>4733</v>
      </c>
      <c r="D998" s="115">
        <f>I998+M998+Q998+U998+Y998+AC998+AG998+AK998+AO998+AW998+AS998</f>
        <v>6</v>
      </c>
      <c r="E998" s="115">
        <f>J998+N998+R998+V998+Z998+AD998+AH998+AL998+AP998+AX998+AT998</f>
        <v>10</v>
      </c>
      <c r="F998" s="273">
        <f>COUNTA(H998,L998,P998,T998,X998,AB998,AF998,AJ998,AN998,AV998,AR998)</f>
        <v>1</v>
      </c>
      <c r="G998" s="121"/>
      <c r="H998" s="5"/>
      <c r="I998" s="140"/>
      <c r="J998" s="126"/>
      <c r="K998" s="125"/>
      <c r="L998" s="5"/>
      <c r="M998" s="140"/>
      <c r="N998" s="126"/>
      <c r="O998" s="125"/>
      <c r="P998" s="5"/>
      <c r="Q998" s="140"/>
      <c r="R998" s="126"/>
      <c r="S998" s="125"/>
      <c r="T998" s="5"/>
      <c r="U998" s="140"/>
      <c r="V998" s="126"/>
      <c r="W998" s="136"/>
      <c r="X998" s="5"/>
      <c r="Y998" s="140"/>
      <c r="Z998" s="126"/>
      <c r="AA998" s="136"/>
      <c r="AB998" s="257"/>
      <c r="AC998" s="140"/>
      <c r="AD998" s="126"/>
      <c r="AE998" s="136"/>
      <c r="AF998" s="5"/>
      <c r="AG998" s="140"/>
      <c r="AH998" s="126"/>
      <c r="AI998" s="155"/>
      <c r="AJ998" s="123"/>
      <c r="AK998" s="139"/>
      <c r="AL998" s="124"/>
      <c r="AM998" s="155">
        <f>VLOOKUP(C998,'9'!$B$2:$H$1187,3,FALSE)</f>
        <v>3.9907407407407405E-2</v>
      </c>
      <c r="AN998" s="123">
        <f>VLOOKUP(C998,'9'!$B$2:$H$1187,4,FALSE)</f>
        <v>131</v>
      </c>
      <c r="AO998" s="139">
        <f>VLOOKUP(AN998,Баллы!$A$2:$B$101,2)+AP998/2</f>
        <v>6</v>
      </c>
      <c r="AP998" s="124">
        <f>VLOOKUP(C998,'9'!$B$2:$H$1187,6,FALSE)</f>
        <v>10</v>
      </c>
      <c r="AQ998" s="122"/>
      <c r="AR998" s="123"/>
      <c r="AS998" s="139"/>
      <c r="AT998" s="124"/>
      <c r="AU998" s="122"/>
      <c r="AV998" s="123"/>
      <c r="AW998" s="139"/>
      <c r="AX998" s="124"/>
    </row>
    <row r="999" spans="1:50">
      <c r="A999" s="245">
        <f>IF(D999=0," ",RANK(D999,$D$3:$D$1238,0))</f>
        <v>874</v>
      </c>
      <c r="B999" s="246">
        <v>874</v>
      </c>
      <c r="C999" s="283" t="s">
        <v>4736</v>
      </c>
      <c r="D999" s="115">
        <f>I999+M999+Q999+U999+Y999+AC999+AG999+AK999+AO999+AW999+AS999</f>
        <v>6</v>
      </c>
      <c r="E999" s="115">
        <f>J999+N999+R999+V999+Z999+AD999+AH999+AL999+AP999+AX999+AT999</f>
        <v>10</v>
      </c>
      <c r="F999" s="273">
        <f>COUNTA(H999,L999,P999,T999,X999,AB999,AF999,AJ999,AN999,AV999,AR999)</f>
        <v>1</v>
      </c>
      <c r="G999" s="121"/>
      <c r="H999" s="5"/>
      <c r="I999" s="140"/>
      <c r="J999" s="126"/>
      <c r="K999" s="125"/>
      <c r="L999" s="5"/>
      <c r="M999" s="140"/>
      <c r="N999" s="126"/>
      <c r="O999" s="125"/>
      <c r="P999" s="5"/>
      <c r="Q999" s="140"/>
      <c r="R999" s="126"/>
      <c r="S999" s="125"/>
      <c r="T999" s="5"/>
      <c r="U999" s="140"/>
      <c r="V999" s="126"/>
      <c r="W999" s="136"/>
      <c r="X999" s="5"/>
      <c r="Y999" s="140"/>
      <c r="Z999" s="126"/>
      <c r="AA999" s="136"/>
      <c r="AB999" s="257"/>
      <c r="AC999" s="140"/>
      <c r="AD999" s="126"/>
      <c r="AE999" s="136"/>
      <c r="AF999" s="5"/>
      <c r="AG999" s="140"/>
      <c r="AH999" s="126"/>
      <c r="AI999" s="155"/>
      <c r="AJ999" s="123"/>
      <c r="AK999" s="139"/>
      <c r="AL999" s="124"/>
      <c r="AM999" s="155">
        <f>VLOOKUP(C999,'9'!$B$2:$H$1187,3,FALSE)</f>
        <v>4.0011574074074074E-2</v>
      </c>
      <c r="AN999" s="123">
        <f>VLOOKUP(C999,'9'!$B$2:$H$1187,4,FALSE)</f>
        <v>133</v>
      </c>
      <c r="AO999" s="139">
        <f>VLOOKUP(AN999,Баллы!$A$2:$B$101,2)+AP999/2</f>
        <v>6</v>
      </c>
      <c r="AP999" s="124">
        <f>VLOOKUP(C999,'9'!$B$2:$H$1187,6,FALSE)</f>
        <v>10</v>
      </c>
      <c r="AQ999" s="122"/>
      <c r="AR999" s="123"/>
      <c r="AS999" s="139"/>
      <c r="AT999" s="124"/>
      <c r="AU999" s="122"/>
      <c r="AV999" s="123"/>
      <c r="AW999" s="139"/>
      <c r="AX999" s="124"/>
    </row>
    <row r="1000" spans="1:50">
      <c r="A1000" s="245">
        <f>IF(D1000=0," ",RANK(D1000,$D$3:$D$1238,0))</f>
        <v>874</v>
      </c>
      <c r="B1000" s="246">
        <v>874</v>
      </c>
      <c r="C1000" s="283" t="s">
        <v>4738</v>
      </c>
      <c r="D1000" s="115">
        <f>I1000+M1000+Q1000+U1000+Y1000+AC1000+AG1000+AK1000+AO1000+AW1000+AS1000</f>
        <v>6</v>
      </c>
      <c r="E1000" s="115">
        <f>J1000+N1000+R1000+V1000+Z1000+AD1000+AH1000+AL1000+AP1000+AX1000+AT1000</f>
        <v>10</v>
      </c>
      <c r="F1000" s="273">
        <f>COUNTA(H1000,L1000,P1000,T1000,X1000,AB1000,AF1000,AJ1000,AN1000,AV1000,AR1000)</f>
        <v>1</v>
      </c>
      <c r="G1000" s="121"/>
      <c r="H1000" s="5"/>
      <c r="I1000" s="140"/>
      <c r="J1000" s="126"/>
      <c r="K1000" s="125"/>
      <c r="L1000" s="5"/>
      <c r="M1000" s="140"/>
      <c r="N1000" s="126"/>
      <c r="O1000" s="125"/>
      <c r="P1000" s="5"/>
      <c r="Q1000" s="140"/>
      <c r="R1000" s="126"/>
      <c r="S1000" s="125"/>
      <c r="T1000" s="5"/>
      <c r="U1000" s="140"/>
      <c r="V1000" s="126"/>
      <c r="W1000" s="136"/>
      <c r="X1000" s="5"/>
      <c r="Y1000" s="140"/>
      <c r="Z1000" s="126"/>
      <c r="AA1000" s="136"/>
      <c r="AB1000" s="257"/>
      <c r="AC1000" s="140"/>
      <c r="AD1000" s="126"/>
      <c r="AE1000" s="136"/>
      <c r="AF1000" s="5"/>
      <c r="AG1000" s="140"/>
      <c r="AH1000" s="126"/>
      <c r="AI1000" s="155"/>
      <c r="AJ1000" s="123"/>
      <c r="AK1000" s="139"/>
      <c r="AL1000" s="124"/>
      <c r="AM1000" s="155">
        <f>VLOOKUP(C1000,'9'!$B$2:$H$1187,3,FALSE)</f>
        <v>0.04</v>
      </c>
      <c r="AN1000" s="123">
        <f>VLOOKUP(C1000,'9'!$B$2:$H$1187,4,FALSE)</f>
        <v>134</v>
      </c>
      <c r="AO1000" s="139">
        <f>VLOOKUP(AN1000,Баллы!$A$2:$B$101,2)+AP1000/2</f>
        <v>6</v>
      </c>
      <c r="AP1000" s="124">
        <f>VLOOKUP(C1000,'9'!$B$2:$H$1187,6,FALSE)</f>
        <v>10</v>
      </c>
      <c r="AQ1000" s="122"/>
      <c r="AR1000" s="123"/>
      <c r="AS1000" s="139"/>
      <c r="AT1000" s="124"/>
      <c r="AU1000" s="122"/>
      <c r="AV1000" s="123"/>
      <c r="AW1000" s="139"/>
      <c r="AX1000" s="124"/>
    </row>
    <row r="1001" spans="1:50">
      <c r="A1001" s="245">
        <f>IF(D1001=0," ",RANK(D1001,$D$3:$D$1238,0))</f>
        <v>874</v>
      </c>
      <c r="B1001" s="246">
        <v>874</v>
      </c>
      <c r="C1001" s="283" t="s">
        <v>4743</v>
      </c>
      <c r="D1001" s="115">
        <f>I1001+M1001+Q1001+U1001+Y1001+AC1001+AG1001+AK1001+AO1001+AW1001+AS1001</f>
        <v>6</v>
      </c>
      <c r="E1001" s="115">
        <f>J1001+N1001+R1001+V1001+Z1001+AD1001+AH1001+AL1001+AP1001+AX1001+AT1001</f>
        <v>10</v>
      </c>
      <c r="F1001" s="273">
        <f>COUNTA(H1001,L1001,P1001,T1001,X1001,AB1001,AF1001,AJ1001,AN1001,AV1001,AR1001)</f>
        <v>1</v>
      </c>
      <c r="G1001" s="121"/>
      <c r="H1001" s="5"/>
      <c r="I1001" s="140"/>
      <c r="J1001" s="126"/>
      <c r="K1001" s="125"/>
      <c r="L1001" s="5"/>
      <c r="M1001" s="140"/>
      <c r="N1001" s="126"/>
      <c r="O1001" s="125"/>
      <c r="P1001" s="5"/>
      <c r="Q1001" s="140"/>
      <c r="R1001" s="126"/>
      <c r="S1001" s="125"/>
      <c r="T1001" s="5"/>
      <c r="U1001" s="140"/>
      <c r="V1001" s="126"/>
      <c r="W1001" s="136"/>
      <c r="X1001" s="5"/>
      <c r="Y1001" s="140"/>
      <c r="Z1001" s="126"/>
      <c r="AA1001" s="136"/>
      <c r="AB1001" s="257"/>
      <c r="AC1001" s="140"/>
      <c r="AD1001" s="126"/>
      <c r="AE1001" s="136"/>
      <c r="AF1001" s="5"/>
      <c r="AG1001" s="140"/>
      <c r="AH1001" s="126"/>
      <c r="AI1001" s="155"/>
      <c r="AJ1001" s="123"/>
      <c r="AK1001" s="139"/>
      <c r="AL1001" s="124"/>
      <c r="AM1001" s="155">
        <f>VLOOKUP(C1001,'9'!$B$2:$H$1187,3,FALSE)</f>
        <v>3.9768518518518516E-2</v>
      </c>
      <c r="AN1001" s="123">
        <f>VLOOKUP(C1001,'9'!$B$2:$H$1187,4,FALSE)</f>
        <v>137</v>
      </c>
      <c r="AO1001" s="139">
        <f>VLOOKUP(AN1001,Баллы!$A$2:$B$101,2)+AP1001/2</f>
        <v>6</v>
      </c>
      <c r="AP1001" s="124">
        <f>VLOOKUP(C1001,'9'!$B$2:$H$1187,6,FALSE)</f>
        <v>10</v>
      </c>
      <c r="AQ1001" s="122"/>
      <c r="AR1001" s="123"/>
      <c r="AS1001" s="139"/>
      <c r="AT1001" s="124"/>
      <c r="AU1001" s="122"/>
      <c r="AV1001" s="123"/>
      <c r="AW1001" s="139"/>
      <c r="AX1001" s="124"/>
    </row>
    <row r="1002" spans="1:50">
      <c r="A1002" s="245">
        <f>IF(D1002=0," ",RANK(D1002,$D$3:$D$1238,0))</f>
        <v>874</v>
      </c>
      <c r="B1002" s="246">
        <v>874</v>
      </c>
      <c r="C1002" s="283" t="s">
        <v>4745</v>
      </c>
      <c r="D1002" s="115">
        <f>I1002+M1002+Q1002+U1002+Y1002+AC1002+AG1002+AK1002+AO1002+AW1002+AS1002</f>
        <v>6</v>
      </c>
      <c r="E1002" s="115">
        <f>J1002+N1002+R1002+V1002+Z1002+AD1002+AH1002+AL1002+AP1002+AX1002+AT1002</f>
        <v>10</v>
      </c>
      <c r="F1002" s="273">
        <f>COUNTA(H1002,L1002,P1002,T1002,X1002,AB1002,AF1002,AJ1002,AN1002,AV1002,AR1002)</f>
        <v>1</v>
      </c>
      <c r="G1002" s="121"/>
      <c r="H1002" s="5"/>
      <c r="I1002" s="140"/>
      <c r="J1002" s="126"/>
      <c r="K1002" s="125"/>
      <c r="L1002" s="5"/>
      <c r="M1002" s="140"/>
      <c r="N1002" s="126"/>
      <c r="O1002" s="125"/>
      <c r="P1002" s="5"/>
      <c r="Q1002" s="140"/>
      <c r="R1002" s="126"/>
      <c r="S1002" s="125"/>
      <c r="T1002" s="5"/>
      <c r="U1002" s="140"/>
      <c r="V1002" s="126"/>
      <c r="W1002" s="136"/>
      <c r="X1002" s="5"/>
      <c r="Y1002" s="140"/>
      <c r="Z1002" s="126"/>
      <c r="AA1002" s="136"/>
      <c r="AB1002" s="257"/>
      <c r="AC1002" s="140"/>
      <c r="AD1002" s="126"/>
      <c r="AE1002" s="136"/>
      <c r="AF1002" s="5"/>
      <c r="AG1002" s="140"/>
      <c r="AH1002" s="126"/>
      <c r="AI1002" s="155"/>
      <c r="AJ1002" s="123"/>
      <c r="AK1002" s="139"/>
      <c r="AL1002" s="124"/>
      <c r="AM1002" s="155">
        <f>VLOOKUP(C1002,'9'!$B$2:$H$1187,3,FALSE)</f>
        <v>4.0150462962962964E-2</v>
      </c>
      <c r="AN1002" s="123">
        <f>VLOOKUP(C1002,'9'!$B$2:$H$1187,4,FALSE)</f>
        <v>138</v>
      </c>
      <c r="AO1002" s="139">
        <f>VLOOKUP(AN1002,Баллы!$A$2:$B$101,2)+AP1002/2</f>
        <v>6</v>
      </c>
      <c r="AP1002" s="124">
        <f>VLOOKUP(C1002,'9'!$B$2:$H$1187,6,FALSE)</f>
        <v>10</v>
      </c>
      <c r="AQ1002" s="122"/>
      <c r="AR1002" s="123"/>
      <c r="AS1002" s="139"/>
      <c r="AT1002" s="124"/>
      <c r="AU1002" s="122"/>
      <c r="AV1002" s="123"/>
      <c r="AW1002" s="139"/>
      <c r="AX1002" s="124"/>
    </row>
    <row r="1003" spans="1:50">
      <c r="A1003" s="245">
        <f>IF(D1003=0," ",RANK(D1003,$D$3:$D$1238,0))</f>
        <v>874</v>
      </c>
      <c r="B1003" s="246">
        <v>874</v>
      </c>
      <c r="C1003" s="283" t="s">
        <v>5771</v>
      </c>
      <c r="D1003" s="115">
        <f>I1003+M1003+Q1003+U1003+Y1003+AC1003+AG1003+AK1003+AO1003+AW1003+AS1003</f>
        <v>6</v>
      </c>
      <c r="E1003" s="115">
        <f>J1003+N1003+R1003+V1003+Z1003+AD1003+AH1003+AL1003+AP1003+AX1003+AT1003</f>
        <v>10</v>
      </c>
      <c r="F1003" s="273">
        <f>COUNTA(H1003,L1003,P1003,T1003,X1003,AB1003,AF1003,AJ1003,AN1003,AV1003,AR1003)</f>
        <v>1</v>
      </c>
      <c r="G1003" s="121"/>
      <c r="H1003" s="5"/>
      <c r="I1003" s="140"/>
      <c r="J1003" s="126"/>
      <c r="K1003" s="125"/>
      <c r="L1003" s="5"/>
      <c r="M1003" s="140"/>
      <c r="N1003" s="126"/>
      <c r="O1003" s="125"/>
      <c r="P1003" s="5"/>
      <c r="Q1003" s="140"/>
      <c r="R1003" s="126"/>
      <c r="S1003" s="125"/>
      <c r="T1003" s="5"/>
      <c r="U1003" s="140"/>
      <c r="V1003" s="126"/>
      <c r="W1003" s="136"/>
      <c r="X1003" s="5"/>
      <c r="Y1003" s="140"/>
      <c r="Z1003" s="126"/>
      <c r="AA1003" s="136"/>
      <c r="AB1003" s="257"/>
      <c r="AC1003" s="140"/>
      <c r="AD1003" s="126"/>
      <c r="AE1003" s="136"/>
      <c r="AF1003" s="5"/>
      <c r="AG1003" s="140"/>
      <c r="AH1003" s="126"/>
      <c r="AI1003" s="155"/>
      <c r="AJ1003" s="123"/>
      <c r="AK1003" s="139"/>
      <c r="AL1003" s="124"/>
      <c r="AM1003" s="155">
        <f>VLOOKUP(C1003,'9'!$B$2:$H$1187,3,FALSE)</f>
        <v>4.0023148148148148E-2</v>
      </c>
      <c r="AN1003" s="123">
        <f>VLOOKUP(C1003,'9'!$B$2:$H$1187,4,FALSE)</f>
        <v>140</v>
      </c>
      <c r="AO1003" s="139">
        <f>VLOOKUP(AN1003,Баллы!$A$2:$B$101,2)+AP1003/2</f>
        <v>6</v>
      </c>
      <c r="AP1003" s="124">
        <f>VLOOKUP(C1003,'9'!$B$2:$H$1187,6,FALSE)</f>
        <v>10</v>
      </c>
      <c r="AQ1003" s="122"/>
      <c r="AR1003" s="123"/>
      <c r="AS1003" s="139"/>
      <c r="AT1003" s="124"/>
      <c r="AU1003" s="122"/>
      <c r="AV1003" s="123"/>
      <c r="AW1003" s="139"/>
      <c r="AX1003" s="124"/>
    </row>
    <row r="1004" spans="1:50">
      <c r="A1004" s="245">
        <f>IF(D1004=0," ",RANK(D1004,$D$3:$D$1238,0))</f>
        <v>874</v>
      </c>
      <c r="B1004" s="246">
        <v>874</v>
      </c>
      <c r="C1004" s="283" t="s">
        <v>4752</v>
      </c>
      <c r="D1004" s="115">
        <f>I1004+M1004+Q1004+U1004+Y1004+AC1004+AG1004+AK1004+AO1004+AW1004+AS1004</f>
        <v>6</v>
      </c>
      <c r="E1004" s="115">
        <f>J1004+N1004+R1004+V1004+Z1004+AD1004+AH1004+AL1004+AP1004+AX1004+AT1004</f>
        <v>10</v>
      </c>
      <c r="F1004" s="273">
        <f>COUNTA(H1004,L1004,P1004,T1004,X1004,AB1004,AF1004,AJ1004,AN1004,AV1004,AR1004)</f>
        <v>1</v>
      </c>
      <c r="G1004" s="121"/>
      <c r="H1004" s="5"/>
      <c r="I1004" s="140"/>
      <c r="J1004" s="126"/>
      <c r="K1004" s="125"/>
      <c r="L1004" s="5"/>
      <c r="M1004" s="140"/>
      <c r="N1004" s="126"/>
      <c r="O1004" s="125"/>
      <c r="P1004" s="5"/>
      <c r="Q1004" s="140"/>
      <c r="R1004" s="126"/>
      <c r="S1004" s="125"/>
      <c r="T1004" s="5"/>
      <c r="U1004" s="140"/>
      <c r="V1004" s="126"/>
      <c r="W1004" s="136"/>
      <c r="X1004" s="5"/>
      <c r="Y1004" s="140"/>
      <c r="Z1004" s="126"/>
      <c r="AA1004" s="136"/>
      <c r="AB1004" s="257"/>
      <c r="AC1004" s="140"/>
      <c r="AD1004" s="126"/>
      <c r="AE1004" s="136"/>
      <c r="AF1004" s="5"/>
      <c r="AG1004" s="140"/>
      <c r="AH1004" s="126"/>
      <c r="AI1004" s="155"/>
      <c r="AJ1004" s="123"/>
      <c r="AK1004" s="139"/>
      <c r="AL1004" s="124"/>
      <c r="AM1004" s="155">
        <f>VLOOKUP(C1004,'9'!$B$2:$H$1187,3,FALSE)</f>
        <v>3.9988425925925927E-2</v>
      </c>
      <c r="AN1004" s="123">
        <f>VLOOKUP(C1004,'9'!$B$2:$H$1187,4,FALSE)</f>
        <v>142</v>
      </c>
      <c r="AO1004" s="139">
        <f>VLOOKUP(AN1004,Баллы!$A$2:$B$101,2)+AP1004/2</f>
        <v>6</v>
      </c>
      <c r="AP1004" s="124">
        <f>VLOOKUP(C1004,'9'!$B$2:$H$1187,6,FALSE)</f>
        <v>10</v>
      </c>
      <c r="AQ1004" s="122"/>
      <c r="AR1004" s="123"/>
      <c r="AS1004" s="139"/>
      <c r="AT1004" s="124"/>
      <c r="AU1004" s="122"/>
      <c r="AV1004" s="123"/>
      <c r="AW1004" s="139"/>
      <c r="AX1004" s="124"/>
    </row>
    <row r="1005" spans="1:50">
      <c r="A1005" s="245">
        <f>IF(D1005=0," ",RANK(D1005,$D$3:$D$1238,0))</f>
        <v>874</v>
      </c>
      <c r="B1005" s="246">
        <v>874</v>
      </c>
      <c r="C1005" s="283" t="s">
        <v>4754</v>
      </c>
      <c r="D1005" s="115">
        <f>I1005+M1005+Q1005+U1005+Y1005+AC1005+AG1005+AK1005+AO1005+AW1005+AS1005</f>
        <v>6</v>
      </c>
      <c r="E1005" s="115">
        <f>J1005+N1005+R1005+V1005+Z1005+AD1005+AH1005+AL1005+AP1005+AX1005+AT1005</f>
        <v>10</v>
      </c>
      <c r="F1005" s="273">
        <f>COUNTA(H1005,L1005,P1005,T1005,X1005,AB1005,AF1005,AJ1005,AN1005,AV1005,AR1005)</f>
        <v>1</v>
      </c>
      <c r="G1005" s="121"/>
      <c r="H1005" s="5"/>
      <c r="I1005" s="140"/>
      <c r="J1005" s="126"/>
      <c r="K1005" s="125"/>
      <c r="L1005" s="5"/>
      <c r="M1005" s="140"/>
      <c r="N1005" s="126"/>
      <c r="O1005" s="125"/>
      <c r="P1005" s="5"/>
      <c r="Q1005" s="140"/>
      <c r="R1005" s="126"/>
      <c r="S1005" s="125"/>
      <c r="T1005" s="5"/>
      <c r="U1005" s="140"/>
      <c r="V1005" s="126"/>
      <c r="W1005" s="136"/>
      <c r="X1005" s="5"/>
      <c r="Y1005" s="140"/>
      <c r="Z1005" s="126"/>
      <c r="AA1005" s="136"/>
      <c r="AB1005" s="257"/>
      <c r="AC1005" s="140"/>
      <c r="AD1005" s="126"/>
      <c r="AE1005" s="136"/>
      <c r="AF1005" s="5"/>
      <c r="AG1005" s="140"/>
      <c r="AH1005" s="126"/>
      <c r="AI1005" s="155"/>
      <c r="AJ1005" s="123"/>
      <c r="AK1005" s="139"/>
      <c r="AL1005" s="124"/>
      <c r="AM1005" s="155">
        <f>VLOOKUP(C1005,'9'!$B$2:$H$1187,3,FALSE)</f>
        <v>4.0370370370370369E-2</v>
      </c>
      <c r="AN1005" s="123">
        <f>VLOOKUP(C1005,'9'!$B$2:$H$1187,4,FALSE)</f>
        <v>143</v>
      </c>
      <c r="AO1005" s="139">
        <f>VLOOKUP(AN1005,Баллы!$A$2:$B$101,2)+AP1005/2</f>
        <v>6</v>
      </c>
      <c r="AP1005" s="124">
        <f>VLOOKUP(C1005,'9'!$B$2:$H$1187,6,FALSE)</f>
        <v>10</v>
      </c>
      <c r="AQ1005" s="122"/>
      <c r="AR1005" s="123"/>
      <c r="AS1005" s="139"/>
      <c r="AT1005" s="124"/>
      <c r="AU1005" s="122"/>
      <c r="AV1005" s="123"/>
      <c r="AW1005" s="139"/>
      <c r="AX1005" s="124"/>
    </row>
    <row r="1006" spans="1:50">
      <c r="A1006" s="245">
        <f>IF(D1006=0," ",RANK(D1006,$D$3:$D$1238,0))</f>
        <v>874</v>
      </c>
      <c r="B1006" s="246">
        <v>874</v>
      </c>
      <c r="C1006" s="283" t="s">
        <v>4755</v>
      </c>
      <c r="D1006" s="115">
        <f>I1006+M1006+Q1006+U1006+Y1006+AC1006+AG1006+AK1006+AO1006+AW1006+AS1006</f>
        <v>6</v>
      </c>
      <c r="E1006" s="115">
        <f>J1006+N1006+R1006+V1006+Z1006+AD1006+AH1006+AL1006+AP1006+AX1006+AT1006</f>
        <v>10</v>
      </c>
      <c r="F1006" s="273">
        <f>COUNTA(H1006,L1006,P1006,T1006,X1006,AB1006,AF1006,AJ1006,AN1006,AV1006,AR1006)</f>
        <v>1</v>
      </c>
      <c r="G1006" s="121"/>
      <c r="H1006" s="5"/>
      <c r="I1006" s="140"/>
      <c r="J1006" s="126"/>
      <c r="K1006" s="125"/>
      <c r="L1006" s="5"/>
      <c r="M1006" s="140"/>
      <c r="N1006" s="126"/>
      <c r="O1006" s="125"/>
      <c r="P1006" s="5"/>
      <c r="Q1006" s="140"/>
      <c r="R1006" s="126"/>
      <c r="S1006" s="125"/>
      <c r="T1006" s="5"/>
      <c r="U1006" s="140"/>
      <c r="V1006" s="126"/>
      <c r="W1006" s="136"/>
      <c r="X1006" s="5"/>
      <c r="Y1006" s="140"/>
      <c r="Z1006" s="126"/>
      <c r="AA1006" s="136"/>
      <c r="AB1006" s="257"/>
      <c r="AC1006" s="140"/>
      <c r="AD1006" s="126"/>
      <c r="AE1006" s="136"/>
      <c r="AF1006" s="5"/>
      <c r="AG1006" s="140"/>
      <c r="AH1006" s="126"/>
      <c r="AI1006" s="155"/>
      <c r="AJ1006" s="123"/>
      <c r="AK1006" s="139"/>
      <c r="AL1006" s="124"/>
      <c r="AM1006" s="155">
        <f>VLOOKUP(C1006,'9'!$B$2:$H$1187,3,FALSE)</f>
        <v>4.0671296296296296E-2</v>
      </c>
      <c r="AN1006" s="123">
        <f>VLOOKUP(C1006,'9'!$B$2:$H$1187,4,FALSE)</f>
        <v>144</v>
      </c>
      <c r="AO1006" s="139">
        <f>VLOOKUP(AN1006,Баллы!$A$2:$B$101,2)+AP1006/2</f>
        <v>6</v>
      </c>
      <c r="AP1006" s="124">
        <f>VLOOKUP(C1006,'9'!$B$2:$H$1187,6,FALSE)</f>
        <v>10</v>
      </c>
      <c r="AQ1006" s="122"/>
      <c r="AR1006" s="123"/>
      <c r="AS1006" s="139"/>
      <c r="AT1006" s="124"/>
      <c r="AU1006" s="122"/>
      <c r="AV1006" s="123"/>
      <c r="AW1006" s="139"/>
      <c r="AX1006" s="124"/>
    </row>
    <row r="1007" spans="1:50">
      <c r="A1007" s="245">
        <f>IF(D1007=0," ",RANK(D1007,$D$3:$D$1238,0))</f>
        <v>874</v>
      </c>
      <c r="B1007" s="246">
        <v>874</v>
      </c>
      <c r="C1007" s="283" t="s">
        <v>4760</v>
      </c>
      <c r="D1007" s="115">
        <f>I1007+M1007+Q1007+U1007+Y1007+AC1007+AG1007+AK1007+AO1007+AW1007+AS1007</f>
        <v>6</v>
      </c>
      <c r="E1007" s="115">
        <f>J1007+N1007+R1007+V1007+Z1007+AD1007+AH1007+AL1007+AP1007+AX1007+AT1007</f>
        <v>10</v>
      </c>
      <c r="F1007" s="273">
        <f>COUNTA(H1007,L1007,P1007,T1007,X1007,AB1007,AF1007,AJ1007,AN1007,AV1007,AR1007)</f>
        <v>1</v>
      </c>
      <c r="G1007" s="121"/>
      <c r="H1007" s="5"/>
      <c r="I1007" s="140"/>
      <c r="J1007" s="126"/>
      <c r="K1007" s="125"/>
      <c r="L1007" s="5"/>
      <c r="M1007" s="140"/>
      <c r="N1007" s="126"/>
      <c r="O1007" s="125"/>
      <c r="P1007" s="5"/>
      <c r="Q1007" s="140"/>
      <c r="R1007" s="126"/>
      <c r="S1007" s="125"/>
      <c r="T1007" s="5"/>
      <c r="U1007" s="140"/>
      <c r="V1007" s="126"/>
      <c r="W1007" s="136"/>
      <c r="X1007" s="5"/>
      <c r="Y1007" s="140"/>
      <c r="Z1007" s="126"/>
      <c r="AA1007" s="136"/>
      <c r="AB1007" s="257"/>
      <c r="AC1007" s="140"/>
      <c r="AD1007" s="126"/>
      <c r="AE1007" s="136"/>
      <c r="AF1007" s="5"/>
      <c r="AG1007" s="140"/>
      <c r="AH1007" s="126"/>
      <c r="AI1007" s="155"/>
      <c r="AJ1007" s="123"/>
      <c r="AK1007" s="139"/>
      <c r="AL1007" s="124"/>
      <c r="AM1007" s="155">
        <f>VLOOKUP(C1007,'9'!$B$2:$H$1187,3,FALSE)</f>
        <v>4.0798611111111112E-2</v>
      </c>
      <c r="AN1007" s="123">
        <f>VLOOKUP(C1007,'9'!$B$2:$H$1187,4,FALSE)</f>
        <v>147</v>
      </c>
      <c r="AO1007" s="139">
        <f>VLOOKUP(AN1007,Баллы!$A$2:$B$101,2)+AP1007/2</f>
        <v>6</v>
      </c>
      <c r="AP1007" s="124">
        <f>VLOOKUP(C1007,'9'!$B$2:$H$1187,6,FALSE)</f>
        <v>10</v>
      </c>
      <c r="AQ1007" s="122"/>
      <c r="AR1007" s="123"/>
      <c r="AS1007" s="139"/>
      <c r="AT1007" s="124"/>
      <c r="AU1007" s="122"/>
      <c r="AV1007" s="123"/>
      <c r="AW1007" s="139"/>
      <c r="AX1007" s="124"/>
    </row>
    <row r="1008" spans="1:50">
      <c r="A1008" s="245">
        <f>IF(D1008=0," ",RANK(D1008,$D$3:$D$1238,0))</f>
        <v>874</v>
      </c>
      <c r="B1008" s="246">
        <v>874</v>
      </c>
      <c r="C1008" s="283" t="s">
        <v>4762</v>
      </c>
      <c r="D1008" s="115">
        <f>I1008+M1008+Q1008+U1008+Y1008+AC1008+AG1008+AK1008+AO1008+AW1008+AS1008</f>
        <v>6</v>
      </c>
      <c r="E1008" s="115">
        <f>J1008+N1008+R1008+V1008+Z1008+AD1008+AH1008+AL1008+AP1008+AX1008+AT1008</f>
        <v>10</v>
      </c>
      <c r="F1008" s="273">
        <f>COUNTA(H1008,L1008,P1008,T1008,X1008,AB1008,AF1008,AJ1008,AN1008,AV1008,AR1008)</f>
        <v>1</v>
      </c>
      <c r="G1008" s="121"/>
      <c r="H1008" s="5"/>
      <c r="I1008" s="140"/>
      <c r="J1008" s="126"/>
      <c r="K1008" s="125"/>
      <c r="L1008" s="5"/>
      <c r="M1008" s="140"/>
      <c r="N1008" s="126"/>
      <c r="O1008" s="125"/>
      <c r="P1008" s="5"/>
      <c r="Q1008" s="140"/>
      <c r="R1008" s="126"/>
      <c r="S1008" s="125"/>
      <c r="T1008" s="5"/>
      <c r="U1008" s="140"/>
      <c r="V1008" s="126"/>
      <c r="W1008" s="136"/>
      <c r="X1008" s="5"/>
      <c r="Y1008" s="140"/>
      <c r="Z1008" s="126"/>
      <c r="AA1008" s="136"/>
      <c r="AB1008" s="257"/>
      <c r="AC1008" s="140"/>
      <c r="AD1008" s="126"/>
      <c r="AE1008" s="136"/>
      <c r="AF1008" s="5"/>
      <c r="AG1008" s="140"/>
      <c r="AH1008" s="126"/>
      <c r="AI1008" s="155"/>
      <c r="AJ1008" s="123"/>
      <c r="AK1008" s="139"/>
      <c r="AL1008" s="124"/>
      <c r="AM1008" s="155">
        <f>VLOOKUP(C1008,'9'!$B$2:$H$1187,3,FALSE)</f>
        <v>4.1203703703703701E-2</v>
      </c>
      <c r="AN1008" s="123">
        <f>VLOOKUP(C1008,'9'!$B$2:$H$1187,4,FALSE)</f>
        <v>148</v>
      </c>
      <c r="AO1008" s="139">
        <f>VLOOKUP(AN1008,Баллы!$A$2:$B$101,2)+AP1008/2</f>
        <v>6</v>
      </c>
      <c r="AP1008" s="124">
        <f>VLOOKUP(C1008,'9'!$B$2:$H$1187,6,FALSE)</f>
        <v>10</v>
      </c>
      <c r="AQ1008" s="122"/>
      <c r="AR1008" s="123"/>
      <c r="AS1008" s="139"/>
      <c r="AT1008" s="124"/>
      <c r="AU1008" s="122"/>
      <c r="AV1008" s="123"/>
      <c r="AW1008" s="139"/>
      <c r="AX1008" s="124"/>
    </row>
    <row r="1009" spans="1:50">
      <c r="A1009" s="245">
        <f>IF(D1009=0," ",RANK(D1009,$D$3:$D$1238,0))</f>
        <v>874</v>
      </c>
      <c r="B1009" s="246">
        <v>874</v>
      </c>
      <c r="C1009" s="283" t="s">
        <v>4763</v>
      </c>
      <c r="D1009" s="115">
        <f>I1009+M1009+Q1009+U1009+Y1009+AC1009+AG1009+AK1009+AO1009+AW1009+AS1009</f>
        <v>6</v>
      </c>
      <c r="E1009" s="115">
        <f>J1009+N1009+R1009+V1009+Z1009+AD1009+AH1009+AL1009+AP1009+AX1009+AT1009</f>
        <v>10</v>
      </c>
      <c r="F1009" s="273">
        <f>COUNTA(H1009,L1009,P1009,T1009,X1009,AB1009,AF1009,AJ1009,AN1009,AV1009,AR1009)</f>
        <v>1</v>
      </c>
      <c r="G1009" s="121"/>
      <c r="H1009" s="5"/>
      <c r="I1009" s="140"/>
      <c r="J1009" s="126"/>
      <c r="K1009" s="125"/>
      <c r="L1009" s="5"/>
      <c r="M1009" s="140"/>
      <c r="N1009" s="126"/>
      <c r="O1009" s="125"/>
      <c r="P1009" s="5"/>
      <c r="Q1009" s="140"/>
      <c r="R1009" s="126"/>
      <c r="S1009" s="125"/>
      <c r="T1009" s="5"/>
      <c r="U1009" s="140"/>
      <c r="V1009" s="126"/>
      <c r="W1009" s="136"/>
      <c r="X1009" s="5"/>
      <c r="Y1009" s="140"/>
      <c r="Z1009" s="126"/>
      <c r="AA1009" s="136"/>
      <c r="AB1009" s="257"/>
      <c r="AC1009" s="140"/>
      <c r="AD1009" s="126"/>
      <c r="AE1009" s="136"/>
      <c r="AF1009" s="5"/>
      <c r="AG1009" s="140"/>
      <c r="AH1009" s="126"/>
      <c r="AI1009" s="155"/>
      <c r="AJ1009" s="123"/>
      <c r="AK1009" s="139"/>
      <c r="AL1009" s="124"/>
      <c r="AM1009" s="155">
        <f>VLOOKUP(C1009,'9'!$B$2:$H$1187,3,FALSE)</f>
        <v>4.130787037037037E-2</v>
      </c>
      <c r="AN1009" s="123">
        <f>VLOOKUP(C1009,'9'!$B$2:$H$1187,4,FALSE)</f>
        <v>149</v>
      </c>
      <c r="AO1009" s="139">
        <f>VLOOKUP(AN1009,Баллы!$A$2:$B$101,2)+AP1009/2</f>
        <v>6</v>
      </c>
      <c r="AP1009" s="124">
        <f>VLOOKUP(C1009,'9'!$B$2:$H$1187,6,FALSE)</f>
        <v>10</v>
      </c>
      <c r="AQ1009" s="122"/>
      <c r="AR1009" s="123"/>
      <c r="AS1009" s="139"/>
      <c r="AT1009" s="124"/>
      <c r="AU1009" s="122"/>
      <c r="AV1009" s="123"/>
      <c r="AW1009" s="139"/>
      <c r="AX1009" s="124"/>
    </row>
    <row r="1010" spans="1:50">
      <c r="A1010" s="245">
        <f>IF(D1010=0," ",RANK(D1010,$D$3:$D$1238,0))</f>
        <v>874</v>
      </c>
      <c r="B1010" s="246">
        <v>874</v>
      </c>
      <c r="C1010" s="283" t="s">
        <v>4766</v>
      </c>
      <c r="D1010" s="115">
        <f>I1010+M1010+Q1010+U1010+Y1010+AC1010+AG1010+AK1010+AO1010+AW1010+AS1010</f>
        <v>6</v>
      </c>
      <c r="E1010" s="115">
        <f>J1010+N1010+R1010+V1010+Z1010+AD1010+AH1010+AL1010+AP1010+AX1010+AT1010</f>
        <v>10</v>
      </c>
      <c r="F1010" s="273">
        <f>COUNTA(H1010,L1010,P1010,T1010,X1010,AB1010,AF1010,AJ1010,AN1010,AV1010,AR1010)</f>
        <v>1</v>
      </c>
      <c r="G1010" s="121"/>
      <c r="H1010" s="5"/>
      <c r="I1010" s="140"/>
      <c r="J1010" s="126"/>
      <c r="K1010" s="125"/>
      <c r="L1010" s="5"/>
      <c r="M1010" s="140"/>
      <c r="N1010" s="126"/>
      <c r="O1010" s="125"/>
      <c r="P1010" s="5"/>
      <c r="Q1010" s="140"/>
      <c r="R1010" s="126"/>
      <c r="S1010" s="125"/>
      <c r="T1010" s="5"/>
      <c r="U1010" s="140"/>
      <c r="V1010" s="126"/>
      <c r="W1010" s="136"/>
      <c r="X1010" s="5"/>
      <c r="Y1010" s="140"/>
      <c r="Z1010" s="126"/>
      <c r="AA1010" s="136"/>
      <c r="AB1010" s="257"/>
      <c r="AC1010" s="140"/>
      <c r="AD1010" s="126"/>
      <c r="AE1010" s="136"/>
      <c r="AF1010" s="5"/>
      <c r="AG1010" s="140"/>
      <c r="AH1010" s="126"/>
      <c r="AI1010" s="155"/>
      <c r="AJ1010" s="123"/>
      <c r="AK1010" s="139"/>
      <c r="AL1010" s="124"/>
      <c r="AM1010" s="155">
        <f>VLOOKUP(C1010,'9'!$B$2:$H$1187,3,FALSE)</f>
        <v>4.0729166666666664E-2</v>
      </c>
      <c r="AN1010" s="123">
        <f>VLOOKUP(C1010,'9'!$B$2:$H$1187,4,FALSE)</f>
        <v>151</v>
      </c>
      <c r="AO1010" s="139">
        <f>VLOOKUP(AN1010,Баллы!$A$2:$B$101,2)+AP1010/2</f>
        <v>6</v>
      </c>
      <c r="AP1010" s="124">
        <f>VLOOKUP(C1010,'9'!$B$2:$H$1187,6,FALSE)</f>
        <v>10</v>
      </c>
      <c r="AQ1010" s="122"/>
      <c r="AR1010" s="123"/>
      <c r="AS1010" s="139"/>
      <c r="AT1010" s="124"/>
      <c r="AU1010" s="122"/>
      <c r="AV1010" s="123"/>
      <c r="AW1010" s="139"/>
      <c r="AX1010" s="124"/>
    </row>
    <row r="1011" spans="1:50">
      <c r="A1011" s="245">
        <f>IF(D1011=0," ",RANK(D1011,$D$3:$D$1238,0))</f>
        <v>874</v>
      </c>
      <c r="B1011" s="246">
        <v>874</v>
      </c>
      <c r="C1011" s="283" t="s">
        <v>4769</v>
      </c>
      <c r="D1011" s="115">
        <f>I1011+M1011+Q1011+U1011+Y1011+AC1011+AG1011+AK1011+AO1011+AW1011+AS1011</f>
        <v>6</v>
      </c>
      <c r="E1011" s="115">
        <f>J1011+N1011+R1011+V1011+Z1011+AD1011+AH1011+AL1011+AP1011+AX1011+AT1011</f>
        <v>10</v>
      </c>
      <c r="F1011" s="273">
        <f>COUNTA(H1011,L1011,P1011,T1011,X1011,AB1011,AF1011,AJ1011,AN1011,AV1011,AR1011)</f>
        <v>1</v>
      </c>
      <c r="G1011" s="121"/>
      <c r="H1011" s="5"/>
      <c r="I1011" s="140"/>
      <c r="J1011" s="126"/>
      <c r="K1011" s="125"/>
      <c r="L1011" s="5"/>
      <c r="M1011" s="140"/>
      <c r="N1011" s="126"/>
      <c r="O1011" s="125"/>
      <c r="P1011" s="5"/>
      <c r="Q1011" s="140"/>
      <c r="R1011" s="126"/>
      <c r="S1011" s="125"/>
      <c r="T1011" s="5"/>
      <c r="U1011" s="140"/>
      <c r="V1011" s="126"/>
      <c r="W1011" s="136"/>
      <c r="X1011" s="5"/>
      <c r="Y1011" s="140"/>
      <c r="Z1011" s="126"/>
      <c r="AA1011" s="136"/>
      <c r="AB1011" s="257"/>
      <c r="AC1011" s="140"/>
      <c r="AD1011" s="126"/>
      <c r="AE1011" s="136"/>
      <c r="AF1011" s="5"/>
      <c r="AG1011" s="140"/>
      <c r="AH1011" s="126"/>
      <c r="AI1011" s="155"/>
      <c r="AJ1011" s="123"/>
      <c r="AK1011" s="139"/>
      <c r="AL1011" s="124"/>
      <c r="AM1011" s="155">
        <f>VLOOKUP(C1011,'9'!$B$2:$H$1187,3,FALSE)</f>
        <v>4.0833333333333333E-2</v>
      </c>
      <c r="AN1011" s="123">
        <f>VLOOKUP(C1011,'9'!$B$2:$H$1187,4,FALSE)</f>
        <v>152</v>
      </c>
      <c r="AO1011" s="139">
        <f>VLOOKUP(AN1011,Баллы!$A$2:$B$101,2)+AP1011/2</f>
        <v>6</v>
      </c>
      <c r="AP1011" s="124">
        <f>VLOOKUP(C1011,'9'!$B$2:$H$1187,6,FALSE)</f>
        <v>10</v>
      </c>
      <c r="AQ1011" s="122"/>
      <c r="AR1011" s="123"/>
      <c r="AS1011" s="139"/>
      <c r="AT1011" s="124"/>
      <c r="AU1011" s="122"/>
      <c r="AV1011" s="123"/>
      <c r="AW1011" s="139"/>
      <c r="AX1011" s="124"/>
    </row>
    <row r="1012" spans="1:50">
      <c r="A1012" s="245">
        <f>IF(D1012=0," ",RANK(D1012,$D$3:$D$1238,0))</f>
        <v>874</v>
      </c>
      <c r="B1012" s="246">
        <v>874</v>
      </c>
      <c r="C1012" s="283" t="s">
        <v>4773</v>
      </c>
      <c r="D1012" s="115">
        <f>I1012+M1012+Q1012+U1012+Y1012+AC1012+AG1012+AK1012+AO1012+AW1012+AS1012</f>
        <v>6</v>
      </c>
      <c r="E1012" s="115">
        <f>J1012+N1012+R1012+V1012+Z1012+AD1012+AH1012+AL1012+AP1012+AX1012+AT1012</f>
        <v>10</v>
      </c>
      <c r="F1012" s="273">
        <f>COUNTA(H1012,L1012,P1012,T1012,X1012,AB1012,AF1012,AJ1012,AN1012,AV1012,AR1012)</f>
        <v>1</v>
      </c>
      <c r="G1012" s="121"/>
      <c r="H1012" s="5"/>
      <c r="I1012" s="140"/>
      <c r="J1012" s="126"/>
      <c r="K1012" s="125"/>
      <c r="L1012" s="5"/>
      <c r="M1012" s="140"/>
      <c r="N1012" s="126"/>
      <c r="O1012" s="125"/>
      <c r="P1012" s="5"/>
      <c r="Q1012" s="140"/>
      <c r="R1012" s="126"/>
      <c r="S1012" s="125"/>
      <c r="T1012" s="5"/>
      <c r="U1012" s="140"/>
      <c r="V1012" s="126"/>
      <c r="W1012" s="136"/>
      <c r="X1012" s="5"/>
      <c r="Y1012" s="140"/>
      <c r="Z1012" s="126"/>
      <c r="AA1012" s="136"/>
      <c r="AB1012" s="257"/>
      <c r="AC1012" s="140"/>
      <c r="AD1012" s="126"/>
      <c r="AE1012" s="136"/>
      <c r="AF1012" s="5"/>
      <c r="AG1012" s="140"/>
      <c r="AH1012" s="126"/>
      <c r="AI1012" s="155"/>
      <c r="AJ1012" s="123"/>
      <c r="AK1012" s="139"/>
      <c r="AL1012" s="124"/>
      <c r="AM1012" s="155">
        <f>VLOOKUP(C1012,'9'!$B$2:$H$1187,3,FALSE)</f>
        <v>4.099537037037037E-2</v>
      </c>
      <c r="AN1012" s="123">
        <f>VLOOKUP(C1012,'9'!$B$2:$H$1187,4,FALSE)</f>
        <v>155</v>
      </c>
      <c r="AO1012" s="139">
        <f>VLOOKUP(AN1012,Баллы!$A$2:$B$101,2)+AP1012/2</f>
        <v>6</v>
      </c>
      <c r="AP1012" s="124">
        <f>VLOOKUP(C1012,'9'!$B$2:$H$1187,6,FALSE)</f>
        <v>10</v>
      </c>
      <c r="AQ1012" s="122"/>
      <c r="AR1012" s="123"/>
      <c r="AS1012" s="139"/>
      <c r="AT1012" s="124"/>
      <c r="AU1012" s="122"/>
      <c r="AV1012" s="123"/>
      <c r="AW1012" s="139"/>
      <c r="AX1012" s="124"/>
    </row>
    <row r="1013" spans="1:50">
      <c r="A1013" s="245">
        <f>IF(D1013=0," ",RANK(D1013,$D$3:$D$1238,0))</f>
        <v>874</v>
      </c>
      <c r="B1013" s="246">
        <v>874</v>
      </c>
      <c r="C1013" s="283" t="s">
        <v>4776</v>
      </c>
      <c r="D1013" s="115">
        <f>I1013+M1013+Q1013+U1013+Y1013+AC1013+AG1013+AK1013+AO1013+AW1013+AS1013</f>
        <v>6</v>
      </c>
      <c r="E1013" s="115">
        <f>J1013+N1013+R1013+V1013+Z1013+AD1013+AH1013+AL1013+AP1013+AX1013+AT1013</f>
        <v>10</v>
      </c>
      <c r="F1013" s="273">
        <f>COUNTA(H1013,L1013,P1013,T1013,X1013,AB1013,AF1013,AJ1013,AN1013,AV1013,AR1013)</f>
        <v>1</v>
      </c>
      <c r="G1013" s="121"/>
      <c r="H1013" s="5"/>
      <c r="I1013" s="140"/>
      <c r="J1013" s="126"/>
      <c r="K1013" s="125"/>
      <c r="L1013" s="5"/>
      <c r="M1013" s="140"/>
      <c r="N1013" s="126"/>
      <c r="O1013" s="125"/>
      <c r="P1013" s="5"/>
      <c r="Q1013" s="140"/>
      <c r="R1013" s="126"/>
      <c r="S1013" s="125"/>
      <c r="T1013" s="5"/>
      <c r="U1013" s="140"/>
      <c r="V1013" s="126"/>
      <c r="W1013" s="136"/>
      <c r="X1013" s="5"/>
      <c r="Y1013" s="140"/>
      <c r="Z1013" s="126"/>
      <c r="AA1013" s="136"/>
      <c r="AB1013" s="257"/>
      <c r="AC1013" s="140"/>
      <c r="AD1013" s="126"/>
      <c r="AE1013" s="136"/>
      <c r="AF1013" s="5"/>
      <c r="AG1013" s="140"/>
      <c r="AH1013" s="126"/>
      <c r="AI1013" s="155"/>
      <c r="AJ1013" s="123"/>
      <c r="AK1013" s="139"/>
      <c r="AL1013" s="124"/>
      <c r="AM1013" s="155">
        <f>VLOOKUP(C1013,'9'!$B$2:$H$1187,3,FALSE)</f>
        <v>4.0868055555555553E-2</v>
      </c>
      <c r="AN1013" s="123">
        <f>VLOOKUP(C1013,'9'!$B$2:$H$1187,4,FALSE)</f>
        <v>156</v>
      </c>
      <c r="AO1013" s="139">
        <f>VLOOKUP(AN1013,Баллы!$A$2:$B$101,2)+AP1013/2</f>
        <v>6</v>
      </c>
      <c r="AP1013" s="124">
        <f>VLOOKUP(C1013,'9'!$B$2:$H$1187,6,FALSE)</f>
        <v>10</v>
      </c>
      <c r="AQ1013" s="122"/>
      <c r="AR1013" s="123"/>
      <c r="AS1013" s="139"/>
      <c r="AT1013" s="124"/>
      <c r="AU1013" s="122"/>
      <c r="AV1013" s="123"/>
      <c r="AW1013" s="139"/>
      <c r="AX1013" s="124"/>
    </row>
    <row r="1014" spans="1:50">
      <c r="A1014" s="245">
        <f>IF(D1014=0," ",RANK(D1014,$D$3:$D$1238,0))</f>
        <v>874</v>
      </c>
      <c r="B1014" s="246">
        <v>874</v>
      </c>
      <c r="C1014" s="283" t="s">
        <v>4781</v>
      </c>
      <c r="D1014" s="115">
        <f>I1014+M1014+Q1014+U1014+Y1014+AC1014+AG1014+AK1014+AO1014+AW1014+AS1014</f>
        <v>6</v>
      </c>
      <c r="E1014" s="115">
        <f>J1014+N1014+R1014+V1014+Z1014+AD1014+AH1014+AL1014+AP1014+AX1014+AT1014</f>
        <v>10</v>
      </c>
      <c r="F1014" s="273">
        <f>COUNTA(H1014,L1014,P1014,T1014,X1014,AB1014,AF1014,AJ1014,AN1014,AV1014,AR1014)</f>
        <v>1</v>
      </c>
      <c r="G1014" s="121"/>
      <c r="H1014" s="5"/>
      <c r="I1014" s="140"/>
      <c r="J1014" s="126"/>
      <c r="K1014" s="125"/>
      <c r="L1014" s="5"/>
      <c r="M1014" s="140"/>
      <c r="N1014" s="126"/>
      <c r="O1014" s="125"/>
      <c r="P1014" s="5"/>
      <c r="Q1014" s="140"/>
      <c r="R1014" s="126"/>
      <c r="S1014" s="125"/>
      <c r="T1014" s="5"/>
      <c r="U1014" s="140"/>
      <c r="V1014" s="126"/>
      <c r="W1014" s="136"/>
      <c r="X1014" s="5"/>
      <c r="Y1014" s="140"/>
      <c r="Z1014" s="126"/>
      <c r="AA1014" s="136"/>
      <c r="AB1014" s="257"/>
      <c r="AC1014" s="140"/>
      <c r="AD1014" s="126"/>
      <c r="AE1014" s="136"/>
      <c r="AF1014" s="5"/>
      <c r="AG1014" s="140"/>
      <c r="AH1014" s="126"/>
      <c r="AI1014" s="155"/>
      <c r="AJ1014" s="123"/>
      <c r="AK1014" s="139"/>
      <c r="AL1014" s="124"/>
      <c r="AM1014" s="155">
        <f>VLOOKUP(C1014,'9'!$B$2:$H$1187,3,FALSE)</f>
        <v>4.1562500000000002E-2</v>
      </c>
      <c r="AN1014" s="123">
        <f>VLOOKUP(C1014,'9'!$B$2:$H$1187,4,FALSE)</f>
        <v>159</v>
      </c>
      <c r="AO1014" s="139">
        <f>VLOOKUP(AN1014,Баллы!$A$2:$B$101,2)+AP1014/2</f>
        <v>6</v>
      </c>
      <c r="AP1014" s="124">
        <f>VLOOKUP(C1014,'9'!$B$2:$H$1187,6,FALSE)</f>
        <v>10</v>
      </c>
      <c r="AQ1014" s="122"/>
      <c r="AR1014" s="123"/>
      <c r="AS1014" s="139"/>
      <c r="AT1014" s="124"/>
      <c r="AU1014" s="122"/>
      <c r="AV1014" s="123"/>
      <c r="AW1014" s="139"/>
      <c r="AX1014" s="124"/>
    </row>
    <row r="1015" spans="1:50">
      <c r="A1015" s="245">
        <f>IF(D1015=0," ",RANK(D1015,$D$3:$D$1238,0))</f>
        <v>874</v>
      </c>
      <c r="B1015" s="246">
        <v>874</v>
      </c>
      <c r="C1015" s="283" t="s">
        <v>4782</v>
      </c>
      <c r="D1015" s="115">
        <f>I1015+M1015+Q1015+U1015+Y1015+AC1015+AG1015+AK1015+AO1015+AW1015+AS1015</f>
        <v>6</v>
      </c>
      <c r="E1015" s="115">
        <f>J1015+N1015+R1015+V1015+Z1015+AD1015+AH1015+AL1015+AP1015+AX1015+AT1015</f>
        <v>10</v>
      </c>
      <c r="F1015" s="273">
        <f>COUNTA(H1015,L1015,P1015,T1015,X1015,AB1015,AF1015,AJ1015,AN1015,AV1015,AR1015)</f>
        <v>1</v>
      </c>
      <c r="G1015" s="121"/>
      <c r="H1015" s="5"/>
      <c r="I1015" s="140"/>
      <c r="J1015" s="126"/>
      <c r="K1015" s="125"/>
      <c r="L1015" s="5"/>
      <c r="M1015" s="140"/>
      <c r="N1015" s="126"/>
      <c r="O1015" s="125"/>
      <c r="P1015" s="5"/>
      <c r="Q1015" s="140"/>
      <c r="R1015" s="126"/>
      <c r="S1015" s="125"/>
      <c r="T1015" s="5"/>
      <c r="U1015" s="140"/>
      <c r="V1015" s="126"/>
      <c r="W1015" s="136"/>
      <c r="X1015" s="5"/>
      <c r="Y1015" s="140"/>
      <c r="Z1015" s="126"/>
      <c r="AA1015" s="136"/>
      <c r="AB1015" s="257"/>
      <c r="AC1015" s="140"/>
      <c r="AD1015" s="126"/>
      <c r="AE1015" s="136"/>
      <c r="AF1015" s="5"/>
      <c r="AG1015" s="140"/>
      <c r="AH1015" s="126"/>
      <c r="AI1015" s="155"/>
      <c r="AJ1015" s="123"/>
      <c r="AK1015" s="139"/>
      <c r="AL1015" s="124"/>
      <c r="AM1015" s="155">
        <f>VLOOKUP(C1015,'9'!$B$2:$H$1187,3,FALSE)</f>
        <v>4.1238425925925928E-2</v>
      </c>
      <c r="AN1015" s="123">
        <f>VLOOKUP(C1015,'9'!$B$2:$H$1187,4,FALSE)</f>
        <v>160</v>
      </c>
      <c r="AO1015" s="139">
        <f>VLOOKUP(AN1015,Баллы!$A$2:$B$101,2)+AP1015/2</f>
        <v>6</v>
      </c>
      <c r="AP1015" s="124">
        <f>VLOOKUP(C1015,'9'!$B$2:$H$1187,6,FALSE)</f>
        <v>10</v>
      </c>
      <c r="AQ1015" s="122"/>
      <c r="AR1015" s="123"/>
      <c r="AS1015" s="139"/>
      <c r="AT1015" s="124"/>
      <c r="AU1015" s="122"/>
      <c r="AV1015" s="123"/>
      <c r="AW1015" s="139"/>
      <c r="AX1015" s="124"/>
    </row>
    <row r="1016" spans="1:50">
      <c r="A1016" s="245">
        <f>IF(D1016=0," ",RANK(D1016,$D$3:$D$1238,0))</f>
        <v>874</v>
      </c>
      <c r="B1016" s="246">
        <v>874</v>
      </c>
      <c r="C1016" s="283" t="s">
        <v>4785</v>
      </c>
      <c r="D1016" s="115">
        <f>I1016+M1016+Q1016+U1016+Y1016+AC1016+AG1016+AK1016+AO1016+AW1016+AS1016</f>
        <v>6</v>
      </c>
      <c r="E1016" s="115">
        <f>J1016+N1016+R1016+V1016+Z1016+AD1016+AH1016+AL1016+AP1016+AX1016+AT1016</f>
        <v>10</v>
      </c>
      <c r="F1016" s="273">
        <f>COUNTA(H1016,L1016,P1016,T1016,X1016,AB1016,AF1016,AJ1016,AN1016,AV1016,AR1016)</f>
        <v>1</v>
      </c>
      <c r="G1016" s="121"/>
      <c r="H1016" s="5"/>
      <c r="I1016" s="140"/>
      <c r="J1016" s="126"/>
      <c r="K1016" s="125"/>
      <c r="L1016" s="5"/>
      <c r="M1016" s="140"/>
      <c r="N1016" s="126"/>
      <c r="O1016" s="125"/>
      <c r="P1016" s="5"/>
      <c r="Q1016" s="140"/>
      <c r="R1016" s="126"/>
      <c r="S1016" s="125"/>
      <c r="T1016" s="5"/>
      <c r="U1016" s="140"/>
      <c r="V1016" s="126"/>
      <c r="W1016" s="136"/>
      <c r="X1016" s="5"/>
      <c r="Y1016" s="140"/>
      <c r="Z1016" s="126"/>
      <c r="AA1016" s="136"/>
      <c r="AB1016" s="257"/>
      <c r="AC1016" s="140"/>
      <c r="AD1016" s="126"/>
      <c r="AE1016" s="136"/>
      <c r="AF1016" s="5"/>
      <c r="AG1016" s="140"/>
      <c r="AH1016" s="126"/>
      <c r="AI1016" s="155"/>
      <c r="AJ1016" s="123"/>
      <c r="AK1016" s="139"/>
      <c r="AL1016" s="124"/>
      <c r="AM1016" s="155">
        <f>VLOOKUP(C1016,'9'!$B$2:$H$1187,3,FALSE)</f>
        <v>4.0937500000000002E-2</v>
      </c>
      <c r="AN1016" s="123">
        <f>VLOOKUP(C1016,'9'!$B$2:$H$1187,4,FALSE)</f>
        <v>161</v>
      </c>
      <c r="AO1016" s="139">
        <f>VLOOKUP(AN1016,Баллы!$A$2:$B$101,2)+AP1016/2</f>
        <v>6</v>
      </c>
      <c r="AP1016" s="124">
        <f>VLOOKUP(C1016,'9'!$B$2:$H$1187,6,FALSE)</f>
        <v>10</v>
      </c>
      <c r="AQ1016" s="122"/>
      <c r="AR1016" s="123"/>
      <c r="AS1016" s="139"/>
      <c r="AT1016" s="124"/>
      <c r="AU1016" s="122"/>
      <c r="AV1016" s="123"/>
      <c r="AW1016" s="139"/>
      <c r="AX1016" s="124"/>
    </row>
    <row r="1017" spans="1:50">
      <c r="A1017" s="245">
        <f>IF(D1017=0," ",RANK(D1017,$D$3:$D$1238,0))</f>
        <v>874</v>
      </c>
      <c r="B1017" s="246">
        <v>874</v>
      </c>
      <c r="C1017" s="283" t="s">
        <v>4789</v>
      </c>
      <c r="D1017" s="115">
        <f>I1017+M1017+Q1017+U1017+Y1017+AC1017+AG1017+AK1017+AO1017+AW1017+AS1017</f>
        <v>6</v>
      </c>
      <c r="E1017" s="115">
        <f>J1017+N1017+R1017+V1017+Z1017+AD1017+AH1017+AL1017+AP1017+AX1017+AT1017</f>
        <v>10</v>
      </c>
      <c r="F1017" s="273">
        <f>COUNTA(H1017,L1017,P1017,T1017,X1017,AB1017,AF1017,AJ1017,AN1017,AV1017,AR1017)</f>
        <v>1</v>
      </c>
      <c r="G1017" s="121"/>
      <c r="H1017" s="5"/>
      <c r="I1017" s="140"/>
      <c r="J1017" s="126"/>
      <c r="K1017" s="125"/>
      <c r="L1017" s="5"/>
      <c r="M1017" s="140"/>
      <c r="N1017" s="126"/>
      <c r="O1017" s="125"/>
      <c r="P1017" s="5"/>
      <c r="Q1017" s="140"/>
      <c r="R1017" s="126"/>
      <c r="S1017" s="125"/>
      <c r="T1017" s="5"/>
      <c r="U1017" s="140"/>
      <c r="V1017" s="126"/>
      <c r="W1017" s="136"/>
      <c r="X1017" s="5"/>
      <c r="Y1017" s="140"/>
      <c r="Z1017" s="126"/>
      <c r="AA1017" s="136"/>
      <c r="AB1017" s="257"/>
      <c r="AC1017" s="140"/>
      <c r="AD1017" s="126"/>
      <c r="AE1017" s="136"/>
      <c r="AF1017" s="5"/>
      <c r="AG1017" s="140"/>
      <c r="AH1017" s="126"/>
      <c r="AI1017" s="155"/>
      <c r="AJ1017" s="123"/>
      <c r="AK1017" s="139"/>
      <c r="AL1017" s="124"/>
      <c r="AM1017" s="155">
        <f>VLOOKUP(C1017,'9'!$B$2:$H$1187,3,FALSE)</f>
        <v>3.9988425925925927E-2</v>
      </c>
      <c r="AN1017" s="123">
        <f>VLOOKUP(C1017,'9'!$B$2:$H$1187,4,FALSE)</f>
        <v>164</v>
      </c>
      <c r="AO1017" s="139">
        <f>VLOOKUP(AN1017,Баллы!$A$2:$B$101,2)+AP1017/2</f>
        <v>6</v>
      </c>
      <c r="AP1017" s="124">
        <f>VLOOKUP(C1017,'9'!$B$2:$H$1187,6,FALSE)</f>
        <v>10</v>
      </c>
      <c r="AQ1017" s="122"/>
      <c r="AR1017" s="123"/>
      <c r="AS1017" s="139"/>
      <c r="AT1017" s="124"/>
      <c r="AU1017" s="122"/>
      <c r="AV1017" s="123"/>
      <c r="AW1017" s="139"/>
      <c r="AX1017" s="124"/>
    </row>
    <row r="1018" spans="1:50">
      <c r="A1018" s="245">
        <f>IF(D1018=0," ",RANK(D1018,$D$3:$D$1238,0))</f>
        <v>874</v>
      </c>
      <c r="B1018" s="246">
        <v>874</v>
      </c>
      <c r="C1018" s="283" t="s">
        <v>4790</v>
      </c>
      <c r="D1018" s="115">
        <f>I1018+M1018+Q1018+U1018+Y1018+AC1018+AG1018+AK1018+AO1018+AW1018+AS1018</f>
        <v>6</v>
      </c>
      <c r="E1018" s="115">
        <f>J1018+N1018+R1018+V1018+Z1018+AD1018+AH1018+AL1018+AP1018+AX1018+AT1018</f>
        <v>10</v>
      </c>
      <c r="F1018" s="273">
        <f>COUNTA(H1018,L1018,P1018,T1018,X1018,AB1018,AF1018,AJ1018,AN1018,AV1018,AR1018)</f>
        <v>1</v>
      </c>
      <c r="G1018" s="121"/>
      <c r="H1018" s="5"/>
      <c r="I1018" s="140"/>
      <c r="J1018" s="126"/>
      <c r="K1018" s="125"/>
      <c r="L1018" s="5"/>
      <c r="M1018" s="140"/>
      <c r="N1018" s="126"/>
      <c r="O1018" s="125"/>
      <c r="P1018" s="5"/>
      <c r="Q1018" s="140"/>
      <c r="R1018" s="126"/>
      <c r="S1018" s="125"/>
      <c r="T1018" s="5"/>
      <c r="U1018" s="140"/>
      <c r="V1018" s="126"/>
      <c r="W1018" s="136"/>
      <c r="X1018" s="5"/>
      <c r="Y1018" s="140"/>
      <c r="Z1018" s="126"/>
      <c r="AA1018" s="136"/>
      <c r="AB1018" s="257"/>
      <c r="AC1018" s="140"/>
      <c r="AD1018" s="126"/>
      <c r="AE1018" s="136"/>
      <c r="AF1018" s="5"/>
      <c r="AG1018" s="140"/>
      <c r="AH1018" s="126"/>
      <c r="AI1018" s="155"/>
      <c r="AJ1018" s="123"/>
      <c r="AK1018" s="139"/>
      <c r="AL1018" s="124"/>
      <c r="AM1018" s="155">
        <f>VLOOKUP(C1018,'9'!$B$2:$H$1187,3,FALSE)</f>
        <v>4.1365740740740738E-2</v>
      </c>
      <c r="AN1018" s="123">
        <f>VLOOKUP(C1018,'9'!$B$2:$H$1187,4,FALSE)</f>
        <v>165</v>
      </c>
      <c r="AO1018" s="139">
        <f>VLOOKUP(AN1018,Баллы!$A$2:$B$101,2)+AP1018/2</f>
        <v>6</v>
      </c>
      <c r="AP1018" s="124">
        <f>VLOOKUP(C1018,'9'!$B$2:$H$1187,6,FALSE)</f>
        <v>10</v>
      </c>
      <c r="AQ1018" s="122"/>
      <c r="AR1018" s="123"/>
      <c r="AS1018" s="139"/>
      <c r="AT1018" s="124"/>
      <c r="AU1018" s="122"/>
      <c r="AV1018" s="123"/>
      <c r="AW1018" s="139"/>
      <c r="AX1018" s="124"/>
    </row>
    <row r="1019" spans="1:50">
      <c r="A1019" s="245">
        <f>IF(D1019=0," ",RANK(D1019,$D$3:$D$1238,0))</f>
        <v>874</v>
      </c>
      <c r="B1019" s="246">
        <v>874</v>
      </c>
      <c r="C1019" s="283" t="s">
        <v>4791</v>
      </c>
      <c r="D1019" s="115">
        <f>I1019+M1019+Q1019+U1019+Y1019+AC1019+AG1019+AK1019+AO1019+AW1019+AS1019</f>
        <v>6</v>
      </c>
      <c r="E1019" s="115">
        <f>J1019+N1019+R1019+V1019+Z1019+AD1019+AH1019+AL1019+AP1019+AX1019+AT1019</f>
        <v>10</v>
      </c>
      <c r="F1019" s="273">
        <f>COUNTA(H1019,L1019,P1019,T1019,X1019,AB1019,AF1019,AJ1019,AN1019,AV1019,AR1019)</f>
        <v>1</v>
      </c>
      <c r="G1019" s="121"/>
      <c r="H1019" s="5"/>
      <c r="I1019" s="140"/>
      <c r="J1019" s="126"/>
      <c r="K1019" s="125"/>
      <c r="L1019" s="5"/>
      <c r="M1019" s="140"/>
      <c r="N1019" s="126"/>
      <c r="O1019" s="125"/>
      <c r="P1019" s="5"/>
      <c r="Q1019" s="140"/>
      <c r="R1019" s="126"/>
      <c r="S1019" s="125"/>
      <c r="T1019" s="5"/>
      <c r="U1019" s="140"/>
      <c r="V1019" s="126"/>
      <c r="W1019" s="136"/>
      <c r="X1019" s="5"/>
      <c r="Y1019" s="140"/>
      <c r="Z1019" s="126"/>
      <c r="AA1019" s="136"/>
      <c r="AB1019" s="257"/>
      <c r="AC1019" s="140"/>
      <c r="AD1019" s="126"/>
      <c r="AE1019" s="136"/>
      <c r="AF1019" s="5"/>
      <c r="AG1019" s="140"/>
      <c r="AH1019" s="126"/>
      <c r="AI1019" s="155"/>
      <c r="AJ1019" s="123"/>
      <c r="AK1019" s="139"/>
      <c r="AL1019" s="124"/>
      <c r="AM1019" s="155">
        <f>VLOOKUP(C1019,'9'!$B$2:$H$1187,3,FALSE)</f>
        <v>4.1273148148148149E-2</v>
      </c>
      <c r="AN1019" s="123">
        <f>VLOOKUP(C1019,'9'!$B$2:$H$1187,4,FALSE)</f>
        <v>166</v>
      </c>
      <c r="AO1019" s="139">
        <f>VLOOKUP(AN1019,Баллы!$A$2:$B$101,2)+AP1019/2</f>
        <v>6</v>
      </c>
      <c r="AP1019" s="124">
        <f>VLOOKUP(C1019,'9'!$B$2:$H$1187,6,FALSE)</f>
        <v>10</v>
      </c>
      <c r="AQ1019" s="122"/>
      <c r="AR1019" s="123"/>
      <c r="AS1019" s="139"/>
      <c r="AT1019" s="124"/>
      <c r="AU1019" s="122"/>
      <c r="AV1019" s="123"/>
      <c r="AW1019" s="139"/>
      <c r="AX1019" s="124"/>
    </row>
    <row r="1020" spans="1:50">
      <c r="A1020" s="245">
        <f>IF(D1020=0," ",RANK(D1020,$D$3:$D$1238,0))</f>
        <v>874</v>
      </c>
      <c r="B1020" s="246">
        <v>874</v>
      </c>
      <c r="C1020" s="283" t="s">
        <v>4794</v>
      </c>
      <c r="D1020" s="115">
        <f>I1020+M1020+Q1020+U1020+Y1020+AC1020+AG1020+AK1020+AO1020+AW1020+AS1020</f>
        <v>6</v>
      </c>
      <c r="E1020" s="115">
        <f>J1020+N1020+R1020+V1020+Z1020+AD1020+AH1020+AL1020+AP1020+AX1020+AT1020</f>
        <v>10</v>
      </c>
      <c r="F1020" s="273">
        <f>COUNTA(H1020,L1020,P1020,T1020,X1020,AB1020,AF1020,AJ1020,AN1020,AV1020,AR1020)</f>
        <v>1</v>
      </c>
      <c r="G1020" s="121"/>
      <c r="H1020" s="5"/>
      <c r="I1020" s="140"/>
      <c r="J1020" s="126"/>
      <c r="K1020" s="125"/>
      <c r="L1020" s="5"/>
      <c r="M1020" s="140"/>
      <c r="N1020" s="126"/>
      <c r="O1020" s="125"/>
      <c r="P1020" s="5"/>
      <c r="Q1020" s="140"/>
      <c r="R1020" s="126"/>
      <c r="S1020" s="125"/>
      <c r="T1020" s="5"/>
      <c r="U1020" s="140"/>
      <c r="V1020" s="126"/>
      <c r="W1020" s="136"/>
      <c r="X1020" s="5"/>
      <c r="Y1020" s="140"/>
      <c r="Z1020" s="126"/>
      <c r="AA1020" s="136"/>
      <c r="AB1020" s="257"/>
      <c r="AC1020" s="140"/>
      <c r="AD1020" s="126"/>
      <c r="AE1020" s="136"/>
      <c r="AF1020" s="5"/>
      <c r="AG1020" s="140"/>
      <c r="AH1020" s="126"/>
      <c r="AI1020" s="155"/>
      <c r="AJ1020" s="123"/>
      <c r="AK1020" s="139"/>
      <c r="AL1020" s="124"/>
      <c r="AM1020" s="155">
        <f>VLOOKUP(C1020,'9'!$B$2:$H$1187,3,FALSE)</f>
        <v>4.2187500000000003E-2</v>
      </c>
      <c r="AN1020" s="123">
        <f>VLOOKUP(C1020,'9'!$B$2:$H$1187,4,FALSE)</f>
        <v>168</v>
      </c>
      <c r="AO1020" s="139">
        <f>VLOOKUP(AN1020,Баллы!$A$2:$B$101,2)+AP1020/2</f>
        <v>6</v>
      </c>
      <c r="AP1020" s="124">
        <f>VLOOKUP(C1020,'9'!$B$2:$H$1187,6,FALSE)</f>
        <v>10</v>
      </c>
      <c r="AQ1020" s="122"/>
      <c r="AR1020" s="123"/>
      <c r="AS1020" s="139"/>
      <c r="AT1020" s="124"/>
      <c r="AU1020" s="122"/>
      <c r="AV1020" s="123"/>
      <c r="AW1020" s="139"/>
      <c r="AX1020" s="124"/>
    </row>
    <row r="1021" spans="1:50">
      <c r="A1021" s="245">
        <f>IF(D1021=0," ",RANK(D1021,$D$3:$D$1238,0))</f>
        <v>874</v>
      </c>
      <c r="B1021" s="246">
        <v>874</v>
      </c>
      <c r="C1021" s="283" t="s">
        <v>4797</v>
      </c>
      <c r="D1021" s="115">
        <f>I1021+M1021+Q1021+U1021+Y1021+AC1021+AG1021+AK1021+AO1021+AW1021+AS1021</f>
        <v>6</v>
      </c>
      <c r="E1021" s="115">
        <f>J1021+N1021+R1021+V1021+Z1021+AD1021+AH1021+AL1021+AP1021+AX1021+AT1021</f>
        <v>10</v>
      </c>
      <c r="F1021" s="273">
        <f>COUNTA(H1021,L1021,P1021,T1021,X1021,AB1021,AF1021,AJ1021,AN1021,AV1021,AR1021)</f>
        <v>1</v>
      </c>
      <c r="G1021" s="121"/>
      <c r="H1021" s="5"/>
      <c r="I1021" s="140"/>
      <c r="J1021" s="126"/>
      <c r="K1021" s="125"/>
      <c r="L1021" s="5"/>
      <c r="M1021" s="140"/>
      <c r="N1021" s="126"/>
      <c r="O1021" s="125"/>
      <c r="P1021" s="5"/>
      <c r="Q1021" s="140"/>
      <c r="R1021" s="126"/>
      <c r="S1021" s="125"/>
      <c r="T1021" s="5"/>
      <c r="U1021" s="140"/>
      <c r="V1021" s="126"/>
      <c r="W1021" s="136"/>
      <c r="X1021" s="5"/>
      <c r="Y1021" s="140"/>
      <c r="Z1021" s="126"/>
      <c r="AA1021" s="136"/>
      <c r="AB1021" s="257"/>
      <c r="AC1021" s="140"/>
      <c r="AD1021" s="126"/>
      <c r="AE1021" s="136"/>
      <c r="AF1021" s="5"/>
      <c r="AG1021" s="140"/>
      <c r="AH1021" s="126"/>
      <c r="AI1021" s="155"/>
      <c r="AJ1021" s="123"/>
      <c r="AK1021" s="139"/>
      <c r="AL1021" s="124"/>
      <c r="AM1021" s="155">
        <f>VLOOKUP(C1021,'9'!$B$2:$H$1187,3,FALSE)</f>
        <v>4.2083333333333334E-2</v>
      </c>
      <c r="AN1021" s="123">
        <f>VLOOKUP(C1021,'9'!$B$2:$H$1187,4,FALSE)</f>
        <v>169</v>
      </c>
      <c r="AO1021" s="139">
        <f>VLOOKUP(AN1021,Баллы!$A$2:$B$101,2)+AP1021/2</f>
        <v>6</v>
      </c>
      <c r="AP1021" s="124">
        <f>VLOOKUP(C1021,'9'!$B$2:$H$1187,6,FALSE)</f>
        <v>10</v>
      </c>
      <c r="AQ1021" s="122"/>
      <c r="AR1021" s="123"/>
      <c r="AS1021" s="139"/>
      <c r="AT1021" s="124"/>
      <c r="AU1021" s="122"/>
      <c r="AV1021" s="123"/>
      <c r="AW1021" s="139"/>
      <c r="AX1021" s="124"/>
    </row>
    <row r="1022" spans="1:50">
      <c r="A1022" s="245">
        <f>IF(D1022=0," ",RANK(D1022,$D$3:$D$1238,0))</f>
        <v>874</v>
      </c>
      <c r="B1022" s="246">
        <v>874</v>
      </c>
      <c r="C1022" s="283" t="s">
        <v>4800</v>
      </c>
      <c r="D1022" s="115">
        <f>I1022+M1022+Q1022+U1022+Y1022+AC1022+AG1022+AK1022+AO1022+AW1022+AS1022</f>
        <v>6</v>
      </c>
      <c r="E1022" s="115">
        <f>J1022+N1022+R1022+V1022+Z1022+AD1022+AH1022+AL1022+AP1022+AX1022+AT1022</f>
        <v>10</v>
      </c>
      <c r="F1022" s="273">
        <f>COUNTA(H1022,L1022,P1022,T1022,X1022,AB1022,AF1022,AJ1022,AN1022,AV1022,AR1022)</f>
        <v>1</v>
      </c>
      <c r="G1022" s="121"/>
      <c r="H1022" s="5"/>
      <c r="I1022" s="140"/>
      <c r="J1022" s="126"/>
      <c r="K1022" s="125"/>
      <c r="L1022" s="5"/>
      <c r="M1022" s="140"/>
      <c r="N1022" s="126"/>
      <c r="O1022" s="125"/>
      <c r="P1022" s="5"/>
      <c r="Q1022" s="140"/>
      <c r="R1022" s="126"/>
      <c r="S1022" s="125"/>
      <c r="T1022" s="5"/>
      <c r="U1022" s="140"/>
      <c r="V1022" s="126"/>
      <c r="W1022" s="136"/>
      <c r="X1022" s="5"/>
      <c r="Y1022" s="140"/>
      <c r="Z1022" s="126"/>
      <c r="AA1022" s="136"/>
      <c r="AB1022" s="257"/>
      <c r="AC1022" s="140"/>
      <c r="AD1022" s="126"/>
      <c r="AE1022" s="136"/>
      <c r="AF1022" s="5"/>
      <c r="AG1022" s="140"/>
      <c r="AH1022" s="126"/>
      <c r="AI1022" s="155"/>
      <c r="AJ1022" s="123"/>
      <c r="AK1022" s="139"/>
      <c r="AL1022" s="124"/>
      <c r="AM1022" s="155">
        <f>VLOOKUP(C1022,'9'!$B$2:$H$1187,3,FALSE)</f>
        <v>4.2326388888888886E-2</v>
      </c>
      <c r="AN1022" s="123">
        <f>VLOOKUP(C1022,'9'!$B$2:$H$1187,4,FALSE)</f>
        <v>171</v>
      </c>
      <c r="AO1022" s="139">
        <f>VLOOKUP(AN1022,Баллы!$A$2:$B$101,2)+AP1022/2</f>
        <v>6</v>
      </c>
      <c r="AP1022" s="124">
        <f>VLOOKUP(C1022,'9'!$B$2:$H$1187,6,FALSE)</f>
        <v>10</v>
      </c>
      <c r="AQ1022" s="122"/>
      <c r="AR1022" s="123"/>
      <c r="AS1022" s="139"/>
      <c r="AT1022" s="124"/>
      <c r="AU1022" s="122"/>
      <c r="AV1022" s="123"/>
      <c r="AW1022" s="139"/>
      <c r="AX1022" s="124"/>
    </row>
    <row r="1023" spans="1:50">
      <c r="A1023" s="245">
        <f>IF(D1023=0," ",RANK(D1023,$D$3:$D$1238,0))</f>
        <v>874</v>
      </c>
      <c r="B1023" s="246">
        <v>874</v>
      </c>
      <c r="C1023" s="283" t="s">
        <v>4801</v>
      </c>
      <c r="D1023" s="115">
        <f>I1023+M1023+Q1023+U1023+Y1023+AC1023+AG1023+AK1023+AO1023+AW1023+AS1023</f>
        <v>6</v>
      </c>
      <c r="E1023" s="115">
        <f>J1023+N1023+R1023+V1023+Z1023+AD1023+AH1023+AL1023+AP1023+AX1023+AT1023</f>
        <v>10</v>
      </c>
      <c r="F1023" s="273">
        <f>COUNTA(H1023,L1023,P1023,T1023,X1023,AB1023,AF1023,AJ1023,AN1023,AV1023,AR1023)</f>
        <v>1</v>
      </c>
      <c r="G1023" s="121"/>
      <c r="H1023" s="5"/>
      <c r="I1023" s="140"/>
      <c r="J1023" s="126"/>
      <c r="K1023" s="125"/>
      <c r="L1023" s="5"/>
      <c r="M1023" s="140"/>
      <c r="N1023" s="126"/>
      <c r="O1023" s="125"/>
      <c r="P1023" s="5"/>
      <c r="Q1023" s="140"/>
      <c r="R1023" s="126"/>
      <c r="S1023" s="125"/>
      <c r="T1023" s="5"/>
      <c r="U1023" s="140"/>
      <c r="V1023" s="126"/>
      <c r="W1023" s="136"/>
      <c r="X1023" s="5"/>
      <c r="Y1023" s="140"/>
      <c r="Z1023" s="126"/>
      <c r="AA1023" s="136"/>
      <c r="AB1023" s="257"/>
      <c r="AC1023" s="140"/>
      <c r="AD1023" s="126"/>
      <c r="AE1023" s="136"/>
      <c r="AF1023" s="5"/>
      <c r="AG1023" s="140"/>
      <c r="AH1023" s="126"/>
      <c r="AI1023" s="155"/>
      <c r="AJ1023" s="123"/>
      <c r="AK1023" s="139"/>
      <c r="AL1023" s="124"/>
      <c r="AM1023" s="155">
        <f>VLOOKUP(C1023,'9'!$B$2:$H$1187,3,FALSE)</f>
        <v>4.1967592592592591E-2</v>
      </c>
      <c r="AN1023" s="123">
        <f>VLOOKUP(C1023,'9'!$B$2:$H$1187,4,FALSE)</f>
        <v>172</v>
      </c>
      <c r="AO1023" s="139">
        <f>VLOOKUP(AN1023,Баллы!$A$2:$B$101,2)+AP1023/2</f>
        <v>6</v>
      </c>
      <c r="AP1023" s="124">
        <f>VLOOKUP(C1023,'9'!$B$2:$H$1187,6,FALSE)</f>
        <v>10</v>
      </c>
      <c r="AQ1023" s="122"/>
      <c r="AR1023" s="123"/>
      <c r="AS1023" s="139"/>
      <c r="AT1023" s="124"/>
      <c r="AU1023" s="122"/>
      <c r="AV1023" s="123"/>
      <c r="AW1023" s="139"/>
      <c r="AX1023" s="124"/>
    </row>
    <row r="1024" spans="1:50">
      <c r="A1024" s="245">
        <f>IF(D1024=0," ",RANK(D1024,$D$3:$D$1238,0))</f>
        <v>874</v>
      </c>
      <c r="B1024" s="246">
        <v>874</v>
      </c>
      <c r="C1024" s="283" t="s">
        <v>4804</v>
      </c>
      <c r="D1024" s="115">
        <f>I1024+M1024+Q1024+U1024+Y1024+AC1024+AG1024+AK1024+AO1024+AW1024+AS1024</f>
        <v>6</v>
      </c>
      <c r="E1024" s="115">
        <f>J1024+N1024+R1024+V1024+Z1024+AD1024+AH1024+AL1024+AP1024+AX1024+AT1024</f>
        <v>10</v>
      </c>
      <c r="F1024" s="273">
        <f>COUNTA(H1024,L1024,P1024,T1024,X1024,AB1024,AF1024,AJ1024,AN1024,AV1024,AR1024)</f>
        <v>1</v>
      </c>
      <c r="G1024" s="121"/>
      <c r="H1024" s="5"/>
      <c r="I1024" s="140"/>
      <c r="J1024" s="126"/>
      <c r="K1024" s="125"/>
      <c r="L1024" s="5"/>
      <c r="M1024" s="140"/>
      <c r="N1024" s="126"/>
      <c r="O1024" s="125"/>
      <c r="P1024" s="5"/>
      <c r="Q1024" s="140"/>
      <c r="R1024" s="126"/>
      <c r="S1024" s="125"/>
      <c r="T1024" s="5"/>
      <c r="U1024" s="140"/>
      <c r="V1024" s="126"/>
      <c r="W1024" s="136"/>
      <c r="X1024" s="5"/>
      <c r="Y1024" s="140"/>
      <c r="Z1024" s="126"/>
      <c r="AA1024" s="136"/>
      <c r="AB1024" s="257"/>
      <c r="AC1024" s="140"/>
      <c r="AD1024" s="126"/>
      <c r="AE1024" s="136"/>
      <c r="AF1024" s="5"/>
      <c r="AG1024" s="140"/>
      <c r="AH1024" s="126"/>
      <c r="AI1024" s="155"/>
      <c r="AJ1024" s="123"/>
      <c r="AK1024" s="139"/>
      <c r="AL1024" s="124"/>
      <c r="AM1024" s="155">
        <f>VLOOKUP(C1024,'9'!$B$2:$H$1187,3,FALSE)</f>
        <v>4.2766203703703702E-2</v>
      </c>
      <c r="AN1024" s="123">
        <f>VLOOKUP(C1024,'9'!$B$2:$H$1187,4,FALSE)</f>
        <v>174</v>
      </c>
      <c r="AO1024" s="139">
        <f>VLOOKUP(AN1024,Баллы!$A$2:$B$101,2)+AP1024/2</f>
        <v>6</v>
      </c>
      <c r="AP1024" s="124">
        <f>VLOOKUP(C1024,'9'!$B$2:$H$1187,6,FALSE)</f>
        <v>10</v>
      </c>
      <c r="AQ1024" s="122"/>
      <c r="AR1024" s="123"/>
      <c r="AS1024" s="139"/>
      <c r="AT1024" s="124"/>
      <c r="AU1024" s="122"/>
      <c r="AV1024" s="123"/>
      <c r="AW1024" s="139"/>
      <c r="AX1024" s="124"/>
    </row>
    <row r="1025" spans="1:50">
      <c r="A1025" s="245">
        <f>IF(D1025=0," ",RANK(D1025,$D$3:$D$1238,0))</f>
        <v>874</v>
      </c>
      <c r="B1025" s="246">
        <v>874</v>
      </c>
      <c r="C1025" s="283" t="s">
        <v>4805</v>
      </c>
      <c r="D1025" s="115">
        <f>I1025+M1025+Q1025+U1025+Y1025+AC1025+AG1025+AK1025+AO1025+AW1025+AS1025</f>
        <v>6</v>
      </c>
      <c r="E1025" s="115">
        <f>J1025+N1025+R1025+V1025+Z1025+AD1025+AH1025+AL1025+AP1025+AX1025+AT1025</f>
        <v>10</v>
      </c>
      <c r="F1025" s="273">
        <f>COUNTA(H1025,L1025,P1025,T1025,X1025,AB1025,AF1025,AJ1025,AN1025,AV1025,AR1025)</f>
        <v>1</v>
      </c>
      <c r="G1025" s="121"/>
      <c r="H1025" s="5"/>
      <c r="I1025" s="140"/>
      <c r="J1025" s="126"/>
      <c r="K1025" s="125"/>
      <c r="L1025" s="5"/>
      <c r="M1025" s="140"/>
      <c r="N1025" s="126"/>
      <c r="O1025" s="125"/>
      <c r="P1025" s="5"/>
      <c r="Q1025" s="140"/>
      <c r="R1025" s="126"/>
      <c r="S1025" s="125"/>
      <c r="T1025" s="5"/>
      <c r="U1025" s="140"/>
      <c r="V1025" s="126"/>
      <c r="W1025" s="136"/>
      <c r="X1025" s="5"/>
      <c r="Y1025" s="140"/>
      <c r="Z1025" s="126"/>
      <c r="AA1025" s="136"/>
      <c r="AB1025" s="257"/>
      <c r="AC1025" s="140"/>
      <c r="AD1025" s="126"/>
      <c r="AE1025" s="136"/>
      <c r="AF1025" s="5"/>
      <c r="AG1025" s="140"/>
      <c r="AH1025" s="126"/>
      <c r="AI1025" s="155"/>
      <c r="AJ1025" s="123"/>
      <c r="AK1025" s="139"/>
      <c r="AL1025" s="124"/>
      <c r="AM1025" s="155">
        <f>VLOOKUP(C1025,'9'!$B$2:$H$1187,3,FALSE)</f>
        <v>4.2256944444444444E-2</v>
      </c>
      <c r="AN1025" s="123">
        <f>VLOOKUP(C1025,'9'!$B$2:$H$1187,4,FALSE)</f>
        <v>175</v>
      </c>
      <c r="AO1025" s="139">
        <f>VLOOKUP(AN1025,Баллы!$A$2:$B$101,2)+AP1025/2</f>
        <v>6</v>
      </c>
      <c r="AP1025" s="124">
        <f>VLOOKUP(C1025,'9'!$B$2:$H$1187,6,FALSE)</f>
        <v>10</v>
      </c>
      <c r="AQ1025" s="122"/>
      <c r="AR1025" s="123"/>
      <c r="AS1025" s="139"/>
      <c r="AT1025" s="124"/>
      <c r="AU1025" s="122"/>
      <c r="AV1025" s="123"/>
      <c r="AW1025" s="139"/>
      <c r="AX1025" s="124"/>
    </row>
    <row r="1026" spans="1:50">
      <c r="A1026" s="245">
        <f>IF(D1026=0," ",RANK(D1026,$D$3:$D$1238,0))</f>
        <v>874</v>
      </c>
      <c r="B1026" s="246">
        <v>874</v>
      </c>
      <c r="C1026" s="283" t="s">
        <v>2574</v>
      </c>
      <c r="D1026" s="115">
        <f>I1026+M1026+Q1026+U1026+Y1026+AC1026+AG1026+AK1026+AO1026+AW1026+AS1026</f>
        <v>6</v>
      </c>
      <c r="E1026" s="115">
        <f>J1026+N1026+R1026+V1026+Z1026+AD1026+AH1026+AL1026+AP1026+AX1026+AT1026</f>
        <v>10</v>
      </c>
      <c r="F1026" s="273">
        <f>COUNTA(H1026,L1026,P1026,T1026,X1026,AB1026,AF1026,AJ1026,AN1026,AV1026,AR1026)</f>
        <v>1</v>
      </c>
      <c r="G1026" s="121"/>
      <c r="H1026" s="5"/>
      <c r="I1026" s="140"/>
      <c r="J1026" s="126"/>
      <c r="K1026" s="125"/>
      <c r="L1026" s="5"/>
      <c r="M1026" s="140"/>
      <c r="N1026" s="126"/>
      <c r="O1026" s="125"/>
      <c r="P1026" s="5"/>
      <c r="Q1026" s="140"/>
      <c r="R1026" s="126"/>
      <c r="S1026" s="125"/>
      <c r="T1026" s="5"/>
      <c r="U1026" s="140"/>
      <c r="V1026" s="126"/>
      <c r="W1026" s="136"/>
      <c r="X1026" s="5"/>
      <c r="Y1026" s="140"/>
      <c r="Z1026" s="126"/>
      <c r="AA1026" s="136"/>
      <c r="AB1026" s="257"/>
      <c r="AC1026" s="140"/>
      <c r="AD1026" s="126"/>
      <c r="AE1026" s="136"/>
      <c r="AF1026" s="5"/>
      <c r="AG1026" s="140"/>
      <c r="AH1026" s="126"/>
      <c r="AI1026" s="155"/>
      <c r="AJ1026" s="123"/>
      <c r="AK1026" s="139"/>
      <c r="AL1026" s="124"/>
      <c r="AM1026" s="155">
        <f>VLOOKUP(C1026,'9'!$B$2:$H$1187,3,FALSE)</f>
        <v>4.221064814814815E-2</v>
      </c>
      <c r="AN1026" s="123">
        <f>VLOOKUP(C1026,'9'!$B$2:$H$1187,4,FALSE)</f>
        <v>176</v>
      </c>
      <c r="AO1026" s="139">
        <f>VLOOKUP(AN1026,Баллы!$A$2:$B$101,2)+AP1026/2</f>
        <v>6</v>
      </c>
      <c r="AP1026" s="124">
        <f>VLOOKUP(C1026,'9'!$B$2:$H$1187,6,FALSE)</f>
        <v>10</v>
      </c>
      <c r="AQ1026" s="122"/>
      <c r="AR1026" s="123"/>
      <c r="AS1026" s="139"/>
      <c r="AT1026" s="124"/>
      <c r="AU1026" s="122"/>
      <c r="AV1026" s="123"/>
      <c r="AW1026" s="139"/>
      <c r="AX1026" s="124"/>
    </row>
    <row r="1027" spans="1:50">
      <c r="A1027" s="245">
        <f>IF(D1027=0," ",RANK(D1027,$D$3:$D$1238,0))</f>
        <v>874</v>
      </c>
      <c r="B1027" s="246">
        <v>874</v>
      </c>
      <c r="C1027" s="283" t="s">
        <v>4807</v>
      </c>
      <c r="D1027" s="115">
        <f>I1027+M1027+Q1027+U1027+Y1027+AC1027+AG1027+AK1027+AO1027+AW1027+AS1027</f>
        <v>6</v>
      </c>
      <c r="E1027" s="115">
        <f>J1027+N1027+R1027+V1027+Z1027+AD1027+AH1027+AL1027+AP1027+AX1027+AT1027</f>
        <v>10</v>
      </c>
      <c r="F1027" s="273">
        <f>COUNTA(H1027,L1027,P1027,T1027,X1027,AB1027,AF1027,AJ1027,AN1027,AV1027,AR1027)</f>
        <v>1</v>
      </c>
      <c r="G1027" s="121"/>
      <c r="H1027" s="5"/>
      <c r="I1027" s="140"/>
      <c r="J1027" s="126"/>
      <c r="K1027" s="125"/>
      <c r="L1027" s="5"/>
      <c r="M1027" s="140"/>
      <c r="N1027" s="126"/>
      <c r="O1027" s="125"/>
      <c r="P1027" s="5"/>
      <c r="Q1027" s="140"/>
      <c r="R1027" s="126"/>
      <c r="S1027" s="125"/>
      <c r="T1027" s="5"/>
      <c r="U1027" s="140"/>
      <c r="V1027" s="126"/>
      <c r="W1027" s="136"/>
      <c r="X1027" s="5"/>
      <c r="Y1027" s="140"/>
      <c r="Z1027" s="126"/>
      <c r="AA1027" s="136"/>
      <c r="AB1027" s="257"/>
      <c r="AC1027" s="140"/>
      <c r="AD1027" s="126"/>
      <c r="AE1027" s="136"/>
      <c r="AF1027" s="5"/>
      <c r="AG1027" s="140"/>
      <c r="AH1027" s="126"/>
      <c r="AI1027" s="155"/>
      <c r="AJ1027" s="123"/>
      <c r="AK1027" s="139"/>
      <c r="AL1027" s="124"/>
      <c r="AM1027" s="155">
        <f>VLOOKUP(C1027,'9'!$B$2:$H$1187,3,FALSE)</f>
        <v>4.2615740740740739E-2</v>
      </c>
      <c r="AN1027" s="123">
        <f>VLOOKUP(C1027,'9'!$B$2:$H$1187,4,FALSE)</f>
        <v>177</v>
      </c>
      <c r="AO1027" s="139">
        <f>VLOOKUP(AN1027,Баллы!$A$2:$B$101,2)+AP1027/2</f>
        <v>6</v>
      </c>
      <c r="AP1027" s="124">
        <f>VLOOKUP(C1027,'9'!$B$2:$H$1187,6,FALSE)</f>
        <v>10</v>
      </c>
      <c r="AQ1027" s="122"/>
      <c r="AR1027" s="123"/>
      <c r="AS1027" s="139"/>
      <c r="AT1027" s="124"/>
      <c r="AU1027" s="122"/>
      <c r="AV1027" s="123"/>
      <c r="AW1027" s="139"/>
      <c r="AX1027" s="124"/>
    </row>
    <row r="1028" spans="1:50">
      <c r="A1028" s="245">
        <f>IF(D1028=0," ",RANK(D1028,$D$3:$D$1238,0))</f>
        <v>874</v>
      </c>
      <c r="B1028" s="246">
        <v>874</v>
      </c>
      <c r="C1028" s="283" t="s">
        <v>4809</v>
      </c>
      <c r="D1028" s="115">
        <f>I1028+M1028+Q1028+U1028+Y1028+AC1028+AG1028+AK1028+AO1028+AW1028+AS1028</f>
        <v>6</v>
      </c>
      <c r="E1028" s="115">
        <f>J1028+N1028+R1028+V1028+Z1028+AD1028+AH1028+AL1028+AP1028+AX1028+AT1028</f>
        <v>10</v>
      </c>
      <c r="F1028" s="273">
        <f>COUNTA(H1028,L1028,P1028,T1028,X1028,AB1028,AF1028,AJ1028,AN1028,AV1028,AR1028)</f>
        <v>1</v>
      </c>
      <c r="G1028" s="121"/>
      <c r="H1028" s="5"/>
      <c r="I1028" s="140"/>
      <c r="J1028" s="126"/>
      <c r="K1028" s="125"/>
      <c r="L1028" s="5"/>
      <c r="M1028" s="140"/>
      <c r="N1028" s="126"/>
      <c r="O1028" s="125"/>
      <c r="P1028" s="5"/>
      <c r="Q1028" s="140"/>
      <c r="R1028" s="126"/>
      <c r="S1028" s="125"/>
      <c r="T1028" s="5"/>
      <c r="U1028" s="140"/>
      <c r="V1028" s="126"/>
      <c r="W1028" s="136"/>
      <c r="X1028" s="5"/>
      <c r="Y1028" s="140"/>
      <c r="Z1028" s="126"/>
      <c r="AA1028" s="136"/>
      <c r="AB1028" s="257"/>
      <c r="AC1028" s="140"/>
      <c r="AD1028" s="126"/>
      <c r="AE1028" s="136"/>
      <c r="AF1028" s="5"/>
      <c r="AG1028" s="140"/>
      <c r="AH1028" s="126"/>
      <c r="AI1028" s="155"/>
      <c r="AJ1028" s="123"/>
      <c r="AK1028" s="139"/>
      <c r="AL1028" s="124"/>
      <c r="AM1028" s="155">
        <f>VLOOKUP(C1028,'9'!$B$2:$H$1187,3,FALSE)</f>
        <v>4.2685185185185187E-2</v>
      </c>
      <c r="AN1028" s="123">
        <f>VLOOKUP(C1028,'9'!$B$2:$H$1187,4,FALSE)</f>
        <v>178</v>
      </c>
      <c r="AO1028" s="139">
        <f>VLOOKUP(AN1028,Баллы!$A$2:$B$101,2)+AP1028/2</f>
        <v>6</v>
      </c>
      <c r="AP1028" s="124">
        <f>VLOOKUP(C1028,'9'!$B$2:$H$1187,6,FALSE)</f>
        <v>10</v>
      </c>
      <c r="AQ1028" s="122"/>
      <c r="AR1028" s="123"/>
      <c r="AS1028" s="139"/>
      <c r="AT1028" s="124"/>
      <c r="AU1028" s="122"/>
      <c r="AV1028" s="123"/>
      <c r="AW1028" s="139"/>
      <c r="AX1028" s="124"/>
    </row>
    <row r="1029" spans="1:50">
      <c r="A1029" s="245">
        <f>IF(D1029=0," ",RANK(D1029,$D$3:$D$1238,0))</f>
        <v>874</v>
      </c>
      <c r="B1029" s="246">
        <v>874</v>
      </c>
      <c r="C1029" s="283" t="s">
        <v>4812</v>
      </c>
      <c r="D1029" s="115">
        <f>I1029+M1029+Q1029+U1029+Y1029+AC1029+AG1029+AK1029+AO1029+AW1029+AS1029</f>
        <v>6</v>
      </c>
      <c r="E1029" s="115">
        <f>J1029+N1029+R1029+V1029+Z1029+AD1029+AH1029+AL1029+AP1029+AX1029+AT1029</f>
        <v>10</v>
      </c>
      <c r="F1029" s="273">
        <f>COUNTA(H1029,L1029,P1029,T1029,X1029,AB1029,AF1029,AJ1029,AN1029,AV1029,AR1029)</f>
        <v>1</v>
      </c>
      <c r="G1029" s="121"/>
      <c r="H1029" s="5"/>
      <c r="I1029" s="140"/>
      <c r="J1029" s="126"/>
      <c r="K1029" s="125"/>
      <c r="L1029" s="5"/>
      <c r="M1029" s="140"/>
      <c r="N1029" s="126"/>
      <c r="O1029" s="125"/>
      <c r="P1029" s="5"/>
      <c r="Q1029" s="140"/>
      <c r="R1029" s="126"/>
      <c r="S1029" s="125"/>
      <c r="T1029" s="5"/>
      <c r="U1029" s="140"/>
      <c r="V1029" s="126"/>
      <c r="W1029" s="136"/>
      <c r="X1029" s="5"/>
      <c r="Y1029" s="140"/>
      <c r="Z1029" s="126"/>
      <c r="AA1029" s="136"/>
      <c r="AB1029" s="257"/>
      <c r="AC1029" s="140"/>
      <c r="AD1029" s="126"/>
      <c r="AE1029" s="136"/>
      <c r="AF1029" s="5"/>
      <c r="AG1029" s="140"/>
      <c r="AH1029" s="126"/>
      <c r="AI1029" s="155"/>
      <c r="AJ1029" s="123"/>
      <c r="AK1029" s="139"/>
      <c r="AL1029" s="124"/>
      <c r="AM1029" s="155">
        <f>VLOOKUP(C1029,'9'!$B$2:$H$1187,3,FALSE)</f>
        <v>4.2187500000000003E-2</v>
      </c>
      <c r="AN1029" s="123">
        <f>VLOOKUP(C1029,'9'!$B$2:$H$1187,4,FALSE)</f>
        <v>179</v>
      </c>
      <c r="AO1029" s="139">
        <f>VLOOKUP(AN1029,Баллы!$A$2:$B$101,2)+AP1029/2</f>
        <v>6</v>
      </c>
      <c r="AP1029" s="124">
        <f>VLOOKUP(C1029,'9'!$B$2:$H$1187,6,FALSE)</f>
        <v>10</v>
      </c>
      <c r="AQ1029" s="122"/>
      <c r="AR1029" s="123"/>
      <c r="AS1029" s="139"/>
      <c r="AT1029" s="124"/>
      <c r="AU1029" s="122"/>
      <c r="AV1029" s="123"/>
      <c r="AW1029" s="139"/>
      <c r="AX1029" s="124"/>
    </row>
    <row r="1030" spans="1:50">
      <c r="A1030" s="245">
        <f>IF(D1030=0," ",RANK(D1030,$D$3:$D$1238,0))</f>
        <v>874</v>
      </c>
      <c r="B1030" s="246">
        <v>874</v>
      </c>
      <c r="C1030" s="283" t="s">
        <v>4813</v>
      </c>
      <c r="D1030" s="115">
        <f>I1030+M1030+Q1030+U1030+Y1030+AC1030+AG1030+AK1030+AO1030+AW1030+AS1030</f>
        <v>6</v>
      </c>
      <c r="E1030" s="115">
        <f>J1030+N1030+R1030+V1030+Z1030+AD1030+AH1030+AL1030+AP1030+AX1030+AT1030</f>
        <v>10</v>
      </c>
      <c r="F1030" s="273">
        <f>COUNTA(H1030,L1030,P1030,T1030,X1030,AB1030,AF1030,AJ1030,AN1030,AV1030,AR1030)</f>
        <v>1</v>
      </c>
      <c r="G1030" s="121"/>
      <c r="H1030" s="5"/>
      <c r="I1030" s="140"/>
      <c r="J1030" s="126"/>
      <c r="K1030" s="125"/>
      <c r="L1030" s="5"/>
      <c r="M1030" s="140"/>
      <c r="N1030" s="126"/>
      <c r="O1030" s="125"/>
      <c r="P1030" s="5"/>
      <c r="Q1030" s="140"/>
      <c r="R1030" s="126"/>
      <c r="S1030" s="125"/>
      <c r="T1030" s="5"/>
      <c r="U1030" s="140"/>
      <c r="V1030" s="126"/>
      <c r="W1030" s="136"/>
      <c r="X1030" s="5"/>
      <c r="Y1030" s="140"/>
      <c r="Z1030" s="126"/>
      <c r="AA1030" s="136"/>
      <c r="AB1030" s="257"/>
      <c r="AC1030" s="140"/>
      <c r="AD1030" s="126"/>
      <c r="AE1030" s="136"/>
      <c r="AF1030" s="5"/>
      <c r="AG1030" s="140"/>
      <c r="AH1030" s="126"/>
      <c r="AI1030" s="155"/>
      <c r="AJ1030" s="123"/>
      <c r="AK1030" s="139"/>
      <c r="AL1030" s="124"/>
      <c r="AM1030" s="155">
        <f>VLOOKUP(C1030,'9'!$B$2:$H$1187,3,FALSE)</f>
        <v>4.2164351851851849E-2</v>
      </c>
      <c r="AN1030" s="123">
        <f>VLOOKUP(C1030,'9'!$B$2:$H$1187,4,FALSE)</f>
        <v>180</v>
      </c>
      <c r="AO1030" s="139">
        <f>VLOOKUP(AN1030,Баллы!$A$2:$B$101,2)+AP1030/2</f>
        <v>6</v>
      </c>
      <c r="AP1030" s="124">
        <f>VLOOKUP(C1030,'9'!$B$2:$H$1187,6,FALSE)</f>
        <v>10</v>
      </c>
      <c r="AQ1030" s="122"/>
      <c r="AR1030" s="123"/>
      <c r="AS1030" s="139"/>
      <c r="AT1030" s="124"/>
      <c r="AU1030" s="122"/>
      <c r="AV1030" s="123"/>
      <c r="AW1030" s="139"/>
      <c r="AX1030" s="124"/>
    </row>
    <row r="1031" spans="1:50">
      <c r="A1031" s="245">
        <f>IF(D1031=0," ",RANK(D1031,$D$3:$D$1238,0))</f>
        <v>874</v>
      </c>
      <c r="B1031" s="246">
        <v>874</v>
      </c>
      <c r="C1031" s="283" t="s">
        <v>5785</v>
      </c>
      <c r="D1031" s="115">
        <f>I1031+M1031+Q1031+U1031+Y1031+AC1031+AG1031+AK1031+AO1031+AW1031+AS1031</f>
        <v>6</v>
      </c>
      <c r="E1031" s="115">
        <f>J1031+N1031+R1031+V1031+Z1031+AD1031+AH1031+AL1031+AP1031+AX1031+AT1031</f>
        <v>10</v>
      </c>
      <c r="F1031" s="273">
        <f>COUNTA(H1031,L1031,P1031,T1031,X1031,AB1031,AF1031,AJ1031,AN1031,AV1031,AR1031)</f>
        <v>1</v>
      </c>
      <c r="G1031" s="121"/>
      <c r="H1031" s="5"/>
      <c r="I1031" s="140"/>
      <c r="J1031" s="126"/>
      <c r="K1031" s="125"/>
      <c r="L1031" s="5"/>
      <c r="M1031" s="140"/>
      <c r="N1031" s="126"/>
      <c r="O1031" s="125"/>
      <c r="P1031" s="5"/>
      <c r="Q1031" s="140"/>
      <c r="R1031" s="126"/>
      <c r="S1031" s="125"/>
      <c r="T1031" s="5"/>
      <c r="U1031" s="140"/>
      <c r="V1031" s="126"/>
      <c r="W1031" s="136"/>
      <c r="X1031" s="5"/>
      <c r="Y1031" s="140"/>
      <c r="Z1031" s="126"/>
      <c r="AA1031" s="136"/>
      <c r="AB1031" s="257"/>
      <c r="AC1031" s="140"/>
      <c r="AD1031" s="126"/>
      <c r="AE1031" s="136"/>
      <c r="AF1031" s="5"/>
      <c r="AG1031" s="140"/>
      <c r="AH1031" s="126"/>
      <c r="AI1031" s="155"/>
      <c r="AJ1031" s="123"/>
      <c r="AK1031" s="139"/>
      <c r="AL1031" s="124"/>
      <c r="AM1031" s="155">
        <f>VLOOKUP(C1031,'9'!$B$2:$H$1187,3,FALSE)</f>
        <v>4.2824074074074077E-2</v>
      </c>
      <c r="AN1031" s="123">
        <f>VLOOKUP(C1031,'9'!$B$2:$H$1187,4,FALSE)</f>
        <v>182</v>
      </c>
      <c r="AO1031" s="139">
        <f>VLOOKUP(AN1031,Баллы!$A$2:$B$101,2)+AP1031/2</f>
        <v>6</v>
      </c>
      <c r="AP1031" s="124">
        <f>VLOOKUP(C1031,'9'!$B$2:$H$1187,6,FALSE)</f>
        <v>10</v>
      </c>
      <c r="AQ1031" s="122"/>
      <c r="AR1031" s="123"/>
      <c r="AS1031" s="139"/>
      <c r="AT1031" s="124"/>
      <c r="AU1031" s="122"/>
      <c r="AV1031" s="123"/>
      <c r="AW1031" s="139"/>
      <c r="AX1031" s="124"/>
    </row>
    <row r="1032" spans="1:50">
      <c r="A1032" s="245">
        <f>IF(D1032=0," ",RANK(D1032,$D$3:$D$1238,0))</f>
        <v>874</v>
      </c>
      <c r="B1032" s="246">
        <v>874</v>
      </c>
      <c r="C1032" s="283" t="s">
        <v>4818</v>
      </c>
      <c r="D1032" s="115">
        <f>I1032+M1032+Q1032+U1032+Y1032+AC1032+AG1032+AK1032+AO1032+AW1032+AS1032</f>
        <v>6</v>
      </c>
      <c r="E1032" s="115">
        <f>J1032+N1032+R1032+V1032+Z1032+AD1032+AH1032+AL1032+AP1032+AX1032+AT1032</f>
        <v>10</v>
      </c>
      <c r="F1032" s="273">
        <f>COUNTA(H1032,L1032,P1032,T1032,X1032,AB1032,AF1032,AJ1032,AN1032,AV1032,AR1032)</f>
        <v>1</v>
      </c>
      <c r="G1032" s="121"/>
      <c r="H1032" s="5"/>
      <c r="I1032" s="140"/>
      <c r="J1032" s="126"/>
      <c r="K1032" s="125"/>
      <c r="L1032" s="5"/>
      <c r="M1032" s="140"/>
      <c r="N1032" s="126"/>
      <c r="O1032" s="125"/>
      <c r="P1032" s="5"/>
      <c r="Q1032" s="140"/>
      <c r="R1032" s="126"/>
      <c r="S1032" s="125"/>
      <c r="T1032" s="5"/>
      <c r="U1032" s="140"/>
      <c r="V1032" s="126"/>
      <c r="W1032" s="136"/>
      <c r="X1032" s="5"/>
      <c r="Y1032" s="140"/>
      <c r="Z1032" s="126"/>
      <c r="AA1032" s="136"/>
      <c r="AB1032" s="257"/>
      <c r="AC1032" s="140"/>
      <c r="AD1032" s="126"/>
      <c r="AE1032" s="136"/>
      <c r="AF1032" s="5"/>
      <c r="AG1032" s="140"/>
      <c r="AH1032" s="126"/>
      <c r="AI1032" s="155"/>
      <c r="AJ1032" s="123"/>
      <c r="AK1032" s="139"/>
      <c r="AL1032" s="124"/>
      <c r="AM1032" s="155">
        <f>VLOOKUP(C1032,'9'!$B$2:$H$1187,3,FALSE)</f>
        <v>4.2824074074074077E-2</v>
      </c>
      <c r="AN1032" s="123">
        <f>VLOOKUP(C1032,'9'!$B$2:$H$1187,4,FALSE)</f>
        <v>183</v>
      </c>
      <c r="AO1032" s="139">
        <f>VLOOKUP(AN1032,Баллы!$A$2:$B$101,2)+AP1032/2</f>
        <v>6</v>
      </c>
      <c r="AP1032" s="124">
        <f>VLOOKUP(C1032,'9'!$B$2:$H$1187,6,FALSE)</f>
        <v>10</v>
      </c>
      <c r="AQ1032" s="122"/>
      <c r="AR1032" s="123"/>
      <c r="AS1032" s="139"/>
      <c r="AT1032" s="124"/>
      <c r="AU1032" s="122"/>
      <c r="AV1032" s="123"/>
      <c r="AW1032" s="139"/>
      <c r="AX1032" s="124"/>
    </row>
    <row r="1033" spans="1:50">
      <c r="A1033" s="245">
        <f>IF(D1033=0," ",RANK(D1033,$D$3:$D$1238,0))</f>
        <v>874</v>
      </c>
      <c r="B1033" s="246">
        <v>874</v>
      </c>
      <c r="C1033" s="283" t="s">
        <v>4820</v>
      </c>
      <c r="D1033" s="115">
        <f>I1033+M1033+Q1033+U1033+Y1033+AC1033+AG1033+AK1033+AO1033+AW1033+AS1033</f>
        <v>6</v>
      </c>
      <c r="E1033" s="115">
        <f>J1033+N1033+R1033+V1033+Z1033+AD1033+AH1033+AL1033+AP1033+AX1033+AT1033</f>
        <v>10</v>
      </c>
      <c r="F1033" s="273">
        <f>COUNTA(H1033,L1033,P1033,T1033,X1033,AB1033,AF1033,AJ1033,AN1033,AV1033,AR1033)</f>
        <v>1</v>
      </c>
      <c r="G1033" s="121"/>
      <c r="H1033" s="5"/>
      <c r="I1033" s="140"/>
      <c r="J1033" s="126"/>
      <c r="K1033" s="125"/>
      <c r="L1033" s="5"/>
      <c r="M1033" s="140"/>
      <c r="N1033" s="126"/>
      <c r="O1033" s="125"/>
      <c r="P1033" s="5"/>
      <c r="Q1033" s="140"/>
      <c r="R1033" s="126"/>
      <c r="S1033" s="125"/>
      <c r="T1033" s="5"/>
      <c r="U1033" s="140"/>
      <c r="V1033" s="126"/>
      <c r="W1033" s="136"/>
      <c r="X1033" s="5"/>
      <c r="Y1033" s="140"/>
      <c r="Z1033" s="126"/>
      <c r="AA1033" s="136"/>
      <c r="AB1033" s="257"/>
      <c r="AC1033" s="140"/>
      <c r="AD1033" s="126"/>
      <c r="AE1033" s="136"/>
      <c r="AF1033" s="5"/>
      <c r="AG1033" s="140"/>
      <c r="AH1033" s="126"/>
      <c r="AI1033" s="155"/>
      <c r="AJ1033" s="123"/>
      <c r="AK1033" s="139"/>
      <c r="AL1033" s="124"/>
      <c r="AM1033" s="155">
        <f>VLOOKUP(C1033,'9'!$B$2:$H$1187,3,FALSE)</f>
        <v>4.2337962962962966E-2</v>
      </c>
      <c r="AN1033" s="123">
        <f>VLOOKUP(C1033,'9'!$B$2:$H$1187,4,FALSE)</f>
        <v>184</v>
      </c>
      <c r="AO1033" s="139">
        <f>VLOOKUP(AN1033,Баллы!$A$2:$B$101,2)+AP1033/2</f>
        <v>6</v>
      </c>
      <c r="AP1033" s="124">
        <f>VLOOKUP(C1033,'9'!$B$2:$H$1187,6,FALSE)</f>
        <v>10</v>
      </c>
      <c r="AQ1033" s="122"/>
      <c r="AR1033" s="123"/>
      <c r="AS1033" s="139"/>
      <c r="AT1033" s="124"/>
      <c r="AU1033" s="122"/>
      <c r="AV1033" s="123"/>
      <c r="AW1033" s="139"/>
      <c r="AX1033" s="124"/>
    </row>
    <row r="1034" spans="1:50">
      <c r="A1034" s="245">
        <f>IF(D1034=0," ",RANK(D1034,$D$3:$D$1238,0))</f>
        <v>874</v>
      </c>
      <c r="B1034" s="246">
        <v>874</v>
      </c>
      <c r="C1034" s="283" t="s">
        <v>4821</v>
      </c>
      <c r="D1034" s="115">
        <f>I1034+M1034+Q1034+U1034+Y1034+AC1034+AG1034+AK1034+AO1034+AW1034+AS1034</f>
        <v>6</v>
      </c>
      <c r="E1034" s="115">
        <f>J1034+N1034+R1034+V1034+Z1034+AD1034+AH1034+AL1034+AP1034+AX1034+AT1034</f>
        <v>10</v>
      </c>
      <c r="F1034" s="273">
        <f>COUNTA(H1034,L1034,P1034,T1034,X1034,AB1034,AF1034,AJ1034,AN1034,AV1034,AR1034)</f>
        <v>1</v>
      </c>
      <c r="G1034" s="121"/>
      <c r="H1034" s="5"/>
      <c r="I1034" s="140"/>
      <c r="J1034" s="126"/>
      <c r="K1034" s="125"/>
      <c r="L1034" s="5"/>
      <c r="M1034" s="140"/>
      <c r="N1034" s="126"/>
      <c r="O1034" s="125"/>
      <c r="P1034" s="5"/>
      <c r="Q1034" s="140"/>
      <c r="R1034" s="126"/>
      <c r="S1034" s="125"/>
      <c r="T1034" s="5"/>
      <c r="U1034" s="140"/>
      <c r="V1034" s="126"/>
      <c r="W1034" s="136"/>
      <c r="X1034" s="5"/>
      <c r="Y1034" s="140"/>
      <c r="Z1034" s="126"/>
      <c r="AA1034" s="136"/>
      <c r="AB1034" s="257"/>
      <c r="AC1034" s="140"/>
      <c r="AD1034" s="126"/>
      <c r="AE1034" s="136"/>
      <c r="AF1034" s="5"/>
      <c r="AG1034" s="140"/>
      <c r="AH1034" s="126"/>
      <c r="AI1034" s="155"/>
      <c r="AJ1034" s="123"/>
      <c r="AK1034" s="139"/>
      <c r="AL1034" s="124"/>
      <c r="AM1034" s="155">
        <f>VLOOKUP(C1034,'9'!$B$2:$H$1187,3,FALSE)</f>
        <v>4.2407407407407408E-2</v>
      </c>
      <c r="AN1034" s="123">
        <f>VLOOKUP(C1034,'9'!$B$2:$H$1187,4,FALSE)</f>
        <v>185</v>
      </c>
      <c r="AO1034" s="139">
        <f>VLOOKUP(AN1034,Баллы!$A$2:$B$101,2)+AP1034/2</f>
        <v>6</v>
      </c>
      <c r="AP1034" s="124">
        <f>VLOOKUP(C1034,'9'!$B$2:$H$1187,6,FALSE)</f>
        <v>10</v>
      </c>
      <c r="AQ1034" s="122"/>
      <c r="AR1034" s="123"/>
      <c r="AS1034" s="139"/>
      <c r="AT1034" s="124"/>
      <c r="AU1034" s="122"/>
      <c r="AV1034" s="123"/>
      <c r="AW1034" s="139"/>
      <c r="AX1034" s="124"/>
    </row>
    <row r="1035" spans="1:50">
      <c r="A1035" s="245">
        <f>IF(D1035=0," ",RANK(D1035,$D$3:$D$1238,0))</f>
        <v>874</v>
      </c>
      <c r="B1035" s="246">
        <v>874</v>
      </c>
      <c r="C1035" s="283" t="s">
        <v>4823</v>
      </c>
      <c r="D1035" s="115">
        <f>I1035+M1035+Q1035+U1035+Y1035+AC1035+AG1035+AK1035+AO1035+AW1035+AS1035</f>
        <v>6</v>
      </c>
      <c r="E1035" s="115">
        <f>J1035+N1035+R1035+V1035+Z1035+AD1035+AH1035+AL1035+AP1035+AX1035+AT1035</f>
        <v>10</v>
      </c>
      <c r="F1035" s="273">
        <f>COUNTA(H1035,L1035,P1035,T1035,X1035,AB1035,AF1035,AJ1035,AN1035,AV1035,AR1035)</f>
        <v>1</v>
      </c>
      <c r="G1035" s="121"/>
      <c r="H1035" s="5"/>
      <c r="I1035" s="140"/>
      <c r="J1035" s="126"/>
      <c r="K1035" s="125"/>
      <c r="L1035" s="5"/>
      <c r="M1035" s="140"/>
      <c r="N1035" s="126"/>
      <c r="O1035" s="125"/>
      <c r="P1035" s="5"/>
      <c r="Q1035" s="140"/>
      <c r="R1035" s="126"/>
      <c r="S1035" s="125"/>
      <c r="T1035" s="5"/>
      <c r="U1035" s="140"/>
      <c r="V1035" s="126"/>
      <c r="W1035" s="136"/>
      <c r="X1035" s="5"/>
      <c r="Y1035" s="140"/>
      <c r="Z1035" s="126"/>
      <c r="AA1035" s="136"/>
      <c r="AB1035" s="257"/>
      <c r="AC1035" s="140"/>
      <c r="AD1035" s="126"/>
      <c r="AE1035" s="136"/>
      <c r="AF1035" s="5"/>
      <c r="AG1035" s="140"/>
      <c r="AH1035" s="126"/>
      <c r="AI1035" s="155"/>
      <c r="AJ1035" s="123"/>
      <c r="AK1035" s="139"/>
      <c r="AL1035" s="124"/>
      <c r="AM1035" s="155">
        <f>VLOOKUP(C1035,'9'!$B$2:$H$1187,3,FALSE)</f>
        <v>4.2141203703703702E-2</v>
      </c>
      <c r="AN1035" s="123">
        <f>VLOOKUP(C1035,'9'!$B$2:$H$1187,4,FALSE)</f>
        <v>186</v>
      </c>
      <c r="AO1035" s="139">
        <f>VLOOKUP(AN1035,Баллы!$A$2:$B$101,2)+AP1035/2</f>
        <v>6</v>
      </c>
      <c r="AP1035" s="124">
        <f>VLOOKUP(C1035,'9'!$B$2:$H$1187,6,FALSE)</f>
        <v>10</v>
      </c>
      <c r="AQ1035" s="122"/>
      <c r="AR1035" s="123"/>
      <c r="AS1035" s="139"/>
      <c r="AT1035" s="124"/>
      <c r="AU1035" s="122"/>
      <c r="AV1035" s="123"/>
      <c r="AW1035" s="139"/>
      <c r="AX1035" s="124"/>
    </row>
    <row r="1036" spans="1:50">
      <c r="A1036" s="245">
        <f>IF(D1036=0," ",RANK(D1036,$D$3:$D$1238,0))</f>
        <v>874</v>
      </c>
      <c r="B1036" s="246">
        <v>874</v>
      </c>
      <c r="C1036" s="283" t="s">
        <v>4825</v>
      </c>
      <c r="D1036" s="115">
        <f>I1036+M1036+Q1036+U1036+Y1036+AC1036+AG1036+AK1036+AO1036+AW1036+AS1036</f>
        <v>6</v>
      </c>
      <c r="E1036" s="115">
        <f>J1036+N1036+R1036+V1036+Z1036+AD1036+AH1036+AL1036+AP1036+AX1036+AT1036</f>
        <v>10</v>
      </c>
      <c r="F1036" s="273">
        <f>COUNTA(H1036,L1036,P1036,T1036,X1036,AB1036,AF1036,AJ1036,AN1036,AV1036,AR1036)</f>
        <v>1</v>
      </c>
      <c r="G1036" s="121"/>
      <c r="H1036" s="5"/>
      <c r="I1036" s="140"/>
      <c r="J1036" s="126"/>
      <c r="K1036" s="125"/>
      <c r="L1036" s="5"/>
      <c r="M1036" s="140"/>
      <c r="N1036" s="126"/>
      <c r="O1036" s="125"/>
      <c r="P1036" s="5"/>
      <c r="Q1036" s="140"/>
      <c r="R1036" s="126"/>
      <c r="S1036" s="125"/>
      <c r="T1036" s="5"/>
      <c r="U1036" s="140"/>
      <c r="V1036" s="126"/>
      <c r="W1036" s="136"/>
      <c r="X1036" s="5"/>
      <c r="Y1036" s="140"/>
      <c r="Z1036" s="126"/>
      <c r="AA1036" s="136"/>
      <c r="AB1036" s="257"/>
      <c r="AC1036" s="140"/>
      <c r="AD1036" s="126"/>
      <c r="AE1036" s="136"/>
      <c r="AF1036" s="5"/>
      <c r="AG1036" s="140"/>
      <c r="AH1036" s="126"/>
      <c r="AI1036" s="155"/>
      <c r="AJ1036" s="123"/>
      <c r="AK1036" s="139"/>
      <c r="AL1036" s="124"/>
      <c r="AM1036" s="155">
        <f>VLOOKUP(C1036,'9'!$B$2:$H$1187,3,FALSE)</f>
        <v>4.2685185185185187E-2</v>
      </c>
      <c r="AN1036" s="123">
        <f>VLOOKUP(C1036,'9'!$B$2:$H$1187,4,FALSE)</f>
        <v>187</v>
      </c>
      <c r="AO1036" s="139">
        <f>VLOOKUP(AN1036,Баллы!$A$2:$B$101,2)+AP1036/2</f>
        <v>6</v>
      </c>
      <c r="AP1036" s="124">
        <f>VLOOKUP(C1036,'9'!$B$2:$H$1187,6,FALSE)</f>
        <v>10</v>
      </c>
      <c r="AQ1036" s="122"/>
      <c r="AR1036" s="123"/>
      <c r="AS1036" s="139"/>
      <c r="AT1036" s="124"/>
      <c r="AU1036" s="122"/>
      <c r="AV1036" s="123"/>
      <c r="AW1036" s="139"/>
      <c r="AX1036" s="124"/>
    </row>
    <row r="1037" spans="1:50">
      <c r="A1037" s="245">
        <f>IF(D1037=0," ",RANK(D1037,$D$3:$D$1238,0))</f>
        <v>874</v>
      </c>
      <c r="B1037" s="246">
        <v>874</v>
      </c>
      <c r="C1037" s="283" t="s">
        <v>4828</v>
      </c>
      <c r="D1037" s="115">
        <f>I1037+M1037+Q1037+U1037+Y1037+AC1037+AG1037+AK1037+AO1037+AW1037+AS1037</f>
        <v>6</v>
      </c>
      <c r="E1037" s="115">
        <f>J1037+N1037+R1037+V1037+Z1037+AD1037+AH1037+AL1037+AP1037+AX1037+AT1037</f>
        <v>10</v>
      </c>
      <c r="F1037" s="273">
        <f>COUNTA(H1037,L1037,P1037,T1037,X1037,AB1037,AF1037,AJ1037,AN1037,AV1037,AR1037)</f>
        <v>1</v>
      </c>
      <c r="G1037" s="121"/>
      <c r="H1037" s="5"/>
      <c r="I1037" s="140"/>
      <c r="J1037" s="126"/>
      <c r="K1037" s="125"/>
      <c r="L1037" s="5"/>
      <c r="M1037" s="140"/>
      <c r="N1037" s="126"/>
      <c r="O1037" s="125"/>
      <c r="P1037" s="5"/>
      <c r="Q1037" s="140"/>
      <c r="R1037" s="126"/>
      <c r="S1037" s="125"/>
      <c r="T1037" s="5"/>
      <c r="U1037" s="140"/>
      <c r="V1037" s="126"/>
      <c r="W1037" s="136"/>
      <c r="X1037" s="5"/>
      <c r="Y1037" s="140"/>
      <c r="Z1037" s="126"/>
      <c r="AA1037" s="136"/>
      <c r="AB1037" s="257"/>
      <c r="AC1037" s="140"/>
      <c r="AD1037" s="126"/>
      <c r="AE1037" s="136"/>
      <c r="AF1037" s="5"/>
      <c r="AG1037" s="140"/>
      <c r="AH1037" s="126"/>
      <c r="AI1037" s="155"/>
      <c r="AJ1037" s="123"/>
      <c r="AK1037" s="139"/>
      <c r="AL1037" s="124"/>
      <c r="AM1037" s="155">
        <f>VLOOKUP(C1037,'9'!$B$2:$H$1187,3,FALSE)</f>
        <v>4.2731481481481481E-2</v>
      </c>
      <c r="AN1037" s="123">
        <f>VLOOKUP(C1037,'9'!$B$2:$H$1187,4,FALSE)</f>
        <v>190</v>
      </c>
      <c r="AO1037" s="139">
        <f>VLOOKUP(AN1037,Баллы!$A$2:$B$101,2)+AP1037/2</f>
        <v>6</v>
      </c>
      <c r="AP1037" s="124">
        <f>VLOOKUP(C1037,'9'!$B$2:$H$1187,6,FALSE)</f>
        <v>10</v>
      </c>
      <c r="AQ1037" s="122"/>
      <c r="AR1037" s="123"/>
      <c r="AS1037" s="139"/>
      <c r="AT1037" s="124"/>
      <c r="AU1037" s="122"/>
      <c r="AV1037" s="123"/>
      <c r="AW1037" s="139"/>
      <c r="AX1037" s="124"/>
    </row>
    <row r="1038" spans="1:50">
      <c r="A1038" s="245">
        <f>IF(D1038=0," ",RANK(D1038,$D$3:$D$1238,0))</f>
        <v>874</v>
      </c>
      <c r="B1038" s="246">
        <v>874</v>
      </c>
      <c r="C1038" s="283" t="s">
        <v>4830</v>
      </c>
      <c r="D1038" s="115">
        <f>I1038+M1038+Q1038+U1038+Y1038+AC1038+AG1038+AK1038+AO1038+AW1038+AS1038</f>
        <v>6</v>
      </c>
      <c r="E1038" s="115">
        <f>J1038+N1038+R1038+V1038+Z1038+AD1038+AH1038+AL1038+AP1038+AX1038+AT1038</f>
        <v>10</v>
      </c>
      <c r="F1038" s="273">
        <f>COUNTA(H1038,L1038,P1038,T1038,X1038,AB1038,AF1038,AJ1038,AN1038,AV1038,AR1038)</f>
        <v>1</v>
      </c>
      <c r="G1038" s="121"/>
      <c r="H1038" s="5"/>
      <c r="I1038" s="140"/>
      <c r="J1038" s="126"/>
      <c r="K1038" s="125"/>
      <c r="L1038" s="5"/>
      <c r="M1038" s="140"/>
      <c r="N1038" s="126"/>
      <c r="O1038" s="125"/>
      <c r="P1038" s="5"/>
      <c r="Q1038" s="140"/>
      <c r="R1038" s="126"/>
      <c r="S1038" s="125"/>
      <c r="T1038" s="5"/>
      <c r="U1038" s="140"/>
      <c r="V1038" s="126"/>
      <c r="W1038" s="136"/>
      <c r="X1038" s="5"/>
      <c r="Y1038" s="140"/>
      <c r="Z1038" s="126"/>
      <c r="AA1038" s="136"/>
      <c r="AB1038" s="257"/>
      <c r="AC1038" s="140"/>
      <c r="AD1038" s="126"/>
      <c r="AE1038" s="136"/>
      <c r="AF1038" s="5"/>
      <c r="AG1038" s="140"/>
      <c r="AH1038" s="126"/>
      <c r="AI1038" s="155"/>
      <c r="AJ1038" s="123"/>
      <c r="AK1038" s="139"/>
      <c r="AL1038" s="124"/>
      <c r="AM1038" s="155">
        <f>VLOOKUP(C1038,'9'!$B$2:$H$1187,3,FALSE)</f>
        <v>4.3078703703703702E-2</v>
      </c>
      <c r="AN1038" s="123">
        <f>VLOOKUP(C1038,'9'!$B$2:$H$1187,4,FALSE)</f>
        <v>191</v>
      </c>
      <c r="AO1038" s="139">
        <f>VLOOKUP(AN1038,Баллы!$A$2:$B$101,2)+AP1038/2</f>
        <v>6</v>
      </c>
      <c r="AP1038" s="124">
        <f>VLOOKUP(C1038,'9'!$B$2:$H$1187,6,FALSE)</f>
        <v>10</v>
      </c>
      <c r="AQ1038" s="122"/>
      <c r="AR1038" s="123"/>
      <c r="AS1038" s="139"/>
      <c r="AT1038" s="124"/>
      <c r="AU1038" s="122"/>
      <c r="AV1038" s="123"/>
      <c r="AW1038" s="139"/>
      <c r="AX1038" s="124"/>
    </row>
    <row r="1039" spans="1:50">
      <c r="A1039" s="245">
        <f>IF(D1039=0," ",RANK(D1039,$D$3:$D$1238,0))</f>
        <v>874</v>
      </c>
      <c r="B1039" s="246">
        <v>874</v>
      </c>
      <c r="C1039" s="283" t="s">
        <v>4831</v>
      </c>
      <c r="D1039" s="115">
        <f>I1039+M1039+Q1039+U1039+Y1039+AC1039+AG1039+AK1039+AO1039+AW1039+AS1039</f>
        <v>6</v>
      </c>
      <c r="E1039" s="115">
        <f>J1039+N1039+R1039+V1039+Z1039+AD1039+AH1039+AL1039+AP1039+AX1039+AT1039</f>
        <v>10</v>
      </c>
      <c r="F1039" s="273">
        <f>COUNTA(H1039,L1039,P1039,T1039,X1039,AB1039,AF1039,AJ1039,AN1039,AV1039,AR1039)</f>
        <v>1</v>
      </c>
      <c r="G1039" s="121"/>
      <c r="H1039" s="5"/>
      <c r="I1039" s="140"/>
      <c r="J1039" s="126"/>
      <c r="K1039" s="125"/>
      <c r="L1039" s="5"/>
      <c r="M1039" s="140"/>
      <c r="N1039" s="126"/>
      <c r="O1039" s="125"/>
      <c r="P1039" s="5"/>
      <c r="Q1039" s="140"/>
      <c r="R1039" s="126"/>
      <c r="S1039" s="125"/>
      <c r="T1039" s="5"/>
      <c r="U1039" s="140"/>
      <c r="V1039" s="126"/>
      <c r="W1039" s="136"/>
      <c r="X1039" s="5"/>
      <c r="Y1039" s="140"/>
      <c r="Z1039" s="126"/>
      <c r="AA1039" s="136"/>
      <c r="AB1039" s="257"/>
      <c r="AC1039" s="140"/>
      <c r="AD1039" s="126"/>
      <c r="AE1039" s="136"/>
      <c r="AF1039" s="5"/>
      <c r="AG1039" s="140"/>
      <c r="AH1039" s="126"/>
      <c r="AI1039" s="155"/>
      <c r="AJ1039" s="123"/>
      <c r="AK1039" s="139"/>
      <c r="AL1039" s="124"/>
      <c r="AM1039" s="155">
        <f>VLOOKUP(C1039,'9'!$B$2:$H$1187,3,FALSE)</f>
        <v>4.297453703703704E-2</v>
      </c>
      <c r="AN1039" s="123">
        <f>VLOOKUP(C1039,'9'!$B$2:$H$1187,4,FALSE)</f>
        <v>192</v>
      </c>
      <c r="AO1039" s="139">
        <f>VLOOKUP(AN1039,Баллы!$A$2:$B$101,2)+AP1039/2</f>
        <v>6</v>
      </c>
      <c r="AP1039" s="124">
        <f>VLOOKUP(C1039,'9'!$B$2:$H$1187,6,FALSE)</f>
        <v>10</v>
      </c>
      <c r="AQ1039" s="122"/>
      <c r="AR1039" s="123"/>
      <c r="AS1039" s="139"/>
      <c r="AT1039" s="124"/>
      <c r="AU1039" s="122"/>
      <c r="AV1039" s="123"/>
      <c r="AW1039" s="139"/>
      <c r="AX1039" s="124"/>
    </row>
    <row r="1040" spans="1:50">
      <c r="A1040" s="245">
        <f>IF(D1040=0," ",RANK(D1040,$D$3:$D$1238,0))</f>
        <v>874</v>
      </c>
      <c r="B1040" s="246">
        <v>874</v>
      </c>
      <c r="C1040" s="283" t="s">
        <v>4833</v>
      </c>
      <c r="D1040" s="115">
        <f>I1040+M1040+Q1040+U1040+Y1040+AC1040+AG1040+AK1040+AO1040+AW1040+AS1040</f>
        <v>6</v>
      </c>
      <c r="E1040" s="115">
        <f>J1040+N1040+R1040+V1040+Z1040+AD1040+AH1040+AL1040+AP1040+AX1040+AT1040</f>
        <v>10</v>
      </c>
      <c r="F1040" s="273">
        <f>COUNTA(H1040,L1040,P1040,T1040,X1040,AB1040,AF1040,AJ1040,AN1040,AV1040,AR1040)</f>
        <v>1</v>
      </c>
      <c r="G1040" s="121"/>
      <c r="H1040" s="5"/>
      <c r="I1040" s="140"/>
      <c r="J1040" s="126"/>
      <c r="K1040" s="125"/>
      <c r="L1040" s="5"/>
      <c r="M1040" s="140"/>
      <c r="N1040" s="126"/>
      <c r="O1040" s="125"/>
      <c r="P1040" s="5"/>
      <c r="Q1040" s="140"/>
      <c r="R1040" s="126"/>
      <c r="S1040" s="125"/>
      <c r="T1040" s="5"/>
      <c r="U1040" s="140"/>
      <c r="V1040" s="126"/>
      <c r="W1040" s="136"/>
      <c r="X1040" s="5"/>
      <c r="Y1040" s="140"/>
      <c r="Z1040" s="126"/>
      <c r="AA1040" s="136"/>
      <c r="AB1040" s="257"/>
      <c r="AC1040" s="140"/>
      <c r="AD1040" s="126"/>
      <c r="AE1040" s="136"/>
      <c r="AF1040" s="5"/>
      <c r="AG1040" s="140"/>
      <c r="AH1040" s="126"/>
      <c r="AI1040" s="155"/>
      <c r="AJ1040" s="123"/>
      <c r="AK1040" s="139"/>
      <c r="AL1040" s="124"/>
      <c r="AM1040" s="155">
        <f>VLOOKUP(C1040,'9'!$B$2:$H$1187,3,FALSE)</f>
        <v>4.2800925925925923E-2</v>
      </c>
      <c r="AN1040" s="123">
        <f>VLOOKUP(C1040,'9'!$B$2:$H$1187,4,FALSE)</f>
        <v>193</v>
      </c>
      <c r="AO1040" s="139">
        <f>VLOOKUP(AN1040,Баллы!$A$2:$B$101,2)+AP1040/2</f>
        <v>6</v>
      </c>
      <c r="AP1040" s="124">
        <f>VLOOKUP(C1040,'9'!$B$2:$H$1187,6,FALSE)</f>
        <v>10</v>
      </c>
      <c r="AQ1040" s="122"/>
      <c r="AR1040" s="123"/>
      <c r="AS1040" s="139"/>
      <c r="AT1040" s="124"/>
      <c r="AU1040" s="122"/>
      <c r="AV1040" s="123"/>
      <c r="AW1040" s="139"/>
      <c r="AX1040" s="124"/>
    </row>
    <row r="1041" spans="1:50">
      <c r="A1041" s="245">
        <f>IF(D1041=0," ",RANK(D1041,$D$3:$D$1238,0))</f>
        <v>874</v>
      </c>
      <c r="B1041" s="246">
        <v>874</v>
      </c>
      <c r="C1041" s="283" t="s">
        <v>4835</v>
      </c>
      <c r="D1041" s="115">
        <f>I1041+M1041+Q1041+U1041+Y1041+AC1041+AG1041+AK1041+AO1041+AW1041+AS1041</f>
        <v>6</v>
      </c>
      <c r="E1041" s="115">
        <f>J1041+N1041+R1041+V1041+Z1041+AD1041+AH1041+AL1041+AP1041+AX1041+AT1041</f>
        <v>10</v>
      </c>
      <c r="F1041" s="273">
        <f>COUNTA(H1041,L1041,P1041,T1041,X1041,AB1041,AF1041,AJ1041,AN1041,AV1041,AR1041)</f>
        <v>1</v>
      </c>
      <c r="G1041" s="121"/>
      <c r="H1041" s="5"/>
      <c r="I1041" s="140"/>
      <c r="J1041" s="126"/>
      <c r="K1041" s="125"/>
      <c r="L1041" s="5"/>
      <c r="M1041" s="140"/>
      <c r="N1041" s="126"/>
      <c r="O1041" s="125"/>
      <c r="P1041" s="5"/>
      <c r="Q1041" s="140"/>
      <c r="R1041" s="126"/>
      <c r="S1041" s="125"/>
      <c r="T1041" s="5"/>
      <c r="U1041" s="140"/>
      <c r="V1041" s="126"/>
      <c r="W1041" s="136"/>
      <c r="X1041" s="5"/>
      <c r="Y1041" s="140"/>
      <c r="Z1041" s="126"/>
      <c r="AA1041" s="136"/>
      <c r="AB1041" s="257"/>
      <c r="AC1041" s="140"/>
      <c r="AD1041" s="126"/>
      <c r="AE1041" s="136"/>
      <c r="AF1041" s="5"/>
      <c r="AG1041" s="140"/>
      <c r="AH1041" s="126"/>
      <c r="AI1041" s="155"/>
      <c r="AJ1041" s="123"/>
      <c r="AK1041" s="139"/>
      <c r="AL1041" s="124"/>
      <c r="AM1041" s="155">
        <f>VLOOKUP(C1041,'9'!$B$2:$H$1187,3,FALSE)</f>
        <v>4.3645833333333335E-2</v>
      </c>
      <c r="AN1041" s="123">
        <f>VLOOKUP(C1041,'9'!$B$2:$H$1187,4,FALSE)</f>
        <v>195</v>
      </c>
      <c r="AO1041" s="139">
        <f>VLOOKUP(AN1041,Баллы!$A$2:$B$101,2)+AP1041/2</f>
        <v>6</v>
      </c>
      <c r="AP1041" s="124">
        <f>VLOOKUP(C1041,'9'!$B$2:$H$1187,6,FALSE)</f>
        <v>10</v>
      </c>
      <c r="AQ1041" s="122"/>
      <c r="AR1041" s="123"/>
      <c r="AS1041" s="139"/>
      <c r="AT1041" s="124"/>
      <c r="AU1041" s="122"/>
      <c r="AV1041" s="123"/>
      <c r="AW1041" s="139"/>
      <c r="AX1041" s="124"/>
    </row>
    <row r="1042" spans="1:50">
      <c r="A1042" s="245">
        <f>IF(D1042=0," ",RANK(D1042,$D$3:$D$1238,0))</f>
        <v>874</v>
      </c>
      <c r="B1042" s="246">
        <v>874</v>
      </c>
      <c r="C1042" s="283" t="s">
        <v>2260</v>
      </c>
      <c r="D1042" s="115">
        <f>I1042+M1042+Q1042+U1042+Y1042+AC1042+AG1042+AK1042+AO1042+AW1042+AS1042</f>
        <v>6</v>
      </c>
      <c r="E1042" s="115">
        <f>J1042+N1042+R1042+V1042+Z1042+AD1042+AH1042+AL1042+AP1042+AX1042+AT1042</f>
        <v>10</v>
      </c>
      <c r="F1042" s="273">
        <f>COUNTA(H1042,L1042,P1042,T1042,X1042,AB1042,AF1042,AJ1042,AN1042,AV1042,AR1042)</f>
        <v>1</v>
      </c>
      <c r="G1042" s="121"/>
      <c r="H1042" s="5"/>
      <c r="I1042" s="140"/>
      <c r="J1042" s="126"/>
      <c r="K1042" s="125"/>
      <c r="L1042" s="5"/>
      <c r="M1042" s="140"/>
      <c r="N1042" s="126"/>
      <c r="O1042" s="125"/>
      <c r="P1042" s="5"/>
      <c r="Q1042" s="140"/>
      <c r="R1042" s="126"/>
      <c r="S1042" s="125"/>
      <c r="T1042" s="5"/>
      <c r="U1042" s="140"/>
      <c r="V1042" s="126"/>
      <c r="W1042" s="136"/>
      <c r="X1042" s="5"/>
      <c r="Y1042" s="140"/>
      <c r="Z1042" s="126"/>
      <c r="AA1042" s="136"/>
      <c r="AB1042" s="257"/>
      <c r="AC1042" s="140"/>
      <c r="AD1042" s="126"/>
      <c r="AE1042" s="136"/>
      <c r="AF1042" s="5"/>
      <c r="AG1042" s="140"/>
      <c r="AH1042" s="126"/>
      <c r="AI1042" s="155"/>
      <c r="AJ1042" s="123"/>
      <c r="AK1042" s="139"/>
      <c r="AL1042" s="124"/>
      <c r="AM1042" s="155">
        <f>VLOOKUP(C1042,'9'!$B$2:$H$1187,3,FALSE)</f>
        <v>4.207175925925926E-2</v>
      </c>
      <c r="AN1042" s="123">
        <f>VLOOKUP(C1042,'9'!$B$2:$H$1187,4,FALSE)</f>
        <v>199</v>
      </c>
      <c r="AO1042" s="139">
        <f>VLOOKUP(AN1042,Баллы!$A$2:$B$101,2)+AP1042/2</f>
        <v>6</v>
      </c>
      <c r="AP1042" s="124">
        <f>VLOOKUP(C1042,'9'!$B$2:$H$1187,6,FALSE)</f>
        <v>10</v>
      </c>
      <c r="AQ1042" s="122"/>
      <c r="AR1042" s="123"/>
      <c r="AS1042" s="139"/>
      <c r="AT1042" s="124"/>
      <c r="AU1042" s="122"/>
      <c r="AV1042" s="123"/>
      <c r="AW1042" s="139"/>
      <c r="AX1042" s="124"/>
    </row>
    <row r="1043" spans="1:50">
      <c r="A1043" s="245">
        <f>IF(D1043=0," ",RANK(D1043,$D$3:$D$1238,0))</f>
        <v>874</v>
      </c>
      <c r="B1043" s="246">
        <v>874</v>
      </c>
      <c r="C1043" s="283" t="s">
        <v>4841</v>
      </c>
      <c r="D1043" s="115">
        <f>I1043+M1043+Q1043+U1043+Y1043+AC1043+AG1043+AK1043+AO1043+AW1043+AS1043</f>
        <v>6</v>
      </c>
      <c r="E1043" s="115">
        <f>J1043+N1043+R1043+V1043+Z1043+AD1043+AH1043+AL1043+AP1043+AX1043+AT1043</f>
        <v>10</v>
      </c>
      <c r="F1043" s="273">
        <f>COUNTA(H1043,L1043,P1043,T1043,X1043,AB1043,AF1043,AJ1043,AN1043,AV1043,AR1043)</f>
        <v>1</v>
      </c>
      <c r="G1043" s="121"/>
      <c r="H1043" s="5"/>
      <c r="I1043" s="140"/>
      <c r="J1043" s="126"/>
      <c r="K1043" s="125"/>
      <c r="L1043" s="5"/>
      <c r="M1043" s="140"/>
      <c r="N1043" s="126"/>
      <c r="O1043" s="125"/>
      <c r="P1043" s="5"/>
      <c r="Q1043" s="140"/>
      <c r="R1043" s="126"/>
      <c r="S1043" s="125"/>
      <c r="T1043" s="5"/>
      <c r="U1043" s="140"/>
      <c r="V1043" s="126"/>
      <c r="W1043" s="136"/>
      <c r="X1043" s="5"/>
      <c r="Y1043" s="140"/>
      <c r="Z1043" s="126"/>
      <c r="AA1043" s="136"/>
      <c r="AB1043" s="257"/>
      <c r="AC1043" s="140"/>
      <c r="AD1043" s="126"/>
      <c r="AE1043" s="136"/>
      <c r="AF1043" s="5"/>
      <c r="AG1043" s="140"/>
      <c r="AH1043" s="126"/>
      <c r="AI1043" s="155"/>
      <c r="AJ1043" s="123"/>
      <c r="AK1043" s="139"/>
      <c r="AL1043" s="124"/>
      <c r="AM1043" s="155">
        <f>VLOOKUP(C1043,'9'!$B$2:$H$1187,3,FALSE)</f>
        <v>4.207175925925926E-2</v>
      </c>
      <c r="AN1043" s="123">
        <f>VLOOKUP(C1043,'9'!$B$2:$H$1187,4,FALSE)</f>
        <v>200</v>
      </c>
      <c r="AO1043" s="139">
        <f>VLOOKUP(AN1043,Баллы!$A$2:$B$101,2)+AP1043/2</f>
        <v>6</v>
      </c>
      <c r="AP1043" s="124">
        <f>VLOOKUP(C1043,'9'!$B$2:$H$1187,6,FALSE)</f>
        <v>10</v>
      </c>
      <c r="AQ1043" s="122"/>
      <c r="AR1043" s="123"/>
      <c r="AS1043" s="139"/>
      <c r="AT1043" s="124"/>
      <c r="AU1043" s="122"/>
      <c r="AV1043" s="123"/>
      <c r="AW1043" s="139"/>
      <c r="AX1043" s="124"/>
    </row>
    <row r="1044" spans="1:50">
      <c r="A1044" s="245">
        <f>IF(D1044=0," ",RANK(D1044,$D$3:$D$1238,0))</f>
        <v>874</v>
      </c>
      <c r="B1044" s="246">
        <v>874</v>
      </c>
      <c r="C1044" s="283" t="s">
        <v>4842</v>
      </c>
      <c r="D1044" s="115">
        <f>I1044+M1044+Q1044+U1044+Y1044+AC1044+AG1044+AK1044+AO1044+AW1044+AS1044</f>
        <v>6</v>
      </c>
      <c r="E1044" s="115">
        <f>J1044+N1044+R1044+V1044+Z1044+AD1044+AH1044+AL1044+AP1044+AX1044+AT1044</f>
        <v>10</v>
      </c>
      <c r="F1044" s="273">
        <f>COUNTA(H1044,L1044,P1044,T1044,X1044,AB1044,AF1044,AJ1044,AN1044,AV1044,AR1044)</f>
        <v>1</v>
      </c>
      <c r="G1044" s="121"/>
      <c r="H1044" s="5"/>
      <c r="I1044" s="140"/>
      <c r="J1044" s="126"/>
      <c r="K1044" s="125"/>
      <c r="L1044" s="5"/>
      <c r="M1044" s="140"/>
      <c r="N1044" s="126"/>
      <c r="O1044" s="125"/>
      <c r="P1044" s="5"/>
      <c r="Q1044" s="140"/>
      <c r="R1044" s="126"/>
      <c r="S1044" s="125"/>
      <c r="T1044" s="5"/>
      <c r="U1044" s="140"/>
      <c r="V1044" s="126"/>
      <c r="W1044" s="136"/>
      <c r="X1044" s="5"/>
      <c r="Y1044" s="140"/>
      <c r="Z1044" s="126"/>
      <c r="AA1044" s="136"/>
      <c r="AB1044" s="257"/>
      <c r="AC1044" s="140"/>
      <c r="AD1044" s="126"/>
      <c r="AE1044" s="136"/>
      <c r="AF1044" s="5"/>
      <c r="AG1044" s="140"/>
      <c r="AH1044" s="126"/>
      <c r="AI1044" s="155"/>
      <c r="AJ1044" s="123"/>
      <c r="AK1044" s="139"/>
      <c r="AL1044" s="124"/>
      <c r="AM1044" s="155">
        <f>VLOOKUP(C1044,'9'!$B$2:$H$1187,3,FALSE)</f>
        <v>4.341435185185185E-2</v>
      </c>
      <c r="AN1044" s="123">
        <f>VLOOKUP(C1044,'9'!$B$2:$H$1187,4,FALSE)</f>
        <v>201</v>
      </c>
      <c r="AO1044" s="139">
        <f>VLOOKUP(AN1044,Баллы!$A$2:$B$101,2)+AP1044/2</f>
        <v>6</v>
      </c>
      <c r="AP1044" s="124">
        <f>VLOOKUP(C1044,'9'!$B$2:$H$1187,6,FALSE)</f>
        <v>10</v>
      </c>
      <c r="AQ1044" s="122"/>
      <c r="AR1044" s="123"/>
      <c r="AS1044" s="139"/>
      <c r="AT1044" s="124"/>
      <c r="AU1044" s="122"/>
      <c r="AV1044" s="123"/>
      <c r="AW1044" s="139"/>
      <c r="AX1044" s="124"/>
    </row>
    <row r="1045" spans="1:50">
      <c r="A1045" s="245">
        <f>IF(D1045=0," ",RANK(D1045,$D$3:$D$1238,0))</f>
        <v>874</v>
      </c>
      <c r="B1045" s="246">
        <v>874</v>
      </c>
      <c r="C1045" s="283" t="s">
        <v>4845</v>
      </c>
      <c r="D1045" s="115">
        <f>I1045+M1045+Q1045+U1045+Y1045+AC1045+AG1045+AK1045+AO1045+AW1045+AS1045</f>
        <v>6</v>
      </c>
      <c r="E1045" s="115">
        <f>J1045+N1045+R1045+V1045+Z1045+AD1045+AH1045+AL1045+AP1045+AX1045+AT1045</f>
        <v>10</v>
      </c>
      <c r="F1045" s="273">
        <f>COUNTA(H1045,L1045,P1045,T1045,X1045,AB1045,AF1045,AJ1045,AN1045,AV1045,AR1045)</f>
        <v>1</v>
      </c>
      <c r="G1045" s="121"/>
      <c r="H1045" s="5"/>
      <c r="I1045" s="140"/>
      <c r="J1045" s="126"/>
      <c r="K1045" s="125"/>
      <c r="L1045" s="5"/>
      <c r="M1045" s="140"/>
      <c r="N1045" s="126"/>
      <c r="O1045" s="125"/>
      <c r="P1045" s="5"/>
      <c r="Q1045" s="140"/>
      <c r="R1045" s="126"/>
      <c r="S1045" s="125"/>
      <c r="T1045" s="5"/>
      <c r="U1045" s="140"/>
      <c r="V1045" s="126"/>
      <c r="W1045" s="136"/>
      <c r="X1045" s="5"/>
      <c r="Y1045" s="140"/>
      <c r="Z1045" s="126"/>
      <c r="AA1045" s="136"/>
      <c r="AB1045" s="257"/>
      <c r="AC1045" s="140"/>
      <c r="AD1045" s="126"/>
      <c r="AE1045" s="136"/>
      <c r="AF1045" s="5"/>
      <c r="AG1045" s="140"/>
      <c r="AH1045" s="126"/>
      <c r="AI1045" s="155"/>
      <c r="AJ1045" s="123"/>
      <c r="AK1045" s="139"/>
      <c r="AL1045" s="124"/>
      <c r="AM1045" s="155">
        <f>VLOOKUP(C1045,'9'!$B$2:$H$1187,3,FALSE)</f>
        <v>4.358796296296296E-2</v>
      </c>
      <c r="AN1045" s="123">
        <f>VLOOKUP(C1045,'9'!$B$2:$H$1187,4,FALSE)</f>
        <v>205</v>
      </c>
      <c r="AO1045" s="139">
        <f>VLOOKUP(AN1045,Баллы!$A$2:$B$101,2)+AP1045/2</f>
        <v>6</v>
      </c>
      <c r="AP1045" s="124">
        <f>VLOOKUP(C1045,'9'!$B$2:$H$1187,6,FALSE)</f>
        <v>10</v>
      </c>
      <c r="AQ1045" s="122"/>
      <c r="AR1045" s="123"/>
      <c r="AS1045" s="139"/>
      <c r="AT1045" s="124"/>
      <c r="AU1045" s="122"/>
      <c r="AV1045" s="123"/>
      <c r="AW1045" s="139"/>
      <c r="AX1045" s="124"/>
    </row>
    <row r="1046" spans="1:50">
      <c r="A1046" s="245">
        <f>IF(D1046=0," ",RANK(D1046,$D$3:$D$1238,0))</f>
        <v>874</v>
      </c>
      <c r="B1046" s="246">
        <v>874</v>
      </c>
      <c r="C1046" s="283" t="s">
        <v>4846</v>
      </c>
      <c r="D1046" s="115">
        <f>I1046+M1046+Q1046+U1046+Y1046+AC1046+AG1046+AK1046+AO1046+AW1046+AS1046</f>
        <v>6</v>
      </c>
      <c r="E1046" s="115">
        <f>J1046+N1046+R1046+V1046+Z1046+AD1046+AH1046+AL1046+AP1046+AX1046+AT1046</f>
        <v>10</v>
      </c>
      <c r="F1046" s="273">
        <f>COUNTA(H1046,L1046,P1046,T1046,X1046,AB1046,AF1046,AJ1046,AN1046,AV1046,AR1046)</f>
        <v>1</v>
      </c>
      <c r="G1046" s="121"/>
      <c r="H1046" s="5"/>
      <c r="I1046" s="140"/>
      <c r="J1046" s="126"/>
      <c r="K1046" s="125"/>
      <c r="L1046" s="5"/>
      <c r="M1046" s="140"/>
      <c r="N1046" s="126"/>
      <c r="O1046" s="125"/>
      <c r="P1046" s="5"/>
      <c r="Q1046" s="140"/>
      <c r="R1046" s="126"/>
      <c r="S1046" s="125"/>
      <c r="T1046" s="5"/>
      <c r="U1046" s="140"/>
      <c r="V1046" s="126"/>
      <c r="W1046" s="136"/>
      <c r="X1046" s="5"/>
      <c r="Y1046" s="140"/>
      <c r="Z1046" s="126"/>
      <c r="AA1046" s="136"/>
      <c r="AB1046" s="257"/>
      <c r="AC1046" s="140"/>
      <c r="AD1046" s="126"/>
      <c r="AE1046" s="136"/>
      <c r="AF1046" s="5"/>
      <c r="AG1046" s="140"/>
      <c r="AH1046" s="126"/>
      <c r="AI1046" s="155"/>
      <c r="AJ1046" s="123"/>
      <c r="AK1046" s="139"/>
      <c r="AL1046" s="124"/>
      <c r="AM1046" s="155">
        <f>VLOOKUP(C1046,'9'!$B$2:$H$1187,3,FALSE)</f>
        <v>4.3738425925925924E-2</v>
      </c>
      <c r="AN1046" s="123">
        <f>VLOOKUP(C1046,'9'!$B$2:$H$1187,4,FALSE)</f>
        <v>206</v>
      </c>
      <c r="AO1046" s="139">
        <f>VLOOKUP(AN1046,Баллы!$A$2:$B$101,2)+AP1046/2</f>
        <v>6</v>
      </c>
      <c r="AP1046" s="124">
        <f>VLOOKUP(C1046,'9'!$B$2:$H$1187,6,FALSE)</f>
        <v>10</v>
      </c>
      <c r="AQ1046" s="122"/>
      <c r="AR1046" s="123"/>
      <c r="AS1046" s="139"/>
      <c r="AT1046" s="124"/>
      <c r="AU1046" s="122"/>
      <c r="AV1046" s="123"/>
      <c r="AW1046" s="139"/>
      <c r="AX1046" s="124"/>
    </row>
    <row r="1047" spans="1:50">
      <c r="A1047" s="245">
        <f>IF(D1047=0," ",RANK(D1047,$D$3:$D$1238,0))</f>
        <v>874</v>
      </c>
      <c r="B1047" s="246">
        <v>874</v>
      </c>
      <c r="C1047" s="283" t="s">
        <v>4848</v>
      </c>
      <c r="D1047" s="115">
        <f>I1047+M1047+Q1047+U1047+Y1047+AC1047+AG1047+AK1047+AO1047+AW1047+AS1047</f>
        <v>6</v>
      </c>
      <c r="E1047" s="115">
        <f>J1047+N1047+R1047+V1047+Z1047+AD1047+AH1047+AL1047+AP1047+AX1047+AT1047</f>
        <v>10</v>
      </c>
      <c r="F1047" s="273">
        <f>COUNTA(H1047,L1047,P1047,T1047,X1047,AB1047,AF1047,AJ1047,AN1047,AV1047,AR1047)</f>
        <v>1</v>
      </c>
      <c r="G1047" s="121"/>
      <c r="H1047" s="5"/>
      <c r="I1047" s="140"/>
      <c r="J1047" s="126"/>
      <c r="K1047" s="125"/>
      <c r="L1047" s="5"/>
      <c r="M1047" s="140"/>
      <c r="N1047" s="126"/>
      <c r="O1047" s="125"/>
      <c r="P1047" s="5"/>
      <c r="Q1047" s="140"/>
      <c r="R1047" s="126"/>
      <c r="S1047" s="125"/>
      <c r="T1047" s="5"/>
      <c r="U1047" s="140"/>
      <c r="V1047" s="126"/>
      <c r="W1047" s="136"/>
      <c r="X1047" s="5"/>
      <c r="Y1047" s="140"/>
      <c r="Z1047" s="126"/>
      <c r="AA1047" s="136"/>
      <c r="AB1047" s="257"/>
      <c r="AC1047" s="140"/>
      <c r="AD1047" s="126"/>
      <c r="AE1047" s="136"/>
      <c r="AF1047" s="5"/>
      <c r="AG1047" s="140"/>
      <c r="AH1047" s="126"/>
      <c r="AI1047" s="155"/>
      <c r="AJ1047" s="123"/>
      <c r="AK1047" s="139"/>
      <c r="AL1047" s="124"/>
      <c r="AM1047" s="155">
        <f>VLOOKUP(C1047,'9'!$B$2:$H$1187,3,FALSE)</f>
        <v>4.3576388888888887E-2</v>
      </c>
      <c r="AN1047" s="123">
        <f>VLOOKUP(C1047,'9'!$B$2:$H$1187,4,FALSE)</f>
        <v>208</v>
      </c>
      <c r="AO1047" s="139">
        <f>VLOOKUP(AN1047,Баллы!$A$2:$B$101,2)+AP1047/2</f>
        <v>6</v>
      </c>
      <c r="AP1047" s="124">
        <f>VLOOKUP(C1047,'9'!$B$2:$H$1187,6,FALSE)</f>
        <v>10</v>
      </c>
      <c r="AQ1047" s="122"/>
      <c r="AR1047" s="123"/>
      <c r="AS1047" s="139"/>
      <c r="AT1047" s="124"/>
      <c r="AU1047" s="122"/>
      <c r="AV1047" s="123"/>
      <c r="AW1047" s="139"/>
      <c r="AX1047" s="124"/>
    </row>
    <row r="1048" spans="1:50">
      <c r="A1048" s="245">
        <f>IF(D1048=0," ",RANK(D1048,$D$3:$D$1238,0))</f>
        <v>874</v>
      </c>
      <c r="B1048" s="246">
        <v>874</v>
      </c>
      <c r="C1048" s="283" t="s">
        <v>4851</v>
      </c>
      <c r="D1048" s="115">
        <f>I1048+M1048+Q1048+U1048+Y1048+AC1048+AG1048+AK1048+AO1048+AW1048+AS1048</f>
        <v>6</v>
      </c>
      <c r="E1048" s="115">
        <f>J1048+N1048+R1048+V1048+Z1048+AD1048+AH1048+AL1048+AP1048+AX1048+AT1048</f>
        <v>10</v>
      </c>
      <c r="F1048" s="273">
        <f>COUNTA(H1048,L1048,P1048,T1048,X1048,AB1048,AF1048,AJ1048,AN1048,AV1048,AR1048)</f>
        <v>1</v>
      </c>
      <c r="G1048" s="121"/>
      <c r="H1048" s="5"/>
      <c r="I1048" s="140"/>
      <c r="J1048" s="126"/>
      <c r="K1048" s="125"/>
      <c r="L1048" s="5"/>
      <c r="M1048" s="140"/>
      <c r="N1048" s="126"/>
      <c r="O1048" s="125"/>
      <c r="P1048" s="5"/>
      <c r="Q1048" s="140"/>
      <c r="R1048" s="126"/>
      <c r="S1048" s="125"/>
      <c r="T1048" s="5"/>
      <c r="U1048" s="140"/>
      <c r="V1048" s="126"/>
      <c r="W1048" s="136"/>
      <c r="X1048" s="5"/>
      <c r="Y1048" s="140"/>
      <c r="Z1048" s="126"/>
      <c r="AA1048" s="136"/>
      <c r="AB1048" s="257"/>
      <c r="AC1048" s="140"/>
      <c r="AD1048" s="126"/>
      <c r="AE1048" s="136"/>
      <c r="AF1048" s="5"/>
      <c r="AG1048" s="140"/>
      <c r="AH1048" s="126"/>
      <c r="AI1048" s="155"/>
      <c r="AJ1048" s="123"/>
      <c r="AK1048" s="139"/>
      <c r="AL1048" s="124"/>
      <c r="AM1048" s="155">
        <f>VLOOKUP(C1048,'9'!$B$2:$H$1187,3,FALSE)</f>
        <v>4.3969907407407409E-2</v>
      </c>
      <c r="AN1048" s="123">
        <f>VLOOKUP(C1048,'9'!$B$2:$H$1187,4,FALSE)</f>
        <v>212</v>
      </c>
      <c r="AO1048" s="139">
        <f>VLOOKUP(AN1048,Баллы!$A$2:$B$101,2)+AP1048/2</f>
        <v>6</v>
      </c>
      <c r="AP1048" s="124">
        <f>VLOOKUP(C1048,'9'!$B$2:$H$1187,6,FALSE)</f>
        <v>10</v>
      </c>
      <c r="AQ1048" s="122"/>
      <c r="AR1048" s="123"/>
      <c r="AS1048" s="139"/>
      <c r="AT1048" s="124"/>
      <c r="AU1048" s="122"/>
      <c r="AV1048" s="123"/>
      <c r="AW1048" s="139"/>
      <c r="AX1048" s="124"/>
    </row>
    <row r="1049" spans="1:50">
      <c r="A1049" s="245">
        <f>IF(D1049=0," ",RANK(D1049,$D$3:$D$1238,0))</f>
        <v>874</v>
      </c>
      <c r="B1049" s="246">
        <v>874</v>
      </c>
      <c r="C1049" s="283" t="s">
        <v>4852</v>
      </c>
      <c r="D1049" s="115">
        <f>I1049+M1049+Q1049+U1049+Y1049+AC1049+AG1049+AK1049+AO1049+AW1049+AS1049</f>
        <v>6</v>
      </c>
      <c r="E1049" s="115">
        <f>J1049+N1049+R1049+V1049+Z1049+AD1049+AH1049+AL1049+AP1049+AX1049+AT1049</f>
        <v>10</v>
      </c>
      <c r="F1049" s="273">
        <f>COUNTA(H1049,L1049,P1049,T1049,X1049,AB1049,AF1049,AJ1049,AN1049,AV1049,AR1049)</f>
        <v>1</v>
      </c>
      <c r="G1049" s="121"/>
      <c r="H1049" s="5"/>
      <c r="I1049" s="140"/>
      <c r="J1049" s="126"/>
      <c r="K1049" s="125"/>
      <c r="L1049" s="5"/>
      <c r="M1049" s="140"/>
      <c r="N1049" s="126"/>
      <c r="O1049" s="125"/>
      <c r="P1049" s="5"/>
      <c r="Q1049" s="140"/>
      <c r="R1049" s="126"/>
      <c r="S1049" s="125"/>
      <c r="T1049" s="5"/>
      <c r="U1049" s="140"/>
      <c r="V1049" s="126"/>
      <c r="W1049" s="136"/>
      <c r="X1049" s="5"/>
      <c r="Y1049" s="140"/>
      <c r="Z1049" s="126"/>
      <c r="AA1049" s="136"/>
      <c r="AB1049" s="257"/>
      <c r="AC1049" s="140"/>
      <c r="AD1049" s="126"/>
      <c r="AE1049" s="136"/>
      <c r="AF1049" s="5"/>
      <c r="AG1049" s="140"/>
      <c r="AH1049" s="126"/>
      <c r="AI1049" s="155"/>
      <c r="AJ1049" s="123"/>
      <c r="AK1049" s="139"/>
      <c r="AL1049" s="124"/>
      <c r="AM1049" s="155">
        <f>VLOOKUP(C1049,'9'!$B$2:$H$1187,3,FALSE)</f>
        <v>4.4479166666666667E-2</v>
      </c>
      <c r="AN1049" s="123">
        <f>VLOOKUP(C1049,'9'!$B$2:$H$1187,4,FALSE)</f>
        <v>213</v>
      </c>
      <c r="AO1049" s="139">
        <f>VLOOKUP(AN1049,Баллы!$A$2:$B$101,2)+AP1049/2</f>
        <v>6</v>
      </c>
      <c r="AP1049" s="124">
        <f>VLOOKUP(C1049,'9'!$B$2:$H$1187,6,FALSE)</f>
        <v>10</v>
      </c>
      <c r="AQ1049" s="122"/>
      <c r="AR1049" s="123"/>
      <c r="AS1049" s="139"/>
      <c r="AT1049" s="124"/>
      <c r="AU1049" s="122"/>
      <c r="AV1049" s="123"/>
      <c r="AW1049" s="139"/>
      <c r="AX1049" s="124"/>
    </row>
    <row r="1050" spans="1:50">
      <c r="A1050" s="245">
        <f>IF(D1050=0," ",RANK(D1050,$D$3:$D$1238,0))</f>
        <v>874</v>
      </c>
      <c r="B1050" s="246">
        <v>874</v>
      </c>
      <c r="C1050" s="283" t="s">
        <v>4853</v>
      </c>
      <c r="D1050" s="115">
        <f>I1050+M1050+Q1050+U1050+Y1050+AC1050+AG1050+AK1050+AO1050+AW1050+AS1050</f>
        <v>6</v>
      </c>
      <c r="E1050" s="115">
        <f>J1050+N1050+R1050+V1050+Z1050+AD1050+AH1050+AL1050+AP1050+AX1050+AT1050</f>
        <v>10</v>
      </c>
      <c r="F1050" s="273">
        <f>COUNTA(H1050,L1050,P1050,T1050,X1050,AB1050,AF1050,AJ1050,AN1050,AV1050,AR1050)</f>
        <v>1</v>
      </c>
      <c r="G1050" s="121"/>
      <c r="H1050" s="5"/>
      <c r="I1050" s="140"/>
      <c r="J1050" s="126"/>
      <c r="K1050" s="125"/>
      <c r="L1050" s="5"/>
      <c r="M1050" s="140"/>
      <c r="N1050" s="126"/>
      <c r="O1050" s="125"/>
      <c r="P1050" s="5"/>
      <c r="Q1050" s="140"/>
      <c r="R1050" s="126"/>
      <c r="S1050" s="125"/>
      <c r="T1050" s="5"/>
      <c r="U1050" s="140"/>
      <c r="V1050" s="126"/>
      <c r="W1050" s="136"/>
      <c r="X1050" s="5"/>
      <c r="Y1050" s="140"/>
      <c r="Z1050" s="126"/>
      <c r="AA1050" s="136"/>
      <c r="AB1050" s="257"/>
      <c r="AC1050" s="140"/>
      <c r="AD1050" s="126"/>
      <c r="AE1050" s="136"/>
      <c r="AF1050" s="5"/>
      <c r="AG1050" s="140"/>
      <c r="AH1050" s="126"/>
      <c r="AI1050" s="155"/>
      <c r="AJ1050" s="123"/>
      <c r="AK1050" s="139"/>
      <c r="AL1050" s="124"/>
      <c r="AM1050" s="155">
        <f>VLOOKUP(C1050,'9'!$B$2:$H$1187,3,FALSE)</f>
        <v>4.4074074074074071E-2</v>
      </c>
      <c r="AN1050" s="123">
        <f>VLOOKUP(C1050,'9'!$B$2:$H$1187,4,FALSE)</f>
        <v>214</v>
      </c>
      <c r="AO1050" s="139">
        <f>VLOOKUP(AN1050,Баллы!$A$2:$B$101,2)+AP1050/2</f>
        <v>6</v>
      </c>
      <c r="AP1050" s="124">
        <f>VLOOKUP(C1050,'9'!$B$2:$H$1187,6,FALSE)</f>
        <v>10</v>
      </c>
      <c r="AQ1050" s="122"/>
      <c r="AR1050" s="123"/>
      <c r="AS1050" s="139"/>
      <c r="AT1050" s="124"/>
      <c r="AU1050" s="122"/>
      <c r="AV1050" s="123"/>
      <c r="AW1050" s="139"/>
      <c r="AX1050" s="124"/>
    </row>
    <row r="1051" spans="1:50">
      <c r="A1051" s="245">
        <f>IF(D1051=0," ",RANK(D1051,$D$3:$D$1238,0))</f>
        <v>874</v>
      </c>
      <c r="B1051" s="246">
        <v>874</v>
      </c>
      <c r="C1051" s="283" t="s">
        <v>4854</v>
      </c>
      <c r="D1051" s="115">
        <f>I1051+M1051+Q1051+U1051+Y1051+AC1051+AG1051+AK1051+AO1051+AW1051+AS1051</f>
        <v>6</v>
      </c>
      <c r="E1051" s="115">
        <f>J1051+N1051+R1051+V1051+Z1051+AD1051+AH1051+AL1051+AP1051+AX1051+AT1051</f>
        <v>10</v>
      </c>
      <c r="F1051" s="273">
        <f>COUNTA(H1051,L1051,P1051,T1051,X1051,AB1051,AF1051,AJ1051,AN1051,AV1051,AR1051)</f>
        <v>1</v>
      </c>
      <c r="G1051" s="121"/>
      <c r="H1051" s="5"/>
      <c r="I1051" s="140"/>
      <c r="J1051" s="126"/>
      <c r="K1051" s="125"/>
      <c r="L1051" s="5"/>
      <c r="M1051" s="140"/>
      <c r="N1051" s="126"/>
      <c r="O1051" s="125"/>
      <c r="P1051" s="5"/>
      <c r="Q1051" s="140"/>
      <c r="R1051" s="126"/>
      <c r="S1051" s="125"/>
      <c r="T1051" s="5"/>
      <c r="U1051" s="140"/>
      <c r="V1051" s="126"/>
      <c r="W1051" s="136"/>
      <c r="X1051" s="5"/>
      <c r="Y1051" s="140"/>
      <c r="Z1051" s="126"/>
      <c r="AA1051" s="136"/>
      <c r="AB1051" s="257"/>
      <c r="AC1051" s="140"/>
      <c r="AD1051" s="126"/>
      <c r="AE1051" s="136"/>
      <c r="AF1051" s="5"/>
      <c r="AG1051" s="140"/>
      <c r="AH1051" s="126"/>
      <c r="AI1051" s="155"/>
      <c r="AJ1051" s="123"/>
      <c r="AK1051" s="139"/>
      <c r="AL1051" s="124"/>
      <c r="AM1051" s="155">
        <f>VLOOKUP(C1051,'9'!$B$2:$H$1187,3,FALSE)</f>
        <v>4.4664351851851851E-2</v>
      </c>
      <c r="AN1051" s="123">
        <f>VLOOKUP(C1051,'9'!$B$2:$H$1187,4,FALSE)</f>
        <v>215</v>
      </c>
      <c r="AO1051" s="139">
        <f>VLOOKUP(AN1051,Баллы!$A$2:$B$101,2)+AP1051/2</f>
        <v>6</v>
      </c>
      <c r="AP1051" s="124">
        <f>VLOOKUP(C1051,'9'!$B$2:$H$1187,6,FALSE)</f>
        <v>10</v>
      </c>
      <c r="AQ1051" s="122"/>
      <c r="AR1051" s="123"/>
      <c r="AS1051" s="139"/>
      <c r="AT1051" s="124"/>
      <c r="AU1051" s="122"/>
      <c r="AV1051" s="123"/>
      <c r="AW1051" s="139"/>
      <c r="AX1051" s="124"/>
    </row>
    <row r="1052" spans="1:50">
      <c r="A1052" s="245">
        <f>IF(D1052=0," ",RANK(D1052,$D$3:$D$1238,0))</f>
        <v>874</v>
      </c>
      <c r="B1052" s="246">
        <v>874</v>
      </c>
      <c r="C1052" s="283" t="s">
        <v>4855</v>
      </c>
      <c r="D1052" s="115">
        <f>I1052+M1052+Q1052+U1052+Y1052+AC1052+AG1052+AK1052+AO1052+AW1052+AS1052</f>
        <v>6</v>
      </c>
      <c r="E1052" s="115">
        <f>J1052+N1052+R1052+V1052+Z1052+AD1052+AH1052+AL1052+AP1052+AX1052+AT1052</f>
        <v>10</v>
      </c>
      <c r="F1052" s="273">
        <f>COUNTA(H1052,L1052,P1052,T1052,X1052,AB1052,AF1052,AJ1052,AN1052,AV1052,AR1052)</f>
        <v>1</v>
      </c>
      <c r="G1052" s="121"/>
      <c r="H1052" s="5"/>
      <c r="I1052" s="140"/>
      <c r="J1052" s="126"/>
      <c r="K1052" s="125"/>
      <c r="L1052" s="5"/>
      <c r="M1052" s="140"/>
      <c r="N1052" s="126"/>
      <c r="O1052" s="125"/>
      <c r="P1052" s="5"/>
      <c r="Q1052" s="140"/>
      <c r="R1052" s="126"/>
      <c r="S1052" s="125"/>
      <c r="T1052" s="5"/>
      <c r="U1052" s="140"/>
      <c r="V1052" s="126"/>
      <c r="W1052" s="136"/>
      <c r="X1052" s="5"/>
      <c r="Y1052" s="140"/>
      <c r="Z1052" s="126"/>
      <c r="AA1052" s="136"/>
      <c r="AB1052" s="257"/>
      <c r="AC1052" s="140"/>
      <c r="AD1052" s="126"/>
      <c r="AE1052" s="136"/>
      <c r="AF1052" s="5"/>
      <c r="AG1052" s="140"/>
      <c r="AH1052" s="126"/>
      <c r="AI1052" s="155"/>
      <c r="AJ1052" s="123"/>
      <c r="AK1052" s="139"/>
      <c r="AL1052" s="124"/>
      <c r="AM1052" s="155">
        <f>VLOOKUP(C1052,'9'!$B$2:$H$1187,3,FALSE)</f>
        <v>4.4247685185185189E-2</v>
      </c>
      <c r="AN1052" s="123">
        <f>VLOOKUP(C1052,'9'!$B$2:$H$1187,4,FALSE)</f>
        <v>216</v>
      </c>
      <c r="AO1052" s="139">
        <f>VLOOKUP(AN1052,Баллы!$A$2:$B$101,2)+AP1052/2</f>
        <v>6</v>
      </c>
      <c r="AP1052" s="124">
        <f>VLOOKUP(C1052,'9'!$B$2:$H$1187,6,FALSE)</f>
        <v>10</v>
      </c>
      <c r="AQ1052" s="122"/>
      <c r="AR1052" s="123"/>
      <c r="AS1052" s="139"/>
      <c r="AT1052" s="124"/>
      <c r="AU1052" s="122"/>
      <c r="AV1052" s="123"/>
      <c r="AW1052" s="139"/>
      <c r="AX1052" s="124"/>
    </row>
    <row r="1053" spans="1:50">
      <c r="A1053" s="245">
        <f>IF(D1053=0," ",RANK(D1053,$D$3:$D$1238,0))</f>
        <v>874</v>
      </c>
      <c r="B1053" s="246">
        <v>874</v>
      </c>
      <c r="C1053" s="283" t="s">
        <v>5700</v>
      </c>
      <c r="D1053" s="115">
        <f>I1053+M1053+Q1053+U1053+Y1053+AC1053+AG1053+AK1053+AO1053+AW1053+AS1053</f>
        <v>6</v>
      </c>
      <c r="E1053" s="115">
        <f>J1053+N1053+R1053+V1053+Z1053+AD1053+AH1053+AL1053+AP1053+AX1053+AT1053</f>
        <v>10</v>
      </c>
      <c r="F1053" s="273">
        <f>COUNTA(H1053,L1053,P1053,T1053,X1053,AB1053,AF1053,AJ1053,AN1053,AV1053,AR1053)</f>
        <v>1</v>
      </c>
      <c r="G1053" s="121"/>
      <c r="H1053" s="5"/>
      <c r="I1053" s="140"/>
      <c r="J1053" s="126"/>
      <c r="K1053" s="125"/>
      <c r="L1053" s="5"/>
      <c r="M1053" s="140"/>
      <c r="N1053" s="126"/>
      <c r="O1053" s="125"/>
      <c r="P1053" s="5"/>
      <c r="Q1053" s="140"/>
      <c r="R1053" s="126"/>
      <c r="S1053" s="125"/>
      <c r="T1053" s="5"/>
      <c r="U1053" s="140"/>
      <c r="V1053" s="126"/>
      <c r="W1053" s="136"/>
      <c r="X1053" s="5"/>
      <c r="Y1053" s="140"/>
      <c r="Z1053" s="126"/>
      <c r="AA1053" s="136"/>
      <c r="AB1053" s="257"/>
      <c r="AC1053" s="140"/>
      <c r="AD1053" s="126"/>
      <c r="AE1053" s="136"/>
      <c r="AF1053" s="5"/>
      <c r="AG1053" s="140"/>
      <c r="AH1053" s="126"/>
      <c r="AI1053" s="155"/>
      <c r="AJ1053" s="123"/>
      <c r="AK1053" s="139"/>
      <c r="AL1053" s="124"/>
      <c r="AM1053" s="155">
        <f>VLOOKUP(C1053,'9'!$B$2:$H$1187,3,FALSE)</f>
        <v>4.4884259259259263E-2</v>
      </c>
      <c r="AN1053" s="123">
        <f>VLOOKUP(C1053,'9'!$B$2:$H$1187,4,FALSE)</f>
        <v>217</v>
      </c>
      <c r="AO1053" s="139">
        <f>VLOOKUP(AN1053,Баллы!$A$2:$B$101,2)+AP1053/2</f>
        <v>6</v>
      </c>
      <c r="AP1053" s="124">
        <f>VLOOKUP(C1053,'9'!$B$2:$H$1187,6,FALSE)</f>
        <v>10</v>
      </c>
      <c r="AQ1053" s="122"/>
      <c r="AR1053" s="123"/>
      <c r="AS1053" s="139"/>
      <c r="AT1053" s="124"/>
      <c r="AU1053" s="122"/>
      <c r="AV1053" s="123"/>
      <c r="AW1053" s="139"/>
      <c r="AX1053" s="124"/>
    </row>
    <row r="1054" spans="1:50">
      <c r="A1054" s="245">
        <f>IF(D1054=0," ",RANK(D1054,$D$3:$D$1238,0))</f>
        <v>874</v>
      </c>
      <c r="B1054" s="246">
        <v>874</v>
      </c>
      <c r="C1054" s="283" t="s">
        <v>4856</v>
      </c>
      <c r="D1054" s="115">
        <f>I1054+M1054+Q1054+U1054+Y1054+AC1054+AG1054+AK1054+AO1054+AW1054+AS1054</f>
        <v>6</v>
      </c>
      <c r="E1054" s="115">
        <f>J1054+N1054+R1054+V1054+Z1054+AD1054+AH1054+AL1054+AP1054+AX1054+AT1054</f>
        <v>10</v>
      </c>
      <c r="F1054" s="273">
        <f>COUNTA(H1054,L1054,P1054,T1054,X1054,AB1054,AF1054,AJ1054,AN1054,AV1054,AR1054)</f>
        <v>1</v>
      </c>
      <c r="G1054" s="121"/>
      <c r="H1054" s="5"/>
      <c r="I1054" s="140"/>
      <c r="J1054" s="126"/>
      <c r="K1054" s="125"/>
      <c r="L1054" s="5"/>
      <c r="M1054" s="140"/>
      <c r="N1054" s="126"/>
      <c r="O1054" s="125"/>
      <c r="P1054" s="5"/>
      <c r="Q1054" s="140"/>
      <c r="R1054" s="126"/>
      <c r="S1054" s="125"/>
      <c r="T1054" s="5"/>
      <c r="U1054" s="140"/>
      <c r="V1054" s="126"/>
      <c r="W1054" s="136"/>
      <c r="X1054" s="5"/>
      <c r="Y1054" s="140"/>
      <c r="Z1054" s="126"/>
      <c r="AA1054" s="136"/>
      <c r="AB1054" s="257"/>
      <c r="AC1054" s="140"/>
      <c r="AD1054" s="126"/>
      <c r="AE1054" s="136"/>
      <c r="AF1054" s="5"/>
      <c r="AG1054" s="140"/>
      <c r="AH1054" s="126"/>
      <c r="AI1054" s="155"/>
      <c r="AJ1054" s="123"/>
      <c r="AK1054" s="139"/>
      <c r="AL1054" s="124"/>
      <c r="AM1054" s="155">
        <f>VLOOKUP(C1054,'9'!$B$2:$H$1187,3,FALSE)</f>
        <v>4.4374999999999998E-2</v>
      </c>
      <c r="AN1054" s="123">
        <f>VLOOKUP(C1054,'9'!$B$2:$H$1187,4,FALSE)</f>
        <v>218</v>
      </c>
      <c r="AO1054" s="139">
        <f>VLOOKUP(AN1054,Баллы!$A$2:$B$101,2)+AP1054/2</f>
        <v>6</v>
      </c>
      <c r="AP1054" s="124">
        <f>VLOOKUP(C1054,'9'!$B$2:$H$1187,6,FALSE)</f>
        <v>10</v>
      </c>
      <c r="AQ1054" s="122"/>
      <c r="AR1054" s="123"/>
      <c r="AS1054" s="139"/>
      <c r="AT1054" s="124"/>
      <c r="AU1054" s="122"/>
      <c r="AV1054" s="123"/>
      <c r="AW1054" s="139"/>
      <c r="AX1054" s="124"/>
    </row>
    <row r="1055" spans="1:50">
      <c r="A1055" s="245">
        <f>IF(D1055=0," ",RANK(D1055,$D$3:$D$1238,0))</f>
        <v>874</v>
      </c>
      <c r="B1055" s="246">
        <v>874</v>
      </c>
      <c r="C1055" s="283" t="s">
        <v>4859</v>
      </c>
      <c r="D1055" s="115">
        <f>I1055+M1055+Q1055+U1055+Y1055+AC1055+AG1055+AK1055+AO1055+AW1055+AS1055</f>
        <v>6</v>
      </c>
      <c r="E1055" s="115">
        <f>J1055+N1055+R1055+V1055+Z1055+AD1055+AH1055+AL1055+AP1055+AX1055+AT1055</f>
        <v>10</v>
      </c>
      <c r="F1055" s="273">
        <f>COUNTA(H1055,L1055,P1055,T1055,X1055,AB1055,AF1055,AJ1055,AN1055,AV1055,AR1055)</f>
        <v>1</v>
      </c>
      <c r="G1055" s="121"/>
      <c r="H1055" s="5"/>
      <c r="I1055" s="140"/>
      <c r="J1055" s="126"/>
      <c r="K1055" s="125"/>
      <c r="L1055" s="5"/>
      <c r="M1055" s="140"/>
      <c r="N1055" s="126"/>
      <c r="O1055" s="125"/>
      <c r="P1055" s="5"/>
      <c r="Q1055" s="140"/>
      <c r="R1055" s="126"/>
      <c r="S1055" s="125"/>
      <c r="T1055" s="5"/>
      <c r="U1055" s="140"/>
      <c r="V1055" s="126"/>
      <c r="W1055" s="136"/>
      <c r="X1055" s="5"/>
      <c r="Y1055" s="140"/>
      <c r="Z1055" s="126"/>
      <c r="AA1055" s="136"/>
      <c r="AB1055" s="257"/>
      <c r="AC1055" s="140"/>
      <c r="AD1055" s="126"/>
      <c r="AE1055" s="136"/>
      <c r="AF1055" s="5"/>
      <c r="AG1055" s="140"/>
      <c r="AH1055" s="126"/>
      <c r="AI1055" s="155"/>
      <c r="AJ1055" s="123"/>
      <c r="AK1055" s="139"/>
      <c r="AL1055" s="124"/>
      <c r="AM1055" s="155">
        <f>VLOOKUP(C1055,'9'!$B$2:$H$1187,3,FALSE)</f>
        <v>4.5196759259259256E-2</v>
      </c>
      <c r="AN1055" s="123">
        <f>VLOOKUP(C1055,'9'!$B$2:$H$1187,4,FALSE)</f>
        <v>221</v>
      </c>
      <c r="AO1055" s="139">
        <f>VLOOKUP(AN1055,Баллы!$A$2:$B$101,2)+AP1055/2</f>
        <v>6</v>
      </c>
      <c r="AP1055" s="124">
        <f>VLOOKUP(C1055,'9'!$B$2:$H$1187,6,FALSE)</f>
        <v>10</v>
      </c>
      <c r="AQ1055" s="122"/>
      <c r="AR1055" s="123"/>
      <c r="AS1055" s="139"/>
      <c r="AT1055" s="124"/>
      <c r="AU1055" s="122"/>
      <c r="AV1055" s="123"/>
      <c r="AW1055" s="139"/>
      <c r="AX1055" s="124"/>
    </row>
    <row r="1056" spans="1:50">
      <c r="A1056" s="245">
        <f>IF(D1056=0," ",RANK(D1056,$D$3:$D$1238,0))</f>
        <v>874</v>
      </c>
      <c r="B1056" s="246">
        <v>874</v>
      </c>
      <c r="C1056" s="283" t="s">
        <v>4861</v>
      </c>
      <c r="D1056" s="115">
        <f>I1056+M1056+Q1056+U1056+Y1056+AC1056+AG1056+AK1056+AO1056+AW1056+AS1056</f>
        <v>6</v>
      </c>
      <c r="E1056" s="115">
        <f>J1056+N1056+R1056+V1056+Z1056+AD1056+AH1056+AL1056+AP1056+AX1056+AT1056</f>
        <v>10</v>
      </c>
      <c r="F1056" s="273">
        <f>COUNTA(H1056,L1056,P1056,T1056,X1056,AB1056,AF1056,AJ1056,AN1056,AV1056,AR1056)</f>
        <v>1</v>
      </c>
      <c r="G1056" s="121"/>
      <c r="H1056" s="5"/>
      <c r="I1056" s="140"/>
      <c r="J1056" s="126"/>
      <c r="K1056" s="125"/>
      <c r="L1056" s="5"/>
      <c r="M1056" s="140"/>
      <c r="N1056" s="126"/>
      <c r="O1056" s="125"/>
      <c r="P1056" s="5"/>
      <c r="Q1056" s="140"/>
      <c r="R1056" s="126"/>
      <c r="S1056" s="125"/>
      <c r="T1056" s="5"/>
      <c r="U1056" s="140"/>
      <c r="V1056" s="126"/>
      <c r="W1056" s="136"/>
      <c r="X1056" s="5"/>
      <c r="Y1056" s="140"/>
      <c r="Z1056" s="126"/>
      <c r="AA1056" s="136"/>
      <c r="AB1056" s="257"/>
      <c r="AC1056" s="140"/>
      <c r="AD1056" s="126"/>
      <c r="AE1056" s="136"/>
      <c r="AF1056" s="5"/>
      <c r="AG1056" s="140"/>
      <c r="AH1056" s="126"/>
      <c r="AI1056" s="155"/>
      <c r="AJ1056" s="123"/>
      <c r="AK1056" s="139"/>
      <c r="AL1056" s="124"/>
      <c r="AM1056" s="155">
        <f>VLOOKUP(C1056,'9'!$B$2:$H$1187,3,FALSE)</f>
        <v>4.2511574074074077E-2</v>
      </c>
      <c r="AN1056" s="123">
        <f>VLOOKUP(C1056,'9'!$B$2:$H$1187,4,FALSE)</f>
        <v>225</v>
      </c>
      <c r="AO1056" s="139">
        <f>VLOOKUP(AN1056,Баллы!$A$2:$B$101,2)+AP1056/2</f>
        <v>6</v>
      </c>
      <c r="AP1056" s="124">
        <f>VLOOKUP(C1056,'9'!$B$2:$H$1187,6,FALSE)</f>
        <v>10</v>
      </c>
      <c r="AQ1056" s="122"/>
      <c r="AR1056" s="123"/>
      <c r="AS1056" s="139"/>
      <c r="AT1056" s="124"/>
      <c r="AU1056" s="122"/>
      <c r="AV1056" s="123"/>
      <c r="AW1056" s="139"/>
      <c r="AX1056" s="124"/>
    </row>
    <row r="1057" spans="1:50">
      <c r="A1057" s="245">
        <f>IF(D1057=0," ",RANK(D1057,$D$3:$D$1238,0))</f>
        <v>874</v>
      </c>
      <c r="B1057" s="246">
        <v>874</v>
      </c>
      <c r="C1057" s="283" t="s">
        <v>4863</v>
      </c>
      <c r="D1057" s="115">
        <f>I1057+M1057+Q1057+U1057+Y1057+AC1057+AG1057+AK1057+AO1057+AW1057+AS1057</f>
        <v>6</v>
      </c>
      <c r="E1057" s="115">
        <f>J1057+N1057+R1057+V1057+Z1057+AD1057+AH1057+AL1057+AP1057+AX1057+AT1057</f>
        <v>10</v>
      </c>
      <c r="F1057" s="273">
        <f>COUNTA(H1057,L1057,P1057,T1057,X1057,AB1057,AF1057,AJ1057,AN1057,AV1057,AR1057)</f>
        <v>1</v>
      </c>
      <c r="G1057" s="121"/>
      <c r="H1057" s="5"/>
      <c r="I1057" s="140"/>
      <c r="J1057" s="126"/>
      <c r="K1057" s="125"/>
      <c r="L1057" s="5"/>
      <c r="M1057" s="140"/>
      <c r="N1057" s="126"/>
      <c r="O1057" s="125"/>
      <c r="P1057" s="5"/>
      <c r="Q1057" s="140"/>
      <c r="R1057" s="126"/>
      <c r="S1057" s="125"/>
      <c r="T1057" s="5"/>
      <c r="U1057" s="140"/>
      <c r="V1057" s="126"/>
      <c r="W1057" s="136"/>
      <c r="X1057" s="5"/>
      <c r="Y1057" s="140"/>
      <c r="Z1057" s="126"/>
      <c r="AA1057" s="136"/>
      <c r="AB1057" s="257"/>
      <c r="AC1057" s="140"/>
      <c r="AD1057" s="126"/>
      <c r="AE1057" s="136"/>
      <c r="AF1057" s="5"/>
      <c r="AG1057" s="140"/>
      <c r="AH1057" s="126"/>
      <c r="AI1057" s="155"/>
      <c r="AJ1057" s="123"/>
      <c r="AK1057" s="139"/>
      <c r="AL1057" s="124"/>
      <c r="AM1057" s="155">
        <f>VLOOKUP(C1057,'9'!$B$2:$H$1187,3,FALSE)</f>
        <v>4.5439814814814815E-2</v>
      </c>
      <c r="AN1057" s="123">
        <f>VLOOKUP(C1057,'9'!$B$2:$H$1187,4,FALSE)</f>
        <v>227</v>
      </c>
      <c r="AO1057" s="139">
        <f>VLOOKUP(AN1057,Баллы!$A$2:$B$101,2)+AP1057/2</f>
        <v>6</v>
      </c>
      <c r="AP1057" s="124">
        <f>VLOOKUP(C1057,'9'!$B$2:$H$1187,6,FALSE)</f>
        <v>10</v>
      </c>
      <c r="AQ1057" s="122"/>
      <c r="AR1057" s="123"/>
      <c r="AS1057" s="139"/>
      <c r="AT1057" s="124"/>
      <c r="AU1057" s="122"/>
      <c r="AV1057" s="123"/>
      <c r="AW1057" s="139"/>
      <c r="AX1057" s="124"/>
    </row>
    <row r="1058" spans="1:50">
      <c r="A1058" s="245">
        <f>IF(D1058=0," ",RANK(D1058,$D$3:$D$1238,0))</f>
        <v>874</v>
      </c>
      <c r="B1058" s="246">
        <v>874</v>
      </c>
      <c r="C1058" s="283" t="s">
        <v>4864</v>
      </c>
      <c r="D1058" s="115">
        <f>I1058+M1058+Q1058+U1058+Y1058+AC1058+AG1058+AK1058+AO1058+AW1058+AS1058</f>
        <v>6</v>
      </c>
      <c r="E1058" s="115">
        <f>J1058+N1058+R1058+V1058+Z1058+AD1058+AH1058+AL1058+AP1058+AX1058+AT1058</f>
        <v>10</v>
      </c>
      <c r="F1058" s="273">
        <f>COUNTA(H1058,L1058,P1058,T1058,X1058,AB1058,AF1058,AJ1058,AN1058,AV1058,AR1058)</f>
        <v>1</v>
      </c>
      <c r="G1058" s="121"/>
      <c r="H1058" s="5"/>
      <c r="I1058" s="140"/>
      <c r="J1058" s="126"/>
      <c r="K1058" s="125"/>
      <c r="L1058" s="5"/>
      <c r="M1058" s="140"/>
      <c r="N1058" s="126"/>
      <c r="O1058" s="125"/>
      <c r="P1058" s="5"/>
      <c r="Q1058" s="140"/>
      <c r="R1058" s="126"/>
      <c r="S1058" s="125"/>
      <c r="T1058" s="5"/>
      <c r="U1058" s="140"/>
      <c r="V1058" s="126"/>
      <c r="W1058" s="136"/>
      <c r="X1058" s="5"/>
      <c r="Y1058" s="140"/>
      <c r="Z1058" s="126"/>
      <c r="AA1058" s="136"/>
      <c r="AB1058" s="257"/>
      <c r="AC1058" s="140"/>
      <c r="AD1058" s="126"/>
      <c r="AE1058" s="136"/>
      <c r="AF1058" s="5"/>
      <c r="AG1058" s="140"/>
      <c r="AH1058" s="126"/>
      <c r="AI1058" s="155"/>
      <c r="AJ1058" s="123"/>
      <c r="AK1058" s="139"/>
      <c r="AL1058" s="124"/>
      <c r="AM1058" s="155">
        <f>VLOOKUP(C1058,'9'!$B$2:$H$1187,3,FALSE)</f>
        <v>4.6168981481481484E-2</v>
      </c>
      <c r="AN1058" s="123">
        <f>VLOOKUP(C1058,'9'!$B$2:$H$1187,4,FALSE)</f>
        <v>229</v>
      </c>
      <c r="AO1058" s="139">
        <f>VLOOKUP(AN1058,Баллы!$A$2:$B$101,2)+AP1058/2</f>
        <v>6</v>
      </c>
      <c r="AP1058" s="124">
        <f>VLOOKUP(C1058,'9'!$B$2:$H$1187,6,FALSE)</f>
        <v>10</v>
      </c>
      <c r="AQ1058" s="122"/>
      <c r="AR1058" s="123"/>
      <c r="AS1058" s="139"/>
      <c r="AT1058" s="124"/>
      <c r="AU1058" s="122"/>
      <c r="AV1058" s="123"/>
      <c r="AW1058" s="139"/>
      <c r="AX1058" s="124"/>
    </row>
    <row r="1059" spans="1:50">
      <c r="A1059" s="245">
        <f>IF(D1059=0," ",RANK(D1059,$D$3:$D$1238,0))</f>
        <v>874</v>
      </c>
      <c r="B1059" s="246">
        <v>874</v>
      </c>
      <c r="C1059" s="283" t="s">
        <v>4865</v>
      </c>
      <c r="D1059" s="115">
        <f>I1059+M1059+Q1059+U1059+Y1059+AC1059+AG1059+AK1059+AO1059+AW1059+AS1059</f>
        <v>6</v>
      </c>
      <c r="E1059" s="115">
        <f>J1059+N1059+R1059+V1059+Z1059+AD1059+AH1059+AL1059+AP1059+AX1059+AT1059</f>
        <v>10</v>
      </c>
      <c r="F1059" s="273">
        <f>COUNTA(H1059,L1059,P1059,T1059,X1059,AB1059,AF1059,AJ1059,AN1059,AV1059,AR1059)</f>
        <v>1</v>
      </c>
      <c r="G1059" s="121"/>
      <c r="H1059" s="5"/>
      <c r="I1059" s="140"/>
      <c r="J1059" s="126"/>
      <c r="K1059" s="125"/>
      <c r="L1059" s="5"/>
      <c r="M1059" s="140"/>
      <c r="N1059" s="126"/>
      <c r="O1059" s="125"/>
      <c r="P1059" s="5"/>
      <c r="Q1059" s="140"/>
      <c r="R1059" s="126"/>
      <c r="S1059" s="125"/>
      <c r="T1059" s="5"/>
      <c r="U1059" s="140"/>
      <c r="V1059" s="126"/>
      <c r="W1059" s="136"/>
      <c r="X1059" s="5"/>
      <c r="Y1059" s="140"/>
      <c r="Z1059" s="126"/>
      <c r="AA1059" s="136"/>
      <c r="AB1059" s="257"/>
      <c r="AC1059" s="140"/>
      <c r="AD1059" s="126"/>
      <c r="AE1059" s="136"/>
      <c r="AF1059" s="5"/>
      <c r="AG1059" s="140"/>
      <c r="AH1059" s="126"/>
      <c r="AI1059" s="155"/>
      <c r="AJ1059" s="123"/>
      <c r="AK1059" s="139"/>
      <c r="AL1059" s="124"/>
      <c r="AM1059" s="155">
        <f>VLOOKUP(C1059,'9'!$B$2:$H$1187,3,FALSE)</f>
        <v>4.614583333333333E-2</v>
      </c>
      <c r="AN1059" s="123">
        <f>VLOOKUP(C1059,'9'!$B$2:$H$1187,4,FALSE)</f>
        <v>230</v>
      </c>
      <c r="AO1059" s="139">
        <f>VLOOKUP(AN1059,Баллы!$A$2:$B$101,2)+AP1059/2</f>
        <v>6</v>
      </c>
      <c r="AP1059" s="124">
        <f>VLOOKUP(C1059,'9'!$B$2:$H$1187,6,FALSE)</f>
        <v>10</v>
      </c>
      <c r="AQ1059" s="122"/>
      <c r="AR1059" s="123"/>
      <c r="AS1059" s="139"/>
      <c r="AT1059" s="124"/>
      <c r="AU1059" s="122"/>
      <c r="AV1059" s="123"/>
      <c r="AW1059" s="139"/>
      <c r="AX1059" s="124"/>
    </row>
    <row r="1060" spans="1:50">
      <c r="A1060" s="245">
        <f>IF(D1060=0," ",RANK(D1060,$D$3:$D$1238,0))</f>
        <v>874</v>
      </c>
      <c r="B1060" s="246">
        <v>874</v>
      </c>
      <c r="C1060" s="283" t="s">
        <v>4866</v>
      </c>
      <c r="D1060" s="115">
        <f>I1060+M1060+Q1060+U1060+Y1060+AC1060+AG1060+AK1060+AO1060+AW1060+AS1060</f>
        <v>6</v>
      </c>
      <c r="E1060" s="115">
        <f>J1060+N1060+R1060+V1060+Z1060+AD1060+AH1060+AL1060+AP1060+AX1060+AT1060</f>
        <v>10</v>
      </c>
      <c r="F1060" s="273">
        <f>COUNTA(H1060,L1060,P1060,T1060,X1060,AB1060,AF1060,AJ1060,AN1060,AV1060,AR1060)</f>
        <v>1</v>
      </c>
      <c r="G1060" s="121"/>
      <c r="H1060" s="5"/>
      <c r="I1060" s="140"/>
      <c r="J1060" s="126"/>
      <c r="K1060" s="125"/>
      <c r="L1060" s="5"/>
      <c r="M1060" s="140"/>
      <c r="N1060" s="126"/>
      <c r="O1060" s="125"/>
      <c r="P1060" s="5"/>
      <c r="Q1060" s="140"/>
      <c r="R1060" s="126"/>
      <c r="S1060" s="125"/>
      <c r="T1060" s="5"/>
      <c r="U1060" s="140"/>
      <c r="V1060" s="126"/>
      <c r="W1060" s="136"/>
      <c r="X1060" s="5"/>
      <c r="Y1060" s="140"/>
      <c r="Z1060" s="126"/>
      <c r="AA1060" s="136"/>
      <c r="AB1060" s="257"/>
      <c r="AC1060" s="140"/>
      <c r="AD1060" s="126"/>
      <c r="AE1060" s="136"/>
      <c r="AF1060" s="5"/>
      <c r="AG1060" s="140"/>
      <c r="AH1060" s="126"/>
      <c r="AI1060" s="155"/>
      <c r="AJ1060" s="123"/>
      <c r="AK1060" s="139"/>
      <c r="AL1060" s="124"/>
      <c r="AM1060" s="155">
        <f>VLOOKUP(C1060,'9'!$B$2:$H$1187,3,FALSE)</f>
        <v>4.6203703703703705E-2</v>
      </c>
      <c r="AN1060" s="123">
        <f>VLOOKUP(C1060,'9'!$B$2:$H$1187,4,FALSE)</f>
        <v>231</v>
      </c>
      <c r="AO1060" s="139">
        <f>VLOOKUP(AN1060,Баллы!$A$2:$B$101,2)+AP1060/2</f>
        <v>6</v>
      </c>
      <c r="AP1060" s="124">
        <f>VLOOKUP(C1060,'9'!$B$2:$H$1187,6,FALSE)</f>
        <v>10</v>
      </c>
      <c r="AQ1060" s="122"/>
      <c r="AR1060" s="123"/>
      <c r="AS1060" s="139"/>
      <c r="AT1060" s="124"/>
      <c r="AU1060" s="122"/>
      <c r="AV1060" s="123"/>
      <c r="AW1060" s="139"/>
      <c r="AX1060" s="124"/>
    </row>
    <row r="1061" spans="1:50">
      <c r="A1061" s="245">
        <f>IF(D1061=0," ",RANK(D1061,$D$3:$D$1238,0))</f>
        <v>874</v>
      </c>
      <c r="B1061" s="246">
        <v>874</v>
      </c>
      <c r="C1061" s="283" t="s">
        <v>4867</v>
      </c>
      <c r="D1061" s="115">
        <f>I1061+M1061+Q1061+U1061+Y1061+AC1061+AG1061+AK1061+AO1061+AW1061+AS1061</f>
        <v>6</v>
      </c>
      <c r="E1061" s="115">
        <f>J1061+N1061+R1061+V1061+Z1061+AD1061+AH1061+AL1061+AP1061+AX1061+AT1061</f>
        <v>10</v>
      </c>
      <c r="F1061" s="273">
        <f>COUNTA(H1061,L1061,P1061,T1061,X1061,AB1061,AF1061,AJ1061,AN1061,AV1061,AR1061)</f>
        <v>1</v>
      </c>
      <c r="G1061" s="121"/>
      <c r="H1061" s="5"/>
      <c r="I1061" s="140"/>
      <c r="J1061" s="126"/>
      <c r="K1061" s="125"/>
      <c r="L1061" s="5"/>
      <c r="M1061" s="140"/>
      <c r="N1061" s="126"/>
      <c r="O1061" s="125"/>
      <c r="P1061" s="5"/>
      <c r="Q1061" s="140"/>
      <c r="R1061" s="126"/>
      <c r="S1061" s="125"/>
      <c r="T1061" s="5"/>
      <c r="U1061" s="140"/>
      <c r="V1061" s="126"/>
      <c r="W1061" s="136"/>
      <c r="X1061" s="5"/>
      <c r="Y1061" s="140"/>
      <c r="Z1061" s="126"/>
      <c r="AA1061" s="136"/>
      <c r="AB1061" s="257"/>
      <c r="AC1061" s="140"/>
      <c r="AD1061" s="126"/>
      <c r="AE1061" s="136"/>
      <c r="AF1061" s="5"/>
      <c r="AG1061" s="140"/>
      <c r="AH1061" s="126"/>
      <c r="AI1061" s="155"/>
      <c r="AJ1061" s="123"/>
      <c r="AK1061" s="139"/>
      <c r="AL1061" s="124"/>
      <c r="AM1061" s="155">
        <f>VLOOKUP(C1061,'9'!$B$2:$H$1187,3,FALSE)</f>
        <v>4.5671296296296293E-2</v>
      </c>
      <c r="AN1061" s="123">
        <f>VLOOKUP(C1061,'9'!$B$2:$H$1187,4,FALSE)</f>
        <v>232</v>
      </c>
      <c r="AO1061" s="139">
        <f>VLOOKUP(AN1061,Баллы!$A$2:$B$101,2)+AP1061/2</f>
        <v>6</v>
      </c>
      <c r="AP1061" s="124">
        <f>VLOOKUP(C1061,'9'!$B$2:$H$1187,6,FALSE)</f>
        <v>10</v>
      </c>
      <c r="AQ1061" s="122"/>
      <c r="AR1061" s="123"/>
      <c r="AS1061" s="139"/>
      <c r="AT1061" s="124"/>
      <c r="AU1061" s="122"/>
      <c r="AV1061" s="123"/>
      <c r="AW1061" s="139"/>
      <c r="AX1061" s="124"/>
    </row>
    <row r="1062" spans="1:50">
      <c r="A1062" s="245">
        <f>IF(D1062=0," ",RANK(D1062,$D$3:$D$1238,0))</f>
        <v>874</v>
      </c>
      <c r="B1062" s="246">
        <v>874</v>
      </c>
      <c r="C1062" s="283" t="s">
        <v>4868</v>
      </c>
      <c r="D1062" s="115">
        <f>I1062+M1062+Q1062+U1062+Y1062+AC1062+AG1062+AK1062+AO1062+AW1062+AS1062</f>
        <v>6</v>
      </c>
      <c r="E1062" s="115">
        <f>J1062+N1062+R1062+V1062+Z1062+AD1062+AH1062+AL1062+AP1062+AX1062+AT1062</f>
        <v>10</v>
      </c>
      <c r="F1062" s="273">
        <f>COUNTA(H1062,L1062,P1062,T1062,X1062,AB1062,AF1062,AJ1062,AN1062,AV1062,AR1062)</f>
        <v>1</v>
      </c>
      <c r="G1062" s="121"/>
      <c r="H1062" s="5"/>
      <c r="I1062" s="140"/>
      <c r="J1062" s="126"/>
      <c r="K1062" s="125"/>
      <c r="L1062" s="5"/>
      <c r="M1062" s="140"/>
      <c r="N1062" s="126"/>
      <c r="O1062" s="125"/>
      <c r="P1062" s="5"/>
      <c r="Q1062" s="140"/>
      <c r="R1062" s="126"/>
      <c r="S1062" s="125"/>
      <c r="T1062" s="5"/>
      <c r="U1062" s="140"/>
      <c r="V1062" s="126"/>
      <c r="W1062" s="136"/>
      <c r="X1062" s="5"/>
      <c r="Y1062" s="140"/>
      <c r="Z1062" s="126"/>
      <c r="AA1062" s="136"/>
      <c r="AB1062" s="257"/>
      <c r="AC1062" s="140"/>
      <c r="AD1062" s="126"/>
      <c r="AE1062" s="136"/>
      <c r="AF1062" s="5"/>
      <c r="AG1062" s="140"/>
      <c r="AH1062" s="126"/>
      <c r="AI1062" s="155"/>
      <c r="AJ1062" s="123"/>
      <c r="AK1062" s="139"/>
      <c r="AL1062" s="124"/>
      <c r="AM1062" s="155">
        <f>VLOOKUP(C1062,'9'!$B$2:$H$1187,3,FALSE)</f>
        <v>4.5891203703703705E-2</v>
      </c>
      <c r="AN1062" s="123">
        <f>VLOOKUP(C1062,'9'!$B$2:$H$1187,4,FALSE)</f>
        <v>233</v>
      </c>
      <c r="AO1062" s="139">
        <f>VLOOKUP(AN1062,Баллы!$A$2:$B$101,2)+AP1062/2</f>
        <v>6</v>
      </c>
      <c r="AP1062" s="124">
        <f>VLOOKUP(C1062,'9'!$B$2:$H$1187,6,FALSE)</f>
        <v>10</v>
      </c>
      <c r="AQ1062" s="122"/>
      <c r="AR1062" s="123"/>
      <c r="AS1062" s="139"/>
      <c r="AT1062" s="124"/>
      <c r="AU1062" s="122"/>
      <c r="AV1062" s="123"/>
      <c r="AW1062" s="139"/>
      <c r="AX1062" s="124"/>
    </row>
    <row r="1063" spans="1:50">
      <c r="A1063" s="245">
        <f>IF(D1063=0," ",RANK(D1063,$D$3:$D$1238,0))</f>
        <v>874</v>
      </c>
      <c r="B1063" s="246">
        <v>874</v>
      </c>
      <c r="C1063" s="283" t="s">
        <v>4869</v>
      </c>
      <c r="D1063" s="115">
        <f>I1063+M1063+Q1063+U1063+Y1063+AC1063+AG1063+AK1063+AO1063+AW1063+AS1063</f>
        <v>6</v>
      </c>
      <c r="E1063" s="115">
        <f>J1063+N1063+R1063+V1063+Z1063+AD1063+AH1063+AL1063+AP1063+AX1063+AT1063</f>
        <v>10</v>
      </c>
      <c r="F1063" s="273">
        <f>COUNTA(H1063,L1063,P1063,T1063,X1063,AB1063,AF1063,AJ1063,AN1063,AV1063,AR1063)</f>
        <v>1</v>
      </c>
      <c r="G1063" s="121"/>
      <c r="H1063" s="5"/>
      <c r="I1063" s="140"/>
      <c r="J1063" s="126"/>
      <c r="K1063" s="125"/>
      <c r="L1063" s="5"/>
      <c r="M1063" s="140"/>
      <c r="N1063" s="126"/>
      <c r="O1063" s="125"/>
      <c r="P1063" s="5"/>
      <c r="Q1063" s="140"/>
      <c r="R1063" s="126"/>
      <c r="S1063" s="125"/>
      <c r="T1063" s="5"/>
      <c r="U1063" s="140"/>
      <c r="V1063" s="126"/>
      <c r="W1063" s="136"/>
      <c r="X1063" s="5"/>
      <c r="Y1063" s="140"/>
      <c r="Z1063" s="126"/>
      <c r="AA1063" s="136"/>
      <c r="AB1063" s="257"/>
      <c r="AC1063" s="140"/>
      <c r="AD1063" s="126"/>
      <c r="AE1063" s="136"/>
      <c r="AF1063" s="5"/>
      <c r="AG1063" s="140"/>
      <c r="AH1063" s="126"/>
      <c r="AI1063" s="155"/>
      <c r="AJ1063" s="123"/>
      <c r="AK1063" s="139"/>
      <c r="AL1063" s="124"/>
      <c r="AM1063" s="155">
        <f>VLOOKUP(C1063,'9'!$B$2:$H$1187,3,FALSE)</f>
        <v>4.642361111111111E-2</v>
      </c>
      <c r="AN1063" s="123">
        <f>VLOOKUP(C1063,'9'!$B$2:$H$1187,4,FALSE)</f>
        <v>234</v>
      </c>
      <c r="AO1063" s="139">
        <f>VLOOKUP(AN1063,Баллы!$A$2:$B$101,2)+AP1063/2</f>
        <v>6</v>
      </c>
      <c r="AP1063" s="124">
        <f>VLOOKUP(C1063,'9'!$B$2:$H$1187,6,FALSE)</f>
        <v>10</v>
      </c>
      <c r="AQ1063" s="122"/>
      <c r="AR1063" s="123"/>
      <c r="AS1063" s="139"/>
      <c r="AT1063" s="124"/>
      <c r="AU1063" s="122"/>
      <c r="AV1063" s="123"/>
      <c r="AW1063" s="139"/>
      <c r="AX1063" s="124"/>
    </row>
    <row r="1064" spans="1:50">
      <c r="A1064" s="245">
        <f>IF(D1064=0," ",RANK(D1064,$D$3:$D$1238,0))</f>
        <v>874</v>
      </c>
      <c r="B1064" s="246">
        <v>874</v>
      </c>
      <c r="C1064" s="283" t="s">
        <v>4873</v>
      </c>
      <c r="D1064" s="115">
        <f>I1064+M1064+Q1064+U1064+Y1064+AC1064+AG1064+AK1064+AO1064+AW1064+AS1064</f>
        <v>6</v>
      </c>
      <c r="E1064" s="115">
        <f>J1064+N1064+R1064+V1064+Z1064+AD1064+AH1064+AL1064+AP1064+AX1064+AT1064</f>
        <v>10</v>
      </c>
      <c r="F1064" s="273">
        <f>COUNTA(H1064,L1064,P1064,T1064,X1064,AB1064,AF1064,AJ1064,AN1064,AV1064,AR1064)</f>
        <v>1</v>
      </c>
      <c r="G1064" s="121"/>
      <c r="H1064" s="5"/>
      <c r="I1064" s="140"/>
      <c r="J1064" s="126"/>
      <c r="K1064" s="125"/>
      <c r="L1064" s="5"/>
      <c r="M1064" s="140"/>
      <c r="N1064" s="126"/>
      <c r="O1064" s="125"/>
      <c r="P1064" s="5"/>
      <c r="Q1064" s="140"/>
      <c r="R1064" s="126"/>
      <c r="S1064" s="125"/>
      <c r="T1064" s="5"/>
      <c r="U1064" s="140"/>
      <c r="V1064" s="126"/>
      <c r="W1064" s="136"/>
      <c r="X1064" s="5"/>
      <c r="Y1064" s="140"/>
      <c r="Z1064" s="126"/>
      <c r="AA1064" s="136"/>
      <c r="AB1064" s="257"/>
      <c r="AC1064" s="140"/>
      <c r="AD1064" s="126"/>
      <c r="AE1064" s="136"/>
      <c r="AF1064" s="5"/>
      <c r="AG1064" s="140"/>
      <c r="AH1064" s="126"/>
      <c r="AI1064" s="155"/>
      <c r="AJ1064" s="123"/>
      <c r="AK1064" s="139"/>
      <c r="AL1064" s="124"/>
      <c r="AM1064" s="155">
        <f>VLOOKUP(C1064,'9'!$B$2:$H$1187,3,FALSE)</f>
        <v>4.6053240740740742E-2</v>
      </c>
      <c r="AN1064" s="123">
        <f>VLOOKUP(C1064,'9'!$B$2:$H$1187,4,FALSE)</f>
        <v>239</v>
      </c>
      <c r="AO1064" s="139">
        <f>VLOOKUP(AN1064,Баллы!$A$2:$B$101,2)+AP1064/2</f>
        <v>6</v>
      </c>
      <c r="AP1064" s="124">
        <f>VLOOKUP(C1064,'9'!$B$2:$H$1187,6,FALSE)</f>
        <v>10</v>
      </c>
      <c r="AQ1064" s="122"/>
      <c r="AR1064" s="123"/>
      <c r="AS1064" s="139"/>
      <c r="AT1064" s="124"/>
      <c r="AU1064" s="122"/>
      <c r="AV1064" s="123"/>
      <c r="AW1064" s="139"/>
      <c r="AX1064" s="124"/>
    </row>
    <row r="1065" spans="1:50">
      <c r="A1065" s="245">
        <f>IF(D1065=0," ",RANK(D1065,$D$3:$D$1238,0))</f>
        <v>874</v>
      </c>
      <c r="B1065" s="246">
        <v>874</v>
      </c>
      <c r="C1065" s="283" t="s">
        <v>4874</v>
      </c>
      <c r="D1065" s="115">
        <f>I1065+M1065+Q1065+U1065+Y1065+AC1065+AG1065+AK1065+AO1065+AW1065+AS1065</f>
        <v>6</v>
      </c>
      <c r="E1065" s="115">
        <f>J1065+N1065+R1065+V1065+Z1065+AD1065+AH1065+AL1065+AP1065+AX1065+AT1065</f>
        <v>10</v>
      </c>
      <c r="F1065" s="273">
        <f>COUNTA(H1065,L1065,P1065,T1065,X1065,AB1065,AF1065,AJ1065,AN1065,AV1065,AR1065)</f>
        <v>1</v>
      </c>
      <c r="G1065" s="121"/>
      <c r="H1065" s="5"/>
      <c r="I1065" s="140"/>
      <c r="J1065" s="126"/>
      <c r="K1065" s="125"/>
      <c r="L1065" s="5"/>
      <c r="M1065" s="140"/>
      <c r="N1065" s="126"/>
      <c r="O1065" s="125"/>
      <c r="P1065" s="5"/>
      <c r="Q1065" s="140"/>
      <c r="R1065" s="126"/>
      <c r="S1065" s="125"/>
      <c r="T1065" s="5"/>
      <c r="U1065" s="140"/>
      <c r="V1065" s="126"/>
      <c r="W1065" s="136"/>
      <c r="X1065" s="5"/>
      <c r="Y1065" s="140"/>
      <c r="Z1065" s="126"/>
      <c r="AA1065" s="136"/>
      <c r="AB1065" s="257"/>
      <c r="AC1065" s="140"/>
      <c r="AD1065" s="126"/>
      <c r="AE1065" s="136"/>
      <c r="AF1065" s="5"/>
      <c r="AG1065" s="140"/>
      <c r="AH1065" s="126"/>
      <c r="AI1065" s="155"/>
      <c r="AJ1065" s="123"/>
      <c r="AK1065" s="139"/>
      <c r="AL1065" s="124"/>
      <c r="AM1065" s="155">
        <f>VLOOKUP(C1065,'9'!$B$2:$H$1187,3,FALSE)</f>
        <v>4.6354166666666669E-2</v>
      </c>
      <c r="AN1065" s="123">
        <f>VLOOKUP(C1065,'9'!$B$2:$H$1187,4,FALSE)</f>
        <v>240</v>
      </c>
      <c r="AO1065" s="139">
        <f>VLOOKUP(AN1065,Баллы!$A$2:$B$101,2)+AP1065/2</f>
        <v>6</v>
      </c>
      <c r="AP1065" s="124">
        <f>VLOOKUP(C1065,'9'!$B$2:$H$1187,6,FALSE)</f>
        <v>10</v>
      </c>
      <c r="AQ1065" s="122"/>
      <c r="AR1065" s="123"/>
      <c r="AS1065" s="139"/>
      <c r="AT1065" s="124"/>
      <c r="AU1065" s="122"/>
      <c r="AV1065" s="123"/>
      <c r="AW1065" s="139"/>
      <c r="AX1065" s="124"/>
    </row>
    <row r="1066" spans="1:50">
      <c r="A1066" s="245">
        <f>IF(D1066=0," ",RANK(D1066,$D$3:$D$1238,0))</f>
        <v>874</v>
      </c>
      <c r="B1066" s="246">
        <v>874</v>
      </c>
      <c r="C1066" s="283" t="s">
        <v>4875</v>
      </c>
      <c r="D1066" s="115">
        <f>I1066+M1066+Q1066+U1066+Y1066+AC1066+AG1066+AK1066+AO1066+AW1066+AS1066</f>
        <v>6</v>
      </c>
      <c r="E1066" s="115">
        <f>J1066+N1066+R1066+V1066+Z1066+AD1066+AH1066+AL1066+AP1066+AX1066+AT1066</f>
        <v>10</v>
      </c>
      <c r="F1066" s="273">
        <f>COUNTA(H1066,L1066,P1066,T1066,X1066,AB1066,AF1066,AJ1066,AN1066,AV1066,AR1066)</f>
        <v>1</v>
      </c>
      <c r="G1066" s="121"/>
      <c r="H1066" s="5"/>
      <c r="I1066" s="140"/>
      <c r="J1066" s="126"/>
      <c r="K1066" s="125"/>
      <c r="L1066" s="5"/>
      <c r="M1066" s="140"/>
      <c r="N1066" s="126"/>
      <c r="O1066" s="125"/>
      <c r="P1066" s="5"/>
      <c r="Q1066" s="140"/>
      <c r="R1066" s="126"/>
      <c r="S1066" s="125"/>
      <c r="T1066" s="5"/>
      <c r="U1066" s="140"/>
      <c r="V1066" s="126"/>
      <c r="W1066" s="136"/>
      <c r="X1066" s="5"/>
      <c r="Y1066" s="140"/>
      <c r="Z1066" s="126"/>
      <c r="AA1066" s="136"/>
      <c r="AB1066" s="257"/>
      <c r="AC1066" s="140"/>
      <c r="AD1066" s="126"/>
      <c r="AE1066" s="136"/>
      <c r="AF1066" s="5"/>
      <c r="AG1066" s="140"/>
      <c r="AH1066" s="126"/>
      <c r="AI1066" s="155"/>
      <c r="AJ1066" s="123"/>
      <c r="AK1066" s="139"/>
      <c r="AL1066" s="124"/>
      <c r="AM1066" s="155">
        <f>VLOOKUP(C1066,'9'!$B$2:$H$1187,3,FALSE)</f>
        <v>4.6365740740740742E-2</v>
      </c>
      <c r="AN1066" s="123">
        <f>VLOOKUP(C1066,'9'!$B$2:$H$1187,4,FALSE)</f>
        <v>241</v>
      </c>
      <c r="AO1066" s="139">
        <f>VLOOKUP(AN1066,Баллы!$A$2:$B$101,2)+AP1066/2</f>
        <v>6</v>
      </c>
      <c r="AP1066" s="124">
        <f>VLOOKUP(C1066,'9'!$B$2:$H$1187,6,FALSE)</f>
        <v>10</v>
      </c>
      <c r="AQ1066" s="122"/>
      <c r="AR1066" s="123"/>
      <c r="AS1066" s="139"/>
      <c r="AT1066" s="124"/>
      <c r="AU1066" s="122"/>
      <c r="AV1066" s="123"/>
      <c r="AW1066" s="139"/>
      <c r="AX1066" s="124"/>
    </row>
    <row r="1067" spans="1:50">
      <c r="A1067" s="245">
        <f>IF(D1067=0," ",RANK(D1067,$D$3:$D$1238,0))</f>
        <v>874</v>
      </c>
      <c r="B1067" s="246">
        <v>874</v>
      </c>
      <c r="C1067" s="283" t="s">
        <v>4877</v>
      </c>
      <c r="D1067" s="115">
        <f>I1067+M1067+Q1067+U1067+Y1067+AC1067+AG1067+AK1067+AO1067+AW1067+AS1067</f>
        <v>6</v>
      </c>
      <c r="E1067" s="115">
        <f>J1067+N1067+R1067+V1067+Z1067+AD1067+AH1067+AL1067+AP1067+AX1067+AT1067</f>
        <v>10</v>
      </c>
      <c r="F1067" s="273">
        <f>COUNTA(H1067,L1067,P1067,T1067,X1067,AB1067,AF1067,AJ1067,AN1067,AV1067,AR1067)</f>
        <v>1</v>
      </c>
      <c r="G1067" s="121"/>
      <c r="H1067" s="5"/>
      <c r="I1067" s="140"/>
      <c r="J1067" s="126"/>
      <c r="K1067" s="125"/>
      <c r="L1067" s="5"/>
      <c r="M1067" s="140"/>
      <c r="N1067" s="126"/>
      <c r="O1067" s="125"/>
      <c r="P1067" s="5"/>
      <c r="Q1067" s="140"/>
      <c r="R1067" s="126"/>
      <c r="S1067" s="125"/>
      <c r="T1067" s="5"/>
      <c r="U1067" s="140"/>
      <c r="V1067" s="126"/>
      <c r="W1067" s="136"/>
      <c r="X1067" s="5"/>
      <c r="Y1067" s="140"/>
      <c r="Z1067" s="126"/>
      <c r="AA1067" s="136"/>
      <c r="AB1067" s="257"/>
      <c r="AC1067" s="140"/>
      <c r="AD1067" s="126"/>
      <c r="AE1067" s="136"/>
      <c r="AF1067" s="5"/>
      <c r="AG1067" s="140"/>
      <c r="AH1067" s="126"/>
      <c r="AI1067" s="155"/>
      <c r="AJ1067" s="123"/>
      <c r="AK1067" s="139"/>
      <c r="AL1067" s="124"/>
      <c r="AM1067" s="155">
        <f>VLOOKUP(C1067,'9'!$B$2:$H$1187,3,FALSE)</f>
        <v>4.7627314814814817E-2</v>
      </c>
      <c r="AN1067" s="123">
        <f>VLOOKUP(C1067,'9'!$B$2:$H$1187,4,FALSE)</f>
        <v>243</v>
      </c>
      <c r="AO1067" s="139">
        <f>VLOOKUP(AN1067,Баллы!$A$2:$B$101,2)+AP1067/2</f>
        <v>6</v>
      </c>
      <c r="AP1067" s="124">
        <f>VLOOKUP(C1067,'9'!$B$2:$H$1187,6,FALSE)</f>
        <v>10</v>
      </c>
      <c r="AQ1067" s="122"/>
      <c r="AR1067" s="123"/>
      <c r="AS1067" s="139"/>
      <c r="AT1067" s="124"/>
      <c r="AU1067" s="122"/>
      <c r="AV1067" s="123"/>
      <c r="AW1067" s="139"/>
      <c r="AX1067" s="124"/>
    </row>
    <row r="1068" spans="1:50">
      <c r="A1068" s="245">
        <f>IF(D1068=0," ",RANK(D1068,$D$3:$D$1238,0))</f>
        <v>874</v>
      </c>
      <c r="B1068" s="246">
        <v>874</v>
      </c>
      <c r="C1068" s="283" t="s">
        <v>4879</v>
      </c>
      <c r="D1068" s="115">
        <f>I1068+M1068+Q1068+U1068+Y1068+AC1068+AG1068+AK1068+AO1068+AW1068+AS1068</f>
        <v>6</v>
      </c>
      <c r="E1068" s="115">
        <f>J1068+N1068+R1068+V1068+Z1068+AD1068+AH1068+AL1068+AP1068+AX1068+AT1068</f>
        <v>10</v>
      </c>
      <c r="F1068" s="273">
        <f>COUNTA(H1068,L1068,P1068,T1068,X1068,AB1068,AF1068,AJ1068,AN1068,AV1068,AR1068)</f>
        <v>1</v>
      </c>
      <c r="G1068" s="121"/>
      <c r="H1068" s="5"/>
      <c r="I1068" s="140"/>
      <c r="J1068" s="126"/>
      <c r="K1068" s="125"/>
      <c r="L1068" s="5"/>
      <c r="M1068" s="140"/>
      <c r="N1068" s="126"/>
      <c r="O1068" s="125"/>
      <c r="P1068" s="5"/>
      <c r="Q1068" s="140"/>
      <c r="R1068" s="126"/>
      <c r="S1068" s="125"/>
      <c r="T1068" s="5"/>
      <c r="U1068" s="140"/>
      <c r="V1068" s="126"/>
      <c r="W1068" s="136"/>
      <c r="X1068" s="5"/>
      <c r="Y1068" s="140"/>
      <c r="Z1068" s="126"/>
      <c r="AA1068" s="136"/>
      <c r="AB1068" s="257"/>
      <c r="AC1068" s="140"/>
      <c r="AD1068" s="126"/>
      <c r="AE1068" s="136"/>
      <c r="AF1068" s="5"/>
      <c r="AG1068" s="140"/>
      <c r="AH1068" s="126"/>
      <c r="AI1068" s="155"/>
      <c r="AJ1068" s="123"/>
      <c r="AK1068" s="139"/>
      <c r="AL1068" s="124"/>
      <c r="AM1068" s="155">
        <f>VLOOKUP(C1068,'9'!$B$2:$H$1187,3,FALSE)</f>
        <v>4.7060185185185184E-2</v>
      </c>
      <c r="AN1068" s="123">
        <f>VLOOKUP(C1068,'9'!$B$2:$H$1187,4,FALSE)</f>
        <v>247</v>
      </c>
      <c r="AO1068" s="139">
        <f>VLOOKUP(AN1068,Баллы!$A$2:$B$101,2)+AP1068/2</f>
        <v>6</v>
      </c>
      <c r="AP1068" s="124">
        <f>VLOOKUP(C1068,'9'!$B$2:$H$1187,6,FALSE)</f>
        <v>10</v>
      </c>
      <c r="AQ1068" s="122"/>
      <c r="AR1068" s="123"/>
      <c r="AS1068" s="139"/>
      <c r="AT1068" s="124"/>
      <c r="AU1068" s="122"/>
      <c r="AV1068" s="123"/>
      <c r="AW1068" s="139"/>
      <c r="AX1068" s="124"/>
    </row>
    <row r="1069" spans="1:50">
      <c r="A1069" s="245">
        <f>IF(D1069=0," ",RANK(D1069,$D$3:$D$1238,0))</f>
        <v>874</v>
      </c>
      <c r="B1069" s="246">
        <v>874</v>
      </c>
      <c r="C1069" s="283" t="s">
        <v>4880</v>
      </c>
      <c r="D1069" s="115">
        <f>I1069+M1069+Q1069+U1069+Y1069+AC1069+AG1069+AK1069+AO1069+AW1069+AS1069</f>
        <v>6</v>
      </c>
      <c r="E1069" s="115">
        <f>J1069+N1069+R1069+V1069+Z1069+AD1069+AH1069+AL1069+AP1069+AX1069+AT1069</f>
        <v>10</v>
      </c>
      <c r="F1069" s="273">
        <f>COUNTA(H1069,L1069,P1069,T1069,X1069,AB1069,AF1069,AJ1069,AN1069,AV1069,AR1069)</f>
        <v>1</v>
      </c>
      <c r="G1069" s="121"/>
      <c r="H1069" s="5"/>
      <c r="I1069" s="140"/>
      <c r="J1069" s="126"/>
      <c r="K1069" s="125"/>
      <c r="L1069" s="5"/>
      <c r="M1069" s="140"/>
      <c r="N1069" s="126"/>
      <c r="O1069" s="125"/>
      <c r="P1069" s="5"/>
      <c r="Q1069" s="140"/>
      <c r="R1069" s="126"/>
      <c r="S1069" s="125"/>
      <c r="T1069" s="5"/>
      <c r="U1069" s="140"/>
      <c r="V1069" s="126"/>
      <c r="W1069" s="136"/>
      <c r="X1069" s="5"/>
      <c r="Y1069" s="140"/>
      <c r="Z1069" s="126"/>
      <c r="AA1069" s="136"/>
      <c r="AB1069" s="257"/>
      <c r="AC1069" s="140"/>
      <c r="AD1069" s="126"/>
      <c r="AE1069" s="136"/>
      <c r="AF1069" s="5"/>
      <c r="AG1069" s="140"/>
      <c r="AH1069" s="126"/>
      <c r="AI1069" s="155"/>
      <c r="AJ1069" s="123"/>
      <c r="AK1069" s="139"/>
      <c r="AL1069" s="124"/>
      <c r="AM1069" s="155">
        <f>VLOOKUP(C1069,'9'!$B$2:$H$1187,3,FALSE)</f>
        <v>4.7071759259259258E-2</v>
      </c>
      <c r="AN1069" s="123">
        <f>VLOOKUP(C1069,'9'!$B$2:$H$1187,4,FALSE)</f>
        <v>248</v>
      </c>
      <c r="AO1069" s="139">
        <f>VLOOKUP(AN1069,Баллы!$A$2:$B$101,2)+AP1069/2</f>
        <v>6</v>
      </c>
      <c r="AP1069" s="124">
        <f>VLOOKUP(C1069,'9'!$B$2:$H$1187,6,FALSE)</f>
        <v>10</v>
      </c>
      <c r="AQ1069" s="122"/>
      <c r="AR1069" s="123"/>
      <c r="AS1069" s="139"/>
      <c r="AT1069" s="124"/>
      <c r="AU1069" s="122"/>
      <c r="AV1069" s="123"/>
      <c r="AW1069" s="139"/>
      <c r="AX1069" s="124"/>
    </row>
    <row r="1070" spans="1:50">
      <c r="A1070" s="245">
        <f>IF(D1070=0," ",RANK(D1070,$D$3:$D$1238,0))</f>
        <v>874</v>
      </c>
      <c r="B1070" s="246">
        <v>874</v>
      </c>
      <c r="C1070" s="283" t="s">
        <v>4881</v>
      </c>
      <c r="D1070" s="115">
        <f>I1070+M1070+Q1070+U1070+Y1070+AC1070+AG1070+AK1070+AO1070+AW1070+AS1070</f>
        <v>6</v>
      </c>
      <c r="E1070" s="115">
        <f>J1070+N1070+R1070+V1070+Z1070+AD1070+AH1070+AL1070+AP1070+AX1070+AT1070</f>
        <v>10</v>
      </c>
      <c r="F1070" s="273">
        <f>COUNTA(H1070,L1070,P1070,T1070,X1070,AB1070,AF1070,AJ1070,AN1070,AV1070,AR1070)</f>
        <v>1</v>
      </c>
      <c r="G1070" s="121"/>
      <c r="H1070" s="5"/>
      <c r="I1070" s="140"/>
      <c r="J1070" s="126"/>
      <c r="K1070" s="125"/>
      <c r="L1070" s="5"/>
      <c r="M1070" s="140"/>
      <c r="N1070" s="126"/>
      <c r="O1070" s="125"/>
      <c r="P1070" s="5"/>
      <c r="Q1070" s="140"/>
      <c r="R1070" s="126"/>
      <c r="S1070" s="125"/>
      <c r="T1070" s="5"/>
      <c r="U1070" s="140"/>
      <c r="V1070" s="126"/>
      <c r="W1070" s="136"/>
      <c r="X1070" s="5"/>
      <c r="Y1070" s="140"/>
      <c r="Z1070" s="126"/>
      <c r="AA1070" s="136"/>
      <c r="AB1070" s="257"/>
      <c r="AC1070" s="140"/>
      <c r="AD1070" s="126"/>
      <c r="AE1070" s="136"/>
      <c r="AF1070" s="5"/>
      <c r="AG1070" s="140"/>
      <c r="AH1070" s="126"/>
      <c r="AI1070" s="155"/>
      <c r="AJ1070" s="123"/>
      <c r="AK1070" s="139"/>
      <c r="AL1070" s="124"/>
      <c r="AM1070" s="155">
        <f>VLOOKUP(C1070,'9'!$B$2:$H$1187,3,FALSE)</f>
        <v>4.7256944444444442E-2</v>
      </c>
      <c r="AN1070" s="123">
        <f>VLOOKUP(C1070,'9'!$B$2:$H$1187,4,FALSE)</f>
        <v>249</v>
      </c>
      <c r="AO1070" s="139">
        <f>VLOOKUP(AN1070,Баллы!$A$2:$B$101,2)+AP1070/2</f>
        <v>6</v>
      </c>
      <c r="AP1070" s="124">
        <f>VLOOKUP(C1070,'9'!$B$2:$H$1187,6,FALSE)</f>
        <v>10</v>
      </c>
      <c r="AQ1070" s="122"/>
      <c r="AR1070" s="123"/>
      <c r="AS1070" s="139"/>
      <c r="AT1070" s="124"/>
      <c r="AU1070" s="122"/>
      <c r="AV1070" s="123"/>
      <c r="AW1070" s="139"/>
      <c r="AX1070" s="124"/>
    </row>
    <row r="1071" spans="1:50">
      <c r="A1071" s="245">
        <f>IF(D1071=0," ",RANK(D1071,$D$3:$D$1238,0))</f>
        <v>874</v>
      </c>
      <c r="B1071" s="246">
        <v>874</v>
      </c>
      <c r="C1071" s="283" t="s">
        <v>4882</v>
      </c>
      <c r="D1071" s="115">
        <f>I1071+M1071+Q1071+U1071+Y1071+AC1071+AG1071+AK1071+AO1071+AW1071+AS1071</f>
        <v>6</v>
      </c>
      <c r="E1071" s="115">
        <f>J1071+N1071+R1071+V1071+Z1071+AD1071+AH1071+AL1071+AP1071+AX1071+AT1071</f>
        <v>10</v>
      </c>
      <c r="F1071" s="273">
        <f>COUNTA(H1071,L1071,P1071,T1071,X1071,AB1071,AF1071,AJ1071,AN1071,AV1071,AR1071)</f>
        <v>1</v>
      </c>
      <c r="G1071" s="121"/>
      <c r="H1071" s="5"/>
      <c r="I1071" s="140"/>
      <c r="J1071" s="126"/>
      <c r="K1071" s="125"/>
      <c r="L1071" s="5"/>
      <c r="M1071" s="140"/>
      <c r="N1071" s="126"/>
      <c r="O1071" s="125"/>
      <c r="P1071" s="5"/>
      <c r="Q1071" s="140"/>
      <c r="R1071" s="126"/>
      <c r="S1071" s="125"/>
      <c r="T1071" s="5"/>
      <c r="U1071" s="140"/>
      <c r="V1071" s="126"/>
      <c r="W1071" s="136"/>
      <c r="X1071" s="5"/>
      <c r="Y1071" s="140"/>
      <c r="Z1071" s="126"/>
      <c r="AA1071" s="136"/>
      <c r="AB1071" s="257"/>
      <c r="AC1071" s="140"/>
      <c r="AD1071" s="126"/>
      <c r="AE1071" s="136"/>
      <c r="AF1071" s="5"/>
      <c r="AG1071" s="140"/>
      <c r="AH1071" s="126"/>
      <c r="AI1071" s="155"/>
      <c r="AJ1071" s="123"/>
      <c r="AK1071" s="139"/>
      <c r="AL1071" s="124"/>
      <c r="AM1071" s="155">
        <f>VLOOKUP(C1071,'9'!$B$2:$H$1187,3,FALSE)</f>
        <v>4.732638888888889E-2</v>
      </c>
      <c r="AN1071" s="123">
        <f>VLOOKUP(C1071,'9'!$B$2:$H$1187,4,FALSE)</f>
        <v>250</v>
      </c>
      <c r="AO1071" s="139">
        <f>VLOOKUP(AN1071,Баллы!$A$2:$B$101,2)+AP1071/2</f>
        <v>6</v>
      </c>
      <c r="AP1071" s="124">
        <f>VLOOKUP(C1071,'9'!$B$2:$H$1187,6,FALSE)</f>
        <v>10</v>
      </c>
      <c r="AQ1071" s="122"/>
      <c r="AR1071" s="123"/>
      <c r="AS1071" s="139"/>
      <c r="AT1071" s="124"/>
      <c r="AU1071" s="122"/>
      <c r="AV1071" s="123"/>
      <c r="AW1071" s="139"/>
      <c r="AX1071" s="124"/>
    </row>
    <row r="1072" spans="1:50">
      <c r="A1072" s="245">
        <f>IF(D1072=0," ",RANK(D1072,$D$3:$D$1238,0))</f>
        <v>874</v>
      </c>
      <c r="B1072" s="246">
        <v>874</v>
      </c>
      <c r="C1072" s="283" t="s">
        <v>4883</v>
      </c>
      <c r="D1072" s="115">
        <f>I1072+M1072+Q1072+U1072+Y1072+AC1072+AG1072+AK1072+AO1072+AW1072+AS1072</f>
        <v>6</v>
      </c>
      <c r="E1072" s="115">
        <f>J1072+N1072+R1072+V1072+Z1072+AD1072+AH1072+AL1072+AP1072+AX1072+AT1072</f>
        <v>10</v>
      </c>
      <c r="F1072" s="273">
        <f>COUNTA(H1072,L1072,P1072,T1072,X1072,AB1072,AF1072,AJ1072,AN1072,AV1072,AR1072)</f>
        <v>1</v>
      </c>
      <c r="G1072" s="121"/>
      <c r="H1072" s="5"/>
      <c r="I1072" s="140"/>
      <c r="J1072" s="126"/>
      <c r="K1072" s="125"/>
      <c r="L1072" s="5"/>
      <c r="M1072" s="140"/>
      <c r="N1072" s="126"/>
      <c r="O1072" s="125"/>
      <c r="P1072" s="5"/>
      <c r="Q1072" s="140"/>
      <c r="R1072" s="126"/>
      <c r="S1072" s="125"/>
      <c r="T1072" s="5"/>
      <c r="U1072" s="140"/>
      <c r="V1072" s="126"/>
      <c r="W1072" s="136"/>
      <c r="X1072" s="5"/>
      <c r="Y1072" s="140"/>
      <c r="Z1072" s="126"/>
      <c r="AA1072" s="136"/>
      <c r="AB1072" s="257"/>
      <c r="AC1072" s="140"/>
      <c r="AD1072" s="126"/>
      <c r="AE1072" s="136"/>
      <c r="AF1072" s="5"/>
      <c r="AG1072" s="140"/>
      <c r="AH1072" s="126"/>
      <c r="AI1072" s="155"/>
      <c r="AJ1072" s="123"/>
      <c r="AK1072" s="139"/>
      <c r="AL1072" s="124"/>
      <c r="AM1072" s="155">
        <f>VLOOKUP(C1072,'9'!$B$2:$H$1187,3,FALSE)</f>
        <v>4.5115740740740741E-2</v>
      </c>
      <c r="AN1072" s="123">
        <f>VLOOKUP(C1072,'9'!$B$2:$H$1187,4,FALSE)</f>
        <v>252</v>
      </c>
      <c r="AO1072" s="139">
        <f>VLOOKUP(AN1072,Баллы!$A$2:$B$101,2)+AP1072/2</f>
        <v>6</v>
      </c>
      <c r="AP1072" s="124">
        <f>VLOOKUP(C1072,'9'!$B$2:$H$1187,6,FALSE)</f>
        <v>10</v>
      </c>
      <c r="AQ1072" s="122"/>
      <c r="AR1072" s="123"/>
      <c r="AS1072" s="139"/>
      <c r="AT1072" s="124"/>
      <c r="AU1072" s="122"/>
      <c r="AV1072" s="123"/>
      <c r="AW1072" s="139"/>
      <c r="AX1072" s="124"/>
    </row>
    <row r="1073" spans="1:50">
      <c r="A1073" s="245">
        <f>IF(D1073=0," ",RANK(D1073,$D$3:$D$1238,0))</f>
        <v>874</v>
      </c>
      <c r="B1073" s="246">
        <v>874</v>
      </c>
      <c r="C1073" s="283" t="s">
        <v>4884</v>
      </c>
      <c r="D1073" s="115">
        <f>I1073+M1073+Q1073+U1073+Y1073+AC1073+AG1073+AK1073+AO1073+AW1073+AS1073</f>
        <v>6</v>
      </c>
      <c r="E1073" s="115">
        <f>J1073+N1073+R1073+V1073+Z1073+AD1073+AH1073+AL1073+AP1073+AX1073+AT1073</f>
        <v>10</v>
      </c>
      <c r="F1073" s="273">
        <f>COUNTA(H1073,L1073,P1073,T1073,X1073,AB1073,AF1073,AJ1073,AN1073,AV1073,AR1073)</f>
        <v>1</v>
      </c>
      <c r="G1073" s="121"/>
      <c r="H1073" s="5"/>
      <c r="I1073" s="140"/>
      <c r="J1073" s="126"/>
      <c r="K1073" s="125"/>
      <c r="L1073" s="5"/>
      <c r="M1073" s="140"/>
      <c r="N1073" s="126"/>
      <c r="O1073" s="125"/>
      <c r="P1073" s="5"/>
      <c r="Q1073" s="140"/>
      <c r="R1073" s="126"/>
      <c r="S1073" s="125"/>
      <c r="T1073" s="5"/>
      <c r="U1073" s="140"/>
      <c r="V1073" s="126"/>
      <c r="W1073" s="136"/>
      <c r="X1073" s="5"/>
      <c r="Y1073" s="140"/>
      <c r="Z1073" s="126"/>
      <c r="AA1073" s="136"/>
      <c r="AB1073" s="257"/>
      <c r="AC1073" s="140"/>
      <c r="AD1073" s="126"/>
      <c r="AE1073" s="136"/>
      <c r="AF1073" s="5"/>
      <c r="AG1073" s="140"/>
      <c r="AH1073" s="126"/>
      <c r="AI1073" s="155"/>
      <c r="AJ1073" s="123"/>
      <c r="AK1073" s="139"/>
      <c r="AL1073" s="124"/>
      <c r="AM1073" s="155">
        <f>VLOOKUP(C1073,'9'!$B$2:$H$1187,3,FALSE)</f>
        <v>4.7858796296296295E-2</v>
      </c>
      <c r="AN1073" s="123">
        <f>VLOOKUP(C1073,'9'!$B$2:$H$1187,4,FALSE)</f>
        <v>253</v>
      </c>
      <c r="AO1073" s="139">
        <f>VLOOKUP(AN1073,Баллы!$A$2:$B$101,2)+AP1073/2</f>
        <v>6</v>
      </c>
      <c r="AP1073" s="124">
        <f>VLOOKUP(C1073,'9'!$B$2:$H$1187,6,FALSE)</f>
        <v>10</v>
      </c>
      <c r="AQ1073" s="122"/>
      <c r="AR1073" s="123"/>
      <c r="AS1073" s="139"/>
      <c r="AT1073" s="124"/>
      <c r="AU1073" s="122"/>
      <c r="AV1073" s="123"/>
      <c r="AW1073" s="139"/>
      <c r="AX1073" s="124"/>
    </row>
    <row r="1074" spans="1:50">
      <c r="A1074" s="245">
        <f>IF(D1074=0," ",RANK(D1074,$D$3:$D$1238,0))</f>
        <v>874</v>
      </c>
      <c r="B1074" s="246">
        <v>874</v>
      </c>
      <c r="C1074" s="283" t="s">
        <v>4885</v>
      </c>
      <c r="D1074" s="115">
        <f>I1074+M1074+Q1074+U1074+Y1074+AC1074+AG1074+AK1074+AO1074+AW1074+AS1074</f>
        <v>6</v>
      </c>
      <c r="E1074" s="115">
        <f>J1074+N1074+R1074+V1074+Z1074+AD1074+AH1074+AL1074+AP1074+AX1074+AT1074</f>
        <v>10</v>
      </c>
      <c r="F1074" s="273">
        <f>COUNTA(H1074,L1074,P1074,T1074,X1074,AB1074,AF1074,AJ1074,AN1074,AV1074,AR1074)</f>
        <v>1</v>
      </c>
      <c r="G1074" s="121"/>
      <c r="H1074" s="5"/>
      <c r="I1074" s="140"/>
      <c r="J1074" s="126"/>
      <c r="K1074" s="125"/>
      <c r="L1074" s="5"/>
      <c r="M1074" s="140"/>
      <c r="N1074" s="126"/>
      <c r="O1074" s="125"/>
      <c r="P1074" s="5"/>
      <c r="Q1074" s="140"/>
      <c r="R1074" s="126"/>
      <c r="S1074" s="125"/>
      <c r="T1074" s="5"/>
      <c r="U1074" s="140"/>
      <c r="V1074" s="126"/>
      <c r="W1074" s="136"/>
      <c r="X1074" s="5"/>
      <c r="Y1074" s="140"/>
      <c r="Z1074" s="126"/>
      <c r="AA1074" s="136"/>
      <c r="AB1074" s="257"/>
      <c r="AC1074" s="140"/>
      <c r="AD1074" s="126"/>
      <c r="AE1074" s="136"/>
      <c r="AF1074" s="5"/>
      <c r="AG1074" s="140"/>
      <c r="AH1074" s="126"/>
      <c r="AI1074" s="155"/>
      <c r="AJ1074" s="123"/>
      <c r="AK1074" s="139"/>
      <c r="AL1074" s="124"/>
      <c r="AM1074" s="155">
        <f>VLOOKUP(C1074,'9'!$B$2:$H$1187,3,FALSE)</f>
        <v>4.8020833333333332E-2</v>
      </c>
      <c r="AN1074" s="123">
        <f>VLOOKUP(C1074,'9'!$B$2:$H$1187,4,FALSE)</f>
        <v>254</v>
      </c>
      <c r="AO1074" s="139">
        <f>VLOOKUP(AN1074,Баллы!$A$2:$B$101,2)+AP1074/2</f>
        <v>6</v>
      </c>
      <c r="AP1074" s="124">
        <f>VLOOKUP(C1074,'9'!$B$2:$H$1187,6,FALSE)</f>
        <v>10</v>
      </c>
      <c r="AQ1074" s="122"/>
      <c r="AR1074" s="123"/>
      <c r="AS1074" s="139"/>
      <c r="AT1074" s="124"/>
      <c r="AU1074" s="122"/>
      <c r="AV1074" s="123"/>
      <c r="AW1074" s="139"/>
      <c r="AX1074" s="124"/>
    </row>
    <row r="1075" spans="1:50">
      <c r="A1075" s="245">
        <f>IF(D1075=0," ",RANK(D1075,$D$3:$D$1238,0))</f>
        <v>874</v>
      </c>
      <c r="B1075" s="246">
        <v>874</v>
      </c>
      <c r="C1075" s="283" t="s">
        <v>4886</v>
      </c>
      <c r="D1075" s="115">
        <f>I1075+M1075+Q1075+U1075+Y1075+AC1075+AG1075+AK1075+AO1075+AW1075+AS1075</f>
        <v>6</v>
      </c>
      <c r="E1075" s="115">
        <f>J1075+N1075+R1075+V1075+Z1075+AD1075+AH1075+AL1075+AP1075+AX1075+AT1075</f>
        <v>10</v>
      </c>
      <c r="F1075" s="273">
        <f>COUNTA(H1075,L1075,P1075,T1075,X1075,AB1075,AF1075,AJ1075,AN1075,AV1075,AR1075)</f>
        <v>1</v>
      </c>
      <c r="G1075" s="121"/>
      <c r="H1075" s="5"/>
      <c r="I1075" s="140"/>
      <c r="J1075" s="126"/>
      <c r="K1075" s="125"/>
      <c r="L1075" s="5"/>
      <c r="M1075" s="140"/>
      <c r="N1075" s="126"/>
      <c r="O1075" s="125"/>
      <c r="P1075" s="5"/>
      <c r="Q1075" s="140"/>
      <c r="R1075" s="126"/>
      <c r="S1075" s="125"/>
      <c r="T1075" s="5"/>
      <c r="U1075" s="140"/>
      <c r="V1075" s="126"/>
      <c r="W1075" s="136"/>
      <c r="X1075" s="5"/>
      <c r="Y1075" s="140"/>
      <c r="Z1075" s="126"/>
      <c r="AA1075" s="136"/>
      <c r="AB1075" s="257"/>
      <c r="AC1075" s="140"/>
      <c r="AD1075" s="126"/>
      <c r="AE1075" s="136"/>
      <c r="AF1075" s="5"/>
      <c r="AG1075" s="140"/>
      <c r="AH1075" s="126"/>
      <c r="AI1075" s="155"/>
      <c r="AJ1075" s="123"/>
      <c r="AK1075" s="139"/>
      <c r="AL1075" s="124"/>
      <c r="AM1075" s="155">
        <f>VLOOKUP(C1075,'9'!$B$2:$H$1187,3,FALSE)</f>
        <v>4.7488425925925927E-2</v>
      </c>
      <c r="AN1075" s="123">
        <f>VLOOKUP(C1075,'9'!$B$2:$H$1187,4,FALSE)</f>
        <v>255</v>
      </c>
      <c r="AO1075" s="139">
        <f>VLOOKUP(AN1075,Баллы!$A$2:$B$101,2)+AP1075/2</f>
        <v>6</v>
      </c>
      <c r="AP1075" s="124">
        <f>VLOOKUP(C1075,'9'!$B$2:$H$1187,6,FALSE)</f>
        <v>10</v>
      </c>
      <c r="AQ1075" s="122"/>
      <c r="AR1075" s="123"/>
      <c r="AS1075" s="139"/>
      <c r="AT1075" s="124"/>
      <c r="AU1075" s="122"/>
      <c r="AV1075" s="123"/>
      <c r="AW1075" s="139"/>
      <c r="AX1075" s="124"/>
    </row>
    <row r="1076" spans="1:50">
      <c r="A1076" s="245">
        <f>IF(D1076=0," ",RANK(D1076,$D$3:$D$1238,0))</f>
        <v>874</v>
      </c>
      <c r="B1076" s="246">
        <v>874</v>
      </c>
      <c r="C1076" s="283" t="s">
        <v>4887</v>
      </c>
      <c r="D1076" s="115">
        <f>I1076+M1076+Q1076+U1076+Y1076+AC1076+AG1076+AK1076+AO1076+AW1076+AS1076</f>
        <v>6</v>
      </c>
      <c r="E1076" s="115">
        <f>J1076+N1076+R1076+V1076+Z1076+AD1076+AH1076+AL1076+AP1076+AX1076+AT1076</f>
        <v>10</v>
      </c>
      <c r="F1076" s="273">
        <f>COUNTA(H1076,L1076,P1076,T1076,X1076,AB1076,AF1076,AJ1076,AN1076,AV1076,AR1076)</f>
        <v>1</v>
      </c>
      <c r="G1076" s="121"/>
      <c r="H1076" s="5"/>
      <c r="I1076" s="140"/>
      <c r="J1076" s="126"/>
      <c r="K1076" s="125"/>
      <c r="L1076" s="5"/>
      <c r="M1076" s="140"/>
      <c r="N1076" s="126"/>
      <c r="O1076" s="125"/>
      <c r="P1076" s="5"/>
      <c r="Q1076" s="140"/>
      <c r="R1076" s="126"/>
      <c r="S1076" s="125"/>
      <c r="T1076" s="5"/>
      <c r="U1076" s="140"/>
      <c r="V1076" s="126"/>
      <c r="W1076" s="136"/>
      <c r="X1076" s="5"/>
      <c r="Y1076" s="140"/>
      <c r="Z1076" s="126"/>
      <c r="AA1076" s="136"/>
      <c r="AB1076" s="257"/>
      <c r="AC1076" s="140"/>
      <c r="AD1076" s="126"/>
      <c r="AE1076" s="136"/>
      <c r="AF1076" s="5"/>
      <c r="AG1076" s="140"/>
      <c r="AH1076" s="126"/>
      <c r="AI1076" s="155"/>
      <c r="AJ1076" s="123"/>
      <c r="AK1076" s="139"/>
      <c r="AL1076" s="124"/>
      <c r="AM1076" s="155">
        <f>VLOOKUP(C1076,'9'!$B$2:$H$1187,3,FALSE)</f>
        <v>4.7592592592592596E-2</v>
      </c>
      <c r="AN1076" s="123">
        <f>VLOOKUP(C1076,'9'!$B$2:$H$1187,4,FALSE)</f>
        <v>256</v>
      </c>
      <c r="AO1076" s="139">
        <f>VLOOKUP(AN1076,Баллы!$A$2:$B$101,2)+AP1076/2</f>
        <v>6</v>
      </c>
      <c r="AP1076" s="124">
        <f>VLOOKUP(C1076,'9'!$B$2:$H$1187,6,FALSE)</f>
        <v>10</v>
      </c>
      <c r="AQ1076" s="122"/>
      <c r="AR1076" s="123"/>
      <c r="AS1076" s="139"/>
      <c r="AT1076" s="124"/>
      <c r="AU1076" s="122"/>
      <c r="AV1076" s="123"/>
      <c r="AW1076" s="139"/>
      <c r="AX1076" s="124"/>
    </row>
    <row r="1077" spans="1:50">
      <c r="A1077" s="245">
        <f>IF(D1077=0," ",RANK(D1077,$D$3:$D$1238,0))</f>
        <v>874</v>
      </c>
      <c r="B1077" s="246">
        <v>874</v>
      </c>
      <c r="C1077" s="283" t="s">
        <v>4888</v>
      </c>
      <c r="D1077" s="115">
        <f>I1077+M1077+Q1077+U1077+Y1077+AC1077+AG1077+AK1077+AO1077+AW1077+AS1077</f>
        <v>6</v>
      </c>
      <c r="E1077" s="115">
        <f>J1077+N1077+R1077+V1077+Z1077+AD1077+AH1077+AL1077+AP1077+AX1077+AT1077</f>
        <v>10</v>
      </c>
      <c r="F1077" s="273">
        <f>COUNTA(H1077,L1077,P1077,T1077,X1077,AB1077,AF1077,AJ1077,AN1077,AV1077,AR1077)</f>
        <v>1</v>
      </c>
      <c r="G1077" s="121"/>
      <c r="H1077" s="5"/>
      <c r="I1077" s="140"/>
      <c r="J1077" s="126"/>
      <c r="K1077" s="125"/>
      <c r="L1077" s="5"/>
      <c r="M1077" s="140"/>
      <c r="N1077" s="126"/>
      <c r="O1077" s="125"/>
      <c r="P1077" s="5"/>
      <c r="Q1077" s="140"/>
      <c r="R1077" s="126"/>
      <c r="S1077" s="125"/>
      <c r="T1077" s="5"/>
      <c r="U1077" s="140"/>
      <c r="V1077" s="126"/>
      <c r="W1077" s="136"/>
      <c r="X1077" s="5"/>
      <c r="Y1077" s="140"/>
      <c r="Z1077" s="126"/>
      <c r="AA1077" s="136"/>
      <c r="AB1077" s="257"/>
      <c r="AC1077" s="140"/>
      <c r="AD1077" s="126"/>
      <c r="AE1077" s="136"/>
      <c r="AF1077" s="5"/>
      <c r="AG1077" s="140"/>
      <c r="AH1077" s="126"/>
      <c r="AI1077" s="155"/>
      <c r="AJ1077" s="123"/>
      <c r="AK1077" s="139"/>
      <c r="AL1077" s="124"/>
      <c r="AM1077" s="155">
        <f>VLOOKUP(C1077,'9'!$B$2:$H$1187,3,FALSE)</f>
        <v>4.7557870370370368E-2</v>
      </c>
      <c r="AN1077" s="123">
        <f>VLOOKUP(C1077,'9'!$B$2:$H$1187,4,FALSE)</f>
        <v>257</v>
      </c>
      <c r="AO1077" s="139">
        <f>VLOOKUP(AN1077,Баллы!$A$2:$B$101,2)+AP1077/2</f>
        <v>6</v>
      </c>
      <c r="AP1077" s="124">
        <f>VLOOKUP(C1077,'9'!$B$2:$H$1187,6,FALSE)</f>
        <v>10</v>
      </c>
      <c r="AQ1077" s="122"/>
      <c r="AR1077" s="123"/>
      <c r="AS1077" s="139"/>
      <c r="AT1077" s="124"/>
      <c r="AU1077" s="122"/>
      <c r="AV1077" s="123"/>
      <c r="AW1077" s="139"/>
      <c r="AX1077" s="124"/>
    </row>
    <row r="1078" spans="1:50">
      <c r="A1078" s="245">
        <f>IF(D1078=0," ",RANK(D1078,$D$3:$D$1238,0))</f>
        <v>874</v>
      </c>
      <c r="B1078" s="246">
        <v>874</v>
      </c>
      <c r="C1078" s="283" t="s">
        <v>4889</v>
      </c>
      <c r="D1078" s="115">
        <f>I1078+M1078+Q1078+U1078+Y1078+AC1078+AG1078+AK1078+AO1078+AW1078+AS1078</f>
        <v>6</v>
      </c>
      <c r="E1078" s="115">
        <f>J1078+N1078+R1078+V1078+Z1078+AD1078+AH1078+AL1078+AP1078+AX1078+AT1078</f>
        <v>10</v>
      </c>
      <c r="F1078" s="273">
        <f>COUNTA(H1078,L1078,P1078,T1078,X1078,AB1078,AF1078,AJ1078,AN1078,AV1078,AR1078)</f>
        <v>1</v>
      </c>
      <c r="G1078" s="121"/>
      <c r="H1078" s="5"/>
      <c r="I1078" s="140"/>
      <c r="J1078" s="126"/>
      <c r="K1078" s="125"/>
      <c r="L1078" s="5"/>
      <c r="M1078" s="140"/>
      <c r="N1078" s="126"/>
      <c r="O1078" s="125"/>
      <c r="P1078" s="5"/>
      <c r="Q1078" s="140"/>
      <c r="R1078" s="126"/>
      <c r="S1078" s="125"/>
      <c r="T1078" s="5"/>
      <c r="U1078" s="140"/>
      <c r="V1078" s="126"/>
      <c r="W1078" s="136"/>
      <c r="X1078" s="5"/>
      <c r="Y1078" s="140"/>
      <c r="Z1078" s="126"/>
      <c r="AA1078" s="136"/>
      <c r="AB1078" s="257"/>
      <c r="AC1078" s="140"/>
      <c r="AD1078" s="126"/>
      <c r="AE1078" s="136"/>
      <c r="AF1078" s="5"/>
      <c r="AG1078" s="140"/>
      <c r="AH1078" s="126"/>
      <c r="AI1078" s="155"/>
      <c r="AJ1078" s="123"/>
      <c r="AK1078" s="139"/>
      <c r="AL1078" s="124"/>
      <c r="AM1078" s="155">
        <f>VLOOKUP(C1078,'9'!$B$2:$H$1187,3,FALSE)</f>
        <v>4.7662037037037037E-2</v>
      </c>
      <c r="AN1078" s="123">
        <f>VLOOKUP(C1078,'9'!$B$2:$H$1187,4,FALSE)</f>
        <v>258</v>
      </c>
      <c r="AO1078" s="139">
        <f>VLOOKUP(AN1078,Баллы!$A$2:$B$101,2)+AP1078/2</f>
        <v>6</v>
      </c>
      <c r="AP1078" s="124">
        <f>VLOOKUP(C1078,'9'!$B$2:$H$1187,6,FALSE)</f>
        <v>10</v>
      </c>
      <c r="AQ1078" s="122"/>
      <c r="AR1078" s="123"/>
      <c r="AS1078" s="139"/>
      <c r="AT1078" s="124"/>
      <c r="AU1078" s="122"/>
      <c r="AV1078" s="123"/>
      <c r="AW1078" s="139"/>
      <c r="AX1078" s="124"/>
    </row>
    <row r="1079" spans="1:50">
      <c r="A1079" s="245">
        <f>IF(D1079=0," ",RANK(D1079,$D$3:$D$1238,0))</f>
        <v>874</v>
      </c>
      <c r="B1079" s="246">
        <v>874</v>
      </c>
      <c r="C1079" s="283" t="s">
        <v>4890</v>
      </c>
      <c r="D1079" s="115">
        <f>I1079+M1079+Q1079+U1079+Y1079+AC1079+AG1079+AK1079+AO1079+AW1079+AS1079</f>
        <v>6</v>
      </c>
      <c r="E1079" s="115">
        <f>J1079+N1079+R1079+V1079+Z1079+AD1079+AH1079+AL1079+AP1079+AX1079+AT1079</f>
        <v>10</v>
      </c>
      <c r="F1079" s="273">
        <f>COUNTA(H1079,L1079,P1079,T1079,X1079,AB1079,AF1079,AJ1079,AN1079,AV1079,AR1079)</f>
        <v>1</v>
      </c>
      <c r="G1079" s="121"/>
      <c r="H1079" s="5"/>
      <c r="I1079" s="140"/>
      <c r="J1079" s="126"/>
      <c r="K1079" s="125"/>
      <c r="L1079" s="5"/>
      <c r="M1079" s="140"/>
      <c r="N1079" s="126"/>
      <c r="O1079" s="125"/>
      <c r="P1079" s="5"/>
      <c r="Q1079" s="140"/>
      <c r="R1079" s="126"/>
      <c r="S1079" s="125"/>
      <c r="T1079" s="5"/>
      <c r="U1079" s="140"/>
      <c r="V1079" s="126"/>
      <c r="W1079" s="136"/>
      <c r="X1079" s="5"/>
      <c r="Y1079" s="140"/>
      <c r="Z1079" s="126"/>
      <c r="AA1079" s="136"/>
      <c r="AB1079" s="257"/>
      <c r="AC1079" s="140"/>
      <c r="AD1079" s="126"/>
      <c r="AE1079" s="136"/>
      <c r="AF1079" s="5"/>
      <c r="AG1079" s="140"/>
      <c r="AH1079" s="126"/>
      <c r="AI1079" s="155"/>
      <c r="AJ1079" s="123"/>
      <c r="AK1079" s="139"/>
      <c r="AL1079" s="124"/>
      <c r="AM1079" s="155">
        <f>VLOOKUP(C1079,'9'!$B$2:$H$1187,3,FALSE)</f>
        <v>4.7847222222222222E-2</v>
      </c>
      <c r="AN1079" s="123">
        <f>VLOOKUP(C1079,'9'!$B$2:$H$1187,4,FALSE)</f>
        <v>259</v>
      </c>
      <c r="AO1079" s="139">
        <f>VLOOKUP(AN1079,Баллы!$A$2:$B$101,2)+AP1079/2</f>
        <v>6</v>
      </c>
      <c r="AP1079" s="124">
        <f>VLOOKUP(C1079,'9'!$B$2:$H$1187,6,FALSE)</f>
        <v>10</v>
      </c>
      <c r="AQ1079" s="122"/>
      <c r="AR1079" s="123"/>
      <c r="AS1079" s="139"/>
      <c r="AT1079" s="124"/>
      <c r="AU1079" s="122"/>
      <c r="AV1079" s="123"/>
      <c r="AW1079" s="139"/>
      <c r="AX1079" s="124"/>
    </row>
    <row r="1080" spans="1:50">
      <c r="A1080" s="245">
        <f>IF(D1080=0," ",RANK(D1080,$D$3:$D$1238,0))</f>
        <v>874</v>
      </c>
      <c r="B1080" s="246">
        <v>874</v>
      </c>
      <c r="C1080" s="283" t="s">
        <v>4891</v>
      </c>
      <c r="D1080" s="115">
        <f>I1080+M1080+Q1080+U1080+Y1080+AC1080+AG1080+AK1080+AO1080+AW1080+AS1080</f>
        <v>6</v>
      </c>
      <c r="E1080" s="115">
        <f>J1080+N1080+R1080+V1080+Z1080+AD1080+AH1080+AL1080+AP1080+AX1080+AT1080</f>
        <v>10</v>
      </c>
      <c r="F1080" s="273">
        <f>COUNTA(H1080,L1080,P1080,T1080,X1080,AB1080,AF1080,AJ1080,AN1080,AV1080,AR1080)</f>
        <v>1</v>
      </c>
      <c r="G1080" s="121"/>
      <c r="H1080" s="5"/>
      <c r="I1080" s="140"/>
      <c r="J1080" s="126"/>
      <c r="K1080" s="125"/>
      <c r="L1080" s="5"/>
      <c r="M1080" s="140"/>
      <c r="N1080" s="126"/>
      <c r="O1080" s="125"/>
      <c r="P1080" s="5"/>
      <c r="Q1080" s="140"/>
      <c r="R1080" s="126"/>
      <c r="S1080" s="125"/>
      <c r="T1080" s="5"/>
      <c r="U1080" s="140"/>
      <c r="V1080" s="126"/>
      <c r="W1080" s="136"/>
      <c r="X1080" s="5"/>
      <c r="Y1080" s="140"/>
      <c r="Z1080" s="126"/>
      <c r="AA1080" s="136"/>
      <c r="AB1080" s="257"/>
      <c r="AC1080" s="140"/>
      <c r="AD1080" s="126"/>
      <c r="AE1080" s="136"/>
      <c r="AF1080" s="5"/>
      <c r="AG1080" s="140"/>
      <c r="AH1080" s="126"/>
      <c r="AI1080" s="155"/>
      <c r="AJ1080" s="123"/>
      <c r="AK1080" s="139"/>
      <c r="AL1080" s="124"/>
      <c r="AM1080" s="155">
        <f>VLOOKUP(C1080,'9'!$B$2:$H$1187,3,FALSE)</f>
        <v>4.7939814814814817E-2</v>
      </c>
      <c r="AN1080" s="123">
        <f>VLOOKUP(C1080,'9'!$B$2:$H$1187,4,FALSE)</f>
        <v>260</v>
      </c>
      <c r="AO1080" s="139">
        <f>VLOOKUP(AN1080,Баллы!$A$2:$B$101,2)+AP1080/2</f>
        <v>6</v>
      </c>
      <c r="AP1080" s="124">
        <f>VLOOKUP(C1080,'9'!$B$2:$H$1187,6,FALSE)</f>
        <v>10</v>
      </c>
      <c r="AQ1080" s="122"/>
      <c r="AR1080" s="123"/>
      <c r="AS1080" s="139"/>
      <c r="AT1080" s="124"/>
      <c r="AU1080" s="122"/>
      <c r="AV1080" s="123"/>
      <c r="AW1080" s="139"/>
      <c r="AX1080" s="124"/>
    </row>
    <row r="1081" spans="1:50">
      <c r="A1081" s="245">
        <f>IF(D1081=0," ",RANK(D1081,$D$3:$D$1238,0))</f>
        <v>874</v>
      </c>
      <c r="B1081" s="246">
        <v>874</v>
      </c>
      <c r="C1081" s="283" t="s">
        <v>4892</v>
      </c>
      <c r="D1081" s="115">
        <f>I1081+M1081+Q1081+U1081+Y1081+AC1081+AG1081+AK1081+AO1081+AW1081+AS1081</f>
        <v>6</v>
      </c>
      <c r="E1081" s="115">
        <f>J1081+N1081+R1081+V1081+Z1081+AD1081+AH1081+AL1081+AP1081+AX1081+AT1081</f>
        <v>10</v>
      </c>
      <c r="F1081" s="273">
        <f>COUNTA(H1081,L1081,P1081,T1081,X1081,AB1081,AF1081,AJ1081,AN1081,AV1081,AR1081)</f>
        <v>1</v>
      </c>
      <c r="G1081" s="121"/>
      <c r="H1081" s="5"/>
      <c r="I1081" s="140"/>
      <c r="J1081" s="126"/>
      <c r="K1081" s="125"/>
      <c r="L1081" s="5"/>
      <c r="M1081" s="140"/>
      <c r="N1081" s="126"/>
      <c r="O1081" s="125"/>
      <c r="P1081" s="5"/>
      <c r="Q1081" s="140"/>
      <c r="R1081" s="126"/>
      <c r="S1081" s="125"/>
      <c r="T1081" s="5"/>
      <c r="U1081" s="140"/>
      <c r="V1081" s="126"/>
      <c r="W1081" s="136"/>
      <c r="X1081" s="5"/>
      <c r="Y1081" s="140"/>
      <c r="Z1081" s="126"/>
      <c r="AA1081" s="136"/>
      <c r="AB1081" s="257"/>
      <c r="AC1081" s="140"/>
      <c r="AD1081" s="126"/>
      <c r="AE1081" s="136"/>
      <c r="AF1081" s="5"/>
      <c r="AG1081" s="140"/>
      <c r="AH1081" s="126"/>
      <c r="AI1081" s="155"/>
      <c r="AJ1081" s="123"/>
      <c r="AK1081" s="139"/>
      <c r="AL1081" s="124"/>
      <c r="AM1081" s="155">
        <f>VLOOKUP(C1081,'9'!$B$2:$H$1187,3,FALSE)</f>
        <v>4.7905092592592589E-2</v>
      </c>
      <c r="AN1081" s="123">
        <f>VLOOKUP(C1081,'9'!$B$2:$H$1187,4,FALSE)</f>
        <v>261</v>
      </c>
      <c r="AO1081" s="139">
        <f>VLOOKUP(AN1081,Баллы!$A$2:$B$101,2)+AP1081/2</f>
        <v>6</v>
      </c>
      <c r="AP1081" s="124">
        <f>VLOOKUP(C1081,'9'!$B$2:$H$1187,6,FALSE)</f>
        <v>10</v>
      </c>
      <c r="AQ1081" s="122"/>
      <c r="AR1081" s="123"/>
      <c r="AS1081" s="139"/>
      <c r="AT1081" s="124"/>
      <c r="AU1081" s="122"/>
      <c r="AV1081" s="123"/>
      <c r="AW1081" s="139"/>
      <c r="AX1081" s="124"/>
    </row>
    <row r="1082" spans="1:50">
      <c r="A1082" s="245">
        <f>IF(D1082=0," ",RANK(D1082,$D$3:$D$1238,0))</f>
        <v>874</v>
      </c>
      <c r="B1082" s="246">
        <v>874</v>
      </c>
      <c r="C1082" s="283" t="s">
        <v>4893</v>
      </c>
      <c r="D1082" s="115">
        <f>I1082+M1082+Q1082+U1082+Y1082+AC1082+AG1082+AK1082+AO1082+AW1082+AS1082</f>
        <v>6</v>
      </c>
      <c r="E1082" s="115">
        <f>J1082+N1082+R1082+V1082+Z1082+AD1082+AH1082+AL1082+AP1082+AX1082+AT1082</f>
        <v>10</v>
      </c>
      <c r="F1082" s="273">
        <f>COUNTA(H1082,L1082,P1082,T1082,X1082,AB1082,AF1082,AJ1082,AN1082,AV1082,AR1082)</f>
        <v>1</v>
      </c>
      <c r="G1082" s="121"/>
      <c r="H1082" s="5"/>
      <c r="I1082" s="140"/>
      <c r="J1082" s="126"/>
      <c r="K1082" s="125"/>
      <c r="L1082" s="5"/>
      <c r="M1082" s="140"/>
      <c r="N1082" s="126"/>
      <c r="O1082" s="125"/>
      <c r="P1082" s="5"/>
      <c r="Q1082" s="140"/>
      <c r="R1082" s="126"/>
      <c r="S1082" s="125"/>
      <c r="T1082" s="5"/>
      <c r="U1082" s="140"/>
      <c r="V1082" s="126"/>
      <c r="W1082" s="136"/>
      <c r="X1082" s="5"/>
      <c r="Y1082" s="140"/>
      <c r="Z1082" s="126"/>
      <c r="AA1082" s="136"/>
      <c r="AB1082" s="257"/>
      <c r="AC1082" s="140"/>
      <c r="AD1082" s="126"/>
      <c r="AE1082" s="136"/>
      <c r="AF1082" s="5"/>
      <c r="AG1082" s="140"/>
      <c r="AH1082" s="126"/>
      <c r="AI1082" s="155"/>
      <c r="AJ1082" s="123"/>
      <c r="AK1082" s="139"/>
      <c r="AL1082" s="124"/>
      <c r="AM1082" s="155">
        <f>VLOOKUP(C1082,'9'!$B$2:$H$1187,3,FALSE)</f>
        <v>4.7893518518518516E-2</v>
      </c>
      <c r="AN1082" s="123">
        <f>VLOOKUP(C1082,'9'!$B$2:$H$1187,4,FALSE)</f>
        <v>263</v>
      </c>
      <c r="AO1082" s="139">
        <f>VLOOKUP(AN1082,Баллы!$A$2:$B$101,2)+AP1082/2</f>
        <v>6</v>
      </c>
      <c r="AP1082" s="124">
        <f>VLOOKUP(C1082,'9'!$B$2:$H$1187,6,FALSE)</f>
        <v>10</v>
      </c>
      <c r="AQ1082" s="122"/>
      <c r="AR1082" s="123"/>
      <c r="AS1082" s="139"/>
      <c r="AT1082" s="124"/>
      <c r="AU1082" s="122"/>
      <c r="AV1082" s="123"/>
      <c r="AW1082" s="139"/>
      <c r="AX1082" s="124"/>
    </row>
    <row r="1083" spans="1:50">
      <c r="A1083" s="245">
        <f>IF(D1083=0," ",RANK(D1083,$D$3:$D$1238,0))</f>
        <v>874</v>
      </c>
      <c r="B1083" s="246">
        <v>874</v>
      </c>
      <c r="C1083" s="283" t="s">
        <v>5735</v>
      </c>
      <c r="D1083" s="115">
        <f>I1083+M1083+Q1083+U1083+Y1083+AC1083+AG1083+AK1083+AO1083+AW1083+AS1083</f>
        <v>6</v>
      </c>
      <c r="E1083" s="115">
        <f>J1083+N1083+R1083+V1083+Z1083+AD1083+AH1083+AL1083+AP1083+AX1083+AT1083</f>
        <v>10</v>
      </c>
      <c r="F1083" s="273">
        <f>COUNTA(H1083,L1083,P1083,T1083,X1083,AB1083,AF1083,AJ1083,AN1083,AV1083,AR1083)</f>
        <v>1</v>
      </c>
      <c r="G1083" s="121"/>
      <c r="H1083" s="5"/>
      <c r="I1083" s="140"/>
      <c r="J1083" s="126"/>
      <c r="K1083" s="125"/>
      <c r="L1083" s="5"/>
      <c r="M1083" s="140"/>
      <c r="N1083" s="126"/>
      <c r="O1083" s="125"/>
      <c r="P1083" s="5"/>
      <c r="Q1083" s="140"/>
      <c r="R1083" s="126"/>
      <c r="S1083" s="125"/>
      <c r="T1083" s="5"/>
      <c r="U1083" s="140"/>
      <c r="V1083" s="126"/>
      <c r="W1083" s="136"/>
      <c r="X1083" s="5"/>
      <c r="Y1083" s="140"/>
      <c r="Z1083" s="126"/>
      <c r="AA1083" s="136"/>
      <c r="AB1083" s="257"/>
      <c r="AC1083" s="140"/>
      <c r="AD1083" s="126"/>
      <c r="AE1083" s="136"/>
      <c r="AF1083" s="5"/>
      <c r="AG1083" s="140"/>
      <c r="AH1083" s="126"/>
      <c r="AI1083" s="155"/>
      <c r="AJ1083" s="123"/>
      <c r="AK1083" s="139"/>
      <c r="AL1083" s="124"/>
      <c r="AM1083" s="155">
        <f>VLOOKUP(C1083,'9'!$B$2:$H$1187,3,FALSE)</f>
        <v>4.8460648148148149E-2</v>
      </c>
      <c r="AN1083" s="123">
        <f>VLOOKUP(C1083,'9'!$B$2:$H$1187,4,FALSE)</f>
        <v>264</v>
      </c>
      <c r="AO1083" s="139">
        <f>VLOOKUP(AN1083,Баллы!$A$2:$B$101,2)+AP1083/2</f>
        <v>6</v>
      </c>
      <c r="AP1083" s="124">
        <f>VLOOKUP(C1083,'9'!$B$2:$H$1187,6,FALSE)</f>
        <v>10</v>
      </c>
      <c r="AQ1083" s="122"/>
      <c r="AR1083" s="123"/>
      <c r="AS1083" s="139"/>
      <c r="AT1083" s="124"/>
      <c r="AU1083" s="122"/>
      <c r="AV1083" s="123"/>
      <c r="AW1083" s="139"/>
      <c r="AX1083" s="124"/>
    </row>
    <row r="1084" spans="1:50">
      <c r="A1084" s="245">
        <f>IF(D1084=0," ",RANK(D1084,$D$3:$D$1238,0))</f>
        <v>874</v>
      </c>
      <c r="B1084" s="246">
        <v>874</v>
      </c>
      <c r="C1084" s="283" t="s">
        <v>4894</v>
      </c>
      <c r="D1084" s="115">
        <f>I1084+M1084+Q1084+U1084+Y1084+AC1084+AG1084+AK1084+AO1084+AW1084+AS1084</f>
        <v>6</v>
      </c>
      <c r="E1084" s="115">
        <f>J1084+N1084+R1084+V1084+Z1084+AD1084+AH1084+AL1084+AP1084+AX1084+AT1084</f>
        <v>10</v>
      </c>
      <c r="F1084" s="273">
        <f>COUNTA(H1084,L1084,P1084,T1084,X1084,AB1084,AF1084,AJ1084,AN1084,AV1084,AR1084)</f>
        <v>1</v>
      </c>
      <c r="G1084" s="121"/>
      <c r="H1084" s="5"/>
      <c r="I1084" s="140"/>
      <c r="J1084" s="126"/>
      <c r="K1084" s="125"/>
      <c r="L1084" s="5"/>
      <c r="M1084" s="140"/>
      <c r="N1084" s="126"/>
      <c r="O1084" s="125"/>
      <c r="P1084" s="5"/>
      <c r="Q1084" s="140"/>
      <c r="R1084" s="126"/>
      <c r="S1084" s="125"/>
      <c r="T1084" s="5"/>
      <c r="U1084" s="140"/>
      <c r="V1084" s="126"/>
      <c r="W1084" s="136"/>
      <c r="X1084" s="5"/>
      <c r="Y1084" s="140"/>
      <c r="Z1084" s="126"/>
      <c r="AA1084" s="136"/>
      <c r="AB1084" s="257"/>
      <c r="AC1084" s="140"/>
      <c r="AD1084" s="126"/>
      <c r="AE1084" s="136"/>
      <c r="AF1084" s="5"/>
      <c r="AG1084" s="140"/>
      <c r="AH1084" s="126"/>
      <c r="AI1084" s="155"/>
      <c r="AJ1084" s="123"/>
      <c r="AK1084" s="139"/>
      <c r="AL1084" s="124"/>
      <c r="AM1084" s="155">
        <f>VLOOKUP(C1084,'9'!$B$2:$H$1187,3,FALSE)</f>
        <v>4.8587962962962965E-2</v>
      </c>
      <c r="AN1084" s="123">
        <f>VLOOKUP(C1084,'9'!$B$2:$H$1187,4,FALSE)</f>
        <v>266</v>
      </c>
      <c r="AO1084" s="139">
        <f>VLOOKUP(AN1084,Баллы!$A$2:$B$101,2)+AP1084/2</f>
        <v>6</v>
      </c>
      <c r="AP1084" s="124">
        <f>VLOOKUP(C1084,'9'!$B$2:$H$1187,6,FALSE)</f>
        <v>10</v>
      </c>
      <c r="AQ1084" s="122"/>
      <c r="AR1084" s="123"/>
      <c r="AS1084" s="139"/>
      <c r="AT1084" s="124"/>
      <c r="AU1084" s="122"/>
      <c r="AV1084" s="123"/>
      <c r="AW1084" s="139"/>
      <c r="AX1084" s="124"/>
    </row>
    <row r="1085" spans="1:50">
      <c r="A1085" s="245">
        <f>IF(D1085=0," ",RANK(D1085,$D$3:$D$1238,0))</f>
        <v>874</v>
      </c>
      <c r="B1085" s="246">
        <v>874</v>
      </c>
      <c r="C1085" s="283" t="s">
        <v>4895</v>
      </c>
      <c r="D1085" s="115">
        <f>I1085+M1085+Q1085+U1085+Y1085+AC1085+AG1085+AK1085+AO1085+AW1085+AS1085</f>
        <v>6</v>
      </c>
      <c r="E1085" s="115">
        <f>J1085+N1085+R1085+V1085+Z1085+AD1085+AH1085+AL1085+AP1085+AX1085+AT1085</f>
        <v>10</v>
      </c>
      <c r="F1085" s="273">
        <f>COUNTA(H1085,L1085,P1085,T1085,X1085,AB1085,AF1085,AJ1085,AN1085,AV1085,AR1085)</f>
        <v>1</v>
      </c>
      <c r="G1085" s="121"/>
      <c r="H1085" s="5"/>
      <c r="I1085" s="140"/>
      <c r="J1085" s="126"/>
      <c r="K1085" s="125"/>
      <c r="L1085" s="5"/>
      <c r="M1085" s="140"/>
      <c r="N1085" s="126"/>
      <c r="O1085" s="125"/>
      <c r="P1085" s="5"/>
      <c r="Q1085" s="140"/>
      <c r="R1085" s="126"/>
      <c r="S1085" s="125"/>
      <c r="T1085" s="5"/>
      <c r="U1085" s="140"/>
      <c r="V1085" s="126"/>
      <c r="W1085" s="136"/>
      <c r="X1085" s="5"/>
      <c r="Y1085" s="140"/>
      <c r="Z1085" s="126"/>
      <c r="AA1085" s="136"/>
      <c r="AB1085" s="257"/>
      <c r="AC1085" s="140"/>
      <c r="AD1085" s="126"/>
      <c r="AE1085" s="136"/>
      <c r="AF1085" s="5"/>
      <c r="AG1085" s="140"/>
      <c r="AH1085" s="126"/>
      <c r="AI1085" s="155"/>
      <c r="AJ1085" s="123"/>
      <c r="AK1085" s="139"/>
      <c r="AL1085" s="124"/>
      <c r="AM1085" s="155">
        <f>VLOOKUP(C1085,'9'!$B$2:$H$1187,3,FALSE)</f>
        <v>4.8599537037037038E-2</v>
      </c>
      <c r="AN1085" s="123">
        <f>VLOOKUP(C1085,'9'!$B$2:$H$1187,4,FALSE)</f>
        <v>267</v>
      </c>
      <c r="AO1085" s="139">
        <f>VLOOKUP(AN1085,Баллы!$A$2:$B$101,2)+AP1085/2</f>
        <v>6</v>
      </c>
      <c r="AP1085" s="124">
        <f>VLOOKUP(C1085,'9'!$B$2:$H$1187,6,FALSE)</f>
        <v>10</v>
      </c>
      <c r="AQ1085" s="122"/>
      <c r="AR1085" s="123"/>
      <c r="AS1085" s="139"/>
      <c r="AT1085" s="124"/>
      <c r="AU1085" s="122"/>
      <c r="AV1085" s="123"/>
      <c r="AW1085" s="139"/>
      <c r="AX1085" s="124"/>
    </row>
    <row r="1086" spans="1:50">
      <c r="A1086" s="245">
        <f>IF(D1086=0," ",RANK(D1086,$D$3:$D$1238,0))</f>
        <v>874</v>
      </c>
      <c r="B1086" s="246">
        <v>874</v>
      </c>
      <c r="C1086" s="283" t="s">
        <v>4898</v>
      </c>
      <c r="D1086" s="115">
        <f>I1086+M1086+Q1086+U1086+Y1086+AC1086+AG1086+AK1086+AO1086+AW1086+AS1086</f>
        <v>6</v>
      </c>
      <c r="E1086" s="115">
        <f>J1086+N1086+R1086+V1086+Z1086+AD1086+AH1086+AL1086+AP1086+AX1086+AT1086</f>
        <v>10</v>
      </c>
      <c r="F1086" s="273">
        <f>COUNTA(H1086,L1086,P1086,T1086,X1086,AB1086,AF1086,AJ1086,AN1086,AV1086,AR1086)</f>
        <v>1</v>
      </c>
      <c r="G1086" s="121"/>
      <c r="H1086" s="5"/>
      <c r="I1086" s="140"/>
      <c r="J1086" s="126"/>
      <c r="K1086" s="125"/>
      <c r="L1086" s="5"/>
      <c r="M1086" s="140"/>
      <c r="N1086" s="126"/>
      <c r="O1086" s="125"/>
      <c r="P1086" s="5"/>
      <c r="Q1086" s="140"/>
      <c r="R1086" s="126"/>
      <c r="S1086" s="125"/>
      <c r="T1086" s="5"/>
      <c r="U1086" s="140"/>
      <c r="V1086" s="126"/>
      <c r="W1086" s="136"/>
      <c r="X1086" s="5"/>
      <c r="Y1086" s="140"/>
      <c r="Z1086" s="126"/>
      <c r="AA1086" s="136"/>
      <c r="AB1086" s="257"/>
      <c r="AC1086" s="140"/>
      <c r="AD1086" s="126"/>
      <c r="AE1086" s="136"/>
      <c r="AF1086" s="5"/>
      <c r="AG1086" s="140"/>
      <c r="AH1086" s="126"/>
      <c r="AI1086" s="155"/>
      <c r="AJ1086" s="123"/>
      <c r="AK1086" s="139"/>
      <c r="AL1086" s="124"/>
      <c r="AM1086" s="155">
        <f>VLOOKUP(C1086,'9'!$B$2:$H$1187,3,FALSE)</f>
        <v>4.9143518518518517E-2</v>
      </c>
      <c r="AN1086" s="123">
        <f>VLOOKUP(C1086,'9'!$B$2:$H$1187,4,FALSE)</f>
        <v>271</v>
      </c>
      <c r="AO1086" s="139">
        <f>VLOOKUP(AN1086,Баллы!$A$2:$B$101,2)+AP1086/2</f>
        <v>6</v>
      </c>
      <c r="AP1086" s="124">
        <f>VLOOKUP(C1086,'9'!$B$2:$H$1187,6,FALSE)</f>
        <v>10</v>
      </c>
      <c r="AQ1086" s="122"/>
      <c r="AR1086" s="123"/>
      <c r="AS1086" s="139"/>
      <c r="AT1086" s="124"/>
      <c r="AU1086" s="122"/>
      <c r="AV1086" s="123"/>
      <c r="AW1086" s="139"/>
      <c r="AX1086" s="124"/>
    </row>
    <row r="1087" spans="1:50">
      <c r="A1087" s="245">
        <f>IF(D1087=0," ",RANK(D1087,$D$3:$D$1238,0))</f>
        <v>874</v>
      </c>
      <c r="B1087" s="246">
        <v>874</v>
      </c>
      <c r="C1087" s="283" t="s">
        <v>4899</v>
      </c>
      <c r="D1087" s="115">
        <f>I1087+M1087+Q1087+U1087+Y1087+AC1087+AG1087+AK1087+AO1087+AW1087+AS1087</f>
        <v>6</v>
      </c>
      <c r="E1087" s="115">
        <f>J1087+N1087+R1087+V1087+Z1087+AD1087+AH1087+AL1087+AP1087+AX1087+AT1087</f>
        <v>10</v>
      </c>
      <c r="F1087" s="273">
        <f>COUNTA(H1087,L1087,P1087,T1087,X1087,AB1087,AF1087,AJ1087,AN1087,AV1087,AR1087)</f>
        <v>1</v>
      </c>
      <c r="G1087" s="121"/>
      <c r="H1087" s="5"/>
      <c r="I1087" s="140"/>
      <c r="J1087" s="126"/>
      <c r="K1087" s="125"/>
      <c r="L1087" s="5"/>
      <c r="M1087" s="140"/>
      <c r="N1087" s="126"/>
      <c r="O1087" s="125"/>
      <c r="P1087" s="5"/>
      <c r="Q1087" s="140"/>
      <c r="R1087" s="126"/>
      <c r="S1087" s="125"/>
      <c r="T1087" s="5"/>
      <c r="U1087" s="140"/>
      <c r="V1087" s="126"/>
      <c r="W1087" s="136"/>
      <c r="X1087" s="5"/>
      <c r="Y1087" s="140"/>
      <c r="Z1087" s="126"/>
      <c r="AA1087" s="136"/>
      <c r="AB1087" s="257"/>
      <c r="AC1087" s="140"/>
      <c r="AD1087" s="126"/>
      <c r="AE1087" s="136"/>
      <c r="AF1087" s="5"/>
      <c r="AG1087" s="140"/>
      <c r="AH1087" s="126"/>
      <c r="AI1087" s="155"/>
      <c r="AJ1087" s="123"/>
      <c r="AK1087" s="139"/>
      <c r="AL1087" s="124"/>
      <c r="AM1087" s="155">
        <f>VLOOKUP(C1087,'9'!$B$2:$H$1187,3,FALSE)</f>
        <v>4.9375000000000002E-2</v>
      </c>
      <c r="AN1087" s="123">
        <f>VLOOKUP(C1087,'9'!$B$2:$H$1187,4,FALSE)</f>
        <v>273</v>
      </c>
      <c r="AO1087" s="139">
        <f>VLOOKUP(AN1087,Баллы!$A$2:$B$101,2)+AP1087/2</f>
        <v>6</v>
      </c>
      <c r="AP1087" s="124">
        <f>VLOOKUP(C1087,'9'!$B$2:$H$1187,6,FALSE)</f>
        <v>10</v>
      </c>
      <c r="AQ1087" s="122"/>
      <c r="AR1087" s="123"/>
      <c r="AS1087" s="139"/>
      <c r="AT1087" s="124"/>
      <c r="AU1087" s="122"/>
      <c r="AV1087" s="123"/>
      <c r="AW1087" s="139"/>
      <c r="AX1087" s="124"/>
    </row>
    <row r="1088" spans="1:50">
      <c r="A1088" s="245">
        <f>IF(D1088=0," ",RANK(D1088,$D$3:$D$1238,0))</f>
        <v>874</v>
      </c>
      <c r="B1088" s="246">
        <v>874</v>
      </c>
      <c r="C1088" s="283" t="s">
        <v>4902</v>
      </c>
      <c r="D1088" s="115">
        <f>I1088+M1088+Q1088+U1088+Y1088+AC1088+AG1088+AK1088+AO1088+AW1088+AS1088</f>
        <v>6</v>
      </c>
      <c r="E1088" s="115">
        <f>J1088+N1088+R1088+V1088+Z1088+AD1088+AH1088+AL1088+AP1088+AX1088+AT1088</f>
        <v>10</v>
      </c>
      <c r="F1088" s="273">
        <f>COUNTA(H1088,L1088,P1088,T1088,X1088,AB1088,AF1088,AJ1088,AN1088,AV1088,AR1088)</f>
        <v>1</v>
      </c>
      <c r="G1088" s="121"/>
      <c r="H1088" s="5"/>
      <c r="I1088" s="140"/>
      <c r="J1088" s="126"/>
      <c r="K1088" s="125"/>
      <c r="L1088" s="5"/>
      <c r="M1088" s="140"/>
      <c r="N1088" s="126"/>
      <c r="O1088" s="125"/>
      <c r="P1088" s="5"/>
      <c r="Q1088" s="140"/>
      <c r="R1088" s="126"/>
      <c r="S1088" s="125"/>
      <c r="T1088" s="5"/>
      <c r="U1088" s="140"/>
      <c r="V1088" s="126"/>
      <c r="W1088" s="136"/>
      <c r="X1088" s="5"/>
      <c r="Y1088" s="140"/>
      <c r="Z1088" s="126"/>
      <c r="AA1088" s="136"/>
      <c r="AB1088" s="257"/>
      <c r="AC1088" s="140"/>
      <c r="AD1088" s="126"/>
      <c r="AE1088" s="136"/>
      <c r="AF1088" s="5"/>
      <c r="AG1088" s="140"/>
      <c r="AH1088" s="126"/>
      <c r="AI1088" s="155"/>
      <c r="AJ1088" s="123"/>
      <c r="AK1088" s="139"/>
      <c r="AL1088" s="124"/>
      <c r="AM1088" s="155">
        <f>VLOOKUP(C1088,'9'!$B$2:$H$1187,3,FALSE)</f>
        <v>4.6493055555555558E-2</v>
      </c>
      <c r="AN1088" s="123">
        <f>VLOOKUP(C1088,'9'!$B$2:$H$1187,4,FALSE)</f>
        <v>276</v>
      </c>
      <c r="AO1088" s="139">
        <f>VLOOKUP(AN1088,Баллы!$A$2:$B$101,2)+AP1088/2</f>
        <v>6</v>
      </c>
      <c r="AP1088" s="124">
        <f>VLOOKUP(C1088,'9'!$B$2:$H$1187,6,FALSE)</f>
        <v>10</v>
      </c>
      <c r="AQ1088" s="122"/>
      <c r="AR1088" s="123"/>
      <c r="AS1088" s="139"/>
      <c r="AT1088" s="124"/>
      <c r="AU1088" s="122"/>
      <c r="AV1088" s="123"/>
      <c r="AW1088" s="139"/>
      <c r="AX1088" s="124"/>
    </row>
    <row r="1089" spans="1:50">
      <c r="A1089" s="245">
        <f>IF(D1089=0," ",RANK(D1089,$D$3:$D$1238,0))</f>
        <v>874</v>
      </c>
      <c r="B1089" s="246">
        <v>874</v>
      </c>
      <c r="C1089" s="283" t="s">
        <v>4903</v>
      </c>
      <c r="D1089" s="115">
        <f>I1089+M1089+Q1089+U1089+Y1089+AC1089+AG1089+AK1089+AO1089+AW1089+AS1089</f>
        <v>6</v>
      </c>
      <c r="E1089" s="115">
        <f>J1089+N1089+R1089+V1089+Z1089+AD1089+AH1089+AL1089+AP1089+AX1089+AT1089</f>
        <v>10</v>
      </c>
      <c r="F1089" s="273">
        <f>COUNTA(H1089,L1089,P1089,T1089,X1089,AB1089,AF1089,AJ1089,AN1089,AV1089,AR1089)</f>
        <v>1</v>
      </c>
      <c r="G1089" s="121"/>
      <c r="H1089" s="5"/>
      <c r="I1089" s="140"/>
      <c r="J1089" s="126"/>
      <c r="K1089" s="125"/>
      <c r="L1089" s="5"/>
      <c r="M1089" s="140"/>
      <c r="N1089" s="126"/>
      <c r="O1089" s="125"/>
      <c r="P1089" s="5"/>
      <c r="Q1089" s="140"/>
      <c r="R1089" s="126"/>
      <c r="S1089" s="125"/>
      <c r="T1089" s="5"/>
      <c r="U1089" s="140"/>
      <c r="V1089" s="126"/>
      <c r="W1089" s="136"/>
      <c r="X1089" s="5"/>
      <c r="Y1089" s="140"/>
      <c r="Z1089" s="126"/>
      <c r="AA1089" s="136"/>
      <c r="AB1089" s="257"/>
      <c r="AC1089" s="140"/>
      <c r="AD1089" s="126"/>
      <c r="AE1089" s="136"/>
      <c r="AF1089" s="5"/>
      <c r="AG1089" s="140"/>
      <c r="AH1089" s="126"/>
      <c r="AI1089" s="155"/>
      <c r="AJ1089" s="123"/>
      <c r="AK1089" s="139"/>
      <c r="AL1089" s="124"/>
      <c r="AM1089" s="155">
        <f>VLOOKUP(C1089,'9'!$B$2:$H$1187,3,FALSE)</f>
        <v>4.673611111111111E-2</v>
      </c>
      <c r="AN1089" s="123">
        <f>VLOOKUP(C1089,'9'!$B$2:$H$1187,4,FALSE)</f>
        <v>277</v>
      </c>
      <c r="AO1089" s="139">
        <f>VLOOKUP(AN1089,Баллы!$A$2:$B$101,2)+AP1089/2</f>
        <v>6</v>
      </c>
      <c r="AP1089" s="124">
        <f>VLOOKUP(C1089,'9'!$B$2:$H$1187,6,FALSE)</f>
        <v>10</v>
      </c>
      <c r="AQ1089" s="122"/>
      <c r="AR1089" s="123"/>
      <c r="AS1089" s="139"/>
      <c r="AT1089" s="124"/>
      <c r="AU1089" s="122"/>
      <c r="AV1089" s="123"/>
      <c r="AW1089" s="139"/>
      <c r="AX1089" s="124"/>
    </row>
    <row r="1090" spans="1:50">
      <c r="A1090" s="245">
        <f>IF(D1090=0," ",RANK(D1090,$D$3:$D$1238,0))</f>
        <v>874</v>
      </c>
      <c r="B1090" s="246">
        <v>874</v>
      </c>
      <c r="C1090" s="283" t="s">
        <v>4904</v>
      </c>
      <c r="D1090" s="115">
        <f>I1090+M1090+Q1090+U1090+Y1090+AC1090+AG1090+AK1090+AO1090+AW1090+AS1090</f>
        <v>6</v>
      </c>
      <c r="E1090" s="115">
        <f>J1090+N1090+R1090+V1090+Z1090+AD1090+AH1090+AL1090+AP1090+AX1090+AT1090</f>
        <v>10</v>
      </c>
      <c r="F1090" s="273">
        <f>COUNTA(H1090,L1090,P1090,T1090,X1090,AB1090,AF1090,AJ1090,AN1090,AV1090,AR1090)</f>
        <v>1</v>
      </c>
      <c r="G1090" s="121"/>
      <c r="H1090" s="5"/>
      <c r="I1090" s="140"/>
      <c r="J1090" s="126"/>
      <c r="K1090" s="125"/>
      <c r="L1090" s="5"/>
      <c r="M1090" s="140"/>
      <c r="N1090" s="126"/>
      <c r="O1090" s="125"/>
      <c r="P1090" s="5"/>
      <c r="Q1090" s="140"/>
      <c r="R1090" s="126"/>
      <c r="S1090" s="125"/>
      <c r="T1090" s="5"/>
      <c r="U1090" s="140"/>
      <c r="V1090" s="126"/>
      <c r="W1090" s="136"/>
      <c r="X1090" s="5"/>
      <c r="Y1090" s="140"/>
      <c r="Z1090" s="126"/>
      <c r="AA1090" s="136"/>
      <c r="AB1090" s="257"/>
      <c r="AC1090" s="140"/>
      <c r="AD1090" s="126"/>
      <c r="AE1090" s="136"/>
      <c r="AF1090" s="5"/>
      <c r="AG1090" s="140"/>
      <c r="AH1090" s="126"/>
      <c r="AI1090" s="155"/>
      <c r="AJ1090" s="123"/>
      <c r="AK1090" s="139"/>
      <c r="AL1090" s="124"/>
      <c r="AM1090" s="155">
        <f>VLOOKUP(C1090,'9'!$B$2:$H$1187,3,FALSE)</f>
        <v>5.1006944444444445E-2</v>
      </c>
      <c r="AN1090" s="123">
        <f>VLOOKUP(C1090,'9'!$B$2:$H$1187,4,FALSE)</f>
        <v>280</v>
      </c>
      <c r="AO1090" s="139">
        <f>VLOOKUP(AN1090,Баллы!$A$2:$B$101,2)+AP1090/2</f>
        <v>6</v>
      </c>
      <c r="AP1090" s="124">
        <f>VLOOKUP(C1090,'9'!$B$2:$H$1187,6,FALSE)</f>
        <v>10</v>
      </c>
      <c r="AQ1090" s="122"/>
      <c r="AR1090" s="123"/>
      <c r="AS1090" s="139"/>
      <c r="AT1090" s="124"/>
      <c r="AU1090" s="122"/>
      <c r="AV1090" s="123"/>
      <c r="AW1090" s="139"/>
      <c r="AX1090" s="124"/>
    </row>
    <row r="1091" spans="1:50">
      <c r="A1091" s="245">
        <f>IF(D1091=0," ",RANK(D1091,$D$3:$D$1238,0))</f>
        <v>874</v>
      </c>
      <c r="B1091" s="246">
        <v>874</v>
      </c>
      <c r="C1091" s="283" t="s">
        <v>4905</v>
      </c>
      <c r="D1091" s="115">
        <f>I1091+M1091+Q1091+U1091+Y1091+AC1091+AG1091+AK1091+AO1091+AW1091+AS1091</f>
        <v>6</v>
      </c>
      <c r="E1091" s="115">
        <f>J1091+N1091+R1091+V1091+Z1091+AD1091+AH1091+AL1091+AP1091+AX1091+AT1091</f>
        <v>10</v>
      </c>
      <c r="F1091" s="273">
        <f>COUNTA(H1091,L1091,P1091,T1091,X1091,AB1091,AF1091,AJ1091,AN1091,AV1091,AR1091)</f>
        <v>1</v>
      </c>
      <c r="G1091" s="121"/>
      <c r="H1091" s="5"/>
      <c r="I1091" s="140"/>
      <c r="J1091" s="126"/>
      <c r="K1091" s="125"/>
      <c r="L1091" s="5"/>
      <c r="M1091" s="140"/>
      <c r="N1091" s="126"/>
      <c r="O1091" s="125"/>
      <c r="P1091" s="5"/>
      <c r="Q1091" s="140"/>
      <c r="R1091" s="126"/>
      <c r="S1091" s="125"/>
      <c r="T1091" s="5"/>
      <c r="U1091" s="140"/>
      <c r="V1091" s="126"/>
      <c r="W1091" s="136"/>
      <c r="X1091" s="5"/>
      <c r="Y1091" s="140"/>
      <c r="Z1091" s="126"/>
      <c r="AA1091" s="136"/>
      <c r="AB1091" s="257"/>
      <c r="AC1091" s="140"/>
      <c r="AD1091" s="126"/>
      <c r="AE1091" s="136"/>
      <c r="AF1091" s="5"/>
      <c r="AG1091" s="140"/>
      <c r="AH1091" s="126"/>
      <c r="AI1091" s="155"/>
      <c r="AJ1091" s="123"/>
      <c r="AK1091" s="139"/>
      <c r="AL1091" s="124"/>
      <c r="AM1091" s="155">
        <f>VLOOKUP(C1091,'9'!$B$2:$H$1187,3,FALSE)</f>
        <v>5.047453703703704E-2</v>
      </c>
      <c r="AN1091" s="123">
        <f>VLOOKUP(C1091,'9'!$B$2:$H$1187,4,FALSE)</f>
        <v>281</v>
      </c>
      <c r="AO1091" s="139">
        <f>VLOOKUP(AN1091,Баллы!$A$2:$B$101,2)+AP1091/2</f>
        <v>6</v>
      </c>
      <c r="AP1091" s="124">
        <f>VLOOKUP(C1091,'9'!$B$2:$H$1187,6,FALSE)</f>
        <v>10</v>
      </c>
      <c r="AQ1091" s="122"/>
      <c r="AR1091" s="123"/>
      <c r="AS1091" s="139"/>
      <c r="AT1091" s="124"/>
      <c r="AU1091" s="122"/>
      <c r="AV1091" s="123"/>
      <c r="AW1091" s="139"/>
      <c r="AX1091" s="124"/>
    </row>
    <row r="1092" spans="1:50">
      <c r="A1092" s="245">
        <f>IF(D1092=0," ",RANK(D1092,$D$3:$D$1238,0))</f>
        <v>874</v>
      </c>
      <c r="B1092" s="246">
        <v>874</v>
      </c>
      <c r="C1092" s="283" t="s">
        <v>4906</v>
      </c>
      <c r="D1092" s="115">
        <f>I1092+M1092+Q1092+U1092+Y1092+AC1092+AG1092+AK1092+AO1092+AW1092+AS1092</f>
        <v>6</v>
      </c>
      <c r="E1092" s="115">
        <f>J1092+N1092+R1092+V1092+Z1092+AD1092+AH1092+AL1092+AP1092+AX1092+AT1092</f>
        <v>10</v>
      </c>
      <c r="F1092" s="273">
        <f>COUNTA(H1092,L1092,P1092,T1092,X1092,AB1092,AF1092,AJ1092,AN1092,AV1092,AR1092)</f>
        <v>1</v>
      </c>
      <c r="G1092" s="121"/>
      <c r="H1092" s="5"/>
      <c r="I1092" s="140"/>
      <c r="J1092" s="126"/>
      <c r="K1092" s="125"/>
      <c r="L1092" s="5"/>
      <c r="M1092" s="140"/>
      <c r="N1092" s="126"/>
      <c r="O1092" s="125"/>
      <c r="P1092" s="5"/>
      <c r="Q1092" s="140"/>
      <c r="R1092" s="126"/>
      <c r="S1092" s="125"/>
      <c r="T1092" s="5"/>
      <c r="U1092" s="140"/>
      <c r="V1092" s="126"/>
      <c r="W1092" s="136"/>
      <c r="X1092" s="5"/>
      <c r="Y1092" s="140"/>
      <c r="Z1092" s="126"/>
      <c r="AA1092" s="136"/>
      <c r="AB1092" s="257"/>
      <c r="AC1092" s="140"/>
      <c r="AD1092" s="126"/>
      <c r="AE1092" s="136"/>
      <c r="AF1092" s="5"/>
      <c r="AG1092" s="140"/>
      <c r="AH1092" s="126"/>
      <c r="AI1092" s="155"/>
      <c r="AJ1092" s="123"/>
      <c r="AK1092" s="139"/>
      <c r="AL1092" s="124"/>
      <c r="AM1092" s="155">
        <f>VLOOKUP(C1092,'9'!$B$2:$H$1187,3,FALSE)</f>
        <v>5.1504629629629629E-2</v>
      </c>
      <c r="AN1092" s="123">
        <f>VLOOKUP(C1092,'9'!$B$2:$H$1187,4,FALSE)</f>
        <v>283</v>
      </c>
      <c r="AO1092" s="139">
        <f>VLOOKUP(AN1092,Баллы!$A$2:$B$101,2)+AP1092/2</f>
        <v>6</v>
      </c>
      <c r="AP1092" s="124">
        <f>VLOOKUP(C1092,'9'!$B$2:$H$1187,6,FALSE)</f>
        <v>10</v>
      </c>
      <c r="AQ1092" s="122"/>
      <c r="AR1092" s="123"/>
      <c r="AS1092" s="139"/>
      <c r="AT1092" s="124"/>
      <c r="AU1092" s="122"/>
      <c r="AV1092" s="123"/>
      <c r="AW1092" s="139"/>
      <c r="AX1092" s="124"/>
    </row>
    <row r="1093" spans="1:50">
      <c r="A1093" s="245">
        <f>IF(D1093=0," ",RANK(D1093,$D$3:$D$1238,0))</f>
        <v>874</v>
      </c>
      <c r="B1093" s="246">
        <v>874</v>
      </c>
      <c r="C1093" s="283" t="s">
        <v>4907</v>
      </c>
      <c r="D1093" s="115">
        <f>I1093+M1093+Q1093+U1093+Y1093+AC1093+AG1093+AK1093+AO1093+AW1093+AS1093</f>
        <v>6</v>
      </c>
      <c r="E1093" s="115">
        <f>J1093+N1093+R1093+V1093+Z1093+AD1093+AH1093+AL1093+AP1093+AX1093+AT1093</f>
        <v>10</v>
      </c>
      <c r="F1093" s="273">
        <f>COUNTA(H1093,L1093,P1093,T1093,X1093,AB1093,AF1093,AJ1093,AN1093,AV1093,AR1093)</f>
        <v>1</v>
      </c>
      <c r="G1093" s="121"/>
      <c r="H1093" s="5"/>
      <c r="I1093" s="140"/>
      <c r="J1093" s="126"/>
      <c r="K1093" s="125"/>
      <c r="L1093" s="5"/>
      <c r="M1093" s="140"/>
      <c r="N1093" s="126"/>
      <c r="O1093" s="125"/>
      <c r="P1093" s="5"/>
      <c r="Q1093" s="140"/>
      <c r="R1093" s="126"/>
      <c r="S1093" s="125"/>
      <c r="T1093" s="5"/>
      <c r="U1093" s="140"/>
      <c r="V1093" s="126"/>
      <c r="W1093" s="136"/>
      <c r="X1093" s="5"/>
      <c r="Y1093" s="140"/>
      <c r="Z1093" s="126"/>
      <c r="AA1093" s="136"/>
      <c r="AB1093" s="257"/>
      <c r="AC1093" s="140"/>
      <c r="AD1093" s="126"/>
      <c r="AE1093" s="136"/>
      <c r="AF1093" s="5"/>
      <c r="AG1093" s="140"/>
      <c r="AH1093" s="126"/>
      <c r="AI1093" s="155"/>
      <c r="AJ1093" s="123"/>
      <c r="AK1093" s="139"/>
      <c r="AL1093" s="124"/>
      <c r="AM1093" s="155">
        <f>VLOOKUP(C1093,'9'!$B$2:$H$1187,3,FALSE)</f>
        <v>5.1064814814814813E-2</v>
      </c>
      <c r="AN1093" s="123">
        <f>VLOOKUP(C1093,'9'!$B$2:$H$1187,4,FALSE)</f>
        <v>284</v>
      </c>
      <c r="AO1093" s="139">
        <f>VLOOKUP(AN1093,Баллы!$A$2:$B$101,2)+AP1093/2</f>
        <v>6</v>
      </c>
      <c r="AP1093" s="124">
        <f>VLOOKUP(C1093,'9'!$B$2:$H$1187,6,FALSE)</f>
        <v>10</v>
      </c>
      <c r="AQ1093" s="122"/>
      <c r="AR1093" s="123"/>
      <c r="AS1093" s="139"/>
      <c r="AT1093" s="124"/>
      <c r="AU1093" s="122"/>
      <c r="AV1093" s="123"/>
      <c r="AW1093" s="139"/>
      <c r="AX1093" s="124"/>
    </row>
    <row r="1094" spans="1:50">
      <c r="A1094" s="245">
        <f>IF(D1094=0," ",RANK(D1094,$D$3:$D$1238,0))</f>
        <v>874</v>
      </c>
      <c r="B1094" s="246">
        <v>874</v>
      </c>
      <c r="C1094" s="283" t="s">
        <v>4909</v>
      </c>
      <c r="D1094" s="115">
        <f>I1094+M1094+Q1094+U1094+Y1094+AC1094+AG1094+AK1094+AO1094+AW1094+AS1094</f>
        <v>6</v>
      </c>
      <c r="E1094" s="115">
        <f>J1094+N1094+R1094+V1094+Z1094+AD1094+AH1094+AL1094+AP1094+AX1094+AT1094</f>
        <v>10</v>
      </c>
      <c r="F1094" s="273">
        <f>COUNTA(H1094,L1094,P1094,T1094,X1094,AB1094,AF1094,AJ1094,AN1094,AV1094,AR1094)</f>
        <v>1</v>
      </c>
      <c r="G1094" s="121"/>
      <c r="H1094" s="5"/>
      <c r="I1094" s="140"/>
      <c r="J1094" s="126"/>
      <c r="K1094" s="125"/>
      <c r="L1094" s="5"/>
      <c r="M1094" s="140"/>
      <c r="N1094" s="126"/>
      <c r="O1094" s="125"/>
      <c r="P1094" s="5"/>
      <c r="Q1094" s="140"/>
      <c r="R1094" s="126"/>
      <c r="S1094" s="125"/>
      <c r="T1094" s="5"/>
      <c r="U1094" s="140"/>
      <c r="V1094" s="126"/>
      <c r="W1094" s="136"/>
      <c r="X1094" s="5"/>
      <c r="Y1094" s="140"/>
      <c r="Z1094" s="126"/>
      <c r="AA1094" s="136"/>
      <c r="AB1094" s="257"/>
      <c r="AC1094" s="140"/>
      <c r="AD1094" s="126"/>
      <c r="AE1094" s="136"/>
      <c r="AF1094" s="5"/>
      <c r="AG1094" s="140"/>
      <c r="AH1094" s="126"/>
      <c r="AI1094" s="155"/>
      <c r="AJ1094" s="123"/>
      <c r="AK1094" s="139"/>
      <c r="AL1094" s="124"/>
      <c r="AM1094" s="155">
        <f>VLOOKUP(C1094,'9'!$B$2:$H$1187,3,FALSE)</f>
        <v>5.1099537037037034E-2</v>
      </c>
      <c r="AN1094" s="123">
        <f>VLOOKUP(C1094,'9'!$B$2:$H$1187,4,FALSE)</f>
        <v>286</v>
      </c>
      <c r="AO1094" s="139">
        <f>VLOOKUP(AN1094,Баллы!$A$2:$B$101,2)+AP1094/2</f>
        <v>6</v>
      </c>
      <c r="AP1094" s="124">
        <f>VLOOKUP(C1094,'9'!$B$2:$H$1187,6,FALSE)</f>
        <v>10</v>
      </c>
      <c r="AQ1094" s="122"/>
      <c r="AR1094" s="123"/>
      <c r="AS1094" s="139"/>
      <c r="AT1094" s="124"/>
      <c r="AU1094" s="122"/>
      <c r="AV1094" s="123"/>
      <c r="AW1094" s="139"/>
      <c r="AX1094" s="124"/>
    </row>
    <row r="1095" spans="1:50">
      <c r="A1095" s="245">
        <f>IF(D1095=0," ",RANK(D1095,$D$3:$D$1238,0))</f>
        <v>874</v>
      </c>
      <c r="B1095" s="246">
        <v>874</v>
      </c>
      <c r="C1095" s="283" t="s">
        <v>4910</v>
      </c>
      <c r="D1095" s="115">
        <f>I1095+M1095+Q1095+U1095+Y1095+AC1095+AG1095+AK1095+AO1095+AW1095+AS1095</f>
        <v>6</v>
      </c>
      <c r="E1095" s="115">
        <f>J1095+N1095+R1095+V1095+Z1095+AD1095+AH1095+AL1095+AP1095+AX1095+AT1095</f>
        <v>10</v>
      </c>
      <c r="F1095" s="273">
        <f>COUNTA(H1095,L1095,P1095,T1095,X1095,AB1095,AF1095,AJ1095,AN1095,AV1095,AR1095)</f>
        <v>1</v>
      </c>
      <c r="G1095" s="121"/>
      <c r="H1095" s="5"/>
      <c r="I1095" s="140"/>
      <c r="J1095" s="126"/>
      <c r="K1095" s="125"/>
      <c r="L1095" s="5"/>
      <c r="M1095" s="140"/>
      <c r="N1095" s="126"/>
      <c r="O1095" s="125"/>
      <c r="P1095" s="5"/>
      <c r="Q1095" s="140"/>
      <c r="R1095" s="126"/>
      <c r="S1095" s="125"/>
      <c r="T1095" s="5"/>
      <c r="U1095" s="140"/>
      <c r="V1095" s="126"/>
      <c r="W1095" s="136"/>
      <c r="X1095" s="5"/>
      <c r="Y1095" s="140"/>
      <c r="Z1095" s="126"/>
      <c r="AA1095" s="136"/>
      <c r="AB1095" s="257"/>
      <c r="AC1095" s="140"/>
      <c r="AD1095" s="126"/>
      <c r="AE1095" s="136"/>
      <c r="AF1095" s="5"/>
      <c r="AG1095" s="140"/>
      <c r="AH1095" s="126"/>
      <c r="AI1095" s="155"/>
      <c r="AJ1095" s="123"/>
      <c r="AK1095" s="139"/>
      <c r="AL1095" s="124"/>
      <c r="AM1095" s="155">
        <f>VLOOKUP(C1095,'9'!$B$2:$H$1187,3,FALSE)</f>
        <v>5.1273148148148151E-2</v>
      </c>
      <c r="AN1095" s="123">
        <f>VLOOKUP(C1095,'9'!$B$2:$H$1187,4,FALSE)</f>
        <v>287</v>
      </c>
      <c r="AO1095" s="139">
        <f>VLOOKUP(AN1095,Баллы!$A$2:$B$101,2)+AP1095/2</f>
        <v>6</v>
      </c>
      <c r="AP1095" s="124">
        <f>VLOOKUP(C1095,'9'!$B$2:$H$1187,6,FALSE)</f>
        <v>10</v>
      </c>
      <c r="AQ1095" s="122"/>
      <c r="AR1095" s="123"/>
      <c r="AS1095" s="139"/>
      <c r="AT1095" s="124"/>
      <c r="AU1095" s="122"/>
      <c r="AV1095" s="123"/>
      <c r="AW1095" s="139"/>
      <c r="AX1095" s="124"/>
    </row>
    <row r="1096" spans="1:50">
      <c r="A1096" s="245">
        <f>IF(D1096=0," ",RANK(D1096,$D$3:$D$1238,0))</f>
        <v>874</v>
      </c>
      <c r="B1096" s="246">
        <v>874</v>
      </c>
      <c r="C1096" s="283" t="s">
        <v>4912</v>
      </c>
      <c r="D1096" s="115">
        <f>I1096+M1096+Q1096+U1096+Y1096+AC1096+AG1096+AK1096+AO1096+AW1096+AS1096</f>
        <v>6</v>
      </c>
      <c r="E1096" s="115">
        <f>J1096+N1096+R1096+V1096+Z1096+AD1096+AH1096+AL1096+AP1096+AX1096+AT1096</f>
        <v>10</v>
      </c>
      <c r="F1096" s="273">
        <f>COUNTA(H1096,L1096,P1096,T1096,X1096,AB1096,AF1096,AJ1096,AN1096,AV1096,AR1096)</f>
        <v>1</v>
      </c>
      <c r="G1096" s="121"/>
      <c r="H1096" s="5"/>
      <c r="I1096" s="140"/>
      <c r="J1096" s="126"/>
      <c r="K1096" s="125"/>
      <c r="L1096" s="5"/>
      <c r="M1096" s="140"/>
      <c r="N1096" s="126"/>
      <c r="O1096" s="125"/>
      <c r="P1096" s="5"/>
      <c r="Q1096" s="140"/>
      <c r="R1096" s="126"/>
      <c r="S1096" s="125"/>
      <c r="T1096" s="5"/>
      <c r="U1096" s="140"/>
      <c r="V1096" s="126"/>
      <c r="W1096" s="136"/>
      <c r="X1096" s="5"/>
      <c r="Y1096" s="140"/>
      <c r="Z1096" s="126"/>
      <c r="AA1096" s="136"/>
      <c r="AB1096" s="257"/>
      <c r="AC1096" s="140"/>
      <c r="AD1096" s="126"/>
      <c r="AE1096" s="136"/>
      <c r="AF1096" s="5"/>
      <c r="AG1096" s="140"/>
      <c r="AH1096" s="126"/>
      <c r="AI1096" s="155"/>
      <c r="AJ1096" s="123"/>
      <c r="AK1096" s="139"/>
      <c r="AL1096" s="124"/>
      <c r="AM1096" s="155">
        <f>VLOOKUP(C1096,'9'!$B$2:$H$1187,3,FALSE)</f>
        <v>5.2013888888888887E-2</v>
      </c>
      <c r="AN1096" s="123">
        <f>VLOOKUP(C1096,'9'!$B$2:$H$1187,4,FALSE)</f>
        <v>289</v>
      </c>
      <c r="AO1096" s="139">
        <f>VLOOKUP(AN1096,Баллы!$A$2:$B$101,2)+AP1096/2</f>
        <v>6</v>
      </c>
      <c r="AP1096" s="124">
        <f>VLOOKUP(C1096,'9'!$B$2:$H$1187,6,FALSE)</f>
        <v>10</v>
      </c>
      <c r="AQ1096" s="122"/>
      <c r="AR1096" s="123"/>
      <c r="AS1096" s="139"/>
      <c r="AT1096" s="124"/>
      <c r="AU1096" s="122"/>
      <c r="AV1096" s="123"/>
      <c r="AW1096" s="139"/>
      <c r="AX1096" s="124"/>
    </row>
    <row r="1097" spans="1:50">
      <c r="A1097" s="245">
        <f>IF(D1097=0," ",RANK(D1097,$D$3:$D$1238,0))</f>
        <v>874</v>
      </c>
      <c r="B1097" s="246">
        <v>874</v>
      </c>
      <c r="C1097" s="283" t="s">
        <v>4913</v>
      </c>
      <c r="D1097" s="115">
        <f>I1097+M1097+Q1097+U1097+Y1097+AC1097+AG1097+AK1097+AO1097+AW1097+AS1097</f>
        <v>6</v>
      </c>
      <c r="E1097" s="115">
        <f>J1097+N1097+R1097+V1097+Z1097+AD1097+AH1097+AL1097+AP1097+AX1097+AT1097</f>
        <v>10</v>
      </c>
      <c r="F1097" s="273">
        <f>COUNTA(H1097,L1097,P1097,T1097,X1097,AB1097,AF1097,AJ1097,AN1097,AV1097,AR1097)</f>
        <v>1</v>
      </c>
      <c r="G1097" s="121"/>
      <c r="H1097" s="5"/>
      <c r="I1097" s="140"/>
      <c r="J1097" s="126"/>
      <c r="K1097" s="125"/>
      <c r="L1097" s="5"/>
      <c r="M1097" s="140"/>
      <c r="N1097" s="126"/>
      <c r="O1097" s="125"/>
      <c r="P1097" s="5"/>
      <c r="Q1097" s="140"/>
      <c r="R1097" s="126"/>
      <c r="S1097" s="125"/>
      <c r="T1097" s="5"/>
      <c r="U1097" s="140"/>
      <c r="V1097" s="126"/>
      <c r="W1097" s="136"/>
      <c r="X1097" s="5"/>
      <c r="Y1097" s="140"/>
      <c r="Z1097" s="126"/>
      <c r="AA1097" s="136"/>
      <c r="AB1097" s="257"/>
      <c r="AC1097" s="140"/>
      <c r="AD1097" s="126"/>
      <c r="AE1097" s="136"/>
      <c r="AF1097" s="5"/>
      <c r="AG1097" s="140"/>
      <c r="AH1097" s="126"/>
      <c r="AI1097" s="155"/>
      <c r="AJ1097" s="123"/>
      <c r="AK1097" s="139"/>
      <c r="AL1097" s="124"/>
      <c r="AM1097" s="155">
        <f>VLOOKUP(C1097,'9'!$B$2:$H$1187,3,FALSE)</f>
        <v>5.3275462962962962E-2</v>
      </c>
      <c r="AN1097" s="123">
        <f>VLOOKUP(C1097,'9'!$B$2:$H$1187,4,FALSE)</f>
        <v>290</v>
      </c>
      <c r="AO1097" s="139">
        <f>VLOOKUP(AN1097,Баллы!$A$2:$B$101,2)+AP1097/2</f>
        <v>6</v>
      </c>
      <c r="AP1097" s="124">
        <f>VLOOKUP(C1097,'9'!$B$2:$H$1187,6,FALSE)</f>
        <v>10</v>
      </c>
      <c r="AQ1097" s="122"/>
      <c r="AR1097" s="123"/>
      <c r="AS1097" s="139"/>
      <c r="AT1097" s="124"/>
      <c r="AU1097" s="122"/>
      <c r="AV1097" s="123"/>
      <c r="AW1097" s="139"/>
      <c r="AX1097" s="124"/>
    </row>
    <row r="1098" spans="1:50">
      <c r="A1098" s="245">
        <f>IF(D1098=0," ",RANK(D1098,$D$3:$D$1238,0))</f>
        <v>874</v>
      </c>
      <c r="B1098" s="246">
        <v>874</v>
      </c>
      <c r="C1098" s="283" t="s">
        <v>4914</v>
      </c>
      <c r="D1098" s="115">
        <f>I1098+M1098+Q1098+U1098+Y1098+AC1098+AG1098+AK1098+AO1098+AW1098+AS1098</f>
        <v>6</v>
      </c>
      <c r="E1098" s="115">
        <f>J1098+N1098+R1098+V1098+Z1098+AD1098+AH1098+AL1098+AP1098+AX1098+AT1098</f>
        <v>10</v>
      </c>
      <c r="F1098" s="273">
        <f>COUNTA(H1098,L1098,P1098,T1098,X1098,AB1098,AF1098,AJ1098,AN1098,AV1098,AR1098)</f>
        <v>1</v>
      </c>
      <c r="G1098" s="121"/>
      <c r="H1098" s="5"/>
      <c r="I1098" s="140"/>
      <c r="J1098" s="126"/>
      <c r="K1098" s="125"/>
      <c r="L1098" s="5"/>
      <c r="M1098" s="140"/>
      <c r="N1098" s="126"/>
      <c r="O1098" s="125"/>
      <c r="P1098" s="5"/>
      <c r="Q1098" s="140"/>
      <c r="R1098" s="126"/>
      <c r="S1098" s="125"/>
      <c r="T1098" s="5"/>
      <c r="U1098" s="140"/>
      <c r="V1098" s="126"/>
      <c r="W1098" s="136"/>
      <c r="X1098" s="5"/>
      <c r="Y1098" s="140"/>
      <c r="Z1098" s="126"/>
      <c r="AA1098" s="136"/>
      <c r="AB1098" s="257"/>
      <c r="AC1098" s="140"/>
      <c r="AD1098" s="126"/>
      <c r="AE1098" s="136"/>
      <c r="AF1098" s="5"/>
      <c r="AG1098" s="140"/>
      <c r="AH1098" s="126"/>
      <c r="AI1098" s="155"/>
      <c r="AJ1098" s="123"/>
      <c r="AK1098" s="139"/>
      <c r="AL1098" s="124"/>
      <c r="AM1098" s="155">
        <f>VLOOKUP(C1098,'9'!$B$2:$H$1187,3,FALSE)</f>
        <v>5.347222222222222E-2</v>
      </c>
      <c r="AN1098" s="123">
        <f>VLOOKUP(C1098,'9'!$B$2:$H$1187,4,FALSE)</f>
        <v>292</v>
      </c>
      <c r="AO1098" s="139">
        <f>VLOOKUP(AN1098,Баллы!$A$2:$B$101,2)+AP1098/2</f>
        <v>6</v>
      </c>
      <c r="AP1098" s="124">
        <f>VLOOKUP(C1098,'9'!$B$2:$H$1187,6,FALSE)</f>
        <v>10</v>
      </c>
      <c r="AQ1098" s="122"/>
      <c r="AR1098" s="123"/>
      <c r="AS1098" s="139"/>
      <c r="AT1098" s="124"/>
      <c r="AU1098" s="122"/>
      <c r="AV1098" s="123"/>
      <c r="AW1098" s="139"/>
      <c r="AX1098" s="124"/>
    </row>
    <row r="1099" spans="1:50">
      <c r="A1099" s="245">
        <f>IF(D1099=0," ",RANK(D1099,$D$3:$D$1238,0))</f>
        <v>874</v>
      </c>
      <c r="B1099" s="246">
        <v>874</v>
      </c>
      <c r="C1099" s="283" t="s">
        <v>4916</v>
      </c>
      <c r="D1099" s="115">
        <f>I1099+M1099+Q1099+U1099+Y1099+AC1099+AG1099+AK1099+AO1099+AW1099+AS1099</f>
        <v>6</v>
      </c>
      <c r="E1099" s="115">
        <f>J1099+N1099+R1099+V1099+Z1099+AD1099+AH1099+AL1099+AP1099+AX1099+AT1099</f>
        <v>10</v>
      </c>
      <c r="F1099" s="273">
        <f>COUNTA(H1099,L1099,P1099,T1099,X1099,AB1099,AF1099,AJ1099,AN1099,AV1099,AR1099)</f>
        <v>1</v>
      </c>
      <c r="G1099" s="121"/>
      <c r="H1099" s="5"/>
      <c r="I1099" s="140"/>
      <c r="J1099" s="126"/>
      <c r="K1099" s="125"/>
      <c r="L1099" s="5"/>
      <c r="M1099" s="140"/>
      <c r="N1099" s="126"/>
      <c r="O1099" s="125"/>
      <c r="P1099" s="5"/>
      <c r="Q1099" s="140"/>
      <c r="R1099" s="126"/>
      <c r="S1099" s="125"/>
      <c r="T1099" s="5"/>
      <c r="U1099" s="140"/>
      <c r="V1099" s="126"/>
      <c r="W1099" s="136"/>
      <c r="X1099" s="5"/>
      <c r="Y1099" s="140"/>
      <c r="Z1099" s="126"/>
      <c r="AA1099" s="136"/>
      <c r="AB1099" s="257"/>
      <c r="AC1099" s="140"/>
      <c r="AD1099" s="126"/>
      <c r="AE1099" s="136"/>
      <c r="AF1099" s="5"/>
      <c r="AG1099" s="140"/>
      <c r="AH1099" s="126"/>
      <c r="AI1099" s="155"/>
      <c r="AJ1099" s="123"/>
      <c r="AK1099" s="139"/>
      <c r="AL1099" s="124"/>
      <c r="AM1099" s="155">
        <f>VLOOKUP(C1099,'9'!$B$2:$H$1187,3,FALSE)</f>
        <v>5.5358796296296295E-2</v>
      </c>
      <c r="AN1099" s="123">
        <f>VLOOKUP(C1099,'9'!$B$2:$H$1187,4,FALSE)</f>
        <v>295</v>
      </c>
      <c r="AO1099" s="139">
        <f>VLOOKUP(AN1099,Баллы!$A$2:$B$101,2)+AP1099/2</f>
        <v>6</v>
      </c>
      <c r="AP1099" s="124">
        <f>VLOOKUP(C1099,'9'!$B$2:$H$1187,6,FALSE)</f>
        <v>10</v>
      </c>
      <c r="AQ1099" s="122"/>
      <c r="AR1099" s="123"/>
      <c r="AS1099" s="139"/>
      <c r="AT1099" s="124"/>
      <c r="AU1099" s="122"/>
      <c r="AV1099" s="123"/>
      <c r="AW1099" s="139"/>
      <c r="AX1099" s="124"/>
    </row>
    <row r="1100" spans="1:50">
      <c r="A1100" s="245">
        <f>IF(D1100=0," ",RANK(D1100,$D$3:$D$1238,0))</f>
        <v>874</v>
      </c>
      <c r="B1100" s="246">
        <v>874</v>
      </c>
      <c r="C1100" s="283" t="s">
        <v>4917</v>
      </c>
      <c r="D1100" s="115">
        <f>I1100+M1100+Q1100+U1100+Y1100+AC1100+AG1100+AK1100+AO1100+AW1100+AS1100</f>
        <v>6</v>
      </c>
      <c r="E1100" s="115">
        <f>J1100+N1100+R1100+V1100+Z1100+AD1100+AH1100+AL1100+AP1100+AX1100+AT1100</f>
        <v>10</v>
      </c>
      <c r="F1100" s="273">
        <f>COUNTA(H1100,L1100,P1100,T1100,X1100,AB1100,AF1100,AJ1100,AN1100,AV1100,AR1100)</f>
        <v>1</v>
      </c>
      <c r="G1100" s="121"/>
      <c r="H1100" s="5"/>
      <c r="I1100" s="140"/>
      <c r="J1100" s="126"/>
      <c r="K1100" s="125"/>
      <c r="L1100" s="5"/>
      <c r="M1100" s="140"/>
      <c r="N1100" s="126"/>
      <c r="O1100" s="125"/>
      <c r="P1100" s="5"/>
      <c r="Q1100" s="140"/>
      <c r="R1100" s="126"/>
      <c r="S1100" s="125"/>
      <c r="T1100" s="5"/>
      <c r="U1100" s="140"/>
      <c r="V1100" s="126"/>
      <c r="W1100" s="136"/>
      <c r="X1100" s="5"/>
      <c r="Y1100" s="140"/>
      <c r="Z1100" s="126"/>
      <c r="AA1100" s="136"/>
      <c r="AB1100" s="257"/>
      <c r="AC1100" s="140"/>
      <c r="AD1100" s="126"/>
      <c r="AE1100" s="136"/>
      <c r="AF1100" s="5"/>
      <c r="AG1100" s="140"/>
      <c r="AH1100" s="126"/>
      <c r="AI1100" s="155"/>
      <c r="AJ1100" s="123"/>
      <c r="AK1100" s="139"/>
      <c r="AL1100" s="124"/>
      <c r="AM1100" s="155">
        <f>VLOOKUP(C1100,'9'!$B$2:$H$1187,3,FALSE)</f>
        <v>5.5578703703703707E-2</v>
      </c>
      <c r="AN1100" s="123">
        <f>VLOOKUP(C1100,'9'!$B$2:$H$1187,4,FALSE)</f>
        <v>296</v>
      </c>
      <c r="AO1100" s="139">
        <f>VLOOKUP(AN1100,Баллы!$A$2:$B$101,2)+AP1100/2</f>
        <v>6</v>
      </c>
      <c r="AP1100" s="124">
        <f>VLOOKUP(C1100,'9'!$B$2:$H$1187,6,FALSE)</f>
        <v>10</v>
      </c>
      <c r="AQ1100" s="122"/>
      <c r="AR1100" s="123"/>
      <c r="AS1100" s="139"/>
      <c r="AT1100" s="124"/>
      <c r="AU1100" s="122"/>
      <c r="AV1100" s="123"/>
      <c r="AW1100" s="139"/>
      <c r="AX1100" s="124"/>
    </row>
    <row r="1101" spans="1:50">
      <c r="A1101" s="245">
        <f>IF(D1101=0," ",RANK(D1101,$D$3:$D$1238,0))</f>
        <v>874</v>
      </c>
      <c r="B1101" s="246">
        <v>874</v>
      </c>
      <c r="C1101" s="283" t="s">
        <v>5772</v>
      </c>
      <c r="D1101" s="115">
        <f>I1101+M1101+Q1101+U1101+Y1101+AC1101+AG1101+AK1101+AO1101+AW1101+AS1101</f>
        <v>6</v>
      </c>
      <c r="E1101" s="115">
        <f>J1101+N1101+R1101+V1101+Z1101+AD1101+AH1101+AL1101+AP1101+AX1101+AT1101</f>
        <v>10</v>
      </c>
      <c r="F1101" s="273">
        <f>COUNTA(H1101,L1101,P1101,T1101,X1101,AB1101,AF1101,AJ1101,AN1101,AV1101,AR1101)</f>
        <v>1</v>
      </c>
      <c r="G1101" s="121"/>
      <c r="H1101" s="5"/>
      <c r="I1101" s="140"/>
      <c r="J1101" s="126"/>
      <c r="K1101" s="125"/>
      <c r="L1101" s="5"/>
      <c r="M1101" s="140"/>
      <c r="N1101" s="126"/>
      <c r="O1101" s="125"/>
      <c r="P1101" s="5"/>
      <c r="Q1101" s="140"/>
      <c r="R1101" s="126"/>
      <c r="S1101" s="125"/>
      <c r="T1101" s="5"/>
      <c r="U1101" s="140"/>
      <c r="V1101" s="126"/>
      <c r="W1101" s="136"/>
      <c r="X1101" s="5"/>
      <c r="Y1101" s="140"/>
      <c r="Z1101" s="126"/>
      <c r="AA1101" s="136"/>
      <c r="AB1101" s="257"/>
      <c r="AC1101" s="140"/>
      <c r="AD1101" s="126"/>
      <c r="AE1101" s="136"/>
      <c r="AF1101" s="5"/>
      <c r="AG1101" s="140"/>
      <c r="AH1101" s="126"/>
      <c r="AI1101" s="155"/>
      <c r="AJ1101" s="123"/>
      <c r="AK1101" s="139"/>
      <c r="AL1101" s="124"/>
      <c r="AM1101" s="155">
        <f>VLOOKUP(C1101,'9'!$B$2:$H$1187,3,FALSE)</f>
        <v>5.8113425925925923E-2</v>
      </c>
      <c r="AN1101" s="123">
        <f>VLOOKUP(C1101,'9'!$B$2:$H$1187,4,FALSE)</f>
        <v>299</v>
      </c>
      <c r="AO1101" s="139">
        <f>VLOOKUP(AN1101,Баллы!$A$2:$B$101,2)+AP1101/2</f>
        <v>6</v>
      </c>
      <c r="AP1101" s="124">
        <f>VLOOKUP(C1101,'9'!$B$2:$H$1187,6,FALSE)</f>
        <v>10</v>
      </c>
      <c r="AQ1101" s="122"/>
      <c r="AR1101" s="123"/>
      <c r="AS1101" s="139"/>
      <c r="AT1101" s="124"/>
      <c r="AU1101" s="122"/>
      <c r="AV1101" s="123"/>
      <c r="AW1101" s="139"/>
      <c r="AX1101" s="124"/>
    </row>
    <row r="1102" spans="1:50">
      <c r="A1102" s="245">
        <f>IF(D1102=0," ",RANK(D1102,$D$3:$D$1238,0))</f>
        <v>1100</v>
      </c>
      <c r="B1102" s="246">
        <v>1100</v>
      </c>
      <c r="C1102" s="283" t="s">
        <v>5149</v>
      </c>
      <c r="D1102" s="115">
        <f>I1102+M1102+Q1102+U1102+Y1102+AC1102+AG1102+AK1102+AO1102+AW1102+AS1102</f>
        <v>5.5</v>
      </c>
      <c r="E1102" s="115">
        <f>J1102+N1102+R1102+V1102+Z1102+AD1102+AH1102+AL1102+AP1102+AX1102+AT1102</f>
        <v>5</v>
      </c>
      <c r="F1102" s="273">
        <f>COUNTA(H1102,L1102,P1102,T1102,X1102,AB1102,AF1102,AJ1102,AN1102,AV1102,AR1102)</f>
        <v>1</v>
      </c>
      <c r="G1102" s="121"/>
      <c r="H1102" s="5"/>
      <c r="I1102" s="140"/>
      <c r="J1102" s="126"/>
      <c r="K1102" s="125"/>
      <c r="L1102" s="5"/>
      <c r="M1102" s="140"/>
      <c r="N1102" s="126"/>
      <c r="O1102" s="125"/>
      <c r="P1102" s="5"/>
      <c r="Q1102" s="140"/>
      <c r="R1102" s="126"/>
      <c r="S1102" s="125"/>
      <c r="T1102" s="5"/>
      <c r="U1102" s="140"/>
      <c r="V1102" s="126"/>
      <c r="W1102" s="136"/>
      <c r="X1102" s="5"/>
      <c r="Y1102" s="140"/>
      <c r="Z1102" s="126"/>
      <c r="AA1102" s="136"/>
      <c r="AB1102" s="257"/>
      <c r="AC1102" s="140"/>
      <c r="AD1102" s="126"/>
      <c r="AE1102" s="136"/>
      <c r="AF1102" s="5"/>
      <c r="AG1102" s="140"/>
      <c r="AH1102" s="126"/>
      <c r="AI1102" s="155"/>
      <c r="AJ1102" s="123"/>
      <c r="AK1102" s="139"/>
      <c r="AL1102" s="124"/>
      <c r="AM1102" s="155">
        <f>VLOOKUP(C1102,'9'!$B$2:$H$1187,3,FALSE)</f>
        <v>2.1585648148148149E-2</v>
      </c>
      <c r="AN1102" s="123">
        <f>VLOOKUP(C1102,'9'!$B$2:$H$1187,4,FALSE)</f>
        <v>88</v>
      </c>
      <c r="AO1102" s="139">
        <f>VLOOKUP(AN1102,Баллы!$A$2:$B$101,2)+AP1102/2</f>
        <v>5.5</v>
      </c>
      <c r="AP1102" s="124">
        <f>VLOOKUP(C1102,'9'!$B$2:$H$1187,6,FALSE)</f>
        <v>5</v>
      </c>
      <c r="AQ1102" s="122"/>
      <c r="AR1102" s="123"/>
      <c r="AS1102" s="139"/>
      <c r="AT1102" s="124"/>
      <c r="AU1102" s="122"/>
      <c r="AV1102" s="123"/>
      <c r="AW1102" s="139"/>
      <c r="AX1102" s="124"/>
    </row>
    <row r="1103" spans="1:50">
      <c r="A1103" s="245">
        <f>IF(D1103=0," ",RANK(D1103,$D$3:$D$1238,0))</f>
        <v>1101</v>
      </c>
      <c r="B1103" s="246">
        <v>1101</v>
      </c>
      <c r="C1103" s="283" t="s">
        <v>5151</v>
      </c>
      <c r="D1103" s="115">
        <f>I1103+M1103+Q1103+U1103+Y1103+AC1103+AG1103+AK1103+AO1103+AW1103+AS1103</f>
        <v>4.5</v>
      </c>
      <c r="E1103" s="115">
        <f>J1103+N1103+R1103+V1103+Z1103+AD1103+AH1103+AL1103+AP1103+AX1103+AT1103</f>
        <v>5</v>
      </c>
      <c r="F1103" s="273">
        <f>COUNTA(H1103,L1103,P1103,T1103,X1103,AB1103,AF1103,AJ1103,AN1103,AV1103,AR1103)</f>
        <v>1</v>
      </c>
      <c r="G1103" s="121"/>
      <c r="H1103" s="5"/>
      <c r="I1103" s="140"/>
      <c r="J1103" s="126"/>
      <c r="K1103" s="125"/>
      <c r="L1103" s="5"/>
      <c r="M1103" s="140"/>
      <c r="N1103" s="126"/>
      <c r="O1103" s="125"/>
      <c r="P1103" s="5"/>
      <c r="Q1103" s="140"/>
      <c r="R1103" s="126"/>
      <c r="S1103" s="125"/>
      <c r="T1103" s="5"/>
      <c r="U1103" s="140"/>
      <c r="V1103" s="126"/>
      <c r="W1103" s="136"/>
      <c r="X1103" s="5"/>
      <c r="Y1103" s="140"/>
      <c r="Z1103" s="126"/>
      <c r="AA1103" s="136"/>
      <c r="AB1103" s="257"/>
      <c r="AC1103" s="140"/>
      <c r="AD1103" s="126"/>
      <c r="AE1103" s="136"/>
      <c r="AF1103" s="5"/>
      <c r="AG1103" s="140"/>
      <c r="AH1103" s="126"/>
      <c r="AI1103" s="155"/>
      <c r="AJ1103" s="123"/>
      <c r="AK1103" s="139"/>
      <c r="AL1103" s="124"/>
      <c r="AM1103" s="155">
        <f>VLOOKUP(C1103,'9'!$B$2:$H$1187,3,FALSE)</f>
        <v>2.0798611111111111E-2</v>
      </c>
      <c r="AN1103" s="123">
        <f>VLOOKUP(C1103,'9'!$B$2:$H$1187,4,FALSE)</f>
        <v>89</v>
      </c>
      <c r="AO1103" s="139">
        <f>VLOOKUP(AN1103,Баллы!$A$2:$B$101,2)+AP1103/2</f>
        <v>4.5</v>
      </c>
      <c r="AP1103" s="124">
        <f>VLOOKUP(C1103,'9'!$B$2:$H$1187,6,FALSE)</f>
        <v>5</v>
      </c>
      <c r="AQ1103" s="122"/>
      <c r="AR1103" s="123"/>
      <c r="AS1103" s="139"/>
      <c r="AT1103" s="124"/>
      <c r="AU1103" s="122"/>
      <c r="AV1103" s="123"/>
      <c r="AW1103" s="139"/>
      <c r="AX1103" s="124"/>
    </row>
    <row r="1104" spans="1:50">
      <c r="A1104" s="245">
        <f>IF(D1104=0," ",RANK(D1104,$D$3:$D$1238,0))</f>
        <v>1102</v>
      </c>
      <c r="B1104" s="246">
        <v>1102</v>
      </c>
      <c r="C1104" s="107" t="s">
        <v>1896</v>
      </c>
      <c r="D1104" s="115">
        <f>I1104+M1104+Q1104+U1104+Y1104+AC1104+AG1104+AK1104+AO1104+AW1104+AS1104</f>
        <v>3.5</v>
      </c>
      <c r="E1104" s="115">
        <f>J1104+N1104+R1104+V1104+Z1104+AD1104+AH1104+AL1104+AP1104+AX1104+AT1104</f>
        <v>5</v>
      </c>
      <c r="F1104" s="273">
        <f>COUNTA(H1104,L1104,P1104,T1104,X1104,AB1104,AF1104,AJ1104,AN1104,AV1104,AR1104)</f>
        <v>1</v>
      </c>
      <c r="G1104" s="121"/>
      <c r="H1104" s="5"/>
      <c r="I1104" s="140"/>
      <c r="J1104" s="126"/>
      <c r="K1104" s="125"/>
      <c r="L1104" s="5"/>
      <c r="M1104" s="140"/>
      <c r="N1104" s="126"/>
      <c r="O1104" s="125"/>
      <c r="P1104" s="5"/>
      <c r="Q1104" s="140"/>
      <c r="R1104" s="126"/>
      <c r="S1104" s="125">
        <f>VLOOKUP(C1104,'4'!$B$2:$I$1053,3,FALSE)</f>
        <v>1.9664351851851853E-2</v>
      </c>
      <c r="T1104" s="5">
        <f>VLOOKUP(C1104,'4'!$B$2:$I$1053,4,FALSE)</f>
        <v>109</v>
      </c>
      <c r="U1104" s="140">
        <f>VLOOKUP(T1104,Баллы!$A$2:$B$101,2)+V1104/2</f>
        <v>3.5</v>
      </c>
      <c r="V1104" s="126">
        <f>VLOOKUP(C1104,'4'!$B$2:$I$1053,6,FALSE)</f>
        <v>5</v>
      </c>
      <c r="W1104" s="136"/>
      <c r="X1104" s="5"/>
      <c r="Y1104" s="140"/>
      <c r="Z1104" s="126"/>
      <c r="AA1104" s="136"/>
      <c r="AB1104" s="257"/>
      <c r="AC1104" s="140"/>
      <c r="AD1104" s="126"/>
      <c r="AE1104" s="136"/>
      <c r="AF1104" s="5"/>
      <c r="AG1104" s="140"/>
      <c r="AH1104" s="126"/>
      <c r="AI1104" s="155"/>
      <c r="AJ1104" s="123"/>
      <c r="AK1104" s="139"/>
      <c r="AL1104" s="124"/>
      <c r="AM1104" s="155"/>
      <c r="AN1104" s="123"/>
      <c r="AO1104" s="139"/>
      <c r="AP1104" s="124"/>
      <c r="AQ1104" s="122"/>
      <c r="AR1104" s="123"/>
      <c r="AS1104" s="139"/>
      <c r="AT1104" s="124"/>
      <c r="AU1104" s="122"/>
      <c r="AV1104" s="123"/>
      <c r="AW1104" s="139"/>
      <c r="AX1104" s="124"/>
    </row>
    <row r="1105" spans="1:50">
      <c r="A1105" s="245">
        <f>IF(D1105=0," ",RANK(D1105,$D$3:$D$1238,0))</f>
        <v>1102</v>
      </c>
      <c r="B1105" s="246">
        <v>1102</v>
      </c>
      <c r="C1105" s="107" t="s">
        <v>2184</v>
      </c>
      <c r="D1105" s="115">
        <f>I1105+M1105+Q1105+U1105+Y1105+AC1105+AG1105+AK1105+AO1105+AW1105+AS1105</f>
        <v>3.5</v>
      </c>
      <c r="E1105" s="115">
        <f>J1105+N1105+R1105+V1105+Z1105+AD1105+AH1105+AL1105+AP1105+AX1105+AT1105</f>
        <v>5</v>
      </c>
      <c r="F1105" s="273">
        <f>COUNTA(H1105,L1105,P1105,T1105,X1105,AB1105,AF1105,AJ1105,AN1105,AV1105,AR1105)</f>
        <v>1</v>
      </c>
      <c r="G1105" s="121"/>
      <c r="H1105" s="5"/>
      <c r="I1105" s="140"/>
      <c r="J1105" s="126"/>
      <c r="K1105" s="125"/>
      <c r="L1105" s="5"/>
      <c r="M1105" s="140"/>
      <c r="N1105" s="126"/>
      <c r="O1105" s="125"/>
      <c r="P1105" s="5"/>
      <c r="Q1105" s="140"/>
      <c r="R1105" s="126"/>
      <c r="S1105" s="125">
        <f>VLOOKUP(C1105,'4'!$B$2:$I$1053,3,FALSE)</f>
        <v>1.8506944444444444E-2</v>
      </c>
      <c r="T1105" s="5">
        <f>VLOOKUP(C1105,'4'!$B$2:$I$1053,4,FALSE)</f>
        <v>90</v>
      </c>
      <c r="U1105" s="140">
        <f>VLOOKUP(T1105,Баллы!$A$2:$B$101,2)+V1105/2</f>
        <v>3.5</v>
      </c>
      <c r="V1105" s="126">
        <f>VLOOKUP(C1105,'4'!$B$2:$I$1053,6,FALSE)</f>
        <v>5</v>
      </c>
      <c r="W1105" s="136"/>
      <c r="X1105" s="5"/>
      <c r="Y1105" s="140"/>
      <c r="Z1105" s="126"/>
      <c r="AA1105" s="136"/>
      <c r="AB1105" s="257"/>
      <c r="AC1105" s="140"/>
      <c r="AD1105" s="126"/>
      <c r="AE1105" s="136"/>
      <c r="AF1105" s="5"/>
      <c r="AG1105" s="140"/>
      <c r="AH1105" s="126"/>
      <c r="AI1105" s="155"/>
      <c r="AJ1105" s="123"/>
      <c r="AK1105" s="139"/>
      <c r="AL1105" s="124"/>
      <c r="AM1105" s="155"/>
      <c r="AN1105" s="123"/>
      <c r="AO1105" s="139"/>
      <c r="AP1105" s="124"/>
      <c r="AQ1105" s="122"/>
      <c r="AR1105" s="123"/>
      <c r="AS1105" s="139"/>
      <c r="AT1105" s="124"/>
      <c r="AU1105" s="122"/>
      <c r="AV1105" s="123"/>
      <c r="AW1105" s="139"/>
      <c r="AX1105" s="124"/>
    </row>
    <row r="1106" spans="1:50">
      <c r="A1106" s="245">
        <f>IF(D1106=0," ",RANK(D1106,$D$3:$D$1238,0))</f>
        <v>1102</v>
      </c>
      <c r="B1106" s="246">
        <v>1102</v>
      </c>
      <c r="C1106" s="107" t="s">
        <v>2039</v>
      </c>
      <c r="D1106" s="115">
        <f>I1106+M1106+Q1106+U1106+Y1106+AC1106+AG1106+AK1106+AO1106+AW1106+AS1106</f>
        <v>3.5</v>
      </c>
      <c r="E1106" s="115">
        <f>J1106+N1106+R1106+V1106+Z1106+AD1106+AH1106+AL1106+AP1106+AX1106+AT1106</f>
        <v>5</v>
      </c>
      <c r="F1106" s="273">
        <f>COUNTA(H1106,L1106,P1106,T1106,X1106,AB1106,AF1106,AJ1106,AN1106,AV1106,AR1106)</f>
        <v>1</v>
      </c>
      <c r="G1106" s="121"/>
      <c r="H1106" s="5"/>
      <c r="I1106" s="140"/>
      <c r="J1106" s="126"/>
      <c r="K1106" s="125"/>
      <c r="L1106" s="5"/>
      <c r="M1106" s="140"/>
      <c r="N1106" s="126"/>
      <c r="O1106" s="125"/>
      <c r="P1106" s="5"/>
      <c r="Q1106" s="140"/>
      <c r="R1106" s="126"/>
      <c r="S1106" s="125">
        <f>VLOOKUP(C1106,'4'!$B$2:$I$1053,3,FALSE)</f>
        <v>1.8622685185185187E-2</v>
      </c>
      <c r="T1106" s="5">
        <f>VLOOKUP(C1106,'4'!$B$2:$I$1053,4,FALSE)</f>
        <v>92</v>
      </c>
      <c r="U1106" s="140">
        <f>VLOOKUP(T1106,Баллы!$A$2:$B$101,2)+V1106/2</f>
        <v>3.5</v>
      </c>
      <c r="V1106" s="126">
        <f>VLOOKUP(C1106,'4'!$B$2:$I$1053,6,FALSE)</f>
        <v>5</v>
      </c>
      <c r="W1106" s="136"/>
      <c r="X1106" s="5"/>
      <c r="Y1106" s="140"/>
      <c r="Z1106" s="126"/>
      <c r="AA1106" s="136"/>
      <c r="AB1106" s="257"/>
      <c r="AC1106" s="140"/>
      <c r="AD1106" s="126"/>
      <c r="AE1106" s="136"/>
      <c r="AF1106" s="5"/>
      <c r="AG1106" s="140"/>
      <c r="AH1106" s="126"/>
      <c r="AI1106" s="155"/>
      <c r="AJ1106" s="123"/>
      <c r="AK1106" s="139"/>
      <c r="AL1106" s="124"/>
      <c r="AM1106" s="155"/>
      <c r="AN1106" s="123"/>
      <c r="AO1106" s="139"/>
      <c r="AP1106" s="124"/>
      <c r="AQ1106" s="122"/>
      <c r="AR1106" s="123"/>
      <c r="AS1106" s="139"/>
      <c r="AT1106" s="124"/>
      <c r="AU1106" s="122"/>
      <c r="AV1106" s="123"/>
      <c r="AW1106" s="139"/>
      <c r="AX1106" s="124"/>
    </row>
    <row r="1107" spans="1:50">
      <c r="A1107" s="245">
        <f>IF(D1107=0," ",RANK(D1107,$D$3:$D$1238,0))</f>
        <v>1102</v>
      </c>
      <c r="B1107" s="246">
        <v>1102</v>
      </c>
      <c r="C1107" s="107" t="s">
        <v>2091</v>
      </c>
      <c r="D1107" s="115">
        <f>I1107+M1107+Q1107+U1107+Y1107+AC1107+AG1107+AK1107+AO1107+AW1107+AS1107</f>
        <v>3.5</v>
      </c>
      <c r="E1107" s="115">
        <f>J1107+N1107+R1107+V1107+Z1107+AD1107+AH1107+AL1107+AP1107+AX1107+AT1107</f>
        <v>5</v>
      </c>
      <c r="F1107" s="273">
        <f>COUNTA(H1107,L1107,P1107,T1107,X1107,AB1107,AF1107,AJ1107,AN1107,AV1107,AR1107)</f>
        <v>1</v>
      </c>
      <c r="G1107" s="121"/>
      <c r="H1107" s="5"/>
      <c r="I1107" s="140"/>
      <c r="J1107" s="126"/>
      <c r="K1107" s="125"/>
      <c r="L1107" s="5"/>
      <c r="M1107" s="140"/>
      <c r="N1107" s="126"/>
      <c r="O1107" s="125"/>
      <c r="P1107" s="5"/>
      <c r="Q1107" s="140"/>
      <c r="R1107" s="126"/>
      <c r="S1107" s="125">
        <f>VLOOKUP(C1107,'4'!$B$2:$I$1053,3,FALSE)</f>
        <v>1.8726851851851852E-2</v>
      </c>
      <c r="T1107" s="5">
        <f>VLOOKUP(C1107,'4'!$B$2:$I$1053,4,FALSE)</f>
        <v>95</v>
      </c>
      <c r="U1107" s="140">
        <f>VLOOKUP(T1107,Баллы!$A$2:$B$101,2)+V1107/2</f>
        <v>3.5</v>
      </c>
      <c r="V1107" s="126">
        <f>VLOOKUP(C1107,'4'!$B$2:$I$1053,6,FALSE)</f>
        <v>5</v>
      </c>
      <c r="W1107" s="136"/>
      <c r="X1107" s="5"/>
      <c r="Y1107" s="140"/>
      <c r="Z1107" s="126"/>
      <c r="AA1107" s="136"/>
      <c r="AB1107" s="257"/>
      <c r="AC1107" s="140"/>
      <c r="AD1107" s="126"/>
      <c r="AE1107" s="136"/>
      <c r="AF1107" s="5"/>
      <c r="AG1107" s="140"/>
      <c r="AH1107" s="126"/>
      <c r="AI1107" s="155"/>
      <c r="AJ1107" s="123"/>
      <c r="AK1107" s="139"/>
      <c r="AL1107" s="124"/>
      <c r="AM1107" s="155"/>
      <c r="AN1107" s="123"/>
      <c r="AO1107" s="139"/>
      <c r="AP1107" s="124"/>
      <c r="AQ1107" s="122"/>
      <c r="AR1107" s="123"/>
      <c r="AS1107" s="139"/>
      <c r="AT1107" s="124"/>
      <c r="AU1107" s="122"/>
      <c r="AV1107" s="123"/>
      <c r="AW1107" s="139"/>
      <c r="AX1107" s="124"/>
    </row>
    <row r="1108" spans="1:50">
      <c r="A1108" s="245">
        <f>IF(D1108=0," ",RANK(D1108,$D$3:$D$1238,0))</f>
        <v>1102</v>
      </c>
      <c r="B1108" s="246">
        <v>1102</v>
      </c>
      <c r="C1108" s="106" t="s">
        <v>2624</v>
      </c>
      <c r="D1108" s="115">
        <f>I1108+M1108+Q1108+U1108+Y1108+AC1108+AG1108+AK1108+AO1108+AW1108+AS1108</f>
        <v>3.5</v>
      </c>
      <c r="E1108" s="115">
        <f>J1108+N1108+R1108+V1108+Z1108+AD1108+AH1108+AL1108+AP1108+AX1108+AT1108</f>
        <v>5</v>
      </c>
      <c r="F1108" s="273">
        <f>COUNTA(H1108,L1108,P1108,T1108,X1108,AB1108,AF1108,AJ1108,AN1108,AV1108,AR1108)</f>
        <v>1</v>
      </c>
      <c r="G1108" s="121"/>
      <c r="H1108" s="5"/>
      <c r="I1108" s="140"/>
      <c r="J1108" s="126"/>
      <c r="K1108" s="125"/>
      <c r="L1108" s="5"/>
      <c r="M1108" s="140"/>
      <c r="N1108" s="126"/>
      <c r="O1108" s="125"/>
      <c r="P1108" s="5"/>
      <c r="Q1108" s="140"/>
      <c r="R1108" s="126"/>
      <c r="S1108" s="125">
        <f>VLOOKUP(C1108,'4'!$B$2:$I$1053,3,FALSE)</f>
        <v>1.9039351851851852E-2</v>
      </c>
      <c r="T1108" s="5">
        <f>VLOOKUP(C1108,'4'!$B$2:$I$1053,4,FALSE)</f>
        <v>98</v>
      </c>
      <c r="U1108" s="140">
        <f>VLOOKUP(T1108,Баллы!$A$2:$B$101,2)+V1108/2</f>
        <v>3.5</v>
      </c>
      <c r="V1108" s="126">
        <f>VLOOKUP(C1108,'4'!$B$2:$I$1053,6,FALSE)</f>
        <v>5</v>
      </c>
      <c r="W1108" s="136"/>
      <c r="X1108" s="5"/>
      <c r="Y1108" s="140"/>
      <c r="Z1108" s="126"/>
      <c r="AA1108" s="136"/>
      <c r="AB1108" s="257"/>
      <c r="AC1108" s="140"/>
      <c r="AD1108" s="126"/>
      <c r="AE1108" s="136"/>
      <c r="AF1108" s="5"/>
      <c r="AG1108" s="140"/>
      <c r="AH1108" s="126"/>
      <c r="AI1108" s="155"/>
      <c r="AJ1108" s="123"/>
      <c r="AK1108" s="139"/>
      <c r="AL1108" s="124"/>
      <c r="AM1108" s="155"/>
      <c r="AN1108" s="123"/>
      <c r="AO1108" s="139"/>
      <c r="AP1108" s="124"/>
      <c r="AQ1108" s="122"/>
      <c r="AR1108" s="123"/>
      <c r="AS1108" s="139"/>
      <c r="AT1108" s="124"/>
      <c r="AU1108" s="122"/>
      <c r="AV1108" s="123"/>
      <c r="AW1108" s="139"/>
      <c r="AX1108" s="124"/>
    </row>
    <row r="1109" spans="1:50">
      <c r="A1109" s="245">
        <f>IF(D1109=0," ",RANK(D1109,$D$3:$D$1238,0))</f>
        <v>1102</v>
      </c>
      <c r="B1109" s="246">
        <v>1102</v>
      </c>
      <c r="C1109" s="107" t="s">
        <v>1726</v>
      </c>
      <c r="D1109" s="115">
        <f>I1109+M1109+Q1109+U1109+Y1109+AC1109+AG1109+AK1109+AO1109+AW1109+AS1109</f>
        <v>3.5</v>
      </c>
      <c r="E1109" s="115">
        <f>J1109+N1109+R1109+V1109+Z1109+AD1109+AH1109+AL1109+AP1109+AX1109+AT1109</f>
        <v>5</v>
      </c>
      <c r="F1109" s="273">
        <f>COUNTA(H1109,L1109,P1109,T1109,X1109,AB1109,AF1109,AJ1109,AN1109,AV1109,AR1109)</f>
        <v>1</v>
      </c>
      <c r="G1109" s="121"/>
      <c r="H1109" s="5"/>
      <c r="I1109" s="140"/>
      <c r="J1109" s="126"/>
      <c r="K1109" s="125"/>
      <c r="L1109" s="5"/>
      <c r="M1109" s="140"/>
      <c r="N1109" s="126"/>
      <c r="O1109" s="125"/>
      <c r="P1109" s="5"/>
      <c r="Q1109" s="140"/>
      <c r="R1109" s="126"/>
      <c r="S1109" s="125">
        <f>VLOOKUP(C1109,'4'!$B$2:$I$1053,3,FALSE)</f>
        <v>1.9085648148148147E-2</v>
      </c>
      <c r="T1109" s="5">
        <f>VLOOKUP(C1109,'4'!$B$2:$I$1053,4,FALSE)</f>
        <v>99</v>
      </c>
      <c r="U1109" s="140">
        <f>VLOOKUP(T1109,Баллы!$A$2:$B$101,2)+V1109/2</f>
        <v>3.5</v>
      </c>
      <c r="V1109" s="126">
        <f>VLOOKUP(C1109,'4'!$B$2:$I$1053,6,FALSE)</f>
        <v>5</v>
      </c>
      <c r="W1109" s="136"/>
      <c r="X1109" s="5"/>
      <c r="Y1109" s="140"/>
      <c r="Z1109" s="126"/>
      <c r="AA1109" s="136"/>
      <c r="AB1109" s="257"/>
      <c r="AC1109" s="140"/>
      <c r="AD1109" s="126"/>
      <c r="AE1109" s="136"/>
      <c r="AF1109" s="5"/>
      <c r="AG1109" s="140"/>
      <c r="AH1109" s="126"/>
      <c r="AI1109" s="155"/>
      <c r="AJ1109" s="123"/>
      <c r="AK1109" s="139"/>
      <c r="AL1109" s="124"/>
      <c r="AM1109" s="155"/>
      <c r="AN1109" s="123"/>
      <c r="AO1109" s="139"/>
      <c r="AP1109" s="124"/>
      <c r="AQ1109" s="122"/>
      <c r="AR1109" s="123"/>
      <c r="AS1109" s="139"/>
      <c r="AT1109" s="124"/>
      <c r="AU1109" s="122"/>
      <c r="AV1109" s="123"/>
      <c r="AW1109" s="139"/>
      <c r="AX1109" s="124"/>
    </row>
    <row r="1110" spans="1:50">
      <c r="A1110" s="245">
        <f>IF(D1110=0," ",RANK(D1110,$D$3:$D$1238,0))</f>
        <v>1102</v>
      </c>
      <c r="B1110" s="246">
        <v>1102</v>
      </c>
      <c r="C1110" s="107" t="s">
        <v>1818</v>
      </c>
      <c r="D1110" s="115">
        <f>I1110+M1110+Q1110+U1110+Y1110+AC1110+AG1110+AK1110+AO1110+AW1110+AS1110</f>
        <v>3.5</v>
      </c>
      <c r="E1110" s="115">
        <f>J1110+N1110+R1110+V1110+Z1110+AD1110+AH1110+AL1110+AP1110+AX1110+AT1110</f>
        <v>5</v>
      </c>
      <c r="F1110" s="273">
        <f>COUNTA(H1110,L1110,P1110,T1110,X1110,AB1110,AF1110,AJ1110,AN1110,AV1110,AR1110)</f>
        <v>1</v>
      </c>
      <c r="G1110" s="121"/>
      <c r="H1110" s="5"/>
      <c r="I1110" s="140"/>
      <c r="J1110" s="126"/>
      <c r="K1110" s="125"/>
      <c r="L1110" s="5"/>
      <c r="M1110" s="140"/>
      <c r="N1110" s="126"/>
      <c r="O1110" s="125"/>
      <c r="P1110" s="5"/>
      <c r="Q1110" s="140"/>
      <c r="R1110" s="126"/>
      <c r="S1110" s="125">
        <f>VLOOKUP(C1110,'4'!$B$2:$I$1053,3,FALSE)</f>
        <v>1.9131944444444444E-2</v>
      </c>
      <c r="T1110" s="5">
        <f>VLOOKUP(C1110,'4'!$B$2:$I$1053,4,FALSE)</f>
        <v>100</v>
      </c>
      <c r="U1110" s="140">
        <f>VLOOKUP(T1110,Баллы!$A$2:$B$101,2)+V1110/2</f>
        <v>3.5</v>
      </c>
      <c r="V1110" s="126">
        <f>VLOOKUP(C1110,'4'!$B$2:$I$1053,6,FALSE)</f>
        <v>5</v>
      </c>
      <c r="W1110" s="136"/>
      <c r="X1110" s="5"/>
      <c r="Y1110" s="140"/>
      <c r="Z1110" s="126"/>
      <c r="AA1110" s="136"/>
      <c r="AB1110" s="257"/>
      <c r="AC1110" s="140"/>
      <c r="AD1110" s="126"/>
      <c r="AE1110" s="136"/>
      <c r="AF1110" s="5"/>
      <c r="AG1110" s="140"/>
      <c r="AH1110" s="126"/>
      <c r="AI1110" s="155"/>
      <c r="AJ1110" s="123"/>
      <c r="AK1110" s="139"/>
      <c r="AL1110" s="124"/>
      <c r="AM1110" s="155"/>
      <c r="AN1110" s="123"/>
      <c r="AO1110" s="139"/>
      <c r="AP1110" s="124"/>
      <c r="AQ1110" s="122"/>
      <c r="AR1110" s="123"/>
      <c r="AS1110" s="139"/>
      <c r="AT1110" s="124"/>
      <c r="AU1110" s="122"/>
      <c r="AV1110" s="123"/>
      <c r="AW1110" s="139"/>
      <c r="AX1110" s="124"/>
    </row>
    <row r="1111" spans="1:50">
      <c r="A1111" s="245">
        <f>IF(D1111=0," ",RANK(D1111,$D$3:$D$1238,0))</f>
        <v>1102</v>
      </c>
      <c r="B1111" s="246">
        <v>1102</v>
      </c>
      <c r="C1111" s="107" t="s">
        <v>2151</v>
      </c>
      <c r="D1111" s="115">
        <f>I1111+M1111+Q1111+U1111+Y1111+AC1111+AG1111+AK1111+AO1111+AW1111+AS1111</f>
        <v>3.5</v>
      </c>
      <c r="E1111" s="115">
        <f>J1111+N1111+R1111+V1111+Z1111+AD1111+AH1111+AL1111+AP1111+AX1111+AT1111</f>
        <v>5</v>
      </c>
      <c r="F1111" s="273">
        <f>COUNTA(H1111,L1111,P1111,T1111,X1111,AB1111,AF1111,AJ1111,AN1111,AV1111,AR1111)</f>
        <v>1</v>
      </c>
      <c r="G1111" s="121"/>
      <c r="H1111" s="5"/>
      <c r="I1111" s="140"/>
      <c r="J1111" s="126"/>
      <c r="K1111" s="125"/>
      <c r="L1111" s="5"/>
      <c r="M1111" s="140"/>
      <c r="N1111" s="126"/>
      <c r="O1111" s="125"/>
      <c r="P1111" s="5"/>
      <c r="Q1111" s="140"/>
      <c r="R1111" s="126"/>
      <c r="S1111" s="125">
        <f>VLOOKUP(C1111,'4'!$B$2:$I$1053,3,FALSE)</f>
        <v>1.9328703703703702E-2</v>
      </c>
      <c r="T1111" s="5">
        <f>VLOOKUP(C1111,'4'!$B$2:$I$1053,4,FALSE)</f>
        <v>103</v>
      </c>
      <c r="U1111" s="140">
        <f>VLOOKUP(T1111,Баллы!$A$2:$B$101,2)+V1111/2</f>
        <v>3.5</v>
      </c>
      <c r="V1111" s="126">
        <f>VLOOKUP(C1111,'4'!$B$2:$I$1053,6,FALSE)</f>
        <v>5</v>
      </c>
      <c r="W1111" s="136"/>
      <c r="X1111" s="5"/>
      <c r="Y1111" s="140"/>
      <c r="Z1111" s="126"/>
      <c r="AA1111" s="136"/>
      <c r="AB1111" s="257"/>
      <c r="AC1111" s="140"/>
      <c r="AD1111" s="126"/>
      <c r="AE1111" s="136"/>
      <c r="AF1111" s="5"/>
      <c r="AG1111" s="140"/>
      <c r="AH1111" s="126"/>
      <c r="AI1111" s="155"/>
      <c r="AJ1111" s="123"/>
      <c r="AK1111" s="139"/>
      <c r="AL1111" s="124"/>
      <c r="AM1111" s="155"/>
      <c r="AN1111" s="123"/>
      <c r="AO1111" s="139"/>
      <c r="AP1111" s="124"/>
      <c r="AQ1111" s="122"/>
      <c r="AR1111" s="123"/>
      <c r="AS1111" s="139"/>
      <c r="AT1111" s="124"/>
      <c r="AU1111" s="122"/>
      <c r="AV1111" s="123"/>
      <c r="AW1111" s="139"/>
      <c r="AX1111" s="124"/>
    </row>
    <row r="1112" spans="1:50">
      <c r="A1112" s="245">
        <f>IF(D1112=0," ",RANK(D1112,$D$3:$D$1238,0))</f>
        <v>1102</v>
      </c>
      <c r="B1112" s="246">
        <v>1102</v>
      </c>
      <c r="C1112" s="107" t="s">
        <v>1552</v>
      </c>
      <c r="D1112" s="115">
        <f>I1112+M1112+Q1112+U1112+Y1112+AC1112+AG1112+AK1112+AO1112+AW1112+AS1112</f>
        <v>3.5</v>
      </c>
      <c r="E1112" s="115">
        <f>J1112+N1112+R1112+V1112+Z1112+AD1112+AH1112+AL1112+AP1112+AX1112+AT1112</f>
        <v>5</v>
      </c>
      <c r="F1112" s="273">
        <f>COUNTA(H1112,L1112,P1112,T1112,X1112,AB1112,AF1112,AJ1112,AN1112,AV1112,AR1112)</f>
        <v>1</v>
      </c>
      <c r="G1112" s="121"/>
      <c r="H1112" s="5"/>
      <c r="I1112" s="140"/>
      <c r="J1112" s="126"/>
      <c r="K1112" s="125"/>
      <c r="L1112" s="5"/>
      <c r="M1112" s="140"/>
      <c r="N1112" s="126"/>
      <c r="O1112" s="125"/>
      <c r="P1112" s="5"/>
      <c r="Q1112" s="140"/>
      <c r="R1112" s="126"/>
      <c r="S1112" s="125">
        <f>VLOOKUP(C1112,'4'!$B$2:$I$1053,3,FALSE)</f>
        <v>1.9351851851851853E-2</v>
      </c>
      <c r="T1112" s="5">
        <f>VLOOKUP(C1112,'4'!$B$2:$I$1053,4,FALSE)</f>
        <v>105</v>
      </c>
      <c r="U1112" s="140">
        <f>VLOOKUP(T1112,Баллы!$A$2:$B$101,2)+V1112/2</f>
        <v>3.5</v>
      </c>
      <c r="V1112" s="126">
        <f>VLOOKUP(C1112,'4'!$B$2:$I$1053,6,FALSE)</f>
        <v>5</v>
      </c>
      <c r="W1112" s="136"/>
      <c r="X1112" s="5"/>
      <c r="Y1112" s="140"/>
      <c r="Z1112" s="126"/>
      <c r="AA1112" s="136"/>
      <c r="AB1112" s="257"/>
      <c r="AC1112" s="140"/>
      <c r="AD1112" s="126"/>
      <c r="AE1112" s="136"/>
      <c r="AF1112" s="5"/>
      <c r="AG1112" s="140"/>
      <c r="AH1112" s="126"/>
      <c r="AI1112" s="155"/>
      <c r="AJ1112" s="123"/>
      <c r="AK1112" s="139"/>
      <c r="AL1112" s="124"/>
      <c r="AM1112" s="155"/>
      <c r="AN1112" s="123"/>
      <c r="AO1112" s="139"/>
      <c r="AP1112" s="124"/>
      <c r="AQ1112" s="122"/>
      <c r="AR1112" s="123"/>
      <c r="AS1112" s="139"/>
      <c r="AT1112" s="124"/>
      <c r="AU1112" s="122"/>
      <c r="AV1112" s="123"/>
      <c r="AW1112" s="139"/>
      <c r="AX1112" s="124"/>
    </row>
    <row r="1113" spans="1:50">
      <c r="A1113" s="245">
        <f>IF(D1113=0," ",RANK(D1113,$D$3:$D$1238,0))</f>
        <v>1102</v>
      </c>
      <c r="B1113" s="246">
        <v>1102</v>
      </c>
      <c r="C1113" s="107" t="s">
        <v>2377</v>
      </c>
      <c r="D1113" s="115">
        <f>I1113+M1113+Q1113+U1113+Y1113+AC1113+AG1113+AK1113+AO1113+AW1113+AS1113</f>
        <v>3.5</v>
      </c>
      <c r="E1113" s="115">
        <f>J1113+N1113+R1113+V1113+Z1113+AD1113+AH1113+AL1113+AP1113+AX1113+AT1113</f>
        <v>5</v>
      </c>
      <c r="F1113" s="273">
        <f>COUNTA(H1113,L1113,P1113,T1113,X1113,AB1113,AF1113,AJ1113,AN1113,AV1113,AR1113)</f>
        <v>1</v>
      </c>
      <c r="G1113" s="121"/>
      <c r="H1113" s="5"/>
      <c r="I1113" s="140"/>
      <c r="J1113" s="126"/>
      <c r="K1113" s="125"/>
      <c r="L1113" s="5"/>
      <c r="M1113" s="140"/>
      <c r="N1113" s="126"/>
      <c r="O1113" s="125"/>
      <c r="P1113" s="5"/>
      <c r="Q1113" s="140"/>
      <c r="R1113" s="126"/>
      <c r="S1113" s="125">
        <f>VLOOKUP(C1113,'4'!$B$2:$I$1053,3,FALSE)</f>
        <v>1.96875E-2</v>
      </c>
      <c r="T1113" s="5">
        <f>VLOOKUP(C1113,'4'!$B$2:$I$1053,4,FALSE)</f>
        <v>110</v>
      </c>
      <c r="U1113" s="140">
        <f>VLOOKUP(T1113,Баллы!$A$2:$B$101,2)+V1113/2</f>
        <v>3.5</v>
      </c>
      <c r="V1113" s="126">
        <f>VLOOKUP(C1113,'4'!$B$2:$I$1053,6,FALSE)</f>
        <v>5</v>
      </c>
      <c r="W1113" s="136"/>
      <c r="X1113" s="5"/>
      <c r="Y1113" s="140"/>
      <c r="Z1113" s="126"/>
      <c r="AA1113" s="136"/>
      <c r="AB1113" s="257"/>
      <c r="AC1113" s="140"/>
      <c r="AD1113" s="126"/>
      <c r="AE1113" s="136"/>
      <c r="AF1113" s="5"/>
      <c r="AG1113" s="140"/>
      <c r="AH1113" s="126"/>
      <c r="AI1113" s="155"/>
      <c r="AJ1113" s="123"/>
      <c r="AK1113" s="139"/>
      <c r="AL1113" s="124"/>
      <c r="AM1113" s="155"/>
      <c r="AN1113" s="123"/>
      <c r="AO1113" s="139"/>
      <c r="AP1113" s="124"/>
      <c r="AQ1113" s="122"/>
      <c r="AR1113" s="123"/>
      <c r="AS1113" s="139"/>
      <c r="AT1113" s="124"/>
      <c r="AU1113" s="122"/>
      <c r="AV1113" s="123"/>
      <c r="AW1113" s="139"/>
      <c r="AX1113" s="124"/>
    </row>
    <row r="1114" spans="1:50">
      <c r="A1114" s="245">
        <f>IF(D1114=0," ",RANK(D1114,$D$3:$D$1238,0))</f>
        <v>1102</v>
      </c>
      <c r="B1114" s="246">
        <v>1102</v>
      </c>
      <c r="C1114" s="107" t="s">
        <v>2182</v>
      </c>
      <c r="D1114" s="115">
        <f>I1114+M1114+Q1114+U1114+Y1114+AC1114+AG1114+AK1114+AO1114+AW1114+AS1114</f>
        <v>3.5</v>
      </c>
      <c r="E1114" s="115">
        <f>J1114+N1114+R1114+V1114+Z1114+AD1114+AH1114+AL1114+AP1114+AX1114+AT1114</f>
        <v>5</v>
      </c>
      <c r="F1114" s="273">
        <f>COUNTA(H1114,L1114,P1114,T1114,X1114,AB1114,AF1114,AJ1114,AN1114,AV1114,AR1114)</f>
        <v>1</v>
      </c>
      <c r="G1114" s="121"/>
      <c r="H1114" s="5"/>
      <c r="I1114" s="140"/>
      <c r="J1114" s="126"/>
      <c r="K1114" s="125"/>
      <c r="L1114" s="5"/>
      <c r="M1114" s="140"/>
      <c r="N1114" s="126"/>
      <c r="O1114" s="125"/>
      <c r="P1114" s="5"/>
      <c r="Q1114" s="140"/>
      <c r="R1114" s="126"/>
      <c r="S1114" s="125">
        <f>VLOOKUP(C1114,'4'!$B$2:$I$1053,3,FALSE)</f>
        <v>1.9930555555555556E-2</v>
      </c>
      <c r="T1114" s="5">
        <f>VLOOKUP(C1114,'4'!$B$2:$I$1053,4,FALSE)</f>
        <v>113</v>
      </c>
      <c r="U1114" s="140">
        <f>VLOOKUP(T1114,Баллы!$A$2:$B$101,2)+V1114/2</f>
        <v>3.5</v>
      </c>
      <c r="V1114" s="126">
        <f>VLOOKUP(C1114,'4'!$B$2:$I$1053,6,FALSE)</f>
        <v>5</v>
      </c>
      <c r="W1114" s="136"/>
      <c r="X1114" s="5"/>
      <c r="Y1114" s="140"/>
      <c r="Z1114" s="126"/>
      <c r="AA1114" s="136"/>
      <c r="AB1114" s="257"/>
      <c r="AC1114" s="140"/>
      <c r="AD1114" s="126"/>
      <c r="AE1114" s="136"/>
      <c r="AF1114" s="5"/>
      <c r="AG1114" s="140"/>
      <c r="AH1114" s="126"/>
      <c r="AI1114" s="155"/>
      <c r="AJ1114" s="123"/>
      <c r="AK1114" s="139"/>
      <c r="AL1114" s="124"/>
      <c r="AM1114" s="155"/>
      <c r="AN1114" s="123"/>
      <c r="AO1114" s="139"/>
      <c r="AP1114" s="124"/>
      <c r="AQ1114" s="122"/>
      <c r="AR1114" s="123"/>
      <c r="AS1114" s="139"/>
      <c r="AT1114" s="124"/>
      <c r="AU1114" s="122"/>
      <c r="AV1114" s="123"/>
      <c r="AW1114" s="139"/>
      <c r="AX1114" s="124"/>
    </row>
    <row r="1115" spans="1:50">
      <c r="A1115" s="245">
        <f>IF(D1115=0," ",RANK(D1115,$D$3:$D$1238,0))</f>
        <v>1102</v>
      </c>
      <c r="B1115" s="246">
        <v>1102</v>
      </c>
      <c r="C1115" s="107" t="s">
        <v>2241</v>
      </c>
      <c r="D1115" s="115">
        <f>I1115+M1115+Q1115+U1115+Y1115+AC1115+AG1115+AK1115+AO1115+AW1115+AS1115</f>
        <v>3.5</v>
      </c>
      <c r="E1115" s="115">
        <f>J1115+N1115+R1115+V1115+Z1115+AD1115+AH1115+AL1115+AP1115+AX1115+AT1115</f>
        <v>5</v>
      </c>
      <c r="F1115" s="273">
        <f>COUNTA(H1115,L1115,P1115,T1115,X1115,AB1115,AF1115,AJ1115,AN1115,AV1115,AR1115)</f>
        <v>1</v>
      </c>
      <c r="G1115" s="121"/>
      <c r="H1115" s="5"/>
      <c r="I1115" s="140"/>
      <c r="J1115" s="126"/>
      <c r="K1115" s="125"/>
      <c r="L1115" s="5"/>
      <c r="M1115" s="140"/>
      <c r="N1115" s="126"/>
      <c r="O1115" s="125"/>
      <c r="P1115" s="5"/>
      <c r="Q1115" s="140"/>
      <c r="R1115" s="126"/>
      <c r="S1115" s="125">
        <f>VLOOKUP(C1115,'4'!$B$2:$I$1053,3,FALSE)</f>
        <v>2.0046296296296295E-2</v>
      </c>
      <c r="T1115" s="5">
        <f>VLOOKUP(C1115,'4'!$B$2:$I$1053,4,FALSE)</f>
        <v>114</v>
      </c>
      <c r="U1115" s="140">
        <f>VLOOKUP(T1115,Баллы!$A$2:$B$101,2)+V1115/2</f>
        <v>3.5</v>
      </c>
      <c r="V1115" s="126">
        <f>VLOOKUP(C1115,'4'!$B$2:$I$1053,6,FALSE)</f>
        <v>5</v>
      </c>
      <c r="W1115" s="136"/>
      <c r="X1115" s="5"/>
      <c r="Y1115" s="140"/>
      <c r="Z1115" s="126"/>
      <c r="AA1115" s="136"/>
      <c r="AB1115" s="257"/>
      <c r="AC1115" s="140"/>
      <c r="AD1115" s="126"/>
      <c r="AE1115" s="136"/>
      <c r="AF1115" s="5"/>
      <c r="AG1115" s="140"/>
      <c r="AH1115" s="126"/>
      <c r="AI1115" s="155"/>
      <c r="AJ1115" s="123"/>
      <c r="AK1115" s="139"/>
      <c r="AL1115" s="124"/>
      <c r="AM1115" s="155"/>
      <c r="AN1115" s="123"/>
      <c r="AO1115" s="139"/>
      <c r="AP1115" s="124"/>
      <c r="AQ1115" s="122"/>
      <c r="AR1115" s="123"/>
      <c r="AS1115" s="139"/>
      <c r="AT1115" s="124"/>
      <c r="AU1115" s="122"/>
      <c r="AV1115" s="123"/>
      <c r="AW1115" s="139"/>
      <c r="AX1115" s="124"/>
    </row>
    <row r="1116" spans="1:50">
      <c r="A1116" s="245">
        <f>IF(D1116=0," ",RANK(D1116,$D$3:$D$1238,0))</f>
        <v>1102</v>
      </c>
      <c r="B1116" s="246">
        <v>1102</v>
      </c>
      <c r="C1116" s="106" t="s">
        <v>2629</v>
      </c>
      <c r="D1116" s="115">
        <f>I1116+M1116+Q1116+U1116+Y1116+AC1116+AG1116+AK1116+AO1116+AW1116+AS1116</f>
        <v>3.5</v>
      </c>
      <c r="E1116" s="115">
        <f>J1116+N1116+R1116+V1116+Z1116+AD1116+AH1116+AL1116+AP1116+AX1116+AT1116</f>
        <v>5</v>
      </c>
      <c r="F1116" s="273">
        <f>COUNTA(H1116,L1116,P1116,T1116,X1116,AB1116,AF1116,AJ1116,AN1116,AV1116,AR1116)</f>
        <v>1</v>
      </c>
      <c r="G1116" s="121"/>
      <c r="H1116" s="5"/>
      <c r="I1116" s="140"/>
      <c r="J1116" s="126"/>
      <c r="K1116" s="125"/>
      <c r="L1116" s="5"/>
      <c r="M1116" s="140"/>
      <c r="N1116" s="126"/>
      <c r="O1116" s="125"/>
      <c r="P1116" s="5"/>
      <c r="Q1116" s="140"/>
      <c r="R1116" s="126"/>
      <c r="S1116" s="125">
        <f>VLOOKUP(C1116,'4'!$B$2:$I$1053,3,FALSE)</f>
        <v>2.011574074074074E-2</v>
      </c>
      <c r="T1116" s="5">
        <f>VLOOKUP(C1116,'4'!$B$2:$I$1053,4,FALSE)</f>
        <v>115</v>
      </c>
      <c r="U1116" s="140">
        <f>VLOOKUP(T1116,Баллы!$A$2:$B$101,2)+V1116/2</f>
        <v>3.5</v>
      </c>
      <c r="V1116" s="126">
        <f>VLOOKUP(C1116,'4'!$B$2:$I$1053,6,FALSE)</f>
        <v>5</v>
      </c>
      <c r="W1116" s="136"/>
      <c r="X1116" s="5"/>
      <c r="Y1116" s="140"/>
      <c r="Z1116" s="126"/>
      <c r="AA1116" s="136"/>
      <c r="AB1116" s="257"/>
      <c r="AC1116" s="140"/>
      <c r="AD1116" s="126"/>
      <c r="AE1116" s="136"/>
      <c r="AF1116" s="5"/>
      <c r="AG1116" s="140"/>
      <c r="AH1116" s="126"/>
      <c r="AI1116" s="155"/>
      <c r="AJ1116" s="123"/>
      <c r="AK1116" s="139"/>
      <c r="AL1116" s="124"/>
      <c r="AM1116" s="155"/>
      <c r="AN1116" s="123"/>
      <c r="AO1116" s="139"/>
      <c r="AP1116" s="124"/>
      <c r="AQ1116" s="122"/>
      <c r="AR1116" s="123"/>
      <c r="AS1116" s="139"/>
      <c r="AT1116" s="124"/>
      <c r="AU1116" s="122"/>
      <c r="AV1116" s="123"/>
      <c r="AW1116" s="139"/>
      <c r="AX1116" s="124"/>
    </row>
    <row r="1117" spans="1:50">
      <c r="A1117" s="245">
        <f>IF(D1117=0," ",RANK(D1117,$D$3:$D$1238,0))</f>
        <v>1102</v>
      </c>
      <c r="B1117" s="246">
        <v>1102</v>
      </c>
      <c r="C1117" s="107" t="s">
        <v>1636</v>
      </c>
      <c r="D1117" s="115">
        <f>I1117+M1117+Q1117+U1117+Y1117+AC1117+AG1117+AK1117+AO1117+AW1117+AS1117</f>
        <v>3.5</v>
      </c>
      <c r="E1117" s="115">
        <f>J1117+N1117+R1117+V1117+Z1117+AD1117+AH1117+AL1117+AP1117+AX1117+AT1117</f>
        <v>5</v>
      </c>
      <c r="F1117" s="273">
        <f>COUNTA(H1117,L1117,P1117,T1117,X1117,AB1117,AF1117,AJ1117,AN1117,AV1117,AR1117)</f>
        <v>1</v>
      </c>
      <c r="G1117" s="121"/>
      <c r="H1117" s="5"/>
      <c r="I1117" s="140"/>
      <c r="J1117" s="126"/>
      <c r="K1117" s="125"/>
      <c r="L1117" s="5"/>
      <c r="M1117" s="140"/>
      <c r="N1117" s="126"/>
      <c r="O1117" s="125"/>
      <c r="P1117" s="5"/>
      <c r="Q1117" s="140"/>
      <c r="R1117" s="126"/>
      <c r="S1117" s="125">
        <f>VLOOKUP(C1117,'4'!$B$2:$I$1053,3,FALSE)</f>
        <v>2.0312500000000001E-2</v>
      </c>
      <c r="T1117" s="5">
        <f>VLOOKUP(C1117,'4'!$B$2:$I$1053,4,FALSE)</f>
        <v>118</v>
      </c>
      <c r="U1117" s="140">
        <f>VLOOKUP(T1117,Баллы!$A$2:$B$101,2)+V1117/2</f>
        <v>3.5</v>
      </c>
      <c r="V1117" s="126">
        <f>VLOOKUP(C1117,'4'!$B$2:$I$1053,6,FALSE)</f>
        <v>5</v>
      </c>
      <c r="W1117" s="136"/>
      <c r="X1117" s="5"/>
      <c r="Y1117" s="140"/>
      <c r="Z1117" s="126"/>
      <c r="AA1117" s="136"/>
      <c r="AB1117" s="257"/>
      <c r="AC1117" s="140"/>
      <c r="AD1117" s="126"/>
      <c r="AE1117" s="136"/>
      <c r="AF1117" s="5"/>
      <c r="AG1117" s="140"/>
      <c r="AH1117" s="126"/>
      <c r="AI1117" s="155"/>
      <c r="AJ1117" s="123"/>
      <c r="AK1117" s="139"/>
      <c r="AL1117" s="124"/>
      <c r="AM1117" s="155"/>
      <c r="AN1117" s="123"/>
      <c r="AO1117" s="139"/>
      <c r="AP1117" s="124"/>
      <c r="AQ1117" s="122"/>
      <c r="AR1117" s="123"/>
      <c r="AS1117" s="139"/>
      <c r="AT1117" s="124"/>
      <c r="AU1117" s="122"/>
      <c r="AV1117" s="123"/>
      <c r="AW1117" s="139"/>
      <c r="AX1117" s="124"/>
    </row>
    <row r="1118" spans="1:50">
      <c r="A1118" s="245">
        <f>IF(D1118=0," ",RANK(D1118,$D$3:$D$1238,0))</f>
        <v>1102</v>
      </c>
      <c r="B1118" s="246">
        <v>1102</v>
      </c>
      <c r="C1118" s="107" t="s">
        <v>1746</v>
      </c>
      <c r="D1118" s="115">
        <f>I1118+M1118+Q1118+U1118+Y1118+AC1118+AG1118+AK1118+AO1118+AW1118+AS1118</f>
        <v>3.5</v>
      </c>
      <c r="E1118" s="115">
        <f>J1118+N1118+R1118+V1118+Z1118+AD1118+AH1118+AL1118+AP1118+AX1118+AT1118</f>
        <v>5</v>
      </c>
      <c r="F1118" s="273">
        <f>COUNTA(H1118,L1118,P1118,T1118,X1118,AB1118,AF1118,AJ1118,AN1118,AV1118,AR1118)</f>
        <v>1</v>
      </c>
      <c r="G1118" s="121"/>
      <c r="H1118" s="5"/>
      <c r="I1118" s="140"/>
      <c r="J1118" s="126"/>
      <c r="K1118" s="125"/>
      <c r="L1118" s="5"/>
      <c r="M1118" s="140"/>
      <c r="N1118" s="126"/>
      <c r="O1118" s="125"/>
      <c r="P1118" s="5"/>
      <c r="Q1118" s="140"/>
      <c r="R1118" s="126"/>
      <c r="S1118" s="125">
        <f>VLOOKUP(C1118,'4'!$B$2:$I$1053,3,FALSE)</f>
        <v>2.0486111111111111E-2</v>
      </c>
      <c r="T1118" s="5">
        <f>VLOOKUP(C1118,'4'!$B$2:$I$1053,4,FALSE)</f>
        <v>120</v>
      </c>
      <c r="U1118" s="140">
        <f>VLOOKUP(T1118,Баллы!$A$2:$B$101,2)+V1118/2</f>
        <v>3.5</v>
      </c>
      <c r="V1118" s="126">
        <f>VLOOKUP(C1118,'4'!$B$2:$I$1053,6,FALSE)</f>
        <v>5</v>
      </c>
      <c r="W1118" s="136"/>
      <c r="X1118" s="5"/>
      <c r="Y1118" s="140"/>
      <c r="Z1118" s="126"/>
      <c r="AA1118" s="136"/>
      <c r="AB1118" s="257"/>
      <c r="AC1118" s="140"/>
      <c r="AD1118" s="126"/>
      <c r="AE1118" s="136"/>
      <c r="AF1118" s="5"/>
      <c r="AG1118" s="140"/>
      <c r="AH1118" s="126"/>
      <c r="AI1118" s="155"/>
      <c r="AJ1118" s="123"/>
      <c r="AK1118" s="139"/>
      <c r="AL1118" s="124"/>
      <c r="AM1118" s="155"/>
      <c r="AN1118" s="123"/>
      <c r="AO1118" s="139"/>
      <c r="AP1118" s="124"/>
      <c r="AQ1118" s="122"/>
      <c r="AR1118" s="123"/>
      <c r="AS1118" s="139"/>
      <c r="AT1118" s="124"/>
      <c r="AU1118" s="122"/>
      <c r="AV1118" s="123"/>
      <c r="AW1118" s="139"/>
      <c r="AX1118" s="124"/>
    </row>
    <row r="1119" spans="1:50">
      <c r="A1119" s="245">
        <f>IF(D1119=0," ",RANK(D1119,$D$3:$D$1238,0))</f>
        <v>1102</v>
      </c>
      <c r="B1119" s="246">
        <v>1102</v>
      </c>
      <c r="C1119" s="107" t="s">
        <v>1850</v>
      </c>
      <c r="D1119" s="115">
        <f>I1119+M1119+Q1119+U1119+Y1119+AC1119+AG1119+AK1119+AO1119+AW1119+AS1119</f>
        <v>3.5</v>
      </c>
      <c r="E1119" s="115">
        <f>J1119+N1119+R1119+V1119+Z1119+AD1119+AH1119+AL1119+AP1119+AX1119+AT1119</f>
        <v>5</v>
      </c>
      <c r="F1119" s="273">
        <f>COUNTA(H1119,L1119,P1119,T1119,X1119,AB1119,AF1119,AJ1119,AN1119,AV1119,AR1119)</f>
        <v>1</v>
      </c>
      <c r="G1119" s="121"/>
      <c r="H1119" s="5"/>
      <c r="I1119" s="140"/>
      <c r="J1119" s="126"/>
      <c r="K1119" s="125"/>
      <c r="L1119" s="5"/>
      <c r="M1119" s="140"/>
      <c r="N1119" s="126"/>
      <c r="O1119" s="125"/>
      <c r="P1119" s="5"/>
      <c r="Q1119" s="140"/>
      <c r="R1119" s="126"/>
      <c r="S1119" s="125">
        <f>VLOOKUP(C1119,'4'!$B$2:$I$1053,3,FALSE)</f>
        <v>2.0486111111111111E-2</v>
      </c>
      <c r="T1119" s="5">
        <f>VLOOKUP(C1119,'4'!$B$2:$I$1053,4,FALSE)</f>
        <v>121</v>
      </c>
      <c r="U1119" s="140">
        <f>VLOOKUP(T1119,Баллы!$A$2:$B$101,2)+V1119/2</f>
        <v>3.5</v>
      </c>
      <c r="V1119" s="126">
        <f>VLOOKUP(C1119,'4'!$B$2:$I$1053,6,FALSE)</f>
        <v>5</v>
      </c>
      <c r="W1119" s="136"/>
      <c r="X1119" s="5"/>
      <c r="Y1119" s="140"/>
      <c r="Z1119" s="126"/>
      <c r="AA1119" s="136"/>
      <c r="AB1119" s="257"/>
      <c r="AC1119" s="140"/>
      <c r="AD1119" s="126"/>
      <c r="AE1119" s="136"/>
      <c r="AF1119" s="5"/>
      <c r="AG1119" s="140"/>
      <c r="AH1119" s="126"/>
      <c r="AI1119" s="155"/>
      <c r="AJ1119" s="123"/>
      <c r="AK1119" s="139"/>
      <c r="AL1119" s="124"/>
      <c r="AM1119" s="155"/>
      <c r="AN1119" s="123"/>
      <c r="AO1119" s="139"/>
      <c r="AP1119" s="124"/>
      <c r="AQ1119" s="122"/>
      <c r="AR1119" s="123"/>
      <c r="AS1119" s="139"/>
      <c r="AT1119" s="124"/>
      <c r="AU1119" s="122"/>
      <c r="AV1119" s="123"/>
      <c r="AW1119" s="139"/>
      <c r="AX1119" s="124"/>
    </row>
    <row r="1120" spans="1:50">
      <c r="A1120" s="245">
        <f>IF(D1120=0," ",RANK(D1120,$D$3:$D$1238,0))</f>
        <v>1102</v>
      </c>
      <c r="B1120" s="246">
        <v>1102</v>
      </c>
      <c r="C1120" s="107" t="s">
        <v>2271</v>
      </c>
      <c r="D1120" s="115">
        <f>I1120+M1120+Q1120+U1120+Y1120+AC1120+AG1120+AK1120+AO1120+AW1120+AS1120</f>
        <v>3.5</v>
      </c>
      <c r="E1120" s="115">
        <f>J1120+N1120+R1120+V1120+Z1120+AD1120+AH1120+AL1120+AP1120+AX1120+AT1120</f>
        <v>5</v>
      </c>
      <c r="F1120" s="273">
        <f>COUNTA(H1120,L1120,P1120,T1120,X1120,AB1120,AF1120,AJ1120,AN1120,AV1120,AR1120)</f>
        <v>1</v>
      </c>
      <c r="G1120" s="121"/>
      <c r="H1120" s="5"/>
      <c r="I1120" s="140"/>
      <c r="J1120" s="126"/>
      <c r="K1120" s="125"/>
      <c r="L1120" s="5"/>
      <c r="M1120" s="140"/>
      <c r="N1120" s="126"/>
      <c r="O1120" s="125"/>
      <c r="P1120" s="5"/>
      <c r="Q1120" s="140"/>
      <c r="R1120" s="126"/>
      <c r="S1120" s="125">
        <f>VLOOKUP(C1120,'4'!$B$2:$I$1053,3,FALSE)</f>
        <v>2.0775462962962964E-2</v>
      </c>
      <c r="T1120" s="5">
        <f>VLOOKUP(C1120,'4'!$B$2:$I$1053,4,FALSE)</f>
        <v>123</v>
      </c>
      <c r="U1120" s="140">
        <f>VLOOKUP(T1120,Баллы!$A$2:$B$101,2)+V1120/2</f>
        <v>3.5</v>
      </c>
      <c r="V1120" s="126">
        <f>VLOOKUP(C1120,'4'!$B$2:$I$1053,6,FALSE)</f>
        <v>5</v>
      </c>
      <c r="W1120" s="136"/>
      <c r="X1120" s="5"/>
      <c r="Y1120" s="140"/>
      <c r="Z1120" s="126"/>
      <c r="AA1120" s="136"/>
      <c r="AB1120" s="257"/>
      <c r="AC1120" s="140"/>
      <c r="AD1120" s="126"/>
      <c r="AE1120" s="136"/>
      <c r="AF1120" s="5"/>
      <c r="AG1120" s="140"/>
      <c r="AH1120" s="126"/>
      <c r="AI1120" s="155"/>
      <c r="AJ1120" s="123"/>
      <c r="AK1120" s="139"/>
      <c r="AL1120" s="124"/>
      <c r="AM1120" s="155"/>
      <c r="AN1120" s="123"/>
      <c r="AO1120" s="139"/>
      <c r="AP1120" s="124"/>
      <c r="AQ1120" s="122"/>
      <c r="AR1120" s="123"/>
      <c r="AS1120" s="139"/>
      <c r="AT1120" s="124"/>
      <c r="AU1120" s="122"/>
      <c r="AV1120" s="123"/>
      <c r="AW1120" s="139"/>
      <c r="AX1120" s="124"/>
    </row>
    <row r="1121" spans="1:50">
      <c r="A1121" s="245">
        <f>IF(D1121=0," ",RANK(D1121,$D$3:$D$1238,0))</f>
        <v>1102</v>
      </c>
      <c r="B1121" s="246">
        <v>1102</v>
      </c>
      <c r="C1121" s="107" t="s">
        <v>2411</v>
      </c>
      <c r="D1121" s="115">
        <f>I1121+M1121+Q1121+U1121+Y1121+AC1121+AG1121+AK1121+AO1121+AW1121+AS1121</f>
        <v>3.5</v>
      </c>
      <c r="E1121" s="115">
        <f>J1121+N1121+R1121+V1121+Z1121+AD1121+AH1121+AL1121+AP1121+AX1121+AT1121</f>
        <v>5</v>
      </c>
      <c r="F1121" s="273">
        <f>COUNTA(H1121,L1121,P1121,T1121,X1121,AB1121,AF1121,AJ1121,AN1121,AV1121,AR1121)</f>
        <v>1</v>
      </c>
      <c r="G1121" s="121"/>
      <c r="H1121" s="5"/>
      <c r="I1121" s="140"/>
      <c r="J1121" s="126"/>
      <c r="K1121" s="125"/>
      <c r="L1121" s="5"/>
      <c r="M1121" s="140"/>
      <c r="N1121" s="126"/>
      <c r="O1121" s="125"/>
      <c r="P1121" s="5"/>
      <c r="Q1121" s="140"/>
      <c r="R1121" s="126"/>
      <c r="S1121" s="125">
        <f>VLOOKUP(C1121,'4'!$B$2:$I$1053,3,FALSE)</f>
        <v>2.0983796296296296E-2</v>
      </c>
      <c r="T1121" s="5">
        <f>VLOOKUP(C1121,'4'!$B$2:$I$1053,4,FALSE)</f>
        <v>127</v>
      </c>
      <c r="U1121" s="140">
        <f>VLOOKUP(T1121,Баллы!$A$2:$B$101,2)+V1121/2</f>
        <v>3.5</v>
      </c>
      <c r="V1121" s="126">
        <f>VLOOKUP(C1121,'4'!$B$2:$I$1053,6,FALSE)</f>
        <v>5</v>
      </c>
      <c r="W1121" s="136"/>
      <c r="X1121" s="5"/>
      <c r="Y1121" s="140"/>
      <c r="Z1121" s="126"/>
      <c r="AA1121" s="136"/>
      <c r="AB1121" s="257"/>
      <c r="AC1121" s="140"/>
      <c r="AD1121" s="126"/>
      <c r="AE1121" s="136"/>
      <c r="AF1121" s="5"/>
      <c r="AG1121" s="140"/>
      <c r="AH1121" s="126"/>
      <c r="AI1121" s="155"/>
      <c r="AJ1121" s="123"/>
      <c r="AK1121" s="139"/>
      <c r="AL1121" s="124"/>
      <c r="AM1121" s="155"/>
      <c r="AN1121" s="123"/>
      <c r="AO1121" s="139"/>
      <c r="AP1121" s="124"/>
      <c r="AQ1121" s="122"/>
      <c r="AR1121" s="123"/>
      <c r="AS1121" s="139"/>
      <c r="AT1121" s="124"/>
      <c r="AU1121" s="122"/>
      <c r="AV1121" s="123"/>
      <c r="AW1121" s="139"/>
      <c r="AX1121" s="124"/>
    </row>
    <row r="1122" spans="1:50">
      <c r="A1122" s="245">
        <f>IF(D1122=0," ",RANK(D1122,$D$3:$D$1238,0))</f>
        <v>1102</v>
      </c>
      <c r="B1122" s="246">
        <v>1102</v>
      </c>
      <c r="C1122" s="107" t="s">
        <v>1621</v>
      </c>
      <c r="D1122" s="115">
        <f>I1122+M1122+Q1122+U1122+Y1122+AC1122+AG1122+AK1122+AO1122+AW1122+AS1122</f>
        <v>3.5</v>
      </c>
      <c r="E1122" s="115">
        <f>J1122+N1122+R1122+V1122+Z1122+AD1122+AH1122+AL1122+AP1122+AX1122+AT1122</f>
        <v>5</v>
      </c>
      <c r="F1122" s="273">
        <f>COUNTA(H1122,L1122,P1122,T1122,X1122,AB1122,AF1122,AJ1122,AN1122,AV1122,AR1122)</f>
        <v>1</v>
      </c>
      <c r="G1122" s="121"/>
      <c r="H1122" s="5"/>
      <c r="I1122" s="140"/>
      <c r="J1122" s="126"/>
      <c r="K1122" s="125"/>
      <c r="L1122" s="5"/>
      <c r="M1122" s="140"/>
      <c r="N1122" s="126"/>
      <c r="O1122" s="125"/>
      <c r="P1122" s="5"/>
      <c r="Q1122" s="140"/>
      <c r="R1122" s="126"/>
      <c r="S1122" s="125">
        <f>VLOOKUP(C1122,'4'!$B$2:$I$1053,3,FALSE)</f>
        <v>2.1030092592592593E-2</v>
      </c>
      <c r="T1122" s="5">
        <f>VLOOKUP(C1122,'4'!$B$2:$I$1053,4,FALSE)</f>
        <v>128</v>
      </c>
      <c r="U1122" s="140">
        <f>VLOOKUP(T1122,Баллы!$A$2:$B$101,2)+V1122/2</f>
        <v>3.5</v>
      </c>
      <c r="V1122" s="126">
        <f>VLOOKUP(C1122,'4'!$B$2:$I$1053,6,FALSE)</f>
        <v>5</v>
      </c>
      <c r="W1122" s="136"/>
      <c r="X1122" s="5"/>
      <c r="Y1122" s="140"/>
      <c r="Z1122" s="126"/>
      <c r="AA1122" s="136"/>
      <c r="AB1122" s="257"/>
      <c r="AC1122" s="140"/>
      <c r="AD1122" s="126"/>
      <c r="AE1122" s="136"/>
      <c r="AF1122" s="5"/>
      <c r="AG1122" s="140"/>
      <c r="AH1122" s="126"/>
      <c r="AI1122" s="155"/>
      <c r="AJ1122" s="123"/>
      <c r="AK1122" s="139"/>
      <c r="AL1122" s="124"/>
      <c r="AM1122" s="155"/>
      <c r="AN1122" s="123"/>
      <c r="AO1122" s="139"/>
      <c r="AP1122" s="124"/>
      <c r="AQ1122" s="122"/>
      <c r="AR1122" s="123"/>
      <c r="AS1122" s="139"/>
      <c r="AT1122" s="124"/>
      <c r="AU1122" s="122"/>
      <c r="AV1122" s="123"/>
      <c r="AW1122" s="139"/>
      <c r="AX1122" s="124"/>
    </row>
    <row r="1123" spans="1:50">
      <c r="A1123" s="245">
        <f>IF(D1123=0," ",RANK(D1123,$D$3:$D$1238,0))</f>
        <v>1102</v>
      </c>
      <c r="B1123" s="246">
        <v>1102</v>
      </c>
      <c r="C1123" s="107" t="s">
        <v>2345</v>
      </c>
      <c r="D1123" s="115">
        <f>I1123+M1123+Q1123+U1123+Y1123+AC1123+AG1123+AK1123+AO1123+AW1123+AS1123</f>
        <v>3.5</v>
      </c>
      <c r="E1123" s="115">
        <f>J1123+N1123+R1123+V1123+Z1123+AD1123+AH1123+AL1123+AP1123+AX1123+AT1123</f>
        <v>5</v>
      </c>
      <c r="F1123" s="273">
        <f>COUNTA(H1123,L1123,P1123,T1123,X1123,AB1123,AF1123,AJ1123,AN1123,AV1123,AR1123)</f>
        <v>1</v>
      </c>
      <c r="G1123" s="121"/>
      <c r="H1123" s="5"/>
      <c r="I1123" s="140"/>
      <c r="J1123" s="126"/>
      <c r="K1123" s="125"/>
      <c r="L1123" s="5"/>
      <c r="M1123" s="140"/>
      <c r="N1123" s="126"/>
      <c r="O1123" s="125"/>
      <c r="P1123" s="5"/>
      <c r="Q1123" s="140"/>
      <c r="R1123" s="126"/>
      <c r="S1123" s="125">
        <f>VLOOKUP(C1123,'4'!$B$2:$I$1053,3,FALSE)</f>
        <v>2.1111111111111112E-2</v>
      </c>
      <c r="T1123" s="5">
        <f>VLOOKUP(C1123,'4'!$B$2:$I$1053,4,FALSE)</f>
        <v>130</v>
      </c>
      <c r="U1123" s="140">
        <f>VLOOKUP(T1123,Баллы!$A$2:$B$101,2)+V1123/2</f>
        <v>3.5</v>
      </c>
      <c r="V1123" s="126">
        <f>VLOOKUP(C1123,'4'!$B$2:$I$1053,6,FALSE)</f>
        <v>5</v>
      </c>
      <c r="W1123" s="136"/>
      <c r="X1123" s="5"/>
      <c r="Y1123" s="140"/>
      <c r="Z1123" s="126"/>
      <c r="AA1123" s="136"/>
      <c r="AB1123" s="257"/>
      <c r="AC1123" s="140"/>
      <c r="AD1123" s="126"/>
      <c r="AE1123" s="136"/>
      <c r="AF1123" s="5"/>
      <c r="AG1123" s="140"/>
      <c r="AH1123" s="126"/>
      <c r="AI1123" s="155"/>
      <c r="AJ1123" s="123"/>
      <c r="AK1123" s="139"/>
      <c r="AL1123" s="124"/>
      <c r="AM1123" s="155"/>
      <c r="AN1123" s="123"/>
      <c r="AO1123" s="139"/>
      <c r="AP1123" s="124"/>
      <c r="AQ1123" s="122"/>
      <c r="AR1123" s="123"/>
      <c r="AS1123" s="139"/>
      <c r="AT1123" s="124"/>
      <c r="AU1123" s="122"/>
      <c r="AV1123" s="123"/>
      <c r="AW1123" s="139"/>
      <c r="AX1123" s="124"/>
    </row>
    <row r="1124" spans="1:50">
      <c r="A1124" s="245">
        <f>IF(D1124=0," ",RANK(D1124,$D$3:$D$1238,0))</f>
        <v>1102</v>
      </c>
      <c r="B1124" s="246">
        <v>1102</v>
      </c>
      <c r="C1124" s="107" t="s">
        <v>2123</v>
      </c>
      <c r="D1124" s="115">
        <f>I1124+M1124+Q1124+U1124+Y1124+AC1124+AG1124+AK1124+AO1124+AW1124+AS1124</f>
        <v>3.5</v>
      </c>
      <c r="E1124" s="115">
        <f>J1124+N1124+R1124+V1124+Z1124+AD1124+AH1124+AL1124+AP1124+AX1124+AT1124</f>
        <v>5</v>
      </c>
      <c r="F1124" s="273">
        <f>COUNTA(H1124,L1124,P1124,T1124,X1124,AB1124,AF1124,AJ1124,AN1124,AV1124,AR1124)</f>
        <v>1</v>
      </c>
      <c r="G1124" s="121"/>
      <c r="H1124" s="5"/>
      <c r="I1124" s="140"/>
      <c r="J1124" s="126"/>
      <c r="K1124" s="125"/>
      <c r="L1124" s="5"/>
      <c r="M1124" s="140"/>
      <c r="N1124" s="126"/>
      <c r="O1124" s="125"/>
      <c r="P1124" s="5"/>
      <c r="Q1124" s="140"/>
      <c r="R1124" s="126"/>
      <c r="S1124" s="125">
        <f>VLOOKUP(C1124,'4'!$B$2:$I$1053,3,FALSE)</f>
        <v>2.1562499999999998E-2</v>
      </c>
      <c r="T1124" s="5">
        <f>VLOOKUP(C1124,'4'!$B$2:$I$1053,4,FALSE)</f>
        <v>133</v>
      </c>
      <c r="U1124" s="140">
        <f>VLOOKUP(T1124,Баллы!$A$2:$B$101,2)+V1124/2</f>
        <v>3.5</v>
      </c>
      <c r="V1124" s="126">
        <f>VLOOKUP(C1124,'4'!$B$2:$I$1053,6,FALSE)</f>
        <v>5</v>
      </c>
      <c r="W1124" s="136"/>
      <c r="X1124" s="5"/>
      <c r="Y1124" s="140"/>
      <c r="Z1124" s="126"/>
      <c r="AA1124" s="136"/>
      <c r="AB1124" s="257"/>
      <c r="AC1124" s="140"/>
      <c r="AD1124" s="126"/>
      <c r="AE1124" s="136"/>
      <c r="AF1124" s="5"/>
      <c r="AG1124" s="140"/>
      <c r="AH1124" s="126"/>
      <c r="AI1124" s="155"/>
      <c r="AJ1124" s="123"/>
      <c r="AK1124" s="139"/>
      <c r="AL1124" s="124"/>
      <c r="AM1124" s="155"/>
      <c r="AN1124" s="123"/>
      <c r="AO1124" s="139"/>
      <c r="AP1124" s="124"/>
      <c r="AQ1124" s="122"/>
      <c r="AR1124" s="123"/>
      <c r="AS1124" s="139"/>
      <c r="AT1124" s="124"/>
      <c r="AU1124" s="122"/>
      <c r="AV1124" s="123"/>
      <c r="AW1124" s="139"/>
      <c r="AX1124" s="124"/>
    </row>
    <row r="1125" spans="1:50">
      <c r="A1125" s="245">
        <f>IF(D1125=0," ",RANK(D1125,$D$3:$D$1238,0))</f>
        <v>1102</v>
      </c>
      <c r="B1125" s="246">
        <v>1102</v>
      </c>
      <c r="C1125" s="107" t="s">
        <v>2041</v>
      </c>
      <c r="D1125" s="115">
        <f>I1125+M1125+Q1125+U1125+Y1125+AC1125+AG1125+AK1125+AO1125+AW1125+AS1125</f>
        <v>3.5</v>
      </c>
      <c r="E1125" s="115">
        <f>J1125+N1125+R1125+V1125+Z1125+AD1125+AH1125+AL1125+AP1125+AX1125+AT1125</f>
        <v>5</v>
      </c>
      <c r="F1125" s="273">
        <f>COUNTA(H1125,L1125,P1125,T1125,X1125,AB1125,AF1125,AJ1125,AN1125,AV1125,AR1125)</f>
        <v>1</v>
      </c>
      <c r="G1125" s="121"/>
      <c r="H1125" s="5"/>
      <c r="I1125" s="140"/>
      <c r="J1125" s="126"/>
      <c r="K1125" s="125"/>
      <c r="L1125" s="5"/>
      <c r="M1125" s="140"/>
      <c r="N1125" s="126"/>
      <c r="O1125" s="125"/>
      <c r="P1125" s="5"/>
      <c r="Q1125" s="140"/>
      <c r="R1125" s="126"/>
      <c r="S1125" s="125">
        <f>VLOOKUP(C1125,'4'!$B$2:$I$1053,3,FALSE)</f>
        <v>2.1574074074074075E-2</v>
      </c>
      <c r="T1125" s="5">
        <f>VLOOKUP(C1125,'4'!$B$2:$I$1053,4,FALSE)</f>
        <v>134</v>
      </c>
      <c r="U1125" s="140">
        <f>VLOOKUP(T1125,Баллы!$A$2:$B$101,2)+V1125/2</f>
        <v>3.5</v>
      </c>
      <c r="V1125" s="126">
        <f>VLOOKUP(C1125,'4'!$B$2:$I$1053,6,FALSE)</f>
        <v>5</v>
      </c>
      <c r="W1125" s="136"/>
      <c r="X1125" s="5"/>
      <c r="Y1125" s="140"/>
      <c r="Z1125" s="126"/>
      <c r="AA1125" s="136"/>
      <c r="AB1125" s="257"/>
      <c r="AC1125" s="140"/>
      <c r="AD1125" s="126"/>
      <c r="AE1125" s="136"/>
      <c r="AF1125" s="5"/>
      <c r="AG1125" s="140"/>
      <c r="AH1125" s="126"/>
      <c r="AI1125" s="155"/>
      <c r="AJ1125" s="123"/>
      <c r="AK1125" s="139"/>
      <c r="AL1125" s="124"/>
      <c r="AM1125" s="155"/>
      <c r="AN1125" s="123"/>
      <c r="AO1125" s="139"/>
      <c r="AP1125" s="124"/>
      <c r="AQ1125" s="122"/>
      <c r="AR1125" s="123"/>
      <c r="AS1125" s="139"/>
      <c r="AT1125" s="124"/>
      <c r="AU1125" s="122"/>
      <c r="AV1125" s="123"/>
      <c r="AW1125" s="139"/>
      <c r="AX1125" s="124"/>
    </row>
    <row r="1126" spans="1:50">
      <c r="A1126" s="245">
        <f>IF(D1126=0," ",RANK(D1126,$D$3:$D$1238,0))</f>
        <v>1102</v>
      </c>
      <c r="B1126" s="246">
        <v>1102</v>
      </c>
      <c r="C1126" s="107" t="s">
        <v>2493</v>
      </c>
      <c r="D1126" s="115">
        <f>I1126+M1126+Q1126+U1126+Y1126+AC1126+AG1126+AK1126+AO1126+AW1126+AS1126</f>
        <v>3.5</v>
      </c>
      <c r="E1126" s="115">
        <f>J1126+N1126+R1126+V1126+Z1126+AD1126+AH1126+AL1126+AP1126+AX1126+AT1126</f>
        <v>5</v>
      </c>
      <c r="F1126" s="273">
        <f>COUNTA(H1126,L1126,P1126,T1126,X1126,AB1126,AF1126,AJ1126,AN1126,AV1126,AR1126)</f>
        <v>1</v>
      </c>
      <c r="G1126" s="121"/>
      <c r="H1126" s="5"/>
      <c r="I1126" s="140"/>
      <c r="J1126" s="126"/>
      <c r="K1126" s="125"/>
      <c r="L1126" s="5"/>
      <c r="M1126" s="140"/>
      <c r="N1126" s="126"/>
      <c r="O1126" s="125"/>
      <c r="P1126" s="5"/>
      <c r="Q1126" s="140"/>
      <c r="R1126" s="126"/>
      <c r="S1126" s="125">
        <f>VLOOKUP(C1126,'4'!$B$2:$I$1053,3,FALSE)</f>
        <v>2.162037037037037E-2</v>
      </c>
      <c r="T1126" s="5">
        <f>VLOOKUP(C1126,'4'!$B$2:$I$1053,4,FALSE)</f>
        <v>135</v>
      </c>
      <c r="U1126" s="140">
        <f>VLOOKUP(T1126,Баллы!$A$2:$B$101,2)+V1126/2</f>
        <v>3.5</v>
      </c>
      <c r="V1126" s="126">
        <f>VLOOKUP(C1126,'4'!$B$2:$I$1053,6,FALSE)</f>
        <v>5</v>
      </c>
      <c r="W1126" s="136"/>
      <c r="X1126" s="5"/>
      <c r="Y1126" s="140"/>
      <c r="Z1126" s="126"/>
      <c r="AA1126" s="136"/>
      <c r="AB1126" s="257"/>
      <c r="AC1126" s="140"/>
      <c r="AD1126" s="126"/>
      <c r="AE1126" s="136"/>
      <c r="AF1126" s="5"/>
      <c r="AG1126" s="140"/>
      <c r="AH1126" s="126"/>
      <c r="AI1126" s="155"/>
      <c r="AJ1126" s="123"/>
      <c r="AK1126" s="139"/>
      <c r="AL1126" s="124"/>
      <c r="AM1126" s="155"/>
      <c r="AN1126" s="123"/>
      <c r="AO1126" s="139"/>
      <c r="AP1126" s="124"/>
      <c r="AQ1126" s="122"/>
      <c r="AR1126" s="123"/>
      <c r="AS1126" s="139"/>
      <c r="AT1126" s="124"/>
      <c r="AU1126" s="122"/>
      <c r="AV1126" s="123"/>
      <c r="AW1126" s="139"/>
      <c r="AX1126" s="124"/>
    </row>
    <row r="1127" spans="1:50">
      <c r="A1127" s="245">
        <f>IF(D1127=0," ",RANK(D1127,$D$3:$D$1238,0))</f>
        <v>1102</v>
      </c>
      <c r="B1127" s="246">
        <v>1102</v>
      </c>
      <c r="C1127" s="107" t="s">
        <v>2074</v>
      </c>
      <c r="D1127" s="115">
        <f>I1127+M1127+Q1127+U1127+Y1127+AC1127+AG1127+AK1127+AO1127+AW1127+AS1127</f>
        <v>3.5</v>
      </c>
      <c r="E1127" s="115">
        <f>J1127+N1127+R1127+V1127+Z1127+AD1127+AH1127+AL1127+AP1127+AX1127+AT1127</f>
        <v>5</v>
      </c>
      <c r="F1127" s="273">
        <f>COUNTA(H1127,L1127,P1127,T1127,X1127,AB1127,AF1127,AJ1127,AN1127,AV1127,AR1127)</f>
        <v>1</v>
      </c>
      <c r="G1127" s="121"/>
      <c r="H1127" s="5"/>
      <c r="I1127" s="140"/>
      <c r="J1127" s="126"/>
      <c r="K1127" s="125"/>
      <c r="L1127" s="5"/>
      <c r="M1127" s="140"/>
      <c r="N1127" s="126"/>
      <c r="O1127" s="125"/>
      <c r="P1127" s="5"/>
      <c r="Q1127" s="140"/>
      <c r="R1127" s="126"/>
      <c r="S1127" s="125">
        <f>VLOOKUP(C1127,'4'!$B$2:$I$1053,3,FALSE)</f>
        <v>2.1631944444444443E-2</v>
      </c>
      <c r="T1127" s="5">
        <f>VLOOKUP(C1127,'4'!$B$2:$I$1053,4,FALSE)</f>
        <v>136</v>
      </c>
      <c r="U1127" s="140">
        <f>VLOOKUP(T1127,Баллы!$A$2:$B$101,2)+V1127/2</f>
        <v>3.5</v>
      </c>
      <c r="V1127" s="126">
        <f>VLOOKUP(C1127,'4'!$B$2:$I$1053,6,FALSE)</f>
        <v>5</v>
      </c>
      <c r="W1127" s="136"/>
      <c r="X1127" s="5"/>
      <c r="Y1127" s="140"/>
      <c r="Z1127" s="126"/>
      <c r="AA1127" s="136"/>
      <c r="AB1127" s="257"/>
      <c r="AC1127" s="140"/>
      <c r="AD1127" s="126"/>
      <c r="AE1127" s="136"/>
      <c r="AF1127" s="5"/>
      <c r="AG1127" s="140"/>
      <c r="AH1127" s="126"/>
      <c r="AI1127" s="155"/>
      <c r="AJ1127" s="123"/>
      <c r="AK1127" s="139"/>
      <c r="AL1127" s="124"/>
      <c r="AM1127" s="155"/>
      <c r="AN1127" s="123"/>
      <c r="AO1127" s="139"/>
      <c r="AP1127" s="124"/>
      <c r="AQ1127" s="122"/>
      <c r="AR1127" s="123"/>
      <c r="AS1127" s="139"/>
      <c r="AT1127" s="124"/>
      <c r="AU1127" s="122"/>
      <c r="AV1127" s="123"/>
      <c r="AW1127" s="139"/>
      <c r="AX1127" s="124"/>
    </row>
    <row r="1128" spans="1:50">
      <c r="A1128" s="245">
        <f>IF(D1128=0," ",RANK(D1128,$D$3:$D$1238,0))</f>
        <v>1102</v>
      </c>
      <c r="B1128" s="246">
        <v>1102</v>
      </c>
      <c r="C1128" s="107" t="s">
        <v>2423</v>
      </c>
      <c r="D1128" s="115">
        <f>I1128+M1128+Q1128+U1128+Y1128+AC1128+AG1128+AK1128+AO1128+AW1128+AS1128</f>
        <v>3.5</v>
      </c>
      <c r="E1128" s="115">
        <f>J1128+N1128+R1128+V1128+Z1128+AD1128+AH1128+AL1128+AP1128+AX1128+AT1128</f>
        <v>5</v>
      </c>
      <c r="F1128" s="273">
        <f>COUNTA(H1128,L1128,P1128,T1128,X1128,AB1128,AF1128,AJ1128,AN1128,AV1128,AR1128)</f>
        <v>1</v>
      </c>
      <c r="G1128" s="121"/>
      <c r="H1128" s="5"/>
      <c r="I1128" s="140"/>
      <c r="J1128" s="126"/>
      <c r="K1128" s="125"/>
      <c r="L1128" s="5"/>
      <c r="M1128" s="140"/>
      <c r="N1128" s="126"/>
      <c r="O1128" s="125"/>
      <c r="P1128" s="5"/>
      <c r="Q1128" s="140"/>
      <c r="R1128" s="126"/>
      <c r="S1128" s="125">
        <f>VLOOKUP(C1128,'4'!$B$2:$I$1053,3,FALSE)</f>
        <v>2.1782407407407407E-2</v>
      </c>
      <c r="T1128" s="5">
        <f>VLOOKUP(C1128,'4'!$B$2:$I$1053,4,FALSE)</f>
        <v>137</v>
      </c>
      <c r="U1128" s="140">
        <f>VLOOKUP(T1128,Баллы!$A$2:$B$101,2)+V1128/2</f>
        <v>3.5</v>
      </c>
      <c r="V1128" s="126">
        <f>VLOOKUP(C1128,'4'!$B$2:$I$1053,6,FALSE)</f>
        <v>5</v>
      </c>
      <c r="W1128" s="136"/>
      <c r="X1128" s="5"/>
      <c r="Y1128" s="140"/>
      <c r="Z1128" s="126"/>
      <c r="AA1128" s="136"/>
      <c r="AB1128" s="257"/>
      <c r="AC1128" s="140"/>
      <c r="AD1128" s="126"/>
      <c r="AE1128" s="136"/>
      <c r="AF1128" s="5"/>
      <c r="AG1128" s="140"/>
      <c r="AH1128" s="126"/>
      <c r="AI1128" s="155"/>
      <c r="AJ1128" s="123"/>
      <c r="AK1128" s="139"/>
      <c r="AL1128" s="124"/>
      <c r="AM1128" s="155"/>
      <c r="AN1128" s="123"/>
      <c r="AO1128" s="139"/>
      <c r="AP1128" s="124"/>
      <c r="AQ1128" s="122"/>
      <c r="AR1128" s="123"/>
      <c r="AS1128" s="139"/>
      <c r="AT1128" s="124"/>
      <c r="AU1128" s="122"/>
      <c r="AV1128" s="123"/>
      <c r="AW1128" s="139"/>
      <c r="AX1128" s="124"/>
    </row>
    <row r="1129" spans="1:50">
      <c r="A1129" s="245">
        <f>IF(D1129=0," ",RANK(D1129,$D$3:$D$1238,0))</f>
        <v>1102</v>
      </c>
      <c r="B1129" s="246">
        <v>1102</v>
      </c>
      <c r="C1129" s="107" t="s">
        <v>1642</v>
      </c>
      <c r="D1129" s="115">
        <f>I1129+M1129+Q1129+U1129+Y1129+AC1129+AG1129+AK1129+AO1129+AW1129+AS1129</f>
        <v>3.5</v>
      </c>
      <c r="E1129" s="115">
        <f>J1129+N1129+R1129+V1129+Z1129+AD1129+AH1129+AL1129+AP1129+AX1129+AT1129</f>
        <v>5</v>
      </c>
      <c r="F1129" s="273">
        <f>COUNTA(H1129,L1129,P1129,T1129,X1129,AB1129,AF1129,AJ1129,AN1129,AV1129,AR1129)</f>
        <v>1</v>
      </c>
      <c r="G1129" s="121"/>
      <c r="H1129" s="5"/>
      <c r="I1129" s="140"/>
      <c r="J1129" s="126"/>
      <c r="K1129" s="125"/>
      <c r="L1129" s="5"/>
      <c r="M1129" s="140"/>
      <c r="N1129" s="126"/>
      <c r="O1129" s="125"/>
      <c r="P1129" s="5"/>
      <c r="Q1129" s="140"/>
      <c r="R1129" s="126"/>
      <c r="S1129" s="125">
        <f>VLOOKUP(C1129,'4'!$B$2:$I$1053,3,FALSE)</f>
        <v>2.1817129629629631E-2</v>
      </c>
      <c r="T1129" s="5">
        <f>VLOOKUP(C1129,'4'!$B$2:$I$1053,4,FALSE)</f>
        <v>138</v>
      </c>
      <c r="U1129" s="140">
        <f>VLOOKUP(T1129,Баллы!$A$2:$B$101,2)+V1129/2</f>
        <v>3.5</v>
      </c>
      <c r="V1129" s="126">
        <f>VLOOKUP(C1129,'4'!$B$2:$I$1053,6,FALSE)</f>
        <v>5</v>
      </c>
      <c r="W1129" s="136"/>
      <c r="X1129" s="5"/>
      <c r="Y1129" s="140"/>
      <c r="Z1129" s="126"/>
      <c r="AA1129" s="136"/>
      <c r="AB1129" s="257"/>
      <c r="AC1129" s="140"/>
      <c r="AD1129" s="126"/>
      <c r="AE1129" s="136"/>
      <c r="AF1129" s="5"/>
      <c r="AG1129" s="140"/>
      <c r="AH1129" s="126"/>
      <c r="AI1129" s="155"/>
      <c r="AJ1129" s="123"/>
      <c r="AK1129" s="139"/>
      <c r="AL1129" s="124"/>
      <c r="AM1129" s="155"/>
      <c r="AN1129" s="123"/>
      <c r="AO1129" s="139"/>
      <c r="AP1129" s="124"/>
      <c r="AQ1129" s="122"/>
      <c r="AR1129" s="123"/>
      <c r="AS1129" s="139"/>
      <c r="AT1129" s="124"/>
      <c r="AU1129" s="122"/>
      <c r="AV1129" s="123"/>
      <c r="AW1129" s="139"/>
      <c r="AX1129" s="124"/>
    </row>
    <row r="1130" spans="1:50">
      <c r="A1130" s="245">
        <f>IF(D1130=0," ",RANK(D1130,$D$3:$D$1238,0))</f>
        <v>1102</v>
      </c>
      <c r="B1130" s="246">
        <v>1102</v>
      </c>
      <c r="C1130" s="107" t="s">
        <v>1854</v>
      </c>
      <c r="D1130" s="115">
        <f>I1130+M1130+Q1130+U1130+Y1130+AC1130+AG1130+AK1130+AO1130+AW1130+AS1130</f>
        <v>3.5</v>
      </c>
      <c r="E1130" s="115">
        <f>J1130+N1130+R1130+V1130+Z1130+AD1130+AH1130+AL1130+AP1130+AX1130+AT1130</f>
        <v>5</v>
      </c>
      <c r="F1130" s="273">
        <f>COUNTA(H1130,L1130,P1130,T1130,X1130,AB1130,AF1130,AJ1130,AN1130,AV1130,AR1130)</f>
        <v>1</v>
      </c>
      <c r="G1130" s="121"/>
      <c r="H1130" s="5"/>
      <c r="I1130" s="140"/>
      <c r="J1130" s="126"/>
      <c r="K1130" s="125"/>
      <c r="L1130" s="5"/>
      <c r="M1130" s="140"/>
      <c r="N1130" s="126"/>
      <c r="O1130" s="125"/>
      <c r="P1130" s="5"/>
      <c r="Q1130" s="140"/>
      <c r="R1130" s="126"/>
      <c r="S1130" s="125">
        <f>VLOOKUP(C1130,'4'!$B$2:$I$1053,3,FALSE)</f>
        <v>2.1886574074074076E-2</v>
      </c>
      <c r="T1130" s="5">
        <f>VLOOKUP(C1130,'4'!$B$2:$I$1053,4,FALSE)</f>
        <v>139</v>
      </c>
      <c r="U1130" s="140">
        <f>VLOOKUP(T1130,Баллы!$A$2:$B$101,2)+V1130/2</f>
        <v>3.5</v>
      </c>
      <c r="V1130" s="126">
        <f>VLOOKUP(C1130,'4'!$B$2:$I$1053,6,FALSE)</f>
        <v>5</v>
      </c>
      <c r="W1130" s="136"/>
      <c r="X1130" s="5"/>
      <c r="Y1130" s="140"/>
      <c r="Z1130" s="126"/>
      <c r="AA1130" s="136"/>
      <c r="AB1130" s="257"/>
      <c r="AC1130" s="140"/>
      <c r="AD1130" s="126"/>
      <c r="AE1130" s="136"/>
      <c r="AF1130" s="5"/>
      <c r="AG1130" s="140"/>
      <c r="AH1130" s="126"/>
      <c r="AI1130" s="155"/>
      <c r="AJ1130" s="123"/>
      <c r="AK1130" s="139"/>
      <c r="AL1130" s="124"/>
      <c r="AM1130" s="155"/>
      <c r="AN1130" s="123"/>
      <c r="AO1130" s="139"/>
      <c r="AP1130" s="124"/>
      <c r="AQ1130" s="122"/>
      <c r="AR1130" s="123"/>
      <c r="AS1130" s="139"/>
      <c r="AT1130" s="124"/>
      <c r="AU1130" s="122"/>
      <c r="AV1130" s="123"/>
      <c r="AW1130" s="139"/>
      <c r="AX1130" s="124"/>
    </row>
    <row r="1131" spans="1:50">
      <c r="A1131" s="245">
        <f>IF(D1131=0," ",RANK(D1131,$D$3:$D$1238,0))</f>
        <v>1102</v>
      </c>
      <c r="B1131" s="246">
        <v>1102</v>
      </c>
      <c r="C1131" s="107" t="s">
        <v>2496</v>
      </c>
      <c r="D1131" s="115">
        <f>I1131+M1131+Q1131+U1131+Y1131+AC1131+AG1131+AK1131+AO1131+AW1131+AS1131</f>
        <v>3.5</v>
      </c>
      <c r="E1131" s="115">
        <f>J1131+N1131+R1131+V1131+Z1131+AD1131+AH1131+AL1131+AP1131+AX1131+AT1131</f>
        <v>5</v>
      </c>
      <c r="F1131" s="273">
        <f>COUNTA(H1131,L1131,P1131,T1131,X1131,AB1131,AF1131,AJ1131,AN1131,AV1131,AR1131)</f>
        <v>1</v>
      </c>
      <c r="G1131" s="121"/>
      <c r="H1131" s="5"/>
      <c r="I1131" s="140"/>
      <c r="J1131" s="126"/>
      <c r="K1131" s="125"/>
      <c r="L1131" s="5"/>
      <c r="M1131" s="140"/>
      <c r="N1131" s="126"/>
      <c r="O1131" s="125"/>
      <c r="P1131" s="5"/>
      <c r="Q1131" s="140"/>
      <c r="R1131" s="126"/>
      <c r="S1131" s="125">
        <f>VLOOKUP(C1131,'4'!$B$2:$I$1053,3,FALSE)</f>
        <v>2.2164351851851852E-2</v>
      </c>
      <c r="T1131" s="5">
        <f>VLOOKUP(C1131,'4'!$B$2:$I$1053,4,FALSE)</f>
        <v>141</v>
      </c>
      <c r="U1131" s="140">
        <f>VLOOKUP(T1131,Баллы!$A$2:$B$101,2)+V1131/2</f>
        <v>3.5</v>
      </c>
      <c r="V1131" s="126">
        <f>VLOOKUP(C1131,'4'!$B$2:$I$1053,6,FALSE)</f>
        <v>5</v>
      </c>
      <c r="W1131" s="136"/>
      <c r="X1131" s="5"/>
      <c r="Y1131" s="140"/>
      <c r="Z1131" s="126"/>
      <c r="AA1131" s="136"/>
      <c r="AB1131" s="257"/>
      <c r="AC1131" s="140"/>
      <c r="AD1131" s="126"/>
      <c r="AE1131" s="136"/>
      <c r="AF1131" s="5"/>
      <c r="AG1131" s="140"/>
      <c r="AH1131" s="126"/>
      <c r="AI1131" s="155"/>
      <c r="AJ1131" s="123"/>
      <c r="AK1131" s="139"/>
      <c r="AL1131" s="124"/>
      <c r="AM1131" s="155"/>
      <c r="AN1131" s="123"/>
      <c r="AO1131" s="139"/>
      <c r="AP1131" s="124"/>
      <c r="AQ1131" s="122"/>
      <c r="AR1131" s="123"/>
      <c r="AS1131" s="139"/>
      <c r="AT1131" s="124"/>
      <c r="AU1131" s="122"/>
      <c r="AV1131" s="123"/>
      <c r="AW1131" s="139"/>
      <c r="AX1131" s="124"/>
    </row>
    <row r="1132" spans="1:50">
      <c r="A1132" s="245">
        <f>IF(D1132=0," ",RANK(D1132,$D$3:$D$1238,0))</f>
        <v>1102</v>
      </c>
      <c r="B1132" s="246">
        <v>1102</v>
      </c>
      <c r="C1132" s="107" t="s">
        <v>2017</v>
      </c>
      <c r="D1132" s="115">
        <f>I1132+M1132+Q1132+U1132+Y1132+AC1132+AG1132+AK1132+AO1132+AW1132+AS1132</f>
        <v>3.5</v>
      </c>
      <c r="E1132" s="115">
        <f>J1132+N1132+R1132+V1132+Z1132+AD1132+AH1132+AL1132+AP1132+AX1132+AT1132</f>
        <v>5</v>
      </c>
      <c r="F1132" s="273">
        <f>COUNTA(H1132,L1132,P1132,T1132,X1132,AB1132,AF1132,AJ1132,AN1132,AV1132,AR1132)</f>
        <v>1</v>
      </c>
      <c r="G1132" s="121"/>
      <c r="H1132" s="5"/>
      <c r="I1132" s="140"/>
      <c r="J1132" s="126"/>
      <c r="K1132" s="125"/>
      <c r="L1132" s="5"/>
      <c r="M1132" s="140"/>
      <c r="N1132" s="126"/>
      <c r="O1132" s="125"/>
      <c r="P1132" s="5"/>
      <c r="Q1132" s="140"/>
      <c r="R1132" s="126"/>
      <c r="S1132" s="125">
        <f>VLOOKUP(C1132,'4'!$B$2:$I$1053,3,FALSE)</f>
        <v>2.2268518518518517E-2</v>
      </c>
      <c r="T1132" s="5">
        <f>VLOOKUP(C1132,'4'!$B$2:$I$1053,4,FALSE)</f>
        <v>142</v>
      </c>
      <c r="U1132" s="140">
        <f>VLOOKUP(T1132,Баллы!$A$2:$B$101,2)+V1132/2</f>
        <v>3.5</v>
      </c>
      <c r="V1132" s="126">
        <f>VLOOKUP(C1132,'4'!$B$2:$I$1053,6,FALSE)</f>
        <v>5</v>
      </c>
      <c r="W1132" s="136"/>
      <c r="X1132" s="5"/>
      <c r="Y1132" s="140"/>
      <c r="Z1132" s="126"/>
      <c r="AA1132" s="136"/>
      <c r="AB1132" s="257"/>
      <c r="AC1132" s="140"/>
      <c r="AD1132" s="126"/>
      <c r="AE1132" s="136"/>
      <c r="AF1132" s="5"/>
      <c r="AG1132" s="140"/>
      <c r="AH1132" s="126"/>
      <c r="AI1132" s="155"/>
      <c r="AJ1132" s="123"/>
      <c r="AK1132" s="139"/>
      <c r="AL1132" s="124"/>
      <c r="AM1132" s="155"/>
      <c r="AN1132" s="123"/>
      <c r="AO1132" s="139"/>
      <c r="AP1132" s="124"/>
      <c r="AQ1132" s="122"/>
      <c r="AR1132" s="123"/>
      <c r="AS1132" s="139"/>
      <c r="AT1132" s="124"/>
      <c r="AU1132" s="122"/>
      <c r="AV1132" s="123"/>
      <c r="AW1132" s="139"/>
      <c r="AX1132" s="124"/>
    </row>
    <row r="1133" spans="1:50">
      <c r="A1133" s="245">
        <f>IF(D1133=0," ",RANK(D1133,$D$3:$D$1238,0))</f>
        <v>1102</v>
      </c>
      <c r="B1133" s="246">
        <v>1102</v>
      </c>
      <c r="C1133" s="107" t="s">
        <v>1965</v>
      </c>
      <c r="D1133" s="115">
        <f>I1133+M1133+Q1133+U1133+Y1133+AC1133+AG1133+AK1133+AO1133+AW1133+AS1133</f>
        <v>3.5</v>
      </c>
      <c r="E1133" s="115">
        <f>J1133+N1133+R1133+V1133+Z1133+AD1133+AH1133+AL1133+AP1133+AX1133+AT1133</f>
        <v>5</v>
      </c>
      <c r="F1133" s="273">
        <f>COUNTA(H1133,L1133,P1133,T1133,X1133,AB1133,AF1133,AJ1133,AN1133,AV1133,AR1133)</f>
        <v>1</v>
      </c>
      <c r="G1133" s="121"/>
      <c r="H1133" s="5"/>
      <c r="I1133" s="140"/>
      <c r="J1133" s="126"/>
      <c r="K1133" s="125"/>
      <c r="L1133" s="5"/>
      <c r="M1133" s="140"/>
      <c r="N1133" s="126"/>
      <c r="O1133" s="125"/>
      <c r="P1133" s="5"/>
      <c r="Q1133" s="140"/>
      <c r="R1133" s="126"/>
      <c r="S1133" s="125">
        <f>VLOOKUP(C1133,'4'!$B$2:$I$1053,3,FALSE)</f>
        <v>2.2361111111111109E-2</v>
      </c>
      <c r="T1133" s="5">
        <f>VLOOKUP(C1133,'4'!$B$2:$I$1053,4,FALSE)</f>
        <v>144</v>
      </c>
      <c r="U1133" s="140">
        <f>VLOOKUP(T1133,Баллы!$A$2:$B$101,2)+V1133/2</f>
        <v>3.5</v>
      </c>
      <c r="V1133" s="126">
        <f>VLOOKUP(C1133,'4'!$B$2:$I$1053,6,FALSE)</f>
        <v>5</v>
      </c>
      <c r="W1133" s="136"/>
      <c r="X1133" s="5"/>
      <c r="Y1133" s="140"/>
      <c r="Z1133" s="126"/>
      <c r="AA1133" s="136"/>
      <c r="AB1133" s="257"/>
      <c r="AC1133" s="140"/>
      <c r="AD1133" s="126"/>
      <c r="AE1133" s="136"/>
      <c r="AF1133" s="5"/>
      <c r="AG1133" s="140"/>
      <c r="AH1133" s="126"/>
      <c r="AI1133" s="155"/>
      <c r="AJ1133" s="123"/>
      <c r="AK1133" s="139"/>
      <c r="AL1133" s="124"/>
      <c r="AM1133" s="155"/>
      <c r="AN1133" s="123"/>
      <c r="AO1133" s="139"/>
      <c r="AP1133" s="124"/>
      <c r="AQ1133" s="122"/>
      <c r="AR1133" s="123"/>
      <c r="AS1133" s="139"/>
      <c r="AT1133" s="124"/>
      <c r="AU1133" s="122"/>
      <c r="AV1133" s="123"/>
      <c r="AW1133" s="139"/>
      <c r="AX1133" s="124"/>
    </row>
    <row r="1134" spans="1:50">
      <c r="A1134" s="245">
        <f>IF(D1134=0," ",RANK(D1134,$D$3:$D$1238,0))</f>
        <v>1102</v>
      </c>
      <c r="B1134" s="246">
        <v>1102</v>
      </c>
      <c r="C1134" s="107" t="s">
        <v>2212</v>
      </c>
      <c r="D1134" s="115">
        <f>I1134+M1134+Q1134+U1134+Y1134+AC1134+AG1134+AK1134+AO1134+AW1134+AS1134</f>
        <v>3.5</v>
      </c>
      <c r="E1134" s="115">
        <f>J1134+N1134+R1134+V1134+Z1134+AD1134+AH1134+AL1134+AP1134+AX1134+AT1134</f>
        <v>5</v>
      </c>
      <c r="F1134" s="273">
        <f>COUNTA(H1134,L1134,P1134,T1134,X1134,AB1134,AF1134,AJ1134,AN1134,AV1134,AR1134)</f>
        <v>1</v>
      </c>
      <c r="G1134" s="121"/>
      <c r="H1134" s="5"/>
      <c r="I1134" s="140"/>
      <c r="J1134" s="126"/>
      <c r="K1134" s="125"/>
      <c r="L1134" s="5"/>
      <c r="M1134" s="140"/>
      <c r="N1134" s="126"/>
      <c r="O1134" s="125"/>
      <c r="P1134" s="5"/>
      <c r="Q1134" s="140"/>
      <c r="R1134" s="126"/>
      <c r="S1134" s="125">
        <f>VLOOKUP(C1134,'4'!$B$2:$I$1053,3,FALSE)</f>
        <v>2.2627314814814815E-2</v>
      </c>
      <c r="T1134" s="5">
        <f>VLOOKUP(C1134,'4'!$B$2:$I$1053,4,FALSE)</f>
        <v>148</v>
      </c>
      <c r="U1134" s="140">
        <f>VLOOKUP(T1134,Баллы!$A$2:$B$101,2)+V1134/2</f>
        <v>3.5</v>
      </c>
      <c r="V1134" s="126">
        <f>VLOOKUP(C1134,'4'!$B$2:$I$1053,6,FALSE)</f>
        <v>5</v>
      </c>
      <c r="W1134" s="136"/>
      <c r="X1134" s="5"/>
      <c r="Y1134" s="140"/>
      <c r="Z1134" s="126"/>
      <c r="AA1134" s="136"/>
      <c r="AB1134" s="257"/>
      <c r="AC1134" s="140"/>
      <c r="AD1134" s="126"/>
      <c r="AE1134" s="136"/>
      <c r="AF1134" s="5"/>
      <c r="AG1134" s="140"/>
      <c r="AH1134" s="126"/>
      <c r="AI1134" s="155"/>
      <c r="AJ1134" s="123"/>
      <c r="AK1134" s="139"/>
      <c r="AL1134" s="124"/>
      <c r="AM1134" s="155"/>
      <c r="AN1134" s="123"/>
      <c r="AO1134" s="139"/>
      <c r="AP1134" s="124"/>
      <c r="AQ1134" s="122"/>
      <c r="AR1134" s="123"/>
      <c r="AS1134" s="139"/>
      <c r="AT1134" s="124"/>
      <c r="AU1134" s="122"/>
      <c r="AV1134" s="123"/>
      <c r="AW1134" s="139"/>
      <c r="AX1134" s="124"/>
    </row>
    <row r="1135" spans="1:50">
      <c r="A1135" s="245">
        <f>IF(D1135=0," ",RANK(D1135,$D$3:$D$1238,0))</f>
        <v>1102</v>
      </c>
      <c r="B1135" s="246">
        <v>1102</v>
      </c>
      <c r="C1135" s="107" t="s">
        <v>1844</v>
      </c>
      <c r="D1135" s="115">
        <f>I1135+M1135+Q1135+U1135+Y1135+AC1135+AG1135+AK1135+AO1135+AW1135+AS1135</f>
        <v>3.5</v>
      </c>
      <c r="E1135" s="115">
        <f>J1135+N1135+R1135+V1135+Z1135+AD1135+AH1135+AL1135+AP1135+AX1135+AT1135</f>
        <v>5</v>
      </c>
      <c r="F1135" s="273">
        <f>COUNTA(H1135,L1135,P1135,T1135,X1135,AB1135,AF1135,AJ1135,AN1135,AV1135,AR1135)</f>
        <v>1</v>
      </c>
      <c r="G1135" s="121"/>
      <c r="H1135" s="5"/>
      <c r="I1135" s="140"/>
      <c r="J1135" s="126"/>
      <c r="K1135" s="125"/>
      <c r="L1135" s="5"/>
      <c r="M1135" s="140"/>
      <c r="N1135" s="126"/>
      <c r="O1135" s="125"/>
      <c r="P1135" s="5"/>
      <c r="Q1135" s="140"/>
      <c r="R1135" s="126"/>
      <c r="S1135" s="125">
        <f>VLOOKUP(C1135,'4'!$B$2:$I$1053,3,FALSE)</f>
        <v>2.2708333333333334E-2</v>
      </c>
      <c r="T1135" s="5">
        <f>VLOOKUP(C1135,'4'!$B$2:$I$1053,4,FALSE)</f>
        <v>149</v>
      </c>
      <c r="U1135" s="140">
        <f>VLOOKUP(T1135,Баллы!$A$2:$B$101,2)+V1135/2</f>
        <v>3.5</v>
      </c>
      <c r="V1135" s="126">
        <f>VLOOKUP(C1135,'4'!$B$2:$I$1053,6,FALSE)</f>
        <v>5</v>
      </c>
      <c r="W1135" s="136"/>
      <c r="X1135" s="5"/>
      <c r="Y1135" s="140"/>
      <c r="Z1135" s="126"/>
      <c r="AA1135" s="136"/>
      <c r="AB1135" s="257"/>
      <c r="AC1135" s="140"/>
      <c r="AD1135" s="126"/>
      <c r="AE1135" s="136"/>
      <c r="AF1135" s="5"/>
      <c r="AG1135" s="140"/>
      <c r="AH1135" s="126"/>
      <c r="AI1135" s="155"/>
      <c r="AJ1135" s="123"/>
      <c r="AK1135" s="139"/>
      <c r="AL1135" s="124"/>
      <c r="AM1135" s="155"/>
      <c r="AN1135" s="123"/>
      <c r="AO1135" s="139"/>
      <c r="AP1135" s="124"/>
      <c r="AQ1135" s="122"/>
      <c r="AR1135" s="123"/>
      <c r="AS1135" s="139"/>
      <c r="AT1135" s="124"/>
      <c r="AU1135" s="122"/>
      <c r="AV1135" s="123"/>
      <c r="AW1135" s="139"/>
      <c r="AX1135" s="124"/>
    </row>
    <row r="1136" spans="1:50">
      <c r="A1136" s="245">
        <f>IF(D1136=0," ",RANK(D1136,$D$3:$D$1238,0))</f>
        <v>1102</v>
      </c>
      <c r="B1136" s="246">
        <v>1102</v>
      </c>
      <c r="C1136" s="107" t="s">
        <v>2070</v>
      </c>
      <c r="D1136" s="115">
        <f>I1136+M1136+Q1136+U1136+Y1136+AC1136+AG1136+AK1136+AO1136+AW1136+AS1136</f>
        <v>3.5</v>
      </c>
      <c r="E1136" s="115">
        <f>J1136+N1136+R1136+V1136+Z1136+AD1136+AH1136+AL1136+AP1136+AX1136+AT1136</f>
        <v>5</v>
      </c>
      <c r="F1136" s="273">
        <f>COUNTA(H1136,L1136,P1136,T1136,X1136,AB1136,AF1136,AJ1136,AN1136,AV1136,AR1136)</f>
        <v>1</v>
      </c>
      <c r="G1136" s="121"/>
      <c r="H1136" s="5"/>
      <c r="I1136" s="140"/>
      <c r="J1136" s="126"/>
      <c r="K1136" s="125"/>
      <c r="L1136" s="5"/>
      <c r="M1136" s="140"/>
      <c r="N1136" s="126"/>
      <c r="O1136" s="125"/>
      <c r="P1136" s="5"/>
      <c r="Q1136" s="140"/>
      <c r="R1136" s="126"/>
      <c r="S1136" s="125">
        <f>VLOOKUP(C1136,'4'!$B$2:$I$1053,3,FALSE)</f>
        <v>2.2870370370370371E-2</v>
      </c>
      <c r="T1136" s="5">
        <f>VLOOKUP(C1136,'4'!$B$2:$I$1053,4,FALSE)</f>
        <v>150</v>
      </c>
      <c r="U1136" s="140">
        <f>VLOOKUP(T1136,Баллы!$A$2:$B$101,2)+V1136/2</f>
        <v>3.5</v>
      </c>
      <c r="V1136" s="126">
        <f>VLOOKUP(C1136,'4'!$B$2:$I$1053,6,FALSE)</f>
        <v>5</v>
      </c>
      <c r="W1136" s="136"/>
      <c r="X1136" s="5"/>
      <c r="Y1136" s="140"/>
      <c r="Z1136" s="126"/>
      <c r="AA1136" s="136"/>
      <c r="AB1136" s="257"/>
      <c r="AC1136" s="140"/>
      <c r="AD1136" s="126"/>
      <c r="AE1136" s="136"/>
      <c r="AF1136" s="5"/>
      <c r="AG1136" s="140"/>
      <c r="AH1136" s="126"/>
      <c r="AI1136" s="155"/>
      <c r="AJ1136" s="123"/>
      <c r="AK1136" s="139"/>
      <c r="AL1136" s="124"/>
      <c r="AM1136" s="155"/>
      <c r="AN1136" s="123"/>
      <c r="AO1136" s="139"/>
      <c r="AP1136" s="124"/>
      <c r="AQ1136" s="122"/>
      <c r="AR1136" s="123"/>
      <c r="AS1136" s="139"/>
      <c r="AT1136" s="124"/>
      <c r="AU1136" s="122"/>
      <c r="AV1136" s="123"/>
      <c r="AW1136" s="139"/>
      <c r="AX1136" s="124"/>
    </row>
    <row r="1137" spans="1:50">
      <c r="A1137" s="245">
        <f>IF(D1137=0," ",RANK(D1137,$D$3:$D$1238,0))</f>
        <v>1102</v>
      </c>
      <c r="B1137" s="246">
        <v>1102</v>
      </c>
      <c r="C1137" s="107" t="s">
        <v>1788</v>
      </c>
      <c r="D1137" s="115">
        <f>I1137+M1137+Q1137+U1137+Y1137+AC1137+AG1137+AK1137+AO1137+AW1137+AS1137</f>
        <v>3.5</v>
      </c>
      <c r="E1137" s="115">
        <f>J1137+N1137+R1137+V1137+Z1137+AD1137+AH1137+AL1137+AP1137+AX1137+AT1137</f>
        <v>5</v>
      </c>
      <c r="F1137" s="273">
        <f>COUNTA(H1137,L1137,P1137,T1137,X1137,AB1137,AF1137,AJ1137,AN1137,AV1137,AR1137)</f>
        <v>1</v>
      </c>
      <c r="G1137" s="121"/>
      <c r="H1137" s="5"/>
      <c r="I1137" s="140"/>
      <c r="J1137" s="126"/>
      <c r="K1137" s="125"/>
      <c r="L1137" s="5"/>
      <c r="M1137" s="140"/>
      <c r="N1137" s="126"/>
      <c r="O1137" s="125"/>
      <c r="P1137" s="5"/>
      <c r="Q1137" s="140"/>
      <c r="R1137" s="126"/>
      <c r="S1137" s="125">
        <f>VLOOKUP(C1137,'4'!$B$2:$I$1053,3,FALSE)</f>
        <v>2.3090277777777779E-2</v>
      </c>
      <c r="T1137" s="5">
        <f>VLOOKUP(C1137,'4'!$B$2:$I$1053,4,FALSE)</f>
        <v>151</v>
      </c>
      <c r="U1137" s="140">
        <f>VLOOKUP(T1137,Баллы!$A$2:$B$101,2)+V1137/2</f>
        <v>3.5</v>
      </c>
      <c r="V1137" s="126">
        <f>VLOOKUP(C1137,'4'!$B$2:$I$1053,6,FALSE)</f>
        <v>5</v>
      </c>
      <c r="W1137" s="136"/>
      <c r="X1137" s="5"/>
      <c r="Y1137" s="140"/>
      <c r="Z1137" s="126"/>
      <c r="AA1137" s="136"/>
      <c r="AB1137" s="257"/>
      <c r="AC1137" s="140"/>
      <c r="AD1137" s="126"/>
      <c r="AE1137" s="136"/>
      <c r="AF1137" s="5"/>
      <c r="AG1137" s="140"/>
      <c r="AH1137" s="126"/>
      <c r="AI1137" s="155"/>
      <c r="AJ1137" s="123"/>
      <c r="AK1137" s="139"/>
      <c r="AL1137" s="124"/>
      <c r="AM1137" s="155"/>
      <c r="AN1137" s="123"/>
      <c r="AO1137" s="139"/>
      <c r="AP1137" s="124"/>
      <c r="AQ1137" s="122"/>
      <c r="AR1137" s="123"/>
      <c r="AS1137" s="139"/>
      <c r="AT1137" s="124"/>
      <c r="AU1137" s="122"/>
      <c r="AV1137" s="123"/>
      <c r="AW1137" s="139"/>
      <c r="AX1137" s="124"/>
    </row>
    <row r="1138" spans="1:50">
      <c r="A1138" s="245">
        <f>IF(D1138=0," ",RANK(D1138,$D$3:$D$1238,0))</f>
        <v>1102</v>
      </c>
      <c r="B1138" s="246">
        <v>1102</v>
      </c>
      <c r="C1138" s="107" t="s">
        <v>1637</v>
      </c>
      <c r="D1138" s="115">
        <f>I1138+M1138+Q1138+U1138+Y1138+AC1138+AG1138+AK1138+AO1138+AW1138+AS1138</f>
        <v>3.5</v>
      </c>
      <c r="E1138" s="115">
        <f>J1138+N1138+R1138+V1138+Z1138+AD1138+AH1138+AL1138+AP1138+AX1138+AT1138</f>
        <v>5</v>
      </c>
      <c r="F1138" s="273">
        <f>COUNTA(H1138,L1138,P1138,T1138,X1138,AB1138,AF1138,AJ1138,AN1138,AV1138,AR1138)</f>
        <v>1</v>
      </c>
      <c r="G1138" s="121"/>
      <c r="H1138" s="5"/>
      <c r="I1138" s="140"/>
      <c r="J1138" s="126"/>
      <c r="K1138" s="125"/>
      <c r="L1138" s="5"/>
      <c r="M1138" s="140"/>
      <c r="N1138" s="126"/>
      <c r="O1138" s="125"/>
      <c r="P1138" s="5"/>
      <c r="Q1138" s="140"/>
      <c r="R1138" s="126"/>
      <c r="S1138" s="125">
        <f>VLOOKUP(C1138,'4'!$B$2:$I$1053,3,FALSE)</f>
        <v>2.3587962962962963E-2</v>
      </c>
      <c r="T1138" s="5">
        <f>VLOOKUP(C1138,'4'!$B$2:$I$1053,4,FALSE)</f>
        <v>154</v>
      </c>
      <c r="U1138" s="140">
        <f>VLOOKUP(T1138,Баллы!$A$2:$B$101,2)+V1138/2</f>
        <v>3.5</v>
      </c>
      <c r="V1138" s="126">
        <f>VLOOKUP(C1138,'4'!$B$2:$I$1053,6,FALSE)</f>
        <v>5</v>
      </c>
      <c r="W1138" s="136"/>
      <c r="X1138" s="5"/>
      <c r="Y1138" s="140"/>
      <c r="Z1138" s="126"/>
      <c r="AA1138" s="136"/>
      <c r="AB1138" s="257"/>
      <c r="AC1138" s="140"/>
      <c r="AD1138" s="126"/>
      <c r="AE1138" s="136"/>
      <c r="AF1138" s="5"/>
      <c r="AG1138" s="140"/>
      <c r="AH1138" s="126"/>
      <c r="AI1138" s="155"/>
      <c r="AJ1138" s="123"/>
      <c r="AK1138" s="139"/>
      <c r="AL1138" s="124"/>
      <c r="AM1138" s="155"/>
      <c r="AN1138" s="123"/>
      <c r="AO1138" s="139"/>
      <c r="AP1138" s="124"/>
      <c r="AQ1138" s="122"/>
      <c r="AR1138" s="123"/>
      <c r="AS1138" s="139"/>
      <c r="AT1138" s="124"/>
      <c r="AU1138" s="122"/>
      <c r="AV1138" s="123"/>
      <c r="AW1138" s="139"/>
      <c r="AX1138" s="124"/>
    </row>
    <row r="1139" spans="1:50">
      <c r="A1139" s="245">
        <f>IF(D1139=0," ",RANK(D1139,$D$3:$D$1238,0))</f>
        <v>1102</v>
      </c>
      <c r="B1139" s="246">
        <v>1102</v>
      </c>
      <c r="C1139" s="107" t="s">
        <v>1867</v>
      </c>
      <c r="D1139" s="115">
        <f>I1139+M1139+Q1139+U1139+Y1139+AC1139+AG1139+AK1139+AO1139+AW1139+AS1139</f>
        <v>3.5</v>
      </c>
      <c r="E1139" s="115">
        <f>J1139+N1139+R1139+V1139+Z1139+AD1139+AH1139+AL1139+AP1139+AX1139+AT1139</f>
        <v>5</v>
      </c>
      <c r="F1139" s="273">
        <f>COUNTA(H1139,L1139,P1139,T1139,X1139,AB1139,AF1139,AJ1139,AN1139,AV1139,AR1139)</f>
        <v>1</v>
      </c>
      <c r="G1139" s="121"/>
      <c r="H1139" s="5"/>
      <c r="I1139" s="140"/>
      <c r="J1139" s="126"/>
      <c r="K1139" s="125"/>
      <c r="L1139" s="5"/>
      <c r="M1139" s="140"/>
      <c r="N1139" s="126"/>
      <c r="O1139" s="125"/>
      <c r="P1139" s="5"/>
      <c r="Q1139" s="140"/>
      <c r="R1139" s="126"/>
      <c r="S1139" s="125">
        <f>VLOOKUP(C1139,'4'!$B$2:$I$1053,3,FALSE)</f>
        <v>2.375E-2</v>
      </c>
      <c r="T1139" s="5">
        <f>VLOOKUP(C1139,'4'!$B$2:$I$1053,4,FALSE)</f>
        <v>155</v>
      </c>
      <c r="U1139" s="140">
        <f>VLOOKUP(T1139,Баллы!$A$2:$B$101,2)+V1139/2</f>
        <v>3.5</v>
      </c>
      <c r="V1139" s="126">
        <f>VLOOKUP(C1139,'4'!$B$2:$I$1053,6,FALSE)</f>
        <v>5</v>
      </c>
      <c r="W1139" s="136"/>
      <c r="X1139" s="5"/>
      <c r="Y1139" s="140"/>
      <c r="Z1139" s="126"/>
      <c r="AA1139" s="136"/>
      <c r="AB1139" s="257"/>
      <c r="AC1139" s="140"/>
      <c r="AD1139" s="126"/>
      <c r="AE1139" s="136"/>
      <c r="AF1139" s="5"/>
      <c r="AG1139" s="140"/>
      <c r="AH1139" s="126"/>
      <c r="AI1139" s="155"/>
      <c r="AJ1139" s="123"/>
      <c r="AK1139" s="139"/>
      <c r="AL1139" s="124"/>
      <c r="AM1139" s="155"/>
      <c r="AN1139" s="123"/>
      <c r="AO1139" s="139"/>
      <c r="AP1139" s="124"/>
      <c r="AQ1139" s="122"/>
      <c r="AR1139" s="123"/>
      <c r="AS1139" s="139"/>
      <c r="AT1139" s="124"/>
      <c r="AU1139" s="122"/>
      <c r="AV1139" s="123"/>
      <c r="AW1139" s="139"/>
      <c r="AX1139" s="124"/>
    </row>
    <row r="1140" spans="1:50">
      <c r="A1140" s="245">
        <f>IF(D1140=0," ",RANK(D1140,$D$3:$D$1238,0))</f>
        <v>1102</v>
      </c>
      <c r="B1140" s="246">
        <v>1102</v>
      </c>
      <c r="C1140" s="107" t="s">
        <v>2088</v>
      </c>
      <c r="D1140" s="115">
        <f>I1140+M1140+Q1140+U1140+Y1140+AC1140+AG1140+AK1140+AO1140+AW1140+AS1140</f>
        <v>3.5</v>
      </c>
      <c r="E1140" s="115">
        <f>J1140+N1140+R1140+V1140+Z1140+AD1140+AH1140+AL1140+AP1140+AX1140+AT1140</f>
        <v>5</v>
      </c>
      <c r="F1140" s="273">
        <f>COUNTA(H1140,L1140,P1140,T1140,X1140,AB1140,AF1140,AJ1140,AN1140,AV1140,AR1140)</f>
        <v>1</v>
      </c>
      <c r="G1140" s="121"/>
      <c r="H1140" s="5"/>
      <c r="I1140" s="140"/>
      <c r="J1140" s="126"/>
      <c r="K1140" s="125"/>
      <c r="L1140" s="5"/>
      <c r="M1140" s="140"/>
      <c r="N1140" s="126"/>
      <c r="O1140" s="125"/>
      <c r="P1140" s="5"/>
      <c r="Q1140" s="140"/>
      <c r="R1140" s="126"/>
      <c r="S1140" s="125">
        <f>VLOOKUP(C1140,'4'!$B$2:$I$1053,3,FALSE)</f>
        <v>2.3796296296296298E-2</v>
      </c>
      <c r="T1140" s="5">
        <f>VLOOKUP(C1140,'4'!$B$2:$I$1053,4,FALSE)</f>
        <v>156</v>
      </c>
      <c r="U1140" s="140">
        <f>VLOOKUP(T1140,Баллы!$A$2:$B$101,2)+V1140/2</f>
        <v>3.5</v>
      </c>
      <c r="V1140" s="126">
        <f>VLOOKUP(C1140,'4'!$B$2:$I$1053,6,FALSE)</f>
        <v>5</v>
      </c>
      <c r="W1140" s="136"/>
      <c r="X1140" s="5"/>
      <c r="Y1140" s="140"/>
      <c r="Z1140" s="126"/>
      <c r="AA1140" s="136"/>
      <c r="AB1140" s="257"/>
      <c r="AC1140" s="140"/>
      <c r="AD1140" s="126"/>
      <c r="AE1140" s="136"/>
      <c r="AF1140" s="5"/>
      <c r="AG1140" s="140"/>
      <c r="AH1140" s="126"/>
      <c r="AI1140" s="155"/>
      <c r="AJ1140" s="123"/>
      <c r="AK1140" s="139"/>
      <c r="AL1140" s="124"/>
      <c r="AM1140" s="155"/>
      <c r="AN1140" s="123"/>
      <c r="AO1140" s="139"/>
      <c r="AP1140" s="124"/>
      <c r="AQ1140" s="122"/>
      <c r="AR1140" s="123"/>
      <c r="AS1140" s="139"/>
      <c r="AT1140" s="124"/>
      <c r="AU1140" s="122"/>
      <c r="AV1140" s="123"/>
      <c r="AW1140" s="139"/>
      <c r="AX1140" s="124"/>
    </row>
    <row r="1141" spans="1:50">
      <c r="A1141" s="245">
        <f>IF(D1141=0," ",RANK(D1141,$D$3:$D$1238,0))</f>
        <v>1102</v>
      </c>
      <c r="B1141" s="246">
        <v>1102</v>
      </c>
      <c r="C1141" s="107" t="s">
        <v>2510</v>
      </c>
      <c r="D1141" s="115">
        <f>I1141+M1141+Q1141+U1141+Y1141+AC1141+AG1141+AK1141+AO1141+AW1141+AS1141</f>
        <v>3.5</v>
      </c>
      <c r="E1141" s="115">
        <f>J1141+N1141+R1141+V1141+Z1141+AD1141+AH1141+AL1141+AP1141+AX1141+AT1141</f>
        <v>5</v>
      </c>
      <c r="F1141" s="273">
        <f>COUNTA(H1141,L1141,P1141,T1141,X1141,AB1141,AF1141,AJ1141,AN1141,AV1141,AR1141)</f>
        <v>1</v>
      </c>
      <c r="G1141" s="121"/>
      <c r="H1141" s="5"/>
      <c r="I1141" s="140"/>
      <c r="J1141" s="126"/>
      <c r="K1141" s="125"/>
      <c r="L1141" s="5"/>
      <c r="M1141" s="140"/>
      <c r="N1141" s="126"/>
      <c r="O1141" s="125"/>
      <c r="P1141" s="5"/>
      <c r="Q1141" s="140"/>
      <c r="R1141" s="126"/>
      <c r="S1141" s="125">
        <f>VLOOKUP(C1141,'4'!$B$2:$I$1053,3,FALSE)</f>
        <v>2.3993055555555556E-2</v>
      </c>
      <c r="T1141" s="5">
        <f>VLOOKUP(C1141,'4'!$B$2:$I$1053,4,FALSE)</f>
        <v>158</v>
      </c>
      <c r="U1141" s="140">
        <f>VLOOKUP(T1141,Баллы!$A$2:$B$101,2)+V1141/2</f>
        <v>3.5</v>
      </c>
      <c r="V1141" s="126">
        <f>VLOOKUP(C1141,'4'!$B$2:$I$1053,6,FALSE)</f>
        <v>5</v>
      </c>
      <c r="W1141" s="136"/>
      <c r="X1141" s="5"/>
      <c r="Y1141" s="140"/>
      <c r="Z1141" s="126"/>
      <c r="AA1141" s="136"/>
      <c r="AB1141" s="257"/>
      <c r="AC1141" s="140"/>
      <c r="AD1141" s="126"/>
      <c r="AE1141" s="136"/>
      <c r="AF1141" s="5"/>
      <c r="AG1141" s="140"/>
      <c r="AH1141" s="126"/>
      <c r="AI1141" s="155"/>
      <c r="AJ1141" s="123"/>
      <c r="AK1141" s="139"/>
      <c r="AL1141" s="124"/>
      <c r="AM1141" s="155"/>
      <c r="AN1141" s="123"/>
      <c r="AO1141" s="139"/>
      <c r="AP1141" s="124"/>
      <c r="AQ1141" s="122"/>
      <c r="AR1141" s="123"/>
      <c r="AS1141" s="139"/>
      <c r="AT1141" s="124"/>
      <c r="AU1141" s="122"/>
      <c r="AV1141" s="123"/>
      <c r="AW1141" s="139"/>
      <c r="AX1141" s="124"/>
    </row>
    <row r="1142" spans="1:50">
      <c r="A1142" s="245">
        <f>IF(D1142=0," ",RANK(D1142,$D$3:$D$1238,0))</f>
        <v>1102</v>
      </c>
      <c r="B1142" s="246">
        <v>1102</v>
      </c>
      <c r="C1142" s="107" t="s">
        <v>2523</v>
      </c>
      <c r="D1142" s="115">
        <f>I1142+M1142+Q1142+U1142+Y1142+AC1142+AG1142+AK1142+AO1142+AW1142+AS1142</f>
        <v>3.5</v>
      </c>
      <c r="E1142" s="115">
        <f>J1142+N1142+R1142+V1142+Z1142+AD1142+AH1142+AL1142+AP1142+AX1142+AT1142</f>
        <v>5</v>
      </c>
      <c r="F1142" s="273">
        <f>COUNTA(H1142,L1142,P1142,T1142,X1142,AB1142,AF1142,AJ1142,AN1142,AV1142,AR1142)</f>
        <v>1</v>
      </c>
      <c r="G1142" s="121"/>
      <c r="H1142" s="5"/>
      <c r="I1142" s="140"/>
      <c r="J1142" s="126"/>
      <c r="K1142" s="125"/>
      <c r="L1142" s="5"/>
      <c r="M1142" s="140"/>
      <c r="N1142" s="126"/>
      <c r="O1142" s="125"/>
      <c r="P1142" s="5"/>
      <c r="Q1142" s="140"/>
      <c r="R1142" s="126"/>
      <c r="S1142" s="125">
        <f>VLOOKUP(C1142,'4'!$B$2:$I$1053,3,FALSE)</f>
        <v>2.4189814814814813E-2</v>
      </c>
      <c r="T1142" s="5">
        <f>VLOOKUP(C1142,'4'!$B$2:$I$1053,4,FALSE)</f>
        <v>159</v>
      </c>
      <c r="U1142" s="140">
        <f>VLOOKUP(T1142,Баллы!$A$2:$B$101,2)+V1142/2</f>
        <v>3.5</v>
      </c>
      <c r="V1142" s="126">
        <f>VLOOKUP(C1142,'4'!$B$2:$I$1053,6,FALSE)</f>
        <v>5</v>
      </c>
      <c r="W1142" s="136"/>
      <c r="X1142" s="5"/>
      <c r="Y1142" s="140"/>
      <c r="Z1142" s="126"/>
      <c r="AA1142" s="136"/>
      <c r="AB1142" s="257"/>
      <c r="AC1142" s="140"/>
      <c r="AD1142" s="126"/>
      <c r="AE1142" s="136"/>
      <c r="AF1142" s="5"/>
      <c r="AG1142" s="140"/>
      <c r="AH1142" s="126"/>
      <c r="AI1142" s="155"/>
      <c r="AJ1142" s="123"/>
      <c r="AK1142" s="139"/>
      <c r="AL1142" s="124"/>
      <c r="AM1142" s="155"/>
      <c r="AN1142" s="123"/>
      <c r="AO1142" s="139"/>
      <c r="AP1142" s="124"/>
      <c r="AQ1142" s="122"/>
      <c r="AR1142" s="123"/>
      <c r="AS1142" s="139"/>
      <c r="AT1142" s="124"/>
      <c r="AU1142" s="122"/>
      <c r="AV1142" s="123"/>
      <c r="AW1142" s="139"/>
      <c r="AX1142" s="124"/>
    </row>
    <row r="1143" spans="1:50">
      <c r="A1143" s="245">
        <f>IF(D1143=0," ",RANK(D1143,$D$3:$D$1238,0))</f>
        <v>1102</v>
      </c>
      <c r="B1143" s="246">
        <v>1102</v>
      </c>
      <c r="C1143" s="107" t="s">
        <v>2228</v>
      </c>
      <c r="D1143" s="115">
        <f>I1143+M1143+Q1143+U1143+Y1143+AC1143+AG1143+AK1143+AO1143+AW1143+AS1143</f>
        <v>3.5</v>
      </c>
      <c r="E1143" s="115">
        <f>J1143+N1143+R1143+V1143+Z1143+AD1143+AH1143+AL1143+AP1143+AX1143+AT1143</f>
        <v>5</v>
      </c>
      <c r="F1143" s="273">
        <f>COUNTA(H1143,L1143,P1143,T1143,X1143,AB1143,AF1143,AJ1143,AN1143,AV1143,AR1143)</f>
        <v>1</v>
      </c>
      <c r="G1143" s="121"/>
      <c r="H1143" s="5"/>
      <c r="I1143" s="140"/>
      <c r="J1143" s="126"/>
      <c r="K1143" s="125"/>
      <c r="L1143" s="5"/>
      <c r="M1143" s="140"/>
      <c r="N1143" s="126"/>
      <c r="O1143" s="125"/>
      <c r="P1143" s="5"/>
      <c r="Q1143" s="140"/>
      <c r="R1143" s="126"/>
      <c r="S1143" s="125">
        <f>VLOOKUP(C1143,'4'!$B$2:$I$1053,3,FALSE)</f>
        <v>2.4710648148148148E-2</v>
      </c>
      <c r="T1143" s="5">
        <f>VLOOKUP(C1143,'4'!$B$2:$I$1053,4,FALSE)</f>
        <v>160</v>
      </c>
      <c r="U1143" s="140">
        <f>VLOOKUP(T1143,Баллы!$A$2:$B$101,2)+V1143/2</f>
        <v>3.5</v>
      </c>
      <c r="V1143" s="126">
        <f>VLOOKUP(C1143,'4'!$B$2:$I$1053,6,FALSE)</f>
        <v>5</v>
      </c>
      <c r="W1143" s="136"/>
      <c r="X1143" s="5"/>
      <c r="Y1143" s="140"/>
      <c r="Z1143" s="126"/>
      <c r="AA1143" s="136"/>
      <c r="AB1143" s="257"/>
      <c r="AC1143" s="140"/>
      <c r="AD1143" s="126"/>
      <c r="AE1143" s="136"/>
      <c r="AF1143" s="5"/>
      <c r="AG1143" s="140"/>
      <c r="AH1143" s="126"/>
      <c r="AI1143" s="155"/>
      <c r="AJ1143" s="123"/>
      <c r="AK1143" s="139"/>
      <c r="AL1143" s="124"/>
      <c r="AM1143" s="155"/>
      <c r="AN1143" s="123"/>
      <c r="AO1143" s="139"/>
      <c r="AP1143" s="124"/>
      <c r="AQ1143" s="122"/>
      <c r="AR1143" s="123"/>
      <c r="AS1143" s="139"/>
      <c r="AT1143" s="124"/>
      <c r="AU1143" s="122"/>
      <c r="AV1143" s="123"/>
      <c r="AW1143" s="139"/>
      <c r="AX1143" s="124"/>
    </row>
    <row r="1144" spans="1:50">
      <c r="A1144" s="245">
        <f>IF(D1144=0," ",RANK(D1144,$D$3:$D$1238,0))</f>
        <v>1102</v>
      </c>
      <c r="B1144" s="246">
        <v>1102</v>
      </c>
      <c r="C1144" s="107" t="s">
        <v>1983</v>
      </c>
      <c r="D1144" s="115">
        <f>I1144+M1144+Q1144+U1144+Y1144+AC1144+AG1144+AK1144+AO1144+AW1144+AS1144</f>
        <v>3.5</v>
      </c>
      <c r="E1144" s="115">
        <f>J1144+N1144+R1144+V1144+Z1144+AD1144+AH1144+AL1144+AP1144+AX1144+AT1144</f>
        <v>5</v>
      </c>
      <c r="F1144" s="273">
        <f>COUNTA(H1144,L1144,P1144,T1144,X1144,AB1144,AF1144,AJ1144,AN1144,AV1144,AR1144)</f>
        <v>1</v>
      </c>
      <c r="G1144" s="121"/>
      <c r="H1144" s="5"/>
      <c r="I1144" s="140"/>
      <c r="J1144" s="126"/>
      <c r="K1144" s="125"/>
      <c r="L1144" s="5"/>
      <c r="M1144" s="140"/>
      <c r="N1144" s="126"/>
      <c r="O1144" s="125"/>
      <c r="P1144" s="5"/>
      <c r="Q1144" s="140"/>
      <c r="R1144" s="126"/>
      <c r="S1144" s="125">
        <f>VLOOKUP(C1144,'4'!$B$2:$I$1053,3,FALSE)</f>
        <v>2.5335648148148149E-2</v>
      </c>
      <c r="T1144" s="5">
        <f>VLOOKUP(C1144,'4'!$B$2:$I$1053,4,FALSE)</f>
        <v>165</v>
      </c>
      <c r="U1144" s="140">
        <f>VLOOKUP(T1144,Баллы!$A$2:$B$101,2)+V1144/2</f>
        <v>3.5</v>
      </c>
      <c r="V1144" s="126">
        <f>VLOOKUP(C1144,'4'!$B$2:$I$1053,6,FALSE)</f>
        <v>5</v>
      </c>
      <c r="W1144" s="136"/>
      <c r="X1144" s="5"/>
      <c r="Y1144" s="140"/>
      <c r="Z1144" s="126"/>
      <c r="AA1144" s="136"/>
      <c r="AB1144" s="257"/>
      <c r="AC1144" s="140"/>
      <c r="AD1144" s="126"/>
      <c r="AE1144" s="136"/>
      <c r="AF1144" s="5"/>
      <c r="AG1144" s="140"/>
      <c r="AH1144" s="126"/>
      <c r="AI1144" s="155"/>
      <c r="AJ1144" s="123"/>
      <c r="AK1144" s="139"/>
      <c r="AL1144" s="124"/>
      <c r="AM1144" s="155"/>
      <c r="AN1144" s="123"/>
      <c r="AO1144" s="139"/>
      <c r="AP1144" s="124"/>
      <c r="AQ1144" s="122"/>
      <c r="AR1144" s="123"/>
      <c r="AS1144" s="139"/>
      <c r="AT1144" s="124"/>
      <c r="AU1144" s="122"/>
      <c r="AV1144" s="123"/>
      <c r="AW1144" s="139"/>
      <c r="AX1144" s="124"/>
    </row>
    <row r="1145" spans="1:50">
      <c r="A1145" s="245">
        <f>IF(D1145=0," ",RANK(D1145,$D$3:$D$1238,0))</f>
        <v>1102</v>
      </c>
      <c r="B1145" s="246">
        <v>1102</v>
      </c>
      <c r="C1145" s="107" t="s">
        <v>2185</v>
      </c>
      <c r="D1145" s="115">
        <f>I1145+M1145+Q1145+U1145+Y1145+AC1145+AG1145+AK1145+AO1145+AW1145+AS1145</f>
        <v>3.5</v>
      </c>
      <c r="E1145" s="115">
        <f>J1145+N1145+R1145+V1145+Z1145+AD1145+AH1145+AL1145+AP1145+AX1145+AT1145</f>
        <v>5</v>
      </c>
      <c r="F1145" s="273">
        <f>COUNTA(H1145,L1145,P1145,T1145,X1145,AB1145,AF1145,AJ1145,AN1145,AV1145,AR1145)</f>
        <v>1</v>
      </c>
      <c r="G1145" s="121"/>
      <c r="H1145" s="5"/>
      <c r="I1145" s="140"/>
      <c r="J1145" s="126"/>
      <c r="K1145" s="125"/>
      <c r="L1145" s="5"/>
      <c r="M1145" s="140"/>
      <c r="N1145" s="126"/>
      <c r="O1145" s="125"/>
      <c r="P1145" s="5"/>
      <c r="Q1145" s="140"/>
      <c r="R1145" s="126"/>
      <c r="S1145" s="125">
        <f>VLOOKUP(C1145,'4'!$B$2:$I$1053,3,FALSE)</f>
        <v>2.5416666666666667E-2</v>
      </c>
      <c r="T1145" s="5">
        <f>VLOOKUP(C1145,'4'!$B$2:$I$1053,4,FALSE)</f>
        <v>166</v>
      </c>
      <c r="U1145" s="140">
        <f>VLOOKUP(T1145,Баллы!$A$2:$B$101,2)+V1145/2</f>
        <v>3.5</v>
      </c>
      <c r="V1145" s="126">
        <f>VLOOKUP(C1145,'4'!$B$2:$I$1053,6,FALSE)</f>
        <v>5</v>
      </c>
      <c r="W1145" s="136"/>
      <c r="X1145" s="5"/>
      <c r="Y1145" s="140"/>
      <c r="Z1145" s="126"/>
      <c r="AA1145" s="136"/>
      <c r="AB1145" s="257"/>
      <c r="AC1145" s="140"/>
      <c r="AD1145" s="126"/>
      <c r="AE1145" s="136"/>
      <c r="AF1145" s="5"/>
      <c r="AG1145" s="140"/>
      <c r="AH1145" s="126"/>
      <c r="AI1145" s="155"/>
      <c r="AJ1145" s="123"/>
      <c r="AK1145" s="139"/>
      <c r="AL1145" s="124"/>
      <c r="AM1145" s="155"/>
      <c r="AN1145" s="123"/>
      <c r="AO1145" s="139"/>
      <c r="AP1145" s="124"/>
      <c r="AQ1145" s="122"/>
      <c r="AR1145" s="123"/>
      <c r="AS1145" s="139"/>
      <c r="AT1145" s="124"/>
      <c r="AU1145" s="122"/>
      <c r="AV1145" s="123"/>
      <c r="AW1145" s="139"/>
      <c r="AX1145" s="124"/>
    </row>
    <row r="1146" spans="1:50">
      <c r="A1146" s="245">
        <f>IF(D1146=0," ",RANK(D1146,$D$3:$D$1238,0))</f>
        <v>1102</v>
      </c>
      <c r="B1146" s="246">
        <v>1102</v>
      </c>
      <c r="C1146" s="107" t="s">
        <v>1851</v>
      </c>
      <c r="D1146" s="115">
        <f>I1146+M1146+Q1146+U1146+Y1146+AC1146+AG1146+AK1146+AO1146+AW1146+AS1146</f>
        <v>3.5</v>
      </c>
      <c r="E1146" s="115">
        <f>J1146+N1146+R1146+V1146+Z1146+AD1146+AH1146+AL1146+AP1146+AX1146+AT1146</f>
        <v>5</v>
      </c>
      <c r="F1146" s="273">
        <f>COUNTA(H1146,L1146,P1146,T1146,X1146,AB1146,AF1146,AJ1146,AN1146,AV1146,AR1146)</f>
        <v>1</v>
      </c>
      <c r="G1146" s="121"/>
      <c r="H1146" s="5"/>
      <c r="I1146" s="140"/>
      <c r="J1146" s="126"/>
      <c r="K1146" s="125"/>
      <c r="L1146" s="5"/>
      <c r="M1146" s="140"/>
      <c r="N1146" s="126"/>
      <c r="O1146" s="125"/>
      <c r="P1146" s="5"/>
      <c r="Q1146" s="140"/>
      <c r="R1146" s="126"/>
      <c r="S1146" s="125">
        <f>VLOOKUP(C1146,'4'!$B$2:$I$1053,3,FALSE)</f>
        <v>2.5486111111111112E-2</v>
      </c>
      <c r="T1146" s="5">
        <f>VLOOKUP(C1146,'4'!$B$2:$I$1053,4,FALSE)</f>
        <v>167</v>
      </c>
      <c r="U1146" s="140">
        <f>VLOOKUP(T1146,Баллы!$A$2:$B$101,2)+V1146/2</f>
        <v>3.5</v>
      </c>
      <c r="V1146" s="126">
        <f>VLOOKUP(C1146,'4'!$B$2:$I$1053,6,FALSE)</f>
        <v>5</v>
      </c>
      <c r="W1146" s="136"/>
      <c r="X1146" s="5"/>
      <c r="Y1146" s="140"/>
      <c r="Z1146" s="126"/>
      <c r="AA1146" s="136"/>
      <c r="AB1146" s="257"/>
      <c r="AC1146" s="140"/>
      <c r="AD1146" s="126"/>
      <c r="AE1146" s="136"/>
      <c r="AF1146" s="5"/>
      <c r="AG1146" s="140"/>
      <c r="AH1146" s="126"/>
      <c r="AI1146" s="155"/>
      <c r="AJ1146" s="123"/>
      <c r="AK1146" s="139"/>
      <c r="AL1146" s="124"/>
      <c r="AM1146" s="155"/>
      <c r="AN1146" s="123"/>
      <c r="AO1146" s="139"/>
      <c r="AP1146" s="124"/>
      <c r="AQ1146" s="122"/>
      <c r="AR1146" s="123"/>
      <c r="AS1146" s="139"/>
      <c r="AT1146" s="124"/>
      <c r="AU1146" s="122"/>
      <c r="AV1146" s="123"/>
      <c r="AW1146" s="139"/>
      <c r="AX1146" s="124"/>
    </row>
    <row r="1147" spans="1:50">
      <c r="A1147" s="245">
        <f>IF(D1147=0," ",RANK(D1147,$D$3:$D$1238,0))</f>
        <v>1102</v>
      </c>
      <c r="B1147" s="246">
        <v>1102</v>
      </c>
      <c r="C1147" s="107" t="s">
        <v>1530</v>
      </c>
      <c r="D1147" s="115">
        <f>I1147+M1147+Q1147+U1147+Y1147+AC1147+AG1147+AK1147+AO1147+AW1147+AS1147</f>
        <v>3.5</v>
      </c>
      <c r="E1147" s="115">
        <f>J1147+N1147+R1147+V1147+Z1147+AD1147+AH1147+AL1147+AP1147+AX1147+AT1147</f>
        <v>5</v>
      </c>
      <c r="F1147" s="273">
        <f>COUNTA(H1147,L1147,P1147,T1147,X1147,AB1147,AF1147,AJ1147,AN1147,AV1147,AR1147)</f>
        <v>1</v>
      </c>
      <c r="G1147" s="121"/>
      <c r="H1147" s="5"/>
      <c r="I1147" s="140"/>
      <c r="J1147" s="126"/>
      <c r="K1147" s="125"/>
      <c r="L1147" s="5"/>
      <c r="M1147" s="140"/>
      <c r="N1147" s="126"/>
      <c r="O1147" s="125"/>
      <c r="P1147" s="5"/>
      <c r="Q1147" s="140"/>
      <c r="R1147" s="126"/>
      <c r="S1147" s="125">
        <f>VLOOKUP(C1147,'4'!$B$2:$I$1053,3,FALSE)</f>
        <v>2.6365740740740742E-2</v>
      </c>
      <c r="T1147" s="5">
        <f>VLOOKUP(C1147,'4'!$B$2:$I$1053,4,FALSE)</f>
        <v>168</v>
      </c>
      <c r="U1147" s="140">
        <f>VLOOKUP(T1147,Баллы!$A$2:$B$101,2)+V1147/2</f>
        <v>3.5</v>
      </c>
      <c r="V1147" s="126">
        <f>VLOOKUP(C1147,'4'!$B$2:$I$1053,6,FALSE)</f>
        <v>5</v>
      </c>
      <c r="W1147" s="136"/>
      <c r="X1147" s="5"/>
      <c r="Y1147" s="140"/>
      <c r="Z1147" s="126"/>
      <c r="AA1147" s="136"/>
      <c r="AB1147" s="257"/>
      <c r="AC1147" s="140"/>
      <c r="AD1147" s="126"/>
      <c r="AE1147" s="136"/>
      <c r="AF1147" s="5"/>
      <c r="AG1147" s="140"/>
      <c r="AH1147" s="126"/>
      <c r="AI1147" s="155"/>
      <c r="AJ1147" s="123"/>
      <c r="AK1147" s="139"/>
      <c r="AL1147" s="124"/>
      <c r="AM1147" s="155"/>
      <c r="AN1147" s="123"/>
      <c r="AO1147" s="139"/>
      <c r="AP1147" s="124"/>
      <c r="AQ1147" s="122"/>
      <c r="AR1147" s="123"/>
      <c r="AS1147" s="139"/>
      <c r="AT1147" s="124"/>
      <c r="AU1147" s="122"/>
      <c r="AV1147" s="123"/>
      <c r="AW1147" s="139"/>
      <c r="AX1147" s="124"/>
    </row>
    <row r="1148" spans="1:50">
      <c r="A1148" s="245">
        <f>IF(D1148=0," ",RANK(D1148,$D$3:$D$1238,0))</f>
        <v>1102</v>
      </c>
      <c r="B1148" s="246">
        <v>1102</v>
      </c>
      <c r="C1148" s="283" t="s">
        <v>5153</v>
      </c>
      <c r="D1148" s="115">
        <f>I1148+M1148+Q1148+U1148+Y1148+AC1148+AG1148+AK1148+AO1148+AW1148+AS1148</f>
        <v>3.5</v>
      </c>
      <c r="E1148" s="115">
        <f>J1148+N1148+R1148+V1148+Z1148+AD1148+AH1148+AL1148+AP1148+AX1148+AT1148</f>
        <v>5</v>
      </c>
      <c r="F1148" s="273">
        <f>COUNTA(H1148,L1148,P1148,T1148,X1148,AB1148,AF1148,AJ1148,AN1148,AV1148,AR1148)</f>
        <v>1</v>
      </c>
      <c r="G1148" s="121"/>
      <c r="H1148" s="5"/>
      <c r="I1148" s="140"/>
      <c r="J1148" s="126"/>
      <c r="K1148" s="125"/>
      <c r="L1148" s="5"/>
      <c r="M1148" s="140"/>
      <c r="N1148" s="126"/>
      <c r="O1148" s="125"/>
      <c r="P1148" s="5"/>
      <c r="Q1148" s="140"/>
      <c r="R1148" s="126"/>
      <c r="S1148" s="125"/>
      <c r="T1148" s="5"/>
      <c r="U1148" s="140"/>
      <c r="V1148" s="126"/>
      <c r="W1148" s="136"/>
      <c r="X1148" s="5"/>
      <c r="Y1148" s="140"/>
      <c r="Z1148" s="126"/>
      <c r="AA1148" s="136"/>
      <c r="AB1148" s="257"/>
      <c r="AC1148" s="140"/>
      <c r="AD1148" s="126"/>
      <c r="AE1148" s="136"/>
      <c r="AF1148" s="5"/>
      <c r="AG1148" s="140"/>
      <c r="AH1148" s="126"/>
      <c r="AI1148" s="155"/>
      <c r="AJ1148" s="123"/>
      <c r="AK1148" s="139"/>
      <c r="AL1148" s="124"/>
      <c r="AM1148" s="155">
        <f>VLOOKUP(C1148,'9'!$B$2:$H$1187,3,FALSE)</f>
        <v>2.0682870370370369E-2</v>
      </c>
      <c r="AN1148" s="123">
        <f>VLOOKUP(C1148,'9'!$B$2:$H$1187,4,FALSE)</f>
        <v>90</v>
      </c>
      <c r="AO1148" s="139">
        <f>VLOOKUP(AN1148,Баллы!$A$2:$B$101,2)+AP1148/2</f>
        <v>3.5</v>
      </c>
      <c r="AP1148" s="124">
        <f>VLOOKUP(C1148,'9'!$B$2:$H$1187,6,FALSE)</f>
        <v>5</v>
      </c>
      <c r="AQ1148" s="122"/>
      <c r="AR1148" s="123"/>
      <c r="AS1148" s="139"/>
      <c r="AT1148" s="124"/>
      <c r="AU1148" s="122"/>
      <c r="AV1148" s="123"/>
      <c r="AW1148" s="139"/>
      <c r="AX1148" s="124"/>
    </row>
    <row r="1149" spans="1:50">
      <c r="A1149" s="245">
        <f>IF(D1149=0," ",RANK(D1149,$D$3:$D$1238,0))</f>
        <v>1102</v>
      </c>
      <c r="B1149" s="246">
        <v>1102</v>
      </c>
      <c r="C1149" s="283" t="s">
        <v>5154</v>
      </c>
      <c r="D1149" s="115">
        <f>I1149+M1149+Q1149+U1149+Y1149+AC1149+AG1149+AK1149+AO1149+AW1149+AS1149</f>
        <v>3.5</v>
      </c>
      <c r="E1149" s="115">
        <f>J1149+N1149+R1149+V1149+Z1149+AD1149+AH1149+AL1149+AP1149+AX1149+AT1149</f>
        <v>5</v>
      </c>
      <c r="F1149" s="273">
        <f>COUNTA(H1149,L1149,P1149,T1149,X1149,AB1149,AF1149,AJ1149,AN1149,AV1149,AR1149)</f>
        <v>1</v>
      </c>
      <c r="G1149" s="121"/>
      <c r="H1149" s="5"/>
      <c r="I1149" s="140"/>
      <c r="J1149" s="126"/>
      <c r="K1149" s="125"/>
      <c r="L1149" s="5"/>
      <c r="M1149" s="140"/>
      <c r="N1149" s="126"/>
      <c r="O1149" s="125"/>
      <c r="P1149" s="5"/>
      <c r="Q1149" s="140"/>
      <c r="R1149" s="126"/>
      <c r="S1149" s="125"/>
      <c r="T1149" s="5"/>
      <c r="U1149" s="140"/>
      <c r="V1149" s="126"/>
      <c r="W1149" s="136"/>
      <c r="X1149" s="5"/>
      <c r="Y1149" s="140"/>
      <c r="Z1149" s="126"/>
      <c r="AA1149" s="136"/>
      <c r="AB1149" s="257"/>
      <c r="AC1149" s="140"/>
      <c r="AD1149" s="126"/>
      <c r="AE1149" s="136"/>
      <c r="AF1149" s="5"/>
      <c r="AG1149" s="140"/>
      <c r="AH1149" s="126"/>
      <c r="AI1149" s="155"/>
      <c r="AJ1149" s="123"/>
      <c r="AK1149" s="139"/>
      <c r="AL1149" s="124"/>
      <c r="AM1149" s="155">
        <f>VLOOKUP(C1149,'9'!$B$2:$H$1187,3,FALSE)</f>
        <v>2.0798611111111111E-2</v>
      </c>
      <c r="AN1149" s="123">
        <f>VLOOKUP(C1149,'9'!$B$2:$H$1187,4,FALSE)</f>
        <v>91</v>
      </c>
      <c r="AO1149" s="139">
        <f>VLOOKUP(AN1149,Баллы!$A$2:$B$101,2)+AP1149/2</f>
        <v>3.5</v>
      </c>
      <c r="AP1149" s="124">
        <f>VLOOKUP(C1149,'9'!$B$2:$H$1187,6,FALSE)</f>
        <v>5</v>
      </c>
      <c r="AQ1149" s="122"/>
      <c r="AR1149" s="123"/>
      <c r="AS1149" s="139"/>
      <c r="AT1149" s="124"/>
      <c r="AU1149" s="122"/>
      <c r="AV1149" s="123"/>
      <c r="AW1149" s="139"/>
      <c r="AX1149" s="124"/>
    </row>
    <row r="1150" spans="1:50">
      <c r="A1150" s="245">
        <f>IF(D1150=0," ",RANK(D1150,$D$3:$D$1238,0))</f>
        <v>1102</v>
      </c>
      <c r="B1150" s="246">
        <v>1102</v>
      </c>
      <c r="C1150" s="283" t="s">
        <v>5158</v>
      </c>
      <c r="D1150" s="115">
        <f>I1150+M1150+Q1150+U1150+Y1150+AC1150+AG1150+AK1150+AO1150+AW1150+AS1150</f>
        <v>3.5</v>
      </c>
      <c r="E1150" s="115">
        <f>J1150+N1150+R1150+V1150+Z1150+AD1150+AH1150+AL1150+AP1150+AX1150+AT1150</f>
        <v>5</v>
      </c>
      <c r="F1150" s="273">
        <f>COUNTA(H1150,L1150,P1150,T1150,X1150,AB1150,AF1150,AJ1150,AN1150,AV1150,AR1150)</f>
        <v>1</v>
      </c>
      <c r="G1150" s="121"/>
      <c r="H1150" s="5"/>
      <c r="I1150" s="140"/>
      <c r="J1150" s="126"/>
      <c r="K1150" s="125"/>
      <c r="L1150" s="5"/>
      <c r="M1150" s="140"/>
      <c r="N1150" s="126"/>
      <c r="O1150" s="125"/>
      <c r="P1150" s="5"/>
      <c r="Q1150" s="140"/>
      <c r="R1150" s="126"/>
      <c r="S1150" s="125"/>
      <c r="T1150" s="5"/>
      <c r="U1150" s="140"/>
      <c r="V1150" s="126"/>
      <c r="W1150" s="136"/>
      <c r="X1150" s="5"/>
      <c r="Y1150" s="140"/>
      <c r="Z1150" s="126"/>
      <c r="AA1150" s="136"/>
      <c r="AB1150" s="257"/>
      <c r="AC1150" s="140"/>
      <c r="AD1150" s="126"/>
      <c r="AE1150" s="136"/>
      <c r="AF1150" s="5"/>
      <c r="AG1150" s="140"/>
      <c r="AH1150" s="126"/>
      <c r="AI1150" s="155"/>
      <c r="AJ1150" s="123"/>
      <c r="AK1150" s="139"/>
      <c r="AL1150" s="124"/>
      <c r="AM1150" s="155">
        <f>VLOOKUP(C1150,'9'!$B$2:$H$1187,3,FALSE)</f>
        <v>2.1527777777777778E-2</v>
      </c>
      <c r="AN1150" s="123">
        <f>VLOOKUP(C1150,'9'!$B$2:$H$1187,4,FALSE)</f>
        <v>93</v>
      </c>
      <c r="AO1150" s="139">
        <f>VLOOKUP(AN1150,Баллы!$A$2:$B$101,2)+AP1150/2</f>
        <v>3.5</v>
      </c>
      <c r="AP1150" s="124">
        <f>VLOOKUP(C1150,'9'!$B$2:$H$1187,6,FALSE)</f>
        <v>5</v>
      </c>
      <c r="AQ1150" s="122"/>
      <c r="AR1150" s="123"/>
      <c r="AS1150" s="139"/>
      <c r="AT1150" s="124"/>
      <c r="AU1150" s="122"/>
      <c r="AV1150" s="123"/>
      <c r="AW1150" s="139"/>
      <c r="AX1150" s="124"/>
    </row>
    <row r="1151" spans="1:50">
      <c r="A1151" s="245">
        <f>IF(D1151=0," ",RANK(D1151,$D$3:$D$1238,0))</f>
        <v>1102</v>
      </c>
      <c r="B1151" s="246">
        <v>1102</v>
      </c>
      <c r="C1151" s="283" t="s">
        <v>5167</v>
      </c>
      <c r="D1151" s="115">
        <f>I1151+M1151+Q1151+U1151+Y1151+AC1151+AG1151+AK1151+AO1151+AW1151+AS1151</f>
        <v>3.5</v>
      </c>
      <c r="E1151" s="115">
        <f>J1151+N1151+R1151+V1151+Z1151+AD1151+AH1151+AL1151+AP1151+AX1151+AT1151</f>
        <v>5</v>
      </c>
      <c r="F1151" s="273">
        <f>COUNTA(H1151,L1151,P1151,T1151,X1151,AB1151,AF1151,AJ1151,AN1151,AV1151,AR1151)</f>
        <v>1</v>
      </c>
      <c r="G1151" s="121"/>
      <c r="H1151" s="5"/>
      <c r="I1151" s="140"/>
      <c r="J1151" s="126"/>
      <c r="K1151" s="125"/>
      <c r="L1151" s="5"/>
      <c r="M1151" s="140"/>
      <c r="N1151" s="126"/>
      <c r="O1151" s="125"/>
      <c r="P1151" s="5"/>
      <c r="Q1151" s="140"/>
      <c r="R1151" s="126"/>
      <c r="S1151" s="125"/>
      <c r="T1151" s="5"/>
      <c r="U1151" s="140"/>
      <c r="V1151" s="126"/>
      <c r="W1151" s="136"/>
      <c r="X1151" s="5"/>
      <c r="Y1151" s="140"/>
      <c r="Z1151" s="126"/>
      <c r="AA1151" s="136"/>
      <c r="AB1151" s="257"/>
      <c r="AC1151" s="140"/>
      <c r="AD1151" s="126"/>
      <c r="AE1151" s="136"/>
      <c r="AF1151" s="5"/>
      <c r="AG1151" s="140"/>
      <c r="AH1151" s="126"/>
      <c r="AI1151" s="155"/>
      <c r="AJ1151" s="123"/>
      <c r="AK1151" s="139"/>
      <c r="AL1151" s="124"/>
      <c r="AM1151" s="155">
        <f>VLOOKUP(C1151,'9'!$B$2:$H$1187,3,FALSE)</f>
        <v>2.1064814814814814E-2</v>
      </c>
      <c r="AN1151" s="123">
        <f>VLOOKUP(C1151,'9'!$B$2:$H$1187,4,FALSE)</f>
        <v>97</v>
      </c>
      <c r="AO1151" s="139">
        <f>VLOOKUP(AN1151,Баллы!$A$2:$B$101,2)+AP1151/2</f>
        <v>3.5</v>
      </c>
      <c r="AP1151" s="124">
        <f>VLOOKUP(C1151,'9'!$B$2:$H$1187,6,FALSE)</f>
        <v>5</v>
      </c>
      <c r="AQ1151" s="122"/>
      <c r="AR1151" s="123"/>
      <c r="AS1151" s="139"/>
      <c r="AT1151" s="124"/>
      <c r="AU1151" s="122"/>
      <c r="AV1151" s="123"/>
      <c r="AW1151" s="139"/>
      <c r="AX1151" s="124"/>
    </row>
    <row r="1152" spans="1:50">
      <c r="A1152" s="245">
        <f>IF(D1152=0," ",RANK(D1152,$D$3:$D$1238,0))</f>
        <v>1102</v>
      </c>
      <c r="B1152" s="246">
        <v>1102</v>
      </c>
      <c r="C1152" s="283" t="s">
        <v>5168</v>
      </c>
      <c r="D1152" s="115">
        <f>I1152+M1152+Q1152+U1152+Y1152+AC1152+AG1152+AK1152+AO1152+AW1152+AS1152</f>
        <v>3.5</v>
      </c>
      <c r="E1152" s="115">
        <f>J1152+N1152+R1152+V1152+Z1152+AD1152+AH1152+AL1152+AP1152+AX1152+AT1152</f>
        <v>5</v>
      </c>
      <c r="F1152" s="273">
        <f>COUNTA(H1152,L1152,P1152,T1152,X1152,AB1152,AF1152,AJ1152,AN1152,AV1152,AR1152)</f>
        <v>1</v>
      </c>
      <c r="G1152" s="121"/>
      <c r="H1152" s="5"/>
      <c r="I1152" s="140"/>
      <c r="J1152" s="126"/>
      <c r="K1152" s="125"/>
      <c r="L1152" s="5"/>
      <c r="M1152" s="140"/>
      <c r="N1152" s="126"/>
      <c r="O1152" s="125"/>
      <c r="P1152" s="5"/>
      <c r="Q1152" s="140"/>
      <c r="R1152" s="126"/>
      <c r="S1152" s="125"/>
      <c r="T1152" s="5"/>
      <c r="U1152" s="140"/>
      <c r="V1152" s="126"/>
      <c r="W1152" s="136"/>
      <c r="X1152" s="5"/>
      <c r="Y1152" s="140"/>
      <c r="Z1152" s="126"/>
      <c r="AA1152" s="136"/>
      <c r="AB1152" s="257"/>
      <c r="AC1152" s="140"/>
      <c r="AD1152" s="126"/>
      <c r="AE1152" s="136"/>
      <c r="AF1152" s="5"/>
      <c r="AG1152" s="140"/>
      <c r="AH1152" s="126"/>
      <c r="AI1152" s="155"/>
      <c r="AJ1152" s="123"/>
      <c r="AK1152" s="139"/>
      <c r="AL1152" s="124"/>
      <c r="AM1152" s="155">
        <f>VLOOKUP(C1152,'9'!$B$2:$H$1187,3,FALSE)</f>
        <v>2.1145833333333332E-2</v>
      </c>
      <c r="AN1152" s="123">
        <f>VLOOKUP(C1152,'9'!$B$2:$H$1187,4,FALSE)</f>
        <v>98</v>
      </c>
      <c r="AO1152" s="139">
        <f>VLOOKUP(AN1152,Баллы!$A$2:$B$101,2)+AP1152/2</f>
        <v>3.5</v>
      </c>
      <c r="AP1152" s="124">
        <f>VLOOKUP(C1152,'9'!$B$2:$H$1187,6,FALSE)</f>
        <v>5</v>
      </c>
      <c r="AQ1152" s="122"/>
      <c r="AR1152" s="123"/>
      <c r="AS1152" s="139"/>
      <c r="AT1152" s="124"/>
      <c r="AU1152" s="122"/>
      <c r="AV1152" s="123"/>
      <c r="AW1152" s="139"/>
      <c r="AX1152" s="124"/>
    </row>
    <row r="1153" spans="1:50">
      <c r="A1153" s="245">
        <f>IF(D1153=0," ",RANK(D1153,$D$3:$D$1238,0))</f>
        <v>1102</v>
      </c>
      <c r="B1153" s="246">
        <v>1102</v>
      </c>
      <c r="C1153" s="283" t="s">
        <v>5171</v>
      </c>
      <c r="D1153" s="115">
        <f>I1153+M1153+Q1153+U1153+Y1153+AC1153+AG1153+AK1153+AO1153+AW1153+AS1153</f>
        <v>3.5</v>
      </c>
      <c r="E1153" s="115">
        <f>J1153+N1153+R1153+V1153+Z1153+AD1153+AH1153+AL1153+AP1153+AX1153+AT1153</f>
        <v>5</v>
      </c>
      <c r="F1153" s="273">
        <f>COUNTA(H1153,L1153,P1153,T1153,X1153,AB1153,AF1153,AJ1153,AN1153,AV1153,AR1153)</f>
        <v>1</v>
      </c>
      <c r="G1153" s="121"/>
      <c r="H1153" s="5"/>
      <c r="I1153" s="140"/>
      <c r="J1153" s="126"/>
      <c r="K1153" s="125"/>
      <c r="L1153" s="5"/>
      <c r="M1153" s="140"/>
      <c r="N1153" s="126"/>
      <c r="O1153" s="125"/>
      <c r="P1153" s="5"/>
      <c r="Q1153" s="140"/>
      <c r="R1153" s="126"/>
      <c r="S1153" s="125"/>
      <c r="T1153" s="5"/>
      <c r="U1153" s="140"/>
      <c r="V1153" s="126"/>
      <c r="W1153" s="136"/>
      <c r="X1153" s="5"/>
      <c r="Y1153" s="140"/>
      <c r="Z1153" s="126"/>
      <c r="AA1153" s="136"/>
      <c r="AB1153" s="257"/>
      <c r="AC1153" s="140"/>
      <c r="AD1153" s="126"/>
      <c r="AE1153" s="136"/>
      <c r="AF1153" s="5"/>
      <c r="AG1153" s="140"/>
      <c r="AH1153" s="126"/>
      <c r="AI1153" s="155"/>
      <c r="AJ1153" s="123"/>
      <c r="AK1153" s="139"/>
      <c r="AL1153" s="124"/>
      <c r="AM1153" s="155">
        <f>VLOOKUP(C1153,'9'!$B$2:$H$1187,3,FALSE)</f>
        <v>2.1342592592592594E-2</v>
      </c>
      <c r="AN1153" s="123">
        <f>VLOOKUP(C1153,'9'!$B$2:$H$1187,4,FALSE)</f>
        <v>99</v>
      </c>
      <c r="AO1153" s="139">
        <f>VLOOKUP(AN1153,Баллы!$A$2:$B$101,2)+AP1153/2</f>
        <v>3.5</v>
      </c>
      <c r="AP1153" s="124">
        <f>VLOOKUP(C1153,'9'!$B$2:$H$1187,6,FALSE)</f>
        <v>5</v>
      </c>
      <c r="AQ1153" s="122"/>
      <c r="AR1153" s="123"/>
      <c r="AS1153" s="139"/>
      <c r="AT1153" s="124"/>
      <c r="AU1153" s="122"/>
      <c r="AV1153" s="123"/>
      <c r="AW1153" s="139"/>
      <c r="AX1153" s="124"/>
    </row>
    <row r="1154" spans="1:50">
      <c r="A1154" s="245">
        <f>IF(D1154=0," ",RANK(D1154,$D$3:$D$1238,0))</f>
        <v>1102</v>
      </c>
      <c r="B1154" s="246">
        <v>1102</v>
      </c>
      <c r="C1154" s="283" t="s">
        <v>5174</v>
      </c>
      <c r="D1154" s="115">
        <f>I1154+M1154+Q1154+U1154+Y1154+AC1154+AG1154+AK1154+AO1154+AW1154+AS1154</f>
        <v>3.5</v>
      </c>
      <c r="E1154" s="115">
        <f>J1154+N1154+R1154+V1154+Z1154+AD1154+AH1154+AL1154+AP1154+AX1154+AT1154</f>
        <v>5</v>
      </c>
      <c r="F1154" s="273">
        <f>COUNTA(H1154,L1154,P1154,T1154,X1154,AB1154,AF1154,AJ1154,AN1154,AV1154,AR1154)</f>
        <v>1</v>
      </c>
      <c r="G1154" s="121"/>
      <c r="H1154" s="5"/>
      <c r="I1154" s="140"/>
      <c r="J1154" s="126"/>
      <c r="K1154" s="125"/>
      <c r="L1154" s="5"/>
      <c r="M1154" s="140"/>
      <c r="N1154" s="126"/>
      <c r="O1154" s="125"/>
      <c r="P1154" s="5"/>
      <c r="Q1154" s="140"/>
      <c r="R1154" s="126"/>
      <c r="S1154" s="125"/>
      <c r="T1154" s="5"/>
      <c r="U1154" s="140"/>
      <c r="V1154" s="126"/>
      <c r="W1154" s="136"/>
      <c r="X1154" s="5"/>
      <c r="Y1154" s="140"/>
      <c r="Z1154" s="126"/>
      <c r="AA1154" s="136"/>
      <c r="AB1154" s="257"/>
      <c r="AC1154" s="140"/>
      <c r="AD1154" s="126"/>
      <c r="AE1154" s="136"/>
      <c r="AF1154" s="5"/>
      <c r="AG1154" s="140"/>
      <c r="AH1154" s="126"/>
      <c r="AI1154" s="155"/>
      <c r="AJ1154" s="123"/>
      <c r="AK1154" s="139"/>
      <c r="AL1154" s="124"/>
      <c r="AM1154" s="155">
        <f>VLOOKUP(C1154,'9'!$B$2:$H$1187,3,FALSE)</f>
        <v>2.1840277777777778E-2</v>
      </c>
      <c r="AN1154" s="123">
        <f>VLOOKUP(C1154,'9'!$B$2:$H$1187,4,FALSE)</f>
        <v>101</v>
      </c>
      <c r="AO1154" s="139">
        <f>VLOOKUP(AN1154,Баллы!$A$2:$B$101,2)+AP1154/2</f>
        <v>3.5</v>
      </c>
      <c r="AP1154" s="124">
        <f>VLOOKUP(C1154,'9'!$B$2:$H$1187,6,FALSE)</f>
        <v>5</v>
      </c>
      <c r="AQ1154" s="122"/>
      <c r="AR1154" s="123"/>
      <c r="AS1154" s="139"/>
      <c r="AT1154" s="124"/>
      <c r="AU1154" s="122"/>
      <c r="AV1154" s="123"/>
      <c r="AW1154" s="139"/>
      <c r="AX1154" s="124"/>
    </row>
    <row r="1155" spans="1:50">
      <c r="A1155" s="245">
        <f>IF(D1155=0," ",RANK(D1155,$D$3:$D$1238,0))</f>
        <v>1102</v>
      </c>
      <c r="B1155" s="246">
        <v>1102</v>
      </c>
      <c r="C1155" s="283" t="s">
        <v>5176</v>
      </c>
      <c r="D1155" s="115">
        <f>I1155+M1155+Q1155+U1155+Y1155+AC1155+AG1155+AK1155+AO1155+AW1155+AS1155</f>
        <v>3.5</v>
      </c>
      <c r="E1155" s="115">
        <f>J1155+N1155+R1155+V1155+Z1155+AD1155+AH1155+AL1155+AP1155+AX1155+AT1155</f>
        <v>5</v>
      </c>
      <c r="F1155" s="273">
        <f>COUNTA(H1155,L1155,P1155,T1155,X1155,AB1155,AF1155,AJ1155,AN1155,AV1155,AR1155)</f>
        <v>1</v>
      </c>
      <c r="G1155" s="121"/>
      <c r="H1155" s="5"/>
      <c r="I1155" s="140"/>
      <c r="J1155" s="126"/>
      <c r="K1155" s="125"/>
      <c r="L1155" s="5"/>
      <c r="M1155" s="140"/>
      <c r="N1155" s="126"/>
      <c r="O1155" s="125"/>
      <c r="P1155" s="5"/>
      <c r="Q1155" s="140"/>
      <c r="R1155" s="126"/>
      <c r="S1155" s="125"/>
      <c r="T1155" s="5"/>
      <c r="U1155" s="140"/>
      <c r="V1155" s="126"/>
      <c r="W1155" s="136"/>
      <c r="X1155" s="5"/>
      <c r="Y1155" s="140"/>
      <c r="Z1155" s="126"/>
      <c r="AA1155" s="136"/>
      <c r="AB1155" s="257"/>
      <c r="AC1155" s="140"/>
      <c r="AD1155" s="126"/>
      <c r="AE1155" s="136"/>
      <c r="AF1155" s="5"/>
      <c r="AG1155" s="140"/>
      <c r="AH1155" s="126"/>
      <c r="AI1155" s="155"/>
      <c r="AJ1155" s="123"/>
      <c r="AK1155" s="139"/>
      <c r="AL1155" s="124"/>
      <c r="AM1155" s="155">
        <f>VLOOKUP(C1155,'9'!$B$2:$H$1187,3,FALSE)</f>
        <v>2.1550925925925925E-2</v>
      </c>
      <c r="AN1155" s="123">
        <f>VLOOKUP(C1155,'9'!$B$2:$H$1187,4,FALSE)</f>
        <v>102</v>
      </c>
      <c r="AO1155" s="139">
        <f>VLOOKUP(AN1155,Баллы!$A$2:$B$101,2)+AP1155/2</f>
        <v>3.5</v>
      </c>
      <c r="AP1155" s="124">
        <f>VLOOKUP(C1155,'9'!$B$2:$H$1187,6,FALSE)</f>
        <v>5</v>
      </c>
      <c r="AQ1155" s="122"/>
      <c r="AR1155" s="123"/>
      <c r="AS1155" s="139"/>
      <c r="AT1155" s="124"/>
      <c r="AU1155" s="122"/>
      <c r="AV1155" s="123"/>
      <c r="AW1155" s="139"/>
      <c r="AX1155" s="124"/>
    </row>
    <row r="1156" spans="1:50">
      <c r="A1156" s="245">
        <f>IF(D1156=0," ",RANK(D1156,$D$3:$D$1238,0))</f>
        <v>1102</v>
      </c>
      <c r="B1156" s="246">
        <v>1102</v>
      </c>
      <c r="C1156" s="283" t="s">
        <v>5181</v>
      </c>
      <c r="D1156" s="115">
        <f>I1156+M1156+Q1156+U1156+Y1156+AC1156+AG1156+AK1156+AO1156+AW1156+AS1156</f>
        <v>3.5</v>
      </c>
      <c r="E1156" s="115">
        <f>J1156+N1156+R1156+V1156+Z1156+AD1156+AH1156+AL1156+AP1156+AX1156+AT1156</f>
        <v>5</v>
      </c>
      <c r="F1156" s="273">
        <f>COUNTA(H1156,L1156,P1156,T1156,X1156,AB1156,AF1156,AJ1156,AN1156,AV1156,AR1156)</f>
        <v>1</v>
      </c>
      <c r="G1156" s="121"/>
      <c r="H1156" s="5"/>
      <c r="I1156" s="140"/>
      <c r="J1156" s="126"/>
      <c r="K1156" s="125"/>
      <c r="L1156" s="5"/>
      <c r="M1156" s="140"/>
      <c r="N1156" s="126"/>
      <c r="O1156" s="125"/>
      <c r="P1156" s="5"/>
      <c r="Q1156" s="140"/>
      <c r="R1156" s="126"/>
      <c r="S1156" s="125"/>
      <c r="T1156" s="5"/>
      <c r="U1156" s="140"/>
      <c r="V1156" s="126"/>
      <c r="W1156" s="136"/>
      <c r="X1156" s="5"/>
      <c r="Y1156" s="140"/>
      <c r="Z1156" s="126"/>
      <c r="AA1156" s="136"/>
      <c r="AB1156" s="257"/>
      <c r="AC1156" s="140"/>
      <c r="AD1156" s="126"/>
      <c r="AE1156" s="136"/>
      <c r="AF1156" s="5"/>
      <c r="AG1156" s="140"/>
      <c r="AH1156" s="126"/>
      <c r="AI1156" s="155"/>
      <c r="AJ1156" s="123"/>
      <c r="AK1156" s="139"/>
      <c r="AL1156" s="124"/>
      <c r="AM1156" s="155">
        <f>VLOOKUP(C1156,'9'!$B$2:$H$1187,3,FALSE)</f>
        <v>2.1423611111111112E-2</v>
      </c>
      <c r="AN1156" s="123">
        <f>VLOOKUP(C1156,'9'!$B$2:$H$1187,4,FALSE)</f>
        <v>104</v>
      </c>
      <c r="AO1156" s="139">
        <f>VLOOKUP(AN1156,Баллы!$A$2:$B$101,2)+AP1156/2</f>
        <v>3.5</v>
      </c>
      <c r="AP1156" s="124">
        <f>VLOOKUP(C1156,'9'!$B$2:$H$1187,6,FALSE)</f>
        <v>5</v>
      </c>
      <c r="AQ1156" s="122"/>
      <c r="AR1156" s="123"/>
      <c r="AS1156" s="139"/>
      <c r="AT1156" s="124"/>
      <c r="AU1156" s="122"/>
      <c r="AV1156" s="123"/>
      <c r="AW1156" s="139"/>
      <c r="AX1156" s="124"/>
    </row>
    <row r="1157" spans="1:50">
      <c r="A1157" s="245">
        <f>IF(D1157=0," ",RANK(D1157,$D$3:$D$1238,0))</f>
        <v>1102</v>
      </c>
      <c r="B1157" s="246">
        <v>1102</v>
      </c>
      <c r="C1157" s="283" t="s">
        <v>5186</v>
      </c>
      <c r="D1157" s="115">
        <f>I1157+M1157+Q1157+U1157+Y1157+AC1157+AG1157+AK1157+AO1157+AW1157+AS1157</f>
        <v>3.5</v>
      </c>
      <c r="E1157" s="115">
        <f>J1157+N1157+R1157+V1157+Z1157+AD1157+AH1157+AL1157+AP1157+AX1157+AT1157</f>
        <v>5</v>
      </c>
      <c r="F1157" s="273">
        <f>COUNTA(H1157,L1157,P1157,T1157,X1157,AB1157,AF1157,AJ1157,AN1157,AV1157,AR1157)</f>
        <v>1</v>
      </c>
      <c r="G1157" s="121"/>
      <c r="H1157" s="5"/>
      <c r="I1157" s="140"/>
      <c r="J1157" s="126"/>
      <c r="K1157" s="125"/>
      <c r="L1157" s="5"/>
      <c r="M1157" s="140"/>
      <c r="N1157" s="126"/>
      <c r="O1157" s="125"/>
      <c r="P1157" s="5"/>
      <c r="Q1157" s="140"/>
      <c r="R1157" s="126"/>
      <c r="S1157" s="125"/>
      <c r="T1157" s="5"/>
      <c r="U1157" s="140"/>
      <c r="V1157" s="126"/>
      <c r="W1157" s="136"/>
      <c r="X1157" s="5"/>
      <c r="Y1157" s="140"/>
      <c r="Z1157" s="126"/>
      <c r="AA1157" s="136"/>
      <c r="AB1157" s="257"/>
      <c r="AC1157" s="140"/>
      <c r="AD1157" s="126"/>
      <c r="AE1157" s="136"/>
      <c r="AF1157" s="5"/>
      <c r="AG1157" s="140"/>
      <c r="AH1157" s="126"/>
      <c r="AI1157" s="155"/>
      <c r="AJ1157" s="123"/>
      <c r="AK1157" s="139"/>
      <c r="AL1157" s="124"/>
      <c r="AM1157" s="155">
        <f>VLOOKUP(C1157,'9'!$B$2:$H$1187,3,FALSE)</f>
        <v>2.2118055555555554E-2</v>
      </c>
      <c r="AN1157" s="123">
        <f>VLOOKUP(C1157,'9'!$B$2:$H$1187,4,FALSE)</f>
        <v>107</v>
      </c>
      <c r="AO1157" s="139">
        <f>VLOOKUP(AN1157,Баллы!$A$2:$B$101,2)+AP1157/2</f>
        <v>3.5</v>
      </c>
      <c r="AP1157" s="124">
        <f>VLOOKUP(C1157,'9'!$B$2:$H$1187,6,FALSE)</f>
        <v>5</v>
      </c>
      <c r="AQ1157" s="122"/>
      <c r="AR1157" s="123"/>
      <c r="AS1157" s="139"/>
      <c r="AT1157" s="124"/>
      <c r="AU1157" s="122"/>
      <c r="AV1157" s="123"/>
      <c r="AW1157" s="139"/>
      <c r="AX1157" s="124"/>
    </row>
    <row r="1158" spans="1:50">
      <c r="A1158" s="245">
        <f>IF(D1158=0," ",RANK(D1158,$D$3:$D$1238,0))</f>
        <v>1102</v>
      </c>
      <c r="B1158" s="246">
        <v>1102</v>
      </c>
      <c r="C1158" s="283" t="s">
        <v>5187</v>
      </c>
      <c r="D1158" s="115">
        <f>I1158+M1158+Q1158+U1158+Y1158+AC1158+AG1158+AK1158+AO1158+AW1158+AS1158</f>
        <v>3.5</v>
      </c>
      <c r="E1158" s="115">
        <f>J1158+N1158+R1158+V1158+Z1158+AD1158+AH1158+AL1158+AP1158+AX1158+AT1158</f>
        <v>5</v>
      </c>
      <c r="F1158" s="273">
        <f>COUNTA(H1158,L1158,P1158,T1158,X1158,AB1158,AF1158,AJ1158,AN1158,AV1158,AR1158)</f>
        <v>1</v>
      </c>
      <c r="G1158" s="121"/>
      <c r="H1158" s="5"/>
      <c r="I1158" s="140"/>
      <c r="J1158" s="126"/>
      <c r="K1158" s="125"/>
      <c r="L1158" s="5"/>
      <c r="M1158" s="140"/>
      <c r="N1158" s="126"/>
      <c r="O1158" s="125"/>
      <c r="P1158" s="5"/>
      <c r="Q1158" s="140"/>
      <c r="R1158" s="126"/>
      <c r="S1158" s="125"/>
      <c r="T1158" s="5"/>
      <c r="U1158" s="140"/>
      <c r="V1158" s="126"/>
      <c r="W1158" s="136"/>
      <c r="X1158" s="5"/>
      <c r="Y1158" s="140"/>
      <c r="Z1158" s="126"/>
      <c r="AA1158" s="136"/>
      <c r="AB1158" s="257"/>
      <c r="AC1158" s="140"/>
      <c r="AD1158" s="126"/>
      <c r="AE1158" s="136"/>
      <c r="AF1158" s="5"/>
      <c r="AG1158" s="140"/>
      <c r="AH1158" s="126"/>
      <c r="AI1158" s="155"/>
      <c r="AJ1158" s="123"/>
      <c r="AK1158" s="139"/>
      <c r="AL1158" s="124"/>
      <c r="AM1158" s="155">
        <f>VLOOKUP(C1158,'9'!$B$2:$H$1187,3,FALSE)</f>
        <v>2.1678240740740741E-2</v>
      </c>
      <c r="AN1158" s="123">
        <f>VLOOKUP(C1158,'9'!$B$2:$H$1187,4,FALSE)</f>
        <v>108</v>
      </c>
      <c r="AO1158" s="139">
        <f>VLOOKUP(AN1158,Баллы!$A$2:$B$101,2)+AP1158/2</f>
        <v>3.5</v>
      </c>
      <c r="AP1158" s="124">
        <f>VLOOKUP(C1158,'9'!$B$2:$H$1187,6,FALSE)</f>
        <v>5</v>
      </c>
      <c r="AQ1158" s="122"/>
      <c r="AR1158" s="123"/>
      <c r="AS1158" s="139"/>
      <c r="AT1158" s="124"/>
      <c r="AU1158" s="122"/>
      <c r="AV1158" s="123"/>
      <c r="AW1158" s="139"/>
      <c r="AX1158" s="124"/>
    </row>
    <row r="1159" spans="1:50">
      <c r="A1159" s="245">
        <f>IF(D1159=0," ",RANK(D1159,$D$3:$D$1238,0))</f>
        <v>1102</v>
      </c>
      <c r="B1159" s="246">
        <v>1102</v>
      </c>
      <c r="C1159" s="283" t="s">
        <v>5189</v>
      </c>
      <c r="D1159" s="115">
        <f>I1159+M1159+Q1159+U1159+Y1159+AC1159+AG1159+AK1159+AO1159+AW1159+AS1159</f>
        <v>3.5</v>
      </c>
      <c r="E1159" s="115">
        <f>J1159+N1159+R1159+V1159+Z1159+AD1159+AH1159+AL1159+AP1159+AX1159+AT1159</f>
        <v>5</v>
      </c>
      <c r="F1159" s="273">
        <f>COUNTA(H1159,L1159,P1159,T1159,X1159,AB1159,AF1159,AJ1159,AN1159,AV1159,AR1159)</f>
        <v>1</v>
      </c>
      <c r="G1159" s="121"/>
      <c r="H1159" s="5"/>
      <c r="I1159" s="140"/>
      <c r="J1159" s="126"/>
      <c r="K1159" s="125"/>
      <c r="L1159" s="5"/>
      <c r="M1159" s="140"/>
      <c r="N1159" s="126"/>
      <c r="O1159" s="125"/>
      <c r="P1159" s="5"/>
      <c r="Q1159" s="140"/>
      <c r="R1159" s="126"/>
      <c r="S1159" s="125"/>
      <c r="T1159" s="5"/>
      <c r="U1159" s="140"/>
      <c r="V1159" s="126"/>
      <c r="W1159" s="136"/>
      <c r="X1159" s="5"/>
      <c r="Y1159" s="140"/>
      <c r="Z1159" s="126"/>
      <c r="AA1159" s="136"/>
      <c r="AB1159" s="257"/>
      <c r="AC1159" s="140"/>
      <c r="AD1159" s="126"/>
      <c r="AE1159" s="136"/>
      <c r="AF1159" s="5"/>
      <c r="AG1159" s="140"/>
      <c r="AH1159" s="126"/>
      <c r="AI1159" s="155"/>
      <c r="AJ1159" s="123"/>
      <c r="AK1159" s="139"/>
      <c r="AL1159" s="124"/>
      <c r="AM1159" s="155">
        <f>VLOOKUP(C1159,'9'!$B$2:$H$1187,3,FALSE)</f>
        <v>2.224537037037037E-2</v>
      </c>
      <c r="AN1159" s="123">
        <f>VLOOKUP(C1159,'9'!$B$2:$H$1187,4,FALSE)</f>
        <v>109</v>
      </c>
      <c r="AO1159" s="139">
        <f>VLOOKUP(AN1159,Баллы!$A$2:$B$101,2)+AP1159/2</f>
        <v>3.5</v>
      </c>
      <c r="AP1159" s="124">
        <f>VLOOKUP(C1159,'9'!$B$2:$H$1187,6,FALSE)</f>
        <v>5</v>
      </c>
      <c r="AQ1159" s="122"/>
      <c r="AR1159" s="123"/>
      <c r="AS1159" s="139"/>
      <c r="AT1159" s="124"/>
      <c r="AU1159" s="122"/>
      <c r="AV1159" s="123"/>
      <c r="AW1159" s="139"/>
      <c r="AX1159" s="124"/>
    </row>
    <row r="1160" spans="1:50">
      <c r="A1160" s="245">
        <f>IF(D1160=0," ",RANK(D1160,$D$3:$D$1238,0))</f>
        <v>1102</v>
      </c>
      <c r="B1160" s="246">
        <v>1102</v>
      </c>
      <c r="C1160" s="283" t="s">
        <v>5190</v>
      </c>
      <c r="D1160" s="115">
        <f>I1160+M1160+Q1160+U1160+Y1160+AC1160+AG1160+AK1160+AO1160+AW1160+AS1160</f>
        <v>3.5</v>
      </c>
      <c r="E1160" s="115">
        <f>J1160+N1160+R1160+V1160+Z1160+AD1160+AH1160+AL1160+AP1160+AX1160+AT1160</f>
        <v>5</v>
      </c>
      <c r="F1160" s="273">
        <f>COUNTA(H1160,L1160,P1160,T1160,X1160,AB1160,AF1160,AJ1160,AN1160,AV1160,AR1160)</f>
        <v>1</v>
      </c>
      <c r="G1160" s="121"/>
      <c r="H1160" s="5"/>
      <c r="I1160" s="140"/>
      <c r="J1160" s="126"/>
      <c r="K1160" s="125"/>
      <c r="L1160" s="5"/>
      <c r="M1160" s="140"/>
      <c r="N1160" s="126"/>
      <c r="O1160" s="125"/>
      <c r="P1160" s="5"/>
      <c r="Q1160" s="140"/>
      <c r="R1160" s="126"/>
      <c r="S1160" s="125"/>
      <c r="T1160" s="5"/>
      <c r="U1160" s="140"/>
      <c r="V1160" s="126"/>
      <c r="W1160" s="136"/>
      <c r="X1160" s="5"/>
      <c r="Y1160" s="140"/>
      <c r="Z1160" s="126"/>
      <c r="AA1160" s="136"/>
      <c r="AB1160" s="257"/>
      <c r="AC1160" s="140"/>
      <c r="AD1160" s="126"/>
      <c r="AE1160" s="136"/>
      <c r="AF1160" s="5"/>
      <c r="AG1160" s="140"/>
      <c r="AH1160" s="126"/>
      <c r="AI1160" s="155"/>
      <c r="AJ1160" s="123"/>
      <c r="AK1160" s="139"/>
      <c r="AL1160" s="124"/>
      <c r="AM1160" s="155">
        <f>VLOOKUP(C1160,'9'!$B$2:$H$1187,3,FALSE)</f>
        <v>2.193287037037037E-2</v>
      </c>
      <c r="AN1160" s="123">
        <f>VLOOKUP(C1160,'9'!$B$2:$H$1187,4,FALSE)</f>
        <v>110</v>
      </c>
      <c r="AO1160" s="139">
        <f>VLOOKUP(AN1160,Баллы!$A$2:$B$101,2)+AP1160/2</f>
        <v>3.5</v>
      </c>
      <c r="AP1160" s="124">
        <f>VLOOKUP(C1160,'9'!$B$2:$H$1187,6,FALSE)</f>
        <v>5</v>
      </c>
      <c r="AQ1160" s="122"/>
      <c r="AR1160" s="123"/>
      <c r="AS1160" s="139"/>
      <c r="AT1160" s="124"/>
      <c r="AU1160" s="122"/>
      <c r="AV1160" s="123"/>
      <c r="AW1160" s="139"/>
      <c r="AX1160" s="124"/>
    </row>
    <row r="1161" spans="1:50">
      <c r="A1161" s="245">
        <f>IF(D1161=0," ",RANK(D1161,$D$3:$D$1238,0))</f>
        <v>1102</v>
      </c>
      <c r="B1161" s="246">
        <v>1102</v>
      </c>
      <c r="C1161" s="283" t="s">
        <v>5192</v>
      </c>
      <c r="D1161" s="115">
        <f>I1161+M1161+Q1161+U1161+Y1161+AC1161+AG1161+AK1161+AO1161+AW1161+AS1161</f>
        <v>3.5</v>
      </c>
      <c r="E1161" s="115">
        <f>J1161+N1161+R1161+V1161+Z1161+AD1161+AH1161+AL1161+AP1161+AX1161+AT1161</f>
        <v>5</v>
      </c>
      <c r="F1161" s="273">
        <f>COUNTA(H1161,L1161,P1161,T1161,X1161,AB1161,AF1161,AJ1161,AN1161,AV1161,AR1161)</f>
        <v>1</v>
      </c>
      <c r="G1161" s="121"/>
      <c r="H1161" s="5"/>
      <c r="I1161" s="140"/>
      <c r="J1161" s="126"/>
      <c r="K1161" s="125"/>
      <c r="L1161" s="5"/>
      <c r="M1161" s="140"/>
      <c r="N1161" s="126"/>
      <c r="O1161" s="125"/>
      <c r="P1161" s="5"/>
      <c r="Q1161" s="140"/>
      <c r="R1161" s="126"/>
      <c r="S1161" s="125"/>
      <c r="T1161" s="5"/>
      <c r="U1161" s="140"/>
      <c r="V1161" s="126"/>
      <c r="W1161" s="136"/>
      <c r="X1161" s="5"/>
      <c r="Y1161" s="140"/>
      <c r="Z1161" s="126"/>
      <c r="AA1161" s="136"/>
      <c r="AB1161" s="257"/>
      <c r="AC1161" s="140"/>
      <c r="AD1161" s="126"/>
      <c r="AE1161" s="136"/>
      <c r="AF1161" s="5"/>
      <c r="AG1161" s="140"/>
      <c r="AH1161" s="126"/>
      <c r="AI1161" s="155"/>
      <c r="AJ1161" s="123"/>
      <c r="AK1161" s="139"/>
      <c r="AL1161" s="124"/>
      <c r="AM1161" s="155">
        <f>VLOOKUP(C1161,'9'!$B$2:$H$1187,3,FALSE)</f>
        <v>2.1967592592592594E-2</v>
      </c>
      <c r="AN1161" s="123">
        <f>VLOOKUP(C1161,'9'!$B$2:$H$1187,4,FALSE)</f>
        <v>111</v>
      </c>
      <c r="AO1161" s="139">
        <f>VLOOKUP(AN1161,Баллы!$A$2:$B$101,2)+AP1161/2</f>
        <v>3.5</v>
      </c>
      <c r="AP1161" s="124">
        <f>VLOOKUP(C1161,'9'!$B$2:$H$1187,6,FALSE)</f>
        <v>5</v>
      </c>
      <c r="AQ1161" s="122"/>
      <c r="AR1161" s="123"/>
      <c r="AS1161" s="139"/>
      <c r="AT1161" s="124"/>
      <c r="AU1161" s="122"/>
      <c r="AV1161" s="123"/>
      <c r="AW1161" s="139"/>
      <c r="AX1161" s="124"/>
    </row>
    <row r="1162" spans="1:50">
      <c r="A1162" s="245">
        <f>IF(D1162=0," ",RANK(D1162,$D$3:$D$1238,0))</f>
        <v>1102</v>
      </c>
      <c r="B1162" s="246">
        <v>1102</v>
      </c>
      <c r="C1162" s="283" t="s">
        <v>5193</v>
      </c>
      <c r="D1162" s="115">
        <f>I1162+M1162+Q1162+U1162+Y1162+AC1162+AG1162+AK1162+AO1162+AW1162+AS1162</f>
        <v>3.5</v>
      </c>
      <c r="E1162" s="115">
        <f>J1162+N1162+R1162+V1162+Z1162+AD1162+AH1162+AL1162+AP1162+AX1162+AT1162</f>
        <v>5</v>
      </c>
      <c r="F1162" s="273">
        <f>COUNTA(H1162,L1162,P1162,T1162,X1162,AB1162,AF1162,AJ1162,AN1162,AV1162,AR1162)</f>
        <v>1</v>
      </c>
      <c r="G1162" s="121"/>
      <c r="H1162" s="5"/>
      <c r="I1162" s="140"/>
      <c r="J1162" s="126"/>
      <c r="K1162" s="125"/>
      <c r="L1162" s="5"/>
      <c r="M1162" s="140"/>
      <c r="N1162" s="126"/>
      <c r="O1162" s="125"/>
      <c r="P1162" s="5"/>
      <c r="Q1162" s="140"/>
      <c r="R1162" s="126"/>
      <c r="S1162" s="125"/>
      <c r="T1162" s="5"/>
      <c r="U1162" s="140"/>
      <c r="V1162" s="126"/>
      <c r="W1162" s="136"/>
      <c r="X1162" s="5"/>
      <c r="Y1162" s="140"/>
      <c r="Z1162" s="126"/>
      <c r="AA1162" s="136"/>
      <c r="AB1162" s="257"/>
      <c r="AC1162" s="140"/>
      <c r="AD1162" s="126"/>
      <c r="AE1162" s="136"/>
      <c r="AF1162" s="5"/>
      <c r="AG1162" s="140"/>
      <c r="AH1162" s="126"/>
      <c r="AI1162" s="155"/>
      <c r="AJ1162" s="123"/>
      <c r="AK1162" s="139"/>
      <c r="AL1162" s="124"/>
      <c r="AM1162" s="155">
        <f>VLOOKUP(C1162,'9'!$B$2:$H$1187,3,FALSE)</f>
        <v>2.2326388888888889E-2</v>
      </c>
      <c r="AN1162" s="123">
        <f>VLOOKUP(C1162,'9'!$B$2:$H$1187,4,FALSE)</f>
        <v>112</v>
      </c>
      <c r="AO1162" s="139">
        <f>VLOOKUP(AN1162,Баллы!$A$2:$B$101,2)+AP1162/2</f>
        <v>3.5</v>
      </c>
      <c r="AP1162" s="124">
        <f>VLOOKUP(C1162,'9'!$B$2:$H$1187,6,FALSE)</f>
        <v>5</v>
      </c>
      <c r="AQ1162" s="122"/>
      <c r="AR1162" s="123"/>
      <c r="AS1162" s="139"/>
      <c r="AT1162" s="124"/>
      <c r="AU1162" s="122"/>
      <c r="AV1162" s="123"/>
      <c r="AW1162" s="139"/>
      <c r="AX1162" s="124"/>
    </row>
    <row r="1163" spans="1:50">
      <c r="A1163" s="245">
        <f>IF(D1163=0," ",RANK(D1163,$D$3:$D$1238,0))</f>
        <v>1102</v>
      </c>
      <c r="B1163" s="246">
        <v>1102</v>
      </c>
      <c r="C1163" s="283" t="s">
        <v>5197</v>
      </c>
      <c r="D1163" s="115">
        <f>I1163+M1163+Q1163+U1163+Y1163+AC1163+AG1163+AK1163+AO1163+AW1163+AS1163</f>
        <v>3.5</v>
      </c>
      <c r="E1163" s="115">
        <f>J1163+N1163+R1163+V1163+Z1163+AD1163+AH1163+AL1163+AP1163+AX1163+AT1163</f>
        <v>5</v>
      </c>
      <c r="F1163" s="273">
        <f>COUNTA(H1163,L1163,P1163,T1163,X1163,AB1163,AF1163,AJ1163,AN1163,AV1163,AR1163)</f>
        <v>1</v>
      </c>
      <c r="G1163" s="121"/>
      <c r="H1163" s="5"/>
      <c r="I1163" s="140"/>
      <c r="J1163" s="126"/>
      <c r="K1163" s="125"/>
      <c r="L1163" s="5"/>
      <c r="M1163" s="140"/>
      <c r="N1163" s="126"/>
      <c r="O1163" s="125"/>
      <c r="P1163" s="5"/>
      <c r="Q1163" s="140"/>
      <c r="R1163" s="126"/>
      <c r="S1163" s="125"/>
      <c r="T1163" s="5"/>
      <c r="U1163" s="140"/>
      <c r="V1163" s="126"/>
      <c r="W1163" s="136"/>
      <c r="X1163" s="5"/>
      <c r="Y1163" s="140"/>
      <c r="Z1163" s="126"/>
      <c r="AA1163" s="136"/>
      <c r="AB1163" s="257"/>
      <c r="AC1163" s="140"/>
      <c r="AD1163" s="126"/>
      <c r="AE1163" s="136"/>
      <c r="AF1163" s="5"/>
      <c r="AG1163" s="140"/>
      <c r="AH1163" s="126"/>
      <c r="AI1163" s="155"/>
      <c r="AJ1163" s="123"/>
      <c r="AK1163" s="139"/>
      <c r="AL1163" s="124"/>
      <c r="AM1163" s="155">
        <f>VLOOKUP(C1163,'9'!$B$2:$H$1187,3,FALSE)</f>
        <v>2.2905092592592591E-2</v>
      </c>
      <c r="AN1163" s="123">
        <f>VLOOKUP(C1163,'9'!$B$2:$H$1187,4,FALSE)</f>
        <v>114</v>
      </c>
      <c r="AO1163" s="139">
        <f>VLOOKUP(AN1163,Баллы!$A$2:$B$101,2)+AP1163/2</f>
        <v>3.5</v>
      </c>
      <c r="AP1163" s="124">
        <f>VLOOKUP(C1163,'9'!$B$2:$H$1187,6,FALSE)</f>
        <v>5</v>
      </c>
      <c r="AQ1163" s="122"/>
      <c r="AR1163" s="123"/>
      <c r="AS1163" s="139"/>
      <c r="AT1163" s="124"/>
      <c r="AU1163" s="122"/>
      <c r="AV1163" s="123"/>
      <c r="AW1163" s="139"/>
      <c r="AX1163" s="124"/>
    </row>
    <row r="1164" spans="1:50">
      <c r="A1164" s="245">
        <f>IF(D1164=0," ",RANK(D1164,$D$3:$D$1238,0))</f>
        <v>1102</v>
      </c>
      <c r="B1164" s="246">
        <v>1102</v>
      </c>
      <c r="C1164" s="283" t="s">
        <v>5199</v>
      </c>
      <c r="D1164" s="115">
        <f>I1164+M1164+Q1164+U1164+Y1164+AC1164+AG1164+AK1164+AO1164+AW1164+AS1164</f>
        <v>3.5</v>
      </c>
      <c r="E1164" s="115">
        <f>J1164+N1164+R1164+V1164+Z1164+AD1164+AH1164+AL1164+AP1164+AX1164+AT1164</f>
        <v>5</v>
      </c>
      <c r="F1164" s="273">
        <f>COUNTA(H1164,L1164,P1164,T1164,X1164,AB1164,AF1164,AJ1164,AN1164,AV1164,AR1164)</f>
        <v>1</v>
      </c>
      <c r="G1164" s="121"/>
      <c r="H1164" s="5"/>
      <c r="I1164" s="140"/>
      <c r="J1164" s="126"/>
      <c r="K1164" s="125"/>
      <c r="L1164" s="5"/>
      <c r="M1164" s="140"/>
      <c r="N1164" s="126"/>
      <c r="O1164" s="125"/>
      <c r="P1164" s="5"/>
      <c r="Q1164" s="140"/>
      <c r="R1164" s="126"/>
      <c r="S1164" s="125"/>
      <c r="T1164" s="5"/>
      <c r="U1164" s="140"/>
      <c r="V1164" s="126"/>
      <c r="W1164" s="136"/>
      <c r="X1164" s="5"/>
      <c r="Y1164" s="140"/>
      <c r="Z1164" s="126"/>
      <c r="AA1164" s="136"/>
      <c r="AB1164" s="257"/>
      <c r="AC1164" s="140"/>
      <c r="AD1164" s="126"/>
      <c r="AE1164" s="136"/>
      <c r="AF1164" s="5"/>
      <c r="AG1164" s="140"/>
      <c r="AH1164" s="126"/>
      <c r="AI1164" s="155"/>
      <c r="AJ1164" s="123"/>
      <c r="AK1164" s="139"/>
      <c r="AL1164" s="124"/>
      <c r="AM1164" s="155">
        <f>VLOOKUP(C1164,'9'!$B$2:$H$1187,3,FALSE)</f>
        <v>2.2152777777777778E-2</v>
      </c>
      <c r="AN1164" s="123">
        <f>VLOOKUP(C1164,'9'!$B$2:$H$1187,4,FALSE)</f>
        <v>115</v>
      </c>
      <c r="AO1164" s="139">
        <f>VLOOKUP(AN1164,Баллы!$A$2:$B$101,2)+AP1164/2</f>
        <v>3.5</v>
      </c>
      <c r="AP1164" s="124">
        <f>VLOOKUP(C1164,'9'!$B$2:$H$1187,6,FALSE)</f>
        <v>5</v>
      </c>
      <c r="AQ1164" s="122"/>
      <c r="AR1164" s="123"/>
      <c r="AS1164" s="139"/>
      <c r="AT1164" s="124"/>
      <c r="AU1164" s="122"/>
      <c r="AV1164" s="123"/>
      <c r="AW1164" s="139"/>
      <c r="AX1164" s="124"/>
    </row>
    <row r="1165" spans="1:50">
      <c r="A1165" s="245">
        <f>IF(D1165=0," ",RANK(D1165,$D$3:$D$1238,0))</f>
        <v>1102</v>
      </c>
      <c r="B1165" s="246">
        <v>1102</v>
      </c>
      <c r="C1165" s="283" t="s">
        <v>5200</v>
      </c>
      <c r="D1165" s="115">
        <f>I1165+M1165+Q1165+U1165+Y1165+AC1165+AG1165+AK1165+AO1165+AW1165+AS1165</f>
        <v>3.5</v>
      </c>
      <c r="E1165" s="115">
        <f>J1165+N1165+R1165+V1165+Z1165+AD1165+AH1165+AL1165+AP1165+AX1165+AT1165</f>
        <v>5</v>
      </c>
      <c r="F1165" s="273">
        <f>COUNTA(H1165,L1165,P1165,T1165,X1165,AB1165,AF1165,AJ1165,AN1165,AV1165,AR1165)</f>
        <v>1</v>
      </c>
      <c r="G1165" s="121"/>
      <c r="H1165" s="5"/>
      <c r="I1165" s="140"/>
      <c r="J1165" s="126"/>
      <c r="K1165" s="125"/>
      <c r="L1165" s="5"/>
      <c r="M1165" s="140"/>
      <c r="N1165" s="126"/>
      <c r="O1165" s="125"/>
      <c r="P1165" s="5"/>
      <c r="Q1165" s="140"/>
      <c r="R1165" s="126"/>
      <c r="S1165" s="125"/>
      <c r="T1165" s="5"/>
      <c r="U1165" s="140"/>
      <c r="V1165" s="126"/>
      <c r="W1165" s="136"/>
      <c r="X1165" s="5"/>
      <c r="Y1165" s="140"/>
      <c r="Z1165" s="126"/>
      <c r="AA1165" s="136"/>
      <c r="AB1165" s="257"/>
      <c r="AC1165" s="140"/>
      <c r="AD1165" s="126"/>
      <c r="AE1165" s="136"/>
      <c r="AF1165" s="5"/>
      <c r="AG1165" s="140"/>
      <c r="AH1165" s="126"/>
      <c r="AI1165" s="155"/>
      <c r="AJ1165" s="123"/>
      <c r="AK1165" s="139"/>
      <c r="AL1165" s="124"/>
      <c r="AM1165" s="155">
        <f>VLOOKUP(C1165,'9'!$B$2:$H$1187,3,FALSE)</f>
        <v>2.193287037037037E-2</v>
      </c>
      <c r="AN1165" s="123">
        <f>VLOOKUP(C1165,'9'!$B$2:$H$1187,4,FALSE)</f>
        <v>116</v>
      </c>
      <c r="AO1165" s="139">
        <f>VLOOKUP(AN1165,Баллы!$A$2:$B$101,2)+AP1165/2</f>
        <v>3.5</v>
      </c>
      <c r="AP1165" s="124">
        <f>VLOOKUP(C1165,'9'!$B$2:$H$1187,6,FALSE)</f>
        <v>5</v>
      </c>
      <c r="AQ1165" s="122"/>
      <c r="AR1165" s="123"/>
      <c r="AS1165" s="139"/>
      <c r="AT1165" s="124"/>
      <c r="AU1165" s="122"/>
      <c r="AV1165" s="123"/>
      <c r="AW1165" s="139"/>
      <c r="AX1165" s="124"/>
    </row>
    <row r="1166" spans="1:50">
      <c r="A1166" s="245">
        <f>IF(D1166=0," ",RANK(D1166,$D$3:$D$1238,0))</f>
        <v>1102</v>
      </c>
      <c r="B1166" s="246">
        <v>1102</v>
      </c>
      <c r="C1166" s="283" t="s">
        <v>5201</v>
      </c>
      <c r="D1166" s="115">
        <f>I1166+M1166+Q1166+U1166+Y1166+AC1166+AG1166+AK1166+AO1166+AW1166+AS1166</f>
        <v>3.5</v>
      </c>
      <c r="E1166" s="115">
        <f>J1166+N1166+R1166+V1166+Z1166+AD1166+AH1166+AL1166+AP1166+AX1166+AT1166</f>
        <v>5</v>
      </c>
      <c r="F1166" s="273">
        <f>COUNTA(H1166,L1166,P1166,T1166,X1166,AB1166,AF1166,AJ1166,AN1166,AV1166,AR1166)</f>
        <v>1</v>
      </c>
      <c r="G1166" s="121"/>
      <c r="H1166" s="5"/>
      <c r="I1166" s="140"/>
      <c r="J1166" s="126"/>
      <c r="K1166" s="125"/>
      <c r="L1166" s="5"/>
      <c r="M1166" s="140"/>
      <c r="N1166" s="126"/>
      <c r="O1166" s="125"/>
      <c r="P1166" s="5"/>
      <c r="Q1166" s="140"/>
      <c r="R1166" s="126"/>
      <c r="S1166" s="125"/>
      <c r="T1166" s="5"/>
      <c r="U1166" s="140"/>
      <c r="V1166" s="126"/>
      <c r="W1166" s="136"/>
      <c r="X1166" s="5"/>
      <c r="Y1166" s="140"/>
      <c r="Z1166" s="126"/>
      <c r="AA1166" s="136"/>
      <c r="AB1166" s="257"/>
      <c r="AC1166" s="140"/>
      <c r="AD1166" s="126"/>
      <c r="AE1166" s="136"/>
      <c r="AF1166" s="5"/>
      <c r="AG1166" s="140"/>
      <c r="AH1166" s="126"/>
      <c r="AI1166" s="155"/>
      <c r="AJ1166" s="123"/>
      <c r="AK1166" s="139"/>
      <c r="AL1166" s="124"/>
      <c r="AM1166" s="155">
        <f>VLOOKUP(C1166,'9'!$B$2:$H$1187,3,FALSE)</f>
        <v>2.2060185185185186E-2</v>
      </c>
      <c r="AN1166" s="123">
        <f>VLOOKUP(C1166,'9'!$B$2:$H$1187,4,FALSE)</f>
        <v>117</v>
      </c>
      <c r="AO1166" s="139">
        <f>VLOOKUP(AN1166,Баллы!$A$2:$B$101,2)+AP1166/2</f>
        <v>3.5</v>
      </c>
      <c r="AP1166" s="124">
        <f>VLOOKUP(C1166,'9'!$B$2:$H$1187,6,FALSE)</f>
        <v>5</v>
      </c>
      <c r="AQ1166" s="122"/>
      <c r="AR1166" s="123"/>
      <c r="AS1166" s="139"/>
      <c r="AT1166" s="124"/>
      <c r="AU1166" s="122"/>
      <c r="AV1166" s="123"/>
      <c r="AW1166" s="139"/>
      <c r="AX1166" s="124"/>
    </row>
    <row r="1167" spans="1:50">
      <c r="A1167" s="245">
        <f>IF(D1167=0," ",RANK(D1167,$D$3:$D$1238,0))</f>
        <v>1102</v>
      </c>
      <c r="B1167" s="246">
        <v>1102</v>
      </c>
      <c r="C1167" s="283" t="s">
        <v>5205</v>
      </c>
      <c r="D1167" s="115">
        <f>I1167+M1167+Q1167+U1167+Y1167+AC1167+AG1167+AK1167+AO1167+AW1167+AS1167</f>
        <v>3.5</v>
      </c>
      <c r="E1167" s="115">
        <f>J1167+N1167+R1167+V1167+Z1167+AD1167+AH1167+AL1167+AP1167+AX1167+AT1167</f>
        <v>5</v>
      </c>
      <c r="F1167" s="273">
        <f>COUNTA(H1167,L1167,P1167,T1167,X1167,AB1167,AF1167,AJ1167,AN1167,AV1167,AR1167)</f>
        <v>1</v>
      </c>
      <c r="G1167" s="121"/>
      <c r="H1167" s="5"/>
      <c r="I1167" s="140"/>
      <c r="J1167" s="126"/>
      <c r="K1167" s="125"/>
      <c r="L1167" s="5"/>
      <c r="M1167" s="140"/>
      <c r="N1167" s="126"/>
      <c r="O1167" s="125"/>
      <c r="P1167" s="5"/>
      <c r="Q1167" s="140"/>
      <c r="R1167" s="126"/>
      <c r="S1167" s="125"/>
      <c r="T1167" s="5"/>
      <c r="U1167" s="140"/>
      <c r="V1167" s="126"/>
      <c r="W1167" s="136"/>
      <c r="X1167" s="5"/>
      <c r="Y1167" s="140"/>
      <c r="Z1167" s="126"/>
      <c r="AA1167" s="136"/>
      <c r="AB1167" s="257"/>
      <c r="AC1167" s="140"/>
      <c r="AD1167" s="126"/>
      <c r="AE1167" s="136"/>
      <c r="AF1167" s="5"/>
      <c r="AG1167" s="140"/>
      <c r="AH1167" s="126"/>
      <c r="AI1167" s="155"/>
      <c r="AJ1167" s="123"/>
      <c r="AK1167" s="139"/>
      <c r="AL1167" s="124"/>
      <c r="AM1167" s="155">
        <f>VLOOKUP(C1167,'9'!$B$2:$H$1187,3,FALSE)</f>
        <v>2.2280092592592591E-2</v>
      </c>
      <c r="AN1167" s="123">
        <f>VLOOKUP(C1167,'9'!$B$2:$H$1187,4,FALSE)</f>
        <v>119</v>
      </c>
      <c r="AO1167" s="139">
        <f>VLOOKUP(AN1167,Баллы!$A$2:$B$101,2)+AP1167/2</f>
        <v>3.5</v>
      </c>
      <c r="AP1167" s="124">
        <f>VLOOKUP(C1167,'9'!$B$2:$H$1187,6,FALSE)</f>
        <v>5</v>
      </c>
      <c r="AQ1167" s="122"/>
      <c r="AR1167" s="123"/>
      <c r="AS1167" s="139"/>
      <c r="AT1167" s="124"/>
      <c r="AU1167" s="122"/>
      <c r="AV1167" s="123"/>
      <c r="AW1167" s="139"/>
      <c r="AX1167" s="124"/>
    </row>
    <row r="1168" spans="1:50">
      <c r="A1168" s="245">
        <f>IF(D1168=0," ",RANK(D1168,$D$3:$D$1238,0))</f>
        <v>1102</v>
      </c>
      <c r="B1168" s="246">
        <v>1102</v>
      </c>
      <c r="C1168" s="283" t="s">
        <v>5206</v>
      </c>
      <c r="D1168" s="115">
        <f>I1168+M1168+Q1168+U1168+Y1168+AC1168+AG1168+AK1168+AO1168+AW1168+AS1168</f>
        <v>3.5</v>
      </c>
      <c r="E1168" s="115">
        <f>J1168+N1168+R1168+V1168+Z1168+AD1168+AH1168+AL1168+AP1168+AX1168+AT1168</f>
        <v>5</v>
      </c>
      <c r="F1168" s="273">
        <f>COUNTA(H1168,L1168,P1168,T1168,X1168,AB1168,AF1168,AJ1168,AN1168,AV1168,AR1168)</f>
        <v>1</v>
      </c>
      <c r="G1168" s="121"/>
      <c r="H1168" s="5"/>
      <c r="I1168" s="140"/>
      <c r="J1168" s="126"/>
      <c r="K1168" s="125"/>
      <c r="L1168" s="5"/>
      <c r="M1168" s="140"/>
      <c r="N1168" s="126"/>
      <c r="O1168" s="125"/>
      <c r="P1168" s="5"/>
      <c r="Q1168" s="140"/>
      <c r="R1168" s="126"/>
      <c r="S1168" s="125"/>
      <c r="T1168" s="5"/>
      <c r="U1168" s="140"/>
      <c r="V1168" s="126"/>
      <c r="W1168" s="136"/>
      <c r="X1168" s="5"/>
      <c r="Y1168" s="140"/>
      <c r="Z1168" s="126"/>
      <c r="AA1168" s="136"/>
      <c r="AB1168" s="257"/>
      <c r="AC1168" s="140"/>
      <c r="AD1168" s="126"/>
      <c r="AE1168" s="136"/>
      <c r="AF1168" s="5"/>
      <c r="AG1168" s="140"/>
      <c r="AH1168" s="126"/>
      <c r="AI1168" s="155"/>
      <c r="AJ1168" s="123"/>
      <c r="AK1168" s="139"/>
      <c r="AL1168" s="124"/>
      <c r="AM1168" s="155">
        <f>VLOOKUP(C1168,'9'!$B$2:$H$1187,3,FALSE)</f>
        <v>2.269675925925926E-2</v>
      </c>
      <c r="AN1168" s="123">
        <f>VLOOKUP(C1168,'9'!$B$2:$H$1187,4,FALSE)</f>
        <v>120</v>
      </c>
      <c r="AO1168" s="139">
        <f>VLOOKUP(AN1168,Баллы!$A$2:$B$101,2)+AP1168/2</f>
        <v>3.5</v>
      </c>
      <c r="AP1168" s="124">
        <f>VLOOKUP(C1168,'9'!$B$2:$H$1187,6,FALSE)</f>
        <v>5</v>
      </c>
      <c r="AQ1168" s="122"/>
      <c r="AR1168" s="123"/>
      <c r="AS1168" s="139"/>
      <c r="AT1168" s="124"/>
      <c r="AU1168" s="122"/>
      <c r="AV1168" s="123"/>
      <c r="AW1168" s="139"/>
      <c r="AX1168" s="124"/>
    </row>
    <row r="1169" spans="1:50">
      <c r="A1169" s="245">
        <f>IF(D1169=0," ",RANK(D1169,$D$3:$D$1238,0))</f>
        <v>1102</v>
      </c>
      <c r="B1169" s="246">
        <v>1102</v>
      </c>
      <c r="C1169" s="283" t="s">
        <v>5208</v>
      </c>
      <c r="D1169" s="115">
        <f>I1169+M1169+Q1169+U1169+Y1169+AC1169+AG1169+AK1169+AO1169+AW1169+AS1169</f>
        <v>3.5</v>
      </c>
      <c r="E1169" s="115">
        <f>J1169+N1169+R1169+V1169+Z1169+AD1169+AH1169+AL1169+AP1169+AX1169+AT1169</f>
        <v>5</v>
      </c>
      <c r="F1169" s="273">
        <f>COUNTA(H1169,L1169,P1169,T1169,X1169,AB1169,AF1169,AJ1169,AN1169,AV1169,AR1169)</f>
        <v>1</v>
      </c>
      <c r="G1169" s="121"/>
      <c r="H1169" s="5"/>
      <c r="I1169" s="140"/>
      <c r="J1169" s="126"/>
      <c r="K1169" s="125"/>
      <c r="L1169" s="5"/>
      <c r="M1169" s="140"/>
      <c r="N1169" s="126"/>
      <c r="O1169" s="125"/>
      <c r="P1169" s="5"/>
      <c r="Q1169" s="140"/>
      <c r="R1169" s="126"/>
      <c r="S1169" s="125"/>
      <c r="T1169" s="5"/>
      <c r="U1169" s="140"/>
      <c r="V1169" s="126"/>
      <c r="W1169" s="136"/>
      <c r="X1169" s="5"/>
      <c r="Y1169" s="140"/>
      <c r="Z1169" s="126"/>
      <c r="AA1169" s="136"/>
      <c r="AB1169" s="257"/>
      <c r="AC1169" s="140"/>
      <c r="AD1169" s="126"/>
      <c r="AE1169" s="136"/>
      <c r="AF1169" s="5"/>
      <c r="AG1169" s="140"/>
      <c r="AH1169" s="126"/>
      <c r="AI1169" s="155"/>
      <c r="AJ1169" s="123"/>
      <c r="AK1169" s="139"/>
      <c r="AL1169" s="124"/>
      <c r="AM1169" s="155">
        <f>VLOOKUP(C1169,'9'!$B$2:$H$1187,3,FALSE)</f>
        <v>2.3136574074074073E-2</v>
      </c>
      <c r="AN1169" s="123">
        <f>VLOOKUP(C1169,'9'!$B$2:$H$1187,4,FALSE)</f>
        <v>121</v>
      </c>
      <c r="AO1169" s="139">
        <f>VLOOKUP(AN1169,Баллы!$A$2:$B$101,2)+AP1169/2</f>
        <v>3.5</v>
      </c>
      <c r="AP1169" s="124">
        <f>VLOOKUP(C1169,'9'!$B$2:$H$1187,6,FALSE)</f>
        <v>5</v>
      </c>
      <c r="AQ1169" s="122"/>
      <c r="AR1169" s="123"/>
      <c r="AS1169" s="139"/>
      <c r="AT1169" s="124"/>
      <c r="AU1169" s="122"/>
      <c r="AV1169" s="123"/>
      <c r="AW1169" s="139"/>
      <c r="AX1169" s="124"/>
    </row>
    <row r="1170" spans="1:50">
      <c r="A1170" s="245">
        <f>IF(D1170=0," ",RANK(D1170,$D$3:$D$1238,0))</f>
        <v>1102</v>
      </c>
      <c r="B1170" s="246">
        <v>1102</v>
      </c>
      <c r="C1170" s="283" t="s">
        <v>5211</v>
      </c>
      <c r="D1170" s="115">
        <f>I1170+M1170+Q1170+U1170+Y1170+AC1170+AG1170+AK1170+AO1170+AW1170+AS1170</f>
        <v>3.5</v>
      </c>
      <c r="E1170" s="115">
        <f>J1170+N1170+R1170+V1170+Z1170+AD1170+AH1170+AL1170+AP1170+AX1170+AT1170</f>
        <v>5</v>
      </c>
      <c r="F1170" s="273">
        <f>COUNTA(H1170,L1170,P1170,T1170,X1170,AB1170,AF1170,AJ1170,AN1170,AV1170,AR1170)</f>
        <v>1</v>
      </c>
      <c r="G1170" s="121"/>
      <c r="H1170" s="5"/>
      <c r="I1170" s="140"/>
      <c r="J1170" s="126"/>
      <c r="K1170" s="125"/>
      <c r="L1170" s="5"/>
      <c r="M1170" s="140"/>
      <c r="N1170" s="126"/>
      <c r="O1170" s="125"/>
      <c r="P1170" s="5"/>
      <c r="Q1170" s="140"/>
      <c r="R1170" s="126"/>
      <c r="S1170" s="125"/>
      <c r="T1170" s="5"/>
      <c r="U1170" s="140"/>
      <c r="V1170" s="126"/>
      <c r="W1170" s="136"/>
      <c r="X1170" s="5"/>
      <c r="Y1170" s="140"/>
      <c r="Z1170" s="126"/>
      <c r="AA1170" s="136"/>
      <c r="AB1170" s="257"/>
      <c r="AC1170" s="140"/>
      <c r="AD1170" s="126"/>
      <c r="AE1170" s="136"/>
      <c r="AF1170" s="5"/>
      <c r="AG1170" s="140"/>
      <c r="AH1170" s="126"/>
      <c r="AI1170" s="155"/>
      <c r="AJ1170" s="123"/>
      <c r="AK1170" s="139"/>
      <c r="AL1170" s="124"/>
      <c r="AM1170" s="155">
        <f>VLOOKUP(C1170,'9'!$B$2:$H$1187,3,FALSE)</f>
        <v>2.2766203703703705E-2</v>
      </c>
      <c r="AN1170" s="123">
        <f>VLOOKUP(C1170,'9'!$B$2:$H$1187,4,FALSE)</f>
        <v>122</v>
      </c>
      <c r="AO1170" s="139">
        <f>VLOOKUP(AN1170,Баллы!$A$2:$B$101,2)+AP1170/2</f>
        <v>3.5</v>
      </c>
      <c r="AP1170" s="124">
        <f>VLOOKUP(C1170,'9'!$B$2:$H$1187,6,FALSE)</f>
        <v>5</v>
      </c>
      <c r="AQ1170" s="122"/>
      <c r="AR1170" s="123"/>
      <c r="AS1170" s="139"/>
      <c r="AT1170" s="124"/>
      <c r="AU1170" s="122"/>
      <c r="AV1170" s="123"/>
      <c r="AW1170" s="139"/>
      <c r="AX1170" s="124"/>
    </row>
    <row r="1171" spans="1:50">
      <c r="A1171" s="245">
        <f>IF(D1171=0," ",RANK(D1171,$D$3:$D$1238,0))</f>
        <v>1102</v>
      </c>
      <c r="B1171" s="246">
        <v>1102</v>
      </c>
      <c r="C1171" s="283" t="s">
        <v>5213</v>
      </c>
      <c r="D1171" s="115">
        <f>I1171+M1171+Q1171+U1171+Y1171+AC1171+AG1171+AK1171+AO1171+AW1171+AS1171</f>
        <v>3.5</v>
      </c>
      <c r="E1171" s="115">
        <f>J1171+N1171+R1171+V1171+Z1171+AD1171+AH1171+AL1171+AP1171+AX1171+AT1171</f>
        <v>5</v>
      </c>
      <c r="F1171" s="273">
        <f>COUNTA(H1171,L1171,P1171,T1171,X1171,AB1171,AF1171,AJ1171,AN1171,AV1171,AR1171)</f>
        <v>1</v>
      </c>
      <c r="G1171" s="121"/>
      <c r="H1171" s="5"/>
      <c r="I1171" s="140"/>
      <c r="J1171" s="126"/>
      <c r="K1171" s="125"/>
      <c r="L1171" s="5"/>
      <c r="M1171" s="140"/>
      <c r="N1171" s="126"/>
      <c r="O1171" s="125"/>
      <c r="P1171" s="5"/>
      <c r="Q1171" s="140"/>
      <c r="R1171" s="126"/>
      <c r="S1171" s="125"/>
      <c r="T1171" s="5"/>
      <c r="U1171" s="140"/>
      <c r="V1171" s="126"/>
      <c r="W1171" s="136"/>
      <c r="X1171" s="5"/>
      <c r="Y1171" s="140"/>
      <c r="Z1171" s="126"/>
      <c r="AA1171" s="136"/>
      <c r="AB1171" s="257"/>
      <c r="AC1171" s="140"/>
      <c r="AD1171" s="126"/>
      <c r="AE1171" s="136"/>
      <c r="AF1171" s="5"/>
      <c r="AG1171" s="140"/>
      <c r="AH1171" s="126"/>
      <c r="AI1171" s="155"/>
      <c r="AJ1171" s="123"/>
      <c r="AK1171" s="139"/>
      <c r="AL1171" s="124"/>
      <c r="AM1171" s="155">
        <f>VLOOKUP(C1171,'9'!$B$2:$H$1187,3,FALSE)</f>
        <v>2.2569444444444444E-2</v>
      </c>
      <c r="AN1171" s="123">
        <f>VLOOKUP(C1171,'9'!$B$2:$H$1187,4,FALSE)</f>
        <v>123</v>
      </c>
      <c r="AO1171" s="139">
        <f>VLOOKUP(AN1171,Баллы!$A$2:$B$101,2)+AP1171/2</f>
        <v>3.5</v>
      </c>
      <c r="AP1171" s="124">
        <f>VLOOKUP(C1171,'9'!$B$2:$H$1187,6,FALSE)</f>
        <v>5</v>
      </c>
      <c r="AQ1171" s="122"/>
      <c r="AR1171" s="123"/>
      <c r="AS1171" s="139"/>
      <c r="AT1171" s="124"/>
      <c r="AU1171" s="122"/>
      <c r="AV1171" s="123"/>
      <c r="AW1171" s="139"/>
      <c r="AX1171" s="124"/>
    </row>
    <row r="1172" spans="1:50">
      <c r="A1172" s="245">
        <f>IF(D1172=0," ",RANK(D1172,$D$3:$D$1238,0))</f>
        <v>1102</v>
      </c>
      <c r="B1172" s="246">
        <v>1102</v>
      </c>
      <c r="C1172" s="283" t="s">
        <v>5215</v>
      </c>
      <c r="D1172" s="115">
        <f>I1172+M1172+Q1172+U1172+Y1172+AC1172+AG1172+AK1172+AO1172+AW1172+AS1172</f>
        <v>3.5</v>
      </c>
      <c r="E1172" s="115">
        <f>J1172+N1172+R1172+V1172+Z1172+AD1172+AH1172+AL1172+AP1172+AX1172+AT1172</f>
        <v>5</v>
      </c>
      <c r="F1172" s="273">
        <f>COUNTA(H1172,L1172,P1172,T1172,X1172,AB1172,AF1172,AJ1172,AN1172,AV1172,AR1172)</f>
        <v>1</v>
      </c>
      <c r="G1172" s="121"/>
      <c r="H1172" s="5"/>
      <c r="I1172" s="140"/>
      <c r="J1172" s="126"/>
      <c r="K1172" s="125"/>
      <c r="L1172" s="5"/>
      <c r="M1172" s="140"/>
      <c r="N1172" s="126"/>
      <c r="O1172" s="125"/>
      <c r="P1172" s="5"/>
      <c r="Q1172" s="140"/>
      <c r="R1172" s="126"/>
      <c r="S1172" s="125"/>
      <c r="T1172" s="5"/>
      <c r="U1172" s="140"/>
      <c r="V1172" s="126"/>
      <c r="W1172" s="136"/>
      <c r="X1172" s="5"/>
      <c r="Y1172" s="140"/>
      <c r="Z1172" s="126"/>
      <c r="AA1172" s="136"/>
      <c r="AB1172" s="257"/>
      <c r="AC1172" s="140"/>
      <c r="AD1172" s="126"/>
      <c r="AE1172" s="136"/>
      <c r="AF1172" s="5"/>
      <c r="AG1172" s="140"/>
      <c r="AH1172" s="126"/>
      <c r="AI1172" s="155"/>
      <c r="AJ1172" s="123"/>
      <c r="AK1172" s="139"/>
      <c r="AL1172" s="124"/>
      <c r="AM1172" s="155">
        <f>VLOOKUP(C1172,'9'!$B$2:$H$1187,3,FALSE)</f>
        <v>2.2418981481481481E-2</v>
      </c>
      <c r="AN1172" s="123">
        <f>VLOOKUP(C1172,'9'!$B$2:$H$1187,4,FALSE)</f>
        <v>124</v>
      </c>
      <c r="AO1172" s="139">
        <f>VLOOKUP(AN1172,Баллы!$A$2:$B$101,2)+AP1172/2</f>
        <v>3.5</v>
      </c>
      <c r="AP1172" s="124">
        <f>VLOOKUP(C1172,'9'!$B$2:$H$1187,6,FALSE)</f>
        <v>5</v>
      </c>
      <c r="AQ1172" s="122"/>
      <c r="AR1172" s="123"/>
      <c r="AS1172" s="139"/>
      <c r="AT1172" s="124"/>
      <c r="AU1172" s="122"/>
      <c r="AV1172" s="123"/>
      <c r="AW1172" s="139"/>
      <c r="AX1172" s="124"/>
    </row>
    <row r="1173" spans="1:50">
      <c r="A1173" s="245">
        <f>IF(D1173=0," ",RANK(D1173,$D$3:$D$1238,0))</f>
        <v>1102</v>
      </c>
      <c r="B1173" s="246">
        <v>1102</v>
      </c>
      <c r="C1173" s="283" t="s">
        <v>5219</v>
      </c>
      <c r="D1173" s="115">
        <f>I1173+M1173+Q1173+U1173+Y1173+AC1173+AG1173+AK1173+AO1173+AW1173+AS1173</f>
        <v>3.5</v>
      </c>
      <c r="E1173" s="115">
        <f>J1173+N1173+R1173+V1173+Z1173+AD1173+AH1173+AL1173+AP1173+AX1173+AT1173</f>
        <v>5</v>
      </c>
      <c r="F1173" s="273">
        <f>COUNTA(H1173,L1173,P1173,T1173,X1173,AB1173,AF1173,AJ1173,AN1173,AV1173,AR1173)</f>
        <v>1</v>
      </c>
      <c r="G1173" s="121"/>
      <c r="H1173" s="5"/>
      <c r="I1173" s="140"/>
      <c r="J1173" s="126"/>
      <c r="K1173" s="125"/>
      <c r="L1173" s="5"/>
      <c r="M1173" s="140"/>
      <c r="N1173" s="126"/>
      <c r="O1173" s="125"/>
      <c r="P1173" s="5"/>
      <c r="Q1173" s="140"/>
      <c r="R1173" s="126"/>
      <c r="S1173" s="125"/>
      <c r="T1173" s="5"/>
      <c r="U1173" s="140"/>
      <c r="V1173" s="126"/>
      <c r="W1173" s="136"/>
      <c r="X1173" s="5"/>
      <c r="Y1173" s="140"/>
      <c r="Z1173" s="126"/>
      <c r="AA1173" s="136"/>
      <c r="AB1173" s="257"/>
      <c r="AC1173" s="140"/>
      <c r="AD1173" s="126"/>
      <c r="AE1173" s="136"/>
      <c r="AF1173" s="5"/>
      <c r="AG1173" s="140"/>
      <c r="AH1173" s="126"/>
      <c r="AI1173" s="155"/>
      <c r="AJ1173" s="123"/>
      <c r="AK1173" s="139"/>
      <c r="AL1173" s="124"/>
      <c r="AM1173" s="155">
        <f>VLOOKUP(C1173,'9'!$B$2:$H$1187,3,FALSE)</f>
        <v>2.2499999999999999E-2</v>
      </c>
      <c r="AN1173" s="123">
        <f>VLOOKUP(C1173,'9'!$B$2:$H$1187,4,FALSE)</f>
        <v>127</v>
      </c>
      <c r="AO1173" s="139">
        <f>VLOOKUP(AN1173,Баллы!$A$2:$B$101,2)+AP1173/2</f>
        <v>3.5</v>
      </c>
      <c r="AP1173" s="124">
        <f>VLOOKUP(C1173,'9'!$B$2:$H$1187,6,FALSE)</f>
        <v>5</v>
      </c>
      <c r="AQ1173" s="122"/>
      <c r="AR1173" s="123"/>
      <c r="AS1173" s="139"/>
      <c r="AT1173" s="124"/>
      <c r="AU1173" s="122"/>
      <c r="AV1173" s="123"/>
      <c r="AW1173" s="139"/>
      <c r="AX1173" s="124"/>
    </row>
    <row r="1174" spans="1:50">
      <c r="A1174" s="245">
        <f>IF(D1174=0," ",RANK(D1174,$D$3:$D$1238,0))</f>
        <v>1102</v>
      </c>
      <c r="B1174" s="246">
        <v>1102</v>
      </c>
      <c r="C1174" s="283" t="s">
        <v>5222</v>
      </c>
      <c r="D1174" s="115">
        <f>I1174+M1174+Q1174+U1174+Y1174+AC1174+AG1174+AK1174+AO1174+AW1174+AS1174</f>
        <v>3.5</v>
      </c>
      <c r="E1174" s="115">
        <f>J1174+N1174+R1174+V1174+Z1174+AD1174+AH1174+AL1174+AP1174+AX1174+AT1174</f>
        <v>5</v>
      </c>
      <c r="F1174" s="273">
        <f>COUNTA(H1174,L1174,P1174,T1174,X1174,AB1174,AF1174,AJ1174,AN1174,AV1174,AR1174)</f>
        <v>1</v>
      </c>
      <c r="G1174" s="121"/>
      <c r="H1174" s="5"/>
      <c r="I1174" s="140"/>
      <c r="J1174" s="126"/>
      <c r="K1174" s="125"/>
      <c r="L1174" s="5"/>
      <c r="M1174" s="140"/>
      <c r="N1174" s="126"/>
      <c r="O1174" s="125"/>
      <c r="P1174" s="5"/>
      <c r="Q1174" s="140"/>
      <c r="R1174" s="126"/>
      <c r="S1174" s="125"/>
      <c r="T1174" s="5"/>
      <c r="U1174" s="140"/>
      <c r="V1174" s="126"/>
      <c r="W1174" s="136"/>
      <c r="X1174" s="5"/>
      <c r="Y1174" s="140"/>
      <c r="Z1174" s="126"/>
      <c r="AA1174" s="136"/>
      <c r="AB1174" s="257"/>
      <c r="AC1174" s="140"/>
      <c r="AD1174" s="126"/>
      <c r="AE1174" s="136"/>
      <c r="AF1174" s="5"/>
      <c r="AG1174" s="140"/>
      <c r="AH1174" s="126"/>
      <c r="AI1174" s="155"/>
      <c r="AJ1174" s="123"/>
      <c r="AK1174" s="139"/>
      <c r="AL1174" s="124"/>
      <c r="AM1174" s="155">
        <f>VLOOKUP(C1174,'9'!$B$2:$H$1187,3,FALSE)</f>
        <v>2.2858796296296297E-2</v>
      </c>
      <c r="AN1174" s="123">
        <f>VLOOKUP(C1174,'9'!$B$2:$H$1187,4,FALSE)</f>
        <v>129</v>
      </c>
      <c r="AO1174" s="139">
        <f>VLOOKUP(AN1174,Баллы!$A$2:$B$101,2)+AP1174/2</f>
        <v>3.5</v>
      </c>
      <c r="AP1174" s="124">
        <f>VLOOKUP(C1174,'9'!$B$2:$H$1187,6,FALSE)</f>
        <v>5</v>
      </c>
      <c r="AQ1174" s="122"/>
      <c r="AR1174" s="123"/>
      <c r="AS1174" s="139"/>
      <c r="AT1174" s="124"/>
      <c r="AU1174" s="122"/>
      <c r="AV1174" s="123"/>
      <c r="AW1174" s="139"/>
      <c r="AX1174" s="124"/>
    </row>
    <row r="1175" spans="1:50">
      <c r="A1175" s="245">
        <f>IF(D1175=0," ",RANK(D1175,$D$3:$D$1238,0))</f>
        <v>1102</v>
      </c>
      <c r="B1175" s="246">
        <v>1102</v>
      </c>
      <c r="C1175" s="283" t="s">
        <v>5224</v>
      </c>
      <c r="D1175" s="115">
        <f>I1175+M1175+Q1175+U1175+Y1175+AC1175+AG1175+AK1175+AO1175+AW1175+AS1175</f>
        <v>3.5</v>
      </c>
      <c r="E1175" s="115">
        <f>J1175+N1175+R1175+V1175+Z1175+AD1175+AH1175+AL1175+AP1175+AX1175+AT1175</f>
        <v>5</v>
      </c>
      <c r="F1175" s="273">
        <f>COUNTA(H1175,L1175,P1175,T1175,X1175,AB1175,AF1175,AJ1175,AN1175,AV1175,AR1175)</f>
        <v>1</v>
      </c>
      <c r="G1175" s="121"/>
      <c r="H1175" s="5"/>
      <c r="I1175" s="140"/>
      <c r="J1175" s="126"/>
      <c r="K1175" s="125"/>
      <c r="L1175" s="5"/>
      <c r="M1175" s="140"/>
      <c r="N1175" s="126"/>
      <c r="O1175" s="125"/>
      <c r="P1175" s="5"/>
      <c r="Q1175" s="140"/>
      <c r="R1175" s="126"/>
      <c r="S1175" s="125"/>
      <c r="T1175" s="5"/>
      <c r="U1175" s="140"/>
      <c r="V1175" s="126"/>
      <c r="W1175" s="136"/>
      <c r="X1175" s="5"/>
      <c r="Y1175" s="140"/>
      <c r="Z1175" s="126"/>
      <c r="AA1175" s="136"/>
      <c r="AB1175" s="257"/>
      <c r="AC1175" s="140"/>
      <c r="AD1175" s="126"/>
      <c r="AE1175" s="136"/>
      <c r="AF1175" s="5"/>
      <c r="AG1175" s="140"/>
      <c r="AH1175" s="126"/>
      <c r="AI1175" s="155"/>
      <c r="AJ1175" s="123"/>
      <c r="AK1175" s="139"/>
      <c r="AL1175" s="124"/>
      <c r="AM1175" s="155">
        <f>VLOOKUP(C1175,'9'!$B$2:$H$1187,3,FALSE)</f>
        <v>2.2824074074074073E-2</v>
      </c>
      <c r="AN1175" s="123">
        <f>VLOOKUP(C1175,'9'!$B$2:$H$1187,4,FALSE)</f>
        <v>130</v>
      </c>
      <c r="AO1175" s="139">
        <f>VLOOKUP(AN1175,Баллы!$A$2:$B$101,2)+AP1175/2</f>
        <v>3.5</v>
      </c>
      <c r="AP1175" s="124">
        <f>VLOOKUP(C1175,'9'!$B$2:$H$1187,6,FALSE)</f>
        <v>5</v>
      </c>
      <c r="AQ1175" s="122"/>
      <c r="AR1175" s="123"/>
      <c r="AS1175" s="139"/>
      <c r="AT1175" s="124"/>
      <c r="AU1175" s="122"/>
      <c r="AV1175" s="123"/>
      <c r="AW1175" s="139"/>
      <c r="AX1175" s="124"/>
    </row>
    <row r="1176" spans="1:50">
      <c r="A1176" s="245">
        <f>IF(D1176=0," ",RANK(D1176,$D$3:$D$1238,0))</f>
        <v>1102</v>
      </c>
      <c r="B1176" s="246">
        <v>1102</v>
      </c>
      <c r="C1176" s="283" t="s">
        <v>5227</v>
      </c>
      <c r="D1176" s="115">
        <f>I1176+M1176+Q1176+U1176+Y1176+AC1176+AG1176+AK1176+AO1176+AW1176+AS1176</f>
        <v>3.5</v>
      </c>
      <c r="E1176" s="115">
        <f>J1176+N1176+R1176+V1176+Z1176+AD1176+AH1176+AL1176+AP1176+AX1176+AT1176</f>
        <v>5</v>
      </c>
      <c r="F1176" s="273">
        <f>COUNTA(H1176,L1176,P1176,T1176,X1176,AB1176,AF1176,AJ1176,AN1176,AV1176,AR1176)</f>
        <v>1</v>
      </c>
      <c r="G1176" s="121"/>
      <c r="H1176" s="5"/>
      <c r="I1176" s="140"/>
      <c r="J1176" s="126"/>
      <c r="K1176" s="125"/>
      <c r="L1176" s="5"/>
      <c r="M1176" s="140"/>
      <c r="N1176" s="126"/>
      <c r="O1176" s="125"/>
      <c r="P1176" s="5"/>
      <c r="Q1176" s="140"/>
      <c r="R1176" s="126"/>
      <c r="S1176" s="125"/>
      <c r="T1176" s="5"/>
      <c r="U1176" s="140"/>
      <c r="V1176" s="126"/>
      <c r="W1176" s="136"/>
      <c r="X1176" s="5"/>
      <c r="Y1176" s="140"/>
      <c r="Z1176" s="126"/>
      <c r="AA1176" s="136"/>
      <c r="AB1176" s="257"/>
      <c r="AC1176" s="140"/>
      <c r="AD1176" s="126"/>
      <c r="AE1176" s="136"/>
      <c r="AF1176" s="5"/>
      <c r="AG1176" s="140"/>
      <c r="AH1176" s="126"/>
      <c r="AI1176" s="155"/>
      <c r="AJ1176" s="123"/>
      <c r="AK1176" s="139"/>
      <c r="AL1176" s="124"/>
      <c r="AM1176" s="155">
        <f>VLOOKUP(C1176,'9'!$B$2:$H$1187,3,FALSE)</f>
        <v>2.3495370370370371E-2</v>
      </c>
      <c r="AN1176" s="123">
        <f>VLOOKUP(C1176,'9'!$B$2:$H$1187,4,FALSE)</f>
        <v>132</v>
      </c>
      <c r="AO1176" s="139">
        <f>VLOOKUP(AN1176,Баллы!$A$2:$B$101,2)+AP1176/2</f>
        <v>3.5</v>
      </c>
      <c r="AP1176" s="124">
        <f>VLOOKUP(C1176,'9'!$B$2:$H$1187,6,FALSE)</f>
        <v>5</v>
      </c>
      <c r="AQ1176" s="122"/>
      <c r="AR1176" s="123"/>
      <c r="AS1176" s="139"/>
      <c r="AT1176" s="124"/>
      <c r="AU1176" s="122"/>
      <c r="AV1176" s="123"/>
      <c r="AW1176" s="139"/>
      <c r="AX1176" s="124"/>
    </row>
    <row r="1177" spans="1:50">
      <c r="A1177" s="245">
        <f>IF(D1177=0," ",RANK(D1177,$D$3:$D$1238,0))</f>
        <v>1102</v>
      </c>
      <c r="B1177" s="246">
        <v>1102</v>
      </c>
      <c r="C1177" s="283" t="s">
        <v>5230</v>
      </c>
      <c r="D1177" s="115">
        <f>I1177+M1177+Q1177+U1177+Y1177+AC1177+AG1177+AK1177+AO1177+AW1177+AS1177</f>
        <v>3.5</v>
      </c>
      <c r="E1177" s="115">
        <f>J1177+N1177+R1177+V1177+Z1177+AD1177+AH1177+AL1177+AP1177+AX1177+AT1177</f>
        <v>5</v>
      </c>
      <c r="F1177" s="273">
        <f>COUNTA(H1177,L1177,P1177,T1177,X1177,AB1177,AF1177,AJ1177,AN1177,AV1177,AR1177)</f>
        <v>1</v>
      </c>
      <c r="G1177" s="121"/>
      <c r="H1177" s="5"/>
      <c r="I1177" s="140"/>
      <c r="J1177" s="126"/>
      <c r="K1177" s="125"/>
      <c r="L1177" s="5"/>
      <c r="M1177" s="140"/>
      <c r="N1177" s="126"/>
      <c r="O1177" s="125"/>
      <c r="P1177" s="5"/>
      <c r="Q1177" s="140"/>
      <c r="R1177" s="126"/>
      <c r="S1177" s="125"/>
      <c r="T1177" s="5"/>
      <c r="U1177" s="140"/>
      <c r="V1177" s="126"/>
      <c r="W1177" s="136"/>
      <c r="X1177" s="5"/>
      <c r="Y1177" s="140"/>
      <c r="Z1177" s="126"/>
      <c r="AA1177" s="136"/>
      <c r="AB1177" s="257"/>
      <c r="AC1177" s="140"/>
      <c r="AD1177" s="126"/>
      <c r="AE1177" s="136"/>
      <c r="AF1177" s="5"/>
      <c r="AG1177" s="140"/>
      <c r="AH1177" s="126"/>
      <c r="AI1177" s="155"/>
      <c r="AJ1177" s="123"/>
      <c r="AK1177" s="139"/>
      <c r="AL1177" s="124"/>
      <c r="AM1177" s="155">
        <f>VLOOKUP(C1177,'9'!$B$2:$H$1187,3,FALSE)</f>
        <v>2.2858796296296297E-2</v>
      </c>
      <c r="AN1177" s="123">
        <f>VLOOKUP(C1177,'9'!$B$2:$H$1187,4,FALSE)</f>
        <v>134</v>
      </c>
      <c r="AO1177" s="139">
        <f>VLOOKUP(AN1177,Баллы!$A$2:$B$101,2)+AP1177/2</f>
        <v>3.5</v>
      </c>
      <c r="AP1177" s="124">
        <f>VLOOKUP(C1177,'9'!$B$2:$H$1187,6,FALSE)</f>
        <v>5</v>
      </c>
      <c r="AQ1177" s="122"/>
      <c r="AR1177" s="123"/>
      <c r="AS1177" s="139"/>
      <c r="AT1177" s="124"/>
      <c r="AU1177" s="122"/>
      <c r="AV1177" s="123"/>
      <c r="AW1177" s="139"/>
      <c r="AX1177" s="124"/>
    </row>
    <row r="1178" spans="1:50">
      <c r="A1178" s="245">
        <f>IF(D1178=0," ",RANK(D1178,$D$3:$D$1238,0))</f>
        <v>1102</v>
      </c>
      <c r="B1178" s="246">
        <v>1102</v>
      </c>
      <c r="C1178" s="283" t="s">
        <v>5233</v>
      </c>
      <c r="D1178" s="115">
        <f>I1178+M1178+Q1178+U1178+Y1178+AC1178+AG1178+AK1178+AO1178+AW1178+AS1178</f>
        <v>3.5</v>
      </c>
      <c r="E1178" s="115">
        <f>J1178+N1178+R1178+V1178+Z1178+AD1178+AH1178+AL1178+AP1178+AX1178+AT1178</f>
        <v>5</v>
      </c>
      <c r="F1178" s="273">
        <f>COUNTA(H1178,L1178,P1178,T1178,X1178,AB1178,AF1178,AJ1178,AN1178,AV1178,AR1178)</f>
        <v>1</v>
      </c>
      <c r="G1178" s="121"/>
      <c r="H1178" s="5"/>
      <c r="I1178" s="140"/>
      <c r="J1178" s="126"/>
      <c r="K1178" s="125"/>
      <c r="L1178" s="5"/>
      <c r="M1178" s="140"/>
      <c r="N1178" s="126"/>
      <c r="O1178" s="125"/>
      <c r="P1178" s="5"/>
      <c r="Q1178" s="140"/>
      <c r="R1178" s="126"/>
      <c r="S1178" s="125"/>
      <c r="T1178" s="5"/>
      <c r="U1178" s="140"/>
      <c r="V1178" s="126"/>
      <c r="W1178" s="136"/>
      <c r="X1178" s="5"/>
      <c r="Y1178" s="140"/>
      <c r="Z1178" s="126"/>
      <c r="AA1178" s="136"/>
      <c r="AB1178" s="257"/>
      <c r="AC1178" s="140"/>
      <c r="AD1178" s="126"/>
      <c r="AE1178" s="136"/>
      <c r="AF1178" s="5"/>
      <c r="AG1178" s="140"/>
      <c r="AH1178" s="126"/>
      <c r="AI1178" s="155"/>
      <c r="AJ1178" s="123"/>
      <c r="AK1178" s="139"/>
      <c r="AL1178" s="124"/>
      <c r="AM1178" s="155">
        <f>VLOOKUP(C1178,'9'!$B$2:$H$1187,3,FALSE)</f>
        <v>2.3043981481481481E-2</v>
      </c>
      <c r="AN1178" s="123">
        <f>VLOOKUP(C1178,'9'!$B$2:$H$1187,4,FALSE)</f>
        <v>135</v>
      </c>
      <c r="AO1178" s="139">
        <f>VLOOKUP(AN1178,Баллы!$A$2:$B$101,2)+AP1178/2</f>
        <v>3.5</v>
      </c>
      <c r="AP1178" s="124">
        <f>VLOOKUP(C1178,'9'!$B$2:$H$1187,6,FALSE)</f>
        <v>5</v>
      </c>
      <c r="AQ1178" s="122"/>
      <c r="AR1178" s="123"/>
      <c r="AS1178" s="139"/>
      <c r="AT1178" s="124"/>
      <c r="AU1178" s="122"/>
      <c r="AV1178" s="123"/>
      <c r="AW1178" s="139"/>
      <c r="AX1178" s="124"/>
    </row>
    <row r="1179" spans="1:50">
      <c r="A1179" s="245">
        <f>IF(D1179=0," ",RANK(D1179,$D$3:$D$1238,0))</f>
        <v>1102</v>
      </c>
      <c r="B1179" s="246">
        <v>1102</v>
      </c>
      <c r="C1179" s="283" t="s">
        <v>5234</v>
      </c>
      <c r="D1179" s="115">
        <f>I1179+M1179+Q1179+U1179+Y1179+AC1179+AG1179+AK1179+AO1179+AW1179+AS1179</f>
        <v>3.5</v>
      </c>
      <c r="E1179" s="115">
        <f>J1179+N1179+R1179+V1179+Z1179+AD1179+AH1179+AL1179+AP1179+AX1179+AT1179</f>
        <v>5</v>
      </c>
      <c r="F1179" s="273">
        <f>COUNTA(H1179,L1179,P1179,T1179,X1179,AB1179,AF1179,AJ1179,AN1179,AV1179,AR1179)</f>
        <v>1</v>
      </c>
      <c r="G1179" s="121"/>
      <c r="H1179" s="5"/>
      <c r="I1179" s="140"/>
      <c r="J1179" s="126"/>
      <c r="K1179" s="125"/>
      <c r="L1179" s="5"/>
      <c r="M1179" s="140"/>
      <c r="N1179" s="126"/>
      <c r="O1179" s="125"/>
      <c r="P1179" s="5"/>
      <c r="Q1179" s="140"/>
      <c r="R1179" s="126"/>
      <c r="S1179" s="125"/>
      <c r="T1179" s="5"/>
      <c r="U1179" s="140"/>
      <c r="V1179" s="126"/>
      <c r="W1179" s="136"/>
      <c r="X1179" s="5"/>
      <c r="Y1179" s="140"/>
      <c r="Z1179" s="126"/>
      <c r="AA1179" s="136"/>
      <c r="AB1179" s="257"/>
      <c r="AC1179" s="140"/>
      <c r="AD1179" s="126"/>
      <c r="AE1179" s="136"/>
      <c r="AF1179" s="5"/>
      <c r="AG1179" s="140"/>
      <c r="AH1179" s="126"/>
      <c r="AI1179" s="155"/>
      <c r="AJ1179" s="123"/>
      <c r="AK1179" s="139"/>
      <c r="AL1179" s="124"/>
      <c r="AM1179" s="155">
        <f>VLOOKUP(C1179,'9'!$B$2:$H$1187,3,FALSE)</f>
        <v>2.2476851851851852E-2</v>
      </c>
      <c r="AN1179" s="123">
        <f>VLOOKUP(C1179,'9'!$B$2:$H$1187,4,FALSE)</f>
        <v>136</v>
      </c>
      <c r="AO1179" s="139">
        <f>VLOOKUP(AN1179,Баллы!$A$2:$B$101,2)+AP1179/2</f>
        <v>3.5</v>
      </c>
      <c r="AP1179" s="124">
        <f>VLOOKUP(C1179,'9'!$B$2:$H$1187,6,FALSE)</f>
        <v>5</v>
      </c>
      <c r="AQ1179" s="122"/>
      <c r="AR1179" s="123"/>
      <c r="AS1179" s="139"/>
      <c r="AT1179" s="124"/>
      <c r="AU1179" s="122"/>
      <c r="AV1179" s="123"/>
      <c r="AW1179" s="139"/>
      <c r="AX1179" s="124"/>
    </row>
    <row r="1180" spans="1:50">
      <c r="A1180" s="245">
        <f>IF(D1180=0," ",RANK(D1180,$D$3:$D$1238,0))</f>
        <v>1102</v>
      </c>
      <c r="B1180" s="246">
        <v>1102</v>
      </c>
      <c r="C1180" s="283" t="s">
        <v>5238</v>
      </c>
      <c r="D1180" s="115">
        <f>I1180+M1180+Q1180+U1180+Y1180+AC1180+AG1180+AK1180+AO1180+AW1180+AS1180</f>
        <v>3.5</v>
      </c>
      <c r="E1180" s="115">
        <f>J1180+N1180+R1180+V1180+Z1180+AD1180+AH1180+AL1180+AP1180+AX1180+AT1180</f>
        <v>5</v>
      </c>
      <c r="F1180" s="273">
        <f>COUNTA(H1180,L1180,P1180,T1180,X1180,AB1180,AF1180,AJ1180,AN1180,AV1180,AR1180)</f>
        <v>1</v>
      </c>
      <c r="G1180" s="121"/>
      <c r="H1180" s="5"/>
      <c r="I1180" s="140"/>
      <c r="J1180" s="126"/>
      <c r="K1180" s="125"/>
      <c r="L1180" s="5"/>
      <c r="M1180" s="140"/>
      <c r="N1180" s="126"/>
      <c r="O1180" s="125"/>
      <c r="P1180" s="5"/>
      <c r="Q1180" s="140"/>
      <c r="R1180" s="126"/>
      <c r="S1180" s="125"/>
      <c r="T1180" s="5"/>
      <c r="U1180" s="140"/>
      <c r="V1180" s="126"/>
      <c r="W1180" s="136"/>
      <c r="X1180" s="5"/>
      <c r="Y1180" s="140"/>
      <c r="Z1180" s="126"/>
      <c r="AA1180" s="136"/>
      <c r="AB1180" s="257"/>
      <c r="AC1180" s="140"/>
      <c r="AD1180" s="126"/>
      <c r="AE1180" s="136"/>
      <c r="AF1180" s="5"/>
      <c r="AG1180" s="140"/>
      <c r="AH1180" s="126"/>
      <c r="AI1180" s="155"/>
      <c r="AJ1180" s="123"/>
      <c r="AK1180" s="139"/>
      <c r="AL1180" s="124"/>
      <c r="AM1180" s="155">
        <f>VLOOKUP(C1180,'9'!$B$2:$H$1187,3,FALSE)</f>
        <v>2.3402777777777779E-2</v>
      </c>
      <c r="AN1180" s="123">
        <f>VLOOKUP(C1180,'9'!$B$2:$H$1187,4,FALSE)</f>
        <v>139</v>
      </c>
      <c r="AO1180" s="139">
        <f>VLOOKUP(AN1180,Баллы!$A$2:$B$101,2)+AP1180/2</f>
        <v>3.5</v>
      </c>
      <c r="AP1180" s="124">
        <f>VLOOKUP(C1180,'9'!$B$2:$H$1187,6,FALSE)</f>
        <v>5</v>
      </c>
      <c r="AQ1180" s="122"/>
      <c r="AR1180" s="123"/>
      <c r="AS1180" s="139"/>
      <c r="AT1180" s="124"/>
      <c r="AU1180" s="122"/>
      <c r="AV1180" s="123"/>
      <c r="AW1180" s="139"/>
      <c r="AX1180" s="124"/>
    </row>
    <row r="1181" spans="1:50">
      <c r="A1181" s="245">
        <f>IF(D1181=0," ",RANK(D1181,$D$3:$D$1238,0))</f>
        <v>1102</v>
      </c>
      <c r="B1181" s="246">
        <v>1102</v>
      </c>
      <c r="C1181" s="283" t="s">
        <v>5242</v>
      </c>
      <c r="D1181" s="115">
        <f>I1181+M1181+Q1181+U1181+Y1181+AC1181+AG1181+AK1181+AO1181+AW1181+AS1181</f>
        <v>3.5</v>
      </c>
      <c r="E1181" s="115">
        <f>J1181+N1181+R1181+V1181+Z1181+AD1181+AH1181+AL1181+AP1181+AX1181+AT1181</f>
        <v>5</v>
      </c>
      <c r="F1181" s="273">
        <f>COUNTA(H1181,L1181,P1181,T1181,X1181,AB1181,AF1181,AJ1181,AN1181,AV1181,AR1181)</f>
        <v>1</v>
      </c>
      <c r="G1181" s="121"/>
      <c r="H1181" s="5"/>
      <c r="I1181" s="140"/>
      <c r="J1181" s="126"/>
      <c r="K1181" s="125"/>
      <c r="L1181" s="5"/>
      <c r="M1181" s="140"/>
      <c r="N1181" s="126"/>
      <c r="O1181" s="125"/>
      <c r="P1181" s="5"/>
      <c r="Q1181" s="140"/>
      <c r="R1181" s="126"/>
      <c r="S1181" s="125"/>
      <c r="T1181" s="5"/>
      <c r="U1181" s="140"/>
      <c r="V1181" s="126"/>
      <c r="W1181" s="136"/>
      <c r="X1181" s="5"/>
      <c r="Y1181" s="140"/>
      <c r="Z1181" s="126"/>
      <c r="AA1181" s="136"/>
      <c r="AB1181" s="257"/>
      <c r="AC1181" s="140"/>
      <c r="AD1181" s="126"/>
      <c r="AE1181" s="136"/>
      <c r="AF1181" s="5"/>
      <c r="AG1181" s="140"/>
      <c r="AH1181" s="126"/>
      <c r="AI1181" s="155"/>
      <c r="AJ1181" s="123"/>
      <c r="AK1181" s="139"/>
      <c r="AL1181" s="124"/>
      <c r="AM1181" s="155">
        <f>VLOOKUP(C1181,'9'!$B$2:$H$1187,3,FALSE)</f>
        <v>2.2592592592592591E-2</v>
      </c>
      <c r="AN1181" s="123">
        <f>VLOOKUP(C1181,'9'!$B$2:$H$1187,4,FALSE)</f>
        <v>141</v>
      </c>
      <c r="AO1181" s="139">
        <f>VLOOKUP(AN1181,Баллы!$A$2:$B$101,2)+AP1181/2</f>
        <v>3.5</v>
      </c>
      <c r="AP1181" s="124">
        <f>VLOOKUP(C1181,'9'!$B$2:$H$1187,6,FALSE)</f>
        <v>5</v>
      </c>
      <c r="AQ1181" s="122"/>
      <c r="AR1181" s="123"/>
      <c r="AS1181" s="139"/>
      <c r="AT1181" s="124"/>
      <c r="AU1181" s="122"/>
      <c r="AV1181" s="123"/>
      <c r="AW1181" s="139"/>
      <c r="AX1181" s="124"/>
    </row>
    <row r="1182" spans="1:50">
      <c r="A1182" s="245">
        <f>IF(D1182=0," ",RANK(D1182,$D$3:$D$1238,0))</f>
        <v>1102</v>
      </c>
      <c r="B1182" s="246">
        <v>1102</v>
      </c>
      <c r="C1182" s="283" t="s">
        <v>5786</v>
      </c>
      <c r="D1182" s="115">
        <f>I1182+M1182+Q1182+U1182+Y1182+AC1182+AG1182+AK1182+AO1182+AW1182+AS1182</f>
        <v>3.5</v>
      </c>
      <c r="E1182" s="115">
        <f>J1182+N1182+R1182+V1182+Z1182+AD1182+AH1182+AL1182+AP1182+AX1182+AT1182</f>
        <v>5</v>
      </c>
      <c r="F1182" s="273">
        <f>COUNTA(H1182,L1182,P1182,T1182,X1182,AB1182,AF1182,AJ1182,AN1182,AV1182,AR1182)</f>
        <v>1</v>
      </c>
      <c r="G1182" s="121"/>
      <c r="H1182" s="5"/>
      <c r="I1182" s="140"/>
      <c r="J1182" s="126"/>
      <c r="K1182" s="125"/>
      <c r="L1182" s="5"/>
      <c r="M1182" s="140"/>
      <c r="N1182" s="126"/>
      <c r="O1182" s="125"/>
      <c r="P1182" s="5"/>
      <c r="Q1182" s="140"/>
      <c r="R1182" s="126"/>
      <c r="S1182" s="125"/>
      <c r="T1182" s="5"/>
      <c r="U1182" s="140"/>
      <c r="V1182" s="126"/>
      <c r="W1182" s="136"/>
      <c r="X1182" s="5"/>
      <c r="Y1182" s="140"/>
      <c r="Z1182" s="126"/>
      <c r="AA1182" s="136"/>
      <c r="AB1182" s="257"/>
      <c r="AC1182" s="140"/>
      <c r="AD1182" s="126"/>
      <c r="AE1182" s="136"/>
      <c r="AF1182" s="5"/>
      <c r="AG1182" s="140"/>
      <c r="AH1182" s="126"/>
      <c r="AI1182" s="155"/>
      <c r="AJ1182" s="123"/>
      <c r="AK1182" s="139"/>
      <c r="AL1182" s="124"/>
      <c r="AM1182" s="155">
        <f>VLOOKUP(C1182,'9'!$B$2:$H$1187,3,FALSE)</f>
        <v>2.3275462962962963E-2</v>
      </c>
      <c r="AN1182" s="123">
        <f>VLOOKUP(C1182,'9'!$B$2:$H$1187,4,FALSE)</f>
        <v>143</v>
      </c>
      <c r="AO1182" s="139">
        <f>VLOOKUP(AN1182,Баллы!$A$2:$B$101,2)+AP1182/2</f>
        <v>3.5</v>
      </c>
      <c r="AP1182" s="124">
        <f>VLOOKUP(C1182,'9'!$B$2:$H$1187,6,FALSE)</f>
        <v>5</v>
      </c>
      <c r="AQ1182" s="122"/>
      <c r="AR1182" s="123"/>
      <c r="AS1182" s="139"/>
      <c r="AT1182" s="124"/>
      <c r="AU1182" s="122"/>
      <c r="AV1182" s="123"/>
      <c r="AW1182" s="139"/>
      <c r="AX1182" s="124"/>
    </row>
    <row r="1183" spans="1:50">
      <c r="A1183" s="245">
        <f>IF(D1183=0," ",RANK(D1183,$D$3:$D$1238,0))</f>
        <v>1102</v>
      </c>
      <c r="B1183" s="246">
        <v>1102</v>
      </c>
      <c r="C1183" s="283" t="s">
        <v>5244</v>
      </c>
      <c r="D1183" s="115">
        <f>I1183+M1183+Q1183+U1183+Y1183+AC1183+AG1183+AK1183+AO1183+AW1183+AS1183</f>
        <v>3.5</v>
      </c>
      <c r="E1183" s="115">
        <f>J1183+N1183+R1183+V1183+Z1183+AD1183+AH1183+AL1183+AP1183+AX1183+AT1183</f>
        <v>5</v>
      </c>
      <c r="F1183" s="273">
        <f>COUNTA(H1183,L1183,P1183,T1183,X1183,AB1183,AF1183,AJ1183,AN1183,AV1183,AR1183)</f>
        <v>1</v>
      </c>
      <c r="G1183" s="121"/>
      <c r="H1183" s="5"/>
      <c r="I1183" s="140"/>
      <c r="J1183" s="126"/>
      <c r="K1183" s="125"/>
      <c r="L1183" s="5"/>
      <c r="M1183" s="140"/>
      <c r="N1183" s="126"/>
      <c r="O1183" s="125"/>
      <c r="P1183" s="5"/>
      <c r="Q1183" s="140"/>
      <c r="R1183" s="126"/>
      <c r="S1183" s="125"/>
      <c r="T1183" s="5"/>
      <c r="U1183" s="140"/>
      <c r="V1183" s="126"/>
      <c r="W1183" s="136"/>
      <c r="X1183" s="5"/>
      <c r="Y1183" s="140"/>
      <c r="Z1183" s="126"/>
      <c r="AA1183" s="136"/>
      <c r="AB1183" s="257"/>
      <c r="AC1183" s="140"/>
      <c r="AD1183" s="126"/>
      <c r="AE1183" s="136"/>
      <c r="AF1183" s="5"/>
      <c r="AG1183" s="140"/>
      <c r="AH1183" s="126"/>
      <c r="AI1183" s="155"/>
      <c r="AJ1183" s="123"/>
      <c r="AK1183" s="139"/>
      <c r="AL1183" s="124"/>
      <c r="AM1183" s="155">
        <f>VLOOKUP(C1183,'9'!$B$2:$H$1187,3,FALSE)</f>
        <v>2.4039351851851853E-2</v>
      </c>
      <c r="AN1183" s="123">
        <f>VLOOKUP(C1183,'9'!$B$2:$H$1187,4,FALSE)</f>
        <v>144</v>
      </c>
      <c r="AO1183" s="139">
        <f>VLOOKUP(AN1183,Баллы!$A$2:$B$101,2)+AP1183/2</f>
        <v>3.5</v>
      </c>
      <c r="AP1183" s="124">
        <f>VLOOKUP(C1183,'9'!$B$2:$H$1187,6,FALSE)</f>
        <v>5</v>
      </c>
      <c r="AQ1183" s="122"/>
      <c r="AR1183" s="123"/>
      <c r="AS1183" s="139"/>
      <c r="AT1183" s="124"/>
      <c r="AU1183" s="122"/>
      <c r="AV1183" s="123"/>
      <c r="AW1183" s="139"/>
      <c r="AX1183" s="124"/>
    </row>
    <row r="1184" spans="1:50">
      <c r="A1184" s="245">
        <f>IF(D1184=0," ",RANK(D1184,$D$3:$D$1238,0))</f>
        <v>1102</v>
      </c>
      <c r="B1184" s="246">
        <v>1102</v>
      </c>
      <c r="C1184" s="283" t="s">
        <v>5248</v>
      </c>
      <c r="D1184" s="115">
        <f>I1184+M1184+Q1184+U1184+Y1184+AC1184+AG1184+AK1184+AO1184+AW1184+AS1184</f>
        <v>3.5</v>
      </c>
      <c r="E1184" s="115">
        <f>J1184+N1184+R1184+V1184+Z1184+AD1184+AH1184+AL1184+AP1184+AX1184+AT1184</f>
        <v>5</v>
      </c>
      <c r="F1184" s="273">
        <f>COUNTA(H1184,L1184,P1184,T1184,X1184,AB1184,AF1184,AJ1184,AN1184,AV1184,AR1184)</f>
        <v>1</v>
      </c>
      <c r="G1184" s="121"/>
      <c r="H1184" s="5"/>
      <c r="I1184" s="140"/>
      <c r="J1184" s="126"/>
      <c r="K1184" s="125"/>
      <c r="L1184" s="5"/>
      <c r="M1184" s="140"/>
      <c r="N1184" s="126"/>
      <c r="O1184" s="125"/>
      <c r="P1184" s="5"/>
      <c r="Q1184" s="140"/>
      <c r="R1184" s="126"/>
      <c r="S1184" s="125"/>
      <c r="T1184" s="5"/>
      <c r="U1184" s="140"/>
      <c r="V1184" s="126"/>
      <c r="W1184" s="136"/>
      <c r="X1184" s="5"/>
      <c r="Y1184" s="140"/>
      <c r="Z1184" s="126"/>
      <c r="AA1184" s="136"/>
      <c r="AB1184" s="257"/>
      <c r="AC1184" s="140"/>
      <c r="AD1184" s="126"/>
      <c r="AE1184" s="136"/>
      <c r="AF1184" s="5"/>
      <c r="AG1184" s="140"/>
      <c r="AH1184" s="126"/>
      <c r="AI1184" s="155"/>
      <c r="AJ1184" s="123"/>
      <c r="AK1184" s="139"/>
      <c r="AL1184" s="124"/>
      <c r="AM1184" s="155">
        <f>VLOOKUP(C1184,'9'!$B$2:$H$1187,3,FALSE)</f>
        <v>2.3865740740740739E-2</v>
      </c>
      <c r="AN1184" s="123">
        <f>VLOOKUP(C1184,'9'!$B$2:$H$1187,4,FALSE)</f>
        <v>146</v>
      </c>
      <c r="AO1184" s="139">
        <f>VLOOKUP(AN1184,Баллы!$A$2:$B$101,2)+AP1184/2</f>
        <v>3.5</v>
      </c>
      <c r="AP1184" s="124">
        <f>VLOOKUP(C1184,'9'!$B$2:$H$1187,6,FALSE)</f>
        <v>5</v>
      </c>
      <c r="AQ1184" s="122"/>
      <c r="AR1184" s="123"/>
      <c r="AS1184" s="139"/>
      <c r="AT1184" s="124"/>
      <c r="AU1184" s="122"/>
      <c r="AV1184" s="123"/>
      <c r="AW1184" s="139"/>
      <c r="AX1184" s="124"/>
    </row>
    <row r="1185" spans="1:50">
      <c r="A1185" s="245">
        <f>IF(D1185=0," ",RANK(D1185,$D$3:$D$1238,0))</f>
        <v>1102</v>
      </c>
      <c r="B1185" s="246">
        <v>1102</v>
      </c>
      <c r="C1185" s="283" t="s">
        <v>5250</v>
      </c>
      <c r="D1185" s="115">
        <f>I1185+M1185+Q1185+U1185+Y1185+AC1185+AG1185+AK1185+AO1185+AW1185+AS1185</f>
        <v>3.5</v>
      </c>
      <c r="E1185" s="115">
        <f>J1185+N1185+R1185+V1185+Z1185+AD1185+AH1185+AL1185+AP1185+AX1185+AT1185</f>
        <v>5</v>
      </c>
      <c r="F1185" s="273">
        <f>COUNTA(H1185,L1185,P1185,T1185,X1185,AB1185,AF1185,AJ1185,AN1185,AV1185,AR1185)</f>
        <v>1</v>
      </c>
      <c r="G1185" s="121"/>
      <c r="H1185" s="5"/>
      <c r="I1185" s="140"/>
      <c r="J1185" s="126"/>
      <c r="K1185" s="125"/>
      <c r="L1185" s="5"/>
      <c r="M1185" s="140"/>
      <c r="N1185" s="126"/>
      <c r="O1185" s="125"/>
      <c r="P1185" s="5"/>
      <c r="Q1185" s="140"/>
      <c r="R1185" s="126"/>
      <c r="S1185" s="125"/>
      <c r="T1185" s="5"/>
      <c r="U1185" s="140"/>
      <c r="V1185" s="126"/>
      <c r="W1185" s="136"/>
      <c r="X1185" s="5"/>
      <c r="Y1185" s="140"/>
      <c r="Z1185" s="126"/>
      <c r="AA1185" s="136"/>
      <c r="AB1185" s="257"/>
      <c r="AC1185" s="140"/>
      <c r="AD1185" s="126"/>
      <c r="AE1185" s="136"/>
      <c r="AF1185" s="5"/>
      <c r="AG1185" s="140"/>
      <c r="AH1185" s="126"/>
      <c r="AI1185" s="155"/>
      <c r="AJ1185" s="123"/>
      <c r="AK1185" s="139"/>
      <c r="AL1185" s="124"/>
      <c r="AM1185" s="155">
        <f>VLOOKUP(C1185,'9'!$B$2:$H$1187,3,FALSE)</f>
        <v>2.3622685185185184E-2</v>
      </c>
      <c r="AN1185" s="123">
        <f>VLOOKUP(C1185,'9'!$B$2:$H$1187,4,FALSE)</f>
        <v>147</v>
      </c>
      <c r="AO1185" s="139">
        <f>VLOOKUP(AN1185,Баллы!$A$2:$B$101,2)+AP1185/2</f>
        <v>3.5</v>
      </c>
      <c r="AP1185" s="124">
        <f>VLOOKUP(C1185,'9'!$B$2:$H$1187,6,FALSE)</f>
        <v>5</v>
      </c>
      <c r="AQ1185" s="122"/>
      <c r="AR1185" s="123"/>
      <c r="AS1185" s="139"/>
      <c r="AT1185" s="124"/>
      <c r="AU1185" s="122"/>
      <c r="AV1185" s="123"/>
      <c r="AW1185" s="139"/>
      <c r="AX1185" s="124"/>
    </row>
    <row r="1186" spans="1:50">
      <c r="A1186" s="245">
        <f>IF(D1186=0," ",RANK(D1186,$D$3:$D$1238,0))</f>
        <v>1102</v>
      </c>
      <c r="B1186" s="246">
        <v>1102</v>
      </c>
      <c r="C1186" s="283" t="s">
        <v>5252</v>
      </c>
      <c r="D1186" s="115">
        <f>I1186+M1186+Q1186+U1186+Y1186+AC1186+AG1186+AK1186+AO1186+AW1186+AS1186</f>
        <v>3.5</v>
      </c>
      <c r="E1186" s="115">
        <f>J1186+N1186+R1186+V1186+Z1186+AD1186+AH1186+AL1186+AP1186+AX1186+AT1186</f>
        <v>5</v>
      </c>
      <c r="F1186" s="273">
        <f>COUNTA(H1186,L1186,P1186,T1186,X1186,AB1186,AF1186,AJ1186,AN1186,AV1186,AR1186)</f>
        <v>1</v>
      </c>
      <c r="G1186" s="121"/>
      <c r="H1186" s="5"/>
      <c r="I1186" s="140"/>
      <c r="J1186" s="126"/>
      <c r="K1186" s="125"/>
      <c r="L1186" s="5"/>
      <c r="M1186" s="140"/>
      <c r="N1186" s="126"/>
      <c r="O1186" s="125"/>
      <c r="P1186" s="5"/>
      <c r="Q1186" s="140"/>
      <c r="R1186" s="126"/>
      <c r="S1186" s="125"/>
      <c r="T1186" s="5"/>
      <c r="U1186" s="140"/>
      <c r="V1186" s="126"/>
      <c r="W1186" s="136"/>
      <c r="X1186" s="5"/>
      <c r="Y1186" s="140"/>
      <c r="Z1186" s="126"/>
      <c r="AA1186" s="136"/>
      <c r="AB1186" s="257"/>
      <c r="AC1186" s="140"/>
      <c r="AD1186" s="126"/>
      <c r="AE1186" s="136"/>
      <c r="AF1186" s="5"/>
      <c r="AG1186" s="140"/>
      <c r="AH1186" s="126"/>
      <c r="AI1186" s="155"/>
      <c r="AJ1186" s="123"/>
      <c r="AK1186" s="139"/>
      <c r="AL1186" s="124"/>
      <c r="AM1186" s="155">
        <f>VLOOKUP(C1186,'9'!$B$2:$H$1187,3,FALSE)</f>
        <v>2.3807870370370372E-2</v>
      </c>
      <c r="AN1186" s="123">
        <f>VLOOKUP(C1186,'9'!$B$2:$H$1187,4,FALSE)</f>
        <v>148</v>
      </c>
      <c r="AO1186" s="139">
        <f>VLOOKUP(AN1186,Баллы!$A$2:$B$101,2)+AP1186/2</f>
        <v>3.5</v>
      </c>
      <c r="AP1186" s="124">
        <f>VLOOKUP(C1186,'9'!$B$2:$H$1187,6,FALSE)</f>
        <v>5</v>
      </c>
      <c r="AQ1186" s="122"/>
      <c r="AR1186" s="123"/>
      <c r="AS1186" s="139"/>
      <c r="AT1186" s="124"/>
      <c r="AU1186" s="122"/>
      <c r="AV1186" s="123"/>
      <c r="AW1186" s="139"/>
      <c r="AX1186" s="124"/>
    </row>
    <row r="1187" spans="1:50">
      <c r="A1187" s="245">
        <f>IF(D1187=0," ",RANK(D1187,$D$3:$D$1238,0))</f>
        <v>1102</v>
      </c>
      <c r="B1187" s="246">
        <v>1102</v>
      </c>
      <c r="C1187" s="283" t="s">
        <v>5253</v>
      </c>
      <c r="D1187" s="115">
        <f>I1187+M1187+Q1187+U1187+Y1187+AC1187+AG1187+AK1187+AO1187+AW1187+AS1187</f>
        <v>3.5</v>
      </c>
      <c r="E1187" s="115">
        <f>J1187+N1187+R1187+V1187+Z1187+AD1187+AH1187+AL1187+AP1187+AX1187+AT1187</f>
        <v>5</v>
      </c>
      <c r="F1187" s="273">
        <f>COUNTA(H1187,L1187,P1187,T1187,X1187,AB1187,AF1187,AJ1187,AN1187,AV1187,AR1187)</f>
        <v>1</v>
      </c>
      <c r="G1187" s="121"/>
      <c r="H1187" s="5"/>
      <c r="I1187" s="140"/>
      <c r="J1187" s="126"/>
      <c r="K1187" s="125"/>
      <c r="L1187" s="5"/>
      <c r="M1187" s="140"/>
      <c r="N1187" s="126"/>
      <c r="O1187" s="125"/>
      <c r="P1187" s="5"/>
      <c r="Q1187" s="140"/>
      <c r="R1187" s="126"/>
      <c r="S1187" s="125"/>
      <c r="T1187" s="5"/>
      <c r="U1187" s="140"/>
      <c r="V1187" s="126"/>
      <c r="W1187" s="136"/>
      <c r="X1187" s="5"/>
      <c r="Y1187" s="140"/>
      <c r="Z1187" s="126"/>
      <c r="AA1187" s="136"/>
      <c r="AB1187" s="257"/>
      <c r="AC1187" s="140"/>
      <c r="AD1187" s="126"/>
      <c r="AE1187" s="136"/>
      <c r="AF1187" s="5"/>
      <c r="AG1187" s="140"/>
      <c r="AH1187" s="126"/>
      <c r="AI1187" s="155"/>
      <c r="AJ1187" s="123"/>
      <c r="AK1187" s="139"/>
      <c r="AL1187" s="124"/>
      <c r="AM1187" s="155">
        <f>VLOOKUP(C1187,'9'!$B$2:$H$1187,3,FALSE)</f>
        <v>2.4062500000000001E-2</v>
      </c>
      <c r="AN1187" s="123">
        <f>VLOOKUP(C1187,'9'!$B$2:$H$1187,4,FALSE)</f>
        <v>149</v>
      </c>
      <c r="AO1187" s="139">
        <f>VLOOKUP(AN1187,Баллы!$A$2:$B$101,2)+AP1187/2</f>
        <v>3.5</v>
      </c>
      <c r="AP1187" s="124">
        <f>VLOOKUP(C1187,'9'!$B$2:$H$1187,6,FALSE)</f>
        <v>5</v>
      </c>
      <c r="AQ1187" s="122"/>
      <c r="AR1187" s="123"/>
      <c r="AS1187" s="139"/>
      <c r="AT1187" s="124"/>
      <c r="AU1187" s="122"/>
      <c r="AV1187" s="123"/>
      <c r="AW1187" s="139"/>
      <c r="AX1187" s="124"/>
    </row>
    <row r="1188" spans="1:50">
      <c r="A1188" s="245">
        <f>IF(D1188=0," ",RANK(D1188,$D$3:$D$1238,0))</f>
        <v>1102</v>
      </c>
      <c r="B1188" s="246">
        <v>1102</v>
      </c>
      <c r="C1188" s="283" t="s">
        <v>5256</v>
      </c>
      <c r="D1188" s="115">
        <f>I1188+M1188+Q1188+U1188+Y1188+AC1188+AG1188+AK1188+AO1188+AW1188+AS1188</f>
        <v>3.5</v>
      </c>
      <c r="E1188" s="115">
        <f>J1188+N1188+R1188+V1188+Z1188+AD1188+AH1188+AL1188+AP1188+AX1188+AT1188</f>
        <v>5</v>
      </c>
      <c r="F1188" s="273">
        <f>COUNTA(H1188,L1188,P1188,T1188,X1188,AB1188,AF1188,AJ1188,AN1188,AV1188,AR1188)</f>
        <v>1</v>
      </c>
      <c r="G1188" s="121"/>
      <c r="H1188" s="5"/>
      <c r="I1188" s="140"/>
      <c r="J1188" s="126"/>
      <c r="K1188" s="125"/>
      <c r="L1188" s="5"/>
      <c r="M1188" s="140"/>
      <c r="N1188" s="126"/>
      <c r="O1188" s="125"/>
      <c r="P1188" s="5"/>
      <c r="Q1188" s="140"/>
      <c r="R1188" s="126"/>
      <c r="S1188" s="125"/>
      <c r="T1188" s="5"/>
      <c r="U1188" s="140"/>
      <c r="V1188" s="126"/>
      <c r="W1188" s="136"/>
      <c r="X1188" s="5"/>
      <c r="Y1188" s="140"/>
      <c r="Z1188" s="126"/>
      <c r="AA1188" s="136"/>
      <c r="AB1188" s="257"/>
      <c r="AC1188" s="140"/>
      <c r="AD1188" s="126"/>
      <c r="AE1188" s="136"/>
      <c r="AF1188" s="5"/>
      <c r="AG1188" s="140"/>
      <c r="AH1188" s="126"/>
      <c r="AI1188" s="155"/>
      <c r="AJ1188" s="123"/>
      <c r="AK1188" s="139"/>
      <c r="AL1188" s="124"/>
      <c r="AM1188" s="155">
        <f>VLOOKUP(C1188,'9'!$B$2:$H$1187,3,FALSE)</f>
        <v>2.4421296296296295E-2</v>
      </c>
      <c r="AN1188" s="123">
        <f>VLOOKUP(C1188,'9'!$B$2:$H$1187,4,FALSE)</f>
        <v>150</v>
      </c>
      <c r="AO1188" s="139">
        <f>VLOOKUP(AN1188,Баллы!$A$2:$B$101,2)+AP1188/2</f>
        <v>3.5</v>
      </c>
      <c r="AP1188" s="124">
        <f>VLOOKUP(C1188,'9'!$B$2:$H$1187,6,FALSE)</f>
        <v>5</v>
      </c>
      <c r="AQ1188" s="122"/>
      <c r="AR1188" s="123"/>
      <c r="AS1188" s="139"/>
      <c r="AT1188" s="124"/>
      <c r="AU1188" s="122"/>
      <c r="AV1188" s="123"/>
      <c r="AW1188" s="139"/>
      <c r="AX1188" s="124"/>
    </row>
    <row r="1189" spans="1:50">
      <c r="A1189" s="245">
        <f>IF(D1189=0," ",RANK(D1189,$D$3:$D$1238,0))</f>
        <v>1102</v>
      </c>
      <c r="B1189" s="246">
        <v>1102</v>
      </c>
      <c r="C1189" s="283" t="s">
        <v>5257</v>
      </c>
      <c r="D1189" s="115">
        <f>I1189+M1189+Q1189+U1189+Y1189+AC1189+AG1189+AK1189+AO1189+AW1189+AS1189</f>
        <v>3.5</v>
      </c>
      <c r="E1189" s="115">
        <f>J1189+N1189+R1189+V1189+Z1189+AD1189+AH1189+AL1189+AP1189+AX1189+AT1189</f>
        <v>5</v>
      </c>
      <c r="F1189" s="273">
        <f>COUNTA(H1189,L1189,P1189,T1189,X1189,AB1189,AF1189,AJ1189,AN1189,AV1189,AR1189)</f>
        <v>1</v>
      </c>
      <c r="G1189" s="121"/>
      <c r="H1189" s="5"/>
      <c r="I1189" s="140"/>
      <c r="J1189" s="126"/>
      <c r="K1189" s="125"/>
      <c r="L1189" s="5"/>
      <c r="M1189" s="140"/>
      <c r="N1189" s="126"/>
      <c r="O1189" s="125"/>
      <c r="P1189" s="5"/>
      <c r="Q1189" s="140"/>
      <c r="R1189" s="126"/>
      <c r="S1189" s="125"/>
      <c r="T1189" s="5"/>
      <c r="U1189" s="140"/>
      <c r="V1189" s="126"/>
      <c r="W1189" s="136"/>
      <c r="X1189" s="5"/>
      <c r="Y1189" s="140"/>
      <c r="Z1189" s="126"/>
      <c r="AA1189" s="136"/>
      <c r="AB1189" s="257"/>
      <c r="AC1189" s="140"/>
      <c r="AD1189" s="126"/>
      <c r="AE1189" s="136"/>
      <c r="AF1189" s="5"/>
      <c r="AG1189" s="140"/>
      <c r="AH1189" s="126"/>
      <c r="AI1189" s="155"/>
      <c r="AJ1189" s="123"/>
      <c r="AK1189" s="139"/>
      <c r="AL1189" s="124"/>
      <c r="AM1189" s="155">
        <f>VLOOKUP(C1189,'9'!$B$2:$H$1187,3,FALSE)</f>
        <v>2.4131944444444445E-2</v>
      </c>
      <c r="AN1189" s="123">
        <f>VLOOKUP(C1189,'9'!$B$2:$H$1187,4,FALSE)</f>
        <v>151</v>
      </c>
      <c r="AO1189" s="139">
        <f>VLOOKUP(AN1189,Баллы!$A$2:$B$101,2)+AP1189/2</f>
        <v>3.5</v>
      </c>
      <c r="AP1189" s="124">
        <f>VLOOKUP(C1189,'9'!$B$2:$H$1187,6,FALSE)</f>
        <v>5</v>
      </c>
      <c r="AQ1189" s="122"/>
      <c r="AR1189" s="123"/>
      <c r="AS1189" s="139"/>
      <c r="AT1189" s="124"/>
      <c r="AU1189" s="122"/>
      <c r="AV1189" s="123"/>
      <c r="AW1189" s="139"/>
      <c r="AX1189" s="124"/>
    </row>
    <row r="1190" spans="1:50">
      <c r="A1190" s="245">
        <f>IF(D1190=0," ",RANK(D1190,$D$3:$D$1238,0))</f>
        <v>1102</v>
      </c>
      <c r="B1190" s="246">
        <v>1102</v>
      </c>
      <c r="C1190" s="283" t="s">
        <v>5260</v>
      </c>
      <c r="D1190" s="115">
        <f>I1190+M1190+Q1190+U1190+Y1190+AC1190+AG1190+AK1190+AO1190+AW1190+AS1190</f>
        <v>3.5</v>
      </c>
      <c r="E1190" s="115">
        <f>J1190+N1190+R1190+V1190+Z1190+AD1190+AH1190+AL1190+AP1190+AX1190+AT1190</f>
        <v>5</v>
      </c>
      <c r="F1190" s="273">
        <f>COUNTA(H1190,L1190,P1190,T1190,X1190,AB1190,AF1190,AJ1190,AN1190,AV1190,AR1190)</f>
        <v>1</v>
      </c>
      <c r="G1190" s="121"/>
      <c r="H1190" s="5"/>
      <c r="I1190" s="140"/>
      <c r="J1190" s="126"/>
      <c r="K1190" s="125"/>
      <c r="L1190" s="5"/>
      <c r="M1190" s="140"/>
      <c r="N1190" s="126"/>
      <c r="O1190" s="125"/>
      <c r="P1190" s="5"/>
      <c r="Q1190" s="140"/>
      <c r="R1190" s="126"/>
      <c r="S1190" s="125"/>
      <c r="T1190" s="5"/>
      <c r="U1190" s="140"/>
      <c r="V1190" s="126"/>
      <c r="W1190" s="136"/>
      <c r="X1190" s="5"/>
      <c r="Y1190" s="140"/>
      <c r="Z1190" s="126"/>
      <c r="AA1190" s="136"/>
      <c r="AB1190" s="257"/>
      <c r="AC1190" s="140"/>
      <c r="AD1190" s="126"/>
      <c r="AE1190" s="136"/>
      <c r="AF1190" s="5"/>
      <c r="AG1190" s="140"/>
      <c r="AH1190" s="126"/>
      <c r="AI1190" s="155"/>
      <c r="AJ1190" s="123"/>
      <c r="AK1190" s="139"/>
      <c r="AL1190" s="124"/>
      <c r="AM1190" s="155">
        <f>VLOOKUP(C1190,'9'!$B$2:$H$1187,3,FALSE)</f>
        <v>2.4247685185185185E-2</v>
      </c>
      <c r="AN1190" s="123">
        <f>VLOOKUP(C1190,'9'!$B$2:$H$1187,4,FALSE)</f>
        <v>152</v>
      </c>
      <c r="AO1190" s="139">
        <f>VLOOKUP(AN1190,Баллы!$A$2:$B$101,2)+AP1190/2</f>
        <v>3.5</v>
      </c>
      <c r="AP1190" s="124">
        <f>VLOOKUP(C1190,'9'!$B$2:$H$1187,6,FALSE)</f>
        <v>5</v>
      </c>
      <c r="AQ1190" s="122"/>
      <c r="AR1190" s="123"/>
      <c r="AS1190" s="139"/>
      <c r="AT1190" s="124"/>
      <c r="AU1190" s="122"/>
      <c r="AV1190" s="123"/>
      <c r="AW1190" s="139"/>
      <c r="AX1190" s="124"/>
    </row>
    <row r="1191" spans="1:50">
      <c r="A1191" s="245">
        <f>IF(D1191=0," ",RANK(D1191,$D$3:$D$1238,0))</f>
        <v>1102</v>
      </c>
      <c r="B1191" s="246">
        <v>1102</v>
      </c>
      <c r="C1191" s="283" t="s">
        <v>5261</v>
      </c>
      <c r="D1191" s="115">
        <f>I1191+M1191+Q1191+U1191+Y1191+AC1191+AG1191+AK1191+AO1191+AW1191+AS1191</f>
        <v>3.5</v>
      </c>
      <c r="E1191" s="115">
        <f>J1191+N1191+R1191+V1191+Z1191+AD1191+AH1191+AL1191+AP1191+AX1191+AT1191</f>
        <v>5</v>
      </c>
      <c r="F1191" s="273">
        <f>COUNTA(H1191,L1191,P1191,T1191,X1191,AB1191,AF1191,AJ1191,AN1191,AV1191,AR1191)</f>
        <v>1</v>
      </c>
      <c r="G1191" s="121"/>
      <c r="H1191" s="5"/>
      <c r="I1191" s="140"/>
      <c r="J1191" s="126"/>
      <c r="K1191" s="125"/>
      <c r="L1191" s="5"/>
      <c r="M1191" s="140"/>
      <c r="N1191" s="126"/>
      <c r="O1191" s="125"/>
      <c r="P1191" s="5"/>
      <c r="Q1191" s="140"/>
      <c r="R1191" s="126"/>
      <c r="S1191" s="125"/>
      <c r="T1191" s="5"/>
      <c r="U1191" s="140"/>
      <c r="V1191" s="126"/>
      <c r="W1191" s="136"/>
      <c r="X1191" s="5"/>
      <c r="Y1191" s="140"/>
      <c r="Z1191" s="126"/>
      <c r="AA1191" s="136"/>
      <c r="AB1191" s="257"/>
      <c r="AC1191" s="140"/>
      <c r="AD1191" s="126"/>
      <c r="AE1191" s="136"/>
      <c r="AF1191" s="5"/>
      <c r="AG1191" s="140"/>
      <c r="AH1191" s="126"/>
      <c r="AI1191" s="155"/>
      <c r="AJ1191" s="123"/>
      <c r="AK1191" s="139"/>
      <c r="AL1191" s="124"/>
      <c r="AM1191" s="155">
        <f>VLOOKUP(C1191,'9'!$B$2:$H$1187,3,FALSE)</f>
        <v>2.420138888888889E-2</v>
      </c>
      <c r="AN1191" s="123">
        <f>VLOOKUP(C1191,'9'!$B$2:$H$1187,4,FALSE)</f>
        <v>153</v>
      </c>
      <c r="AO1191" s="139">
        <f>VLOOKUP(AN1191,Баллы!$A$2:$B$101,2)+AP1191/2</f>
        <v>3.5</v>
      </c>
      <c r="AP1191" s="124">
        <f>VLOOKUP(C1191,'9'!$B$2:$H$1187,6,FALSE)</f>
        <v>5</v>
      </c>
      <c r="AQ1191" s="122"/>
      <c r="AR1191" s="123"/>
      <c r="AS1191" s="139"/>
      <c r="AT1191" s="124"/>
      <c r="AU1191" s="122"/>
      <c r="AV1191" s="123"/>
      <c r="AW1191" s="139"/>
      <c r="AX1191" s="124"/>
    </row>
    <row r="1192" spans="1:50">
      <c r="A1192" s="245">
        <f>IF(D1192=0," ",RANK(D1192,$D$3:$D$1238,0))</f>
        <v>1102</v>
      </c>
      <c r="B1192" s="246">
        <v>1102</v>
      </c>
      <c r="C1192" s="283" t="s">
        <v>5263</v>
      </c>
      <c r="D1192" s="115">
        <f>I1192+M1192+Q1192+U1192+Y1192+AC1192+AG1192+AK1192+AO1192+AW1192+AS1192</f>
        <v>3.5</v>
      </c>
      <c r="E1192" s="115">
        <f>J1192+N1192+R1192+V1192+Z1192+AD1192+AH1192+AL1192+AP1192+AX1192+AT1192</f>
        <v>5</v>
      </c>
      <c r="F1192" s="273">
        <f>COUNTA(H1192,L1192,P1192,T1192,X1192,AB1192,AF1192,AJ1192,AN1192,AV1192,AR1192)</f>
        <v>1</v>
      </c>
      <c r="G1192" s="121"/>
      <c r="H1192" s="5"/>
      <c r="I1192" s="140"/>
      <c r="J1192" s="126"/>
      <c r="K1192" s="125"/>
      <c r="L1192" s="5"/>
      <c r="M1192" s="140"/>
      <c r="N1192" s="126"/>
      <c r="O1192" s="125"/>
      <c r="P1192" s="5"/>
      <c r="Q1192" s="140"/>
      <c r="R1192" s="126"/>
      <c r="S1192" s="125"/>
      <c r="T1192" s="5"/>
      <c r="U1192" s="140"/>
      <c r="V1192" s="126"/>
      <c r="W1192" s="136"/>
      <c r="X1192" s="5"/>
      <c r="Y1192" s="140"/>
      <c r="Z1192" s="126"/>
      <c r="AA1192" s="136"/>
      <c r="AB1192" s="257"/>
      <c r="AC1192" s="140"/>
      <c r="AD1192" s="126"/>
      <c r="AE1192" s="136"/>
      <c r="AF1192" s="5"/>
      <c r="AG1192" s="140"/>
      <c r="AH1192" s="126"/>
      <c r="AI1192" s="155"/>
      <c r="AJ1192" s="123"/>
      <c r="AK1192" s="139"/>
      <c r="AL1192" s="124"/>
      <c r="AM1192" s="155">
        <f>VLOOKUP(C1192,'9'!$B$2:$H$1187,3,FALSE)</f>
        <v>2.4247685185185185E-2</v>
      </c>
      <c r="AN1192" s="123">
        <f>VLOOKUP(C1192,'9'!$B$2:$H$1187,4,FALSE)</f>
        <v>154</v>
      </c>
      <c r="AO1192" s="139">
        <f>VLOOKUP(AN1192,Баллы!$A$2:$B$101,2)+AP1192/2</f>
        <v>3.5</v>
      </c>
      <c r="AP1192" s="124">
        <f>VLOOKUP(C1192,'9'!$B$2:$H$1187,6,FALSE)</f>
        <v>5</v>
      </c>
      <c r="AQ1192" s="122"/>
      <c r="AR1192" s="123"/>
      <c r="AS1192" s="139"/>
      <c r="AT1192" s="124"/>
      <c r="AU1192" s="122"/>
      <c r="AV1192" s="123"/>
      <c r="AW1192" s="139"/>
      <c r="AX1192" s="124"/>
    </row>
    <row r="1193" spans="1:50">
      <c r="A1193" s="245">
        <f>IF(D1193=0," ",RANK(D1193,$D$3:$D$1238,0))</f>
        <v>1102</v>
      </c>
      <c r="B1193" s="246">
        <v>1102</v>
      </c>
      <c r="C1193" s="283" t="s">
        <v>5265</v>
      </c>
      <c r="D1193" s="115">
        <f>I1193+M1193+Q1193+U1193+Y1193+AC1193+AG1193+AK1193+AO1193+AW1193+AS1193</f>
        <v>3.5</v>
      </c>
      <c r="E1193" s="115">
        <f>J1193+N1193+R1193+V1193+Z1193+AD1193+AH1193+AL1193+AP1193+AX1193+AT1193</f>
        <v>5</v>
      </c>
      <c r="F1193" s="273">
        <f>COUNTA(H1193,L1193,P1193,T1193,X1193,AB1193,AF1193,AJ1193,AN1193,AV1193,AR1193)</f>
        <v>1</v>
      </c>
      <c r="G1193" s="121"/>
      <c r="H1193" s="5"/>
      <c r="I1193" s="140"/>
      <c r="J1193" s="126"/>
      <c r="K1193" s="125"/>
      <c r="L1193" s="5"/>
      <c r="M1193" s="140"/>
      <c r="N1193" s="126"/>
      <c r="O1193" s="125"/>
      <c r="P1193" s="5"/>
      <c r="Q1193" s="140"/>
      <c r="R1193" s="126"/>
      <c r="S1193" s="125"/>
      <c r="T1193" s="5"/>
      <c r="U1193" s="140"/>
      <c r="V1193" s="126"/>
      <c r="W1193" s="136"/>
      <c r="X1193" s="5"/>
      <c r="Y1193" s="140"/>
      <c r="Z1193" s="126"/>
      <c r="AA1193" s="136"/>
      <c r="AB1193" s="257"/>
      <c r="AC1193" s="140"/>
      <c r="AD1193" s="126"/>
      <c r="AE1193" s="136"/>
      <c r="AF1193" s="5"/>
      <c r="AG1193" s="140"/>
      <c r="AH1193" s="126"/>
      <c r="AI1193" s="155"/>
      <c r="AJ1193" s="123"/>
      <c r="AK1193" s="139"/>
      <c r="AL1193" s="124"/>
      <c r="AM1193" s="155">
        <f>VLOOKUP(C1193,'9'!$B$2:$H$1187,3,FALSE)</f>
        <v>2.4282407407407409E-2</v>
      </c>
      <c r="AN1193" s="123">
        <f>VLOOKUP(C1193,'9'!$B$2:$H$1187,4,FALSE)</f>
        <v>155</v>
      </c>
      <c r="AO1193" s="139">
        <f>VLOOKUP(AN1193,Баллы!$A$2:$B$101,2)+AP1193/2</f>
        <v>3.5</v>
      </c>
      <c r="AP1193" s="124">
        <f>VLOOKUP(C1193,'9'!$B$2:$H$1187,6,FALSE)</f>
        <v>5</v>
      </c>
      <c r="AQ1193" s="122"/>
      <c r="AR1193" s="123"/>
      <c r="AS1193" s="139"/>
      <c r="AT1193" s="124"/>
      <c r="AU1193" s="122"/>
      <c r="AV1193" s="123"/>
      <c r="AW1193" s="139"/>
      <c r="AX1193" s="124"/>
    </row>
    <row r="1194" spans="1:50">
      <c r="A1194" s="245">
        <f>IF(D1194=0," ",RANK(D1194,$D$3:$D$1238,0))</f>
        <v>1102</v>
      </c>
      <c r="B1194" s="246">
        <v>1102</v>
      </c>
      <c r="C1194" s="283" t="s">
        <v>5269</v>
      </c>
      <c r="D1194" s="115">
        <f>I1194+M1194+Q1194+U1194+Y1194+AC1194+AG1194+AK1194+AO1194+AW1194+AS1194</f>
        <v>3.5</v>
      </c>
      <c r="E1194" s="115">
        <f>J1194+N1194+R1194+V1194+Z1194+AD1194+AH1194+AL1194+AP1194+AX1194+AT1194</f>
        <v>5</v>
      </c>
      <c r="F1194" s="273">
        <f>COUNTA(H1194,L1194,P1194,T1194,X1194,AB1194,AF1194,AJ1194,AN1194,AV1194,AR1194)</f>
        <v>1</v>
      </c>
      <c r="G1194" s="121"/>
      <c r="H1194" s="5"/>
      <c r="I1194" s="140"/>
      <c r="J1194" s="126"/>
      <c r="K1194" s="125"/>
      <c r="L1194" s="5"/>
      <c r="M1194" s="140"/>
      <c r="N1194" s="126"/>
      <c r="O1194" s="125"/>
      <c r="P1194" s="5"/>
      <c r="Q1194" s="140"/>
      <c r="R1194" s="126"/>
      <c r="S1194" s="125"/>
      <c r="T1194" s="5"/>
      <c r="U1194" s="140"/>
      <c r="V1194" s="126"/>
      <c r="W1194" s="136"/>
      <c r="X1194" s="5"/>
      <c r="Y1194" s="140"/>
      <c r="Z1194" s="126"/>
      <c r="AA1194" s="136"/>
      <c r="AB1194" s="257"/>
      <c r="AC1194" s="140"/>
      <c r="AD1194" s="126"/>
      <c r="AE1194" s="136"/>
      <c r="AF1194" s="5"/>
      <c r="AG1194" s="140"/>
      <c r="AH1194" s="126"/>
      <c r="AI1194" s="155"/>
      <c r="AJ1194" s="123"/>
      <c r="AK1194" s="139"/>
      <c r="AL1194" s="124"/>
      <c r="AM1194" s="155">
        <f>VLOOKUP(C1194,'9'!$B$2:$H$1187,3,FALSE)</f>
        <v>2.4328703703703703E-2</v>
      </c>
      <c r="AN1194" s="123">
        <f>VLOOKUP(C1194,'9'!$B$2:$H$1187,4,FALSE)</f>
        <v>157</v>
      </c>
      <c r="AO1194" s="139">
        <f>VLOOKUP(AN1194,Баллы!$A$2:$B$101,2)+AP1194/2</f>
        <v>3.5</v>
      </c>
      <c r="AP1194" s="124">
        <f>VLOOKUP(C1194,'9'!$B$2:$H$1187,6,FALSE)</f>
        <v>5</v>
      </c>
      <c r="AQ1194" s="122"/>
      <c r="AR1194" s="123"/>
      <c r="AS1194" s="139"/>
      <c r="AT1194" s="124"/>
      <c r="AU1194" s="122"/>
      <c r="AV1194" s="123"/>
      <c r="AW1194" s="139"/>
      <c r="AX1194" s="124"/>
    </row>
    <row r="1195" spans="1:50">
      <c r="A1195" s="245">
        <f>IF(D1195=0," ",RANK(D1195,$D$3:$D$1238,0))</f>
        <v>1102</v>
      </c>
      <c r="B1195" s="246">
        <v>1102</v>
      </c>
      <c r="C1195" s="283" t="s">
        <v>5271</v>
      </c>
      <c r="D1195" s="115">
        <f>I1195+M1195+Q1195+U1195+Y1195+AC1195+AG1195+AK1195+AO1195+AW1195+AS1195</f>
        <v>3.5</v>
      </c>
      <c r="E1195" s="115">
        <f>J1195+N1195+R1195+V1195+Z1195+AD1195+AH1195+AL1195+AP1195+AX1195+AT1195</f>
        <v>5</v>
      </c>
      <c r="F1195" s="273">
        <f>COUNTA(H1195,L1195,P1195,T1195,X1195,AB1195,AF1195,AJ1195,AN1195,AV1195,AR1195)</f>
        <v>1</v>
      </c>
      <c r="G1195" s="121"/>
      <c r="H1195" s="5"/>
      <c r="I1195" s="140"/>
      <c r="J1195" s="126"/>
      <c r="K1195" s="125"/>
      <c r="L1195" s="5"/>
      <c r="M1195" s="140"/>
      <c r="N1195" s="126"/>
      <c r="O1195" s="125"/>
      <c r="P1195" s="5"/>
      <c r="Q1195" s="140"/>
      <c r="R1195" s="126"/>
      <c r="S1195" s="125"/>
      <c r="T1195" s="5"/>
      <c r="U1195" s="140"/>
      <c r="V1195" s="126"/>
      <c r="W1195" s="136"/>
      <c r="X1195" s="5"/>
      <c r="Y1195" s="140"/>
      <c r="Z1195" s="126"/>
      <c r="AA1195" s="136"/>
      <c r="AB1195" s="257"/>
      <c r="AC1195" s="140"/>
      <c r="AD1195" s="126"/>
      <c r="AE1195" s="136"/>
      <c r="AF1195" s="5"/>
      <c r="AG1195" s="140"/>
      <c r="AH1195" s="126"/>
      <c r="AI1195" s="155"/>
      <c r="AJ1195" s="123"/>
      <c r="AK1195" s="139"/>
      <c r="AL1195" s="124"/>
      <c r="AM1195" s="155">
        <f>VLOOKUP(C1195,'9'!$B$2:$H$1187,3,FALSE)</f>
        <v>2.4131944444444445E-2</v>
      </c>
      <c r="AN1195" s="123">
        <f>VLOOKUP(C1195,'9'!$B$2:$H$1187,4,FALSE)</f>
        <v>158</v>
      </c>
      <c r="AO1195" s="139">
        <f>VLOOKUP(AN1195,Баллы!$A$2:$B$101,2)+AP1195/2</f>
        <v>3.5</v>
      </c>
      <c r="AP1195" s="124">
        <f>VLOOKUP(C1195,'9'!$B$2:$H$1187,6,FALSE)</f>
        <v>5</v>
      </c>
      <c r="AQ1195" s="122"/>
      <c r="AR1195" s="123"/>
      <c r="AS1195" s="139"/>
      <c r="AT1195" s="124"/>
      <c r="AU1195" s="122"/>
      <c r="AV1195" s="123"/>
      <c r="AW1195" s="139"/>
      <c r="AX1195" s="124"/>
    </row>
    <row r="1196" spans="1:50">
      <c r="A1196" s="245">
        <f>IF(D1196=0," ",RANK(D1196,$D$3:$D$1238,0))</f>
        <v>1102</v>
      </c>
      <c r="B1196" s="246">
        <v>1102</v>
      </c>
      <c r="C1196" s="283" t="s">
        <v>5272</v>
      </c>
      <c r="D1196" s="115">
        <f>I1196+M1196+Q1196+U1196+Y1196+AC1196+AG1196+AK1196+AO1196+AW1196+AS1196</f>
        <v>3.5</v>
      </c>
      <c r="E1196" s="115">
        <f>J1196+N1196+R1196+V1196+Z1196+AD1196+AH1196+AL1196+AP1196+AX1196+AT1196</f>
        <v>5</v>
      </c>
      <c r="F1196" s="273">
        <f>COUNTA(H1196,L1196,P1196,T1196,X1196,AB1196,AF1196,AJ1196,AN1196,AV1196,AR1196)</f>
        <v>1</v>
      </c>
      <c r="G1196" s="121"/>
      <c r="H1196" s="5"/>
      <c r="I1196" s="140"/>
      <c r="J1196" s="126"/>
      <c r="K1196" s="125"/>
      <c r="L1196" s="5"/>
      <c r="M1196" s="140"/>
      <c r="N1196" s="126"/>
      <c r="O1196" s="125"/>
      <c r="P1196" s="5"/>
      <c r="Q1196" s="140"/>
      <c r="R1196" s="126"/>
      <c r="S1196" s="125"/>
      <c r="T1196" s="5"/>
      <c r="U1196" s="140"/>
      <c r="V1196" s="126"/>
      <c r="W1196" s="136"/>
      <c r="X1196" s="5"/>
      <c r="Y1196" s="140"/>
      <c r="Z1196" s="126"/>
      <c r="AA1196" s="136"/>
      <c r="AB1196" s="257"/>
      <c r="AC1196" s="140"/>
      <c r="AD1196" s="126"/>
      <c r="AE1196" s="136"/>
      <c r="AF1196" s="5"/>
      <c r="AG1196" s="140"/>
      <c r="AH1196" s="126"/>
      <c r="AI1196" s="155"/>
      <c r="AJ1196" s="123"/>
      <c r="AK1196" s="139"/>
      <c r="AL1196" s="124"/>
      <c r="AM1196" s="155">
        <f>VLOOKUP(C1196,'9'!$B$2:$H$1187,3,FALSE)</f>
        <v>2.417824074074074E-2</v>
      </c>
      <c r="AN1196" s="123">
        <f>VLOOKUP(C1196,'9'!$B$2:$H$1187,4,FALSE)</f>
        <v>159</v>
      </c>
      <c r="AO1196" s="139">
        <f>VLOOKUP(AN1196,Баллы!$A$2:$B$101,2)+AP1196/2</f>
        <v>3.5</v>
      </c>
      <c r="AP1196" s="124">
        <f>VLOOKUP(C1196,'9'!$B$2:$H$1187,6,FALSE)</f>
        <v>5</v>
      </c>
      <c r="AQ1196" s="122"/>
      <c r="AR1196" s="123"/>
      <c r="AS1196" s="139"/>
      <c r="AT1196" s="124"/>
      <c r="AU1196" s="122"/>
      <c r="AV1196" s="123"/>
      <c r="AW1196" s="139"/>
      <c r="AX1196" s="124"/>
    </row>
    <row r="1197" spans="1:50">
      <c r="A1197" s="245">
        <f>IF(D1197=0," ",RANK(D1197,$D$3:$D$1238,0))</f>
        <v>1102</v>
      </c>
      <c r="B1197" s="246">
        <v>1102</v>
      </c>
      <c r="C1197" s="283" t="s">
        <v>706</v>
      </c>
      <c r="D1197" s="115">
        <f>I1197+M1197+Q1197+U1197+Y1197+AC1197+AG1197+AK1197+AO1197+AW1197+AS1197</f>
        <v>3.5</v>
      </c>
      <c r="E1197" s="115">
        <f>J1197+N1197+R1197+V1197+Z1197+AD1197+AH1197+AL1197+AP1197+AX1197+AT1197</f>
        <v>5</v>
      </c>
      <c r="F1197" s="273">
        <f>COUNTA(H1197,L1197,P1197,T1197,X1197,AB1197,AF1197,AJ1197,AN1197,AV1197,AR1197)</f>
        <v>1</v>
      </c>
      <c r="G1197" s="121"/>
      <c r="H1197" s="5"/>
      <c r="I1197" s="140"/>
      <c r="J1197" s="126"/>
      <c r="K1197" s="125"/>
      <c r="L1197" s="5"/>
      <c r="M1197" s="140"/>
      <c r="N1197" s="126"/>
      <c r="O1197" s="125"/>
      <c r="P1197" s="5"/>
      <c r="Q1197" s="140"/>
      <c r="R1197" s="126"/>
      <c r="S1197" s="125"/>
      <c r="T1197" s="5"/>
      <c r="U1197" s="140"/>
      <c r="V1197" s="126"/>
      <c r="W1197" s="136"/>
      <c r="X1197" s="5"/>
      <c r="Y1197" s="140"/>
      <c r="Z1197" s="126"/>
      <c r="AA1197" s="136"/>
      <c r="AB1197" s="257"/>
      <c r="AC1197" s="140"/>
      <c r="AD1197" s="126"/>
      <c r="AE1197" s="136"/>
      <c r="AF1197" s="5"/>
      <c r="AG1197" s="140"/>
      <c r="AH1197" s="126"/>
      <c r="AI1197" s="155"/>
      <c r="AJ1197" s="123"/>
      <c r="AK1197" s="139"/>
      <c r="AL1197" s="124"/>
      <c r="AM1197" s="155">
        <f>VLOOKUP(C1197,'9'!$B$2:$H$1187,3,FALSE)</f>
        <v>2.5601851851851851E-2</v>
      </c>
      <c r="AN1197" s="123">
        <f>VLOOKUP(C1197,'9'!$B$2:$H$1187,4,FALSE)</f>
        <v>162</v>
      </c>
      <c r="AO1197" s="139">
        <f>VLOOKUP(AN1197,Баллы!$A$2:$B$101,2)+AP1197/2</f>
        <v>3.5</v>
      </c>
      <c r="AP1197" s="124">
        <f>VLOOKUP(C1197,'9'!$B$2:$H$1187,6,FALSE)</f>
        <v>5</v>
      </c>
      <c r="AQ1197" s="122"/>
      <c r="AR1197" s="123"/>
      <c r="AS1197" s="139"/>
      <c r="AT1197" s="124"/>
      <c r="AU1197" s="122"/>
      <c r="AV1197" s="123"/>
      <c r="AW1197" s="139"/>
      <c r="AX1197" s="124"/>
    </row>
    <row r="1198" spans="1:50">
      <c r="A1198" s="245">
        <f>IF(D1198=0," ",RANK(D1198,$D$3:$D$1238,0))</f>
        <v>1102</v>
      </c>
      <c r="B1198" s="246">
        <v>1102</v>
      </c>
      <c r="C1198" s="283" t="s">
        <v>5281</v>
      </c>
      <c r="D1198" s="115">
        <f>I1198+M1198+Q1198+U1198+Y1198+AC1198+AG1198+AK1198+AO1198+AW1198+AS1198</f>
        <v>3.5</v>
      </c>
      <c r="E1198" s="115">
        <f>J1198+N1198+R1198+V1198+Z1198+AD1198+AH1198+AL1198+AP1198+AX1198+AT1198</f>
        <v>5</v>
      </c>
      <c r="F1198" s="273">
        <f>COUNTA(H1198,L1198,P1198,T1198,X1198,AB1198,AF1198,AJ1198,AN1198,AV1198,AR1198)</f>
        <v>1</v>
      </c>
      <c r="G1198" s="121"/>
      <c r="H1198" s="5"/>
      <c r="I1198" s="140"/>
      <c r="J1198" s="126"/>
      <c r="K1198" s="125"/>
      <c r="L1198" s="5"/>
      <c r="M1198" s="140"/>
      <c r="N1198" s="126"/>
      <c r="O1198" s="125"/>
      <c r="P1198" s="5"/>
      <c r="Q1198" s="140"/>
      <c r="R1198" s="126"/>
      <c r="S1198" s="125"/>
      <c r="T1198" s="5"/>
      <c r="U1198" s="140"/>
      <c r="V1198" s="126"/>
      <c r="W1198" s="136"/>
      <c r="X1198" s="5"/>
      <c r="Y1198" s="140"/>
      <c r="Z1198" s="126"/>
      <c r="AA1198" s="136"/>
      <c r="AB1198" s="257"/>
      <c r="AC1198" s="140"/>
      <c r="AD1198" s="126"/>
      <c r="AE1198" s="136"/>
      <c r="AF1198" s="5"/>
      <c r="AG1198" s="140"/>
      <c r="AH1198" s="126"/>
      <c r="AI1198" s="155"/>
      <c r="AJ1198" s="123"/>
      <c r="AK1198" s="139"/>
      <c r="AL1198" s="124"/>
      <c r="AM1198" s="155">
        <f>VLOOKUP(C1198,'9'!$B$2:$H$1187,3,FALSE)</f>
        <v>2.5219907407407406E-2</v>
      </c>
      <c r="AN1198" s="123">
        <f>VLOOKUP(C1198,'9'!$B$2:$H$1187,4,FALSE)</f>
        <v>164</v>
      </c>
      <c r="AO1198" s="139">
        <f>VLOOKUP(AN1198,Баллы!$A$2:$B$101,2)+AP1198/2</f>
        <v>3.5</v>
      </c>
      <c r="AP1198" s="124">
        <f>VLOOKUP(C1198,'9'!$B$2:$H$1187,6,FALSE)</f>
        <v>5</v>
      </c>
      <c r="AQ1198" s="122"/>
      <c r="AR1198" s="123"/>
      <c r="AS1198" s="139"/>
      <c r="AT1198" s="124"/>
      <c r="AU1198" s="122"/>
      <c r="AV1198" s="123"/>
      <c r="AW1198" s="139"/>
      <c r="AX1198" s="124"/>
    </row>
    <row r="1199" spans="1:50">
      <c r="A1199" s="245">
        <f>IF(D1199=0," ",RANK(D1199,$D$3:$D$1238,0))</f>
        <v>1102</v>
      </c>
      <c r="B1199" s="246">
        <v>1102</v>
      </c>
      <c r="C1199" s="283" t="s">
        <v>5283</v>
      </c>
      <c r="D1199" s="115">
        <f>I1199+M1199+Q1199+U1199+Y1199+AC1199+AG1199+AK1199+AO1199+AW1199+AS1199</f>
        <v>3.5</v>
      </c>
      <c r="E1199" s="115">
        <f>J1199+N1199+R1199+V1199+Z1199+AD1199+AH1199+AL1199+AP1199+AX1199+AT1199</f>
        <v>5</v>
      </c>
      <c r="F1199" s="273">
        <f>COUNTA(H1199,L1199,P1199,T1199,X1199,AB1199,AF1199,AJ1199,AN1199,AV1199,AR1199)</f>
        <v>1</v>
      </c>
      <c r="G1199" s="121"/>
      <c r="H1199" s="5"/>
      <c r="I1199" s="140"/>
      <c r="J1199" s="126"/>
      <c r="K1199" s="125"/>
      <c r="L1199" s="5"/>
      <c r="M1199" s="140"/>
      <c r="N1199" s="126"/>
      <c r="O1199" s="125"/>
      <c r="P1199" s="5"/>
      <c r="Q1199" s="140"/>
      <c r="R1199" s="126"/>
      <c r="S1199" s="125"/>
      <c r="T1199" s="5"/>
      <c r="U1199" s="140"/>
      <c r="V1199" s="126"/>
      <c r="W1199" s="136"/>
      <c r="X1199" s="5"/>
      <c r="Y1199" s="140"/>
      <c r="Z1199" s="126"/>
      <c r="AA1199" s="136"/>
      <c r="AB1199" s="257"/>
      <c r="AC1199" s="140"/>
      <c r="AD1199" s="126"/>
      <c r="AE1199" s="136"/>
      <c r="AF1199" s="5"/>
      <c r="AG1199" s="140"/>
      <c r="AH1199" s="126"/>
      <c r="AI1199" s="155"/>
      <c r="AJ1199" s="123"/>
      <c r="AK1199" s="139"/>
      <c r="AL1199" s="124"/>
      <c r="AM1199" s="155">
        <f>VLOOKUP(C1199,'9'!$B$2:$H$1187,3,FALSE)</f>
        <v>2.5381944444444443E-2</v>
      </c>
      <c r="AN1199" s="123">
        <f>VLOOKUP(C1199,'9'!$B$2:$H$1187,4,FALSE)</f>
        <v>165</v>
      </c>
      <c r="AO1199" s="139">
        <f>VLOOKUP(AN1199,Баллы!$A$2:$B$101,2)+AP1199/2</f>
        <v>3.5</v>
      </c>
      <c r="AP1199" s="124">
        <f>VLOOKUP(C1199,'9'!$B$2:$H$1187,6,FALSE)</f>
        <v>5</v>
      </c>
      <c r="AQ1199" s="122"/>
      <c r="AR1199" s="123"/>
      <c r="AS1199" s="139"/>
      <c r="AT1199" s="124"/>
      <c r="AU1199" s="122"/>
      <c r="AV1199" s="123"/>
      <c r="AW1199" s="139"/>
      <c r="AX1199" s="124"/>
    </row>
    <row r="1200" spans="1:50">
      <c r="A1200" s="245">
        <f>IF(D1200=0," ",RANK(D1200,$D$3:$D$1238,0))</f>
        <v>1102</v>
      </c>
      <c r="B1200" s="246">
        <v>1102</v>
      </c>
      <c r="C1200" s="283" t="s">
        <v>5285</v>
      </c>
      <c r="D1200" s="115">
        <f>I1200+M1200+Q1200+U1200+Y1200+AC1200+AG1200+AK1200+AO1200+AW1200+AS1200</f>
        <v>3.5</v>
      </c>
      <c r="E1200" s="115">
        <f>J1200+N1200+R1200+V1200+Z1200+AD1200+AH1200+AL1200+AP1200+AX1200+AT1200</f>
        <v>5</v>
      </c>
      <c r="F1200" s="273">
        <f>COUNTA(H1200,L1200,P1200,T1200,X1200,AB1200,AF1200,AJ1200,AN1200,AV1200,AR1200)</f>
        <v>1</v>
      </c>
      <c r="G1200" s="121"/>
      <c r="H1200" s="5"/>
      <c r="I1200" s="140"/>
      <c r="J1200" s="126"/>
      <c r="K1200" s="125"/>
      <c r="L1200" s="5"/>
      <c r="M1200" s="140"/>
      <c r="N1200" s="126"/>
      <c r="O1200" s="125"/>
      <c r="P1200" s="5"/>
      <c r="Q1200" s="140"/>
      <c r="R1200" s="126"/>
      <c r="S1200" s="125"/>
      <c r="T1200" s="5"/>
      <c r="U1200" s="140"/>
      <c r="V1200" s="126"/>
      <c r="W1200" s="136"/>
      <c r="X1200" s="5"/>
      <c r="Y1200" s="140"/>
      <c r="Z1200" s="126"/>
      <c r="AA1200" s="136"/>
      <c r="AB1200" s="257"/>
      <c r="AC1200" s="140"/>
      <c r="AD1200" s="126"/>
      <c r="AE1200" s="136"/>
      <c r="AF1200" s="5"/>
      <c r="AG1200" s="140"/>
      <c r="AH1200" s="126"/>
      <c r="AI1200" s="155"/>
      <c r="AJ1200" s="123"/>
      <c r="AK1200" s="139"/>
      <c r="AL1200" s="124"/>
      <c r="AM1200" s="155">
        <f>VLOOKUP(C1200,'9'!$B$2:$H$1187,3,FALSE)</f>
        <v>2.5740740740740741E-2</v>
      </c>
      <c r="AN1200" s="123">
        <f>VLOOKUP(C1200,'9'!$B$2:$H$1187,4,FALSE)</f>
        <v>166</v>
      </c>
      <c r="AO1200" s="139">
        <f>VLOOKUP(AN1200,Баллы!$A$2:$B$101,2)+AP1200/2</f>
        <v>3.5</v>
      </c>
      <c r="AP1200" s="124">
        <f>VLOOKUP(C1200,'9'!$B$2:$H$1187,6,FALSE)</f>
        <v>5</v>
      </c>
      <c r="AQ1200" s="122"/>
      <c r="AR1200" s="123"/>
      <c r="AS1200" s="139"/>
      <c r="AT1200" s="124"/>
      <c r="AU1200" s="122"/>
      <c r="AV1200" s="123"/>
      <c r="AW1200" s="139"/>
      <c r="AX1200" s="124"/>
    </row>
    <row r="1201" spans="1:50">
      <c r="A1201" s="245">
        <f>IF(D1201=0," ",RANK(D1201,$D$3:$D$1238,0))</f>
        <v>1102</v>
      </c>
      <c r="B1201" s="246">
        <v>1102</v>
      </c>
      <c r="C1201" s="283" t="s">
        <v>5287</v>
      </c>
      <c r="D1201" s="115">
        <f>I1201+M1201+Q1201+U1201+Y1201+AC1201+AG1201+AK1201+AO1201+AW1201+AS1201</f>
        <v>3.5</v>
      </c>
      <c r="E1201" s="115">
        <f>J1201+N1201+R1201+V1201+Z1201+AD1201+AH1201+AL1201+AP1201+AX1201+AT1201</f>
        <v>5</v>
      </c>
      <c r="F1201" s="273">
        <f>COUNTA(H1201,L1201,P1201,T1201,X1201,AB1201,AF1201,AJ1201,AN1201,AV1201,AR1201)</f>
        <v>1</v>
      </c>
      <c r="G1201" s="121"/>
      <c r="H1201" s="5"/>
      <c r="I1201" s="140"/>
      <c r="J1201" s="126"/>
      <c r="K1201" s="125"/>
      <c r="L1201" s="5"/>
      <c r="M1201" s="140"/>
      <c r="N1201" s="126"/>
      <c r="O1201" s="125"/>
      <c r="P1201" s="5"/>
      <c r="Q1201" s="140"/>
      <c r="R1201" s="126"/>
      <c r="S1201" s="125"/>
      <c r="T1201" s="5"/>
      <c r="U1201" s="140"/>
      <c r="V1201" s="126"/>
      <c r="W1201" s="136"/>
      <c r="X1201" s="5"/>
      <c r="Y1201" s="140"/>
      <c r="Z1201" s="126"/>
      <c r="AA1201" s="136"/>
      <c r="AB1201" s="257"/>
      <c r="AC1201" s="140"/>
      <c r="AD1201" s="126"/>
      <c r="AE1201" s="136"/>
      <c r="AF1201" s="5"/>
      <c r="AG1201" s="140"/>
      <c r="AH1201" s="126"/>
      <c r="AI1201" s="155"/>
      <c r="AJ1201" s="123"/>
      <c r="AK1201" s="139"/>
      <c r="AL1201" s="124"/>
      <c r="AM1201" s="155">
        <f>VLOOKUP(C1201,'9'!$B$2:$H$1187,3,FALSE)</f>
        <v>2.5474537037037039E-2</v>
      </c>
      <c r="AN1201" s="123">
        <f>VLOOKUP(C1201,'9'!$B$2:$H$1187,4,FALSE)</f>
        <v>167</v>
      </c>
      <c r="AO1201" s="139">
        <f>VLOOKUP(AN1201,Баллы!$A$2:$B$101,2)+AP1201/2</f>
        <v>3.5</v>
      </c>
      <c r="AP1201" s="124">
        <f>VLOOKUP(C1201,'9'!$B$2:$H$1187,6,FALSE)</f>
        <v>5</v>
      </c>
      <c r="AQ1201" s="122"/>
      <c r="AR1201" s="123"/>
      <c r="AS1201" s="139"/>
      <c r="AT1201" s="124"/>
      <c r="AU1201" s="122"/>
      <c r="AV1201" s="123"/>
      <c r="AW1201" s="139"/>
      <c r="AX1201" s="124"/>
    </row>
    <row r="1202" spans="1:50">
      <c r="A1202" s="245">
        <f>IF(D1202=0," ",RANK(D1202,$D$3:$D$1238,0))</f>
        <v>1102</v>
      </c>
      <c r="B1202" s="246">
        <v>1102</v>
      </c>
      <c r="C1202" s="283" t="s">
        <v>5289</v>
      </c>
      <c r="D1202" s="115">
        <f>I1202+M1202+Q1202+U1202+Y1202+AC1202+AG1202+AK1202+AO1202+AW1202+AS1202</f>
        <v>3.5</v>
      </c>
      <c r="E1202" s="115">
        <f>J1202+N1202+R1202+V1202+Z1202+AD1202+AH1202+AL1202+AP1202+AX1202+AT1202</f>
        <v>5</v>
      </c>
      <c r="F1202" s="273">
        <f>COUNTA(H1202,L1202,P1202,T1202,X1202,AB1202,AF1202,AJ1202,AN1202,AV1202,AR1202)</f>
        <v>1</v>
      </c>
      <c r="G1202" s="121"/>
      <c r="H1202" s="5"/>
      <c r="I1202" s="140"/>
      <c r="J1202" s="126"/>
      <c r="K1202" s="125"/>
      <c r="L1202" s="5"/>
      <c r="M1202" s="140"/>
      <c r="N1202" s="126"/>
      <c r="O1202" s="125"/>
      <c r="P1202" s="5"/>
      <c r="Q1202" s="140"/>
      <c r="R1202" s="126"/>
      <c r="S1202" s="125"/>
      <c r="T1202" s="5"/>
      <c r="U1202" s="140"/>
      <c r="V1202" s="126"/>
      <c r="W1202" s="136"/>
      <c r="X1202" s="5"/>
      <c r="Y1202" s="140"/>
      <c r="Z1202" s="126"/>
      <c r="AA1202" s="136"/>
      <c r="AB1202" s="257"/>
      <c r="AC1202" s="140"/>
      <c r="AD1202" s="126"/>
      <c r="AE1202" s="136"/>
      <c r="AF1202" s="5"/>
      <c r="AG1202" s="140"/>
      <c r="AH1202" s="126"/>
      <c r="AI1202" s="155"/>
      <c r="AJ1202" s="123"/>
      <c r="AK1202" s="139"/>
      <c r="AL1202" s="124"/>
      <c r="AM1202" s="155">
        <f>VLOOKUP(C1202,'9'!$B$2:$H$1187,3,FALSE)</f>
        <v>2.5914351851851852E-2</v>
      </c>
      <c r="AN1202" s="123">
        <f>VLOOKUP(C1202,'9'!$B$2:$H$1187,4,FALSE)</f>
        <v>169</v>
      </c>
      <c r="AO1202" s="139">
        <f>VLOOKUP(AN1202,Баллы!$A$2:$B$101,2)+AP1202/2</f>
        <v>3.5</v>
      </c>
      <c r="AP1202" s="124">
        <f>VLOOKUP(C1202,'9'!$B$2:$H$1187,6,FALSE)</f>
        <v>5</v>
      </c>
      <c r="AQ1202" s="122"/>
      <c r="AR1202" s="123"/>
      <c r="AS1202" s="139"/>
      <c r="AT1202" s="124"/>
      <c r="AU1202" s="122"/>
      <c r="AV1202" s="123"/>
      <c r="AW1202" s="139"/>
      <c r="AX1202" s="124"/>
    </row>
    <row r="1203" spans="1:50">
      <c r="A1203" s="245">
        <f>IF(D1203=0," ",RANK(D1203,$D$3:$D$1238,0))</f>
        <v>1102</v>
      </c>
      <c r="B1203" s="246">
        <v>1102</v>
      </c>
      <c r="C1203" s="283" t="s">
        <v>5293</v>
      </c>
      <c r="D1203" s="115">
        <f>I1203+M1203+Q1203+U1203+Y1203+AC1203+AG1203+AK1203+AO1203+AW1203+AS1203</f>
        <v>3.5</v>
      </c>
      <c r="E1203" s="115">
        <f>J1203+N1203+R1203+V1203+Z1203+AD1203+AH1203+AL1203+AP1203+AX1203+AT1203</f>
        <v>5</v>
      </c>
      <c r="F1203" s="273">
        <f>COUNTA(H1203,L1203,P1203,T1203,X1203,AB1203,AF1203,AJ1203,AN1203,AV1203,AR1203)</f>
        <v>1</v>
      </c>
      <c r="G1203" s="121"/>
      <c r="H1203" s="5"/>
      <c r="I1203" s="140"/>
      <c r="J1203" s="126"/>
      <c r="K1203" s="125"/>
      <c r="L1203" s="5"/>
      <c r="M1203" s="140"/>
      <c r="N1203" s="126"/>
      <c r="O1203" s="125"/>
      <c r="P1203" s="5"/>
      <c r="Q1203" s="140"/>
      <c r="R1203" s="126"/>
      <c r="S1203" s="125"/>
      <c r="T1203" s="5"/>
      <c r="U1203" s="140"/>
      <c r="V1203" s="126"/>
      <c r="W1203" s="136"/>
      <c r="X1203" s="5"/>
      <c r="Y1203" s="140"/>
      <c r="Z1203" s="126"/>
      <c r="AA1203" s="136"/>
      <c r="AB1203" s="257"/>
      <c r="AC1203" s="140"/>
      <c r="AD1203" s="126"/>
      <c r="AE1203" s="136"/>
      <c r="AF1203" s="5"/>
      <c r="AG1203" s="140"/>
      <c r="AH1203" s="126"/>
      <c r="AI1203" s="155"/>
      <c r="AJ1203" s="123"/>
      <c r="AK1203" s="139"/>
      <c r="AL1203" s="124"/>
      <c r="AM1203" s="155">
        <f>VLOOKUP(C1203,'9'!$B$2:$H$1187,3,FALSE)</f>
        <v>2.5381944444444443E-2</v>
      </c>
      <c r="AN1203" s="123">
        <f>VLOOKUP(C1203,'9'!$B$2:$H$1187,4,FALSE)</f>
        <v>171</v>
      </c>
      <c r="AO1203" s="139">
        <f>VLOOKUP(AN1203,Баллы!$A$2:$B$101,2)+AP1203/2</f>
        <v>3.5</v>
      </c>
      <c r="AP1203" s="124">
        <f>VLOOKUP(C1203,'9'!$B$2:$H$1187,6,FALSE)</f>
        <v>5</v>
      </c>
      <c r="AQ1203" s="122"/>
      <c r="AR1203" s="123"/>
      <c r="AS1203" s="139"/>
      <c r="AT1203" s="124"/>
      <c r="AU1203" s="122"/>
      <c r="AV1203" s="123"/>
      <c r="AW1203" s="139"/>
      <c r="AX1203" s="124"/>
    </row>
    <row r="1204" spans="1:50">
      <c r="A1204" s="245">
        <f>IF(D1204=0," ",RANK(D1204,$D$3:$D$1238,0))</f>
        <v>1102</v>
      </c>
      <c r="B1204" s="246">
        <v>1102</v>
      </c>
      <c r="C1204" s="283" t="s">
        <v>5298</v>
      </c>
      <c r="D1204" s="115">
        <f>I1204+M1204+Q1204+U1204+Y1204+AC1204+AG1204+AK1204+AO1204+AW1204+AS1204</f>
        <v>3.5</v>
      </c>
      <c r="E1204" s="115">
        <f>J1204+N1204+R1204+V1204+Z1204+AD1204+AH1204+AL1204+AP1204+AX1204+AT1204</f>
        <v>5</v>
      </c>
      <c r="F1204" s="273">
        <f>COUNTA(H1204,L1204,P1204,T1204,X1204,AB1204,AF1204,AJ1204,AN1204,AV1204,AR1204)</f>
        <v>1</v>
      </c>
      <c r="G1204" s="121"/>
      <c r="H1204" s="5"/>
      <c r="I1204" s="140"/>
      <c r="J1204" s="126"/>
      <c r="K1204" s="125"/>
      <c r="L1204" s="5"/>
      <c r="M1204" s="140"/>
      <c r="N1204" s="126"/>
      <c r="O1204" s="125"/>
      <c r="P1204" s="5"/>
      <c r="Q1204" s="140"/>
      <c r="R1204" s="126"/>
      <c r="S1204" s="125"/>
      <c r="T1204" s="5"/>
      <c r="U1204" s="140"/>
      <c r="V1204" s="126"/>
      <c r="W1204" s="136"/>
      <c r="X1204" s="5"/>
      <c r="Y1204" s="140"/>
      <c r="Z1204" s="126"/>
      <c r="AA1204" s="136"/>
      <c r="AB1204" s="257"/>
      <c r="AC1204" s="140"/>
      <c r="AD1204" s="126"/>
      <c r="AE1204" s="136"/>
      <c r="AF1204" s="5"/>
      <c r="AG1204" s="140"/>
      <c r="AH1204" s="126"/>
      <c r="AI1204" s="155"/>
      <c r="AJ1204" s="123"/>
      <c r="AK1204" s="139"/>
      <c r="AL1204" s="124"/>
      <c r="AM1204" s="155">
        <f>VLOOKUP(C1204,'9'!$B$2:$H$1187,3,FALSE)</f>
        <v>2.6168981481481481E-2</v>
      </c>
      <c r="AN1204" s="123">
        <f>VLOOKUP(C1204,'9'!$B$2:$H$1187,4,FALSE)</f>
        <v>173</v>
      </c>
      <c r="AO1204" s="139">
        <f>VLOOKUP(AN1204,Баллы!$A$2:$B$101,2)+AP1204/2</f>
        <v>3.5</v>
      </c>
      <c r="AP1204" s="124">
        <f>VLOOKUP(C1204,'9'!$B$2:$H$1187,6,FALSE)</f>
        <v>5</v>
      </c>
      <c r="AQ1204" s="122"/>
      <c r="AR1204" s="123"/>
      <c r="AS1204" s="139"/>
      <c r="AT1204" s="124"/>
      <c r="AU1204" s="122"/>
      <c r="AV1204" s="123"/>
      <c r="AW1204" s="139"/>
      <c r="AX1204" s="124"/>
    </row>
    <row r="1205" spans="1:50">
      <c r="A1205" s="245">
        <f>IF(D1205=0," ",RANK(D1205,$D$3:$D$1238,0))</f>
        <v>1102</v>
      </c>
      <c r="B1205" s="246">
        <v>1102</v>
      </c>
      <c r="C1205" s="283" t="s">
        <v>5300</v>
      </c>
      <c r="D1205" s="115">
        <f>I1205+M1205+Q1205+U1205+Y1205+AC1205+AG1205+AK1205+AO1205+AW1205+AS1205</f>
        <v>3.5</v>
      </c>
      <c r="E1205" s="115">
        <f>J1205+N1205+R1205+V1205+Z1205+AD1205+AH1205+AL1205+AP1205+AX1205+AT1205</f>
        <v>5</v>
      </c>
      <c r="F1205" s="273">
        <f>COUNTA(H1205,L1205,P1205,T1205,X1205,AB1205,AF1205,AJ1205,AN1205,AV1205,AR1205)</f>
        <v>1</v>
      </c>
      <c r="G1205" s="121"/>
      <c r="H1205" s="5"/>
      <c r="I1205" s="140"/>
      <c r="J1205" s="126"/>
      <c r="K1205" s="125"/>
      <c r="L1205" s="5"/>
      <c r="M1205" s="140"/>
      <c r="N1205" s="126"/>
      <c r="O1205" s="125"/>
      <c r="P1205" s="5"/>
      <c r="Q1205" s="140"/>
      <c r="R1205" s="126"/>
      <c r="S1205" s="125"/>
      <c r="T1205" s="5"/>
      <c r="U1205" s="140"/>
      <c r="V1205" s="126"/>
      <c r="W1205" s="136"/>
      <c r="X1205" s="5"/>
      <c r="Y1205" s="140"/>
      <c r="Z1205" s="126"/>
      <c r="AA1205" s="136"/>
      <c r="AB1205" s="257"/>
      <c r="AC1205" s="140"/>
      <c r="AD1205" s="126"/>
      <c r="AE1205" s="136"/>
      <c r="AF1205" s="5"/>
      <c r="AG1205" s="140"/>
      <c r="AH1205" s="126"/>
      <c r="AI1205" s="155"/>
      <c r="AJ1205" s="123"/>
      <c r="AK1205" s="139"/>
      <c r="AL1205" s="124"/>
      <c r="AM1205" s="155">
        <f>VLOOKUP(C1205,'9'!$B$2:$H$1187,3,FALSE)</f>
        <v>2.6585648148148146E-2</v>
      </c>
      <c r="AN1205" s="123">
        <f>VLOOKUP(C1205,'9'!$B$2:$H$1187,4,FALSE)</f>
        <v>174</v>
      </c>
      <c r="AO1205" s="139">
        <f>VLOOKUP(AN1205,Баллы!$A$2:$B$101,2)+AP1205/2</f>
        <v>3.5</v>
      </c>
      <c r="AP1205" s="124">
        <f>VLOOKUP(C1205,'9'!$B$2:$H$1187,6,FALSE)</f>
        <v>5</v>
      </c>
      <c r="AQ1205" s="122"/>
      <c r="AR1205" s="123"/>
      <c r="AS1205" s="139"/>
      <c r="AT1205" s="124"/>
      <c r="AU1205" s="122"/>
      <c r="AV1205" s="123"/>
      <c r="AW1205" s="139"/>
      <c r="AX1205" s="124"/>
    </row>
    <row r="1206" spans="1:50">
      <c r="A1206" s="245">
        <f>IF(D1206=0," ",RANK(D1206,$D$3:$D$1238,0))</f>
        <v>1102</v>
      </c>
      <c r="B1206" s="246">
        <v>1102</v>
      </c>
      <c r="C1206" s="283" t="s">
        <v>5687</v>
      </c>
      <c r="D1206" s="115">
        <f>I1206+M1206+Q1206+U1206+Y1206+AC1206+AG1206+AK1206+AO1206+AW1206+AS1206</f>
        <v>3.5</v>
      </c>
      <c r="E1206" s="115">
        <f>J1206+N1206+R1206+V1206+Z1206+AD1206+AH1206+AL1206+AP1206+AX1206+AT1206</f>
        <v>5</v>
      </c>
      <c r="F1206" s="273">
        <f>COUNTA(H1206,L1206,P1206,T1206,X1206,AB1206,AF1206,AJ1206,AN1206,AV1206,AR1206)</f>
        <v>1</v>
      </c>
      <c r="G1206" s="121"/>
      <c r="H1206" s="5"/>
      <c r="I1206" s="140"/>
      <c r="J1206" s="126"/>
      <c r="K1206" s="125"/>
      <c r="L1206" s="5"/>
      <c r="M1206" s="140"/>
      <c r="N1206" s="126"/>
      <c r="O1206" s="125"/>
      <c r="P1206" s="5"/>
      <c r="Q1206" s="140"/>
      <c r="R1206" s="126"/>
      <c r="S1206" s="125"/>
      <c r="T1206" s="5"/>
      <c r="U1206" s="140"/>
      <c r="V1206" s="126"/>
      <c r="W1206" s="136"/>
      <c r="X1206" s="5"/>
      <c r="Y1206" s="140"/>
      <c r="Z1206" s="126"/>
      <c r="AA1206" s="136"/>
      <c r="AB1206" s="257"/>
      <c r="AC1206" s="140"/>
      <c r="AD1206" s="126"/>
      <c r="AE1206" s="136"/>
      <c r="AF1206" s="5"/>
      <c r="AG1206" s="140"/>
      <c r="AH1206" s="126"/>
      <c r="AI1206" s="155"/>
      <c r="AJ1206" s="123"/>
      <c r="AK1206" s="139"/>
      <c r="AL1206" s="124"/>
      <c r="AM1206" s="155">
        <f>VLOOKUP(C1206,'9'!$B$2:$H$1187,3,FALSE)</f>
        <v>2.5601851851851851E-2</v>
      </c>
      <c r="AN1206" s="123">
        <f>VLOOKUP(C1206,'9'!$B$2:$H$1187,4,FALSE)</f>
        <v>176</v>
      </c>
      <c r="AO1206" s="139">
        <f>VLOOKUP(AN1206,Баллы!$A$2:$B$101,2)+AP1206/2</f>
        <v>3.5</v>
      </c>
      <c r="AP1206" s="124">
        <f>VLOOKUP(C1206,'9'!$B$2:$H$1187,6,FALSE)</f>
        <v>5</v>
      </c>
      <c r="AQ1206" s="122"/>
      <c r="AR1206" s="123"/>
      <c r="AS1206" s="139"/>
      <c r="AT1206" s="124"/>
      <c r="AU1206" s="122"/>
      <c r="AV1206" s="123"/>
      <c r="AW1206" s="139"/>
      <c r="AX1206" s="124"/>
    </row>
    <row r="1207" spans="1:50">
      <c r="A1207" s="245">
        <f>IF(D1207=0," ",RANK(D1207,$D$3:$D$1238,0))</f>
        <v>1102</v>
      </c>
      <c r="B1207" s="246">
        <v>1102</v>
      </c>
      <c r="C1207" s="283" t="s">
        <v>5304</v>
      </c>
      <c r="D1207" s="115">
        <f>I1207+M1207+Q1207+U1207+Y1207+AC1207+AG1207+AK1207+AO1207+AW1207+AS1207</f>
        <v>3.5</v>
      </c>
      <c r="E1207" s="115">
        <f>J1207+N1207+R1207+V1207+Z1207+AD1207+AH1207+AL1207+AP1207+AX1207+AT1207</f>
        <v>5</v>
      </c>
      <c r="F1207" s="273">
        <f>COUNTA(H1207,L1207,P1207,T1207,X1207,AB1207,AF1207,AJ1207,AN1207,AV1207,AR1207)</f>
        <v>1</v>
      </c>
      <c r="G1207" s="121"/>
      <c r="H1207" s="5"/>
      <c r="I1207" s="140"/>
      <c r="J1207" s="126"/>
      <c r="K1207" s="125"/>
      <c r="L1207" s="5"/>
      <c r="M1207" s="140"/>
      <c r="N1207" s="126"/>
      <c r="O1207" s="125"/>
      <c r="P1207" s="5"/>
      <c r="Q1207" s="140"/>
      <c r="R1207" s="126"/>
      <c r="S1207" s="125"/>
      <c r="T1207" s="5"/>
      <c r="U1207" s="140"/>
      <c r="V1207" s="126"/>
      <c r="W1207" s="136"/>
      <c r="X1207" s="5"/>
      <c r="Y1207" s="140"/>
      <c r="Z1207" s="126"/>
      <c r="AA1207" s="136"/>
      <c r="AB1207" s="257"/>
      <c r="AC1207" s="140"/>
      <c r="AD1207" s="126"/>
      <c r="AE1207" s="136"/>
      <c r="AF1207" s="5"/>
      <c r="AG1207" s="140"/>
      <c r="AH1207" s="126"/>
      <c r="AI1207" s="155"/>
      <c r="AJ1207" s="123"/>
      <c r="AK1207" s="139"/>
      <c r="AL1207" s="124"/>
      <c r="AM1207" s="155">
        <f>VLOOKUP(C1207,'9'!$B$2:$H$1187,3,FALSE)</f>
        <v>2.5844907407407407E-2</v>
      </c>
      <c r="AN1207" s="123">
        <f>VLOOKUP(C1207,'9'!$B$2:$H$1187,4,FALSE)</f>
        <v>177</v>
      </c>
      <c r="AO1207" s="139">
        <f>VLOOKUP(AN1207,Баллы!$A$2:$B$101,2)+AP1207/2</f>
        <v>3.5</v>
      </c>
      <c r="AP1207" s="124">
        <f>VLOOKUP(C1207,'9'!$B$2:$H$1187,6,FALSE)</f>
        <v>5</v>
      </c>
      <c r="AQ1207" s="122"/>
      <c r="AR1207" s="123"/>
      <c r="AS1207" s="139"/>
      <c r="AT1207" s="124"/>
      <c r="AU1207" s="122"/>
      <c r="AV1207" s="123"/>
      <c r="AW1207" s="139"/>
      <c r="AX1207" s="124"/>
    </row>
    <row r="1208" spans="1:50">
      <c r="A1208" s="245">
        <f>IF(D1208=0," ",RANK(D1208,$D$3:$D$1238,0))</f>
        <v>1102</v>
      </c>
      <c r="B1208" s="246">
        <v>1102</v>
      </c>
      <c r="C1208" s="283" t="s">
        <v>5305</v>
      </c>
      <c r="D1208" s="115">
        <f>I1208+M1208+Q1208+U1208+Y1208+AC1208+AG1208+AK1208+AO1208+AW1208+AS1208</f>
        <v>3.5</v>
      </c>
      <c r="E1208" s="115">
        <f>J1208+N1208+R1208+V1208+Z1208+AD1208+AH1208+AL1208+AP1208+AX1208+AT1208</f>
        <v>5</v>
      </c>
      <c r="F1208" s="273">
        <f>COUNTA(H1208,L1208,P1208,T1208,X1208,AB1208,AF1208,AJ1208,AN1208,AV1208,AR1208)</f>
        <v>1</v>
      </c>
      <c r="G1208" s="121"/>
      <c r="H1208" s="5"/>
      <c r="I1208" s="140"/>
      <c r="J1208" s="126"/>
      <c r="K1208" s="125"/>
      <c r="L1208" s="5"/>
      <c r="M1208" s="140"/>
      <c r="N1208" s="126"/>
      <c r="O1208" s="125"/>
      <c r="P1208" s="5"/>
      <c r="Q1208" s="140"/>
      <c r="R1208" s="126"/>
      <c r="S1208" s="125"/>
      <c r="T1208" s="5"/>
      <c r="U1208" s="140"/>
      <c r="V1208" s="126"/>
      <c r="W1208" s="136"/>
      <c r="X1208" s="5"/>
      <c r="Y1208" s="140"/>
      <c r="Z1208" s="126"/>
      <c r="AA1208" s="136"/>
      <c r="AB1208" s="257"/>
      <c r="AC1208" s="140"/>
      <c r="AD1208" s="126"/>
      <c r="AE1208" s="136"/>
      <c r="AF1208" s="5"/>
      <c r="AG1208" s="140"/>
      <c r="AH1208" s="126"/>
      <c r="AI1208" s="155"/>
      <c r="AJ1208" s="123"/>
      <c r="AK1208" s="139"/>
      <c r="AL1208" s="124"/>
      <c r="AM1208" s="155">
        <f>VLOOKUP(C1208,'9'!$B$2:$H$1187,3,FALSE)</f>
        <v>2.6388888888888889E-2</v>
      </c>
      <c r="AN1208" s="123">
        <f>VLOOKUP(C1208,'9'!$B$2:$H$1187,4,FALSE)</f>
        <v>178</v>
      </c>
      <c r="AO1208" s="139">
        <f>VLOOKUP(AN1208,Баллы!$A$2:$B$101,2)+AP1208/2</f>
        <v>3.5</v>
      </c>
      <c r="AP1208" s="124">
        <f>VLOOKUP(C1208,'9'!$B$2:$H$1187,6,FALSE)</f>
        <v>5</v>
      </c>
      <c r="AQ1208" s="122"/>
      <c r="AR1208" s="123"/>
      <c r="AS1208" s="139"/>
      <c r="AT1208" s="124"/>
      <c r="AU1208" s="122"/>
      <c r="AV1208" s="123"/>
      <c r="AW1208" s="139"/>
      <c r="AX1208" s="124"/>
    </row>
    <row r="1209" spans="1:50">
      <c r="A1209" s="245">
        <f>IF(D1209=0," ",RANK(D1209,$D$3:$D$1238,0))</f>
        <v>1102</v>
      </c>
      <c r="B1209" s="246">
        <v>1102</v>
      </c>
      <c r="C1209" s="283" t="s">
        <v>5310</v>
      </c>
      <c r="D1209" s="115">
        <f>I1209+M1209+Q1209+U1209+Y1209+AC1209+AG1209+AK1209+AO1209+AW1209+AS1209</f>
        <v>3.5</v>
      </c>
      <c r="E1209" s="115">
        <f>J1209+N1209+R1209+V1209+Z1209+AD1209+AH1209+AL1209+AP1209+AX1209+AT1209</f>
        <v>5</v>
      </c>
      <c r="F1209" s="273">
        <f>COUNTA(H1209,L1209,P1209,T1209,X1209,AB1209,AF1209,AJ1209,AN1209,AV1209,AR1209)</f>
        <v>1</v>
      </c>
      <c r="G1209" s="121"/>
      <c r="H1209" s="5"/>
      <c r="I1209" s="140"/>
      <c r="J1209" s="126"/>
      <c r="K1209" s="125"/>
      <c r="L1209" s="5"/>
      <c r="M1209" s="140"/>
      <c r="N1209" s="126"/>
      <c r="O1209" s="125"/>
      <c r="P1209" s="5"/>
      <c r="Q1209" s="140"/>
      <c r="R1209" s="126"/>
      <c r="S1209" s="125"/>
      <c r="T1209" s="5"/>
      <c r="U1209" s="140"/>
      <c r="V1209" s="126"/>
      <c r="W1209" s="136"/>
      <c r="X1209" s="5"/>
      <c r="Y1209" s="140"/>
      <c r="Z1209" s="126"/>
      <c r="AA1209" s="136"/>
      <c r="AB1209" s="257"/>
      <c r="AC1209" s="140"/>
      <c r="AD1209" s="126"/>
      <c r="AE1209" s="136"/>
      <c r="AF1209" s="5"/>
      <c r="AG1209" s="140"/>
      <c r="AH1209" s="126"/>
      <c r="AI1209" s="155"/>
      <c r="AJ1209" s="123"/>
      <c r="AK1209" s="139"/>
      <c r="AL1209" s="124"/>
      <c r="AM1209" s="155">
        <f>VLOOKUP(C1209,'9'!$B$2:$H$1187,3,FALSE)</f>
        <v>2.5752314814814815E-2</v>
      </c>
      <c r="AN1209" s="123">
        <f>VLOOKUP(C1209,'9'!$B$2:$H$1187,4,FALSE)</f>
        <v>180</v>
      </c>
      <c r="AO1209" s="139">
        <f>VLOOKUP(AN1209,Баллы!$A$2:$B$101,2)+AP1209/2</f>
        <v>3.5</v>
      </c>
      <c r="AP1209" s="124">
        <f>VLOOKUP(C1209,'9'!$B$2:$H$1187,6,FALSE)</f>
        <v>5</v>
      </c>
      <c r="AQ1209" s="122"/>
      <c r="AR1209" s="123"/>
      <c r="AS1209" s="139"/>
      <c r="AT1209" s="124"/>
      <c r="AU1209" s="122"/>
      <c r="AV1209" s="123"/>
      <c r="AW1209" s="139"/>
      <c r="AX1209" s="124"/>
    </row>
    <row r="1210" spans="1:50">
      <c r="A1210" s="245">
        <f>IF(D1210=0," ",RANK(D1210,$D$3:$D$1238,0))</f>
        <v>1102</v>
      </c>
      <c r="B1210" s="246">
        <v>1102</v>
      </c>
      <c r="C1210" s="283" t="s">
        <v>5311</v>
      </c>
      <c r="D1210" s="115">
        <f>I1210+M1210+Q1210+U1210+Y1210+AC1210+AG1210+AK1210+AO1210+AW1210+AS1210</f>
        <v>3.5</v>
      </c>
      <c r="E1210" s="115">
        <f>J1210+N1210+R1210+V1210+Z1210+AD1210+AH1210+AL1210+AP1210+AX1210+AT1210</f>
        <v>5</v>
      </c>
      <c r="F1210" s="273">
        <f>COUNTA(H1210,L1210,P1210,T1210,X1210,AB1210,AF1210,AJ1210,AN1210,AV1210,AR1210)</f>
        <v>1</v>
      </c>
      <c r="G1210" s="121"/>
      <c r="H1210" s="5"/>
      <c r="I1210" s="140"/>
      <c r="J1210" s="126"/>
      <c r="K1210" s="125"/>
      <c r="L1210" s="5"/>
      <c r="M1210" s="140"/>
      <c r="N1210" s="126"/>
      <c r="O1210" s="125"/>
      <c r="P1210" s="5"/>
      <c r="Q1210" s="140"/>
      <c r="R1210" s="126"/>
      <c r="S1210" s="125"/>
      <c r="T1210" s="5"/>
      <c r="U1210" s="140"/>
      <c r="V1210" s="126"/>
      <c r="W1210" s="136"/>
      <c r="X1210" s="5"/>
      <c r="Y1210" s="140"/>
      <c r="Z1210" s="126"/>
      <c r="AA1210" s="136"/>
      <c r="AB1210" s="257"/>
      <c r="AC1210" s="140"/>
      <c r="AD1210" s="126"/>
      <c r="AE1210" s="136"/>
      <c r="AF1210" s="5"/>
      <c r="AG1210" s="140"/>
      <c r="AH1210" s="126"/>
      <c r="AI1210" s="155"/>
      <c r="AJ1210" s="123"/>
      <c r="AK1210" s="139"/>
      <c r="AL1210" s="124"/>
      <c r="AM1210" s="155">
        <f>VLOOKUP(C1210,'9'!$B$2:$H$1187,3,FALSE)</f>
        <v>2.6226851851851852E-2</v>
      </c>
      <c r="AN1210" s="123">
        <f>VLOOKUP(C1210,'9'!$B$2:$H$1187,4,FALSE)</f>
        <v>181</v>
      </c>
      <c r="AO1210" s="139">
        <f>VLOOKUP(AN1210,Баллы!$A$2:$B$101,2)+AP1210/2</f>
        <v>3.5</v>
      </c>
      <c r="AP1210" s="124">
        <f>VLOOKUP(C1210,'9'!$B$2:$H$1187,6,FALSE)</f>
        <v>5</v>
      </c>
      <c r="AQ1210" s="122"/>
      <c r="AR1210" s="123"/>
      <c r="AS1210" s="139"/>
      <c r="AT1210" s="124"/>
      <c r="AU1210" s="122"/>
      <c r="AV1210" s="123"/>
      <c r="AW1210" s="139"/>
      <c r="AX1210" s="124"/>
    </row>
    <row r="1211" spans="1:50">
      <c r="A1211" s="245">
        <f>IF(D1211=0," ",RANK(D1211,$D$3:$D$1238,0))</f>
        <v>1102</v>
      </c>
      <c r="B1211" s="246">
        <v>1102</v>
      </c>
      <c r="C1211" s="283" t="s">
        <v>5315</v>
      </c>
      <c r="D1211" s="115">
        <f>I1211+M1211+Q1211+U1211+Y1211+AC1211+AG1211+AK1211+AO1211+AW1211+AS1211</f>
        <v>3.5</v>
      </c>
      <c r="E1211" s="115">
        <f>J1211+N1211+R1211+V1211+Z1211+AD1211+AH1211+AL1211+AP1211+AX1211+AT1211</f>
        <v>5</v>
      </c>
      <c r="F1211" s="273">
        <f>COUNTA(H1211,L1211,P1211,T1211,X1211,AB1211,AF1211,AJ1211,AN1211,AV1211,AR1211)</f>
        <v>1</v>
      </c>
      <c r="G1211" s="121"/>
      <c r="H1211" s="5"/>
      <c r="I1211" s="140"/>
      <c r="J1211" s="126"/>
      <c r="K1211" s="125"/>
      <c r="L1211" s="5"/>
      <c r="M1211" s="140"/>
      <c r="N1211" s="126"/>
      <c r="O1211" s="125"/>
      <c r="P1211" s="5"/>
      <c r="Q1211" s="140"/>
      <c r="R1211" s="126"/>
      <c r="S1211" s="125"/>
      <c r="T1211" s="5"/>
      <c r="U1211" s="140"/>
      <c r="V1211" s="126"/>
      <c r="W1211" s="136"/>
      <c r="X1211" s="5"/>
      <c r="Y1211" s="140"/>
      <c r="Z1211" s="126"/>
      <c r="AA1211" s="136"/>
      <c r="AB1211" s="257"/>
      <c r="AC1211" s="140"/>
      <c r="AD1211" s="126"/>
      <c r="AE1211" s="136"/>
      <c r="AF1211" s="5"/>
      <c r="AG1211" s="140"/>
      <c r="AH1211" s="126"/>
      <c r="AI1211" s="155"/>
      <c r="AJ1211" s="123"/>
      <c r="AK1211" s="139"/>
      <c r="AL1211" s="124"/>
      <c r="AM1211" s="155">
        <f>VLOOKUP(C1211,'9'!$B$2:$H$1187,3,FALSE)</f>
        <v>2.6597222222222223E-2</v>
      </c>
      <c r="AN1211" s="123">
        <f>VLOOKUP(C1211,'9'!$B$2:$H$1187,4,FALSE)</f>
        <v>183</v>
      </c>
      <c r="AO1211" s="139">
        <f>VLOOKUP(AN1211,Баллы!$A$2:$B$101,2)+AP1211/2</f>
        <v>3.5</v>
      </c>
      <c r="AP1211" s="124">
        <f>VLOOKUP(C1211,'9'!$B$2:$H$1187,6,FALSE)</f>
        <v>5</v>
      </c>
      <c r="AQ1211" s="122"/>
      <c r="AR1211" s="123"/>
      <c r="AS1211" s="139"/>
      <c r="AT1211" s="124"/>
      <c r="AU1211" s="122"/>
      <c r="AV1211" s="123"/>
      <c r="AW1211" s="139"/>
      <c r="AX1211" s="124"/>
    </row>
    <row r="1212" spans="1:50">
      <c r="A1212" s="245">
        <f>IF(D1212=0," ",RANK(D1212,$D$3:$D$1238,0))</f>
        <v>1102</v>
      </c>
      <c r="B1212" s="246">
        <v>1102</v>
      </c>
      <c r="C1212" s="283" t="s">
        <v>5318</v>
      </c>
      <c r="D1212" s="115">
        <f>I1212+M1212+Q1212+U1212+Y1212+AC1212+AG1212+AK1212+AO1212+AW1212+AS1212</f>
        <v>3.5</v>
      </c>
      <c r="E1212" s="115">
        <f>J1212+N1212+R1212+V1212+Z1212+AD1212+AH1212+AL1212+AP1212+AX1212+AT1212</f>
        <v>5</v>
      </c>
      <c r="F1212" s="273">
        <f>COUNTA(H1212,L1212,P1212,T1212,X1212,AB1212,AF1212,AJ1212,AN1212,AV1212,AR1212)</f>
        <v>1</v>
      </c>
      <c r="G1212" s="121"/>
      <c r="H1212" s="5"/>
      <c r="I1212" s="140"/>
      <c r="J1212" s="126"/>
      <c r="K1212" s="125"/>
      <c r="L1212" s="5"/>
      <c r="M1212" s="140"/>
      <c r="N1212" s="126"/>
      <c r="O1212" s="125"/>
      <c r="P1212" s="5"/>
      <c r="Q1212" s="140"/>
      <c r="R1212" s="126"/>
      <c r="S1212" s="125"/>
      <c r="T1212" s="5"/>
      <c r="U1212" s="140"/>
      <c r="V1212" s="126"/>
      <c r="W1212" s="136"/>
      <c r="X1212" s="5"/>
      <c r="Y1212" s="140"/>
      <c r="Z1212" s="126"/>
      <c r="AA1212" s="136"/>
      <c r="AB1212" s="257"/>
      <c r="AC1212" s="140"/>
      <c r="AD1212" s="126"/>
      <c r="AE1212" s="136"/>
      <c r="AF1212" s="5"/>
      <c r="AG1212" s="140"/>
      <c r="AH1212" s="126"/>
      <c r="AI1212" s="155"/>
      <c r="AJ1212" s="123"/>
      <c r="AK1212" s="139"/>
      <c r="AL1212" s="124"/>
      <c r="AM1212" s="155">
        <f>VLOOKUP(C1212,'9'!$B$2:$H$1187,3,FALSE)</f>
        <v>2.6458333333333334E-2</v>
      </c>
      <c r="AN1212" s="123">
        <f>VLOOKUP(C1212,'9'!$B$2:$H$1187,4,FALSE)</f>
        <v>184</v>
      </c>
      <c r="AO1212" s="139">
        <f>VLOOKUP(AN1212,Баллы!$A$2:$B$101,2)+AP1212/2</f>
        <v>3.5</v>
      </c>
      <c r="AP1212" s="124">
        <f>VLOOKUP(C1212,'9'!$B$2:$H$1187,6,FALSE)</f>
        <v>5</v>
      </c>
      <c r="AQ1212" s="122"/>
      <c r="AR1212" s="123"/>
      <c r="AS1212" s="139"/>
      <c r="AT1212" s="124"/>
      <c r="AU1212" s="122"/>
      <c r="AV1212" s="123"/>
      <c r="AW1212" s="139"/>
      <c r="AX1212" s="124"/>
    </row>
    <row r="1213" spans="1:50">
      <c r="A1213" s="245">
        <f>IF(D1213=0," ",RANK(D1213,$D$3:$D$1238,0))</f>
        <v>1102</v>
      </c>
      <c r="B1213" s="246">
        <v>1102</v>
      </c>
      <c r="C1213" s="283" t="s">
        <v>5319</v>
      </c>
      <c r="D1213" s="115">
        <f>I1213+M1213+Q1213+U1213+Y1213+AC1213+AG1213+AK1213+AO1213+AW1213+AS1213</f>
        <v>3.5</v>
      </c>
      <c r="E1213" s="115">
        <f>J1213+N1213+R1213+V1213+Z1213+AD1213+AH1213+AL1213+AP1213+AX1213+AT1213</f>
        <v>5</v>
      </c>
      <c r="F1213" s="273">
        <f>COUNTA(H1213,L1213,P1213,T1213,X1213,AB1213,AF1213,AJ1213,AN1213,AV1213,AR1213)</f>
        <v>1</v>
      </c>
      <c r="G1213" s="121"/>
      <c r="H1213" s="5"/>
      <c r="I1213" s="140"/>
      <c r="J1213" s="126"/>
      <c r="K1213" s="125"/>
      <c r="L1213" s="5"/>
      <c r="M1213" s="140"/>
      <c r="N1213" s="126"/>
      <c r="O1213" s="125"/>
      <c r="P1213" s="5"/>
      <c r="Q1213" s="140"/>
      <c r="R1213" s="126"/>
      <c r="S1213" s="125"/>
      <c r="T1213" s="5"/>
      <c r="U1213" s="140"/>
      <c r="V1213" s="126"/>
      <c r="W1213" s="136"/>
      <c r="X1213" s="5"/>
      <c r="Y1213" s="140"/>
      <c r="Z1213" s="126"/>
      <c r="AA1213" s="136"/>
      <c r="AB1213" s="257"/>
      <c r="AC1213" s="140"/>
      <c r="AD1213" s="126"/>
      <c r="AE1213" s="136"/>
      <c r="AF1213" s="5"/>
      <c r="AG1213" s="140"/>
      <c r="AH1213" s="126"/>
      <c r="AI1213" s="155"/>
      <c r="AJ1213" s="123"/>
      <c r="AK1213" s="139"/>
      <c r="AL1213" s="124"/>
      <c r="AM1213" s="155">
        <f>VLOOKUP(C1213,'9'!$B$2:$H$1187,3,FALSE)</f>
        <v>2.6678240740740742E-2</v>
      </c>
      <c r="AN1213" s="123">
        <f>VLOOKUP(C1213,'9'!$B$2:$H$1187,4,FALSE)</f>
        <v>185</v>
      </c>
      <c r="AO1213" s="139">
        <f>VLOOKUP(AN1213,Баллы!$A$2:$B$101,2)+AP1213/2</f>
        <v>3.5</v>
      </c>
      <c r="AP1213" s="124">
        <f>VLOOKUP(C1213,'9'!$B$2:$H$1187,6,FALSE)</f>
        <v>5</v>
      </c>
      <c r="AQ1213" s="122"/>
      <c r="AR1213" s="123"/>
      <c r="AS1213" s="139"/>
      <c r="AT1213" s="124"/>
      <c r="AU1213" s="122"/>
      <c r="AV1213" s="123"/>
      <c r="AW1213" s="139"/>
      <c r="AX1213" s="124"/>
    </row>
    <row r="1214" spans="1:50">
      <c r="A1214" s="245">
        <f>IF(D1214=0," ",RANK(D1214,$D$3:$D$1238,0))</f>
        <v>1102</v>
      </c>
      <c r="B1214" s="246">
        <v>1102</v>
      </c>
      <c r="C1214" s="283" t="s">
        <v>5321</v>
      </c>
      <c r="D1214" s="115">
        <f>I1214+M1214+Q1214+U1214+Y1214+AC1214+AG1214+AK1214+AO1214+AW1214+AS1214</f>
        <v>3.5</v>
      </c>
      <c r="E1214" s="115">
        <f>J1214+N1214+R1214+V1214+Z1214+AD1214+AH1214+AL1214+AP1214+AX1214+AT1214</f>
        <v>5</v>
      </c>
      <c r="F1214" s="273">
        <f>COUNTA(H1214,L1214,P1214,T1214,X1214,AB1214,AF1214,AJ1214,AN1214,AV1214,AR1214)</f>
        <v>1</v>
      </c>
      <c r="G1214" s="121"/>
      <c r="H1214" s="5"/>
      <c r="I1214" s="140"/>
      <c r="J1214" s="126"/>
      <c r="K1214" s="125"/>
      <c r="L1214" s="5"/>
      <c r="M1214" s="140"/>
      <c r="N1214" s="126"/>
      <c r="O1214" s="125"/>
      <c r="P1214" s="5"/>
      <c r="Q1214" s="140"/>
      <c r="R1214" s="126"/>
      <c r="S1214" s="125"/>
      <c r="T1214" s="5"/>
      <c r="U1214" s="140"/>
      <c r="V1214" s="126"/>
      <c r="W1214" s="136"/>
      <c r="X1214" s="5"/>
      <c r="Y1214" s="140"/>
      <c r="Z1214" s="126"/>
      <c r="AA1214" s="136"/>
      <c r="AB1214" s="257"/>
      <c r="AC1214" s="140"/>
      <c r="AD1214" s="126"/>
      <c r="AE1214" s="136"/>
      <c r="AF1214" s="5"/>
      <c r="AG1214" s="140"/>
      <c r="AH1214" s="126"/>
      <c r="AI1214" s="155"/>
      <c r="AJ1214" s="123"/>
      <c r="AK1214" s="139"/>
      <c r="AL1214" s="124"/>
      <c r="AM1214" s="155">
        <f>VLOOKUP(C1214,'9'!$B$2:$H$1187,3,FALSE)</f>
        <v>2.6574074074074073E-2</v>
      </c>
      <c r="AN1214" s="123">
        <f>VLOOKUP(C1214,'9'!$B$2:$H$1187,4,FALSE)</f>
        <v>186</v>
      </c>
      <c r="AO1214" s="139">
        <f>VLOOKUP(AN1214,Баллы!$A$2:$B$101,2)+AP1214/2</f>
        <v>3.5</v>
      </c>
      <c r="AP1214" s="124">
        <f>VLOOKUP(C1214,'9'!$B$2:$H$1187,6,FALSE)</f>
        <v>5</v>
      </c>
      <c r="AQ1214" s="122"/>
      <c r="AR1214" s="123"/>
      <c r="AS1214" s="139"/>
      <c r="AT1214" s="124"/>
      <c r="AU1214" s="122"/>
      <c r="AV1214" s="123"/>
      <c r="AW1214" s="139"/>
      <c r="AX1214" s="124"/>
    </row>
    <row r="1215" spans="1:50">
      <c r="A1215" s="245">
        <f>IF(D1215=0," ",RANK(D1215,$D$3:$D$1238,0))</f>
        <v>1102</v>
      </c>
      <c r="B1215" s="246">
        <v>1102</v>
      </c>
      <c r="C1215" s="283" t="s">
        <v>5738</v>
      </c>
      <c r="D1215" s="115">
        <f>I1215+M1215+Q1215+U1215+Y1215+AC1215+AG1215+AK1215+AO1215+AW1215+AS1215</f>
        <v>3.5</v>
      </c>
      <c r="E1215" s="115">
        <f>J1215+N1215+R1215+V1215+Z1215+AD1215+AH1215+AL1215+AP1215+AX1215+AT1215</f>
        <v>5</v>
      </c>
      <c r="F1215" s="273">
        <f>COUNTA(H1215,L1215,P1215,T1215,X1215,AB1215,AF1215,AJ1215,AN1215,AV1215,AR1215)</f>
        <v>1</v>
      </c>
      <c r="G1215" s="121"/>
      <c r="H1215" s="5"/>
      <c r="I1215" s="140"/>
      <c r="J1215" s="126"/>
      <c r="K1215" s="125"/>
      <c r="L1215" s="5"/>
      <c r="M1215" s="140"/>
      <c r="N1215" s="126"/>
      <c r="O1215" s="125"/>
      <c r="P1215" s="5"/>
      <c r="Q1215" s="140"/>
      <c r="R1215" s="126"/>
      <c r="S1215" s="125"/>
      <c r="T1215" s="5"/>
      <c r="U1215" s="140"/>
      <c r="V1215" s="126"/>
      <c r="W1215" s="136"/>
      <c r="X1215" s="5"/>
      <c r="Y1215" s="140"/>
      <c r="Z1215" s="126"/>
      <c r="AA1215" s="136"/>
      <c r="AB1215" s="257"/>
      <c r="AC1215" s="140"/>
      <c r="AD1215" s="126"/>
      <c r="AE1215" s="136"/>
      <c r="AF1215" s="5"/>
      <c r="AG1215" s="140"/>
      <c r="AH1215" s="126"/>
      <c r="AI1215" s="155"/>
      <c r="AJ1215" s="123"/>
      <c r="AK1215" s="139"/>
      <c r="AL1215" s="124"/>
      <c r="AM1215" s="155">
        <f>VLOOKUP(C1215,'9'!$B$2:$H$1187,3,FALSE)</f>
        <v>2.6631944444444444E-2</v>
      </c>
      <c r="AN1215" s="123">
        <f>VLOOKUP(C1215,'9'!$B$2:$H$1187,4,FALSE)</f>
        <v>187</v>
      </c>
      <c r="AO1215" s="139">
        <f>VLOOKUP(AN1215,Баллы!$A$2:$B$101,2)+AP1215/2</f>
        <v>3.5</v>
      </c>
      <c r="AP1215" s="124">
        <f>VLOOKUP(C1215,'9'!$B$2:$H$1187,6,FALSE)</f>
        <v>5</v>
      </c>
      <c r="AQ1215" s="122"/>
      <c r="AR1215" s="123"/>
      <c r="AS1215" s="139"/>
      <c r="AT1215" s="124"/>
      <c r="AU1215" s="122"/>
      <c r="AV1215" s="123"/>
      <c r="AW1215" s="139"/>
      <c r="AX1215" s="124"/>
    </row>
    <row r="1216" spans="1:50">
      <c r="A1216" s="245">
        <f>IF(D1216=0," ",RANK(D1216,$D$3:$D$1238,0))</f>
        <v>1102</v>
      </c>
      <c r="B1216" s="246">
        <v>1102</v>
      </c>
      <c r="C1216" s="283" t="s">
        <v>5327</v>
      </c>
      <c r="D1216" s="115">
        <f>I1216+M1216+Q1216+U1216+Y1216+AC1216+AG1216+AK1216+AO1216+AW1216+AS1216</f>
        <v>3.5</v>
      </c>
      <c r="E1216" s="115">
        <f>J1216+N1216+R1216+V1216+Z1216+AD1216+AH1216+AL1216+AP1216+AX1216+AT1216</f>
        <v>5</v>
      </c>
      <c r="F1216" s="273">
        <f>COUNTA(H1216,L1216,P1216,T1216,X1216,AB1216,AF1216,AJ1216,AN1216,AV1216,AR1216)</f>
        <v>1</v>
      </c>
      <c r="G1216" s="121"/>
      <c r="H1216" s="5"/>
      <c r="I1216" s="140"/>
      <c r="J1216" s="126"/>
      <c r="K1216" s="125"/>
      <c r="L1216" s="5"/>
      <c r="M1216" s="140"/>
      <c r="N1216" s="126"/>
      <c r="O1216" s="125"/>
      <c r="P1216" s="5"/>
      <c r="Q1216" s="140"/>
      <c r="R1216" s="126"/>
      <c r="S1216" s="125"/>
      <c r="T1216" s="5"/>
      <c r="U1216" s="140"/>
      <c r="V1216" s="126"/>
      <c r="W1216" s="136"/>
      <c r="X1216" s="5"/>
      <c r="Y1216" s="140"/>
      <c r="Z1216" s="126"/>
      <c r="AA1216" s="136"/>
      <c r="AB1216" s="257"/>
      <c r="AC1216" s="140"/>
      <c r="AD1216" s="126"/>
      <c r="AE1216" s="136"/>
      <c r="AF1216" s="5"/>
      <c r="AG1216" s="140"/>
      <c r="AH1216" s="126"/>
      <c r="AI1216" s="155"/>
      <c r="AJ1216" s="123"/>
      <c r="AK1216" s="139"/>
      <c r="AL1216" s="124"/>
      <c r="AM1216" s="155">
        <f>VLOOKUP(C1216,'9'!$B$2:$H$1187,3,FALSE)</f>
        <v>2.7291666666666665E-2</v>
      </c>
      <c r="AN1216" s="123">
        <f>VLOOKUP(C1216,'9'!$B$2:$H$1187,4,FALSE)</f>
        <v>190</v>
      </c>
      <c r="AO1216" s="139">
        <f>VLOOKUP(AN1216,Баллы!$A$2:$B$101,2)+AP1216/2</f>
        <v>3.5</v>
      </c>
      <c r="AP1216" s="124">
        <f>VLOOKUP(C1216,'9'!$B$2:$H$1187,6,FALSE)</f>
        <v>5</v>
      </c>
      <c r="AQ1216" s="122"/>
      <c r="AR1216" s="123"/>
      <c r="AS1216" s="139"/>
      <c r="AT1216" s="124"/>
      <c r="AU1216" s="122"/>
      <c r="AV1216" s="123"/>
      <c r="AW1216" s="139"/>
      <c r="AX1216" s="124"/>
    </row>
    <row r="1217" spans="1:50">
      <c r="A1217" s="245">
        <f>IF(D1217=0," ",RANK(D1217,$D$3:$D$1238,0))</f>
        <v>1102</v>
      </c>
      <c r="B1217" s="246">
        <v>1102</v>
      </c>
      <c r="C1217" s="283" t="s">
        <v>5328</v>
      </c>
      <c r="D1217" s="115">
        <f>I1217+M1217+Q1217+U1217+Y1217+AC1217+AG1217+AK1217+AO1217+AW1217+AS1217</f>
        <v>3.5</v>
      </c>
      <c r="E1217" s="115">
        <f>J1217+N1217+R1217+V1217+Z1217+AD1217+AH1217+AL1217+AP1217+AX1217+AT1217</f>
        <v>5</v>
      </c>
      <c r="F1217" s="273">
        <f>COUNTA(H1217,L1217,P1217,T1217,X1217,AB1217,AF1217,AJ1217,AN1217,AV1217,AR1217)</f>
        <v>1</v>
      </c>
      <c r="G1217" s="121"/>
      <c r="H1217" s="5"/>
      <c r="I1217" s="140"/>
      <c r="J1217" s="126"/>
      <c r="K1217" s="125"/>
      <c r="L1217" s="5"/>
      <c r="M1217" s="140"/>
      <c r="N1217" s="126"/>
      <c r="O1217" s="125"/>
      <c r="P1217" s="5"/>
      <c r="Q1217" s="140"/>
      <c r="R1217" s="126"/>
      <c r="S1217" s="125"/>
      <c r="T1217" s="5"/>
      <c r="U1217" s="140"/>
      <c r="V1217" s="126"/>
      <c r="W1217" s="136"/>
      <c r="X1217" s="5"/>
      <c r="Y1217" s="140"/>
      <c r="Z1217" s="126"/>
      <c r="AA1217" s="136"/>
      <c r="AB1217" s="257"/>
      <c r="AC1217" s="140"/>
      <c r="AD1217" s="126"/>
      <c r="AE1217" s="136"/>
      <c r="AF1217" s="5"/>
      <c r="AG1217" s="140"/>
      <c r="AH1217" s="126"/>
      <c r="AI1217" s="155"/>
      <c r="AJ1217" s="123"/>
      <c r="AK1217" s="139"/>
      <c r="AL1217" s="124"/>
      <c r="AM1217" s="155">
        <f>VLOOKUP(C1217,'9'!$B$2:$H$1187,3,FALSE)</f>
        <v>2.7349537037037037E-2</v>
      </c>
      <c r="AN1217" s="123">
        <f>VLOOKUP(C1217,'9'!$B$2:$H$1187,4,FALSE)</f>
        <v>191</v>
      </c>
      <c r="AO1217" s="139">
        <f>VLOOKUP(AN1217,Баллы!$A$2:$B$101,2)+AP1217/2</f>
        <v>3.5</v>
      </c>
      <c r="AP1217" s="124">
        <f>VLOOKUP(C1217,'9'!$B$2:$H$1187,6,FALSE)</f>
        <v>5</v>
      </c>
      <c r="AQ1217" s="122"/>
      <c r="AR1217" s="123"/>
      <c r="AS1217" s="139"/>
      <c r="AT1217" s="124"/>
      <c r="AU1217" s="122"/>
      <c r="AV1217" s="123"/>
      <c r="AW1217" s="139"/>
      <c r="AX1217" s="124"/>
    </row>
    <row r="1218" spans="1:50">
      <c r="A1218" s="245">
        <f>IF(D1218=0," ",RANK(D1218,$D$3:$D$1238,0))</f>
        <v>1102</v>
      </c>
      <c r="B1218" s="246">
        <v>1102</v>
      </c>
      <c r="C1218" s="283" t="s">
        <v>5330</v>
      </c>
      <c r="D1218" s="115">
        <f>I1218+M1218+Q1218+U1218+Y1218+AC1218+AG1218+AK1218+AO1218+AW1218+AS1218</f>
        <v>3.5</v>
      </c>
      <c r="E1218" s="115">
        <f>J1218+N1218+R1218+V1218+Z1218+AD1218+AH1218+AL1218+AP1218+AX1218+AT1218</f>
        <v>5</v>
      </c>
      <c r="F1218" s="273">
        <f>COUNTA(H1218,L1218,P1218,T1218,X1218,AB1218,AF1218,AJ1218,AN1218,AV1218,AR1218)</f>
        <v>1</v>
      </c>
      <c r="G1218" s="121"/>
      <c r="H1218" s="5"/>
      <c r="I1218" s="140"/>
      <c r="J1218" s="126"/>
      <c r="K1218" s="125"/>
      <c r="L1218" s="5"/>
      <c r="M1218" s="140"/>
      <c r="N1218" s="126"/>
      <c r="O1218" s="125"/>
      <c r="P1218" s="5"/>
      <c r="Q1218" s="140"/>
      <c r="R1218" s="126"/>
      <c r="S1218" s="125"/>
      <c r="T1218" s="5"/>
      <c r="U1218" s="140"/>
      <c r="V1218" s="126"/>
      <c r="W1218" s="136"/>
      <c r="X1218" s="5"/>
      <c r="Y1218" s="140"/>
      <c r="Z1218" s="126"/>
      <c r="AA1218" s="136"/>
      <c r="AB1218" s="257"/>
      <c r="AC1218" s="140"/>
      <c r="AD1218" s="126"/>
      <c r="AE1218" s="136"/>
      <c r="AF1218" s="5"/>
      <c r="AG1218" s="140"/>
      <c r="AH1218" s="126"/>
      <c r="AI1218" s="155"/>
      <c r="AJ1218" s="123"/>
      <c r="AK1218" s="139"/>
      <c r="AL1218" s="124"/>
      <c r="AM1218" s="155">
        <f>VLOOKUP(C1218,'9'!$B$2:$H$1187,3,FALSE)</f>
        <v>2.6956018518518518E-2</v>
      </c>
      <c r="AN1218" s="123">
        <f>VLOOKUP(C1218,'9'!$B$2:$H$1187,4,FALSE)</f>
        <v>192</v>
      </c>
      <c r="AO1218" s="139">
        <f>VLOOKUP(AN1218,Баллы!$A$2:$B$101,2)+AP1218/2</f>
        <v>3.5</v>
      </c>
      <c r="AP1218" s="124">
        <f>VLOOKUP(C1218,'9'!$B$2:$H$1187,6,FALSE)</f>
        <v>5</v>
      </c>
      <c r="AQ1218" s="122"/>
      <c r="AR1218" s="123"/>
      <c r="AS1218" s="139"/>
      <c r="AT1218" s="124"/>
      <c r="AU1218" s="122"/>
      <c r="AV1218" s="123"/>
      <c r="AW1218" s="139"/>
      <c r="AX1218" s="124"/>
    </row>
    <row r="1219" spans="1:50">
      <c r="A1219" s="245">
        <f>IF(D1219=0," ",RANK(D1219,$D$3:$D$1238,0))</f>
        <v>1102</v>
      </c>
      <c r="B1219" s="246">
        <v>1102</v>
      </c>
      <c r="C1219" s="283" t="s">
        <v>5331</v>
      </c>
      <c r="D1219" s="115">
        <f>I1219+M1219+Q1219+U1219+Y1219+AC1219+AG1219+AK1219+AO1219+AW1219+AS1219</f>
        <v>3.5</v>
      </c>
      <c r="E1219" s="115">
        <f>J1219+N1219+R1219+V1219+Z1219+AD1219+AH1219+AL1219+AP1219+AX1219+AT1219</f>
        <v>5</v>
      </c>
      <c r="F1219" s="273">
        <f>COUNTA(H1219,L1219,P1219,T1219,X1219,AB1219,AF1219,AJ1219,AN1219,AV1219,AR1219)</f>
        <v>1</v>
      </c>
      <c r="G1219" s="121"/>
      <c r="H1219" s="5"/>
      <c r="I1219" s="140"/>
      <c r="J1219" s="126"/>
      <c r="K1219" s="125"/>
      <c r="L1219" s="5"/>
      <c r="M1219" s="140"/>
      <c r="N1219" s="126"/>
      <c r="O1219" s="125"/>
      <c r="P1219" s="5"/>
      <c r="Q1219" s="140"/>
      <c r="R1219" s="126"/>
      <c r="S1219" s="125"/>
      <c r="T1219" s="5"/>
      <c r="U1219" s="140"/>
      <c r="V1219" s="126"/>
      <c r="W1219" s="136"/>
      <c r="X1219" s="5"/>
      <c r="Y1219" s="140"/>
      <c r="Z1219" s="126"/>
      <c r="AA1219" s="136"/>
      <c r="AB1219" s="257"/>
      <c r="AC1219" s="140"/>
      <c r="AD1219" s="126"/>
      <c r="AE1219" s="136"/>
      <c r="AF1219" s="5"/>
      <c r="AG1219" s="140"/>
      <c r="AH1219" s="126"/>
      <c r="AI1219" s="155"/>
      <c r="AJ1219" s="123"/>
      <c r="AK1219" s="139"/>
      <c r="AL1219" s="124"/>
      <c r="AM1219" s="155">
        <f>VLOOKUP(C1219,'9'!$B$2:$H$1187,3,FALSE)</f>
        <v>2.7083333333333334E-2</v>
      </c>
      <c r="AN1219" s="123">
        <f>VLOOKUP(C1219,'9'!$B$2:$H$1187,4,FALSE)</f>
        <v>193</v>
      </c>
      <c r="AO1219" s="139">
        <f>VLOOKUP(AN1219,Баллы!$A$2:$B$101,2)+AP1219/2</f>
        <v>3.5</v>
      </c>
      <c r="AP1219" s="124">
        <f>VLOOKUP(C1219,'9'!$B$2:$H$1187,6,FALSE)</f>
        <v>5</v>
      </c>
      <c r="AQ1219" s="122"/>
      <c r="AR1219" s="123"/>
      <c r="AS1219" s="139"/>
      <c r="AT1219" s="124"/>
      <c r="AU1219" s="122"/>
      <c r="AV1219" s="123"/>
      <c r="AW1219" s="139"/>
      <c r="AX1219" s="124"/>
    </row>
    <row r="1220" spans="1:50">
      <c r="A1220" s="245">
        <f>IF(D1220=0," ",RANK(D1220,$D$3:$D$1238,0))</f>
        <v>1102</v>
      </c>
      <c r="B1220" s="246">
        <v>1102</v>
      </c>
      <c r="C1220" s="283" t="s">
        <v>5334</v>
      </c>
      <c r="D1220" s="115">
        <f>I1220+M1220+Q1220+U1220+Y1220+AC1220+AG1220+AK1220+AO1220+AW1220+AS1220</f>
        <v>3.5</v>
      </c>
      <c r="E1220" s="115">
        <f>J1220+N1220+R1220+V1220+Z1220+AD1220+AH1220+AL1220+AP1220+AX1220+AT1220</f>
        <v>5</v>
      </c>
      <c r="F1220" s="273">
        <f>COUNTA(H1220,L1220,P1220,T1220,X1220,AB1220,AF1220,AJ1220,AN1220,AV1220,AR1220)</f>
        <v>1</v>
      </c>
      <c r="G1220" s="121"/>
      <c r="H1220" s="5"/>
      <c r="I1220" s="140"/>
      <c r="J1220" s="126"/>
      <c r="K1220" s="125"/>
      <c r="L1220" s="5"/>
      <c r="M1220" s="140"/>
      <c r="N1220" s="126"/>
      <c r="O1220" s="125"/>
      <c r="P1220" s="5"/>
      <c r="Q1220" s="140"/>
      <c r="R1220" s="126"/>
      <c r="S1220" s="125"/>
      <c r="T1220" s="5"/>
      <c r="U1220" s="140"/>
      <c r="V1220" s="126"/>
      <c r="W1220" s="136"/>
      <c r="X1220" s="5"/>
      <c r="Y1220" s="140"/>
      <c r="Z1220" s="126"/>
      <c r="AA1220" s="136"/>
      <c r="AB1220" s="257"/>
      <c r="AC1220" s="140"/>
      <c r="AD1220" s="126"/>
      <c r="AE1220" s="136"/>
      <c r="AF1220" s="5"/>
      <c r="AG1220" s="140"/>
      <c r="AH1220" s="126"/>
      <c r="AI1220" s="155"/>
      <c r="AJ1220" s="123"/>
      <c r="AK1220" s="139"/>
      <c r="AL1220" s="124"/>
      <c r="AM1220" s="155">
        <f>VLOOKUP(C1220,'9'!$B$2:$H$1187,3,FALSE)</f>
        <v>2.7384259259259261E-2</v>
      </c>
      <c r="AN1220" s="123">
        <f>VLOOKUP(C1220,'9'!$B$2:$H$1187,4,FALSE)</f>
        <v>195</v>
      </c>
      <c r="AO1220" s="139">
        <f>VLOOKUP(AN1220,Баллы!$A$2:$B$101,2)+AP1220/2</f>
        <v>3.5</v>
      </c>
      <c r="AP1220" s="124">
        <f>VLOOKUP(C1220,'9'!$B$2:$H$1187,6,FALSE)</f>
        <v>5</v>
      </c>
      <c r="AQ1220" s="122"/>
      <c r="AR1220" s="123"/>
      <c r="AS1220" s="139"/>
      <c r="AT1220" s="124"/>
      <c r="AU1220" s="122"/>
      <c r="AV1220" s="123"/>
      <c r="AW1220" s="139"/>
      <c r="AX1220" s="124"/>
    </row>
    <row r="1221" spans="1:50">
      <c r="A1221" s="245">
        <f>IF(D1221=0," ",RANK(D1221,$D$3:$D$1238,0))</f>
        <v>1102</v>
      </c>
      <c r="B1221" s="246">
        <v>1102</v>
      </c>
      <c r="C1221" s="283" t="s">
        <v>5341</v>
      </c>
      <c r="D1221" s="115">
        <f>I1221+M1221+Q1221+U1221+Y1221+AC1221+AG1221+AK1221+AO1221+AW1221+AS1221</f>
        <v>3.5</v>
      </c>
      <c r="E1221" s="115">
        <f>J1221+N1221+R1221+V1221+Z1221+AD1221+AH1221+AL1221+AP1221+AX1221+AT1221</f>
        <v>5</v>
      </c>
      <c r="F1221" s="273">
        <f>COUNTA(H1221,L1221,P1221,T1221,X1221,AB1221,AF1221,AJ1221,AN1221,AV1221,AR1221)</f>
        <v>1</v>
      </c>
      <c r="G1221" s="121"/>
      <c r="H1221" s="5"/>
      <c r="I1221" s="140"/>
      <c r="J1221" s="126"/>
      <c r="K1221" s="125"/>
      <c r="L1221" s="5"/>
      <c r="M1221" s="140"/>
      <c r="N1221" s="126"/>
      <c r="O1221" s="125"/>
      <c r="P1221" s="5"/>
      <c r="Q1221" s="140"/>
      <c r="R1221" s="126"/>
      <c r="S1221" s="125"/>
      <c r="T1221" s="5"/>
      <c r="U1221" s="140"/>
      <c r="V1221" s="126"/>
      <c r="W1221" s="136"/>
      <c r="X1221" s="5"/>
      <c r="Y1221" s="140"/>
      <c r="Z1221" s="126"/>
      <c r="AA1221" s="136"/>
      <c r="AB1221" s="257"/>
      <c r="AC1221" s="140"/>
      <c r="AD1221" s="126"/>
      <c r="AE1221" s="136"/>
      <c r="AF1221" s="5"/>
      <c r="AG1221" s="140"/>
      <c r="AH1221" s="126"/>
      <c r="AI1221" s="155"/>
      <c r="AJ1221" s="123"/>
      <c r="AK1221" s="139"/>
      <c r="AL1221" s="124"/>
      <c r="AM1221" s="155">
        <f>VLOOKUP(C1221,'9'!$B$2:$H$1187,3,FALSE)</f>
        <v>2.7673611111111111E-2</v>
      </c>
      <c r="AN1221" s="123">
        <f>VLOOKUP(C1221,'9'!$B$2:$H$1187,4,FALSE)</f>
        <v>198</v>
      </c>
      <c r="AO1221" s="139">
        <f>VLOOKUP(AN1221,Баллы!$A$2:$B$101,2)+AP1221/2</f>
        <v>3.5</v>
      </c>
      <c r="AP1221" s="124">
        <f>VLOOKUP(C1221,'9'!$B$2:$H$1187,6,FALSE)</f>
        <v>5</v>
      </c>
      <c r="AQ1221" s="122"/>
      <c r="AR1221" s="123"/>
      <c r="AS1221" s="139"/>
      <c r="AT1221" s="124"/>
      <c r="AU1221" s="122"/>
      <c r="AV1221" s="123"/>
      <c r="AW1221" s="139"/>
      <c r="AX1221" s="124"/>
    </row>
    <row r="1222" spans="1:50">
      <c r="A1222" s="245">
        <f>IF(D1222=0," ",RANK(D1222,$D$3:$D$1238,0))</f>
        <v>1102</v>
      </c>
      <c r="B1222" s="246">
        <v>1102</v>
      </c>
      <c r="C1222" s="283" t="s">
        <v>5343</v>
      </c>
      <c r="D1222" s="115">
        <f>I1222+M1222+Q1222+U1222+Y1222+AC1222+AG1222+AK1222+AO1222+AW1222+AS1222</f>
        <v>3.5</v>
      </c>
      <c r="E1222" s="115">
        <f>J1222+N1222+R1222+V1222+Z1222+AD1222+AH1222+AL1222+AP1222+AX1222+AT1222</f>
        <v>5</v>
      </c>
      <c r="F1222" s="273">
        <f>COUNTA(H1222,L1222,P1222,T1222,X1222,AB1222,AF1222,AJ1222,AN1222,AV1222,AR1222)</f>
        <v>1</v>
      </c>
      <c r="G1222" s="121"/>
      <c r="H1222" s="5"/>
      <c r="I1222" s="140"/>
      <c r="J1222" s="126"/>
      <c r="K1222" s="125"/>
      <c r="L1222" s="5"/>
      <c r="M1222" s="140"/>
      <c r="N1222" s="126"/>
      <c r="O1222" s="125"/>
      <c r="P1222" s="5"/>
      <c r="Q1222" s="140"/>
      <c r="R1222" s="126"/>
      <c r="S1222" s="125"/>
      <c r="T1222" s="5"/>
      <c r="U1222" s="140"/>
      <c r="V1222" s="126"/>
      <c r="W1222" s="136"/>
      <c r="X1222" s="5"/>
      <c r="Y1222" s="140"/>
      <c r="Z1222" s="126"/>
      <c r="AA1222" s="136"/>
      <c r="AB1222" s="257"/>
      <c r="AC1222" s="140"/>
      <c r="AD1222" s="126"/>
      <c r="AE1222" s="136"/>
      <c r="AF1222" s="5"/>
      <c r="AG1222" s="140"/>
      <c r="AH1222" s="126"/>
      <c r="AI1222" s="155"/>
      <c r="AJ1222" s="123"/>
      <c r="AK1222" s="139"/>
      <c r="AL1222" s="124"/>
      <c r="AM1222" s="155">
        <f>VLOOKUP(C1222,'9'!$B$2:$H$1187,3,FALSE)</f>
        <v>2.7685185185185184E-2</v>
      </c>
      <c r="AN1222" s="123">
        <f>VLOOKUP(C1222,'9'!$B$2:$H$1187,4,FALSE)</f>
        <v>199</v>
      </c>
      <c r="AO1222" s="139">
        <f>VLOOKUP(AN1222,Баллы!$A$2:$B$101,2)+AP1222/2</f>
        <v>3.5</v>
      </c>
      <c r="AP1222" s="124">
        <f>VLOOKUP(C1222,'9'!$B$2:$H$1187,6,FALSE)</f>
        <v>5</v>
      </c>
      <c r="AQ1222" s="122"/>
      <c r="AR1222" s="123"/>
      <c r="AS1222" s="139"/>
      <c r="AT1222" s="124"/>
      <c r="AU1222" s="122"/>
      <c r="AV1222" s="123"/>
      <c r="AW1222" s="139"/>
      <c r="AX1222" s="124"/>
    </row>
    <row r="1223" spans="1:50">
      <c r="A1223" s="245">
        <f>IF(D1223=0," ",RANK(D1223,$D$3:$D$1238,0))</f>
        <v>1102</v>
      </c>
      <c r="B1223" s="246">
        <v>1102</v>
      </c>
      <c r="C1223" s="283" t="s">
        <v>5344</v>
      </c>
      <c r="D1223" s="115">
        <f>I1223+M1223+Q1223+U1223+Y1223+AC1223+AG1223+AK1223+AO1223+AW1223+AS1223</f>
        <v>3.5</v>
      </c>
      <c r="E1223" s="115">
        <f>J1223+N1223+R1223+V1223+Z1223+AD1223+AH1223+AL1223+AP1223+AX1223+AT1223</f>
        <v>5</v>
      </c>
      <c r="F1223" s="273">
        <f>COUNTA(H1223,L1223,P1223,T1223,X1223,AB1223,AF1223,AJ1223,AN1223,AV1223,AR1223)</f>
        <v>1</v>
      </c>
      <c r="G1223" s="121"/>
      <c r="H1223" s="5"/>
      <c r="I1223" s="140"/>
      <c r="J1223" s="126"/>
      <c r="K1223" s="125"/>
      <c r="L1223" s="5"/>
      <c r="M1223" s="140"/>
      <c r="N1223" s="126"/>
      <c r="O1223" s="125"/>
      <c r="P1223" s="5"/>
      <c r="Q1223" s="140"/>
      <c r="R1223" s="126"/>
      <c r="S1223" s="125"/>
      <c r="T1223" s="5"/>
      <c r="U1223" s="140"/>
      <c r="V1223" s="126"/>
      <c r="W1223" s="136"/>
      <c r="X1223" s="5"/>
      <c r="Y1223" s="140"/>
      <c r="Z1223" s="126"/>
      <c r="AA1223" s="136"/>
      <c r="AB1223" s="257"/>
      <c r="AC1223" s="140"/>
      <c r="AD1223" s="126"/>
      <c r="AE1223" s="136"/>
      <c r="AF1223" s="5"/>
      <c r="AG1223" s="140"/>
      <c r="AH1223" s="126"/>
      <c r="AI1223" s="155"/>
      <c r="AJ1223" s="123"/>
      <c r="AK1223" s="139"/>
      <c r="AL1223" s="124"/>
      <c r="AM1223" s="155">
        <f>VLOOKUP(C1223,'9'!$B$2:$H$1187,3,FALSE)</f>
        <v>2.7604166666666666E-2</v>
      </c>
      <c r="AN1223" s="123">
        <f>VLOOKUP(C1223,'9'!$B$2:$H$1187,4,FALSE)</f>
        <v>200</v>
      </c>
      <c r="AO1223" s="139">
        <f>VLOOKUP(AN1223,Баллы!$A$2:$B$101,2)+AP1223/2</f>
        <v>3.5</v>
      </c>
      <c r="AP1223" s="124">
        <f>VLOOKUP(C1223,'9'!$B$2:$H$1187,6,FALSE)</f>
        <v>5</v>
      </c>
      <c r="AQ1223" s="122"/>
      <c r="AR1223" s="123"/>
      <c r="AS1223" s="139"/>
      <c r="AT1223" s="124"/>
      <c r="AU1223" s="122"/>
      <c r="AV1223" s="123"/>
      <c r="AW1223" s="139"/>
      <c r="AX1223" s="124"/>
    </row>
    <row r="1224" spans="1:50">
      <c r="A1224" s="245">
        <f>IF(D1224=0," ",RANK(D1224,$D$3:$D$1238,0))</f>
        <v>1102</v>
      </c>
      <c r="B1224" s="246">
        <v>1102</v>
      </c>
      <c r="C1224" s="283" t="s">
        <v>5347</v>
      </c>
      <c r="D1224" s="115">
        <f>I1224+M1224+Q1224+U1224+Y1224+AC1224+AG1224+AK1224+AO1224+AW1224+AS1224</f>
        <v>3.5</v>
      </c>
      <c r="E1224" s="115">
        <f>J1224+N1224+R1224+V1224+Z1224+AD1224+AH1224+AL1224+AP1224+AX1224+AT1224</f>
        <v>5</v>
      </c>
      <c r="F1224" s="273">
        <f>COUNTA(H1224,L1224,P1224,T1224,X1224,AB1224,AF1224,AJ1224,AN1224,AV1224,AR1224)</f>
        <v>1</v>
      </c>
      <c r="G1224" s="121"/>
      <c r="H1224" s="5"/>
      <c r="I1224" s="140"/>
      <c r="J1224" s="126"/>
      <c r="K1224" s="125"/>
      <c r="L1224" s="5"/>
      <c r="M1224" s="140"/>
      <c r="N1224" s="126"/>
      <c r="O1224" s="125"/>
      <c r="P1224" s="5"/>
      <c r="Q1224" s="140"/>
      <c r="R1224" s="126"/>
      <c r="S1224" s="125"/>
      <c r="T1224" s="5"/>
      <c r="U1224" s="140"/>
      <c r="V1224" s="126"/>
      <c r="W1224" s="136"/>
      <c r="X1224" s="5"/>
      <c r="Y1224" s="140"/>
      <c r="Z1224" s="126"/>
      <c r="AA1224" s="136"/>
      <c r="AB1224" s="257"/>
      <c r="AC1224" s="140"/>
      <c r="AD1224" s="126"/>
      <c r="AE1224" s="136"/>
      <c r="AF1224" s="5"/>
      <c r="AG1224" s="140"/>
      <c r="AH1224" s="126"/>
      <c r="AI1224" s="155"/>
      <c r="AJ1224" s="123"/>
      <c r="AK1224" s="139"/>
      <c r="AL1224" s="124"/>
      <c r="AM1224" s="155">
        <f>VLOOKUP(C1224,'9'!$B$2:$H$1187,3,FALSE)</f>
        <v>2.7893518518518519E-2</v>
      </c>
      <c r="AN1224" s="123">
        <f>VLOOKUP(C1224,'9'!$B$2:$H$1187,4,FALSE)</f>
        <v>201</v>
      </c>
      <c r="AO1224" s="139">
        <f>VLOOKUP(AN1224,Баллы!$A$2:$B$101,2)+AP1224/2</f>
        <v>3.5</v>
      </c>
      <c r="AP1224" s="124">
        <f>VLOOKUP(C1224,'9'!$B$2:$H$1187,6,FALSE)</f>
        <v>5</v>
      </c>
      <c r="AQ1224" s="122"/>
      <c r="AR1224" s="123"/>
      <c r="AS1224" s="139"/>
      <c r="AT1224" s="124"/>
      <c r="AU1224" s="122"/>
      <c r="AV1224" s="123"/>
      <c r="AW1224" s="139"/>
      <c r="AX1224" s="124"/>
    </row>
    <row r="1225" spans="1:50">
      <c r="A1225" s="245">
        <f>IF(D1225=0," ",RANK(D1225,$D$3:$D$1238,0))</f>
        <v>1102</v>
      </c>
      <c r="B1225" s="246">
        <v>1102</v>
      </c>
      <c r="C1225" s="283" t="s">
        <v>5350</v>
      </c>
      <c r="D1225" s="115">
        <f>I1225+M1225+Q1225+U1225+Y1225+AC1225+AG1225+AK1225+AO1225+AW1225+AS1225</f>
        <v>3.5</v>
      </c>
      <c r="E1225" s="115">
        <f>J1225+N1225+R1225+V1225+Z1225+AD1225+AH1225+AL1225+AP1225+AX1225+AT1225</f>
        <v>5</v>
      </c>
      <c r="F1225" s="273">
        <f>COUNTA(H1225,L1225,P1225,T1225,X1225,AB1225,AF1225,AJ1225,AN1225,AV1225,AR1225)</f>
        <v>1</v>
      </c>
      <c r="G1225" s="121"/>
      <c r="H1225" s="5"/>
      <c r="I1225" s="140"/>
      <c r="J1225" s="126"/>
      <c r="K1225" s="125"/>
      <c r="L1225" s="5"/>
      <c r="M1225" s="140"/>
      <c r="N1225" s="126"/>
      <c r="O1225" s="125"/>
      <c r="P1225" s="5"/>
      <c r="Q1225" s="140"/>
      <c r="R1225" s="126"/>
      <c r="S1225" s="125"/>
      <c r="T1225" s="5"/>
      <c r="U1225" s="140"/>
      <c r="V1225" s="126"/>
      <c r="W1225" s="136"/>
      <c r="X1225" s="5"/>
      <c r="Y1225" s="140"/>
      <c r="Z1225" s="126"/>
      <c r="AA1225" s="136"/>
      <c r="AB1225" s="257"/>
      <c r="AC1225" s="140"/>
      <c r="AD1225" s="126"/>
      <c r="AE1225" s="136"/>
      <c r="AF1225" s="5"/>
      <c r="AG1225" s="140"/>
      <c r="AH1225" s="126"/>
      <c r="AI1225" s="155"/>
      <c r="AJ1225" s="123"/>
      <c r="AK1225" s="139"/>
      <c r="AL1225" s="124"/>
      <c r="AM1225" s="155">
        <f>VLOOKUP(C1225,'9'!$B$2:$H$1187,3,FALSE)</f>
        <v>2.8090277777777777E-2</v>
      </c>
      <c r="AN1225" s="123">
        <f>VLOOKUP(C1225,'9'!$B$2:$H$1187,4,FALSE)</f>
        <v>203</v>
      </c>
      <c r="AO1225" s="139">
        <f>VLOOKUP(AN1225,Баллы!$A$2:$B$101,2)+AP1225/2</f>
        <v>3.5</v>
      </c>
      <c r="AP1225" s="124">
        <f>VLOOKUP(C1225,'9'!$B$2:$H$1187,6,FALSE)</f>
        <v>5</v>
      </c>
      <c r="AQ1225" s="122"/>
      <c r="AR1225" s="123"/>
      <c r="AS1225" s="139"/>
      <c r="AT1225" s="124"/>
      <c r="AU1225" s="122"/>
      <c r="AV1225" s="123"/>
      <c r="AW1225" s="139"/>
      <c r="AX1225" s="124"/>
    </row>
    <row r="1226" spans="1:50">
      <c r="A1226" s="245">
        <f>IF(D1226=0," ",RANK(D1226,$D$3:$D$1238,0))</f>
        <v>1102</v>
      </c>
      <c r="B1226" s="246">
        <v>1102</v>
      </c>
      <c r="C1226" s="283" t="s">
        <v>5351</v>
      </c>
      <c r="D1226" s="115">
        <f>I1226+M1226+Q1226+U1226+Y1226+AC1226+AG1226+AK1226+AO1226+AW1226+AS1226</f>
        <v>3.5</v>
      </c>
      <c r="E1226" s="115">
        <f>J1226+N1226+R1226+V1226+Z1226+AD1226+AH1226+AL1226+AP1226+AX1226+AT1226</f>
        <v>5</v>
      </c>
      <c r="F1226" s="273">
        <f>COUNTA(H1226,L1226,P1226,T1226,X1226,AB1226,AF1226,AJ1226,AN1226,AV1226,AR1226)</f>
        <v>1</v>
      </c>
      <c r="G1226" s="121"/>
      <c r="H1226" s="5"/>
      <c r="I1226" s="140"/>
      <c r="J1226" s="126"/>
      <c r="K1226" s="125"/>
      <c r="L1226" s="5"/>
      <c r="M1226" s="140"/>
      <c r="N1226" s="126"/>
      <c r="O1226" s="125"/>
      <c r="P1226" s="5"/>
      <c r="Q1226" s="140"/>
      <c r="R1226" s="126"/>
      <c r="S1226" s="125"/>
      <c r="T1226" s="5"/>
      <c r="U1226" s="140"/>
      <c r="V1226" s="126"/>
      <c r="W1226" s="136"/>
      <c r="X1226" s="5"/>
      <c r="Y1226" s="140"/>
      <c r="Z1226" s="126"/>
      <c r="AA1226" s="136"/>
      <c r="AB1226" s="257"/>
      <c r="AC1226" s="140"/>
      <c r="AD1226" s="126"/>
      <c r="AE1226" s="136"/>
      <c r="AF1226" s="5"/>
      <c r="AG1226" s="140"/>
      <c r="AH1226" s="126"/>
      <c r="AI1226" s="155"/>
      <c r="AJ1226" s="123"/>
      <c r="AK1226" s="139"/>
      <c r="AL1226" s="124"/>
      <c r="AM1226" s="155">
        <f>VLOOKUP(C1226,'9'!$B$2:$H$1187,3,FALSE)</f>
        <v>2.7905092592592592E-2</v>
      </c>
      <c r="AN1226" s="123">
        <f>VLOOKUP(C1226,'9'!$B$2:$H$1187,4,FALSE)</f>
        <v>204</v>
      </c>
      <c r="AO1226" s="139">
        <f>VLOOKUP(AN1226,Баллы!$A$2:$B$101,2)+AP1226/2</f>
        <v>3.5</v>
      </c>
      <c r="AP1226" s="124">
        <f>VLOOKUP(C1226,'9'!$B$2:$H$1187,6,FALSE)</f>
        <v>5</v>
      </c>
      <c r="AQ1226" s="122"/>
      <c r="AR1226" s="123"/>
      <c r="AS1226" s="139"/>
      <c r="AT1226" s="124"/>
      <c r="AU1226" s="122"/>
      <c r="AV1226" s="123"/>
      <c r="AW1226" s="139"/>
      <c r="AX1226" s="124"/>
    </row>
    <row r="1227" spans="1:50">
      <c r="A1227" s="245">
        <f>IF(D1227=0," ",RANK(D1227,$D$3:$D$1238,0))</f>
        <v>1102</v>
      </c>
      <c r="B1227" s="246">
        <v>1102</v>
      </c>
      <c r="C1227" s="283" t="s">
        <v>5353</v>
      </c>
      <c r="D1227" s="115">
        <f>I1227+M1227+Q1227+U1227+Y1227+AC1227+AG1227+AK1227+AO1227+AW1227+AS1227</f>
        <v>3.5</v>
      </c>
      <c r="E1227" s="115">
        <f>J1227+N1227+R1227+V1227+Z1227+AD1227+AH1227+AL1227+AP1227+AX1227+AT1227</f>
        <v>5</v>
      </c>
      <c r="F1227" s="273">
        <f>COUNTA(H1227,L1227,P1227,T1227,X1227,AB1227,AF1227,AJ1227,AN1227,AV1227,AR1227)</f>
        <v>1</v>
      </c>
      <c r="G1227" s="121"/>
      <c r="H1227" s="5"/>
      <c r="I1227" s="140"/>
      <c r="J1227" s="126"/>
      <c r="K1227" s="125"/>
      <c r="L1227" s="5"/>
      <c r="M1227" s="140"/>
      <c r="N1227" s="126"/>
      <c r="O1227" s="125"/>
      <c r="P1227" s="5"/>
      <c r="Q1227" s="140"/>
      <c r="R1227" s="126"/>
      <c r="S1227" s="125"/>
      <c r="T1227" s="5"/>
      <c r="U1227" s="140"/>
      <c r="V1227" s="126"/>
      <c r="W1227" s="136"/>
      <c r="X1227" s="5"/>
      <c r="Y1227" s="140"/>
      <c r="Z1227" s="126"/>
      <c r="AA1227" s="136"/>
      <c r="AB1227" s="257"/>
      <c r="AC1227" s="140"/>
      <c r="AD1227" s="126"/>
      <c r="AE1227" s="136"/>
      <c r="AF1227" s="5"/>
      <c r="AG1227" s="140"/>
      <c r="AH1227" s="126"/>
      <c r="AI1227" s="155"/>
      <c r="AJ1227" s="123"/>
      <c r="AK1227" s="139"/>
      <c r="AL1227" s="124"/>
      <c r="AM1227" s="155">
        <f>VLOOKUP(C1227,'9'!$B$2:$H$1187,3,FALSE)</f>
        <v>2.7962962962962964E-2</v>
      </c>
      <c r="AN1227" s="123">
        <f>VLOOKUP(C1227,'9'!$B$2:$H$1187,4,FALSE)</f>
        <v>205</v>
      </c>
      <c r="AO1227" s="139">
        <f>VLOOKUP(AN1227,Баллы!$A$2:$B$101,2)+AP1227/2</f>
        <v>3.5</v>
      </c>
      <c r="AP1227" s="124">
        <f>VLOOKUP(C1227,'9'!$B$2:$H$1187,6,FALSE)</f>
        <v>5</v>
      </c>
      <c r="AQ1227" s="122"/>
      <c r="AR1227" s="123"/>
      <c r="AS1227" s="139"/>
      <c r="AT1227" s="124"/>
      <c r="AU1227" s="122"/>
      <c r="AV1227" s="123"/>
      <c r="AW1227" s="139"/>
      <c r="AX1227" s="124"/>
    </row>
    <row r="1228" spans="1:50">
      <c r="A1228" s="245">
        <f>IF(D1228=0," ",RANK(D1228,$D$3:$D$1238,0))</f>
        <v>1102</v>
      </c>
      <c r="B1228" s="246">
        <v>1102</v>
      </c>
      <c r="C1228" s="283" t="s">
        <v>5356</v>
      </c>
      <c r="D1228" s="115">
        <f>I1228+M1228+Q1228+U1228+Y1228+AC1228+AG1228+AK1228+AO1228+AW1228+AS1228</f>
        <v>3.5</v>
      </c>
      <c r="E1228" s="115">
        <f>J1228+N1228+R1228+V1228+Z1228+AD1228+AH1228+AL1228+AP1228+AX1228+AT1228</f>
        <v>5</v>
      </c>
      <c r="F1228" s="273">
        <f>COUNTA(H1228,L1228,P1228,T1228,X1228,AB1228,AF1228,AJ1228,AN1228,AV1228,AR1228)</f>
        <v>1</v>
      </c>
      <c r="G1228" s="121"/>
      <c r="H1228" s="5"/>
      <c r="I1228" s="140"/>
      <c r="J1228" s="126"/>
      <c r="K1228" s="125"/>
      <c r="L1228" s="5"/>
      <c r="M1228" s="140"/>
      <c r="N1228" s="126"/>
      <c r="O1228" s="125"/>
      <c r="P1228" s="5"/>
      <c r="Q1228" s="140"/>
      <c r="R1228" s="126"/>
      <c r="S1228" s="125"/>
      <c r="T1228" s="5"/>
      <c r="U1228" s="140"/>
      <c r="V1228" s="126"/>
      <c r="W1228" s="136"/>
      <c r="X1228" s="5"/>
      <c r="Y1228" s="140"/>
      <c r="Z1228" s="126"/>
      <c r="AA1228" s="136"/>
      <c r="AB1228" s="257"/>
      <c r="AC1228" s="140"/>
      <c r="AD1228" s="126"/>
      <c r="AE1228" s="136"/>
      <c r="AF1228" s="5"/>
      <c r="AG1228" s="140"/>
      <c r="AH1228" s="126"/>
      <c r="AI1228" s="155"/>
      <c r="AJ1228" s="123"/>
      <c r="AK1228" s="139"/>
      <c r="AL1228" s="124"/>
      <c r="AM1228" s="155">
        <f>VLOOKUP(C1228,'9'!$B$2:$H$1187,3,FALSE)</f>
        <v>2.8344907407407409E-2</v>
      </c>
      <c r="AN1228" s="123">
        <f>VLOOKUP(C1228,'9'!$B$2:$H$1187,4,FALSE)</f>
        <v>206</v>
      </c>
      <c r="AO1228" s="139">
        <f>VLOOKUP(AN1228,Баллы!$A$2:$B$101,2)+AP1228/2</f>
        <v>3.5</v>
      </c>
      <c r="AP1228" s="124">
        <f>VLOOKUP(C1228,'9'!$B$2:$H$1187,6,FALSE)</f>
        <v>5</v>
      </c>
      <c r="AQ1228" s="122"/>
      <c r="AR1228" s="123"/>
      <c r="AS1228" s="139"/>
      <c r="AT1228" s="124"/>
      <c r="AU1228" s="122"/>
      <c r="AV1228" s="123"/>
      <c r="AW1228" s="139"/>
      <c r="AX1228" s="124"/>
    </row>
    <row r="1229" spans="1:50">
      <c r="A1229" s="245">
        <f>IF(D1229=0," ",RANK(D1229,$D$3:$D$1238,0))</f>
        <v>1102</v>
      </c>
      <c r="B1229" s="246">
        <v>1102</v>
      </c>
      <c r="C1229" s="283" t="s">
        <v>5357</v>
      </c>
      <c r="D1229" s="115">
        <f>I1229+M1229+Q1229+U1229+Y1229+AC1229+AG1229+AK1229+AO1229+AW1229+AS1229</f>
        <v>3.5</v>
      </c>
      <c r="E1229" s="115">
        <f>J1229+N1229+R1229+V1229+Z1229+AD1229+AH1229+AL1229+AP1229+AX1229+AT1229</f>
        <v>5</v>
      </c>
      <c r="F1229" s="273">
        <f>COUNTA(H1229,L1229,P1229,T1229,X1229,AB1229,AF1229,AJ1229,AN1229,AV1229,AR1229)</f>
        <v>1</v>
      </c>
      <c r="G1229" s="121"/>
      <c r="H1229" s="5"/>
      <c r="I1229" s="140"/>
      <c r="J1229" s="126"/>
      <c r="K1229" s="125"/>
      <c r="L1229" s="5"/>
      <c r="M1229" s="140"/>
      <c r="N1229" s="126"/>
      <c r="O1229" s="125"/>
      <c r="P1229" s="5"/>
      <c r="Q1229" s="140"/>
      <c r="R1229" s="126"/>
      <c r="S1229" s="125"/>
      <c r="T1229" s="5"/>
      <c r="U1229" s="140"/>
      <c r="V1229" s="126"/>
      <c r="W1229" s="136"/>
      <c r="X1229" s="5"/>
      <c r="Y1229" s="140"/>
      <c r="Z1229" s="126"/>
      <c r="AA1229" s="136"/>
      <c r="AB1229" s="257"/>
      <c r="AC1229" s="140"/>
      <c r="AD1229" s="126"/>
      <c r="AE1229" s="136"/>
      <c r="AF1229" s="5"/>
      <c r="AG1229" s="140"/>
      <c r="AH1229" s="126"/>
      <c r="AI1229" s="155"/>
      <c r="AJ1229" s="123"/>
      <c r="AK1229" s="139"/>
      <c r="AL1229" s="124"/>
      <c r="AM1229" s="155">
        <f>VLOOKUP(C1229,'9'!$B$2:$H$1187,3,FALSE)</f>
        <v>2.7777777777777776E-2</v>
      </c>
      <c r="AN1229" s="123">
        <f>VLOOKUP(C1229,'9'!$B$2:$H$1187,4,FALSE)</f>
        <v>207</v>
      </c>
      <c r="AO1229" s="139">
        <f>VLOOKUP(AN1229,Баллы!$A$2:$B$101,2)+AP1229/2</f>
        <v>3.5</v>
      </c>
      <c r="AP1229" s="124">
        <f>VLOOKUP(C1229,'9'!$B$2:$H$1187,6,FALSE)</f>
        <v>5</v>
      </c>
      <c r="AQ1229" s="122"/>
      <c r="AR1229" s="123"/>
      <c r="AS1229" s="139"/>
      <c r="AT1229" s="124"/>
      <c r="AU1229" s="122"/>
      <c r="AV1229" s="123"/>
      <c r="AW1229" s="139"/>
      <c r="AX1229" s="124"/>
    </row>
    <row r="1230" spans="1:50">
      <c r="A1230" s="245">
        <f>IF(D1230=0," ",RANK(D1230,$D$3:$D$1238,0))</f>
        <v>1102</v>
      </c>
      <c r="B1230" s="246">
        <v>1102</v>
      </c>
      <c r="C1230" s="283" t="s">
        <v>5358</v>
      </c>
      <c r="D1230" s="115">
        <f>I1230+M1230+Q1230+U1230+Y1230+AC1230+AG1230+AK1230+AO1230+AW1230+AS1230</f>
        <v>3.5</v>
      </c>
      <c r="E1230" s="115">
        <f>J1230+N1230+R1230+V1230+Z1230+AD1230+AH1230+AL1230+AP1230+AX1230+AT1230</f>
        <v>5</v>
      </c>
      <c r="F1230" s="273">
        <f>COUNTA(H1230,L1230,P1230,T1230,X1230,AB1230,AF1230,AJ1230,AN1230,AV1230,AR1230)</f>
        <v>1</v>
      </c>
      <c r="G1230" s="121"/>
      <c r="H1230" s="5"/>
      <c r="I1230" s="140"/>
      <c r="J1230" s="126"/>
      <c r="K1230" s="125"/>
      <c r="L1230" s="5"/>
      <c r="M1230" s="140"/>
      <c r="N1230" s="126"/>
      <c r="O1230" s="125"/>
      <c r="P1230" s="5"/>
      <c r="Q1230" s="140"/>
      <c r="R1230" s="126"/>
      <c r="S1230" s="125"/>
      <c r="T1230" s="5"/>
      <c r="U1230" s="140"/>
      <c r="V1230" s="126"/>
      <c r="W1230" s="136"/>
      <c r="X1230" s="5"/>
      <c r="Y1230" s="140"/>
      <c r="Z1230" s="126"/>
      <c r="AA1230" s="136"/>
      <c r="AB1230" s="257"/>
      <c r="AC1230" s="140"/>
      <c r="AD1230" s="126"/>
      <c r="AE1230" s="136"/>
      <c r="AF1230" s="5"/>
      <c r="AG1230" s="140"/>
      <c r="AH1230" s="126"/>
      <c r="AI1230" s="155"/>
      <c r="AJ1230" s="123"/>
      <c r="AK1230" s="139"/>
      <c r="AL1230" s="124"/>
      <c r="AM1230" s="155">
        <f>VLOOKUP(C1230,'9'!$B$2:$H$1187,3,FALSE)</f>
        <v>2.8275462962962964E-2</v>
      </c>
      <c r="AN1230" s="123">
        <f>VLOOKUP(C1230,'9'!$B$2:$H$1187,4,FALSE)</f>
        <v>208</v>
      </c>
      <c r="AO1230" s="139">
        <f>VLOOKUP(AN1230,Баллы!$A$2:$B$101,2)+AP1230/2</f>
        <v>3.5</v>
      </c>
      <c r="AP1230" s="124">
        <f>VLOOKUP(C1230,'9'!$B$2:$H$1187,6,FALSE)</f>
        <v>5</v>
      </c>
      <c r="AQ1230" s="122"/>
      <c r="AR1230" s="123"/>
      <c r="AS1230" s="139"/>
      <c r="AT1230" s="124"/>
      <c r="AU1230" s="122"/>
      <c r="AV1230" s="123"/>
      <c r="AW1230" s="139"/>
      <c r="AX1230" s="124"/>
    </row>
    <row r="1231" spans="1:50">
      <c r="A1231" s="245">
        <f>IF(D1231=0," ",RANK(D1231,$D$3:$D$1238,0))</f>
        <v>1102</v>
      </c>
      <c r="B1231" s="246">
        <v>1102</v>
      </c>
      <c r="C1231" s="283" t="s">
        <v>5361</v>
      </c>
      <c r="D1231" s="115">
        <f>I1231+M1231+Q1231+U1231+Y1231+AC1231+AG1231+AK1231+AO1231+AW1231+AS1231</f>
        <v>3.5</v>
      </c>
      <c r="E1231" s="115">
        <f>J1231+N1231+R1231+V1231+Z1231+AD1231+AH1231+AL1231+AP1231+AX1231+AT1231</f>
        <v>5</v>
      </c>
      <c r="F1231" s="273">
        <f>COUNTA(H1231,L1231,P1231,T1231,X1231,AB1231,AF1231,AJ1231,AN1231,AV1231,AR1231)</f>
        <v>1</v>
      </c>
      <c r="G1231" s="121"/>
      <c r="H1231" s="5"/>
      <c r="I1231" s="140"/>
      <c r="J1231" s="126"/>
      <c r="K1231" s="125"/>
      <c r="L1231" s="5"/>
      <c r="M1231" s="140"/>
      <c r="N1231" s="126"/>
      <c r="O1231" s="125"/>
      <c r="P1231" s="5"/>
      <c r="Q1231" s="140"/>
      <c r="R1231" s="126"/>
      <c r="S1231" s="125"/>
      <c r="T1231" s="5"/>
      <c r="U1231" s="140"/>
      <c r="V1231" s="126"/>
      <c r="W1231" s="136"/>
      <c r="X1231" s="5"/>
      <c r="Y1231" s="140"/>
      <c r="Z1231" s="126"/>
      <c r="AA1231" s="136"/>
      <c r="AB1231" s="257"/>
      <c r="AC1231" s="140"/>
      <c r="AD1231" s="126"/>
      <c r="AE1231" s="136"/>
      <c r="AF1231" s="5"/>
      <c r="AG1231" s="140"/>
      <c r="AH1231" s="126"/>
      <c r="AI1231" s="155"/>
      <c r="AJ1231" s="123"/>
      <c r="AK1231" s="139"/>
      <c r="AL1231" s="124"/>
      <c r="AM1231" s="155">
        <f>VLOOKUP(C1231,'9'!$B$2:$H$1187,3,FALSE)</f>
        <v>2.8356481481481483E-2</v>
      </c>
      <c r="AN1231" s="123">
        <f>VLOOKUP(C1231,'9'!$B$2:$H$1187,4,FALSE)</f>
        <v>209</v>
      </c>
      <c r="AO1231" s="139">
        <f>VLOOKUP(AN1231,Баллы!$A$2:$B$101,2)+AP1231/2</f>
        <v>3.5</v>
      </c>
      <c r="AP1231" s="124">
        <f>VLOOKUP(C1231,'9'!$B$2:$H$1187,6,FALSE)</f>
        <v>5</v>
      </c>
      <c r="AQ1231" s="122"/>
      <c r="AR1231" s="123"/>
      <c r="AS1231" s="139"/>
      <c r="AT1231" s="124"/>
      <c r="AU1231" s="122"/>
      <c r="AV1231" s="123"/>
      <c r="AW1231" s="139"/>
      <c r="AX1231" s="124"/>
    </row>
    <row r="1232" spans="1:50">
      <c r="A1232" s="245">
        <f>IF(D1232=0," ",RANK(D1232,$D$3:$D$1238,0))</f>
        <v>1102</v>
      </c>
      <c r="B1232" s="246">
        <v>1102</v>
      </c>
      <c r="C1232" s="283" t="s">
        <v>5363</v>
      </c>
      <c r="D1232" s="115">
        <f>I1232+M1232+Q1232+U1232+Y1232+AC1232+AG1232+AK1232+AO1232+AW1232+AS1232</f>
        <v>3.5</v>
      </c>
      <c r="E1232" s="115">
        <f>J1232+N1232+R1232+V1232+Z1232+AD1232+AH1232+AL1232+AP1232+AX1232+AT1232</f>
        <v>5</v>
      </c>
      <c r="F1232" s="273">
        <f>COUNTA(H1232,L1232,P1232,T1232,X1232,AB1232,AF1232,AJ1232,AN1232,AV1232,AR1232)</f>
        <v>1</v>
      </c>
      <c r="G1232" s="121"/>
      <c r="H1232" s="5"/>
      <c r="I1232" s="140"/>
      <c r="J1232" s="126"/>
      <c r="K1232" s="125"/>
      <c r="L1232" s="5"/>
      <c r="M1232" s="140"/>
      <c r="N1232" s="126"/>
      <c r="O1232" s="125"/>
      <c r="P1232" s="5"/>
      <c r="Q1232" s="140"/>
      <c r="R1232" s="126"/>
      <c r="S1232" s="125"/>
      <c r="T1232" s="5"/>
      <c r="U1232" s="140"/>
      <c r="V1232" s="126"/>
      <c r="W1232" s="136"/>
      <c r="X1232" s="5"/>
      <c r="Y1232" s="140"/>
      <c r="Z1232" s="126"/>
      <c r="AA1232" s="136"/>
      <c r="AB1232" s="257"/>
      <c r="AC1232" s="140"/>
      <c r="AD1232" s="126"/>
      <c r="AE1232" s="136"/>
      <c r="AF1232" s="5"/>
      <c r="AG1232" s="140"/>
      <c r="AH1232" s="126"/>
      <c r="AI1232" s="155"/>
      <c r="AJ1232" s="123"/>
      <c r="AK1232" s="139"/>
      <c r="AL1232" s="124"/>
      <c r="AM1232" s="155">
        <f>VLOOKUP(C1232,'9'!$B$2:$H$1187,3,FALSE)</f>
        <v>2.8946759259259259E-2</v>
      </c>
      <c r="AN1232" s="123">
        <f>VLOOKUP(C1232,'9'!$B$2:$H$1187,4,FALSE)</f>
        <v>210</v>
      </c>
      <c r="AO1232" s="139">
        <f>VLOOKUP(AN1232,Баллы!$A$2:$B$101,2)+AP1232/2</f>
        <v>3.5</v>
      </c>
      <c r="AP1232" s="124">
        <f>VLOOKUP(C1232,'9'!$B$2:$H$1187,6,FALSE)</f>
        <v>5</v>
      </c>
      <c r="AQ1232" s="122"/>
      <c r="AR1232" s="123"/>
      <c r="AS1232" s="139"/>
      <c r="AT1232" s="124"/>
      <c r="AU1232" s="122"/>
      <c r="AV1232" s="123"/>
      <c r="AW1232" s="139"/>
      <c r="AX1232" s="124"/>
    </row>
    <row r="1233" spans="1:50">
      <c r="A1233" s="245">
        <f>IF(D1233=0," ",RANK(D1233,$D$3:$D$1238,0))</f>
        <v>1102</v>
      </c>
      <c r="B1233" s="246">
        <v>1102</v>
      </c>
      <c r="C1233" s="283" t="s">
        <v>1462</v>
      </c>
      <c r="D1233" s="115">
        <f>I1233+M1233+Q1233+U1233+Y1233+AC1233+AG1233+AK1233+AO1233+AW1233+AS1233</f>
        <v>3.5</v>
      </c>
      <c r="E1233" s="115">
        <f>J1233+N1233+R1233+V1233+Z1233+AD1233+AH1233+AL1233+AP1233+AX1233+AT1233</f>
        <v>5</v>
      </c>
      <c r="F1233" s="273">
        <f>COUNTA(H1233,L1233,P1233,T1233,X1233,AB1233,AF1233,AJ1233,AN1233,AV1233,AR1233)</f>
        <v>1</v>
      </c>
      <c r="G1233" s="121"/>
      <c r="H1233" s="5"/>
      <c r="I1233" s="140"/>
      <c r="J1233" s="126"/>
      <c r="K1233" s="125"/>
      <c r="L1233" s="5"/>
      <c r="M1233" s="140"/>
      <c r="N1233" s="126"/>
      <c r="O1233" s="125"/>
      <c r="P1233" s="5"/>
      <c r="Q1233" s="140"/>
      <c r="R1233" s="126"/>
      <c r="S1233" s="125"/>
      <c r="T1233" s="5"/>
      <c r="U1233" s="140"/>
      <c r="V1233" s="126"/>
      <c r="W1233" s="136"/>
      <c r="X1233" s="5"/>
      <c r="Y1233" s="140"/>
      <c r="Z1233" s="126"/>
      <c r="AA1233" s="136"/>
      <c r="AB1233" s="257"/>
      <c r="AC1233" s="140"/>
      <c r="AD1233" s="126"/>
      <c r="AE1233" s="136"/>
      <c r="AF1233" s="5"/>
      <c r="AG1233" s="140"/>
      <c r="AH1233" s="126"/>
      <c r="AI1233" s="155"/>
      <c r="AJ1233" s="123"/>
      <c r="AK1233" s="139"/>
      <c r="AL1233" s="124"/>
      <c r="AM1233" s="155">
        <f>VLOOKUP(C1233,'9'!$B$2:$H$1187,3,FALSE)</f>
        <v>2.9027777777777777E-2</v>
      </c>
      <c r="AN1233" s="123">
        <f>VLOOKUP(C1233,'9'!$B$2:$H$1187,4,FALSE)</f>
        <v>213</v>
      </c>
      <c r="AO1233" s="139">
        <f>VLOOKUP(AN1233,Баллы!$A$2:$B$101,2)+AP1233/2</f>
        <v>3.5</v>
      </c>
      <c r="AP1233" s="124">
        <f>VLOOKUP(C1233,'9'!$B$2:$H$1187,6,FALSE)</f>
        <v>5</v>
      </c>
      <c r="AQ1233" s="122"/>
      <c r="AR1233" s="123"/>
      <c r="AS1233" s="139"/>
      <c r="AT1233" s="124"/>
      <c r="AU1233" s="122"/>
      <c r="AV1233" s="123"/>
      <c r="AW1233" s="139"/>
      <c r="AX1233" s="124"/>
    </row>
    <row r="1234" spans="1:50">
      <c r="A1234" s="245">
        <f>IF(D1234=0," ",RANK(D1234,$D$3:$D$1238,0))</f>
        <v>1102</v>
      </c>
      <c r="B1234" s="246">
        <v>1102</v>
      </c>
      <c r="C1234" s="283" t="s">
        <v>5369</v>
      </c>
      <c r="D1234" s="115">
        <f>I1234+M1234+Q1234+U1234+Y1234+AC1234+AG1234+AK1234+AO1234+AW1234+AS1234</f>
        <v>3.5</v>
      </c>
      <c r="E1234" s="115">
        <f>J1234+N1234+R1234+V1234+Z1234+AD1234+AH1234+AL1234+AP1234+AX1234+AT1234</f>
        <v>5</v>
      </c>
      <c r="F1234" s="273">
        <f>COUNTA(H1234,L1234,P1234,T1234,X1234,AB1234,AF1234,AJ1234,AN1234,AV1234,AR1234)</f>
        <v>1</v>
      </c>
      <c r="G1234" s="121"/>
      <c r="H1234" s="5"/>
      <c r="I1234" s="140"/>
      <c r="J1234" s="126"/>
      <c r="K1234" s="125"/>
      <c r="L1234" s="5"/>
      <c r="M1234" s="140"/>
      <c r="N1234" s="126"/>
      <c r="O1234" s="125"/>
      <c r="P1234" s="5"/>
      <c r="Q1234" s="140"/>
      <c r="R1234" s="126"/>
      <c r="S1234" s="125"/>
      <c r="T1234" s="5"/>
      <c r="U1234" s="140"/>
      <c r="V1234" s="126"/>
      <c r="W1234" s="136"/>
      <c r="X1234" s="5"/>
      <c r="Y1234" s="140"/>
      <c r="Z1234" s="126"/>
      <c r="AA1234" s="136"/>
      <c r="AB1234" s="257"/>
      <c r="AC1234" s="140"/>
      <c r="AD1234" s="126"/>
      <c r="AE1234" s="136"/>
      <c r="AF1234" s="5"/>
      <c r="AG1234" s="140"/>
      <c r="AH1234" s="126"/>
      <c r="AI1234" s="155"/>
      <c r="AJ1234" s="123"/>
      <c r="AK1234" s="139"/>
      <c r="AL1234" s="124"/>
      <c r="AM1234" s="155">
        <f>VLOOKUP(C1234,'9'!$B$2:$H$1187,3,FALSE)</f>
        <v>2.9363425925925925E-2</v>
      </c>
      <c r="AN1234" s="123">
        <f>VLOOKUP(C1234,'9'!$B$2:$H$1187,4,FALSE)</f>
        <v>214</v>
      </c>
      <c r="AO1234" s="139">
        <f>VLOOKUP(AN1234,Баллы!$A$2:$B$101,2)+AP1234/2</f>
        <v>3.5</v>
      </c>
      <c r="AP1234" s="124">
        <f>VLOOKUP(C1234,'9'!$B$2:$H$1187,6,FALSE)</f>
        <v>5</v>
      </c>
      <c r="AQ1234" s="122"/>
      <c r="AR1234" s="123"/>
      <c r="AS1234" s="139"/>
      <c r="AT1234" s="124"/>
      <c r="AU1234" s="122"/>
      <c r="AV1234" s="123"/>
      <c r="AW1234" s="139"/>
      <c r="AX1234" s="124"/>
    </row>
    <row r="1235" spans="1:50">
      <c r="A1235" s="245">
        <f>IF(D1235=0," ",RANK(D1235,$D$3:$D$1238,0))</f>
        <v>1102</v>
      </c>
      <c r="B1235" s="246">
        <v>1102</v>
      </c>
      <c r="C1235" s="283" t="s">
        <v>5371</v>
      </c>
      <c r="D1235" s="115">
        <f>I1235+M1235+Q1235+U1235+Y1235+AC1235+AG1235+AK1235+AO1235+AW1235+AS1235</f>
        <v>3.5</v>
      </c>
      <c r="E1235" s="115">
        <f>J1235+N1235+R1235+V1235+Z1235+AD1235+AH1235+AL1235+AP1235+AX1235+AT1235</f>
        <v>5</v>
      </c>
      <c r="F1235" s="273">
        <f>COUNTA(H1235,L1235,P1235,T1235,X1235,AB1235,AF1235,AJ1235,AN1235,AV1235,AR1235)</f>
        <v>1</v>
      </c>
      <c r="G1235" s="121"/>
      <c r="H1235" s="5"/>
      <c r="I1235" s="140"/>
      <c r="J1235" s="126"/>
      <c r="K1235" s="125"/>
      <c r="L1235" s="5"/>
      <c r="M1235" s="140"/>
      <c r="N1235" s="126"/>
      <c r="O1235" s="125"/>
      <c r="P1235" s="5"/>
      <c r="Q1235" s="140"/>
      <c r="R1235" s="126"/>
      <c r="S1235" s="125"/>
      <c r="T1235" s="5"/>
      <c r="U1235" s="140"/>
      <c r="V1235" s="126"/>
      <c r="W1235" s="136"/>
      <c r="X1235" s="5"/>
      <c r="Y1235" s="140"/>
      <c r="Z1235" s="126"/>
      <c r="AA1235" s="136"/>
      <c r="AB1235" s="257"/>
      <c r="AC1235" s="140"/>
      <c r="AD1235" s="126"/>
      <c r="AE1235" s="136"/>
      <c r="AF1235" s="5"/>
      <c r="AG1235" s="140"/>
      <c r="AH1235" s="126"/>
      <c r="AI1235" s="155"/>
      <c r="AJ1235" s="123"/>
      <c r="AK1235" s="139"/>
      <c r="AL1235" s="124"/>
      <c r="AM1235" s="155">
        <f>VLOOKUP(C1235,'9'!$B$2:$H$1187,3,FALSE)</f>
        <v>2.988425925925926E-2</v>
      </c>
      <c r="AN1235" s="123">
        <f>VLOOKUP(C1235,'9'!$B$2:$H$1187,4,FALSE)</f>
        <v>215</v>
      </c>
      <c r="AO1235" s="139">
        <f>VLOOKUP(AN1235,Баллы!$A$2:$B$101,2)+AP1235/2</f>
        <v>3.5</v>
      </c>
      <c r="AP1235" s="124">
        <f>VLOOKUP(C1235,'9'!$B$2:$H$1187,6,FALSE)</f>
        <v>5</v>
      </c>
      <c r="AQ1235" s="122"/>
      <c r="AR1235" s="123"/>
      <c r="AS1235" s="139"/>
      <c r="AT1235" s="124"/>
      <c r="AU1235" s="122"/>
      <c r="AV1235" s="123"/>
      <c r="AW1235" s="139"/>
      <c r="AX1235" s="124"/>
    </row>
    <row r="1236" spans="1:50">
      <c r="A1236" s="245">
        <f>IF(D1236=0," ",RANK(D1236,$D$3:$D$1238,0))</f>
        <v>1102</v>
      </c>
      <c r="B1236" s="246">
        <v>1102</v>
      </c>
      <c r="C1236" s="283" t="s">
        <v>5373</v>
      </c>
      <c r="D1236" s="115">
        <f>I1236+M1236+Q1236+U1236+Y1236+AC1236+AG1236+AK1236+AO1236+AW1236+AS1236</f>
        <v>3.5</v>
      </c>
      <c r="E1236" s="115">
        <f>J1236+N1236+R1236+V1236+Z1236+AD1236+AH1236+AL1236+AP1236+AX1236+AT1236</f>
        <v>5</v>
      </c>
      <c r="F1236" s="273">
        <f>COUNTA(H1236,L1236,P1236,T1236,X1236,AB1236,AF1236,AJ1236,AN1236,AV1236,AR1236)</f>
        <v>1</v>
      </c>
      <c r="G1236" s="121"/>
      <c r="H1236" s="5"/>
      <c r="I1236" s="140"/>
      <c r="J1236" s="126"/>
      <c r="K1236" s="125"/>
      <c r="L1236" s="5"/>
      <c r="M1236" s="140"/>
      <c r="N1236" s="126"/>
      <c r="O1236" s="125"/>
      <c r="P1236" s="5"/>
      <c r="Q1236" s="140"/>
      <c r="R1236" s="126"/>
      <c r="S1236" s="125"/>
      <c r="T1236" s="5"/>
      <c r="U1236" s="140"/>
      <c r="V1236" s="126"/>
      <c r="W1236" s="136"/>
      <c r="X1236" s="5"/>
      <c r="Y1236" s="140"/>
      <c r="Z1236" s="126"/>
      <c r="AA1236" s="136"/>
      <c r="AB1236" s="257"/>
      <c r="AC1236" s="140"/>
      <c r="AD1236" s="126"/>
      <c r="AE1236" s="136"/>
      <c r="AF1236" s="5"/>
      <c r="AG1236" s="140"/>
      <c r="AH1236" s="126"/>
      <c r="AI1236" s="155"/>
      <c r="AJ1236" s="123"/>
      <c r="AK1236" s="139"/>
      <c r="AL1236" s="124"/>
      <c r="AM1236" s="155">
        <f>VLOOKUP(C1236,'9'!$B$2:$H$1187,3,FALSE)</f>
        <v>3.111111111111111E-2</v>
      </c>
      <c r="AN1236" s="123">
        <f>VLOOKUP(C1236,'9'!$B$2:$H$1187,4,FALSE)</f>
        <v>216</v>
      </c>
      <c r="AO1236" s="139">
        <f>VLOOKUP(AN1236,Баллы!$A$2:$B$101,2)+AP1236/2</f>
        <v>3.5</v>
      </c>
      <c r="AP1236" s="124">
        <f>VLOOKUP(C1236,'9'!$B$2:$H$1187,6,FALSE)</f>
        <v>5</v>
      </c>
      <c r="AQ1236" s="122"/>
      <c r="AR1236" s="123"/>
      <c r="AS1236" s="139"/>
      <c r="AT1236" s="124"/>
      <c r="AU1236" s="122"/>
      <c r="AV1236" s="123"/>
      <c r="AW1236" s="139"/>
      <c r="AX1236" s="124"/>
    </row>
    <row r="1237" spans="1:50">
      <c r="A1237" s="245">
        <f>IF(D1237=0," ",RANK(D1237,$D$3:$D$1238,0))</f>
        <v>1102</v>
      </c>
      <c r="B1237" s="246">
        <v>1102</v>
      </c>
      <c r="C1237" s="283" t="s">
        <v>5376</v>
      </c>
      <c r="D1237" s="115">
        <f>I1237+M1237+Q1237+U1237+Y1237+AC1237+AG1237+AK1237+AO1237+AW1237+AS1237</f>
        <v>3.5</v>
      </c>
      <c r="E1237" s="115">
        <f>J1237+N1237+R1237+V1237+Z1237+AD1237+AH1237+AL1237+AP1237+AX1237+AT1237</f>
        <v>5</v>
      </c>
      <c r="F1237" s="273">
        <f>COUNTA(H1237,L1237,P1237,T1237,X1237,AB1237,AF1237,AJ1237,AN1237,AV1237,AR1237)</f>
        <v>1</v>
      </c>
      <c r="G1237" s="121"/>
      <c r="H1237" s="5"/>
      <c r="I1237" s="140"/>
      <c r="J1237" s="126"/>
      <c r="K1237" s="125"/>
      <c r="L1237" s="5"/>
      <c r="M1237" s="140"/>
      <c r="N1237" s="126"/>
      <c r="O1237" s="125"/>
      <c r="P1237" s="5"/>
      <c r="Q1237" s="140"/>
      <c r="R1237" s="126"/>
      <c r="S1237" s="125"/>
      <c r="T1237" s="5"/>
      <c r="U1237" s="140"/>
      <c r="V1237" s="126"/>
      <c r="W1237" s="136"/>
      <c r="X1237" s="5"/>
      <c r="Y1237" s="140"/>
      <c r="Z1237" s="126"/>
      <c r="AA1237" s="136"/>
      <c r="AB1237" s="257"/>
      <c r="AC1237" s="140"/>
      <c r="AD1237" s="126"/>
      <c r="AE1237" s="136"/>
      <c r="AF1237" s="5"/>
      <c r="AG1237" s="140"/>
      <c r="AH1237" s="126"/>
      <c r="AI1237" s="155"/>
      <c r="AJ1237" s="123"/>
      <c r="AK1237" s="139"/>
      <c r="AL1237" s="124"/>
      <c r="AM1237" s="155">
        <f>VLOOKUP(C1237,'9'!$B$2:$H$1187,3,FALSE)</f>
        <v>3.2361111111111111E-2</v>
      </c>
      <c r="AN1237" s="123">
        <f>VLOOKUP(C1237,'9'!$B$2:$H$1187,4,FALSE)</f>
        <v>217</v>
      </c>
      <c r="AO1237" s="139">
        <f>VLOOKUP(AN1237,Баллы!$A$2:$B$101,2)+AP1237/2</f>
        <v>3.5</v>
      </c>
      <c r="AP1237" s="124">
        <f>VLOOKUP(C1237,'9'!$B$2:$H$1187,6,FALSE)</f>
        <v>5</v>
      </c>
      <c r="AQ1237" s="122"/>
      <c r="AR1237" s="123"/>
      <c r="AS1237" s="139"/>
      <c r="AT1237" s="124"/>
      <c r="AU1237" s="122"/>
      <c r="AV1237" s="123"/>
      <c r="AW1237" s="139"/>
      <c r="AX1237" s="124"/>
    </row>
    <row r="1238" spans="1:50">
      <c r="A1238" s="245">
        <f>IF(D1238=0," ",RANK(D1238,$D$3:$D$1238,0))</f>
        <v>1102</v>
      </c>
      <c r="B1238" s="246">
        <v>1102</v>
      </c>
      <c r="C1238" s="283" t="s">
        <v>5378</v>
      </c>
      <c r="D1238" s="115">
        <f>I1238+M1238+Q1238+U1238+Y1238+AC1238+AG1238+AK1238+AO1238+AW1238+AS1238</f>
        <v>3.5</v>
      </c>
      <c r="E1238" s="115">
        <f>J1238+N1238+R1238+V1238+Z1238+AD1238+AH1238+AL1238+AP1238+AX1238+AT1238</f>
        <v>5</v>
      </c>
      <c r="F1238" s="273">
        <f>COUNTA(H1238,L1238,P1238,T1238,X1238,AB1238,AF1238,AJ1238,AN1238,AV1238,AR1238)</f>
        <v>1</v>
      </c>
      <c r="G1238" s="121"/>
      <c r="H1238" s="5"/>
      <c r="I1238" s="140"/>
      <c r="J1238" s="126"/>
      <c r="K1238" s="125"/>
      <c r="L1238" s="5"/>
      <c r="M1238" s="140"/>
      <c r="N1238" s="126"/>
      <c r="O1238" s="125"/>
      <c r="P1238" s="5"/>
      <c r="Q1238" s="140"/>
      <c r="R1238" s="126"/>
      <c r="S1238" s="125"/>
      <c r="T1238" s="5"/>
      <c r="U1238" s="140"/>
      <c r="V1238" s="126"/>
      <c r="W1238" s="136"/>
      <c r="X1238" s="5"/>
      <c r="Y1238" s="140"/>
      <c r="Z1238" s="126"/>
      <c r="AA1238" s="136"/>
      <c r="AB1238" s="257"/>
      <c r="AC1238" s="140"/>
      <c r="AD1238" s="126"/>
      <c r="AE1238" s="136"/>
      <c r="AF1238" s="5"/>
      <c r="AG1238" s="140"/>
      <c r="AH1238" s="126"/>
      <c r="AI1238" s="155"/>
      <c r="AJ1238" s="123"/>
      <c r="AK1238" s="139"/>
      <c r="AL1238" s="124"/>
      <c r="AM1238" s="155">
        <f>VLOOKUP(C1238,'9'!$B$2:$H$1187,3,FALSE)</f>
        <v>3.3553240740740738E-2</v>
      </c>
      <c r="AN1238" s="123">
        <f>VLOOKUP(C1238,'9'!$B$2:$H$1187,4,FALSE)</f>
        <v>219</v>
      </c>
      <c r="AO1238" s="139">
        <f>VLOOKUP(AN1238,Баллы!$A$2:$B$101,2)+AP1238/2</f>
        <v>3.5</v>
      </c>
      <c r="AP1238" s="124">
        <f>VLOOKUP(C1238,'9'!$B$2:$H$1187,6,FALSE)</f>
        <v>5</v>
      </c>
      <c r="AQ1238" s="122"/>
      <c r="AR1238" s="123"/>
      <c r="AS1238" s="139"/>
      <c r="AT1238" s="124"/>
      <c r="AU1238" s="122"/>
      <c r="AV1238" s="123"/>
      <c r="AW1238" s="139"/>
      <c r="AX1238" s="124"/>
    </row>
  </sheetData>
  <autoFilter ref="A2:AX1238"/>
  <sortState ref="A3:AX1238">
    <sortCondition ref="B3:B1238"/>
  </sortState>
  <mergeCells count="17">
    <mergeCell ref="AA1:AD1"/>
    <mergeCell ref="AQ1:AT1"/>
    <mergeCell ref="AU1:AX1"/>
    <mergeCell ref="G1:J1"/>
    <mergeCell ref="K1:N1"/>
    <mergeCell ref="O1:R1"/>
    <mergeCell ref="AE1:AH1"/>
    <mergeCell ref="AI1:AL1"/>
    <mergeCell ref="AM1:AP1"/>
    <mergeCell ref="S1:V1"/>
    <mergeCell ref="W1:Z1"/>
    <mergeCell ref="A1:A2"/>
    <mergeCell ref="D1:D2"/>
    <mergeCell ref="F1:F2"/>
    <mergeCell ref="E1:E2"/>
    <mergeCell ref="B1:B2"/>
    <mergeCell ref="C1:C2"/>
  </mergeCells>
  <phoneticPr fontId="0" type="noConversion"/>
  <conditionalFormatting sqref="C1:C2 C1239:C1048576">
    <cfRule type="duplicateValues" dxfId="35" priority="168"/>
  </conditionalFormatting>
  <conditionalFormatting sqref="B1239:B1048576 B1:B2">
    <cfRule type="duplicateValues" dxfId="34" priority="158"/>
  </conditionalFormatting>
  <conditionalFormatting sqref="B1239:B1048576">
    <cfRule type="duplicateValues" dxfId="33" priority="156"/>
  </conditionalFormatting>
  <conditionalFormatting sqref="C1239:C1048576">
    <cfRule type="duplicateValues" dxfId="32" priority="123"/>
  </conditionalFormatting>
  <conditionalFormatting sqref="B1239:B1048576 B1:B2">
    <cfRule type="duplicateValues" dxfId="31" priority="82"/>
    <cfRule type="duplicateValues" dxfId="30" priority="87"/>
  </conditionalFormatting>
  <conditionalFormatting sqref="C1:C2 C1239:C1048576">
    <cfRule type="duplicateValues" dxfId="29" priority="12"/>
  </conditionalFormatting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ED7AC"/>
  </sheetPr>
  <dimension ref="A1:AX1041"/>
  <sheetViews>
    <sheetView workbookViewId="0">
      <selection activeCell="C3" sqref="C3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3" customWidth="1"/>
    <col min="4" max="4" width="11.5546875" style="3" customWidth="1"/>
    <col min="5" max="6" width="12.5546875" style="3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333" t="s">
        <v>12</v>
      </c>
      <c r="B1" s="333" t="s">
        <v>5</v>
      </c>
      <c r="C1" s="335" t="s">
        <v>2636</v>
      </c>
      <c r="D1" s="333" t="s">
        <v>6</v>
      </c>
      <c r="E1" s="333" t="s">
        <v>8</v>
      </c>
      <c r="F1" s="333" t="s">
        <v>7</v>
      </c>
      <c r="G1" s="335" t="s">
        <v>1428</v>
      </c>
      <c r="H1" s="335"/>
      <c r="I1" s="335"/>
      <c r="J1" s="335"/>
      <c r="K1" s="335" t="s">
        <v>1429</v>
      </c>
      <c r="L1" s="335"/>
      <c r="M1" s="335"/>
      <c r="N1" s="335"/>
      <c r="O1" s="336" t="s">
        <v>1430</v>
      </c>
      <c r="P1" s="335"/>
      <c r="Q1" s="335"/>
      <c r="R1" s="335"/>
      <c r="S1" s="335" t="s">
        <v>1431</v>
      </c>
      <c r="T1" s="335"/>
      <c r="U1" s="335"/>
      <c r="V1" s="335"/>
      <c r="W1" s="335" t="s">
        <v>1425</v>
      </c>
      <c r="X1" s="335"/>
      <c r="Y1" s="335"/>
      <c r="Z1" s="335"/>
      <c r="AA1" s="335" t="s">
        <v>1426</v>
      </c>
      <c r="AB1" s="335"/>
      <c r="AC1" s="335"/>
      <c r="AD1" s="335"/>
      <c r="AE1" s="335" t="s">
        <v>1427</v>
      </c>
      <c r="AF1" s="335"/>
      <c r="AG1" s="335"/>
      <c r="AH1" s="335"/>
      <c r="AI1" s="335" t="s">
        <v>1432</v>
      </c>
      <c r="AJ1" s="335"/>
      <c r="AK1" s="335"/>
      <c r="AL1" s="335"/>
      <c r="AM1" s="335" t="s">
        <v>1433</v>
      </c>
      <c r="AN1" s="335"/>
      <c r="AO1" s="335"/>
      <c r="AP1" s="335"/>
      <c r="AQ1" s="335" t="s">
        <v>1434</v>
      </c>
      <c r="AR1" s="335"/>
      <c r="AS1" s="335"/>
      <c r="AT1" s="335"/>
      <c r="AU1" s="335" t="s">
        <v>1435</v>
      </c>
      <c r="AV1" s="335"/>
      <c r="AW1" s="335"/>
      <c r="AX1" s="335"/>
    </row>
    <row r="2" spans="1:50" ht="45" customHeight="1">
      <c r="A2" s="333"/>
      <c r="B2" s="337"/>
      <c r="C2" s="335"/>
      <c r="D2" s="333"/>
      <c r="E2" s="333"/>
      <c r="F2" s="334"/>
      <c r="G2" s="150" t="s">
        <v>1</v>
      </c>
      <c r="H2" s="151" t="s">
        <v>2</v>
      </c>
      <c r="I2" s="151" t="s">
        <v>3</v>
      </c>
      <c r="J2" s="151" t="s">
        <v>9</v>
      </c>
      <c r="K2" s="150" t="s">
        <v>1</v>
      </c>
      <c r="L2" s="151" t="s">
        <v>2</v>
      </c>
      <c r="M2" s="151" t="s">
        <v>3</v>
      </c>
      <c r="N2" s="150" t="s">
        <v>9</v>
      </c>
      <c r="O2" s="150" t="s">
        <v>1</v>
      </c>
      <c r="P2" s="151" t="s">
        <v>2</v>
      </c>
      <c r="Q2" s="151" t="s">
        <v>3</v>
      </c>
      <c r="R2" s="150" t="s">
        <v>9</v>
      </c>
      <c r="S2" s="150" t="s">
        <v>1</v>
      </c>
      <c r="T2" s="151" t="s">
        <v>2</v>
      </c>
      <c r="U2" s="151" t="s">
        <v>3</v>
      </c>
      <c r="V2" s="150" t="s">
        <v>9</v>
      </c>
      <c r="W2" s="150" t="s">
        <v>1</v>
      </c>
      <c r="X2" s="151" t="s">
        <v>2</v>
      </c>
      <c r="Y2" s="151" t="s">
        <v>3</v>
      </c>
      <c r="Z2" s="150" t="s">
        <v>9</v>
      </c>
      <c r="AA2" s="150" t="s">
        <v>1</v>
      </c>
      <c r="AB2" s="151" t="s">
        <v>2</v>
      </c>
      <c r="AC2" s="151" t="s">
        <v>3</v>
      </c>
      <c r="AD2" s="150" t="s">
        <v>9</v>
      </c>
      <c r="AE2" s="150" t="s">
        <v>1</v>
      </c>
      <c r="AF2" s="151" t="s">
        <v>2</v>
      </c>
      <c r="AG2" s="151" t="s">
        <v>3</v>
      </c>
      <c r="AH2" s="150" t="s">
        <v>9</v>
      </c>
      <c r="AI2" s="152" t="s">
        <v>1</v>
      </c>
      <c r="AJ2" s="151" t="s">
        <v>2</v>
      </c>
      <c r="AK2" s="151" t="s">
        <v>3</v>
      </c>
      <c r="AL2" s="150" t="s">
        <v>9</v>
      </c>
      <c r="AM2" s="150" t="s">
        <v>1</v>
      </c>
      <c r="AN2" s="151" t="s">
        <v>2</v>
      </c>
      <c r="AO2" s="151" t="s">
        <v>3</v>
      </c>
      <c r="AP2" s="150" t="s">
        <v>9</v>
      </c>
      <c r="AQ2" s="150" t="s">
        <v>1</v>
      </c>
      <c r="AR2" s="151" t="s">
        <v>2</v>
      </c>
      <c r="AS2" s="151" t="s">
        <v>3</v>
      </c>
      <c r="AT2" s="150" t="s">
        <v>9</v>
      </c>
      <c r="AU2" s="150" t="s">
        <v>1</v>
      </c>
      <c r="AV2" s="151" t="s">
        <v>2</v>
      </c>
      <c r="AW2" s="151" t="s">
        <v>3</v>
      </c>
      <c r="AX2" s="150" t="s">
        <v>9</v>
      </c>
    </row>
    <row r="3" spans="1:50" ht="14.4" customHeight="1">
      <c r="A3" s="245">
        <f>IF(D3=0," ",RANK(D3,$D$3:$D$1041,0))</f>
        <v>1</v>
      </c>
      <c r="B3" s="246">
        <v>1</v>
      </c>
      <c r="C3" s="103" t="s">
        <v>319</v>
      </c>
      <c r="D3" s="112">
        <f>I3+M3+Q3+U3+Y3+AC3+AG3+AK3+AO3+AW3+AS3</f>
        <v>592.5</v>
      </c>
      <c r="E3" s="113">
        <f>J3+N3+R3+V3+Z3+AD3+AH3+AL3+AP3+AX3+AT3</f>
        <v>121</v>
      </c>
      <c r="F3" s="118">
        <f>COUNTA(H3,L3,P3,T3,X3,AB3,AF3,AJ3,AN3,AV3,AR3)</f>
        <v>6</v>
      </c>
      <c r="G3" s="122"/>
      <c r="H3" s="123"/>
      <c r="I3" s="139"/>
      <c r="J3" s="124"/>
      <c r="K3" s="153">
        <f>VLOOKUP(C3,'2'!$B$101:$H$575,3,FALSE)</f>
        <v>0.14090277777777779</v>
      </c>
      <c r="L3" s="123">
        <f>VLOOKUP(C3,'2'!$B$101:$H$575,4,FALSE)</f>
        <v>8</v>
      </c>
      <c r="M3" s="139">
        <f>VLOOKUP(L3,Баллы!$A$2:$B$101,2)+N3/2</f>
        <v>100</v>
      </c>
      <c r="N3" s="154">
        <f>VLOOKUP(C3,'2'!$B$101:$H$575,6,FALSE)</f>
        <v>30</v>
      </c>
      <c r="O3" s="122">
        <f>VLOOKUP(C3,'3'!$B$7:$H$127,3,FALSE)</f>
        <v>0.14094907407407406</v>
      </c>
      <c r="P3" s="123">
        <f>VLOOKUP(C3,'3'!$B$7:$H$127,4,FALSE)</f>
        <v>3</v>
      </c>
      <c r="Q3" s="139">
        <f>VLOOKUP(P3,Баллы!$A$2:$B$101,2)+R3/2</f>
        <v>107.5</v>
      </c>
      <c r="R3" s="124">
        <f>VLOOKUP(C3,'3'!$B$7:$H$127,6,FALSE)</f>
        <v>25</v>
      </c>
      <c r="S3" s="153"/>
      <c r="T3" s="123"/>
      <c r="U3" s="139"/>
      <c r="V3" s="154"/>
      <c r="W3" s="137">
        <f>VLOOKUP(C3,'5'!$B$50:$H$423,3,FALSE)</f>
        <v>3.681712962962963E-2</v>
      </c>
      <c r="X3" s="123">
        <f>VLOOKUP(C3,'5'!$B$50:$H$423,4,FALSE)</f>
        <v>6</v>
      </c>
      <c r="Y3" s="139">
        <f>VLOOKUP(X3,Баллы!$A$2:$B$101,2)+Z3/2</f>
        <v>94</v>
      </c>
      <c r="Z3" s="124">
        <f>VLOOKUP(C3,'5'!$B$50:$H$423,6,FALSE)</f>
        <v>10</v>
      </c>
      <c r="AA3" s="155"/>
      <c r="AB3" s="123"/>
      <c r="AC3" s="139"/>
      <c r="AD3" s="154"/>
      <c r="AE3" s="137"/>
      <c r="AF3" s="123"/>
      <c r="AG3" s="139"/>
      <c r="AH3" s="124"/>
      <c r="AI3" s="155">
        <f>VLOOKUP(C3,'8'!$B$6:$H$193,3,FALSE)</f>
        <v>6.4444444444444443E-2</v>
      </c>
      <c r="AJ3" s="123">
        <f>VLOOKUP(C3,'8'!$B$6:$H$193,4,FALSE)</f>
        <v>7</v>
      </c>
      <c r="AK3" s="139">
        <f>VLOOKUP(AJ3,Баллы!$A$2:$B$101,2)+AL3/2</f>
        <v>94.5</v>
      </c>
      <c r="AL3" s="124">
        <f>VLOOKUP(C3,'8'!$B$6:$H$193,6,FALSE)</f>
        <v>15</v>
      </c>
      <c r="AM3" s="155">
        <f>VLOOKUP(C3,'9'!$B$2:$H$1187,3,FALSE)</f>
        <v>3.6099537037037034E-2</v>
      </c>
      <c r="AN3" s="123">
        <f>VLOOKUP(C3,'9'!$B$2:$H$1187,4,FALSE)</f>
        <v>6</v>
      </c>
      <c r="AO3" s="139">
        <f>VLOOKUP(AN3,Баллы!$A$2:$B$101,2)+AP3/2</f>
        <v>94</v>
      </c>
      <c r="AP3" s="124">
        <f>VLOOKUP(C3,'9'!$B$2:$H$1187,6,FALSE)</f>
        <v>10</v>
      </c>
      <c r="AQ3" s="122"/>
      <c r="AR3" s="123"/>
      <c r="AS3" s="139"/>
      <c r="AT3" s="124"/>
      <c r="AU3" s="122">
        <f>VLOOKUP(C3,'11'!$B$9:$H$521,3,FALSE)</f>
        <v>0.135625</v>
      </c>
      <c r="AV3" s="123">
        <f>VLOOKUP(C3,'11'!$B$9:$H$521,4,FALSE)</f>
        <v>7</v>
      </c>
      <c r="AW3" s="139">
        <f>VLOOKUP(AV3,Баллы!$A$2:$B$101,2)+AX3/2</f>
        <v>102.5</v>
      </c>
      <c r="AX3" s="124">
        <f>VLOOKUP(C3,'11'!$B$9:$H$521,6,FALSE)</f>
        <v>31</v>
      </c>
    </row>
    <row r="4" spans="1:50" ht="14.4" customHeight="1">
      <c r="A4" s="245">
        <f>IF(D4=0," ",RANK(D4,$D$3:$D$1041,0))</f>
        <v>2</v>
      </c>
      <c r="B4" s="246">
        <v>2</v>
      </c>
      <c r="C4" s="104" t="s">
        <v>332</v>
      </c>
      <c r="D4" s="114">
        <f>I4+M4+Q4+U4+Y4+AC4+AG4+AK4+AO4+AW4+AS4</f>
        <v>536.5</v>
      </c>
      <c r="E4" s="115">
        <f>J4+N4+R4+V4+Z4+AD4+AH4+AL4+AP4+AX4+AT4</f>
        <v>81</v>
      </c>
      <c r="F4" s="119">
        <f>COUNTA(H4,L4,P4,T4,X4,AB4,AF4,AJ4,AN4,AV4,AR4)</f>
        <v>7</v>
      </c>
      <c r="G4" s="125">
        <f>VLOOKUP(C4,'1'!$B$46:$H$384,3,FALSE)</f>
        <v>4.2743055555555555E-2</v>
      </c>
      <c r="H4" s="5">
        <f>VLOOKUP(C4,'1'!$B$46:$H$384,4,FALSE)</f>
        <v>21</v>
      </c>
      <c r="I4" s="140">
        <f>VLOOKUP(H4,Баллы!$A$2:$B$101,2)+J4/2</f>
        <v>75</v>
      </c>
      <c r="J4" s="126">
        <f>VLOOKUP(C4,'1'!$B$46:$H$384,6,FALSE)</f>
        <v>10</v>
      </c>
      <c r="K4" s="120">
        <f>VLOOKUP(C4,'2'!$B$101:$H$575,3,FALSE)</f>
        <v>6.7384259259259269E-2</v>
      </c>
      <c r="L4" s="98">
        <f>VLOOKUP(C4,'2'!$B$101:$H$575,4,FALSE)</f>
        <v>50</v>
      </c>
      <c r="M4" s="144">
        <f>VLOOKUP(L4,Баллы!$A$2:$B$101,2)+N4/2</f>
        <v>48.5</v>
      </c>
      <c r="N4" s="129">
        <f>VLOOKUP(C4,'2'!$B$101:$H$575,6,FALSE)</f>
        <v>15</v>
      </c>
      <c r="O4" s="146">
        <f>VLOOKUP(C4,'3'!$B$7:$H$127,3,FALSE)</f>
        <v>4.1527777777777775E-2</v>
      </c>
      <c r="P4" s="98">
        <f>VLOOKUP(C4,'3'!$B$7:$H$127,4,FALSE)</f>
        <v>11</v>
      </c>
      <c r="Q4" s="144">
        <f>VLOOKUP(P4,Баллы!$A$2:$B$101,2)+R4/2</f>
        <v>85.5</v>
      </c>
      <c r="R4" s="147">
        <f>VLOOKUP(C4,'3'!$B$7:$H$127,6,FALSE)</f>
        <v>11</v>
      </c>
      <c r="S4" s="121"/>
      <c r="T4" s="5"/>
      <c r="U4" s="140"/>
      <c r="V4" s="130"/>
      <c r="W4" s="149">
        <f>VLOOKUP(C4,'5'!$B$50:$H$423,3,FALSE)</f>
        <v>4.2407407407407401E-2</v>
      </c>
      <c r="X4" s="98">
        <f>VLOOKUP(C4,'5'!$B$50:$H$423,4,FALSE)</f>
        <v>20</v>
      </c>
      <c r="Y4" s="144">
        <f>VLOOKUP(X4,Баллы!$A$2:$B$101,2)+Z4/2</f>
        <v>76</v>
      </c>
      <c r="Z4" s="147">
        <f>VLOOKUP(C4,'5'!$B$50:$H$423,6,FALSE)</f>
        <v>10</v>
      </c>
      <c r="AA4" s="148"/>
      <c r="AB4" s="98"/>
      <c r="AC4" s="144"/>
      <c r="AD4" s="129"/>
      <c r="AE4" s="136"/>
      <c r="AF4" s="5"/>
      <c r="AG4" s="140"/>
      <c r="AH4" s="126"/>
      <c r="AI4" s="155"/>
      <c r="AJ4" s="123"/>
      <c r="AK4" s="139"/>
      <c r="AL4" s="124"/>
      <c r="AM4" s="155">
        <f>VLOOKUP(C4,'9'!$B$2:$H$1187,3,FALSE)</f>
        <v>4.0150462962962964E-2</v>
      </c>
      <c r="AN4" s="123">
        <f>VLOOKUP(C4,'9'!$B$2:$H$1187,4,FALSE)</f>
        <v>27</v>
      </c>
      <c r="AO4" s="139">
        <f>VLOOKUP(AN4,Баллы!$A$2:$B$101,2)+AP4/2</f>
        <v>69</v>
      </c>
      <c r="AP4" s="124">
        <f>VLOOKUP(C4,'9'!$B$2:$H$1187,6,FALSE)</f>
        <v>10</v>
      </c>
      <c r="AQ4" s="122">
        <f>VLOOKUP(C4,'10'!$B$8:$H$232,3,FALSE)</f>
        <v>4.0300925925925928E-2</v>
      </c>
      <c r="AR4" s="123">
        <f>VLOOKUP(C4,'10'!$B$8:$H$232,4,FALSE)</f>
        <v>5</v>
      </c>
      <c r="AS4" s="139">
        <f>VLOOKUP(AR4,Баллы!$A$2:$B$101,2)+AT4/2</f>
        <v>96</v>
      </c>
      <c r="AT4" s="124">
        <f>VLOOKUP(C4,'10'!$B$8:$H$232,6,FALSE)</f>
        <v>10</v>
      </c>
      <c r="AU4" s="122">
        <f>VLOOKUP(C4,'11'!$B$9:$H$521,3,FALSE)</f>
        <v>6.0694444444444447E-2</v>
      </c>
      <c r="AV4" s="123">
        <f>VLOOKUP(C4,'11'!$B$9:$H$521,4,FALSE)</f>
        <v>12</v>
      </c>
      <c r="AW4" s="139">
        <f>VLOOKUP(AV4,Баллы!$A$2:$B$101,2)+AX4/2</f>
        <v>86.5</v>
      </c>
      <c r="AX4" s="124">
        <f>VLOOKUP(C4,'11'!$B$9:$H$521,6,FALSE)</f>
        <v>15</v>
      </c>
    </row>
    <row r="5" spans="1:50" ht="14.4" customHeight="1">
      <c r="A5" s="245">
        <f>IF(D5=0," ",RANK(D5,$D$3:$D$1041,0))</f>
        <v>3</v>
      </c>
      <c r="B5" s="246">
        <v>3</v>
      </c>
      <c r="C5" s="105" t="s">
        <v>1311</v>
      </c>
      <c r="D5" s="114">
        <f>I5+M5+Q5+U5+Y5+AC5+AG5+AK5+AO5+AW5+AS5</f>
        <v>521.5</v>
      </c>
      <c r="E5" s="115">
        <f>J5+N5+R5+V5+Z5+AD5+AH5+AL5+AP5+AX5+AT5</f>
        <v>81</v>
      </c>
      <c r="F5" s="119">
        <f>COUNTA(H5,L5,P5,T5,X5,AB5,AF5,AJ5,AN5,AV5,AR5)</f>
        <v>5</v>
      </c>
      <c r="G5" s="125"/>
      <c r="H5" s="5"/>
      <c r="I5" s="140"/>
      <c r="J5" s="126"/>
      <c r="K5" s="120"/>
      <c r="L5" s="98"/>
      <c r="M5" s="144"/>
      <c r="N5" s="129"/>
      <c r="O5" s="146"/>
      <c r="P5" s="98"/>
      <c r="Q5" s="144"/>
      <c r="R5" s="147"/>
      <c r="S5" s="121"/>
      <c r="T5" s="5"/>
      <c r="U5" s="140"/>
      <c r="V5" s="130"/>
      <c r="W5" s="149"/>
      <c r="X5" s="98"/>
      <c r="Y5" s="144"/>
      <c r="Z5" s="147"/>
      <c r="AA5" s="148">
        <f>VLOOKUP(C5,'6'!$B$8:$H$202,3,FALSE)</f>
        <v>7.5590277777777784E-2</v>
      </c>
      <c r="AB5" s="98">
        <f>VLOOKUP(C5,'6'!$B$8:$H$202,4,FALSE)</f>
        <v>1</v>
      </c>
      <c r="AC5" s="144">
        <f>VLOOKUP(AB5,Баллы!$A$2:$B$101,2)+AD5/2</f>
        <v>110</v>
      </c>
      <c r="AD5" s="129">
        <f>VLOOKUP(C5,'6'!$B$8:$H$202,6,FALSE)</f>
        <v>20</v>
      </c>
      <c r="AE5" s="136">
        <f>VLOOKUP(C5,'7'!$B$11:$H$105,3,FALSE)</f>
        <v>9.0590277777777783E-2</v>
      </c>
      <c r="AF5" s="5">
        <f>VLOOKUP(C5,'7'!$B$11:$H$105,4,FALSE)</f>
        <v>1</v>
      </c>
      <c r="AG5" s="140">
        <f>VLOOKUP(AF5,Баллы!$A$2:$B$101,2)+AH5/2</f>
        <v>110.5</v>
      </c>
      <c r="AH5" s="126">
        <f>VLOOKUP(C5,'7'!$B$11:$H$105,6,FALSE)</f>
        <v>21</v>
      </c>
      <c r="AI5" s="155">
        <f>VLOOKUP(C5,'8'!$B$6:$H$193,3,FALSE)</f>
        <v>5.4745370370370368E-2</v>
      </c>
      <c r="AJ5" s="123">
        <f>VLOOKUP(C5,'8'!$B$6:$H$193,4,FALSE)</f>
        <v>3</v>
      </c>
      <c r="AK5" s="139">
        <f>VLOOKUP(AJ5,Баллы!$A$2:$B$101,2)+AL5/2</f>
        <v>102.5</v>
      </c>
      <c r="AL5" s="124">
        <f>VLOOKUP(C5,'8'!$B$6:$H$193,6,FALSE)</f>
        <v>15</v>
      </c>
      <c r="AM5" s="155"/>
      <c r="AN5" s="123"/>
      <c r="AO5" s="139"/>
      <c r="AP5" s="124"/>
      <c r="AQ5" s="122">
        <f>VLOOKUP(C5,'10'!$B$8:$H$232,3,FALSE)</f>
        <v>3.7534722222222219E-2</v>
      </c>
      <c r="AR5" s="123">
        <f>VLOOKUP(C5,'10'!$B$8:$H$232,4,FALSE)</f>
        <v>2</v>
      </c>
      <c r="AS5" s="139">
        <f>VLOOKUP(AR5,Баллы!$A$2:$B$101,2)+AT5/2</f>
        <v>102</v>
      </c>
      <c r="AT5" s="124">
        <f>VLOOKUP(C5,'10'!$B$8:$H$232,6,FALSE)</f>
        <v>10</v>
      </c>
      <c r="AU5" s="122">
        <f>VLOOKUP(C5,'11'!$B$9:$H$521,3,FALSE)</f>
        <v>5.6909722222222223E-2</v>
      </c>
      <c r="AV5" s="123">
        <f>VLOOKUP(C5,'11'!$B$9:$H$521,4,FALSE)</f>
        <v>6</v>
      </c>
      <c r="AW5" s="139">
        <f>VLOOKUP(AV5,Баллы!$A$2:$B$101,2)+AX5/2</f>
        <v>96.5</v>
      </c>
      <c r="AX5" s="124">
        <f>VLOOKUP(C5,'11'!$B$9:$H$521,6,FALSE)</f>
        <v>15</v>
      </c>
    </row>
    <row r="6" spans="1:50" ht="14.4" customHeight="1">
      <c r="A6" s="245">
        <f>IF(D6=0," ",RANK(D6,$D$3:$D$1041,0))</f>
        <v>4</v>
      </c>
      <c r="B6" s="246">
        <v>4</v>
      </c>
      <c r="C6" s="104" t="s">
        <v>156</v>
      </c>
      <c r="D6" s="114">
        <f>I6+M6+Q6+U6+Y6+AC6+AG6+AK6+AO6+AW6+AS6</f>
        <v>442</v>
      </c>
      <c r="E6" s="115">
        <f>J6+N6+R6+V6+Z6+AD6+AH6+AL6+AP6+AX6+AT6</f>
        <v>54</v>
      </c>
      <c r="F6" s="119">
        <f>COUNTA(H6,L6,P6,T6,X6,AB6,AF6,AJ6,AN6,AV6,AR6)</f>
        <v>5</v>
      </c>
      <c r="G6" s="125">
        <f>VLOOKUP(C6,'1'!$B$46:$H$384,3,FALSE)</f>
        <v>3.9328703703703706E-2</v>
      </c>
      <c r="H6" s="5">
        <f>VLOOKUP(C6,'1'!$B$46:$H$384,4,FALSE)</f>
        <v>9</v>
      </c>
      <c r="I6" s="140">
        <f>VLOOKUP(H6,Баллы!$A$2:$B$101,2)+J6/2</f>
        <v>88</v>
      </c>
      <c r="J6" s="126">
        <f>VLOOKUP(C6,'1'!$B$46:$H$384,6,FALSE)</f>
        <v>10</v>
      </c>
      <c r="K6" s="120">
        <f>VLOOKUP(C6,'2'!$B$101:$H$575,3,FALSE)</f>
        <v>6.2141203703703705E-2</v>
      </c>
      <c r="L6" s="98">
        <f>VLOOKUP(C6,'2'!$B$101:$H$575,4,FALSE)</f>
        <v>28</v>
      </c>
      <c r="M6" s="144">
        <f>VLOOKUP(L6,Баллы!$A$2:$B$101,2)+N6/2</f>
        <v>70.5</v>
      </c>
      <c r="N6" s="129">
        <f>VLOOKUP(C6,'2'!$B$101:$H$575,6,FALSE)</f>
        <v>15</v>
      </c>
      <c r="O6" s="146">
        <f>VLOOKUP(C6,'3'!$B$7:$H$127,3,FALSE)</f>
        <v>3.7384259259259263E-2</v>
      </c>
      <c r="P6" s="98">
        <f>VLOOKUP(C6,'3'!$B$7:$H$127,4,FALSE)</f>
        <v>4</v>
      </c>
      <c r="Q6" s="144">
        <f>VLOOKUP(P6,Баллы!$A$2:$B$101,2)+R6/2</f>
        <v>98.5</v>
      </c>
      <c r="R6" s="147">
        <f>VLOOKUP(C6,'3'!$B$7:$H$127,6,FALSE)</f>
        <v>11</v>
      </c>
      <c r="S6" s="121"/>
      <c r="T6" s="5"/>
      <c r="U6" s="140"/>
      <c r="V6" s="130"/>
      <c r="W6" s="149"/>
      <c r="X6" s="98"/>
      <c r="Y6" s="144"/>
      <c r="Z6" s="147"/>
      <c r="AA6" s="148"/>
      <c r="AB6" s="98"/>
      <c r="AC6" s="144"/>
      <c r="AD6" s="129"/>
      <c r="AE6" s="136"/>
      <c r="AF6" s="5"/>
      <c r="AG6" s="140"/>
      <c r="AH6" s="126"/>
      <c r="AI6" s="155"/>
      <c r="AJ6" s="123"/>
      <c r="AK6" s="139"/>
      <c r="AL6" s="124"/>
      <c r="AM6" s="155"/>
      <c r="AN6" s="123"/>
      <c r="AO6" s="139"/>
      <c r="AP6" s="124"/>
      <c r="AQ6" s="122">
        <f>VLOOKUP(C6,'10'!$B$8:$H$232,3,FALSE)</f>
        <v>4.0266203703703707E-2</v>
      </c>
      <c r="AR6" s="123">
        <f>VLOOKUP(C6,'10'!$B$8:$H$232,4,FALSE)</f>
        <v>4</v>
      </c>
      <c r="AS6" s="139">
        <f>VLOOKUP(AR6,Баллы!$A$2:$B$101,2)+AT6/2</f>
        <v>98</v>
      </c>
      <c r="AT6" s="124">
        <f>VLOOKUP(C6,'10'!$B$8:$H$232,6,FALSE)</f>
        <v>10</v>
      </c>
      <c r="AU6" s="122">
        <f>VLOOKUP(C6,'11'!$B$9:$H$521,3,FALSE)</f>
        <v>3.2245370370370369E-2</v>
      </c>
      <c r="AV6" s="123">
        <f>VLOOKUP(C6,'11'!$B$9:$H$521,4,FALSE)</f>
        <v>9</v>
      </c>
      <c r="AW6" s="139">
        <f>VLOOKUP(AV6,Баллы!$A$2:$B$101,2)+AX6/2</f>
        <v>87</v>
      </c>
      <c r="AX6" s="124">
        <f>VLOOKUP(C6,'11'!$B$9:$H$521,6,FALSE)</f>
        <v>8</v>
      </c>
    </row>
    <row r="7" spans="1:50" ht="14.4" customHeight="1">
      <c r="A7" s="245">
        <f>IF(D7=0," ",RANK(D7,$D$3:$D$1041,0))</f>
        <v>5</v>
      </c>
      <c r="B7" s="246">
        <v>5</v>
      </c>
      <c r="C7" s="104" t="s">
        <v>946</v>
      </c>
      <c r="D7" s="114">
        <f>I7+M7+Q7+U7+Y7+AC7+AG7+AK7+AO7+AW7+AS7</f>
        <v>385.5</v>
      </c>
      <c r="E7" s="115">
        <f>J7+N7+R7+V7+Z7+AD7+AH7+AL7+AP7+AX7+AT7</f>
        <v>51</v>
      </c>
      <c r="F7" s="119">
        <f>COUNTA(H7,L7,P7,T7,X7,AB7,AF7,AJ7,AN7,AV7,AR7)</f>
        <v>4</v>
      </c>
      <c r="G7" s="125"/>
      <c r="H7" s="5"/>
      <c r="I7" s="140"/>
      <c r="J7" s="126"/>
      <c r="K7" s="120">
        <f>VLOOKUP(C7,'2'!$B$101:$H$575,3,FALSE)</f>
        <v>5.4131944444444441E-2</v>
      </c>
      <c r="L7" s="98">
        <f>VLOOKUP(C7,'2'!$B$101:$H$575,4,FALSE)</f>
        <v>9</v>
      </c>
      <c r="M7" s="144">
        <f>VLOOKUP(L7,Баллы!$A$2:$B$101,2)+N7/2</f>
        <v>90.5</v>
      </c>
      <c r="N7" s="129">
        <f>VLOOKUP(C7,'2'!$B$101:$H$575,6,FALSE)</f>
        <v>15</v>
      </c>
      <c r="O7" s="146">
        <f>VLOOKUP(C7,'3'!$B$7:$H$127,3,FALSE)</f>
        <v>3.6516203703703703E-2</v>
      </c>
      <c r="P7" s="98">
        <f>VLOOKUP(C7,'3'!$B$7:$H$127,4,FALSE)</f>
        <v>3</v>
      </c>
      <c r="Q7" s="144">
        <f>VLOOKUP(P7,Баллы!$A$2:$B$101,2)+R7/2</f>
        <v>100.5</v>
      </c>
      <c r="R7" s="147">
        <f>VLOOKUP(C7,'3'!$B$7:$H$127,6,FALSE)</f>
        <v>11</v>
      </c>
      <c r="S7" s="121"/>
      <c r="T7" s="5"/>
      <c r="U7" s="140"/>
      <c r="V7" s="130"/>
      <c r="W7" s="149"/>
      <c r="X7" s="98"/>
      <c r="Y7" s="144"/>
      <c r="Z7" s="147"/>
      <c r="AA7" s="148"/>
      <c r="AB7" s="98"/>
      <c r="AC7" s="144"/>
      <c r="AD7" s="129"/>
      <c r="AE7" s="136"/>
      <c r="AF7" s="5"/>
      <c r="AG7" s="140"/>
      <c r="AH7" s="126"/>
      <c r="AI7" s="155">
        <f>VLOOKUP(C7,'8'!$B$6:$H$193,3,FALSE)</f>
        <v>5.8032407407407408E-2</v>
      </c>
      <c r="AJ7" s="123">
        <f>VLOOKUP(C7,'8'!$B$6:$H$193,4,FALSE)</f>
        <v>4</v>
      </c>
      <c r="AK7" s="139">
        <f>VLOOKUP(AJ7,Баллы!$A$2:$B$101,2)+AL7/2</f>
        <v>100.5</v>
      </c>
      <c r="AL7" s="124">
        <f>VLOOKUP(C7,'8'!$B$6:$H$193,6,FALSE)</f>
        <v>15</v>
      </c>
      <c r="AM7" s="155"/>
      <c r="AN7" s="123"/>
      <c r="AO7" s="139"/>
      <c r="AP7" s="124"/>
      <c r="AQ7" s="122">
        <f>VLOOKUP(C7,'10'!$B$8:$H$232,3,FALSE)</f>
        <v>4.2430555555555555E-2</v>
      </c>
      <c r="AR7" s="123">
        <f>VLOOKUP(C7,'10'!$B$8:$H$232,4,FALSE)</f>
        <v>6</v>
      </c>
      <c r="AS7" s="139">
        <f>VLOOKUP(AR7,Баллы!$A$2:$B$101,2)+AT7/2</f>
        <v>94</v>
      </c>
      <c r="AT7" s="124">
        <f>VLOOKUP(C7,'10'!$B$8:$H$232,6,FALSE)</f>
        <v>10</v>
      </c>
      <c r="AU7" s="122"/>
      <c r="AV7" s="123"/>
      <c r="AW7" s="139"/>
      <c r="AX7" s="124"/>
    </row>
    <row r="8" spans="1:50" ht="14.4" customHeight="1">
      <c r="A8" s="245">
        <f>IF(D8=0," ",RANK(D8,$D$3:$D$1041,0))</f>
        <v>6</v>
      </c>
      <c r="B8" s="246">
        <v>6</v>
      </c>
      <c r="C8" s="104" t="s">
        <v>317</v>
      </c>
      <c r="D8" s="114">
        <f>I8+M8+Q8+U8+Y8+AC8+AG8+AK8+AO8+AW8+AS8</f>
        <v>340</v>
      </c>
      <c r="E8" s="115">
        <f>J8+N8+R8+V8+Z8+AD8+AH8+AL8+AP8+AX8+AT8</f>
        <v>86</v>
      </c>
      <c r="F8" s="119">
        <f>COUNTA(H8,L8,P8,T8,X8,AB8,AF8,AJ8,AN8,AV8,AR8)</f>
        <v>3</v>
      </c>
      <c r="G8" s="125"/>
      <c r="H8" s="5"/>
      <c r="I8" s="140"/>
      <c r="J8" s="126"/>
      <c r="K8" s="120">
        <f>VLOOKUP(C8,'2'!$B$101:$H$575,3,FALSE)</f>
        <v>0.11496527777777778</v>
      </c>
      <c r="L8" s="98">
        <f>VLOOKUP(C8,'2'!$B$101:$H$575,4,FALSE)</f>
        <v>2</v>
      </c>
      <c r="M8" s="144">
        <f>VLOOKUP(L8,Баллы!$A$2:$B$101,2)+N8/2</f>
        <v>112</v>
      </c>
      <c r="N8" s="129">
        <f>VLOOKUP(C8,'2'!$B$101:$H$575,6,FALSE)</f>
        <v>30</v>
      </c>
      <c r="O8" s="146">
        <f>VLOOKUP(C8,'3'!$B$7:$H$127,3,FALSE)</f>
        <v>9.8460648148148144E-2</v>
      </c>
      <c r="P8" s="98">
        <f>VLOOKUP(C8,'3'!$B$7:$H$127,4,FALSE)</f>
        <v>1</v>
      </c>
      <c r="Q8" s="144">
        <f>VLOOKUP(P8,Баллы!$A$2:$B$101,2)+R8/2</f>
        <v>112.5</v>
      </c>
      <c r="R8" s="147">
        <f>VLOOKUP(C8,'3'!$B$7:$H$127,6,FALSE)</f>
        <v>25</v>
      </c>
      <c r="S8" s="121"/>
      <c r="T8" s="5"/>
      <c r="U8" s="140"/>
      <c r="V8" s="130"/>
      <c r="W8" s="149"/>
      <c r="X8" s="98"/>
      <c r="Y8" s="144"/>
      <c r="Z8" s="147"/>
      <c r="AA8" s="148"/>
      <c r="AB8" s="98"/>
      <c r="AC8" s="144"/>
      <c r="AD8" s="129"/>
      <c r="AE8" s="136"/>
      <c r="AF8" s="5"/>
      <c r="AG8" s="140"/>
      <c r="AH8" s="126"/>
      <c r="AI8" s="155"/>
      <c r="AJ8" s="123"/>
      <c r="AK8" s="139"/>
      <c r="AL8" s="124"/>
      <c r="AM8" s="155"/>
      <c r="AN8" s="123"/>
      <c r="AO8" s="139"/>
      <c r="AP8" s="124"/>
      <c r="AQ8" s="122"/>
      <c r="AR8" s="123"/>
      <c r="AS8" s="139"/>
      <c r="AT8" s="124"/>
      <c r="AU8" s="122">
        <f>VLOOKUP(C8,'11'!$B$9:$H$521,3,FALSE)</f>
        <v>0.11767361111111112</v>
      </c>
      <c r="AV8" s="123">
        <f>VLOOKUP(C8,'11'!$B$9:$H$521,4,FALSE)</f>
        <v>1</v>
      </c>
      <c r="AW8" s="139">
        <f>VLOOKUP(AV8,Баллы!$A$2:$B$101,2)+AX8/2</f>
        <v>115.5</v>
      </c>
      <c r="AX8" s="124">
        <f>VLOOKUP(C8,'11'!$B$9:$H$521,6,FALSE)</f>
        <v>31</v>
      </c>
    </row>
    <row r="9" spans="1:50" ht="14.4" customHeight="1">
      <c r="A9" s="245">
        <f>IF(D9=0," ",RANK(D9,$D$3:$D$1041,0))</f>
        <v>7</v>
      </c>
      <c r="B9" s="246">
        <v>7</v>
      </c>
      <c r="C9" s="104" t="s">
        <v>637</v>
      </c>
      <c r="D9" s="114">
        <f>I9+M9+Q9+U9+Y9+AC9+AG9+AK9+AO9+AW9+AS9</f>
        <v>328.5</v>
      </c>
      <c r="E9" s="115">
        <f>J9+N9+R9+V9+Z9+AD9+AH9+AL9+AP9+AX9+AT9</f>
        <v>55</v>
      </c>
      <c r="F9" s="119">
        <f>COUNTA(H9,L9,P9,T9,X9,AB9,AF9,AJ9,AN9,AV9,AR9)</f>
        <v>4</v>
      </c>
      <c r="G9" s="125">
        <f>VLOOKUP(C9,'1'!$B$46:$H$384,3,FALSE)</f>
        <v>4.2002314814814812E-2</v>
      </c>
      <c r="H9" s="5">
        <f>VLOOKUP(C9,'1'!$B$46:$H$384,4,FALSE)</f>
        <v>17</v>
      </c>
      <c r="I9" s="140">
        <f>VLOOKUP(H9,Баллы!$A$2:$B$101,2)+J9/2</f>
        <v>79</v>
      </c>
      <c r="J9" s="126">
        <f>VLOOKUP(C9,'1'!$B$46:$H$384,6,FALSE)</f>
        <v>10</v>
      </c>
      <c r="K9" s="120"/>
      <c r="L9" s="98"/>
      <c r="M9" s="144"/>
      <c r="N9" s="129"/>
      <c r="O9" s="146"/>
      <c r="P9" s="98"/>
      <c r="Q9" s="144"/>
      <c r="R9" s="147"/>
      <c r="S9" s="121"/>
      <c r="T9" s="5"/>
      <c r="U9" s="140"/>
      <c r="V9" s="130"/>
      <c r="W9" s="149">
        <f>VLOOKUP(C9,'5'!$B$50:$H$423,3,FALSE)</f>
        <v>4.1608796296296297E-2</v>
      </c>
      <c r="X9" s="98">
        <f>VLOOKUP(C9,'5'!$B$50:$H$423,4,FALSE)</f>
        <v>14</v>
      </c>
      <c r="Y9" s="144">
        <f>VLOOKUP(X9,Баллы!$A$2:$B$101,2)+Z9/2</f>
        <v>82</v>
      </c>
      <c r="Z9" s="147">
        <f>VLOOKUP(C9,'5'!$B$50:$H$423,6,FALSE)</f>
        <v>10</v>
      </c>
      <c r="AA9" s="148">
        <f>VLOOKUP(C9,'6'!$B$8:$H$202,3,FALSE)</f>
        <v>9.2337962962962969E-2</v>
      </c>
      <c r="AB9" s="98">
        <f>VLOOKUP(C9,'6'!$B$8:$H$202,4,FALSE)</f>
        <v>6</v>
      </c>
      <c r="AC9" s="144">
        <f>VLOOKUP(AB9,Баллы!$A$2:$B$101,2)+AD9/2</f>
        <v>99</v>
      </c>
      <c r="AD9" s="129">
        <f>VLOOKUP(C9,'6'!$B$8:$H$202,6,FALSE)</f>
        <v>20</v>
      </c>
      <c r="AE9" s="136"/>
      <c r="AF9" s="5"/>
      <c r="AG9" s="140"/>
      <c r="AH9" s="126"/>
      <c r="AI9" s="155"/>
      <c r="AJ9" s="123"/>
      <c r="AK9" s="139"/>
      <c r="AL9" s="124"/>
      <c r="AM9" s="155"/>
      <c r="AN9" s="123"/>
      <c r="AO9" s="139"/>
      <c r="AP9" s="124"/>
      <c r="AQ9" s="122"/>
      <c r="AR9" s="123"/>
      <c r="AS9" s="139"/>
      <c r="AT9" s="124"/>
      <c r="AU9" s="122">
        <f>VLOOKUP(C9,'11'!$B$9:$H$521,3,FALSE)</f>
        <v>6.8807870370370366E-2</v>
      </c>
      <c r="AV9" s="123">
        <f>VLOOKUP(C9,'11'!$B$9:$H$521,4,FALSE)</f>
        <v>30</v>
      </c>
      <c r="AW9" s="139">
        <f>VLOOKUP(AV9,Баллы!$A$2:$B$101,2)+AX9/2</f>
        <v>68.5</v>
      </c>
      <c r="AX9" s="124">
        <f>VLOOKUP(C9,'11'!$B$9:$H$521,6,FALSE)</f>
        <v>15</v>
      </c>
    </row>
    <row r="10" spans="1:50" ht="14.4" customHeight="1">
      <c r="A10" s="245">
        <f>IF(D10=0," ",RANK(D10,$D$3:$D$1041,0))</f>
        <v>8</v>
      </c>
      <c r="B10" s="246">
        <v>8</v>
      </c>
      <c r="C10" s="104" t="s">
        <v>970</v>
      </c>
      <c r="D10" s="114">
        <f>I10+M10+Q10+U10+Y10+AC10+AG10+AK10+AO10+AW10+AS10</f>
        <v>324</v>
      </c>
      <c r="E10" s="115">
        <f>J10+N10+R10+V10+Z10+AD10+AH10+AL10+AP10+AX10+AT10</f>
        <v>64</v>
      </c>
      <c r="F10" s="119">
        <f>COUNTA(H10,L10,P10,T10,X10,AB10,AF10,AJ10,AN10,AV10,AR10)</f>
        <v>7</v>
      </c>
      <c r="G10" s="125"/>
      <c r="H10" s="5"/>
      <c r="I10" s="140"/>
      <c r="J10" s="126"/>
      <c r="K10" s="120">
        <f>VLOOKUP(C10,'2'!$B$101:$H$575,3,FALSE)</f>
        <v>7.2430555555555554E-2</v>
      </c>
      <c r="L10" s="98">
        <f>VLOOKUP(C10,'2'!$B$101:$H$575,4,FALSE)</f>
        <v>66</v>
      </c>
      <c r="M10" s="144">
        <f>VLOOKUP(L10,Баллы!$A$2:$B$101,2)+N10/2</f>
        <v>32.5</v>
      </c>
      <c r="N10" s="129">
        <f>VLOOKUP(C10,'2'!$B$101:$H$575,6,FALSE)</f>
        <v>15</v>
      </c>
      <c r="O10" s="146">
        <f>VLOOKUP(C10,'3'!$B$7:$H$127,3,FALSE)</f>
        <v>4.7592592592592596E-2</v>
      </c>
      <c r="P10" s="98">
        <f>VLOOKUP(C10,'3'!$B$7:$H$127,4,FALSE)</f>
        <v>15</v>
      </c>
      <c r="Q10" s="144">
        <f>VLOOKUP(P10,Баллы!$A$2:$B$101,2)+R10/2</f>
        <v>81.5</v>
      </c>
      <c r="R10" s="147">
        <f>VLOOKUP(C10,'3'!$B$7:$H$127,6,FALSE)</f>
        <v>11</v>
      </c>
      <c r="S10" s="121"/>
      <c r="T10" s="5"/>
      <c r="U10" s="140"/>
      <c r="V10" s="130"/>
      <c r="W10" s="149">
        <f>VLOOKUP(C10,'5'!$B$50:$H$423,3,FALSE)</f>
        <v>4.9745370370370377E-2</v>
      </c>
      <c r="X10" s="98">
        <f>VLOOKUP(C10,'5'!$B$50:$H$423,4,FALSE)</f>
        <v>46</v>
      </c>
      <c r="Y10" s="144">
        <f>VLOOKUP(X10,Баллы!$A$2:$B$101,2)+Z10/2</f>
        <v>50</v>
      </c>
      <c r="Z10" s="147">
        <f>VLOOKUP(C10,'5'!$B$50:$H$423,6,FALSE)</f>
        <v>10</v>
      </c>
      <c r="AA10" s="148"/>
      <c r="AB10" s="98"/>
      <c r="AC10" s="144"/>
      <c r="AD10" s="129"/>
      <c r="AE10" s="136"/>
      <c r="AF10" s="5"/>
      <c r="AG10" s="140"/>
      <c r="AH10" s="126"/>
      <c r="AI10" s="155">
        <f>VLOOKUP(C10,'8'!$B$6:$H$193,3,FALSE)</f>
        <v>2.2916666666666665E-2</v>
      </c>
      <c r="AJ10" s="123">
        <f>VLOOKUP(C10,'8'!$B$6:$H$193,4,FALSE)</f>
        <v>12</v>
      </c>
      <c r="AK10" s="139">
        <f>VLOOKUP(AJ10,Баллы!$A$2:$B$101,2)+AL10/2</f>
        <v>81.5</v>
      </c>
      <c r="AL10" s="124">
        <f>VLOOKUP(C10,'8'!$B$6:$H$193,6,FALSE)</f>
        <v>5</v>
      </c>
      <c r="AM10" s="155">
        <f>VLOOKUP(C10,'9'!$B$2:$H$1187,3,FALSE)</f>
        <v>2.8437500000000001E-2</v>
      </c>
      <c r="AN10" s="123">
        <f>VLOOKUP(C10,'9'!$B$2:$H$1187,4,FALSE)</f>
        <v>232</v>
      </c>
      <c r="AO10" s="139">
        <f>VLOOKUP(AN10,Баллы!$A$2:$B$101,2)+AP10/2</f>
        <v>3.5</v>
      </c>
      <c r="AP10" s="124">
        <f>VLOOKUP(C10,'9'!$B$2:$H$1187,6,FALSE)</f>
        <v>5</v>
      </c>
      <c r="AQ10" s="122">
        <f>VLOOKUP(C10,'10'!$B$8:$H$232,3,FALSE)</f>
        <v>5.4270833333333331E-2</v>
      </c>
      <c r="AR10" s="123">
        <f>VLOOKUP(C10,'10'!$B$8:$H$232,4,FALSE)</f>
        <v>42</v>
      </c>
      <c r="AS10" s="139">
        <f>VLOOKUP(AR10,Баллы!$A$2:$B$101,2)+AT10/2</f>
        <v>54</v>
      </c>
      <c r="AT10" s="124">
        <f>VLOOKUP(C10,'10'!$B$8:$H$232,6,FALSE)</f>
        <v>10</v>
      </c>
      <c r="AU10" s="122">
        <f>VLOOKUP(C10,'11'!$B$9:$H$521,3,FALSE)</f>
        <v>4.3645833333333335E-2</v>
      </c>
      <c r="AV10" s="123">
        <f>VLOOKUP(C10,'11'!$B$9:$H$521,4,FALSE)</f>
        <v>74</v>
      </c>
      <c r="AW10" s="139">
        <f>VLOOKUP(AV10,Баллы!$A$2:$B$101,2)+AX10/2</f>
        <v>21</v>
      </c>
      <c r="AX10" s="124">
        <f>VLOOKUP(C10,'11'!$B$9:$H$521,6,FALSE)</f>
        <v>8</v>
      </c>
    </row>
    <row r="11" spans="1:50" ht="14.4" customHeight="1">
      <c r="A11" s="245">
        <f>IF(D11=0," ",RANK(D11,$D$3:$D$1041,0))</f>
        <v>9</v>
      </c>
      <c r="B11" s="246">
        <v>9</v>
      </c>
      <c r="C11" s="108" t="s">
        <v>1216</v>
      </c>
      <c r="D11" s="114">
        <f>I11+M11+Q11+U11+Y11+AC11+AG11+AK11+AO11+AW11+AS11</f>
        <v>322</v>
      </c>
      <c r="E11" s="115">
        <f>J11+N11+R11+V11+Z11+AD11+AH11+AL11+AP11+AX11+AT11</f>
        <v>50</v>
      </c>
      <c r="F11" s="119">
        <f>COUNTA(H11,L11,P11,T11,X11,AB11,AF11,AJ11,AN11,AV11,AR11)</f>
        <v>3</v>
      </c>
      <c r="G11" s="125"/>
      <c r="H11" s="5"/>
      <c r="I11" s="140"/>
      <c r="J11" s="126"/>
      <c r="K11" s="120"/>
      <c r="L11" s="98"/>
      <c r="M11" s="144"/>
      <c r="N11" s="129"/>
      <c r="O11" s="146"/>
      <c r="P11" s="98"/>
      <c r="Q11" s="144"/>
      <c r="R11" s="147"/>
      <c r="S11" s="121"/>
      <c r="T11" s="5"/>
      <c r="U11" s="140"/>
      <c r="V11" s="130"/>
      <c r="W11" s="149">
        <f>VLOOKUP(C11,'5'!$B$50:$H$423,3,FALSE)</f>
        <v>9.6574074074074076E-2</v>
      </c>
      <c r="X11" s="98">
        <f>VLOOKUP(C11,'5'!$B$50:$H$423,4,FALSE)</f>
        <v>1</v>
      </c>
      <c r="Y11" s="144">
        <f>VLOOKUP(X11,Баллы!$A$2:$B$101,2)+Z11/2</f>
        <v>112.5</v>
      </c>
      <c r="Z11" s="147">
        <f>VLOOKUP(C11,'5'!$B$50:$H$423,6,FALSE)</f>
        <v>25</v>
      </c>
      <c r="AA11" s="148"/>
      <c r="AB11" s="98"/>
      <c r="AC11" s="144"/>
      <c r="AD11" s="129"/>
      <c r="AE11" s="136"/>
      <c r="AF11" s="5"/>
      <c r="AG11" s="140"/>
      <c r="AH11" s="126"/>
      <c r="AI11" s="155"/>
      <c r="AJ11" s="123"/>
      <c r="AK11" s="139"/>
      <c r="AL11" s="124"/>
      <c r="AM11" s="155"/>
      <c r="AN11" s="123"/>
      <c r="AO11" s="139"/>
      <c r="AP11" s="124"/>
      <c r="AQ11" s="122">
        <f>VLOOKUP(C11,'10'!$B$8:$H$232,3,FALSE)</f>
        <v>3.2476851851851854E-2</v>
      </c>
      <c r="AR11" s="123">
        <f>VLOOKUP(C11,'10'!$B$8:$H$232,4,FALSE)</f>
        <v>1</v>
      </c>
      <c r="AS11" s="139">
        <f>VLOOKUP(AR11,Баллы!$A$2:$B$101,2)+AT11/2</f>
        <v>105</v>
      </c>
      <c r="AT11" s="124">
        <f>VLOOKUP(C11,'10'!$B$8:$H$232,6,FALSE)</f>
        <v>10</v>
      </c>
      <c r="AU11" s="122">
        <f>VLOOKUP(C11,'11'!$B$9:$H$521,3,FALSE)</f>
        <v>4.746527777777778E-2</v>
      </c>
      <c r="AV11" s="123">
        <f>VLOOKUP(C11,'11'!$B$9:$H$521,4,FALSE)</f>
        <v>2</v>
      </c>
      <c r="AW11" s="139">
        <f>VLOOKUP(AV11,Баллы!$A$2:$B$101,2)+AX11/2</f>
        <v>104.5</v>
      </c>
      <c r="AX11" s="124">
        <f>VLOOKUP(C11,'11'!$B$9:$H$521,6,FALSE)</f>
        <v>15</v>
      </c>
    </row>
    <row r="12" spans="1:50" ht="14.4" customHeight="1">
      <c r="A12" s="245">
        <f>IF(D12=0," ",RANK(D12,$D$3:$D$1041,0))</f>
        <v>10</v>
      </c>
      <c r="B12" s="246">
        <v>10</v>
      </c>
      <c r="C12" s="104" t="s">
        <v>149</v>
      </c>
      <c r="D12" s="114">
        <f>I12+M12+Q12+U12+Y12+AC12+AG12+AK12+AO12+AW12+AS12</f>
        <v>311</v>
      </c>
      <c r="E12" s="115">
        <f>J12+N12+R12+V12+Z12+AD12+AH12+AL12+AP12+AX12+AT12</f>
        <v>48</v>
      </c>
      <c r="F12" s="119">
        <f>COUNTA(H12,L12,P12,T12,X12,AB12,AF12,AJ12,AN12,AV12,AR12)</f>
        <v>3</v>
      </c>
      <c r="G12" s="125"/>
      <c r="H12" s="5"/>
      <c r="I12" s="140"/>
      <c r="J12" s="126"/>
      <c r="K12" s="120">
        <f>VLOOKUP(C12,'2'!$B$101:$H$575,3,FALSE)</f>
        <v>5.0138888888888893E-2</v>
      </c>
      <c r="L12" s="98">
        <f>VLOOKUP(C12,'2'!$B$101:$H$575,4,FALSE)</f>
        <v>3</v>
      </c>
      <c r="M12" s="144">
        <f>VLOOKUP(L12,Баллы!$A$2:$B$101,2)+N12/2</f>
        <v>102.5</v>
      </c>
      <c r="N12" s="129">
        <f>VLOOKUP(C12,'2'!$B$101:$H$575,6,FALSE)</f>
        <v>15</v>
      </c>
      <c r="O12" s="146"/>
      <c r="P12" s="98"/>
      <c r="Q12" s="144"/>
      <c r="R12" s="147"/>
      <c r="S12" s="121"/>
      <c r="T12" s="5"/>
      <c r="U12" s="140"/>
      <c r="V12" s="130"/>
      <c r="W12" s="149">
        <f>VLOOKUP(C12,'5'!$B$50:$H$423,3,FALSE)</f>
        <v>0.1017824074074074</v>
      </c>
      <c r="X12" s="98">
        <f>VLOOKUP(C12,'5'!$B$50:$H$423,4,FALSE)</f>
        <v>2</v>
      </c>
      <c r="Y12" s="144">
        <f>VLOOKUP(X12,Баллы!$A$2:$B$101,2)+Z12/2</f>
        <v>109.5</v>
      </c>
      <c r="Z12" s="147">
        <f>VLOOKUP(C12,'5'!$B$50:$H$423,6,FALSE)</f>
        <v>25</v>
      </c>
      <c r="AA12" s="148"/>
      <c r="AB12" s="98"/>
      <c r="AC12" s="144"/>
      <c r="AD12" s="129"/>
      <c r="AE12" s="136"/>
      <c r="AF12" s="5"/>
      <c r="AG12" s="140"/>
      <c r="AH12" s="126"/>
      <c r="AI12" s="155"/>
      <c r="AJ12" s="123"/>
      <c r="AK12" s="139"/>
      <c r="AL12" s="124"/>
      <c r="AM12" s="155"/>
      <c r="AN12" s="123"/>
      <c r="AO12" s="139"/>
      <c r="AP12" s="124"/>
      <c r="AQ12" s="122"/>
      <c r="AR12" s="123"/>
      <c r="AS12" s="139"/>
      <c r="AT12" s="124"/>
      <c r="AU12" s="122">
        <f>VLOOKUP(C12,'11'!$B$9:$H$521,3,FALSE)</f>
        <v>2.7696759259259258E-2</v>
      </c>
      <c r="AV12" s="123">
        <f>VLOOKUP(C12,'11'!$B$9:$H$521,4,FALSE)</f>
        <v>3</v>
      </c>
      <c r="AW12" s="139">
        <f>VLOOKUP(AV12,Баллы!$A$2:$B$101,2)+AX12/2</f>
        <v>99</v>
      </c>
      <c r="AX12" s="124">
        <f>VLOOKUP(C12,'11'!$B$9:$H$521,6,FALSE)</f>
        <v>8</v>
      </c>
    </row>
    <row r="13" spans="1:50" ht="14.4" customHeight="1">
      <c r="A13" s="245">
        <f>IF(D13=0," ",RANK(D13,$D$3:$D$1041,0))</f>
        <v>11</v>
      </c>
      <c r="B13" s="246">
        <v>11</v>
      </c>
      <c r="C13" s="104" t="s">
        <v>645</v>
      </c>
      <c r="D13" s="114">
        <f>I13+M13+Q13+U13+Y13+AC13+AG13+AK13+AO13+AW13+AS13</f>
        <v>309</v>
      </c>
      <c r="E13" s="115">
        <f>J13+N13+R13+V13+Z13+AD13+AH13+AL13+AP13+AX13+AT13</f>
        <v>40</v>
      </c>
      <c r="F13" s="119">
        <f>COUNTA(H13,L13,P13,T13,X13,AB13,AF13,AJ13,AN13,AV13,AR13)</f>
        <v>4</v>
      </c>
      <c r="G13" s="125">
        <f>VLOOKUP(C13,'1'!$B$46:$H$384,3,FALSE)</f>
        <v>4.4652777777777784E-2</v>
      </c>
      <c r="H13" s="5">
        <f>VLOOKUP(C13,'1'!$B$46:$H$384,4,FALSE)</f>
        <v>29</v>
      </c>
      <c r="I13" s="140">
        <f>VLOOKUP(H13,Баллы!$A$2:$B$101,2)+J13/2</f>
        <v>67</v>
      </c>
      <c r="J13" s="126">
        <f>VLOOKUP(C13,'1'!$B$46:$H$384,6,FALSE)</f>
        <v>10</v>
      </c>
      <c r="K13" s="120">
        <f>VLOOKUP(C13,'2'!$B$101:$H$575,3,FALSE)</f>
        <v>2.1666666666666667E-2</v>
      </c>
      <c r="L13" s="98">
        <f>VLOOKUP(C13,'2'!$B$101:$H$575,4,FALSE)</f>
        <v>12</v>
      </c>
      <c r="M13" s="144">
        <f>VLOOKUP(L13,Баллы!$A$2:$B$101,2)+N13/2</f>
        <v>81.5</v>
      </c>
      <c r="N13" s="129">
        <f>VLOOKUP(C13,'2'!$B$101:$H$575,6,FALSE)</f>
        <v>5</v>
      </c>
      <c r="O13" s="146"/>
      <c r="P13" s="98"/>
      <c r="Q13" s="144"/>
      <c r="R13" s="147"/>
      <c r="S13" s="121"/>
      <c r="T13" s="5"/>
      <c r="U13" s="140"/>
      <c r="V13" s="130"/>
      <c r="W13" s="149"/>
      <c r="X13" s="98"/>
      <c r="Y13" s="144"/>
      <c r="Z13" s="147"/>
      <c r="AA13" s="148"/>
      <c r="AB13" s="98"/>
      <c r="AC13" s="144"/>
      <c r="AD13" s="129"/>
      <c r="AE13" s="136"/>
      <c r="AF13" s="5"/>
      <c r="AG13" s="140"/>
      <c r="AH13" s="126"/>
      <c r="AI13" s="155"/>
      <c r="AJ13" s="123"/>
      <c r="AK13" s="139"/>
      <c r="AL13" s="124"/>
      <c r="AM13" s="155"/>
      <c r="AN13" s="123"/>
      <c r="AO13" s="139"/>
      <c r="AP13" s="124"/>
      <c r="AQ13" s="122">
        <f>VLOOKUP(C13,'10'!$B$8:$H$232,3,FALSE)</f>
        <v>4.3923611111111108E-2</v>
      </c>
      <c r="AR13" s="123">
        <f>VLOOKUP(C13,'10'!$B$8:$H$232,4,FALSE)</f>
        <v>10</v>
      </c>
      <c r="AS13" s="139">
        <f>VLOOKUP(AR13,Баллы!$A$2:$B$101,2)+AT13/2</f>
        <v>86</v>
      </c>
      <c r="AT13" s="124">
        <f>VLOOKUP(C13,'10'!$B$8:$H$232,6,FALSE)</f>
        <v>10</v>
      </c>
      <c r="AU13" s="122">
        <f>VLOOKUP(C13,'11'!$B$9:$H$521,3,FALSE)</f>
        <v>6.6412037037037033E-2</v>
      </c>
      <c r="AV13" s="123">
        <f>VLOOKUP(C13,'11'!$B$9:$H$521,4,FALSE)</f>
        <v>24</v>
      </c>
      <c r="AW13" s="139">
        <f>VLOOKUP(AV13,Баллы!$A$2:$B$101,2)+AX13/2</f>
        <v>74.5</v>
      </c>
      <c r="AX13" s="124">
        <f>VLOOKUP(C13,'11'!$B$9:$H$521,6,FALSE)</f>
        <v>15</v>
      </c>
    </row>
    <row r="14" spans="1:50" ht="14.4" customHeight="1">
      <c r="A14" s="245">
        <f>IF(D14=0," ",RANK(D14,$D$3:$D$1041,0))</f>
        <v>12</v>
      </c>
      <c r="B14" s="246">
        <v>12</v>
      </c>
      <c r="C14" s="104" t="s">
        <v>148</v>
      </c>
      <c r="D14" s="114">
        <f>I14+M14+Q14+U14+Y14+AC14+AG14+AK14+AO14+AW14+AS14</f>
        <v>301.5</v>
      </c>
      <c r="E14" s="115">
        <f>J14+N14+R14+V14+Z14+AD14+AH14+AL14+AP14+AX14+AT14</f>
        <v>81</v>
      </c>
      <c r="F14" s="119">
        <f>COUNTA(H14,L14,P14,T14,X14,AB14,AF14,AJ14,AN14,AV14,AR14)</f>
        <v>3</v>
      </c>
      <c r="G14" s="125"/>
      <c r="H14" s="5"/>
      <c r="I14" s="140"/>
      <c r="J14" s="126"/>
      <c r="K14" s="120">
        <f>VLOOKUP(C14,'2'!$B$101:$H$575,3,FALSE)</f>
        <v>5.4988425925925927E-2</v>
      </c>
      <c r="L14" s="98">
        <f>VLOOKUP(C14,'2'!$B$101:$H$575,4,FALSE)</f>
        <v>12</v>
      </c>
      <c r="M14" s="144">
        <f>VLOOKUP(L14,Баллы!$A$2:$B$101,2)+N14/2</f>
        <v>86.5</v>
      </c>
      <c r="N14" s="129">
        <f>VLOOKUP(C14,'2'!$B$101:$H$575,6,FALSE)</f>
        <v>15</v>
      </c>
      <c r="O14" s="146"/>
      <c r="P14" s="98"/>
      <c r="Q14" s="144"/>
      <c r="R14" s="147"/>
      <c r="S14" s="121"/>
      <c r="T14" s="5"/>
      <c r="U14" s="140"/>
      <c r="V14" s="130"/>
      <c r="W14" s="149">
        <f>VLOOKUP(C14,'5'!$B$50:$H$423,3,FALSE)</f>
        <v>0.33114583333333331</v>
      </c>
      <c r="X14" s="98">
        <f>VLOOKUP(C14,'5'!$B$50:$H$423,4,FALSE)</f>
        <v>4</v>
      </c>
      <c r="Y14" s="144">
        <f>VLOOKUP(X14,Баллы!$A$2:$B$101,2)+Z14/2</f>
        <v>118.5</v>
      </c>
      <c r="Z14" s="147">
        <f>VLOOKUP(C14,'5'!$B$50:$H$423,6,FALSE)</f>
        <v>51</v>
      </c>
      <c r="AA14" s="148"/>
      <c r="AB14" s="98"/>
      <c r="AC14" s="144"/>
      <c r="AD14" s="129"/>
      <c r="AE14" s="136"/>
      <c r="AF14" s="5"/>
      <c r="AG14" s="140"/>
      <c r="AH14" s="126"/>
      <c r="AI14" s="155">
        <f>VLOOKUP(C14,'8'!$B$6:$H$193,3,FALSE)</f>
        <v>6.267361111111111E-2</v>
      </c>
      <c r="AJ14" s="123">
        <f>VLOOKUP(C14,'8'!$B$6:$H$193,4,FALSE)</f>
        <v>6</v>
      </c>
      <c r="AK14" s="139">
        <f>VLOOKUP(AJ14,Баллы!$A$2:$B$101,2)+AL14/2</f>
        <v>96.5</v>
      </c>
      <c r="AL14" s="124">
        <f>VLOOKUP(C14,'8'!$B$6:$H$193,6,FALSE)</f>
        <v>15</v>
      </c>
      <c r="AM14" s="155"/>
      <c r="AN14" s="123"/>
      <c r="AO14" s="139"/>
      <c r="AP14" s="124"/>
      <c r="AQ14" s="122"/>
      <c r="AR14" s="123"/>
      <c r="AS14" s="139"/>
      <c r="AT14" s="124"/>
      <c r="AU14" s="122"/>
      <c r="AV14" s="123"/>
      <c r="AW14" s="139"/>
      <c r="AX14" s="124"/>
    </row>
    <row r="15" spans="1:50" ht="14.4" customHeight="1">
      <c r="A15" s="245">
        <f>IF(D15=0," ",RANK(D15,$D$3:$D$1041,0))</f>
        <v>13</v>
      </c>
      <c r="B15" s="246">
        <v>13</v>
      </c>
      <c r="C15" s="104" t="s">
        <v>47</v>
      </c>
      <c r="D15" s="114">
        <f>I15+M15+Q15+U15+Y15+AC15+AG15+AK15+AO15+AW15+AS15</f>
        <v>299.5</v>
      </c>
      <c r="E15" s="115">
        <f>J15+N15+R15+V15+Z15+AD15+AH15+AL15+AP15+AX15+AT15</f>
        <v>51</v>
      </c>
      <c r="F15" s="119">
        <f>COUNTA(H15,L15,P15,T15,X15,AB15,AF15,AJ15,AN15,AV15,AR15)</f>
        <v>3</v>
      </c>
      <c r="G15" s="125"/>
      <c r="H15" s="5"/>
      <c r="I15" s="140"/>
      <c r="J15" s="126"/>
      <c r="K15" s="120">
        <f>VLOOKUP(C15,'2'!$B$101:$H$575,3,FALSE)</f>
        <v>5.3680555555555558E-2</v>
      </c>
      <c r="L15" s="98">
        <f>VLOOKUP(C15,'2'!$B$101:$H$575,4,FALSE)</f>
        <v>8</v>
      </c>
      <c r="M15" s="144">
        <f>VLOOKUP(L15,Баллы!$A$2:$B$101,2)+N15/2</f>
        <v>92.5</v>
      </c>
      <c r="N15" s="129">
        <f>VLOOKUP(C15,'2'!$B$101:$H$575,6,FALSE)</f>
        <v>15</v>
      </c>
      <c r="O15" s="146">
        <f>VLOOKUP(C15,'3'!$B$7:$H$127,3,FALSE)</f>
        <v>3.5393518518518519E-2</v>
      </c>
      <c r="P15" s="98">
        <f>VLOOKUP(C15,'3'!$B$7:$H$127,4,FALSE)</f>
        <v>1</v>
      </c>
      <c r="Q15" s="144">
        <f>VLOOKUP(P15,Баллы!$A$2:$B$101,2)+R15/2</f>
        <v>105.5</v>
      </c>
      <c r="R15" s="147">
        <f>VLOOKUP(C15,'3'!$B$7:$H$127,6,FALSE)</f>
        <v>11</v>
      </c>
      <c r="S15" s="121"/>
      <c r="T15" s="5"/>
      <c r="U15" s="140"/>
      <c r="V15" s="130"/>
      <c r="W15" s="149">
        <f>VLOOKUP(C15,'5'!$B$50:$H$423,3,FALSE)</f>
        <v>0.11723379629629631</v>
      </c>
      <c r="X15" s="98">
        <f>VLOOKUP(C15,'5'!$B$50:$H$423,4,FALSE)</f>
        <v>6</v>
      </c>
      <c r="Y15" s="144">
        <f>VLOOKUP(X15,Баллы!$A$2:$B$101,2)+Z15/2</f>
        <v>101.5</v>
      </c>
      <c r="Z15" s="147">
        <f>VLOOKUP(C15,'5'!$B$50:$H$423,6,FALSE)</f>
        <v>25</v>
      </c>
      <c r="AA15" s="148"/>
      <c r="AB15" s="98"/>
      <c r="AC15" s="144"/>
      <c r="AD15" s="129"/>
      <c r="AE15" s="136"/>
      <c r="AF15" s="5"/>
      <c r="AG15" s="140"/>
      <c r="AH15" s="126"/>
      <c r="AI15" s="155"/>
      <c r="AJ15" s="123"/>
      <c r="AK15" s="139"/>
      <c r="AL15" s="124"/>
      <c r="AM15" s="155"/>
      <c r="AN15" s="123"/>
      <c r="AO15" s="139"/>
      <c r="AP15" s="124"/>
      <c r="AQ15" s="122"/>
      <c r="AR15" s="123"/>
      <c r="AS15" s="139"/>
      <c r="AT15" s="124"/>
      <c r="AU15" s="122"/>
      <c r="AV15" s="123"/>
      <c r="AW15" s="139"/>
      <c r="AX15" s="124"/>
    </row>
    <row r="16" spans="1:50" ht="14.4" customHeight="1">
      <c r="A16" s="245">
        <f>IF(D16=0," ",RANK(D16,$D$3:$D$1041,0))</f>
        <v>14</v>
      </c>
      <c r="B16" s="246">
        <v>14</v>
      </c>
      <c r="C16" s="104" t="s">
        <v>629</v>
      </c>
      <c r="D16" s="114">
        <f>I16+M16+Q16+U16+Y16+AC16+AG16+AK16+AO16+AW16+AS16</f>
        <v>293</v>
      </c>
      <c r="E16" s="115">
        <f>J16+N16+R16+V16+Z16+AD16+AH16+AL16+AP16+AX16+AT16</f>
        <v>60</v>
      </c>
      <c r="F16" s="119">
        <f>COUNTA(H16,L16,P16,T16,X16,AB16,AF16,AJ16,AN16,AV16,AR16)</f>
        <v>4</v>
      </c>
      <c r="G16" s="125">
        <f>VLOOKUP(C16,'1'!$B$46:$H$384,3,FALSE)</f>
        <v>3.7523148148148146E-2</v>
      </c>
      <c r="H16" s="5">
        <f>VLOOKUP(C16,'1'!$B$46:$H$384,4,FALSE)</f>
        <v>5</v>
      </c>
      <c r="I16" s="140">
        <f>VLOOKUP(H16,Баллы!$A$2:$B$101,2)+J16/2</f>
        <v>96</v>
      </c>
      <c r="J16" s="126">
        <f>VLOOKUP(C16,'1'!$B$46:$H$384,6,FALSE)</f>
        <v>10</v>
      </c>
      <c r="K16" s="120">
        <f>VLOOKUP(C16,'2'!$B$101:$H$575,3,FALSE)</f>
        <v>6.1319444444444447E-2</v>
      </c>
      <c r="L16" s="98">
        <f>VLOOKUP(C16,'2'!$B$101:$H$575,4,FALSE)</f>
        <v>25</v>
      </c>
      <c r="M16" s="144">
        <f>VLOOKUP(L16,Баллы!$A$2:$B$101,2)+N16/2</f>
        <v>73.5</v>
      </c>
      <c r="N16" s="129">
        <f>VLOOKUP(C16,'2'!$B$101:$H$575,6,FALSE)</f>
        <v>15</v>
      </c>
      <c r="O16" s="146"/>
      <c r="P16" s="98"/>
      <c r="Q16" s="144"/>
      <c r="R16" s="147"/>
      <c r="S16" s="121">
        <f>VLOOKUP(C16,'4'!$B$2:$I$1053,3,FALSE)</f>
        <v>4.2650462962962966E-2</v>
      </c>
      <c r="T16" s="5">
        <f>VLOOKUP(C16,'4'!$B$2:$I$1053,4,FALSE)</f>
        <v>57</v>
      </c>
      <c r="U16" s="140">
        <f>VLOOKUP(T16,Баллы!$A$2:$B$101,2)+V16/2</f>
        <v>39</v>
      </c>
      <c r="V16" s="130">
        <f>VLOOKUP(C16,'4'!$B$2:$I$1053,6,FALSE)</f>
        <v>10</v>
      </c>
      <c r="W16" s="149"/>
      <c r="X16" s="98"/>
      <c r="Y16" s="144"/>
      <c r="Z16" s="147"/>
      <c r="AA16" s="148"/>
      <c r="AB16" s="98"/>
      <c r="AC16" s="144"/>
      <c r="AD16" s="129"/>
      <c r="AE16" s="136"/>
      <c r="AF16" s="5"/>
      <c r="AG16" s="140"/>
      <c r="AH16" s="126"/>
      <c r="AI16" s="155"/>
      <c r="AJ16" s="123"/>
      <c r="AK16" s="139"/>
      <c r="AL16" s="124"/>
      <c r="AM16" s="155">
        <f>VLOOKUP(C16,'9'!$B$2:$H$1187,3,FALSE)</f>
        <v>0.11386574074074074</v>
      </c>
      <c r="AN16" s="123">
        <f>VLOOKUP(C16,'9'!$B$2:$H$1187,4,FALSE)</f>
        <v>19</v>
      </c>
      <c r="AO16" s="139">
        <f>VLOOKUP(AN16,Баллы!$A$2:$B$101,2)+AP16/2</f>
        <v>84.5</v>
      </c>
      <c r="AP16" s="124">
        <f>VLOOKUP(C16,'9'!$B$2:$H$1187,6,FALSE)</f>
        <v>25</v>
      </c>
      <c r="AQ16" s="122"/>
      <c r="AR16" s="123"/>
      <c r="AS16" s="139"/>
      <c r="AT16" s="124"/>
      <c r="AU16" s="122"/>
      <c r="AV16" s="123"/>
      <c r="AW16" s="139"/>
      <c r="AX16" s="124"/>
    </row>
    <row r="17" spans="1:50" ht="14.4" customHeight="1">
      <c r="A17" s="245">
        <f>IF(D17=0," ",RANK(D17,$D$3:$D$1041,0))</f>
        <v>15</v>
      </c>
      <c r="B17" s="246">
        <v>15</v>
      </c>
      <c r="C17" s="108" t="s">
        <v>68</v>
      </c>
      <c r="D17" s="114">
        <f>I17+M17+Q17+U17+Y17+AC17+AG17+AK17+AO17+AW17+AS17</f>
        <v>291</v>
      </c>
      <c r="E17" s="115">
        <f>J17+N17+R17+V17+Z17+AD17+AH17+AL17+AP17+AX17+AT17</f>
        <v>56</v>
      </c>
      <c r="F17" s="119">
        <f>COUNTA(H17,L17,P17,T17,X17,AB17,AF17,AJ17,AN17,AV17,AR17)</f>
        <v>4</v>
      </c>
      <c r="G17" s="125"/>
      <c r="H17" s="5"/>
      <c r="I17" s="140"/>
      <c r="J17" s="126"/>
      <c r="K17" s="120"/>
      <c r="L17" s="98"/>
      <c r="M17" s="144"/>
      <c r="N17" s="129"/>
      <c r="O17" s="146"/>
      <c r="P17" s="98"/>
      <c r="Q17" s="144"/>
      <c r="R17" s="147"/>
      <c r="S17" s="121"/>
      <c r="T17" s="5"/>
      <c r="U17" s="140"/>
      <c r="V17" s="130"/>
      <c r="W17" s="149">
        <f>VLOOKUP(C17,'5'!$B$50:$H$423,3,FALSE)</f>
        <v>4.3194444444444445E-2</v>
      </c>
      <c r="X17" s="98">
        <f>VLOOKUP(C17,'5'!$B$50:$H$423,4,FALSE)</f>
        <v>25</v>
      </c>
      <c r="Y17" s="144">
        <f>VLOOKUP(X17,Баллы!$A$2:$B$101,2)+Z17/2</f>
        <v>71</v>
      </c>
      <c r="Z17" s="147">
        <f>VLOOKUP(C17,'5'!$B$50:$H$423,6,FALSE)</f>
        <v>10</v>
      </c>
      <c r="AA17" s="148">
        <f>VLOOKUP(C17,'6'!$B$8:$H$202,3,FALSE)</f>
        <v>4.8842592592592597E-2</v>
      </c>
      <c r="AB17" s="98">
        <f>VLOOKUP(C17,'6'!$B$8:$H$202,4,FALSE)</f>
        <v>17</v>
      </c>
      <c r="AC17" s="144">
        <f>VLOOKUP(AB17,Баллы!$A$2:$B$101,2)+AD17/2</f>
        <v>79</v>
      </c>
      <c r="AD17" s="129">
        <f>VLOOKUP(C17,'6'!$B$8:$H$202,6,FALSE)</f>
        <v>10</v>
      </c>
      <c r="AE17" s="136">
        <f>VLOOKUP(C17,'7'!$B$11:$H$105,3,FALSE)</f>
        <v>0.11269675925925926</v>
      </c>
      <c r="AF17" s="5">
        <f>VLOOKUP(C17,'7'!$B$11:$H$105,4,FALSE)</f>
        <v>6</v>
      </c>
      <c r="AG17" s="140">
        <f>VLOOKUP(AF17,Баллы!$A$2:$B$101,2)+AH17/2</f>
        <v>99.5</v>
      </c>
      <c r="AH17" s="126">
        <f>VLOOKUP(C17,'7'!$B$11:$H$105,6,FALSE)</f>
        <v>21</v>
      </c>
      <c r="AI17" s="155"/>
      <c r="AJ17" s="123"/>
      <c r="AK17" s="139"/>
      <c r="AL17" s="124"/>
      <c r="AM17" s="155"/>
      <c r="AN17" s="123"/>
      <c r="AO17" s="139"/>
      <c r="AP17" s="124"/>
      <c r="AQ17" s="122"/>
      <c r="AR17" s="123"/>
      <c r="AS17" s="139"/>
      <c r="AT17" s="124"/>
      <c r="AU17" s="122">
        <f>VLOOKUP(C17,'11'!$B$9:$H$521,3,FALSE)</f>
        <v>7.9664351851851847E-2</v>
      </c>
      <c r="AV17" s="123">
        <f>VLOOKUP(C17,'11'!$B$9:$H$521,4,FALSE)</f>
        <v>57</v>
      </c>
      <c r="AW17" s="139">
        <f>VLOOKUP(AV17,Баллы!$A$2:$B$101,2)+AX17/2</f>
        <v>41.5</v>
      </c>
      <c r="AX17" s="124">
        <f>VLOOKUP(C17,'11'!$B$9:$H$521,6,FALSE)</f>
        <v>15</v>
      </c>
    </row>
    <row r="18" spans="1:50" ht="14.4" customHeight="1">
      <c r="A18" s="245">
        <f>IF(D18=0," ",RANK(D18,$D$3:$D$1041,0))</f>
        <v>16</v>
      </c>
      <c r="B18" s="246">
        <v>16</v>
      </c>
      <c r="C18" s="104" t="s">
        <v>155</v>
      </c>
      <c r="D18" s="114">
        <f>I18+M18+Q18+U18+Y18+AC18+AG18+AK18+AO18+AW18+AS18</f>
        <v>276</v>
      </c>
      <c r="E18" s="115">
        <f>J18+N18+R18+V18+Z18+AD18+AH18+AL18+AP18+AX18+AT18</f>
        <v>60</v>
      </c>
      <c r="F18" s="119">
        <f>COUNTA(H18,L18,P18,T18,X18,AB18,AF18,AJ18,AN18,AV18,AR18)</f>
        <v>4</v>
      </c>
      <c r="G18" s="125">
        <f>VLOOKUP(C18,'1'!$B$46:$H$384,3,FALSE)</f>
        <v>4.5138888888888888E-2</v>
      </c>
      <c r="H18" s="5">
        <f>VLOOKUP(C18,'1'!$B$46:$H$384,4,FALSE)</f>
        <v>33</v>
      </c>
      <c r="I18" s="140">
        <f>VLOOKUP(H18,Баллы!$A$2:$B$101,2)+J18/2</f>
        <v>63</v>
      </c>
      <c r="J18" s="126">
        <f>VLOOKUP(C18,'1'!$B$46:$H$384,6,FALSE)</f>
        <v>10</v>
      </c>
      <c r="K18" s="120">
        <f>VLOOKUP(C18,'2'!$B$101:$H$575,3,FALSE)</f>
        <v>6.5833333333333341E-2</v>
      </c>
      <c r="L18" s="98">
        <f>VLOOKUP(C18,'2'!$B$101:$H$575,4,FALSE)</f>
        <v>48</v>
      </c>
      <c r="M18" s="144">
        <f>VLOOKUP(L18,Баллы!$A$2:$B$101,2)+N18/2</f>
        <v>50.5</v>
      </c>
      <c r="N18" s="129">
        <f>VLOOKUP(C18,'2'!$B$101:$H$575,6,FALSE)</f>
        <v>15</v>
      </c>
      <c r="O18" s="146"/>
      <c r="P18" s="98"/>
      <c r="Q18" s="144"/>
      <c r="R18" s="147"/>
      <c r="S18" s="121"/>
      <c r="T18" s="5"/>
      <c r="U18" s="140"/>
      <c r="V18" s="130"/>
      <c r="W18" s="149">
        <f>VLOOKUP(C18,'5'!$B$50:$H$423,3,FALSE)</f>
        <v>0.14984953703703704</v>
      </c>
      <c r="X18" s="98">
        <f>VLOOKUP(C18,'5'!$B$50:$H$423,4,FALSE)</f>
        <v>22</v>
      </c>
      <c r="Y18" s="144">
        <f>VLOOKUP(X18,Баллы!$A$2:$B$101,2)+Z18/2</f>
        <v>81.5</v>
      </c>
      <c r="Z18" s="147">
        <f>VLOOKUP(C18,'5'!$B$50:$H$423,6,FALSE)</f>
        <v>25</v>
      </c>
      <c r="AA18" s="148"/>
      <c r="AB18" s="98"/>
      <c r="AC18" s="144"/>
      <c r="AD18" s="129"/>
      <c r="AE18" s="136"/>
      <c r="AF18" s="5"/>
      <c r="AG18" s="140"/>
      <c r="AH18" s="126"/>
      <c r="AI18" s="155"/>
      <c r="AJ18" s="123"/>
      <c r="AK18" s="139"/>
      <c r="AL18" s="124"/>
      <c r="AM18" s="155"/>
      <c r="AN18" s="123"/>
      <c r="AO18" s="139"/>
      <c r="AP18" s="124"/>
      <c r="AQ18" s="122">
        <f>VLOOKUP(C18,'10'!$B$8:$H$232,3,FALSE)</f>
        <v>4.6712962962962963E-2</v>
      </c>
      <c r="AR18" s="123">
        <f>VLOOKUP(C18,'10'!$B$8:$H$232,4,FALSE)</f>
        <v>15</v>
      </c>
      <c r="AS18" s="139">
        <f>VLOOKUP(AR18,Баллы!$A$2:$B$101,2)+AT18/2</f>
        <v>81</v>
      </c>
      <c r="AT18" s="124">
        <f>VLOOKUP(C18,'10'!$B$8:$H$232,6,FALSE)</f>
        <v>10</v>
      </c>
      <c r="AU18" s="122"/>
      <c r="AV18" s="123"/>
      <c r="AW18" s="139"/>
      <c r="AX18" s="124"/>
    </row>
    <row r="19" spans="1:50" ht="14.4" customHeight="1">
      <c r="A19" s="245">
        <f>IF(D19=0," ",RANK(D19,$D$3:$D$1041,0))</f>
        <v>17</v>
      </c>
      <c r="B19" s="246">
        <v>17</v>
      </c>
      <c r="C19" s="104" t="s">
        <v>321</v>
      </c>
      <c r="D19" s="114">
        <f>I19+M19+Q19+U19+Y19+AC19+AG19+AK19+AO19+AW19+AS19</f>
        <v>267.5</v>
      </c>
      <c r="E19" s="115">
        <f>J19+N19+R19+V19+Z19+AD19+AH19+AL19+AP19+AX19+AT19</f>
        <v>51</v>
      </c>
      <c r="F19" s="119">
        <f>COUNTA(H19,L19,P19,T19,X19,AB19,AF19,AJ19,AN19,AV19,AR19)</f>
        <v>4</v>
      </c>
      <c r="G19" s="125">
        <f>VLOOKUP(C19,'1'!$B$46:$H$384,3,FALSE)</f>
        <v>4.5393518518518521E-2</v>
      </c>
      <c r="H19" s="5">
        <f>VLOOKUP(C19,'1'!$B$46:$H$384,4,FALSE)</f>
        <v>35</v>
      </c>
      <c r="I19" s="140">
        <f>VLOOKUP(H19,Баллы!$A$2:$B$101,2)+J19/2</f>
        <v>61</v>
      </c>
      <c r="J19" s="126">
        <f>VLOOKUP(C19,'1'!$B$46:$H$384,6,FALSE)</f>
        <v>10</v>
      </c>
      <c r="K19" s="120">
        <f>VLOOKUP(C19,'2'!$B$101:$H$575,3,FALSE)</f>
        <v>7.5671296296296306E-2</v>
      </c>
      <c r="L19" s="98">
        <f>VLOOKUP(C19,'2'!$B$101:$H$575,4,FALSE)</f>
        <v>76</v>
      </c>
      <c r="M19" s="144">
        <f>VLOOKUP(L19,Баллы!$A$2:$B$101,2)+N19/2</f>
        <v>22.5</v>
      </c>
      <c r="N19" s="129">
        <f>VLOOKUP(C19,'2'!$B$101:$H$575,6,FALSE)</f>
        <v>15</v>
      </c>
      <c r="O19" s="146">
        <f>VLOOKUP(C19,'3'!$B$7:$H$127,3,FALSE)</f>
        <v>3.6168981481481483E-2</v>
      </c>
      <c r="P19" s="98">
        <f>VLOOKUP(C19,'3'!$B$7:$H$127,4,FALSE)</f>
        <v>2</v>
      </c>
      <c r="Q19" s="144">
        <f>VLOOKUP(P19,Баллы!$A$2:$B$101,2)+R19/2</f>
        <v>102.5</v>
      </c>
      <c r="R19" s="147">
        <f>VLOOKUP(C19,'3'!$B$7:$H$127,6,FALSE)</f>
        <v>11</v>
      </c>
      <c r="S19" s="121"/>
      <c r="T19" s="5"/>
      <c r="U19" s="140"/>
      <c r="V19" s="130"/>
      <c r="W19" s="149"/>
      <c r="X19" s="98"/>
      <c r="Y19" s="144"/>
      <c r="Z19" s="147"/>
      <c r="AA19" s="148"/>
      <c r="AB19" s="98"/>
      <c r="AC19" s="144"/>
      <c r="AD19" s="129"/>
      <c r="AE19" s="136"/>
      <c r="AF19" s="5"/>
      <c r="AG19" s="140"/>
      <c r="AH19" s="126"/>
      <c r="AI19" s="155"/>
      <c r="AJ19" s="123"/>
      <c r="AK19" s="139"/>
      <c r="AL19" s="124"/>
      <c r="AM19" s="155"/>
      <c r="AN19" s="123"/>
      <c r="AO19" s="139"/>
      <c r="AP19" s="124"/>
      <c r="AQ19" s="122"/>
      <c r="AR19" s="123"/>
      <c r="AS19" s="139"/>
      <c r="AT19" s="124"/>
      <c r="AU19" s="122">
        <f>VLOOKUP(C19,'11'!$B$9:$H$521,3,FALSE)</f>
        <v>6.3055555555555559E-2</v>
      </c>
      <c r="AV19" s="123">
        <f>VLOOKUP(C19,'11'!$B$9:$H$521,4,FALSE)</f>
        <v>17</v>
      </c>
      <c r="AW19" s="139">
        <f>VLOOKUP(AV19,Баллы!$A$2:$B$101,2)+AX19/2</f>
        <v>81.5</v>
      </c>
      <c r="AX19" s="124">
        <f>VLOOKUP(C19,'11'!$B$9:$H$521,6,FALSE)</f>
        <v>15</v>
      </c>
    </row>
    <row r="20" spans="1:50" ht="14.4" customHeight="1">
      <c r="A20" s="245">
        <f>IF(D20=0," ",RANK(D20,$D$3:$D$1041,0))</f>
        <v>18</v>
      </c>
      <c r="B20" s="246">
        <v>18</v>
      </c>
      <c r="C20" s="104" t="s">
        <v>846</v>
      </c>
      <c r="D20" s="114">
        <f>I20+M20+Q20+U20+Y20+AC20+AG20+AK20+AO20+AW20+AS20</f>
        <v>247</v>
      </c>
      <c r="E20" s="115">
        <f>J20+N20+R20+V20+Z20+AD20+AH20+AL20+AP20+AX20+AT20</f>
        <v>36</v>
      </c>
      <c r="F20" s="119">
        <f>COUNTA(H20,L20,P20,T20,X20,AB20,AF20,AJ20,AN20,AV20,AR20)</f>
        <v>4</v>
      </c>
      <c r="G20" s="125"/>
      <c r="H20" s="5"/>
      <c r="I20" s="140"/>
      <c r="J20" s="126"/>
      <c r="K20" s="120">
        <f>VLOOKUP(C20,'2'!$B$101:$H$575,3,FALSE)</f>
        <v>2.6412037037037036E-2</v>
      </c>
      <c r="L20" s="98">
        <f>VLOOKUP(C20,'2'!$B$101:$H$575,4,FALSE)</f>
        <v>56</v>
      </c>
      <c r="M20" s="144">
        <f>VLOOKUP(L20,Баллы!$A$2:$B$101,2)+N20/2</f>
        <v>37.5</v>
      </c>
      <c r="N20" s="129">
        <f>VLOOKUP(C20,'2'!$B$101:$H$575,6,FALSE)</f>
        <v>5</v>
      </c>
      <c r="O20" s="146">
        <f>VLOOKUP(C20,'3'!$B$7:$H$127,3,FALSE)</f>
        <v>4.7812500000000001E-2</v>
      </c>
      <c r="P20" s="98">
        <f>VLOOKUP(C20,'3'!$B$7:$H$127,4,FALSE)</f>
        <v>16</v>
      </c>
      <c r="Q20" s="144">
        <f>VLOOKUP(P20,Баллы!$A$2:$B$101,2)+R20/2</f>
        <v>80.5</v>
      </c>
      <c r="R20" s="147">
        <f>VLOOKUP(C20,'3'!$B$7:$H$127,6,FALSE)</f>
        <v>11</v>
      </c>
      <c r="S20" s="121"/>
      <c r="T20" s="5"/>
      <c r="U20" s="140"/>
      <c r="V20" s="130"/>
      <c r="W20" s="149">
        <f>VLOOKUP(C20,'5'!$B$50:$H$423,3,FALSE)</f>
        <v>4.5254629629629624E-2</v>
      </c>
      <c r="X20" s="98">
        <f>VLOOKUP(C20,'5'!$B$50:$H$423,4,FALSE)</f>
        <v>32</v>
      </c>
      <c r="Y20" s="144">
        <f>VLOOKUP(X20,Баллы!$A$2:$B$101,2)+Z20/2</f>
        <v>64</v>
      </c>
      <c r="Z20" s="147">
        <f>VLOOKUP(C20,'5'!$B$50:$H$423,6,FALSE)</f>
        <v>10</v>
      </c>
      <c r="AA20" s="148">
        <f>VLOOKUP(C20,'6'!$B$8:$H$202,3,FALSE)</f>
        <v>5.4328703703703705E-2</v>
      </c>
      <c r="AB20" s="98">
        <f>VLOOKUP(C20,'6'!$B$8:$H$202,4,FALSE)</f>
        <v>31</v>
      </c>
      <c r="AC20" s="144">
        <f>VLOOKUP(AB20,Баллы!$A$2:$B$101,2)+AD20/2</f>
        <v>65</v>
      </c>
      <c r="AD20" s="129">
        <f>VLOOKUP(C20,'6'!$B$8:$H$202,6,FALSE)</f>
        <v>10</v>
      </c>
      <c r="AE20" s="136"/>
      <c r="AF20" s="5"/>
      <c r="AG20" s="140"/>
      <c r="AH20" s="126"/>
      <c r="AI20" s="155"/>
      <c r="AJ20" s="123"/>
      <c r="AK20" s="139"/>
      <c r="AL20" s="124"/>
      <c r="AM20" s="155"/>
      <c r="AN20" s="123"/>
      <c r="AO20" s="139"/>
      <c r="AP20" s="124"/>
      <c r="AQ20" s="122"/>
      <c r="AR20" s="123"/>
      <c r="AS20" s="139"/>
      <c r="AT20" s="124"/>
      <c r="AU20" s="122"/>
      <c r="AV20" s="123"/>
      <c r="AW20" s="139"/>
      <c r="AX20" s="124"/>
    </row>
    <row r="21" spans="1:50" ht="14.4" customHeight="1">
      <c r="A21" s="245">
        <f>IF(D21=0," ",RANK(D21,$D$3:$D$1041,0))</f>
        <v>19</v>
      </c>
      <c r="B21" s="246">
        <v>19</v>
      </c>
      <c r="C21" s="104" t="s">
        <v>385</v>
      </c>
      <c r="D21" s="114">
        <f>I21+M21+Q21+U21+Y21+AC21+AG21+AK21+AO21+AW21+AS21</f>
        <v>240</v>
      </c>
      <c r="E21" s="115">
        <f>J21+N21+R21+V21+Z21+AD21+AH21+AL21+AP21+AX21+AT21</f>
        <v>40</v>
      </c>
      <c r="F21" s="119">
        <f>COUNTA(H21,L21,P21,T21,X21,AB21,AF21,AJ21,AN21,AV21,AR21)</f>
        <v>4</v>
      </c>
      <c r="G21" s="125"/>
      <c r="H21" s="5"/>
      <c r="I21" s="140"/>
      <c r="J21" s="126"/>
      <c r="K21" s="120">
        <f>VLOOKUP(C21,'2'!$B$101:$H$575,3,FALSE)</f>
        <v>2.3854166666666666E-2</v>
      </c>
      <c r="L21" s="98">
        <f>VLOOKUP(C21,'2'!$B$101:$H$575,4,FALSE)</f>
        <v>25</v>
      </c>
      <c r="M21" s="144">
        <f>VLOOKUP(L21,Баллы!$A$2:$B$101,2)+N21/2</f>
        <v>68.5</v>
      </c>
      <c r="N21" s="129">
        <f>VLOOKUP(C21,'2'!$B$101:$H$575,6,FALSE)</f>
        <v>5</v>
      </c>
      <c r="O21" s="146"/>
      <c r="P21" s="98"/>
      <c r="Q21" s="144"/>
      <c r="R21" s="147"/>
      <c r="S21" s="121"/>
      <c r="T21" s="5"/>
      <c r="U21" s="140"/>
      <c r="V21" s="130"/>
      <c r="W21" s="149">
        <f>VLOOKUP(C21,'5'!$B$50:$H$423,3,FALSE)</f>
        <v>4.9895833333333334E-2</v>
      </c>
      <c r="X21" s="98">
        <f>VLOOKUP(C21,'5'!$B$50:$H$423,4,FALSE)</f>
        <v>47</v>
      </c>
      <c r="Y21" s="144">
        <f>VLOOKUP(X21,Баллы!$A$2:$B$101,2)+Z21/2</f>
        <v>49</v>
      </c>
      <c r="Z21" s="147">
        <f>VLOOKUP(C21,'5'!$B$50:$H$423,6,FALSE)</f>
        <v>10</v>
      </c>
      <c r="AA21" s="148"/>
      <c r="AB21" s="98"/>
      <c r="AC21" s="144"/>
      <c r="AD21" s="129"/>
      <c r="AE21" s="136"/>
      <c r="AF21" s="5"/>
      <c r="AG21" s="140"/>
      <c r="AH21" s="126"/>
      <c r="AI21" s="155"/>
      <c r="AJ21" s="123"/>
      <c r="AK21" s="139"/>
      <c r="AL21" s="124"/>
      <c r="AM21" s="155"/>
      <c r="AN21" s="123"/>
      <c r="AO21" s="139"/>
      <c r="AP21" s="124"/>
      <c r="AQ21" s="122">
        <f>VLOOKUP(C21,'10'!$B$8:$H$232,3,FALSE)</f>
        <v>4.9479166666666664E-2</v>
      </c>
      <c r="AR21" s="123">
        <f>VLOOKUP(C21,'10'!$B$8:$H$232,4,FALSE)</f>
        <v>29</v>
      </c>
      <c r="AS21" s="139">
        <f>VLOOKUP(AR21,Баллы!$A$2:$B$101,2)+AT21/2</f>
        <v>67</v>
      </c>
      <c r="AT21" s="124">
        <f>VLOOKUP(C21,'10'!$B$8:$H$232,6,FALSE)</f>
        <v>10</v>
      </c>
      <c r="AU21" s="122">
        <f>VLOOKUP(C21,'11'!$B$9:$H$521,3,FALSE)</f>
        <v>7.5763888888888895E-2</v>
      </c>
      <c r="AV21" s="123">
        <f>VLOOKUP(C21,'11'!$B$9:$H$521,4,FALSE)</f>
        <v>43</v>
      </c>
      <c r="AW21" s="139">
        <f>VLOOKUP(AV21,Баллы!$A$2:$B$101,2)+AX21/2</f>
        <v>55.5</v>
      </c>
      <c r="AX21" s="124">
        <f>VLOOKUP(C21,'11'!$B$9:$H$521,6,FALSE)</f>
        <v>15</v>
      </c>
    </row>
    <row r="22" spans="1:50" ht="14.4" customHeight="1">
      <c r="A22" s="245">
        <f>IF(D22=0," ",RANK(D22,$D$3:$D$1041,0))</f>
        <v>20</v>
      </c>
      <c r="B22" s="246">
        <v>20</v>
      </c>
      <c r="C22" s="104" t="s">
        <v>118</v>
      </c>
      <c r="D22" s="114">
        <f>I22+M22+Q22+U22+Y22+AC22+AG22+AK22+AO22+AW22+AS22</f>
        <v>235.5</v>
      </c>
      <c r="E22" s="115">
        <f>J22+N22+R22+V22+Z22+AD22+AH22+AL22+AP22+AX22+AT22</f>
        <v>55</v>
      </c>
      <c r="F22" s="119">
        <f>COUNTA(H22,L22,P22,T22,X22,AB22,AF22,AJ22,AN22,AV22,AR22)</f>
        <v>3</v>
      </c>
      <c r="G22" s="125"/>
      <c r="H22" s="5"/>
      <c r="I22" s="140"/>
      <c r="J22" s="126"/>
      <c r="K22" s="120">
        <f>VLOOKUP(C22,'2'!$B$101:$H$575,3,FALSE)</f>
        <v>6.2986111111111118E-2</v>
      </c>
      <c r="L22" s="98">
        <f>VLOOKUP(C22,'2'!$B$101:$H$575,4,FALSE)</f>
        <v>31</v>
      </c>
      <c r="M22" s="144">
        <f>VLOOKUP(L22,Баллы!$A$2:$B$101,2)+N22/2</f>
        <v>67.5</v>
      </c>
      <c r="N22" s="129">
        <f>VLOOKUP(C22,'2'!$B$101:$H$575,6,FALSE)</f>
        <v>15</v>
      </c>
      <c r="O22" s="146"/>
      <c r="P22" s="98"/>
      <c r="Q22" s="144"/>
      <c r="R22" s="147"/>
      <c r="S22" s="121"/>
      <c r="T22" s="5"/>
      <c r="U22" s="140"/>
      <c r="V22" s="130"/>
      <c r="W22" s="149">
        <f>VLOOKUP(C22,'5'!$B$50:$H$423,3,FALSE)</f>
        <v>0.14619212962962963</v>
      </c>
      <c r="X22" s="98">
        <f>VLOOKUP(C22,'5'!$B$50:$H$423,4,FALSE)</f>
        <v>19</v>
      </c>
      <c r="Y22" s="144">
        <f>VLOOKUP(X22,Баллы!$A$2:$B$101,2)+Z22/2</f>
        <v>84.5</v>
      </c>
      <c r="Z22" s="147">
        <f>VLOOKUP(C22,'5'!$B$50:$H$423,6,FALSE)</f>
        <v>25</v>
      </c>
      <c r="AA22" s="148"/>
      <c r="AB22" s="98"/>
      <c r="AC22" s="144"/>
      <c r="AD22" s="129"/>
      <c r="AE22" s="136"/>
      <c r="AF22" s="5"/>
      <c r="AG22" s="140"/>
      <c r="AH22" s="126"/>
      <c r="AI22" s="155"/>
      <c r="AJ22" s="123"/>
      <c r="AK22" s="139"/>
      <c r="AL22" s="124"/>
      <c r="AM22" s="155"/>
      <c r="AN22" s="123"/>
      <c r="AO22" s="139"/>
      <c r="AP22" s="124"/>
      <c r="AQ22" s="122"/>
      <c r="AR22" s="123"/>
      <c r="AS22" s="139"/>
      <c r="AT22" s="124"/>
      <c r="AU22" s="122">
        <f>VLOOKUP(C22,'11'!$B$9:$H$521,3,FALSE)</f>
        <v>6.2627314814814816E-2</v>
      </c>
      <c r="AV22" s="123">
        <f>VLOOKUP(C22,'11'!$B$9:$H$521,4,FALSE)</f>
        <v>15</v>
      </c>
      <c r="AW22" s="139">
        <f>VLOOKUP(AV22,Баллы!$A$2:$B$101,2)+AX22/2</f>
        <v>83.5</v>
      </c>
      <c r="AX22" s="124">
        <f>VLOOKUP(C22,'11'!$B$9:$H$521,6,FALSE)</f>
        <v>15</v>
      </c>
    </row>
    <row r="23" spans="1:50" ht="14.4" customHeight="1">
      <c r="A23" s="245">
        <f>IF(D23=0," ",RANK(D23,$D$3:$D$1041,0))</f>
        <v>21</v>
      </c>
      <c r="B23" s="246">
        <v>21</v>
      </c>
      <c r="C23" s="104" t="s">
        <v>979</v>
      </c>
      <c r="D23" s="114">
        <f>I23+M23+Q23+U23+Y23+AC23+AG23+AK23+AO23+AW23+AS23</f>
        <v>231</v>
      </c>
      <c r="E23" s="115">
        <f>J23+N23+R23+V23+Z23+AD23+AH23+AL23+AP23+AX23+AT23</f>
        <v>48</v>
      </c>
      <c r="F23" s="119">
        <f>COUNTA(H23,L23,P23,T23,X23,AB23,AF23,AJ23,AN23,AV23,AR23)</f>
        <v>4</v>
      </c>
      <c r="G23" s="125"/>
      <c r="H23" s="5"/>
      <c r="I23" s="140"/>
      <c r="J23" s="126"/>
      <c r="K23" s="120">
        <f>VLOOKUP(C23,'2'!$B$101:$H$575,3,FALSE)</f>
        <v>7.8495370370370368E-2</v>
      </c>
      <c r="L23" s="98">
        <f>VLOOKUP(C23,'2'!$B$101:$H$575,4,FALSE)</f>
        <v>80</v>
      </c>
      <c r="M23" s="144">
        <f>VLOOKUP(L23,Баллы!$A$2:$B$101,2)+N23/2</f>
        <v>18.5</v>
      </c>
      <c r="N23" s="129">
        <f>VLOOKUP(C23,'2'!$B$101:$H$575,6,FALSE)</f>
        <v>15</v>
      </c>
      <c r="O23" s="146"/>
      <c r="P23" s="98"/>
      <c r="Q23" s="144"/>
      <c r="R23" s="147"/>
      <c r="S23" s="121"/>
      <c r="T23" s="5"/>
      <c r="U23" s="140"/>
      <c r="V23" s="130"/>
      <c r="W23" s="149">
        <f>VLOOKUP(C23,'5'!$B$50:$H$423,3,FALSE)</f>
        <v>4.7893518518518523E-2</v>
      </c>
      <c r="X23" s="98">
        <f>VLOOKUP(C23,'5'!$B$50:$H$423,4,FALSE)</f>
        <v>37</v>
      </c>
      <c r="Y23" s="144">
        <f>VLOOKUP(X23,Баллы!$A$2:$B$101,2)+Z23/2</f>
        <v>59</v>
      </c>
      <c r="Z23" s="147">
        <f>VLOOKUP(C23,'5'!$B$50:$H$423,6,FALSE)</f>
        <v>10</v>
      </c>
      <c r="AA23" s="148"/>
      <c r="AB23" s="98"/>
      <c r="AC23" s="144"/>
      <c r="AD23" s="129"/>
      <c r="AE23" s="136"/>
      <c r="AF23" s="5"/>
      <c r="AG23" s="140"/>
      <c r="AH23" s="126"/>
      <c r="AI23" s="155">
        <f>VLOOKUP(C23,'8'!$B$6:$H$193,3,FALSE)</f>
        <v>7.4722222222222218E-2</v>
      </c>
      <c r="AJ23" s="123">
        <f>VLOOKUP(C23,'8'!$B$6:$H$193,4,FALSE)</f>
        <v>13</v>
      </c>
      <c r="AK23" s="139">
        <f>VLOOKUP(AJ23,Баллы!$A$2:$B$101,2)+AL23/2</f>
        <v>85.5</v>
      </c>
      <c r="AL23" s="124">
        <f>VLOOKUP(C23,'8'!$B$6:$H$193,6,FALSE)</f>
        <v>15</v>
      </c>
      <c r="AM23" s="155"/>
      <c r="AN23" s="123"/>
      <c r="AO23" s="139"/>
      <c r="AP23" s="124"/>
      <c r="AQ23" s="122"/>
      <c r="AR23" s="123"/>
      <c r="AS23" s="139"/>
      <c r="AT23" s="124"/>
      <c r="AU23" s="122">
        <f>VLOOKUP(C23,'11'!$B$9:$H$521,3,FALSE)</f>
        <v>3.6805555555555557E-2</v>
      </c>
      <c r="AV23" s="123">
        <f>VLOOKUP(C23,'11'!$B$9:$H$521,4,FALSE)</f>
        <v>27</v>
      </c>
      <c r="AW23" s="139">
        <f>VLOOKUP(AV23,Баллы!$A$2:$B$101,2)+AX23/2</f>
        <v>68</v>
      </c>
      <c r="AX23" s="124">
        <f>VLOOKUP(C23,'11'!$B$9:$H$521,6,FALSE)</f>
        <v>8</v>
      </c>
    </row>
    <row r="24" spans="1:50" ht="14.4" customHeight="1">
      <c r="A24" s="245">
        <f>IF(D24=0," ",RANK(D24,$D$3:$D$1041,0))</f>
        <v>22</v>
      </c>
      <c r="B24" s="246">
        <v>22</v>
      </c>
      <c r="C24" s="104" t="s">
        <v>953</v>
      </c>
      <c r="D24" s="114">
        <f>I24+M24+Q24+U24+Y24+AC24+AG24+AK24+AO24+AW24+AS24</f>
        <v>226.5</v>
      </c>
      <c r="E24" s="115">
        <f>J24+N24+R24+V24+Z24+AD24+AH24+AL24+AP24+AX24+AT24</f>
        <v>51</v>
      </c>
      <c r="F24" s="119">
        <f>COUNTA(H24,L24,P24,T24,X24,AB24,AF24,AJ24,AN24,AV24,AR24)</f>
        <v>3</v>
      </c>
      <c r="G24" s="125"/>
      <c r="H24" s="5"/>
      <c r="I24" s="140"/>
      <c r="J24" s="126"/>
      <c r="K24" s="120">
        <f>VLOOKUP(C24,'2'!$B$101:$H$575,3,FALSE)</f>
        <v>6.1585648148148153E-2</v>
      </c>
      <c r="L24" s="98">
        <f>VLOOKUP(C24,'2'!$B$101:$H$575,4,FALSE)</f>
        <v>27</v>
      </c>
      <c r="M24" s="144">
        <f>VLOOKUP(L24,Баллы!$A$2:$B$101,2)+N24/2</f>
        <v>71.5</v>
      </c>
      <c r="N24" s="129">
        <f>VLOOKUP(C24,'2'!$B$101:$H$575,6,FALSE)</f>
        <v>15</v>
      </c>
      <c r="O24" s="146">
        <f>VLOOKUP(C24,'3'!$B$7:$H$127,3,FALSE)</f>
        <v>4.2361111111111106E-2</v>
      </c>
      <c r="P24" s="98">
        <f>VLOOKUP(C24,'3'!$B$7:$H$127,4,FALSE)</f>
        <v>13</v>
      </c>
      <c r="Q24" s="144">
        <f>VLOOKUP(P24,Баллы!$A$2:$B$101,2)+R24/2</f>
        <v>83.5</v>
      </c>
      <c r="R24" s="147">
        <f>VLOOKUP(C24,'3'!$B$7:$H$127,6,FALSE)</f>
        <v>11</v>
      </c>
      <c r="S24" s="121"/>
      <c r="T24" s="5"/>
      <c r="U24" s="140"/>
      <c r="V24" s="130"/>
      <c r="W24" s="149">
        <f>VLOOKUP(C24,'5'!$B$50:$H$423,3,FALSE)</f>
        <v>0.16462962962962963</v>
      </c>
      <c r="X24" s="98">
        <f>VLOOKUP(C24,'5'!$B$50:$H$423,4,FALSE)</f>
        <v>32</v>
      </c>
      <c r="Y24" s="144">
        <f>VLOOKUP(X24,Баллы!$A$2:$B$101,2)+Z24/2</f>
        <v>71.5</v>
      </c>
      <c r="Z24" s="147">
        <f>VLOOKUP(C24,'5'!$B$50:$H$423,6,FALSE)</f>
        <v>25</v>
      </c>
      <c r="AA24" s="148"/>
      <c r="AB24" s="98"/>
      <c r="AC24" s="144"/>
      <c r="AD24" s="129"/>
      <c r="AE24" s="136"/>
      <c r="AF24" s="5"/>
      <c r="AG24" s="140"/>
      <c r="AH24" s="126"/>
      <c r="AI24" s="155"/>
      <c r="AJ24" s="123"/>
      <c r="AK24" s="139"/>
      <c r="AL24" s="124"/>
      <c r="AM24" s="155"/>
      <c r="AN24" s="123"/>
      <c r="AO24" s="139"/>
      <c r="AP24" s="124"/>
      <c r="AQ24" s="122"/>
      <c r="AR24" s="123"/>
      <c r="AS24" s="139"/>
      <c r="AT24" s="124"/>
      <c r="AU24" s="122"/>
      <c r="AV24" s="123"/>
      <c r="AW24" s="139"/>
      <c r="AX24" s="124"/>
    </row>
    <row r="25" spans="1:50" ht="14.4" customHeight="1">
      <c r="A25" s="245">
        <f>IF(D25=0," ",RANK(D25,$D$3:$D$1041,0))</f>
        <v>23</v>
      </c>
      <c r="B25" s="246">
        <v>23</v>
      </c>
      <c r="C25" s="104" t="s">
        <v>642</v>
      </c>
      <c r="D25" s="114">
        <f>I25+M25+Q25+U25+Y25+AC25+AG25+AK25+AO25+AW25+AS25</f>
        <v>223.5</v>
      </c>
      <c r="E25" s="115">
        <f>J25+N25+R25+V25+Z25+AD25+AH25+AL25+AP25+AX25+AT25</f>
        <v>35</v>
      </c>
      <c r="F25" s="119">
        <f>COUNTA(H25,L25,P25,T25,X25,AB25,AF25,AJ25,AN25,AV25,AR25)</f>
        <v>3</v>
      </c>
      <c r="G25" s="125">
        <f>VLOOKUP(C25,'1'!$B$46:$H$384,3,FALSE)</f>
        <v>4.3761574074074078E-2</v>
      </c>
      <c r="H25" s="5">
        <f>VLOOKUP(C25,'1'!$B$46:$H$384,4,FALSE)</f>
        <v>24</v>
      </c>
      <c r="I25" s="140">
        <f>VLOOKUP(H25,Баллы!$A$2:$B$101,2)+J25/2</f>
        <v>72</v>
      </c>
      <c r="J25" s="126">
        <f>VLOOKUP(C25,'1'!$B$46:$H$384,6,FALSE)</f>
        <v>10</v>
      </c>
      <c r="K25" s="120"/>
      <c r="L25" s="98"/>
      <c r="M25" s="144"/>
      <c r="N25" s="129"/>
      <c r="O25" s="146"/>
      <c r="P25" s="98"/>
      <c r="Q25" s="144"/>
      <c r="R25" s="147"/>
      <c r="S25" s="121"/>
      <c r="T25" s="5"/>
      <c r="U25" s="140"/>
      <c r="V25" s="130"/>
      <c r="W25" s="149">
        <f>VLOOKUP(C25,'5'!$B$50:$H$423,3,FALSE)</f>
        <v>4.403935185185185E-2</v>
      </c>
      <c r="X25" s="98">
        <f>VLOOKUP(C25,'5'!$B$50:$H$423,4,FALSE)</f>
        <v>27</v>
      </c>
      <c r="Y25" s="144">
        <f>VLOOKUP(X25,Баллы!$A$2:$B$101,2)+Z25/2</f>
        <v>69</v>
      </c>
      <c r="Z25" s="147">
        <f>VLOOKUP(C25,'5'!$B$50:$H$423,6,FALSE)</f>
        <v>10</v>
      </c>
      <c r="AA25" s="148"/>
      <c r="AB25" s="98"/>
      <c r="AC25" s="144"/>
      <c r="AD25" s="129"/>
      <c r="AE25" s="136"/>
      <c r="AF25" s="5"/>
      <c r="AG25" s="140"/>
      <c r="AH25" s="126"/>
      <c r="AI25" s="155"/>
      <c r="AJ25" s="123"/>
      <c r="AK25" s="139"/>
      <c r="AL25" s="124"/>
      <c r="AM25" s="155"/>
      <c r="AN25" s="123"/>
      <c r="AO25" s="139"/>
      <c r="AP25" s="124"/>
      <c r="AQ25" s="122"/>
      <c r="AR25" s="123"/>
      <c r="AS25" s="139"/>
      <c r="AT25" s="124"/>
      <c r="AU25" s="122">
        <f>VLOOKUP(C25,'11'!$B$9:$H$521,3,FALSE)</f>
        <v>6.2754629629629632E-2</v>
      </c>
      <c r="AV25" s="123">
        <f>VLOOKUP(C25,'11'!$B$9:$H$521,4,FALSE)</f>
        <v>16</v>
      </c>
      <c r="AW25" s="139">
        <f>VLOOKUP(AV25,Баллы!$A$2:$B$101,2)+AX25/2</f>
        <v>82.5</v>
      </c>
      <c r="AX25" s="124">
        <f>VLOOKUP(C25,'11'!$B$9:$H$521,6,FALSE)</f>
        <v>15</v>
      </c>
    </row>
    <row r="26" spans="1:50" ht="14.4" customHeight="1">
      <c r="A26" s="245">
        <f>IF(D26=0," ",RANK(D26,$D$3:$D$1041,0))</f>
        <v>24</v>
      </c>
      <c r="B26" s="246">
        <v>24</v>
      </c>
      <c r="C26" s="105" t="s">
        <v>1020</v>
      </c>
      <c r="D26" s="114">
        <f>I26+M26+Q26+U26+Y26+AC26+AG26+AK26+AO26+AW26+AS26</f>
        <v>222.5</v>
      </c>
      <c r="E26" s="115">
        <f>J26+N26+R26+V26+Z26+AD26+AH26+AL26+AP26+AX26+AT26</f>
        <v>31</v>
      </c>
      <c r="F26" s="119">
        <f>COUNTA(H26,L26,P26,T26,X26,AB26,AF26,AJ26,AN26,AV26,AR26)</f>
        <v>3</v>
      </c>
      <c r="G26" s="125"/>
      <c r="H26" s="5"/>
      <c r="I26" s="140"/>
      <c r="J26" s="126"/>
      <c r="K26" s="120"/>
      <c r="L26" s="98"/>
      <c r="M26" s="144"/>
      <c r="N26" s="129"/>
      <c r="O26" s="146">
        <f>VLOOKUP(C26,'3'!$B$7:$H$127,3,FALSE)</f>
        <v>4.4016203703703703E-2</v>
      </c>
      <c r="P26" s="98">
        <f>VLOOKUP(C26,'3'!$B$7:$H$127,4,FALSE)</f>
        <v>14</v>
      </c>
      <c r="Q26" s="144">
        <f>VLOOKUP(P26,Баллы!$A$2:$B$101,2)+R26/2</f>
        <v>82.5</v>
      </c>
      <c r="R26" s="147">
        <f>VLOOKUP(C26,'3'!$B$7:$H$127,6,FALSE)</f>
        <v>11</v>
      </c>
      <c r="S26" s="121"/>
      <c r="T26" s="5"/>
      <c r="U26" s="140"/>
      <c r="V26" s="130"/>
      <c r="W26" s="149">
        <f>VLOOKUP(C26,'5'!$B$50:$H$423,3,FALSE)</f>
        <v>4.4826388888888895E-2</v>
      </c>
      <c r="X26" s="98">
        <f>VLOOKUP(C26,'5'!$B$50:$H$423,4,FALSE)</f>
        <v>30</v>
      </c>
      <c r="Y26" s="144">
        <f>VLOOKUP(X26,Баллы!$A$2:$B$101,2)+Z26/2</f>
        <v>66</v>
      </c>
      <c r="Z26" s="147">
        <f>VLOOKUP(C26,'5'!$B$50:$H$423,6,FALSE)</f>
        <v>10</v>
      </c>
      <c r="AA26" s="148">
        <f>VLOOKUP(C26,'6'!$B$8:$H$202,3,FALSE)</f>
        <v>5.0972222222222224E-2</v>
      </c>
      <c r="AB26" s="98">
        <f>VLOOKUP(C26,'6'!$B$8:$H$202,4,FALSE)</f>
        <v>22</v>
      </c>
      <c r="AC26" s="144">
        <f>VLOOKUP(AB26,Баллы!$A$2:$B$101,2)+AD26/2</f>
        <v>74</v>
      </c>
      <c r="AD26" s="129">
        <f>VLOOKUP(C26,'6'!$B$8:$H$202,6,FALSE)</f>
        <v>10</v>
      </c>
      <c r="AE26" s="136"/>
      <c r="AF26" s="5"/>
      <c r="AG26" s="140"/>
      <c r="AH26" s="126"/>
      <c r="AI26" s="155"/>
      <c r="AJ26" s="123"/>
      <c r="AK26" s="139"/>
      <c r="AL26" s="124"/>
      <c r="AM26" s="155"/>
      <c r="AN26" s="123"/>
      <c r="AO26" s="139"/>
      <c r="AP26" s="124"/>
      <c r="AQ26" s="122"/>
      <c r="AR26" s="123"/>
      <c r="AS26" s="139"/>
      <c r="AT26" s="124"/>
      <c r="AU26" s="122"/>
      <c r="AV26" s="123"/>
      <c r="AW26" s="139"/>
      <c r="AX26" s="124"/>
    </row>
    <row r="27" spans="1:50" ht="14.4" customHeight="1">
      <c r="A27" s="245">
        <f>IF(D27=0," ",RANK(D27,$D$3:$D$1041,0))</f>
        <v>25</v>
      </c>
      <c r="B27" s="246">
        <v>25</v>
      </c>
      <c r="C27" s="104" t="s">
        <v>114</v>
      </c>
      <c r="D27" s="114">
        <f>I27+M27+Q27+U27+Y27+AC27+AG27+AK27+AO27+AW27+AS27</f>
        <v>215</v>
      </c>
      <c r="E27" s="115">
        <f>J27+N27+R27+V27+Z27+AD27+AH27+AL27+AP27+AX27+AT27</f>
        <v>30</v>
      </c>
      <c r="F27" s="119">
        <f>COUNTA(H27,L27,P27,T27,X27,AB27,AF27,AJ27,AN27,AV27,AR27)</f>
        <v>2</v>
      </c>
      <c r="G27" s="125"/>
      <c r="H27" s="5"/>
      <c r="I27" s="140"/>
      <c r="J27" s="126"/>
      <c r="K27" s="120">
        <f>VLOOKUP(C27,'2'!$B$101:$H$575,3,FALSE)</f>
        <v>4.3657407407407402E-2</v>
      </c>
      <c r="L27" s="98">
        <f>VLOOKUP(C27,'2'!$B$101:$H$575,4,FALSE)</f>
        <v>1</v>
      </c>
      <c r="M27" s="144">
        <f>VLOOKUP(L27,Баллы!$A$2:$B$101,2)+N27/2</f>
        <v>107.5</v>
      </c>
      <c r="N27" s="129">
        <f>VLOOKUP(C27,'2'!$B$101:$H$575,6,FALSE)</f>
        <v>15</v>
      </c>
      <c r="O27" s="146"/>
      <c r="P27" s="98"/>
      <c r="Q27" s="144"/>
      <c r="R27" s="147"/>
      <c r="S27" s="121"/>
      <c r="T27" s="5"/>
      <c r="U27" s="140"/>
      <c r="V27" s="130"/>
      <c r="W27" s="149"/>
      <c r="X27" s="98"/>
      <c r="Y27" s="144"/>
      <c r="Z27" s="147"/>
      <c r="AA27" s="148"/>
      <c r="AB27" s="98"/>
      <c r="AC27" s="144"/>
      <c r="AD27" s="129"/>
      <c r="AE27" s="136"/>
      <c r="AF27" s="5"/>
      <c r="AG27" s="140"/>
      <c r="AH27" s="126"/>
      <c r="AI27" s="155"/>
      <c r="AJ27" s="123"/>
      <c r="AK27" s="139"/>
      <c r="AL27" s="124"/>
      <c r="AM27" s="155"/>
      <c r="AN27" s="123"/>
      <c r="AO27" s="139"/>
      <c r="AP27" s="124"/>
      <c r="AQ27" s="122"/>
      <c r="AR27" s="123"/>
      <c r="AS27" s="139"/>
      <c r="AT27" s="124"/>
      <c r="AU27" s="122">
        <f>VLOOKUP(C27,'11'!$B$9:$H$521,3,FALSE)</f>
        <v>4.7384259259259258E-2</v>
      </c>
      <c r="AV27" s="123">
        <f>VLOOKUP(C27,'11'!$B$9:$H$521,4,FALSE)</f>
        <v>1</v>
      </c>
      <c r="AW27" s="139">
        <f>VLOOKUP(AV27,Баллы!$A$2:$B$101,2)+AX27/2</f>
        <v>107.5</v>
      </c>
      <c r="AX27" s="124">
        <f>VLOOKUP(C27,'11'!$B$9:$H$521,6,FALSE)</f>
        <v>15</v>
      </c>
    </row>
    <row r="28" spans="1:50" ht="14.4" customHeight="1">
      <c r="A28" s="245">
        <f>IF(D28=0," ",RANK(D28,$D$3:$D$1041,0))</f>
        <v>26</v>
      </c>
      <c r="B28" s="246">
        <v>26</v>
      </c>
      <c r="C28" s="104" t="s">
        <v>2797</v>
      </c>
      <c r="D28" s="114">
        <f>I28+M28+Q28+U28+Y28+AC28+AG28+AK28+AO28+AW28+AS28</f>
        <v>211.5</v>
      </c>
      <c r="E28" s="115">
        <f>J28+N28+R28+V28+Z28+AD28+AH28+AL28+AP28+AX28+AT28</f>
        <v>23</v>
      </c>
      <c r="F28" s="119">
        <f>COUNTA(H28,L28,P28,T28,X28,AB28,AF28,AJ28,AN28,AV28,AR28)</f>
        <v>2</v>
      </c>
      <c r="G28" s="125"/>
      <c r="H28" s="5"/>
      <c r="I28" s="140"/>
      <c r="J28" s="126"/>
      <c r="K28" s="120"/>
      <c r="L28" s="98"/>
      <c r="M28" s="144"/>
      <c r="N28" s="129"/>
      <c r="O28" s="146"/>
      <c r="P28" s="98"/>
      <c r="Q28" s="144"/>
      <c r="R28" s="147"/>
      <c r="S28" s="121"/>
      <c r="T28" s="5"/>
      <c r="U28" s="140"/>
      <c r="V28" s="130"/>
      <c r="W28" s="149"/>
      <c r="X28" s="98"/>
      <c r="Y28" s="144"/>
      <c r="Z28" s="147"/>
      <c r="AA28" s="148"/>
      <c r="AB28" s="98"/>
      <c r="AC28" s="144"/>
      <c r="AD28" s="129"/>
      <c r="AE28" s="136"/>
      <c r="AF28" s="5"/>
      <c r="AG28" s="140"/>
      <c r="AH28" s="126"/>
      <c r="AI28" s="155">
        <f>VLOOKUP(C28,'8'!$B$6:$H$193,3,FALSE)</f>
        <v>5.4016203703703705E-2</v>
      </c>
      <c r="AJ28" s="123">
        <f>VLOOKUP(C28,'8'!$B$6:$H$193,4,FALSE)</f>
        <v>1</v>
      </c>
      <c r="AK28" s="139">
        <f>VLOOKUP(AJ28,Баллы!$A$2:$B$101,2)+AL28/2</f>
        <v>107.5</v>
      </c>
      <c r="AL28" s="124">
        <f>VLOOKUP(C28,'8'!$B$6:$H$193,6,FALSE)</f>
        <v>15</v>
      </c>
      <c r="AM28" s="155"/>
      <c r="AN28" s="123"/>
      <c r="AO28" s="139"/>
      <c r="AP28" s="124"/>
      <c r="AQ28" s="122"/>
      <c r="AR28" s="123"/>
      <c r="AS28" s="139"/>
      <c r="AT28" s="124"/>
      <c r="AU28" s="122">
        <f>VLOOKUP(C28,'11'!$B$9:$H$521,3,FALSE)</f>
        <v>2.6527777777777779E-2</v>
      </c>
      <c r="AV28" s="123">
        <f>VLOOKUP(C28,'11'!$B$9:$H$521,4,FALSE)</f>
        <v>1</v>
      </c>
      <c r="AW28" s="139">
        <f>VLOOKUP(AV28,Баллы!$A$2:$B$101,2)+AX28/2</f>
        <v>104</v>
      </c>
      <c r="AX28" s="124">
        <f>VLOOKUP(C28,'11'!$B$9:$H$521,6,FALSE)</f>
        <v>8</v>
      </c>
    </row>
    <row r="29" spans="1:50" ht="14.4" customHeight="1">
      <c r="A29" s="245">
        <f>IF(D29=0," ",RANK(D29,$D$3:$D$1041,0))</f>
        <v>27</v>
      </c>
      <c r="B29" s="246">
        <v>27</v>
      </c>
      <c r="C29" s="104" t="s">
        <v>320</v>
      </c>
      <c r="D29" s="114">
        <f>I29+M29+Q29+U29+Y29+AC29+AG29+AK29+AO29+AW29+AS29</f>
        <v>208</v>
      </c>
      <c r="E29" s="115">
        <f>J29+N29+R29+V29+Z29+AD29+AH29+AL29+AP29+AX29+AT29</f>
        <v>40</v>
      </c>
      <c r="F29" s="119">
        <f>COUNTA(H29,L29,P29,T29,X29,AB29,AF29,AJ29,AN29,AV29,AR29)</f>
        <v>2</v>
      </c>
      <c r="G29" s="125"/>
      <c r="H29" s="5"/>
      <c r="I29" s="140"/>
      <c r="J29" s="126"/>
      <c r="K29" s="120">
        <f>VLOOKUP(C29,'2'!$B$101:$H$575,3,FALSE)</f>
        <v>5.004629629629629E-2</v>
      </c>
      <c r="L29" s="98">
        <f>VLOOKUP(C29,'2'!$B$101:$H$575,4,FALSE)</f>
        <v>2</v>
      </c>
      <c r="M29" s="144">
        <f>VLOOKUP(L29,Баллы!$A$2:$B$101,2)+N29/2</f>
        <v>104.5</v>
      </c>
      <c r="N29" s="129">
        <f>VLOOKUP(C29,'2'!$B$101:$H$575,6,FALSE)</f>
        <v>15</v>
      </c>
      <c r="O29" s="146"/>
      <c r="P29" s="98"/>
      <c r="Q29" s="144"/>
      <c r="R29" s="147"/>
      <c r="S29" s="121"/>
      <c r="T29" s="5"/>
      <c r="U29" s="140"/>
      <c r="V29" s="130"/>
      <c r="W29" s="149">
        <f>VLOOKUP(C29,'5'!$B$50:$H$423,3,FALSE)</f>
        <v>0.11667824074074074</v>
      </c>
      <c r="X29" s="98">
        <f>VLOOKUP(C29,'5'!$B$50:$H$423,4,FALSE)</f>
        <v>5</v>
      </c>
      <c r="Y29" s="144">
        <f>VLOOKUP(X29,Баллы!$A$2:$B$101,2)+Z29/2</f>
        <v>103.5</v>
      </c>
      <c r="Z29" s="147">
        <f>VLOOKUP(C29,'5'!$B$50:$H$423,6,FALSE)</f>
        <v>25</v>
      </c>
      <c r="AA29" s="148"/>
      <c r="AB29" s="98"/>
      <c r="AC29" s="144"/>
      <c r="AD29" s="129"/>
      <c r="AE29" s="136"/>
      <c r="AF29" s="5"/>
      <c r="AG29" s="140"/>
      <c r="AH29" s="126"/>
      <c r="AI29" s="155"/>
      <c r="AJ29" s="123"/>
      <c r="AK29" s="139"/>
      <c r="AL29" s="124"/>
      <c r="AM29" s="155"/>
      <c r="AN29" s="123"/>
      <c r="AO29" s="139"/>
      <c r="AP29" s="124"/>
      <c r="AQ29" s="122"/>
      <c r="AR29" s="123"/>
      <c r="AS29" s="139"/>
      <c r="AT29" s="124"/>
      <c r="AU29" s="122"/>
      <c r="AV29" s="123"/>
      <c r="AW29" s="139"/>
      <c r="AX29" s="124"/>
    </row>
    <row r="30" spans="1:50" ht="14.4" customHeight="1">
      <c r="A30" s="245">
        <f>IF(D30=0," ",RANK(D30,$D$3:$D$1041,0))</f>
        <v>27</v>
      </c>
      <c r="B30" s="246">
        <v>28</v>
      </c>
      <c r="C30" s="104" t="s">
        <v>823</v>
      </c>
      <c r="D30" s="114">
        <f>I30+M30+Q30+U30+Y30+AC30+AG30+AK30+AO30+AW30+AS30</f>
        <v>208</v>
      </c>
      <c r="E30" s="115">
        <f>J30+N30+R30+V30+Z30+AD30+AH30+AL30+AP30+AX30+AT30</f>
        <v>18</v>
      </c>
      <c r="F30" s="119">
        <f>COUNTA(H30,L30,P30,T30,X30,AB30,AF30,AJ30,AN30,AV30,AR30)</f>
        <v>3</v>
      </c>
      <c r="G30" s="125"/>
      <c r="H30" s="5"/>
      <c r="I30" s="140"/>
      <c r="J30" s="126"/>
      <c r="K30" s="120">
        <f>VLOOKUP(C30,'2'!$B$101:$H$575,3,FALSE)</f>
        <v>2.3564814814814813E-2</v>
      </c>
      <c r="L30" s="98">
        <f>VLOOKUP(C30,'2'!$B$101:$H$575,4,FALSE)</f>
        <v>22</v>
      </c>
      <c r="M30" s="144">
        <f>VLOOKUP(L30,Баллы!$A$2:$B$101,2)+N30/2</f>
        <v>71.5</v>
      </c>
      <c r="N30" s="129">
        <f>VLOOKUP(C30,'2'!$B$101:$H$575,6,FALSE)</f>
        <v>5</v>
      </c>
      <c r="O30" s="146"/>
      <c r="P30" s="98"/>
      <c r="Q30" s="144"/>
      <c r="R30" s="147"/>
      <c r="S30" s="121"/>
      <c r="T30" s="5"/>
      <c r="U30" s="140"/>
      <c r="V30" s="130"/>
      <c r="W30" s="149"/>
      <c r="X30" s="98"/>
      <c r="Y30" s="144"/>
      <c r="Z30" s="147"/>
      <c r="AA30" s="148"/>
      <c r="AB30" s="98"/>
      <c r="AC30" s="144"/>
      <c r="AD30" s="129"/>
      <c r="AE30" s="136"/>
      <c r="AF30" s="5"/>
      <c r="AG30" s="140"/>
      <c r="AH30" s="126"/>
      <c r="AI30" s="155">
        <f>VLOOKUP(C30,'8'!$B$6:$H$193,3,FALSE)</f>
        <v>2.3032407407407408E-2</v>
      </c>
      <c r="AJ30" s="123">
        <f>VLOOKUP(C30,'8'!$B$6:$H$193,4,FALSE)</f>
        <v>14</v>
      </c>
      <c r="AK30" s="139">
        <f>VLOOKUP(AJ30,Баллы!$A$2:$B$101,2)+AL30/2</f>
        <v>79.5</v>
      </c>
      <c r="AL30" s="124">
        <f>VLOOKUP(C30,'8'!$B$6:$H$193,6,FALSE)</f>
        <v>5</v>
      </c>
      <c r="AM30" s="155"/>
      <c r="AN30" s="123"/>
      <c r="AO30" s="139"/>
      <c r="AP30" s="124"/>
      <c r="AQ30" s="122"/>
      <c r="AR30" s="123"/>
      <c r="AS30" s="139"/>
      <c r="AT30" s="124"/>
      <c r="AU30" s="122">
        <f>VLOOKUP(C30,'11'!$B$9:$H$521,3,FALSE)</f>
        <v>3.8819444444444441E-2</v>
      </c>
      <c r="AV30" s="123">
        <f>VLOOKUP(C30,'11'!$B$9:$H$521,4,FALSE)</f>
        <v>38</v>
      </c>
      <c r="AW30" s="139">
        <f>VLOOKUP(AV30,Баллы!$A$2:$B$101,2)+AX30/2</f>
        <v>57</v>
      </c>
      <c r="AX30" s="124">
        <f>VLOOKUP(C30,'11'!$B$9:$H$521,6,FALSE)</f>
        <v>8</v>
      </c>
    </row>
    <row r="31" spans="1:50" ht="14.4" customHeight="1">
      <c r="A31" s="245">
        <f>IF(D31=0," ",RANK(D31,$D$3:$D$1041,0))</f>
        <v>29</v>
      </c>
      <c r="B31" s="246">
        <v>29</v>
      </c>
      <c r="C31" s="105" t="s">
        <v>56</v>
      </c>
      <c r="D31" s="114">
        <f>I31+M31+Q31+U31+Y31+AC31+AG31+AK31+AO31+AW31+AS31</f>
        <v>206.5</v>
      </c>
      <c r="E31" s="115">
        <f>J31+N31+R31+V31+Z31+AD31+AH31+AL31+AP31+AX31+AT31</f>
        <v>25</v>
      </c>
      <c r="F31" s="119">
        <f>COUNTA(H31,L31,P31,T31,X31,AB31,AF31,AJ31,AN31,AV31,AR31)</f>
        <v>2</v>
      </c>
      <c r="G31" s="125"/>
      <c r="H31" s="5"/>
      <c r="I31" s="140"/>
      <c r="J31" s="126"/>
      <c r="K31" s="120"/>
      <c r="L31" s="98"/>
      <c r="M31" s="144"/>
      <c r="N31" s="129"/>
      <c r="O31" s="146"/>
      <c r="P31" s="98"/>
      <c r="Q31" s="144"/>
      <c r="R31" s="147"/>
      <c r="S31" s="121"/>
      <c r="T31" s="5"/>
      <c r="U31" s="140"/>
      <c r="V31" s="130"/>
      <c r="W31" s="149"/>
      <c r="X31" s="98"/>
      <c r="Y31" s="144"/>
      <c r="Z31" s="147"/>
      <c r="AA31" s="148">
        <f>VLOOKUP(C31,'6'!$B$8:$H$202,3,FALSE)</f>
        <v>3.7893518518518521E-2</v>
      </c>
      <c r="AB31" s="98">
        <f>VLOOKUP(C31,'6'!$B$8:$H$202,4,FALSE)</f>
        <v>2</v>
      </c>
      <c r="AC31" s="144">
        <f>VLOOKUP(AB31,Баллы!$A$2:$B$101,2)+AD31/2</f>
        <v>102</v>
      </c>
      <c r="AD31" s="129">
        <f>VLOOKUP(C31,'6'!$B$8:$H$202,6,FALSE)</f>
        <v>10</v>
      </c>
      <c r="AE31" s="136"/>
      <c r="AF31" s="5"/>
      <c r="AG31" s="140"/>
      <c r="AH31" s="126"/>
      <c r="AI31" s="155">
        <f>VLOOKUP(C31,'8'!$B$6:$H$193,3,FALSE)</f>
        <v>5.4710648148148147E-2</v>
      </c>
      <c r="AJ31" s="123">
        <f>VLOOKUP(C31,'8'!$B$6:$H$193,4,FALSE)</f>
        <v>2</v>
      </c>
      <c r="AK31" s="139">
        <f>VLOOKUP(AJ31,Баллы!$A$2:$B$101,2)+AL31/2</f>
        <v>104.5</v>
      </c>
      <c r="AL31" s="124">
        <f>VLOOKUP(C31,'8'!$B$6:$H$193,6,FALSE)</f>
        <v>15</v>
      </c>
      <c r="AM31" s="155"/>
      <c r="AN31" s="123"/>
      <c r="AO31" s="139"/>
      <c r="AP31" s="124"/>
      <c r="AQ31" s="122"/>
      <c r="AR31" s="123"/>
      <c r="AS31" s="139"/>
      <c r="AT31" s="124"/>
      <c r="AU31" s="122"/>
      <c r="AV31" s="123"/>
      <c r="AW31" s="139"/>
      <c r="AX31" s="124"/>
    </row>
    <row r="32" spans="1:50" ht="14.4" customHeight="1">
      <c r="A32" s="245">
        <f>IF(D32=0," ",RANK(D32,$D$3:$D$1041,0))</f>
        <v>30</v>
      </c>
      <c r="B32" s="246">
        <v>30</v>
      </c>
      <c r="C32" s="104" t="s">
        <v>806</v>
      </c>
      <c r="D32" s="114">
        <f>I32+M32+Q32+U32+Y32+AC32+AG32+AK32+AO32+AW32+AS32</f>
        <v>205</v>
      </c>
      <c r="E32" s="115">
        <f>J32+N32+R32+V32+Z32+AD32+AH32+AL32+AP32+AX32+AT32</f>
        <v>10</v>
      </c>
      <c r="F32" s="119">
        <f>COUNTA(H32,L32,P32,T32,X32,AB32,AF32,AJ32,AN32,AV32,AR32)</f>
        <v>2</v>
      </c>
      <c r="G32" s="125"/>
      <c r="H32" s="5"/>
      <c r="I32" s="140"/>
      <c r="J32" s="126"/>
      <c r="K32" s="120">
        <f>VLOOKUP(C32,'2'!$B$101:$H$575,3,FALSE)</f>
        <v>1.579861111111111E-2</v>
      </c>
      <c r="L32" s="98">
        <f>VLOOKUP(C32,'2'!$B$101:$H$575,4,FALSE)</f>
        <v>1</v>
      </c>
      <c r="M32" s="144">
        <f>VLOOKUP(L32,Баллы!$A$2:$B$101,2)+N32/2</f>
        <v>102.5</v>
      </c>
      <c r="N32" s="129">
        <f>VLOOKUP(C32,'2'!$B$101:$H$575,6,FALSE)</f>
        <v>5</v>
      </c>
      <c r="O32" s="146"/>
      <c r="P32" s="98"/>
      <c r="Q32" s="144"/>
      <c r="R32" s="147"/>
      <c r="S32" s="121"/>
      <c r="T32" s="5"/>
      <c r="U32" s="140"/>
      <c r="V32" s="130"/>
      <c r="W32" s="149"/>
      <c r="X32" s="98"/>
      <c r="Y32" s="144"/>
      <c r="Z32" s="147"/>
      <c r="AA32" s="148"/>
      <c r="AB32" s="98"/>
      <c r="AC32" s="144"/>
      <c r="AD32" s="129"/>
      <c r="AE32" s="136"/>
      <c r="AF32" s="5"/>
      <c r="AG32" s="140"/>
      <c r="AH32" s="126"/>
      <c r="AI32" s="155">
        <f>VLOOKUP(C32,'8'!$B$6:$H$193,3,FALSE)</f>
        <v>1.5601851851851851E-2</v>
      </c>
      <c r="AJ32" s="123">
        <f>VLOOKUP(C32,'8'!$B$6:$H$193,4,FALSE)</f>
        <v>1</v>
      </c>
      <c r="AK32" s="139">
        <f>VLOOKUP(AJ32,Баллы!$A$2:$B$101,2)+AL32/2</f>
        <v>102.5</v>
      </c>
      <c r="AL32" s="124">
        <f>VLOOKUP(C32,'8'!$B$6:$H$193,6,FALSE)</f>
        <v>5</v>
      </c>
      <c r="AM32" s="155"/>
      <c r="AN32" s="123"/>
      <c r="AO32" s="139"/>
      <c r="AP32" s="124"/>
      <c r="AQ32" s="122"/>
      <c r="AR32" s="123"/>
      <c r="AS32" s="139"/>
      <c r="AT32" s="124"/>
      <c r="AU32" s="122"/>
      <c r="AV32" s="123"/>
      <c r="AW32" s="139"/>
      <c r="AX32" s="124"/>
    </row>
    <row r="33" spans="1:50" ht="14.4" customHeight="1">
      <c r="A33" s="245">
        <f>IF(D33=0," ",RANK(D33,$D$3:$D$1041,0))</f>
        <v>31</v>
      </c>
      <c r="B33" s="246">
        <v>31</v>
      </c>
      <c r="C33" s="104" t="s">
        <v>170</v>
      </c>
      <c r="D33" s="114">
        <f>I33+M33+Q33+U33+Y33+AC33+AG33+AK33+AO33+AW33+AS33</f>
        <v>204.5</v>
      </c>
      <c r="E33" s="115">
        <f>J33+N33+R33+V33+Z33+AD33+AH33+AL33+AP33+AX33+AT33</f>
        <v>81</v>
      </c>
      <c r="F33" s="119">
        <f>COUNTA(H33,L33,P33,T33,X33,AB33,AF33,AJ33,AN33,AV33,AR33)</f>
        <v>2</v>
      </c>
      <c r="G33" s="125"/>
      <c r="H33" s="5"/>
      <c r="I33" s="140"/>
      <c r="J33" s="126"/>
      <c r="K33" s="120">
        <f>VLOOKUP(C33,'2'!$B$101:$H$575,3,FALSE)</f>
        <v>0.16376157407407407</v>
      </c>
      <c r="L33" s="98">
        <f>VLOOKUP(C33,'2'!$B$101:$H$575,4,FALSE)</f>
        <v>12</v>
      </c>
      <c r="M33" s="144">
        <f>VLOOKUP(L33,Баллы!$A$2:$B$101,2)+N33/2</f>
        <v>94</v>
      </c>
      <c r="N33" s="129">
        <f>VLOOKUP(C33,'2'!$B$101:$H$575,6,FALSE)</f>
        <v>30</v>
      </c>
      <c r="O33" s="146"/>
      <c r="P33" s="98"/>
      <c r="Q33" s="144"/>
      <c r="R33" s="147"/>
      <c r="S33" s="121"/>
      <c r="T33" s="5"/>
      <c r="U33" s="140"/>
      <c r="V33" s="130"/>
      <c r="W33" s="149">
        <f>VLOOKUP(C33,'5'!$B$50:$H$423,3,FALSE)</f>
        <v>0.38416666666666671</v>
      </c>
      <c r="X33" s="98">
        <f>VLOOKUP(C33,'5'!$B$50:$H$423,4,FALSE)</f>
        <v>8</v>
      </c>
      <c r="Y33" s="144">
        <f>VLOOKUP(X33,Баллы!$A$2:$B$101,2)+Z33/2</f>
        <v>110.5</v>
      </c>
      <c r="Z33" s="147">
        <f>VLOOKUP(C33,'5'!$B$50:$H$423,6,FALSE)</f>
        <v>51</v>
      </c>
      <c r="AA33" s="148"/>
      <c r="AB33" s="98"/>
      <c r="AC33" s="144"/>
      <c r="AD33" s="129"/>
      <c r="AE33" s="136"/>
      <c r="AF33" s="5"/>
      <c r="AG33" s="140"/>
      <c r="AH33" s="126"/>
      <c r="AI33" s="155"/>
      <c r="AJ33" s="123"/>
      <c r="AK33" s="139"/>
      <c r="AL33" s="124"/>
      <c r="AM33" s="155"/>
      <c r="AN33" s="123"/>
      <c r="AO33" s="139"/>
      <c r="AP33" s="124"/>
      <c r="AQ33" s="122"/>
      <c r="AR33" s="123"/>
      <c r="AS33" s="139"/>
      <c r="AT33" s="124"/>
      <c r="AU33" s="122"/>
      <c r="AV33" s="123"/>
      <c r="AW33" s="139"/>
      <c r="AX33" s="124"/>
    </row>
    <row r="34" spans="1:50" ht="14.4" customHeight="1">
      <c r="A34" s="245">
        <f>IF(D34=0," ",RANK(D34,$D$3:$D$1041,0))</f>
        <v>32</v>
      </c>
      <c r="B34" s="246">
        <v>32</v>
      </c>
      <c r="C34" s="104" t="s">
        <v>150</v>
      </c>
      <c r="D34" s="114">
        <f>I34+M34+Q34+U34+Y34+AC34+AG34+AK34+AO34+AW34+AS34</f>
        <v>203</v>
      </c>
      <c r="E34" s="115">
        <f>J34+N34+R34+V34+Z34+AD34+AH34+AL34+AP34+AX34+AT34</f>
        <v>38</v>
      </c>
      <c r="F34" s="119">
        <f>COUNTA(H34,L34,P34,T34,X34,AB34,AF34,AJ34,AN34,AV34,AR34)</f>
        <v>2</v>
      </c>
      <c r="G34" s="125"/>
      <c r="H34" s="5"/>
      <c r="I34" s="140"/>
      <c r="J34" s="126"/>
      <c r="K34" s="120">
        <f>VLOOKUP(C34,'2'!$B$101:$H$575,3,FALSE)</f>
        <v>0.13087962962962962</v>
      </c>
      <c r="L34" s="98">
        <f>VLOOKUP(C34,'2'!$B$101:$H$575,4,FALSE)</f>
        <v>5</v>
      </c>
      <c r="M34" s="144">
        <f>VLOOKUP(L34,Баллы!$A$2:$B$101,2)+N34/2</f>
        <v>106</v>
      </c>
      <c r="N34" s="129">
        <f>VLOOKUP(C34,'2'!$B$101:$H$575,6,FALSE)</f>
        <v>30</v>
      </c>
      <c r="O34" s="146"/>
      <c r="P34" s="98"/>
      <c r="Q34" s="144"/>
      <c r="R34" s="147"/>
      <c r="S34" s="121"/>
      <c r="T34" s="5"/>
      <c r="U34" s="140"/>
      <c r="V34" s="130"/>
      <c r="W34" s="149"/>
      <c r="X34" s="98"/>
      <c r="Y34" s="144"/>
      <c r="Z34" s="147"/>
      <c r="AA34" s="148"/>
      <c r="AB34" s="98"/>
      <c r="AC34" s="144"/>
      <c r="AD34" s="129"/>
      <c r="AE34" s="136"/>
      <c r="AF34" s="5"/>
      <c r="AG34" s="140"/>
      <c r="AH34" s="126"/>
      <c r="AI34" s="155"/>
      <c r="AJ34" s="123"/>
      <c r="AK34" s="139"/>
      <c r="AL34" s="124"/>
      <c r="AM34" s="155"/>
      <c r="AN34" s="123"/>
      <c r="AO34" s="139"/>
      <c r="AP34" s="124"/>
      <c r="AQ34" s="122"/>
      <c r="AR34" s="123"/>
      <c r="AS34" s="139"/>
      <c r="AT34" s="124"/>
      <c r="AU34" s="122">
        <f>VLOOKUP(C34,'11'!$B$9:$H$521,3,FALSE)</f>
        <v>2.9097222222222222E-2</v>
      </c>
      <c r="AV34" s="123">
        <f>VLOOKUP(C34,'11'!$B$9:$H$521,4,FALSE)</f>
        <v>4</v>
      </c>
      <c r="AW34" s="139">
        <f>VLOOKUP(AV34,Баллы!$A$2:$B$101,2)+AX34/2</f>
        <v>97</v>
      </c>
      <c r="AX34" s="124">
        <f>VLOOKUP(C34,'11'!$B$9:$H$521,6,FALSE)</f>
        <v>8</v>
      </c>
    </row>
    <row r="35" spans="1:50" ht="14.4" customHeight="1">
      <c r="A35" s="245">
        <f>IF(D35=0," ",RANK(D35,$D$3:$D$1041,0))</f>
        <v>33</v>
      </c>
      <c r="B35" s="246">
        <v>33</v>
      </c>
      <c r="C35" s="104" t="s">
        <v>626</v>
      </c>
      <c r="D35" s="114">
        <f>I35+M35+Q35+U35+Y35+AC35+AG35+AK35+AO35+AW35+AS35</f>
        <v>200.5</v>
      </c>
      <c r="E35" s="115">
        <f>J35+N35+R35+V35+Z35+AD35+AH35+AL35+AP35+AX35+AT35</f>
        <v>15</v>
      </c>
      <c r="F35" s="119">
        <f>COUNTA(H35,L35,P35,T35,X35,AB35,AF35,AJ35,AN35,AV35,AR35)</f>
        <v>2</v>
      </c>
      <c r="G35" s="125">
        <f>VLOOKUP(C35,'1'!$B$46:$H$384,3,FALSE)</f>
        <v>3.5717592592592592E-2</v>
      </c>
      <c r="H35" s="5">
        <f>VLOOKUP(C35,'1'!$B$46:$H$384,4,FALSE)</f>
        <v>1</v>
      </c>
      <c r="I35" s="140">
        <f>VLOOKUP(H35,Баллы!$A$2:$B$101,2)+J35/2</f>
        <v>105</v>
      </c>
      <c r="J35" s="126">
        <f>VLOOKUP(C35,'1'!$B$46:$H$384,6,FALSE)</f>
        <v>10</v>
      </c>
      <c r="K35" s="120">
        <f>VLOOKUP(C35,'2'!$B$101:$H$575,3,FALSE)</f>
        <v>1.818287037037037E-2</v>
      </c>
      <c r="L35" s="98">
        <f>VLOOKUP(C35,'2'!$B$101:$H$575,4,FALSE)</f>
        <v>4</v>
      </c>
      <c r="M35" s="144">
        <f>VLOOKUP(L35,Баллы!$A$2:$B$101,2)+N35/2</f>
        <v>95.5</v>
      </c>
      <c r="N35" s="129">
        <f>VLOOKUP(C35,'2'!$B$101:$H$575,6,FALSE)</f>
        <v>5</v>
      </c>
      <c r="O35" s="146"/>
      <c r="P35" s="98"/>
      <c r="Q35" s="144"/>
      <c r="R35" s="147"/>
      <c r="S35" s="121"/>
      <c r="T35" s="5"/>
      <c r="U35" s="140"/>
      <c r="V35" s="130"/>
      <c r="W35" s="149"/>
      <c r="X35" s="98"/>
      <c r="Y35" s="144"/>
      <c r="Z35" s="147"/>
      <c r="AA35" s="148"/>
      <c r="AB35" s="98"/>
      <c r="AC35" s="144"/>
      <c r="AD35" s="129"/>
      <c r="AE35" s="136"/>
      <c r="AF35" s="5"/>
      <c r="AG35" s="140"/>
      <c r="AH35" s="126"/>
      <c r="AI35" s="155"/>
      <c r="AJ35" s="123"/>
      <c r="AK35" s="139"/>
      <c r="AL35" s="124"/>
      <c r="AM35" s="155"/>
      <c r="AN35" s="123"/>
      <c r="AO35" s="139"/>
      <c r="AP35" s="124"/>
      <c r="AQ35" s="122"/>
      <c r="AR35" s="123"/>
      <c r="AS35" s="139"/>
      <c r="AT35" s="124"/>
      <c r="AU35" s="122"/>
      <c r="AV35" s="123"/>
      <c r="AW35" s="139"/>
      <c r="AX35" s="124"/>
    </row>
    <row r="36" spans="1:50" ht="14.4" customHeight="1">
      <c r="A36" s="245">
        <f>IF(D36=0," ",RANK(D36,$D$3:$D$1041,0))</f>
        <v>34</v>
      </c>
      <c r="B36" s="246">
        <v>34</v>
      </c>
      <c r="C36" s="104" t="s">
        <v>808</v>
      </c>
      <c r="D36" s="114">
        <f>I36+M36+Q36+U36+Y36+AC36+AG36+AK36+AO36+AW36+AS36</f>
        <v>198</v>
      </c>
      <c r="E36" s="115">
        <f>J36+N36+R36+V36+Z36+AD36+AH36+AL36+AP36+AX36+AT36</f>
        <v>20</v>
      </c>
      <c r="F36" s="119">
        <f>COUNTA(H36,L36,P36,T36,X36,AB36,AF36,AJ36,AN36,AV36,AR36)</f>
        <v>2</v>
      </c>
      <c r="G36" s="125"/>
      <c r="H36" s="5"/>
      <c r="I36" s="140"/>
      <c r="J36" s="126"/>
      <c r="K36" s="120">
        <f>VLOOKUP(C36,'2'!$B$101:$H$575,3,FALSE)</f>
        <v>1.7881944444444443E-2</v>
      </c>
      <c r="L36" s="98">
        <f>VLOOKUP(C36,'2'!$B$101:$H$575,4,FALSE)</f>
        <v>3</v>
      </c>
      <c r="M36" s="144">
        <f>VLOOKUP(L36,Баллы!$A$2:$B$101,2)+N36/2</f>
        <v>97.5</v>
      </c>
      <c r="N36" s="129">
        <f>VLOOKUP(C36,'2'!$B$101:$H$575,6,FALSE)</f>
        <v>5</v>
      </c>
      <c r="O36" s="146"/>
      <c r="P36" s="98"/>
      <c r="Q36" s="144"/>
      <c r="R36" s="147"/>
      <c r="S36" s="121"/>
      <c r="T36" s="5"/>
      <c r="U36" s="140"/>
      <c r="V36" s="130"/>
      <c r="W36" s="149"/>
      <c r="X36" s="98"/>
      <c r="Y36" s="144"/>
      <c r="Z36" s="147"/>
      <c r="AA36" s="148"/>
      <c r="AB36" s="98"/>
      <c r="AC36" s="144"/>
      <c r="AD36" s="129"/>
      <c r="AE36" s="136"/>
      <c r="AF36" s="5"/>
      <c r="AG36" s="140"/>
      <c r="AH36" s="126"/>
      <c r="AI36" s="155"/>
      <c r="AJ36" s="123"/>
      <c r="AK36" s="139"/>
      <c r="AL36" s="124"/>
      <c r="AM36" s="155"/>
      <c r="AN36" s="123"/>
      <c r="AO36" s="139"/>
      <c r="AP36" s="124"/>
      <c r="AQ36" s="122"/>
      <c r="AR36" s="123"/>
      <c r="AS36" s="139"/>
      <c r="AT36" s="124"/>
      <c r="AU36" s="122">
        <f>VLOOKUP(C36,'11'!$B$9:$H$521,3,FALSE)</f>
        <v>5.4791666666666669E-2</v>
      </c>
      <c r="AV36" s="123">
        <f>VLOOKUP(C36,'11'!$B$9:$H$521,4,FALSE)</f>
        <v>4</v>
      </c>
      <c r="AW36" s="139">
        <f>VLOOKUP(AV36,Баллы!$A$2:$B$101,2)+AX36/2</f>
        <v>100.5</v>
      </c>
      <c r="AX36" s="124">
        <f>VLOOKUP(C36,'11'!$B$9:$H$521,6,FALSE)</f>
        <v>15</v>
      </c>
    </row>
    <row r="37" spans="1:50" ht="14.4" customHeight="1">
      <c r="A37" s="245">
        <f>IF(D37=0," ",RANK(D37,$D$3:$D$1041,0))</f>
        <v>35</v>
      </c>
      <c r="B37" s="246">
        <v>35</v>
      </c>
      <c r="C37" s="104" t="s">
        <v>402</v>
      </c>
      <c r="D37" s="114">
        <f>I37+M37+Q37+U37+Y37+AC37+AG37+AK37+AO37+AW37+AS37</f>
        <v>197.5</v>
      </c>
      <c r="E37" s="115">
        <f>J37+N37+R37+V37+Z37+AD37+AH37+AL37+AP37+AX37+AT37</f>
        <v>55</v>
      </c>
      <c r="F37" s="119">
        <f>COUNTA(H37,L37,P37,T37,X37,AB37,AF37,AJ37,AN37,AV37,AR37)</f>
        <v>2</v>
      </c>
      <c r="G37" s="125"/>
      <c r="H37" s="5"/>
      <c r="I37" s="140"/>
      <c r="J37" s="126"/>
      <c r="K37" s="120">
        <f>VLOOKUP(C37,'2'!$B$101:$H$575,3,FALSE)</f>
        <v>0.1424074074074074</v>
      </c>
      <c r="L37" s="98">
        <f>VLOOKUP(C37,'2'!$B$101:$H$575,4,FALSE)</f>
        <v>9</v>
      </c>
      <c r="M37" s="144">
        <f>VLOOKUP(L37,Баллы!$A$2:$B$101,2)+N37/2</f>
        <v>98</v>
      </c>
      <c r="N37" s="129">
        <f>VLOOKUP(C37,'2'!$B$101:$H$575,6,FALSE)</f>
        <v>30</v>
      </c>
      <c r="O37" s="146"/>
      <c r="P37" s="98"/>
      <c r="Q37" s="144"/>
      <c r="R37" s="147"/>
      <c r="S37" s="121"/>
      <c r="T37" s="5"/>
      <c r="U37" s="140"/>
      <c r="V37" s="130"/>
      <c r="W37" s="149">
        <f>VLOOKUP(C37,'5'!$B$50:$H$423,3,FALSE)</f>
        <v>0.12178240740740741</v>
      </c>
      <c r="X37" s="98">
        <f>VLOOKUP(C37,'5'!$B$50:$H$423,4,FALSE)</f>
        <v>7</v>
      </c>
      <c r="Y37" s="144">
        <f>VLOOKUP(X37,Баллы!$A$2:$B$101,2)+Z37/2</f>
        <v>99.5</v>
      </c>
      <c r="Z37" s="147">
        <f>VLOOKUP(C37,'5'!$B$50:$H$423,6,FALSE)</f>
        <v>25</v>
      </c>
      <c r="AA37" s="148"/>
      <c r="AB37" s="98"/>
      <c r="AC37" s="144"/>
      <c r="AD37" s="129"/>
      <c r="AE37" s="136"/>
      <c r="AF37" s="5"/>
      <c r="AG37" s="140"/>
      <c r="AH37" s="126"/>
      <c r="AI37" s="155"/>
      <c r="AJ37" s="123"/>
      <c r="AK37" s="139"/>
      <c r="AL37" s="124"/>
      <c r="AM37" s="155"/>
      <c r="AN37" s="123"/>
      <c r="AO37" s="139"/>
      <c r="AP37" s="124"/>
      <c r="AQ37" s="122"/>
      <c r="AR37" s="123"/>
      <c r="AS37" s="139"/>
      <c r="AT37" s="124"/>
      <c r="AU37" s="122"/>
      <c r="AV37" s="123"/>
      <c r="AW37" s="139"/>
      <c r="AX37" s="124"/>
    </row>
    <row r="38" spans="1:50" ht="14.4" customHeight="1">
      <c r="A38" s="245">
        <f>IF(D38=0," ",RANK(D38,$D$3:$D$1041,0))</f>
        <v>36</v>
      </c>
      <c r="B38" s="246">
        <v>36</v>
      </c>
      <c r="C38" s="104" t="s">
        <v>807</v>
      </c>
      <c r="D38" s="114">
        <f>I38+M38+Q38+U38+Y38+AC38+AG38+AK38+AO38+AW38+AS38</f>
        <v>197</v>
      </c>
      <c r="E38" s="115">
        <f>J38+N38+R38+V38+Z38+AD38+AH38+AL38+AP38+AX38+AT38</f>
        <v>10</v>
      </c>
      <c r="F38" s="119">
        <f>COUNTA(H38,L38,P38,T38,X38,AB38,AF38,AJ38,AN38,AV38,AR38)</f>
        <v>2</v>
      </c>
      <c r="G38" s="125"/>
      <c r="H38" s="5"/>
      <c r="I38" s="140"/>
      <c r="J38" s="126"/>
      <c r="K38" s="120">
        <f>VLOOKUP(C38,'2'!$B$101:$H$575,3,FALSE)</f>
        <v>1.5914351851851853E-2</v>
      </c>
      <c r="L38" s="98">
        <f>VLOOKUP(C38,'2'!$B$101:$H$575,4,FALSE)</f>
        <v>2</v>
      </c>
      <c r="M38" s="144">
        <f>VLOOKUP(L38,Баллы!$A$2:$B$101,2)+N38/2</f>
        <v>99.5</v>
      </c>
      <c r="N38" s="129">
        <f>VLOOKUP(C38,'2'!$B$101:$H$575,6,FALSE)</f>
        <v>5</v>
      </c>
      <c r="O38" s="146"/>
      <c r="P38" s="98"/>
      <c r="Q38" s="144"/>
      <c r="R38" s="147"/>
      <c r="S38" s="121">
        <f>VLOOKUP(C38,'4'!$B$2:$I$1053,3,FALSE)</f>
        <v>1.3298611111111112E-2</v>
      </c>
      <c r="T38" s="5">
        <f>VLOOKUP(C38,'4'!$B$2:$I$1053,4,FALSE)</f>
        <v>3</v>
      </c>
      <c r="U38" s="140">
        <f>VLOOKUP(T38,Баллы!$A$2:$B$101,2)+V38/2</f>
        <v>97.5</v>
      </c>
      <c r="V38" s="130">
        <f>VLOOKUP(C38,'4'!$B$2:$I$1053,6,FALSE)</f>
        <v>5</v>
      </c>
      <c r="W38" s="149"/>
      <c r="X38" s="98"/>
      <c r="Y38" s="144"/>
      <c r="Z38" s="147"/>
      <c r="AA38" s="148"/>
      <c r="AB38" s="98"/>
      <c r="AC38" s="144"/>
      <c r="AD38" s="129"/>
      <c r="AE38" s="136"/>
      <c r="AF38" s="5"/>
      <c r="AG38" s="140"/>
      <c r="AH38" s="126"/>
      <c r="AI38" s="155"/>
      <c r="AJ38" s="123"/>
      <c r="AK38" s="139"/>
      <c r="AL38" s="124"/>
      <c r="AM38" s="155"/>
      <c r="AN38" s="123"/>
      <c r="AO38" s="139"/>
      <c r="AP38" s="124"/>
      <c r="AQ38" s="122"/>
      <c r="AR38" s="123"/>
      <c r="AS38" s="139"/>
      <c r="AT38" s="124"/>
      <c r="AU38" s="122"/>
      <c r="AV38" s="123"/>
      <c r="AW38" s="139"/>
      <c r="AX38" s="124"/>
    </row>
    <row r="39" spans="1:50" ht="14.4" customHeight="1">
      <c r="A39" s="245">
        <f>IF(D39=0," ",RANK(D39,$D$3:$D$1041,0))</f>
        <v>37</v>
      </c>
      <c r="B39" s="246">
        <v>37</v>
      </c>
      <c r="C39" s="104" t="s">
        <v>134</v>
      </c>
      <c r="D39" s="114">
        <f>I39+M39+Q39+U39+Y39+AC39+AG39+AK39+AO39+AW39+AS39</f>
        <v>194</v>
      </c>
      <c r="E39" s="115">
        <f>J39+N39+R39+V39+Z39+AD39+AH39+AL39+AP39+AX39+AT39</f>
        <v>50</v>
      </c>
      <c r="F39" s="119">
        <f>COUNTA(H39,L39,P39,T39,X39,AB39,AF39,AJ39,AN39,AV39,AR39)</f>
        <v>4</v>
      </c>
      <c r="G39" s="125"/>
      <c r="H39" s="5"/>
      <c r="I39" s="140"/>
      <c r="J39" s="126"/>
      <c r="K39" s="120">
        <f>VLOOKUP(C39,'2'!$B$101:$H$575,3,FALSE)</f>
        <v>7.3541666666666672E-2</v>
      </c>
      <c r="L39" s="98">
        <f>VLOOKUP(C39,'2'!$B$101:$H$575,4,FALSE)</f>
        <v>68</v>
      </c>
      <c r="M39" s="144">
        <f>VLOOKUP(L39,Баллы!$A$2:$B$101,2)+N39/2</f>
        <v>30.5</v>
      </c>
      <c r="N39" s="129">
        <f>VLOOKUP(C39,'2'!$B$101:$H$575,6,FALSE)</f>
        <v>15</v>
      </c>
      <c r="O39" s="146"/>
      <c r="P39" s="98"/>
      <c r="Q39" s="144"/>
      <c r="R39" s="147"/>
      <c r="S39" s="121"/>
      <c r="T39" s="5"/>
      <c r="U39" s="140"/>
      <c r="V39" s="130"/>
      <c r="W39" s="149">
        <f>VLOOKUP(C39,'5'!$B$50:$H$423,3,FALSE)</f>
        <v>5.0185185185185187E-2</v>
      </c>
      <c r="X39" s="98">
        <f>VLOOKUP(C39,'5'!$B$50:$H$423,4,FALSE)</f>
        <v>50</v>
      </c>
      <c r="Y39" s="144">
        <f>VLOOKUP(X39,Баллы!$A$2:$B$101,2)+Z39/2</f>
        <v>46</v>
      </c>
      <c r="Z39" s="147">
        <f>VLOOKUP(C39,'5'!$B$50:$H$423,6,FALSE)</f>
        <v>10</v>
      </c>
      <c r="AA39" s="148"/>
      <c r="AB39" s="98"/>
      <c r="AC39" s="144"/>
      <c r="AD39" s="129"/>
      <c r="AE39" s="136"/>
      <c r="AF39" s="5"/>
      <c r="AG39" s="140"/>
      <c r="AH39" s="126"/>
      <c r="AI39" s="155"/>
      <c r="AJ39" s="123"/>
      <c r="AK39" s="139"/>
      <c r="AL39" s="124"/>
      <c r="AM39" s="155"/>
      <c r="AN39" s="123"/>
      <c r="AO39" s="139"/>
      <c r="AP39" s="124"/>
      <c r="AQ39" s="122">
        <f>VLOOKUP(C39,'10'!$B$8:$H$232,3,FALSE)</f>
        <v>5.364583333333333E-2</v>
      </c>
      <c r="AR39" s="123">
        <f>VLOOKUP(C39,'10'!$B$8:$H$232,4,FALSE)</f>
        <v>35</v>
      </c>
      <c r="AS39" s="139">
        <f>VLOOKUP(AR39,Баллы!$A$2:$B$101,2)+AT39/2</f>
        <v>61</v>
      </c>
      <c r="AT39" s="124">
        <f>VLOOKUP(C39,'10'!$B$8:$H$232,6,FALSE)</f>
        <v>10</v>
      </c>
      <c r="AU39" s="122">
        <f>VLOOKUP(C39,'11'!$B$9:$H$521,3,FALSE)</f>
        <v>7.5717592592592586E-2</v>
      </c>
      <c r="AV39" s="123">
        <f>VLOOKUP(C39,'11'!$B$9:$H$521,4,FALSE)</f>
        <v>42</v>
      </c>
      <c r="AW39" s="139">
        <f>VLOOKUP(AV39,Баллы!$A$2:$B$101,2)+AX39/2</f>
        <v>56.5</v>
      </c>
      <c r="AX39" s="124">
        <f>VLOOKUP(C39,'11'!$B$9:$H$521,6,FALSE)</f>
        <v>15</v>
      </c>
    </row>
    <row r="40" spans="1:50" ht="14.4" customHeight="1">
      <c r="A40" s="245">
        <f>IF(D40=0," ",RANK(D40,$D$3:$D$1041,0))</f>
        <v>38</v>
      </c>
      <c r="B40" s="246">
        <v>38</v>
      </c>
      <c r="C40" s="104" t="s">
        <v>158</v>
      </c>
      <c r="D40" s="114">
        <f>I40+M40+Q40+U40+Y40+AC40+AG40+AK40+AO40+AW40+AS40</f>
        <v>193.5</v>
      </c>
      <c r="E40" s="115">
        <f>J40+N40+R40+V40+Z40+AD40+AH40+AL40+AP40+AX40+AT40</f>
        <v>65</v>
      </c>
      <c r="F40" s="119">
        <f>COUNTA(H40,L40,P40,T40,X40,AB40,AF40,AJ40,AN40,AV40,AR40)</f>
        <v>4</v>
      </c>
      <c r="G40" s="125">
        <f>VLOOKUP(C40,'1'!$B$46:$H$384,3,FALSE)</f>
        <v>4.6504629629629625E-2</v>
      </c>
      <c r="H40" s="5">
        <f>VLOOKUP(C40,'1'!$B$46:$H$384,4,FALSE)</f>
        <v>37</v>
      </c>
      <c r="I40" s="140">
        <f>VLOOKUP(H40,Баллы!$A$2:$B$101,2)+J40/2</f>
        <v>59</v>
      </c>
      <c r="J40" s="126">
        <f>VLOOKUP(C40,'1'!$B$46:$H$384,6,FALSE)</f>
        <v>10</v>
      </c>
      <c r="K40" s="120">
        <f>VLOOKUP(C40,'2'!$B$101:$H$575,3,FALSE)</f>
        <v>7.9004629629629633E-2</v>
      </c>
      <c r="L40" s="98">
        <f>VLOOKUP(C40,'2'!$B$101:$H$575,4,FALSE)</f>
        <v>82</v>
      </c>
      <c r="M40" s="144">
        <f>VLOOKUP(L40,Баллы!$A$2:$B$101,2)+N40/2</f>
        <v>16.5</v>
      </c>
      <c r="N40" s="129">
        <f>VLOOKUP(C40,'2'!$B$101:$H$575,6,FALSE)</f>
        <v>15</v>
      </c>
      <c r="O40" s="146"/>
      <c r="P40" s="98"/>
      <c r="Q40" s="144"/>
      <c r="R40" s="147"/>
      <c r="S40" s="121"/>
      <c r="T40" s="5"/>
      <c r="U40" s="140"/>
      <c r="V40" s="130"/>
      <c r="W40" s="149">
        <f>VLOOKUP(C40,'5'!$B$50:$H$423,3,FALSE)</f>
        <v>0.1524537037037037</v>
      </c>
      <c r="X40" s="98">
        <f>VLOOKUP(C40,'5'!$B$50:$H$423,4,FALSE)</f>
        <v>24</v>
      </c>
      <c r="Y40" s="144">
        <f>VLOOKUP(X40,Баллы!$A$2:$B$101,2)+Z40/2</f>
        <v>79.5</v>
      </c>
      <c r="Z40" s="147">
        <f>VLOOKUP(C40,'5'!$B$50:$H$423,6,FALSE)</f>
        <v>25</v>
      </c>
      <c r="AA40" s="148"/>
      <c r="AB40" s="98"/>
      <c r="AC40" s="144"/>
      <c r="AD40" s="129"/>
      <c r="AE40" s="136"/>
      <c r="AF40" s="5"/>
      <c r="AG40" s="140"/>
      <c r="AH40" s="126"/>
      <c r="AI40" s="155"/>
      <c r="AJ40" s="123"/>
      <c r="AK40" s="139"/>
      <c r="AL40" s="124"/>
      <c r="AM40" s="155"/>
      <c r="AN40" s="123"/>
      <c r="AO40" s="139"/>
      <c r="AP40" s="124"/>
      <c r="AQ40" s="122"/>
      <c r="AR40" s="123"/>
      <c r="AS40" s="139"/>
      <c r="AT40" s="124"/>
      <c r="AU40" s="122">
        <f>VLOOKUP(C40,'11'!$B$9:$H$521,3,FALSE)</f>
        <v>7.993055555555556E-2</v>
      </c>
      <c r="AV40" s="123">
        <f>VLOOKUP(C40,'11'!$B$9:$H$521,4,FALSE)</f>
        <v>60</v>
      </c>
      <c r="AW40" s="139">
        <f>VLOOKUP(AV40,Баллы!$A$2:$B$101,2)+AX40/2</f>
        <v>38.5</v>
      </c>
      <c r="AX40" s="124">
        <f>VLOOKUP(C40,'11'!$B$9:$H$521,6,FALSE)</f>
        <v>15</v>
      </c>
    </row>
    <row r="41" spans="1:50" ht="14.4" customHeight="1">
      <c r="A41" s="245">
        <f>IF(D41=0," ",RANK(D41,$D$3:$D$1041,0))</f>
        <v>39</v>
      </c>
      <c r="B41" s="246">
        <v>39</v>
      </c>
      <c r="C41" s="104" t="s">
        <v>945</v>
      </c>
      <c r="D41" s="114">
        <f>I41+M41+Q41+U41+Y41+AC41+AG41+AK41+AO41+AW41+AS41</f>
        <v>187.5</v>
      </c>
      <c r="E41" s="115">
        <f>J41+N41+R41+V41+Z41+AD41+AH41+AL41+AP41+AX41+AT41</f>
        <v>23</v>
      </c>
      <c r="F41" s="119">
        <f>COUNTA(H41,L41,P41,T41,X41,AB41,AF41,AJ41,AN41,AV41,AR41)</f>
        <v>2</v>
      </c>
      <c r="G41" s="125"/>
      <c r="H41" s="5"/>
      <c r="I41" s="140"/>
      <c r="J41" s="126"/>
      <c r="K41" s="120">
        <f>VLOOKUP(C41,'2'!$B$101:$H$575,3,FALSE)</f>
        <v>5.2893518518518513E-2</v>
      </c>
      <c r="L41" s="98">
        <f>VLOOKUP(C41,'2'!$B$101:$H$575,4,FALSE)</f>
        <v>7</v>
      </c>
      <c r="M41" s="144">
        <f>VLOOKUP(L41,Баллы!$A$2:$B$101,2)+N41/2</f>
        <v>94.5</v>
      </c>
      <c r="N41" s="129">
        <f>VLOOKUP(C41,'2'!$B$101:$H$575,6,FALSE)</f>
        <v>15</v>
      </c>
      <c r="O41" s="146"/>
      <c r="P41" s="98"/>
      <c r="Q41" s="144"/>
      <c r="R41" s="147"/>
      <c r="S41" s="121"/>
      <c r="T41" s="5"/>
      <c r="U41" s="140"/>
      <c r="V41" s="130"/>
      <c r="W41" s="149"/>
      <c r="X41" s="98"/>
      <c r="Y41" s="144"/>
      <c r="Z41" s="147"/>
      <c r="AA41" s="148"/>
      <c r="AB41" s="98"/>
      <c r="AC41" s="144"/>
      <c r="AD41" s="129"/>
      <c r="AE41" s="136"/>
      <c r="AF41" s="5"/>
      <c r="AG41" s="140"/>
      <c r="AH41" s="126"/>
      <c r="AI41" s="155"/>
      <c r="AJ41" s="123"/>
      <c r="AK41" s="139"/>
      <c r="AL41" s="124"/>
      <c r="AM41" s="155"/>
      <c r="AN41" s="123"/>
      <c r="AO41" s="139"/>
      <c r="AP41" s="124"/>
      <c r="AQ41" s="122"/>
      <c r="AR41" s="123"/>
      <c r="AS41" s="139"/>
      <c r="AT41" s="124"/>
      <c r="AU41" s="122">
        <f>VLOOKUP(C41,'11'!$B$9:$H$521,3,FALSE)</f>
        <v>3.0393518518518518E-2</v>
      </c>
      <c r="AV41" s="123">
        <f>VLOOKUP(C41,'11'!$B$9:$H$521,4,FALSE)</f>
        <v>6</v>
      </c>
      <c r="AW41" s="139">
        <f>VLOOKUP(AV41,Баллы!$A$2:$B$101,2)+AX41/2</f>
        <v>93</v>
      </c>
      <c r="AX41" s="124">
        <f>VLOOKUP(C41,'11'!$B$9:$H$521,6,FALSE)</f>
        <v>8</v>
      </c>
    </row>
    <row r="42" spans="1:50" ht="14.4" customHeight="1">
      <c r="A42" s="245">
        <f>IF(D42=0," ",RANK(D42,$D$3:$D$1041,0))</f>
        <v>40</v>
      </c>
      <c r="B42" s="246">
        <v>40</v>
      </c>
      <c r="C42" s="107" t="s">
        <v>1502</v>
      </c>
      <c r="D42" s="114">
        <f>I42+M42+Q42+U42+Y42+AC42+AG42+AK42+AO42+AW42+AS42</f>
        <v>187</v>
      </c>
      <c r="E42" s="115">
        <f>J42+N42+R42+V42+Z42+AD42+AH42+AL42+AP42+AX42+AT42</f>
        <v>10</v>
      </c>
      <c r="F42" s="119">
        <f>COUNTA(H42,L42,P42,T42,X42,AB42,AF42,AJ42,AN42,AV42,AR42)</f>
        <v>2</v>
      </c>
      <c r="G42" s="132"/>
      <c r="H42" s="5"/>
      <c r="I42" s="140"/>
      <c r="J42" s="126"/>
      <c r="K42" s="120"/>
      <c r="L42" s="98"/>
      <c r="M42" s="144"/>
      <c r="N42" s="129"/>
      <c r="O42" s="146"/>
      <c r="P42" s="98"/>
      <c r="Q42" s="144"/>
      <c r="R42" s="147"/>
      <c r="S42" s="121">
        <f>VLOOKUP(C42,'4'!$B$2:$I$1053,3,FALSE)</f>
        <v>1.4918981481481481E-2</v>
      </c>
      <c r="T42" s="5">
        <f>VLOOKUP(C42,'4'!$B$2:$I$1053,4,FALSE)</f>
        <v>7</v>
      </c>
      <c r="U42" s="140">
        <f>VLOOKUP(T42,Баллы!$A$2:$B$101,2)+V42/2</f>
        <v>89.5</v>
      </c>
      <c r="V42" s="130">
        <f>VLOOKUP(C42,'4'!$B$2:$I$1053,6,FALSE)</f>
        <v>5</v>
      </c>
      <c r="W42" s="149"/>
      <c r="X42" s="98"/>
      <c r="Y42" s="144"/>
      <c r="Z42" s="147"/>
      <c r="AA42" s="148"/>
      <c r="AB42" s="98"/>
      <c r="AC42" s="144"/>
      <c r="AD42" s="129"/>
      <c r="AE42" s="136"/>
      <c r="AF42" s="5"/>
      <c r="AG42" s="140"/>
      <c r="AH42" s="126"/>
      <c r="AI42" s="155"/>
      <c r="AJ42" s="123"/>
      <c r="AK42" s="139"/>
      <c r="AL42" s="124"/>
      <c r="AM42" s="155">
        <f>VLOOKUP(C42,'9'!$B$2:$H$1187,3,FALSE)</f>
        <v>1.7025462962962964E-2</v>
      </c>
      <c r="AN42" s="123">
        <f>VLOOKUP(C42,'9'!$B$2:$H$1187,4,FALSE)</f>
        <v>3</v>
      </c>
      <c r="AO42" s="139">
        <f>VLOOKUP(AN42,Баллы!$A$2:$B$101,2)+AP42/2</f>
        <v>97.5</v>
      </c>
      <c r="AP42" s="124">
        <f>VLOOKUP(C42,'9'!$B$2:$H$1187,6,FALSE)</f>
        <v>5</v>
      </c>
      <c r="AQ42" s="122"/>
      <c r="AR42" s="123"/>
      <c r="AS42" s="139"/>
      <c r="AT42" s="124"/>
      <c r="AU42" s="122"/>
      <c r="AV42" s="123"/>
      <c r="AW42" s="139"/>
      <c r="AX42" s="124"/>
    </row>
    <row r="43" spans="1:50" ht="14.4" customHeight="1">
      <c r="A43" s="245">
        <f>IF(D43=0," ",RANK(D43,$D$3:$D$1041,0))</f>
        <v>41</v>
      </c>
      <c r="B43" s="246">
        <v>41</v>
      </c>
      <c r="C43" s="108" t="s">
        <v>119</v>
      </c>
      <c r="D43" s="114">
        <f>I43+M43+Q43+U43+Y43+AC43+AG43+AK43+AO43+AW43+AS43</f>
        <v>185.5</v>
      </c>
      <c r="E43" s="115">
        <f>J43+N43+R43+V43+Z43+AD43+AH43+AL43+AP43+AX43+AT43</f>
        <v>35</v>
      </c>
      <c r="F43" s="119">
        <f>COUNTA(H43,L43,P43,T43,X43,AB43,AF43,AJ43,AN43,AV43,AR43)</f>
        <v>2</v>
      </c>
      <c r="G43" s="125"/>
      <c r="H43" s="5"/>
      <c r="I43" s="140"/>
      <c r="J43" s="126"/>
      <c r="K43" s="120"/>
      <c r="L43" s="98"/>
      <c r="M43" s="144"/>
      <c r="N43" s="129"/>
      <c r="O43" s="146"/>
      <c r="P43" s="98"/>
      <c r="Q43" s="144"/>
      <c r="R43" s="147"/>
      <c r="S43" s="121"/>
      <c r="T43" s="5"/>
      <c r="U43" s="140"/>
      <c r="V43" s="130"/>
      <c r="W43" s="149">
        <f>VLOOKUP(C43,'5'!$B$50:$H$423,3,FALSE)</f>
        <v>0.12434027777777779</v>
      </c>
      <c r="X43" s="98">
        <f>VLOOKUP(C43,'5'!$B$50:$H$423,4,FALSE)</f>
        <v>9</v>
      </c>
      <c r="Y43" s="144">
        <f>VLOOKUP(X43,Баллы!$A$2:$B$101,2)+Z43/2</f>
        <v>95.5</v>
      </c>
      <c r="Z43" s="147">
        <f>VLOOKUP(C43,'5'!$B$50:$H$423,6,FALSE)</f>
        <v>25</v>
      </c>
      <c r="AA43" s="148"/>
      <c r="AB43" s="98"/>
      <c r="AC43" s="144"/>
      <c r="AD43" s="129"/>
      <c r="AE43" s="136"/>
      <c r="AF43" s="5"/>
      <c r="AG43" s="140"/>
      <c r="AH43" s="126"/>
      <c r="AI43" s="155"/>
      <c r="AJ43" s="123"/>
      <c r="AK43" s="139"/>
      <c r="AL43" s="124"/>
      <c r="AM43" s="155"/>
      <c r="AN43" s="123"/>
      <c r="AO43" s="139"/>
      <c r="AP43" s="124"/>
      <c r="AQ43" s="122">
        <f>VLOOKUP(C43,'10'!$B$8:$H$232,3,FALSE)</f>
        <v>4.3622685185185188E-2</v>
      </c>
      <c r="AR43" s="123">
        <f>VLOOKUP(C43,'10'!$B$8:$H$232,4,FALSE)</f>
        <v>8</v>
      </c>
      <c r="AS43" s="139">
        <f>VLOOKUP(AR43,Баллы!$A$2:$B$101,2)+AT43/2</f>
        <v>90</v>
      </c>
      <c r="AT43" s="124">
        <f>VLOOKUP(C43,'10'!$B$8:$H$232,6,FALSE)</f>
        <v>10</v>
      </c>
      <c r="AU43" s="122"/>
      <c r="AV43" s="123"/>
      <c r="AW43" s="139"/>
      <c r="AX43" s="124"/>
    </row>
    <row r="44" spans="1:50" ht="14.4" customHeight="1">
      <c r="A44" s="245">
        <f>IF(D44=0," ",RANK(D44,$D$3:$D$1041,0))</f>
        <v>42</v>
      </c>
      <c r="B44" s="246">
        <v>42</v>
      </c>
      <c r="C44" s="107" t="s">
        <v>2078</v>
      </c>
      <c r="D44" s="114">
        <f>I44+M44+Q44+U44+Y44+AC44+AG44+AK44+AO44+AW44+AS44</f>
        <v>184.5</v>
      </c>
      <c r="E44" s="115">
        <f>J44+N44+R44+V44+Z44+AD44+AH44+AL44+AP44+AX44+AT44</f>
        <v>45</v>
      </c>
      <c r="F44" s="119">
        <f>COUNTA(H44,L44,P44,T44,X44,AB44,AF44,AJ44,AN44,AV44,AR44)</f>
        <v>2</v>
      </c>
      <c r="G44" s="132"/>
      <c r="H44" s="5"/>
      <c r="I44" s="140"/>
      <c r="J44" s="126"/>
      <c r="K44" s="120"/>
      <c r="L44" s="98"/>
      <c r="M44" s="144"/>
      <c r="N44" s="129"/>
      <c r="O44" s="146"/>
      <c r="P44" s="98"/>
      <c r="Q44" s="144"/>
      <c r="R44" s="147"/>
      <c r="S44" s="121">
        <f>VLOOKUP(C44,'4'!$B$2:$I$1053,3,FALSE)</f>
        <v>7.9108796296296302E-2</v>
      </c>
      <c r="T44" s="5">
        <f>VLOOKUP(C44,'4'!$B$2:$I$1053,4,FALSE)</f>
        <v>8</v>
      </c>
      <c r="U44" s="140">
        <f>VLOOKUP(T44,Баллы!$A$2:$B$101,2)+V44/2</f>
        <v>95</v>
      </c>
      <c r="V44" s="130">
        <f>VLOOKUP(C44,'4'!$B$2:$I$1053,6,FALSE)</f>
        <v>20</v>
      </c>
      <c r="W44" s="149"/>
      <c r="X44" s="98"/>
      <c r="Y44" s="144"/>
      <c r="Z44" s="147"/>
      <c r="AA44" s="148"/>
      <c r="AB44" s="98"/>
      <c r="AC44" s="144"/>
      <c r="AD44" s="129"/>
      <c r="AE44" s="136"/>
      <c r="AF44" s="5"/>
      <c r="AG44" s="140"/>
      <c r="AH44" s="126"/>
      <c r="AI44" s="155"/>
      <c r="AJ44" s="123"/>
      <c r="AK44" s="139"/>
      <c r="AL44" s="124"/>
      <c r="AM44" s="155">
        <f>VLOOKUP(C44,'9'!$B$2:$H$1187,3,FALSE)</f>
        <v>0.11072916666666667</v>
      </c>
      <c r="AN44" s="123">
        <f>VLOOKUP(C44,'9'!$B$2:$H$1187,4,FALSE)</f>
        <v>14</v>
      </c>
      <c r="AO44" s="139">
        <f>VLOOKUP(AN44,Баллы!$A$2:$B$101,2)+AP44/2</f>
        <v>89.5</v>
      </c>
      <c r="AP44" s="124">
        <f>VLOOKUP(C44,'9'!$B$2:$H$1187,6,FALSE)</f>
        <v>25</v>
      </c>
      <c r="AQ44" s="122"/>
      <c r="AR44" s="123"/>
      <c r="AS44" s="139"/>
      <c r="AT44" s="124"/>
      <c r="AU44" s="122"/>
      <c r="AV44" s="123"/>
      <c r="AW44" s="139"/>
      <c r="AX44" s="124"/>
    </row>
    <row r="45" spans="1:50" ht="14.4" customHeight="1">
      <c r="A45" s="245">
        <f>IF(D45=0," ",RANK(D45,$D$3:$D$1041,0))</f>
        <v>43</v>
      </c>
      <c r="B45" s="246">
        <v>43</v>
      </c>
      <c r="C45" s="104" t="s">
        <v>948</v>
      </c>
      <c r="D45" s="114">
        <f>I45+M45+Q45+U45+Y45+AC45+AG45+AK45+AO45+AW45+AS45</f>
        <v>184</v>
      </c>
      <c r="E45" s="115">
        <f>J45+N45+R45+V45+Z45+AD45+AH45+AL45+AP45+AX45+AT45</f>
        <v>46</v>
      </c>
      <c r="F45" s="119">
        <f>COUNTA(H45,L45,P45,T45,X45,AB45,AF45,AJ45,AN45,AV45,AR45)</f>
        <v>2</v>
      </c>
      <c r="G45" s="125"/>
      <c r="H45" s="5"/>
      <c r="I45" s="140"/>
      <c r="J45" s="126"/>
      <c r="K45" s="120">
        <f>VLOOKUP(C45,'2'!$B$101:$H$575,3,FALSE)</f>
        <v>5.4930555555555559E-2</v>
      </c>
      <c r="L45" s="98">
        <f>VLOOKUP(C45,'2'!$B$101:$H$575,4,FALSE)</f>
        <v>11</v>
      </c>
      <c r="M45" s="144">
        <f>VLOOKUP(L45,Баллы!$A$2:$B$101,2)+N45/2</f>
        <v>87.5</v>
      </c>
      <c r="N45" s="129">
        <f>VLOOKUP(C45,'2'!$B$101:$H$575,6,FALSE)</f>
        <v>15</v>
      </c>
      <c r="O45" s="146"/>
      <c r="P45" s="98"/>
      <c r="Q45" s="144"/>
      <c r="R45" s="147"/>
      <c r="S45" s="121"/>
      <c r="T45" s="5"/>
      <c r="U45" s="140"/>
      <c r="V45" s="130"/>
      <c r="W45" s="149"/>
      <c r="X45" s="98"/>
      <c r="Y45" s="144"/>
      <c r="Z45" s="147"/>
      <c r="AA45" s="148"/>
      <c r="AB45" s="98"/>
      <c r="AC45" s="144"/>
      <c r="AD45" s="129"/>
      <c r="AE45" s="136"/>
      <c r="AF45" s="5"/>
      <c r="AG45" s="140"/>
      <c r="AH45" s="126"/>
      <c r="AI45" s="155"/>
      <c r="AJ45" s="123"/>
      <c r="AK45" s="139"/>
      <c r="AL45" s="124"/>
      <c r="AM45" s="155"/>
      <c r="AN45" s="123"/>
      <c r="AO45" s="139"/>
      <c r="AP45" s="124"/>
      <c r="AQ45" s="122"/>
      <c r="AR45" s="123"/>
      <c r="AS45" s="139"/>
      <c r="AT45" s="124"/>
      <c r="AU45" s="122">
        <f>VLOOKUP(C45,'11'!$B$9:$H$521,3,FALSE)</f>
        <v>0.14834490740740741</v>
      </c>
      <c r="AV45" s="123">
        <f>VLOOKUP(C45,'11'!$B$9:$H$521,4,FALSE)</f>
        <v>10</v>
      </c>
      <c r="AW45" s="139">
        <f>VLOOKUP(AV45,Баллы!$A$2:$B$101,2)+AX45/2</f>
        <v>96.5</v>
      </c>
      <c r="AX45" s="124">
        <f>VLOOKUP(C45,'11'!$B$9:$H$521,6,FALSE)</f>
        <v>31</v>
      </c>
    </row>
    <row r="46" spans="1:50" ht="14.4" customHeight="1">
      <c r="A46" s="245">
        <f>IF(D46=0," ",RANK(D46,$D$3:$D$1041,0))</f>
        <v>44</v>
      </c>
      <c r="B46" s="246">
        <v>44</v>
      </c>
      <c r="C46" s="107" t="s">
        <v>2211</v>
      </c>
      <c r="D46" s="114">
        <f>I46+M46+Q46+U46+Y46+AC46+AG46+AK46+AO46+AW46+AS46</f>
        <v>180.5</v>
      </c>
      <c r="E46" s="115">
        <f>J46+N46+R46+V46+Z46+AD46+AH46+AL46+AP46+AX46+AT46</f>
        <v>45</v>
      </c>
      <c r="F46" s="119">
        <f>COUNTA(H46,L46,P46,T46,X46,AB46,AF46,AJ46,AN46,AV46,AR46)</f>
        <v>2</v>
      </c>
      <c r="G46" s="132"/>
      <c r="H46" s="5"/>
      <c r="I46" s="140"/>
      <c r="J46" s="126"/>
      <c r="K46" s="120"/>
      <c r="L46" s="98"/>
      <c r="M46" s="144"/>
      <c r="N46" s="129"/>
      <c r="O46" s="146"/>
      <c r="P46" s="98"/>
      <c r="Q46" s="144"/>
      <c r="R46" s="147"/>
      <c r="S46" s="121">
        <f>VLOOKUP(C46,'4'!$B$2:$I$1053,3,FALSE)</f>
        <v>8.790509259259259E-2</v>
      </c>
      <c r="T46" s="5">
        <f>VLOOKUP(C46,'4'!$B$2:$I$1053,4,FALSE)</f>
        <v>12</v>
      </c>
      <c r="U46" s="140">
        <f>VLOOKUP(T46,Баллы!$A$2:$B$101,2)+V46/2</f>
        <v>89</v>
      </c>
      <c r="V46" s="130">
        <f>VLOOKUP(C46,'4'!$B$2:$I$1053,6,FALSE)</f>
        <v>20</v>
      </c>
      <c r="W46" s="149"/>
      <c r="X46" s="98"/>
      <c r="Y46" s="144"/>
      <c r="Z46" s="147"/>
      <c r="AA46" s="148"/>
      <c r="AB46" s="98"/>
      <c r="AC46" s="144"/>
      <c r="AD46" s="129"/>
      <c r="AE46" s="136"/>
      <c r="AF46" s="5"/>
      <c r="AG46" s="140"/>
      <c r="AH46" s="126"/>
      <c r="AI46" s="155"/>
      <c r="AJ46" s="123"/>
      <c r="AK46" s="139"/>
      <c r="AL46" s="124"/>
      <c r="AM46" s="155">
        <f>VLOOKUP(C46,'9'!$B$2:$H$1187,3,FALSE)</f>
        <v>0.10369212962962963</v>
      </c>
      <c r="AN46" s="123">
        <f>VLOOKUP(C46,'9'!$B$2:$H$1187,4,FALSE)</f>
        <v>12</v>
      </c>
      <c r="AO46" s="139">
        <f>VLOOKUP(AN46,Баллы!$A$2:$B$101,2)+AP46/2</f>
        <v>91.5</v>
      </c>
      <c r="AP46" s="124">
        <f>VLOOKUP(C46,'9'!$B$2:$H$1187,6,FALSE)</f>
        <v>25</v>
      </c>
      <c r="AQ46" s="122"/>
      <c r="AR46" s="123"/>
      <c r="AS46" s="139"/>
      <c r="AT46" s="124"/>
      <c r="AU46" s="122"/>
      <c r="AV46" s="123"/>
      <c r="AW46" s="139"/>
      <c r="AX46" s="124"/>
    </row>
    <row r="47" spans="1:50" ht="14.4" customHeight="1">
      <c r="A47" s="245">
        <f>IF(D47=0," ",RANK(D47,$D$3:$D$1041,0))</f>
        <v>45</v>
      </c>
      <c r="B47" s="246">
        <v>45</v>
      </c>
      <c r="C47" s="104" t="s">
        <v>78</v>
      </c>
      <c r="D47" s="114">
        <f>I47+M47+Q47+U47+Y47+AC47+AG47+AK47+AO47+AW47+AS47</f>
        <v>179.5</v>
      </c>
      <c r="E47" s="115">
        <f>J47+N47+R47+V47+Z47+AD47+AH47+AL47+AP47+AX47+AT47</f>
        <v>35</v>
      </c>
      <c r="F47" s="119">
        <f>COUNTA(H47,L47,P47,T47,X47,AB47,AF47,AJ47,AN47,AV47,AR47)</f>
        <v>2</v>
      </c>
      <c r="G47" s="125"/>
      <c r="H47" s="5"/>
      <c r="I47" s="140"/>
      <c r="J47" s="126"/>
      <c r="K47" s="120">
        <f>VLOOKUP(C47,'2'!$B$101:$H$575,3,FALSE)</f>
        <v>6.115740740740741E-2</v>
      </c>
      <c r="L47" s="98">
        <f>VLOOKUP(C47,'2'!$B$101:$H$575,4,FALSE)</f>
        <v>24</v>
      </c>
      <c r="M47" s="144">
        <f>VLOOKUP(L47,Баллы!$A$2:$B$101,2)+N47/2</f>
        <v>74.5</v>
      </c>
      <c r="N47" s="129">
        <f>VLOOKUP(C47,'2'!$B$101:$H$575,6,FALSE)</f>
        <v>15</v>
      </c>
      <c r="O47" s="146"/>
      <c r="P47" s="98"/>
      <c r="Q47" s="144"/>
      <c r="R47" s="147"/>
      <c r="S47" s="121"/>
      <c r="T47" s="5"/>
      <c r="U47" s="140"/>
      <c r="V47" s="130"/>
      <c r="W47" s="149"/>
      <c r="X47" s="98"/>
      <c r="Y47" s="144"/>
      <c r="Z47" s="147"/>
      <c r="AA47" s="148">
        <f>VLOOKUP(C47,'6'!$B$8:$H$202,3,FALSE)</f>
        <v>8.8310185185185186E-2</v>
      </c>
      <c r="AB47" s="98">
        <f>VLOOKUP(C47,'6'!$B$8:$H$202,4,FALSE)</f>
        <v>3</v>
      </c>
      <c r="AC47" s="144">
        <f>VLOOKUP(AB47,Баллы!$A$2:$B$101,2)+AD47/2</f>
        <v>105</v>
      </c>
      <c r="AD47" s="129">
        <f>VLOOKUP(C47,'6'!$B$8:$H$202,6,FALSE)</f>
        <v>20</v>
      </c>
      <c r="AE47" s="136"/>
      <c r="AF47" s="5"/>
      <c r="AG47" s="140"/>
      <c r="AH47" s="126"/>
      <c r="AI47" s="155"/>
      <c r="AJ47" s="123"/>
      <c r="AK47" s="139"/>
      <c r="AL47" s="124"/>
      <c r="AM47" s="155"/>
      <c r="AN47" s="123"/>
      <c r="AO47" s="139"/>
      <c r="AP47" s="124"/>
      <c r="AQ47" s="122"/>
      <c r="AR47" s="123"/>
      <c r="AS47" s="139"/>
      <c r="AT47" s="124"/>
      <c r="AU47" s="122"/>
      <c r="AV47" s="123"/>
      <c r="AW47" s="139"/>
      <c r="AX47" s="124"/>
    </row>
    <row r="48" spans="1:50" ht="14.4" customHeight="1">
      <c r="A48" s="245">
        <f>IF(D48=0," ",RANK(D48,$D$3:$D$1041,0))</f>
        <v>46</v>
      </c>
      <c r="B48" s="246">
        <v>46</v>
      </c>
      <c r="C48" s="105" t="s">
        <v>67</v>
      </c>
      <c r="D48" s="114">
        <f>I48+M48+Q48+U48+Y48+AC48+AG48+AK48+AO48+AW48+AS48</f>
        <v>179</v>
      </c>
      <c r="E48" s="115">
        <f>J48+N48+R48+V48+Z48+AD48+AH48+AL48+AP48+AX48+AT48</f>
        <v>22</v>
      </c>
      <c r="F48" s="119">
        <f>COUNTA(H48,L48,P48,T48,X48,AB48,AF48,AJ48,AN48,AV48,AR48)</f>
        <v>2</v>
      </c>
      <c r="G48" s="125"/>
      <c r="H48" s="5"/>
      <c r="I48" s="140"/>
      <c r="J48" s="126"/>
      <c r="K48" s="120"/>
      <c r="L48" s="98"/>
      <c r="M48" s="144"/>
      <c r="N48" s="129"/>
      <c r="O48" s="146"/>
      <c r="P48" s="98"/>
      <c r="Q48" s="144"/>
      <c r="R48" s="147"/>
      <c r="S48" s="121"/>
      <c r="T48" s="5"/>
      <c r="U48" s="140"/>
      <c r="V48" s="130"/>
      <c r="W48" s="149"/>
      <c r="X48" s="98"/>
      <c r="Y48" s="144"/>
      <c r="Z48" s="147"/>
      <c r="AA48" s="148">
        <f>VLOOKUP(C48,'6'!$B$8:$H$202,3,FALSE)</f>
        <v>4.5196759259259256E-2</v>
      </c>
      <c r="AB48" s="98">
        <f>VLOOKUP(C48,'6'!$B$8:$H$202,4,FALSE)</f>
        <v>12</v>
      </c>
      <c r="AC48" s="144">
        <f>VLOOKUP(AB48,Баллы!$A$2:$B$101,2)+AD48/2</f>
        <v>84</v>
      </c>
      <c r="AD48" s="129">
        <f>VLOOKUP(C48,'6'!$B$8:$H$202,6,FALSE)</f>
        <v>10</v>
      </c>
      <c r="AE48" s="136">
        <f>VLOOKUP(C48,'7'!$B$11:$H$105,3,FALSE)</f>
        <v>5.3506944444444447E-2</v>
      </c>
      <c r="AF48" s="5">
        <f>VLOOKUP(C48,'7'!$B$11:$H$105,4,FALSE)</f>
        <v>6</v>
      </c>
      <c r="AG48" s="140">
        <f>VLOOKUP(AF48,Баллы!$A$2:$B$101,2)+AH48/2</f>
        <v>95</v>
      </c>
      <c r="AH48" s="126">
        <f>VLOOKUP(C48,'7'!$B$11:$H$105,6,FALSE)</f>
        <v>12</v>
      </c>
      <c r="AI48" s="155"/>
      <c r="AJ48" s="123"/>
      <c r="AK48" s="139"/>
      <c r="AL48" s="124"/>
      <c r="AM48" s="155"/>
      <c r="AN48" s="123"/>
      <c r="AO48" s="139"/>
      <c r="AP48" s="124"/>
      <c r="AQ48" s="122"/>
      <c r="AR48" s="123"/>
      <c r="AS48" s="139"/>
      <c r="AT48" s="124"/>
      <c r="AU48" s="122"/>
      <c r="AV48" s="123"/>
      <c r="AW48" s="139"/>
      <c r="AX48" s="124"/>
    </row>
    <row r="49" spans="1:50" ht="14.4" customHeight="1">
      <c r="A49" s="245">
        <f>IF(D49=0," ",RANK(D49,$D$3:$D$1041,0))</f>
        <v>47</v>
      </c>
      <c r="B49" s="246">
        <v>47</v>
      </c>
      <c r="C49" s="104" t="s">
        <v>39</v>
      </c>
      <c r="D49" s="114">
        <f>I49+M49+Q49+U49+Y49+AC49+AG49+AK49+AO49+AW49+AS49</f>
        <v>178</v>
      </c>
      <c r="E49" s="115">
        <f>J49+N49+R49+V49+Z49+AD49+AH49+AL49+AP49+AX49+AT49</f>
        <v>60</v>
      </c>
      <c r="F49" s="119">
        <f>COUNTA(H49,L49,P49,T49,X49,AB49,AF49,AJ49,AN49,AV49,AR49)</f>
        <v>4</v>
      </c>
      <c r="G49" s="125"/>
      <c r="H49" s="5"/>
      <c r="I49" s="140"/>
      <c r="J49" s="126"/>
      <c r="K49" s="120">
        <f>VLOOKUP(C49,'2'!$B$101:$H$575,3,FALSE)</f>
        <v>8.3657407407407403E-2</v>
      </c>
      <c r="L49" s="98">
        <f>VLOOKUP(C49,'2'!$B$101:$H$575,4,FALSE)</f>
        <v>90</v>
      </c>
      <c r="M49" s="144">
        <f>VLOOKUP(L49,Баллы!$A$2:$B$101,2)+N49/2</f>
        <v>8.5</v>
      </c>
      <c r="N49" s="129">
        <f>VLOOKUP(C49,'2'!$B$101:$H$575,6,FALSE)</f>
        <v>15</v>
      </c>
      <c r="O49" s="146"/>
      <c r="P49" s="98"/>
      <c r="Q49" s="144"/>
      <c r="R49" s="147"/>
      <c r="S49" s="121"/>
      <c r="T49" s="5"/>
      <c r="U49" s="140"/>
      <c r="V49" s="130"/>
      <c r="W49" s="149">
        <f>VLOOKUP(C49,'5'!$B$50:$H$423,3,FALSE)</f>
        <v>0.18910879629629629</v>
      </c>
      <c r="X49" s="98">
        <f>VLOOKUP(C49,'5'!$B$50:$H$423,4,FALSE)</f>
        <v>41</v>
      </c>
      <c r="Y49" s="144">
        <f>VLOOKUP(X49,Баллы!$A$2:$B$101,2)+Z49/2</f>
        <v>62.5</v>
      </c>
      <c r="Z49" s="147">
        <f>VLOOKUP(C49,'5'!$B$50:$H$423,6,FALSE)</f>
        <v>25</v>
      </c>
      <c r="AA49" s="148"/>
      <c r="AB49" s="98"/>
      <c r="AC49" s="144"/>
      <c r="AD49" s="129"/>
      <c r="AE49" s="136"/>
      <c r="AF49" s="5"/>
      <c r="AG49" s="140"/>
      <c r="AH49" s="126"/>
      <c r="AI49" s="155">
        <f>VLOOKUP(C49,'8'!$B$6:$H$193,3,FALSE)</f>
        <v>2.599537037037037E-2</v>
      </c>
      <c r="AJ49" s="123">
        <f>VLOOKUP(C49,'8'!$B$6:$H$193,4,FALSE)</f>
        <v>22</v>
      </c>
      <c r="AK49" s="139">
        <f>VLOOKUP(AJ49,Баллы!$A$2:$B$101,2)+AL49/2</f>
        <v>71.5</v>
      </c>
      <c r="AL49" s="124">
        <f>VLOOKUP(C49,'8'!$B$6:$H$193,6,FALSE)</f>
        <v>5</v>
      </c>
      <c r="AM49" s="155"/>
      <c r="AN49" s="123"/>
      <c r="AO49" s="139"/>
      <c r="AP49" s="124"/>
      <c r="AQ49" s="122"/>
      <c r="AR49" s="123"/>
      <c r="AS49" s="139"/>
      <c r="AT49" s="124"/>
      <c r="AU49" s="122">
        <f>VLOOKUP(C49,'11'!$B$9:$H$521,3,FALSE)</f>
        <v>8.2083333333333328E-2</v>
      </c>
      <c r="AV49" s="123">
        <f>VLOOKUP(C49,'11'!$B$9:$H$521,4,FALSE)</f>
        <v>63</v>
      </c>
      <c r="AW49" s="139">
        <f>VLOOKUP(AV49,Баллы!$A$2:$B$101,2)+AX49/2</f>
        <v>35.5</v>
      </c>
      <c r="AX49" s="124">
        <f>VLOOKUP(C49,'11'!$B$9:$H$521,6,FALSE)</f>
        <v>15</v>
      </c>
    </row>
    <row r="50" spans="1:50" ht="14.4" customHeight="1">
      <c r="A50" s="245">
        <f>IF(D50=0," ",RANK(D50,$D$3:$D$1041,0))</f>
        <v>48</v>
      </c>
      <c r="B50" s="246">
        <v>48</v>
      </c>
      <c r="C50" s="104" t="s">
        <v>2723</v>
      </c>
      <c r="D50" s="114">
        <f>I50+M50+Q50+U50+Y50+AC50+AG50+AK50+AO50+AW50+AS50</f>
        <v>174.5</v>
      </c>
      <c r="E50" s="115">
        <f>J50+N50+R50+V50+Z50+AD50+AH50+AL50+AP50+AX50+AT50</f>
        <v>13</v>
      </c>
      <c r="F50" s="119">
        <f>COUNTA(H50,L50,P50,T50,X50,AB50,AF50,AJ50,AN50,AV50,AR50)</f>
        <v>2</v>
      </c>
      <c r="G50" s="125"/>
      <c r="H50" s="5"/>
      <c r="I50" s="140"/>
      <c r="J50" s="126"/>
      <c r="K50" s="120"/>
      <c r="L50" s="98"/>
      <c r="M50" s="144"/>
      <c r="N50" s="129"/>
      <c r="O50" s="146"/>
      <c r="P50" s="98"/>
      <c r="Q50" s="144"/>
      <c r="R50" s="147"/>
      <c r="S50" s="121"/>
      <c r="T50" s="5"/>
      <c r="U50" s="140"/>
      <c r="V50" s="130"/>
      <c r="W50" s="149"/>
      <c r="X50" s="98"/>
      <c r="Y50" s="144"/>
      <c r="Z50" s="147"/>
      <c r="AA50" s="148"/>
      <c r="AB50" s="98"/>
      <c r="AC50" s="144"/>
      <c r="AD50" s="129"/>
      <c r="AE50" s="136"/>
      <c r="AF50" s="5"/>
      <c r="AG50" s="140"/>
      <c r="AH50" s="126"/>
      <c r="AI50" s="155">
        <f>VLOOKUP(C50,'8'!$B$6:$H$193,3,FALSE)</f>
        <v>2.0636574074074075E-2</v>
      </c>
      <c r="AJ50" s="123">
        <f>VLOOKUP(C50,'8'!$B$6:$H$193,4,FALSE)</f>
        <v>3</v>
      </c>
      <c r="AK50" s="139">
        <f>VLOOKUP(AJ50,Баллы!$A$2:$B$101,2)+AL50/2</f>
        <v>97.5</v>
      </c>
      <c r="AL50" s="124">
        <f>VLOOKUP(C50,'8'!$B$6:$H$193,6,FALSE)</f>
        <v>5</v>
      </c>
      <c r="AM50" s="155"/>
      <c r="AN50" s="123"/>
      <c r="AO50" s="139"/>
      <c r="AP50" s="124"/>
      <c r="AQ50" s="122"/>
      <c r="AR50" s="123"/>
      <c r="AS50" s="139"/>
      <c r="AT50" s="124"/>
      <c r="AU50" s="122">
        <f>VLOOKUP(C50,'11'!$B$9:$H$521,3,FALSE)</f>
        <v>3.4722222222222224E-2</v>
      </c>
      <c r="AV50" s="123">
        <f>VLOOKUP(C50,'11'!$B$9:$H$521,4,FALSE)</f>
        <v>18</v>
      </c>
      <c r="AW50" s="139">
        <f>VLOOKUP(AV50,Баллы!$A$2:$B$101,2)+AX50/2</f>
        <v>77</v>
      </c>
      <c r="AX50" s="124">
        <f>VLOOKUP(C50,'11'!$B$9:$H$521,6,FALSE)</f>
        <v>8</v>
      </c>
    </row>
    <row r="51" spans="1:50" ht="14.4" customHeight="1">
      <c r="A51" s="245">
        <f>IF(D51=0," ",RANK(D51,$D$3:$D$1041,0))</f>
        <v>49</v>
      </c>
      <c r="B51" s="246">
        <v>49</v>
      </c>
      <c r="C51" s="110" t="s">
        <v>1415</v>
      </c>
      <c r="D51" s="114">
        <f>I51+M51+Q51+U51+Y51+AC51+AG51+AK51+AO51+AW51+AS51</f>
        <v>173</v>
      </c>
      <c r="E51" s="115">
        <f>J51+N51+R51+V51+Z51+AD51+AH51+AL51+AP51+AX51+AT51</f>
        <v>22</v>
      </c>
      <c r="F51" s="119">
        <f>COUNTA(H51,L51,P51,T51,X51,AB51,AF51,AJ51,AN51,AV51,AR51)</f>
        <v>2</v>
      </c>
      <c r="G51" s="125"/>
      <c r="H51" s="5"/>
      <c r="I51" s="140"/>
      <c r="J51" s="126"/>
      <c r="K51" s="120"/>
      <c r="L51" s="98"/>
      <c r="M51" s="144"/>
      <c r="N51" s="129"/>
      <c r="O51" s="146"/>
      <c r="P51" s="98"/>
      <c r="Q51" s="144"/>
      <c r="R51" s="147"/>
      <c r="S51" s="121"/>
      <c r="T51" s="5"/>
      <c r="U51" s="140"/>
      <c r="V51" s="130"/>
      <c r="W51" s="149"/>
      <c r="X51" s="98"/>
      <c r="Y51" s="144"/>
      <c r="Z51" s="147"/>
      <c r="AA51" s="148">
        <f>VLOOKUP(C51,'6'!$B$8:$H$202,3,FALSE)</f>
        <v>4.7210648148148147E-2</v>
      </c>
      <c r="AB51" s="98">
        <f>VLOOKUP(C51,'6'!$B$8:$H$202,4,FALSE)</f>
        <v>14</v>
      </c>
      <c r="AC51" s="144">
        <f>VLOOKUP(AB51,Баллы!$A$2:$B$101,2)+AD51/2</f>
        <v>82</v>
      </c>
      <c r="AD51" s="129">
        <f>VLOOKUP(C51,'6'!$B$8:$H$202,6,FALSE)</f>
        <v>10</v>
      </c>
      <c r="AE51" s="136">
        <f>VLOOKUP(C51,'7'!$B$11:$H$105,3,FALSE)</f>
        <v>5.4351851851851853E-2</v>
      </c>
      <c r="AF51" s="5">
        <f>VLOOKUP(C51,'7'!$B$11:$H$105,4,FALSE)</f>
        <v>8</v>
      </c>
      <c r="AG51" s="140">
        <f>VLOOKUP(AF51,Баллы!$A$2:$B$101,2)+AH51/2</f>
        <v>91</v>
      </c>
      <c r="AH51" s="126">
        <f>VLOOKUP(C51,'7'!$B$11:$H$105,6,FALSE)</f>
        <v>12</v>
      </c>
      <c r="AI51" s="155"/>
      <c r="AJ51" s="123"/>
      <c r="AK51" s="139"/>
      <c r="AL51" s="124"/>
      <c r="AM51" s="155"/>
      <c r="AN51" s="123"/>
      <c r="AO51" s="139"/>
      <c r="AP51" s="124"/>
      <c r="AQ51" s="122"/>
      <c r="AR51" s="123"/>
      <c r="AS51" s="139"/>
      <c r="AT51" s="124"/>
      <c r="AU51" s="122"/>
      <c r="AV51" s="123"/>
      <c r="AW51" s="139"/>
      <c r="AX51" s="124"/>
    </row>
    <row r="52" spans="1:50" ht="14.4" customHeight="1">
      <c r="A52" s="245">
        <f>IF(D52=0," ",RANK(D52,$D$3:$D$1041,0))</f>
        <v>50</v>
      </c>
      <c r="B52" s="246">
        <v>50</v>
      </c>
      <c r="C52" s="104" t="s">
        <v>323</v>
      </c>
      <c r="D52" s="114">
        <f>I52+M52+Q52+U52+Y52+AC52+AG52+AK52+AO52+AW52+AS52</f>
        <v>170</v>
      </c>
      <c r="E52" s="115">
        <f>J52+N52+R52+V52+Z52+AD52+AH52+AL52+AP52+AX52+AT52</f>
        <v>30</v>
      </c>
      <c r="F52" s="119">
        <f>COUNTA(H52,L52,P52,T52,X52,AB52,AF52,AJ52,AN52,AV52,AR52)</f>
        <v>2</v>
      </c>
      <c r="G52" s="125"/>
      <c r="H52" s="5"/>
      <c r="I52" s="140"/>
      <c r="J52" s="126"/>
      <c r="K52" s="120">
        <f>VLOOKUP(C52,'2'!$B$101:$H$575,3,FALSE)</f>
        <v>5.8090277777777775E-2</v>
      </c>
      <c r="L52" s="98">
        <f>VLOOKUP(C52,'2'!$B$101:$H$575,4,FALSE)</f>
        <v>17</v>
      </c>
      <c r="M52" s="144">
        <f>VLOOKUP(L52,Баллы!$A$2:$B$101,2)+N52/2</f>
        <v>81.5</v>
      </c>
      <c r="N52" s="129">
        <f>VLOOKUP(C52,'2'!$B$101:$H$575,6,FALSE)</f>
        <v>15</v>
      </c>
      <c r="O52" s="146"/>
      <c r="P52" s="98"/>
      <c r="Q52" s="144"/>
      <c r="R52" s="147"/>
      <c r="S52" s="121"/>
      <c r="T52" s="5"/>
      <c r="U52" s="140"/>
      <c r="V52" s="130"/>
      <c r="W52" s="149"/>
      <c r="X52" s="98"/>
      <c r="Y52" s="144"/>
      <c r="Z52" s="147"/>
      <c r="AA52" s="148"/>
      <c r="AB52" s="98"/>
      <c r="AC52" s="144"/>
      <c r="AD52" s="129"/>
      <c r="AE52" s="136"/>
      <c r="AF52" s="5"/>
      <c r="AG52" s="140"/>
      <c r="AH52" s="126"/>
      <c r="AI52" s="155"/>
      <c r="AJ52" s="123"/>
      <c r="AK52" s="139"/>
      <c r="AL52" s="124"/>
      <c r="AM52" s="155"/>
      <c r="AN52" s="123"/>
      <c r="AO52" s="139"/>
      <c r="AP52" s="124"/>
      <c r="AQ52" s="122"/>
      <c r="AR52" s="123"/>
      <c r="AS52" s="139"/>
      <c r="AT52" s="124"/>
      <c r="AU52" s="122">
        <f>VLOOKUP(C52,'11'!$B$9:$H$521,3,FALSE)</f>
        <v>6.0312499999999998E-2</v>
      </c>
      <c r="AV52" s="123">
        <f>VLOOKUP(C52,'11'!$B$9:$H$521,4,FALSE)</f>
        <v>10</v>
      </c>
      <c r="AW52" s="139">
        <f>VLOOKUP(AV52,Баллы!$A$2:$B$101,2)+AX52/2</f>
        <v>88.5</v>
      </c>
      <c r="AX52" s="124">
        <f>VLOOKUP(C52,'11'!$B$9:$H$521,6,FALSE)</f>
        <v>15</v>
      </c>
    </row>
    <row r="53" spans="1:50" ht="14.4" customHeight="1">
      <c r="A53" s="245">
        <f>IF(D53=0," ",RANK(D53,$D$3:$D$1041,0))</f>
        <v>51</v>
      </c>
      <c r="B53" s="246">
        <v>51</v>
      </c>
      <c r="C53" s="104" t="s">
        <v>1013</v>
      </c>
      <c r="D53" s="114">
        <f>I53+M53+Q53+U53+Y53+AC53+AG53+AK53+AO53+AW53+AS53</f>
        <v>168.5</v>
      </c>
      <c r="E53" s="115">
        <f>J53+N53+R53+V53+Z53+AD53+AH53+AL53+AP53+AX53+AT53</f>
        <v>55</v>
      </c>
      <c r="F53" s="119">
        <f>COUNTA(H53,L53,P53,T53,X53,AB53,AF53,AJ53,AN53,AV53,AR53)</f>
        <v>2</v>
      </c>
      <c r="G53" s="125"/>
      <c r="H53" s="5"/>
      <c r="I53" s="140"/>
      <c r="J53" s="126"/>
      <c r="K53" s="120">
        <f>VLOOKUP(C53,'2'!$B$101:$H$575,3,FALSE)</f>
        <v>0.14070601851851852</v>
      </c>
      <c r="L53" s="98">
        <f>VLOOKUP(C53,'2'!$B$101:$H$575,4,FALSE)</f>
        <v>7</v>
      </c>
      <c r="M53" s="144">
        <f>VLOOKUP(L53,Баллы!$A$2:$B$101,2)+N53/2</f>
        <v>102</v>
      </c>
      <c r="N53" s="129">
        <f>VLOOKUP(C53,'2'!$B$101:$H$575,6,FALSE)</f>
        <v>30</v>
      </c>
      <c r="O53" s="146"/>
      <c r="P53" s="98"/>
      <c r="Q53" s="144"/>
      <c r="R53" s="147"/>
      <c r="S53" s="121"/>
      <c r="T53" s="5"/>
      <c r="U53" s="140"/>
      <c r="V53" s="130"/>
      <c r="W53" s="149">
        <f>VLOOKUP(C53,'5'!$B$50:$H$423,3,FALSE)</f>
        <v>0.17782407407407408</v>
      </c>
      <c r="X53" s="98">
        <f>VLOOKUP(C53,'5'!$B$50:$H$423,4,FALSE)</f>
        <v>37</v>
      </c>
      <c r="Y53" s="144">
        <f>VLOOKUP(X53,Баллы!$A$2:$B$101,2)+Z53/2</f>
        <v>66.5</v>
      </c>
      <c r="Z53" s="147">
        <f>VLOOKUP(C53,'5'!$B$50:$H$423,6,FALSE)</f>
        <v>25</v>
      </c>
      <c r="AA53" s="148"/>
      <c r="AB53" s="98"/>
      <c r="AC53" s="144"/>
      <c r="AD53" s="129"/>
      <c r="AE53" s="136"/>
      <c r="AF53" s="5"/>
      <c r="AG53" s="140"/>
      <c r="AH53" s="126"/>
      <c r="AI53" s="155"/>
      <c r="AJ53" s="123"/>
      <c r="AK53" s="139"/>
      <c r="AL53" s="124"/>
      <c r="AM53" s="155"/>
      <c r="AN53" s="123"/>
      <c r="AO53" s="139"/>
      <c r="AP53" s="124"/>
      <c r="AQ53" s="122"/>
      <c r="AR53" s="123"/>
      <c r="AS53" s="139"/>
      <c r="AT53" s="124"/>
      <c r="AU53" s="122"/>
      <c r="AV53" s="123"/>
      <c r="AW53" s="139"/>
      <c r="AX53" s="124"/>
    </row>
    <row r="54" spans="1:50" ht="14.4" customHeight="1">
      <c r="A54" s="245">
        <f>IF(D54=0," ",RANK(D54,$D$3:$D$1041,0))</f>
        <v>51</v>
      </c>
      <c r="B54" s="246">
        <v>52</v>
      </c>
      <c r="C54" s="104" t="s">
        <v>811</v>
      </c>
      <c r="D54" s="114">
        <f>I54+M54+Q54+U54+Y54+AC54+AG54+AK54+AO54+AW54+AS54</f>
        <v>168.5</v>
      </c>
      <c r="E54" s="115">
        <f>J54+N54+R54+V54+Z54+AD54+AH54+AL54+AP54+AX54+AT54</f>
        <v>13</v>
      </c>
      <c r="F54" s="119">
        <f>COUNTA(H54,L54,P54,T54,X54,AB54,AF54,AJ54,AN54,AV54,AR54)</f>
        <v>2</v>
      </c>
      <c r="G54" s="125"/>
      <c r="H54" s="5"/>
      <c r="I54" s="140"/>
      <c r="J54" s="126"/>
      <c r="K54" s="120">
        <f>VLOOKUP(C54,'2'!$B$101:$H$575,3,FALSE)</f>
        <v>2.0682870370370372E-2</v>
      </c>
      <c r="L54" s="98">
        <f>VLOOKUP(C54,'2'!$B$101:$H$575,4,FALSE)</f>
        <v>7</v>
      </c>
      <c r="M54" s="144">
        <f>VLOOKUP(L54,Баллы!$A$2:$B$101,2)+N54/2</f>
        <v>89.5</v>
      </c>
      <c r="N54" s="129">
        <f>VLOOKUP(C54,'2'!$B$101:$H$575,6,FALSE)</f>
        <v>5</v>
      </c>
      <c r="O54" s="146"/>
      <c r="P54" s="98"/>
      <c r="Q54" s="144"/>
      <c r="R54" s="147"/>
      <c r="S54" s="121"/>
      <c r="T54" s="5"/>
      <c r="U54" s="140"/>
      <c r="V54" s="130"/>
      <c r="W54" s="149"/>
      <c r="X54" s="98"/>
      <c r="Y54" s="144"/>
      <c r="Z54" s="147"/>
      <c r="AA54" s="148"/>
      <c r="AB54" s="98"/>
      <c r="AC54" s="144"/>
      <c r="AD54" s="129"/>
      <c r="AE54" s="136"/>
      <c r="AF54" s="5"/>
      <c r="AG54" s="140"/>
      <c r="AH54" s="126"/>
      <c r="AI54" s="155"/>
      <c r="AJ54" s="123"/>
      <c r="AK54" s="139"/>
      <c r="AL54" s="124"/>
      <c r="AM54" s="155"/>
      <c r="AN54" s="123"/>
      <c r="AO54" s="139"/>
      <c r="AP54" s="124"/>
      <c r="AQ54" s="122"/>
      <c r="AR54" s="123"/>
      <c r="AS54" s="139"/>
      <c r="AT54" s="124"/>
      <c r="AU54" s="122">
        <f>VLOOKUP(C54,'11'!$B$9:$H$521,3,FALSE)</f>
        <v>3.3599537037037039E-2</v>
      </c>
      <c r="AV54" s="123">
        <f>VLOOKUP(C54,'11'!$B$9:$H$521,4,FALSE)</f>
        <v>16</v>
      </c>
      <c r="AW54" s="139">
        <f>VLOOKUP(AV54,Баллы!$A$2:$B$101,2)+AX54/2</f>
        <v>79</v>
      </c>
      <c r="AX54" s="124">
        <f>VLOOKUP(C54,'11'!$B$9:$H$521,6,FALSE)</f>
        <v>8</v>
      </c>
    </row>
    <row r="55" spans="1:50" ht="14.4" customHeight="1">
      <c r="A55" s="245">
        <f>IF(D55=0," ",RANK(D55,$D$3:$D$1041,0))</f>
        <v>53</v>
      </c>
      <c r="B55" s="246">
        <v>53</v>
      </c>
      <c r="C55" s="108" t="s">
        <v>276</v>
      </c>
      <c r="D55" s="114">
        <f>I55+M55+Q55+U55+Y55+AC55+AG55+AK55+AO55+AW55+AS55</f>
        <v>167</v>
      </c>
      <c r="E55" s="115">
        <f>J55+N55+R55+V55+Z55+AD55+AH55+AL55+AP55+AX55+AT55</f>
        <v>40</v>
      </c>
      <c r="F55" s="119">
        <f>COUNTA(H55,L55,P55,T55,X55,AB55,AF55,AJ55,AN55,AV55,AR55)</f>
        <v>2</v>
      </c>
      <c r="G55" s="125"/>
      <c r="H55" s="5"/>
      <c r="I55" s="140"/>
      <c r="J55" s="126"/>
      <c r="K55" s="120"/>
      <c r="L55" s="98"/>
      <c r="M55" s="144"/>
      <c r="N55" s="129"/>
      <c r="O55" s="146"/>
      <c r="P55" s="98"/>
      <c r="Q55" s="144"/>
      <c r="R55" s="147"/>
      <c r="S55" s="121"/>
      <c r="T55" s="5"/>
      <c r="U55" s="140"/>
      <c r="V55" s="130"/>
      <c r="W55" s="149">
        <f>VLOOKUP(C55,'5'!$B$50:$H$423,3,FALSE)</f>
        <v>0.1575462962962963</v>
      </c>
      <c r="X55" s="98">
        <f>VLOOKUP(C55,'5'!$B$50:$H$423,4,FALSE)</f>
        <v>29</v>
      </c>
      <c r="Y55" s="144">
        <f>VLOOKUP(X55,Баллы!$A$2:$B$101,2)+Z55/2</f>
        <v>74.5</v>
      </c>
      <c r="Z55" s="147">
        <f>VLOOKUP(C55,'5'!$B$50:$H$423,6,FALSE)</f>
        <v>25</v>
      </c>
      <c r="AA55" s="148"/>
      <c r="AB55" s="98"/>
      <c r="AC55" s="144"/>
      <c r="AD55" s="129"/>
      <c r="AE55" s="136"/>
      <c r="AF55" s="5"/>
      <c r="AG55" s="140"/>
      <c r="AH55" s="126"/>
      <c r="AI55" s="155">
        <f>VLOOKUP(C55,'8'!$B$6:$H$193,3,FALSE)</f>
        <v>6.6562499999999997E-2</v>
      </c>
      <c r="AJ55" s="123">
        <f>VLOOKUP(C55,'8'!$B$6:$H$193,4,FALSE)</f>
        <v>8</v>
      </c>
      <c r="AK55" s="139">
        <f>VLOOKUP(AJ55,Баллы!$A$2:$B$101,2)+AL55/2</f>
        <v>92.5</v>
      </c>
      <c r="AL55" s="124">
        <f>VLOOKUP(C55,'8'!$B$6:$H$193,6,FALSE)</f>
        <v>15</v>
      </c>
      <c r="AM55" s="155"/>
      <c r="AN55" s="123"/>
      <c r="AO55" s="139"/>
      <c r="AP55" s="124"/>
      <c r="AQ55" s="122"/>
      <c r="AR55" s="123"/>
      <c r="AS55" s="139"/>
      <c r="AT55" s="124"/>
      <c r="AU55" s="122"/>
      <c r="AV55" s="123"/>
      <c r="AW55" s="139"/>
      <c r="AX55" s="124"/>
    </row>
    <row r="56" spans="1:50" ht="14.4" customHeight="1">
      <c r="A56" s="245">
        <f>IF(D56=0," ",RANK(D56,$D$3:$D$1041,0))</f>
        <v>53</v>
      </c>
      <c r="B56" s="246">
        <v>54</v>
      </c>
      <c r="C56" s="107" t="s">
        <v>2350</v>
      </c>
      <c r="D56" s="114">
        <f>I56+M56+Q56+U56+Y56+AC56+AG56+AK56+AO56+AW56+AS56</f>
        <v>167</v>
      </c>
      <c r="E56" s="115">
        <f>J56+N56+R56+V56+Z56+AD56+AH56+AL56+AP56+AX56+AT56</f>
        <v>20</v>
      </c>
      <c r="F56" s="119">
        <f>COUNTA(H56,L56,P56,T56,X56,AB56,AF56,AJ56,AN56,AV56,AR56)</f>
        <v>2</v>
      </c>
      <c r="G56" s="125"/>
      <c r="H56" s="5"/>
      <c r="I56" s="140"/>
      <c r="J56" s="126"/>
      <c r="K56" s="120"/>
      <c r="L56" s="98"/>
      <c r="M56" s="144"/>
      <c r="N56" s="129"/>
      <c r="O56" s="146"/>
      <c r="P56" s="98"/>
      <c r="Q56" s="144"/>
      <c r="R56" s="147"/>
      <c r="S56" s="121">
        <f>VLOOKUP(C56,'4'!$B$2:$I$1053,3,FALSE)</f>
        <v>3.7962962962962962E-2</v>
      </c>
      <c r="T56" s="14">
        <f>VLOOKUP(C56,'4'!$B$2:$I$1053,4,FALSE)</f>
        <v>19</v>
      </c>
      <c r="U56" s="140">
        <f>VLOOKUP(T56,Баллы!$A$2:$B$101,2)+V56/2</f>
        <v>77</v>
      </c>
      <c r="V56" s="130">
        <f>VLOOKUP(C56,'4'!$B$2:$I$1053,6,FALSE)</f>
        <v>10</v>
      </c>
      <c r="W56" s="149"/>
      <c r="X56" s="98"/>
      <c r="Y56" s="144"/>
      <c r="Z56" s="147"/>
      <c r="AA56" s="148"/>
      <c r="AB56" s="98"/>
      <c r="AC56" s="144"/>
      <c r="AD56" s="129"/>
      <c r="AE56" s="136"/>
      <c r="AF56" s="5"/>
      <c r="AG56" s="140"/>
      <c r="AH56" s="126"/>
      <c r="AI56" s="155"/>
      <c r="AJ56" s="123"/>
      <c r="AK56" s="139"/>
      <c r="AL56" s="124"/>
      <c r="AM56" s="155">
        <f>VLOOKUP(C56,'9'!$B$2:$H$1187,3,FALSE)</f>
        <v>3.6724537037037035E-2</v>
      </c>
      <c r="AN56" s="123">
        <f>VLOOKUP(C56,'9'!$B$2:$H$1187,4,FALSE)</f>
        <v>8</v>
      </c>
      <c r="AO56" s="139">
        <f>VLOOKUP(AN56,Баллы!$A$2:$B$101,2)+AP56/2</f>
        <v>90</v>
      </c>
      <c r="AP56" s="124">
        <f>VLOOKUP(C56,'9'!$B$2:$H$1187,6,FALSE)</f>
        <v>10</v>
      </c>
      <c r="AQ56" s="122"/>
      <c r="AR56" s="123"/>
      <c r="AS56" s="139"/>
      <c r="AT56" s="124"/>
      <c r="AU56" s="122"/>
      <c r="AV56" s="123"/>
      <c r="AW56" s="139"/>
      <c r="AX56" s="124"/>
    </row>
    <row r="57" spans="1:50" ht="14.4" customHeight="1">
      <c r="A57" s="245">
        <f>IF(D57=0," ",RANK(D57,$D$3:$D$1041,0))</f>
        <v>55</v>
      </c>
      <c r="B57" s="246">
        <v>55</v>
      </c>
      <c r="C57" s="108" t="s">
        <v>1222</v>
      </c>
      <c r="D57" s="114">
        <f>I57+M57+Q57+U57+Y57+AC57+AG57+AK57+AO57+AW57+AS57</f>
        <v>166</v>
      </c>
      <c r="E57" s="115">
        <f>J57+N57+R57+V57+Z57+AD57+AH57+AL57+AP57+AX57+AT57</f>
        <v>56</v>
      </c>
      <c r="F57" s="119">
        <f>COUNTA(H57,L57,P57,T57,X57,AB57,AF57,AJ57,AN57,AV57,AR57)</f>
        <v>2</v>
      </c>
      <c r="G57" s="125"/>
      <c r="H57" s="5"/>
      <c r="I57" s="140"/>
      <c r="J57" s="126"/>
      <c r="K57" s="120"/>
      <c r="L57" s="98"/>
      <c r="M57" s="144"/>
      <c r="N57" s="129"/>
      <c r="O57" s="146"/>
      <c r="P57" s="98"/>
      <c r="Q57" s="144"/>
      <c r="R57" s="147"/>
      <c r="S57" s="121"/>
      <c r="T57" s="5"/>
      <c r="U57" s="140"/>
      <c r="V57" s="130"/>
      <c r="W57" s="149">
        <f>VLOOKUP(C57,'5'!$B$50:$H$423,3,FALSE)</f>
        <v>0.15574074074074074</v>
      </c>
      <c r="X57" s="98">
        <f>VLOOKUP(C57,'5'!$B$50:$H$423,4,FALSE)</f>
        <v>26</v>
      </c>
      <c r="Y57" s="144">
        <f>VLOOKUP(X57,Баллы!$A$2:$B$101,2)+Z57/2</f>
        <v>77.5</v>
      </c>
      <c r="Z57" s="147">
        <f>VLOOKUP(C57,'5'!$B$50:$H$423,6,FALSE)</f>
        <v>25</v>
      </c>
      <c r="AA57" s="148"/>
      <c r="AB57" s="98"/>
      <c r="AC57" s="144"/>
      <c r="AD57" s="129"/>
      <c r="AE57" s="136"/>
      <c r="AF57" s="5"/>
      <c r="AG57" s="140"/>
      <c r="AH57" s="126"/>
      <c r="AI57" s="155"/>
      <c r="AJ57" s="123"/>
      <c r="AK57" s="139"/>
      <c r="AL57" s="124"/>
      <c r="AM57" s="155"/>
      <c r="AN57" s="123"/>
      <c r="AO57" s="139"/>
      <c r="AP57" s="124"/>
      <c r="AQ57" s="122"/>
      <c r="AR57" s="123"/>
      <c r="AS57" s="139"/>
      <c r="AT57" s="124"/>
      <c r="AU57" s="122">
        <f>VLOOKUP(C57,'11'!$B$9:$H$521,3,FALSE)</f>
        <v>0.17458333333333334</v>
      </c>
      <c r="AV57" s="123">
        <f>VLOOKUP(C57,'11'!$B$9:$H$521,4,FALSE)</f>
        <v>18</v>
      </c>
      <c r="AW57" s="139">
        <f>VLOOKUP(AV57,Баллы!$A$2:$B$101,2)+AX57/2</f>
        <v>88.5</v>
      </c>
      <c r="AX57" s="124">
        <f>VLOOKUP(C57,'11'!$B$9:$H$521,6,FALSE)</f>
        <v>31</v>
      </c>
    </row>
    <row r="58" spans="1:50" ht="14.4" customHeight="1">
      <c r="A58" s="245">
        <f>IF(D58=0," ",RANK(D58,$D$3:$D$1041,0))</f>
        <v>56</v>
      </c>
      <c r="B58" s="246">
        <v>56</v>
      </c>
      <c r="C58" s="104" t="s">
        <v>6216</v>
      </c>
      <c r="D58" s="114">
        <f>I58+M58+Q58+U58+Y58+AC58+AG58+AK58+AO58+AW58+AS58</f>
        <v>154.5</v>
      </c>
      <c r="E58" s="115">
        <f>J58+N58+R58+V58+Z58+AD58+AH58+AL58+AP58+AX58+AT58</f>
        <v>25</v>
      </c>
      <c r="F58" s="119">
        <f>COUNTA(H58,L58,P58,T58,X58,AB58,AF58,AJ58,AN58,AV58,AR58)</f>
        <v>2</v>
      </c>
      <c r="G58" s="125"/>
      <c r="H58" s="5"/>
      <c r="I58" s="140"/>
      <c r="J58" s="126"/>
      <c r="K58" s="120"/>
      <c r="L58" s="98"/>
      <c r="M58" s="144"/>
      <c r="N58" s="129"/>
      <c r="O58" s="146"/>
      <c r="P58" s="98"/>
      <c r="Q58" s="144"/>
      <c r="R58" s="147"/>
      <c r="S58" s="121"/>
      <c r="T58" s="5"/>
      <c r="U58" s="140"/>
      <c r="V58" s="130"/>
      <c r="W58" s="149"/>
      <c r="X58" s="98"/>
      <c r="Y58" s="144"/>
      <c r="Z58" s="147"/>
      <c r="AA58" s="148"/>
      <c r="AB58" s="98"/>
      <c r="AC58" s="144"/>
      <c r="AD58" s="129"/>
      <c r="AE58" s="136"/>
      <c r="AF58" s="5"/>
      <c r="AG58" s="140"/>
      <c r="AH58" s="126"/>
      <c r="AI58" s="155"/>
      <c r="AJ58" s="123"/>
      <c r="AK58" s="139"/>
      <c r="AL58" s="124"/>
      <c r="AM58" s="155"/>
      <c r="AN58" s="123"/>
      <c r="AO58" s="139"/>
      <c r="AP58" s="124"/>
      <c r="AQ58" s="122">
        <f>VLOOKUP(C58,'10'!$B$8:$H$232,3,FALSE)</f>
        <v>4.8773148148148149E-2</v>
      </c>
      <c r="AR58" s="123">
        <f>VLOOKUP(C58,'10'!$B$8:$H$232,4,FALSE)</f>
        <v>22</v>
      </c>
      <c r="AS58" s="139">
        <f>VLOOKUP(AR58,Баллы!$A$2:$B$101,2)+AT58/2</f>
        <v>74</v>
      </c>
      <c r="AT58" s="124">
        <f>VLOOKUP(C58,'10'!$B$8:$H$232,6,FALSE)</f>
        <v>10</v>
      </c>
      <c r="AU58" s="122">
        <f>VLOOKUP(C58,'11'!$B$9:$H$521,3,FALSE)</f>
        <v>6.3831018518518523E-2</v>
      </c>
      <c r="AV58" s="123">
        <f>VLOOKUP(C58,'11'!$B$9:$H$521,4,FALSE)</f>
        <v>18</v>
      </c>
      <c r="AW58" s="139">
        <f>VLOOKUP(AV58,Баллы!$A$2:$B$101,2)+AX58/2</f>
        <v>80.5</v>
      </c>
      <c r="AX58" s="124">
        <f>VLOOKUP(C58,'11'!$B$9:$H$521,6,FALSE)</f>
        <v>15</v>
      </c>
    </row>
    <row r="59" spans="1:50" ht="14.4" customHeight="1">
      <c r="A59" s="245">
        <f>IF(D59=0," ",RANK(D59,$D$3:$D$1041,0))</f>
        <v>57</v>
      </c>
      <c r="B59" s="246">
        <v>57</v>
      </c>
      <c r="C59" s="104" t="s">
        <v>2738</v>
      </c>
      <c r="D59" s="114">
        <f>I59+M59+Q59+U59+Y59+AC59+AG59+AK59+AO59+AW59+AS59</f>
        <v>153</v>
      </c>
      <c r="E59" s="115">
        <f>J59+N59+R59+V59+Z59+AD59+AH59+AL59+AP59+AX59+AT59</f>
        <v>30</v>
      </c>
      <c r="F59" s="119">
        <f>COUNTA(H59,L59,P59,T59,X59,AB59,AF59,AJ59,AN59,AV59,AR59)</f>
        <v>2</v>
      </c>
      <c r="G59" s="125"/>
      <c r="H59" s="5"/>
      <c r="I59" s="140"/>
      <c r="J59" s="126"/>
      <c r="K59" s="120"/>
      <c r="L59" s="98"/>
      <c r="M59" s="144"/>
      <c r="N59" s="129"/>
      <c r="O59" s="146"/>
      <c r="P59" s="98"/>
      <c r="Q59" s="144"/>
      <c r="R59" s="147"/>
      <c r="S59" s="121"/>
      <c r="T59" s="5"/>
      <c r="U59" s="140"/>
      <c r="V59" s="130"/>
      <c r="W59" s="149"/>
      <c r="X59" s="98"/>
      <c r="Y59" s="144"/>
      <c r="Z59" s="147"/>
      <c r="AA59" s="148"/>
      <c r="AB59" s="98"/>
      <c r="AC59" s="144"/>
      <c r="AD59" s="129"/>
      <c r="AE59" s="136"/>
      <c r="AF59" s="5"/>
      <c r="AG59" s="140"/>
      <c r="AH59" s="126"/>
      <c r="AI59" s="155">
        <f>VLOOKUP(C59,'8'!$B$6:$H$193,3,FALSE)</f>
        <v>7.0081018518518515E-2</v>
      </c>
      <c r="AJ59" s="123">
        <f>VLOOKUP(C59,'8'!$B$6:$H$193,4,FALSE)</f>
        <v>12</v>
      </c>
      <c r="AK59" s="139">
        <f>VLOOKUP(AJ59,Баллы!$A$2:$B$101,2)+AL59/2</f>
        <v>86.5</v>
      </c>
      <c r="AL59" s="124">
        <f>VLOOKUP(C59,'8'!$B$6:$H$193,6,FALSE)</f>
        <v>15</v>
      </c>
      <c r="AM59" s="155"/>
      <c r="AN59" s="123"/>
      <c r="AO59" s="139"/>
      <c r="AP59" s="124"/>
      <c r="AQ59" s="122"/>
      <c r="AR59" s="123"/>
      <c r="AS59" s="139"/>
      <c r="AT59" s="124"/>
      <c r="AU59" s="122">
        <f>VLOOKUP(C59,'11'!$B$9:$H$521,3,FALSE)</f>
        <v>7.075231481481481E-2</v>
      </c>
      <c r="AV59" s="123">
        <f>VLOOKUP(C59,'11'!$B$9:$H$521,4,FALSE)</f>
        <v>32</v>
      </c>
      <c r="AW59" s="139">
        <f>VLOOKUP(AV59,Баллы!$A$2:$B$101,2)+AX59/2</f>
        <v>66.5</v>
      </c>
      <c r="AX59" s="124">
        <f>VLOOKUP(C59,'11'!$B$9:$H$521,6,FALSE)</f>
        <v>15</v>
      </c>
    </row>
    <row r="60" spans="1:50" ht="14.4" customHeight="1">
      <c r="A60" s="245">
        <f>IF(D60=0," ",RANK(D60,$D$3:$D$1041,0))</f>
        <v>58</v>
      </c>
      <c r="B60" s="246">
        <v>58</v>
      </c>
      <c r="C60" s="104" t="s">
        <v>2717</v>
      </c>
      <c r="D60" s="114">
        <f>I60+M60+Q60+U60+Y60+AC60+AG60+AK60+AO60+AW60+AS60</f>
        <v>152.5</v>
      </c>
      <c r="E60" s="115">
        <f>J60+N60+R60+V60+Z60+AD60+AH60+AL60+AP60+AX60+AT60</f>
        <v>13</v>
      </c>
      <c r="F60" s="119">
        <f>COUNTA(H60,L60,P60,T60,X60,AB60,AF60,AJ60,AN60,AV60,AR60)</f>
        <v>2</v>
      </c>
      <c r="G60" s="125"/>
      <c r="H60" s="5"/>
      <c r="I60" s="140"/>
      <c r="J60" s="126"/>
      <c r="K60" s="120"/>
      <c r="L60" s="98"/>
      <c r="M60" s="144"/>
      <c r="N60" s="129"/>
      <c r="O60" s="146"/>
      <c r="P60" s="98"/>
      <c r="Q60" s="144"/>
      <c r="R60" s="147"/>
      <c r="S60" s="121"/>
      <c r="T60" s="5"/>
      <c r="U60" s="140"/>
      <c r="V60" s="130"/>
      <c r="W60" s="149"/>
      <c r="X60" s="98"/>
      <c r="Y60" s="144"/>
      <c r="Z60" s="147"/>
      <c r="AA60" s="148"/>
      <c r="AB60" s="98"/>
      <c r="AC60" s="144"/>
      <c r="AD60" s="129"/>
      <c r="AE60" s="136"/>
      <c r="AF60" s="5"/>
      <c r="AG60" s="140"/>
      <c r="AH60" s="126"/>
      <c r="AI60" s="155">
        <f>VLOOKUP(C60,'8'!$B$6:$H$193,3,FALSE)</f>
        <v>2.2870370370370371E-2</v>
      </c>
      <c r="AJ60" s="123">
        <f>VLOOKUP(C60,'8'!$B$6:$H$193,4,FALSE)</f>
        <v>10</v>
      </c>
      <c r="AK60" s="139">
        <f>VLOOKUP(AJ60,Баллы!$A$2:$B$101,2)+AL60/2</f>
        <v>83.5</v>
      </c>
      <c r="AL60" s="124">
        <f>VLOOKUP(C60,'8'!$B$6:$H$193,6,FALSE)</f>
        <v>5</v>
      </c>
      <c r="AM60" s="155"/>
      <c r="AN60" s="123"/>
      <c r="AO60" s="139"/>
      <c r="AP60" s="124"/>
      <c r="AQ60" s="122"/>
      <c r="AR60" s="123"/>
      <c r="AS60" s="139"/>
      <c r="AT60" s="124"/>
      <c r="AU60" s="122">
        <f>VLOOKUP(C60,'11'!$B$9:$H$521,3,FALSE)</f>
        <v>3.6666666666666667E-2</v>
      </c>
      <c r="AV60" s="123">
        <f>VLOOKUP(C60,'11'!$B$9:$H$521,4,FALSE)</f>
        <v>26</v>
      </c>
      <c r="AW60" s="139">
        <f>VLOOKUP(AV60,Баллы!$A$2:$B$101,2)+AX60/2</f>
        <v>69</v>
      </c>
      <c r="AX60" s="124">
        <f>VLOOKUP(C60,'11'!$B$9:$H$521,6,FALSE)</f>
        <v>8</v>
      </c>
    </row>
    <row r="61" spans="1:50" ht="14.4" customHeight="1">
      <c r="A61" s="245">
        <f>IF(D61=0," ",RANK(D61,$D$3:$D$1041,0))</f>
        <v>59</v>
      </c>
      <c r="B61" s="246">
        <v>59</v>
      </c>
      <c r="C61" s="104" t="s">
        <v>6211</v>
      </c>
      <c r="D61" s="114">
        <f>I61+M61+Q61+U61+Y61+AC61+AG61+AK61+AO61+AW61+AS61</f>
        <v>150.5</v>
      </c>
      <c r="E61" s="115">
        <f>J61+N61+R61+V61+Z61+AD61+AH61+AL61+AP61+AX61+AT61</f>
        <v>25</v>
      </c>
      <c r="F61" s="119">
        <f>COUNTA(H61,L61,P61,T61,X61,AB61,AF61,AJ61,AN61,AV61,AR61)</f>
        <v>2</v>
      </c>
      <c r="G61" s="125"/>
      <c r="H61" s="5"/>
      <c r="I61" s="140"/>
      <c r="J61" s="126"/>
      <c r="K61" s="120"/>
      <c r="L61" s="98"/>
      <c r="M61" s="144"/>
      <c r="N61" s="129"/>
      <c r="O61" s="146"/>
      <c r="P61" s="98"/>
      <c r="Q61" s="144"/>
      <c r="R61" s="147"/>
      <c r="S61" s="121"/>
      <c r="T61" s="5"/>
      <c r="U61" s="140"/>
      <c r="V61" s="130"/>
      <c r="W61" s="149"/>
      <c r="X61" s="98"/>
      <c r="Y61" s="144"/>
      <c r="Z61" s="147"/>
      <c r="AA61" s="148"/>
      <c r="AB61" s="98"/>
      <c r="AC61" s="144"/>
      <c r="AD61" s="129"/>
      <c r="AE61" s="136"/>
      <c r="AF61" s="5"/>
      <c r="AG61" s="140"/>
      <c r="AH61" s="126"/>
      <c r="AI61" s="155"/>
      <c r="AJ61" s="123"/>
      <c r="AK61" s="139"/>
      <c r="AL61" s="124"/>
      <c r="AM61" s="155"/>
      <c r="AN61" s="123"/>
      <c r="AO61" s="139"/>
      <c r="AP61" s="124"/>
      <c r="AQ61" s="122">
        <f>VLOOKUP(C61,'10'!$B$8:$H$232,3,FALSE)</f>
        <v>3.8715277777777779E-2</v>
      </c>
      <c r="AR61" s="123">
        <f>VLOOKUP(C61,'10'!$B$8:$H$232,4,FALSE)</f>
        <v>3</v>
      </c>
      <c r="AS61" s="139">
        <f>VLOOKUP(AR61,Баллы!$A$2:$B$101,2)+AT61/2</f>
        <v>100</v>
      </c>
      <c r="AT61" s="124">
        <f>VLOOKUP(C61,'10'!$B$8:$H$232,6,FALSE)</f>
        <v>10</v>
      </c>
      <c r="AU61" s="122">
        <f>VLOOKUP(C61,'11'!$B$9:$H$521,3,FALSE)</f>
        <v>7.7372685185185183E-2</v>
      </c>
      <c r="AV61" s="123">
        <f>VLOOKUP(C61,'11'!$B$9:$H$521,4,FALSE)</f>
        <v>48</v>
      </c>
      <c r="AW61" s="139">
        <f>VLOOKUP(AV61,Баллы!$A$2:$B$101,2)+AX61/2</f>
        <v>50.5</v>
      </c>
      <c r="AX61" s="124">
        <f>VLOOKUP(C61,'11'!$B$9:$H$521,6,FALSE)</f>
        <v>15</v>
      </c>
    </row>
    <row r="62" spans="1:50" ht="14.4" customHeight="1">
      <c r="A62" s="245">
        <f>IF(D62=0," ",RANK(D62,$D$3:$D$1041,0))</f>
        <v>60</v>
      </c>
      <c r="B62" s="246">
        <v>60</v>
      </c>
      <c r="C62" s="104" t="s">
        <v>815</v>
      </c>
      <c r="D62" s="114">
        <f>I62+M62+Q62+U62+Y62+AC62+AG62+AK62+AO62+AW62+AS62</f>
        <v>145.5</v>
      </c>
      <c r="E62" s="115">
        <f>J62+N62+R62+V62+Z62+AD62+AH62+AL62+AP62+AX62+AT62</f>
        <v>15</v>
      </c>
      <c r="F62" s="119">
        <f>COUNTA(H62,L62,P62,T62,X62,AB62,AF62,AJ62,AN62,AV62,AR62)</f>
        <v>2</v>
      </c>
      <c r="G62" s="125"/>
      <c r="H62" s="5"/>
      <c r="I62" s="140"/>
      <c r="J62" s="126"/>
      <c r="K62" s="120">
        <f>VLOOKUP(C62,'2'!$B$101:$H$575,3,FALSE)</f>
        <v>2.1597222222222223E-2</v>
      </c>
      <c r="L62" s="98">
        <f>VLOOKUP(C62,'2'!$B$101:$H$575,4,FALSE)</f>
        <v>11</v>
      </c>
      <c r="M62" s="144">
        <f>VLOOKUP(L62,Баллы!$A$2:$B$101,2)+N62/2</f>
        <v>82.5</v>
      </c>
      <c r="N62" s="129">
        <f>VLOOKUP(C62,'2'!$B$101:$H$575,6,FALSE)</f>
        <v>5</v>
      </c>
      <c r="O62" s="146"/>
      <c r="P62" s="98"/>
      <c r="Q62" s="144"/>
      <c r="R62" s="147"/>
      <c r="S62" s="121"/>
      <c r="T62" s="5"/>
      <c r="U62" s="140"/>
      <c r="V62" s="130"/>
      <c r="W62" s="149">
        <f>VLOOKUP(C62,'5'!$B$50:$H$423,3,FALSE)</f>
        <v>4.5370370370370366E-2</v>
      </c>
      <c r="X62" s="98">
        <f>VLOOKUP(C62,'5'!$B$50:$H$423,4,FALSE)</f>
        <v>33</v>
      </c>
      <c r="Y62" s="144">
        <f>VLOOKUP(X62,Баллы!$A$2:$B$101,2)+Z62/2</f>
        <v>63</v>
      </c>
      <c r="Z62" s="147">
        <f>VLOOKUP(C62,'5'!$B$50:$H$423,6,FALSE)</f>
        <v>10</v>
      </c>
      <c r="AA62" s="148"/>
      <c r="AB62" s="98"/>
      <c r="AC62" s="144"/>
      <c r="AD62" s="129"/>
      <c r="AE62" s="136"/>
      <c r="AF62" s="5"/>
      <c r="AG62" s="140"/>
      <c r="AH62" s="126"/>
      <c r="AI62" s="155"/>
      <c r="AJ62" s="123"/>
      <c r="AK62" s="139"/>
      <c r="AL62" s="124"/>
      <c r="AM62" s="155"/>
      <c r="AN62" s="123"/>
      <c r="AO62" s="139"/>
      <c r="AP62" s="124"/>
      <c r="AQ62" s="122"/>
      <c r="AR62" s="123"/>
      <c r="AS62" s="139"/>
      <c r="AT62" s="124"/>
      <c r="AU62" s="122"/>
      <c r="AV62" s="123"/>
      <c r="AW62" s="139"/>
      <c r="AX62" s="124"/>
    </row>
    <row r="63" spans="1:50" ht="14.4" customHeight="1">
      <c r="A63" s="245">
        <f>IF(D63=0," ",RANK(D63,$D$3:$D$1041,0))</f>
        <v>61</v>
      </c>
      <c r="B63" s="246">
        <v>61</v>
      </c>
      <c r="C63" s="108" t="s">
        <v>1224</v>
      </c>
      <c r="D63" s="114">
        <f>I63+M63+Q63+U63+Y63+AC63+AG63+AK63+AO63+AW63+AS63</f>
        <v>145</v>
      </c>
      <c r="E63" s="115">
        <f>J63+N63+R63+V63+Z63+AD63+AH63+AL63+AP63+AX63+AT63</f>
        <v>40</v>
      </c>
      <c r="F63" s="119">
        <f>COUNTA(H63,L63,P63,T63,X63,AB63,AF63,AJ63,AN63,AV63,AR63)</f>
        <v>2</v>
      </c>
      <c r="G63" s="125"/>
      <c r="H63" s="5"/>
      <c r="I63" s="140"/>
      <c r="J63" s="126"/>
      <c r="K63" s="120"/>
      <c r="L63" s="98"/>
      <c r="M63" s="144"/>
      <c r="N63" s="129"/>
      <c r="O63" s="146"/>
      <c r="P63" s="98"/>
      <c r="Q63" s="144"/>
      <c r="R63" s="147"/>
      <c r="S63" s="121"/>
      <c r="T63" s="5"/>
      <c r="U63" s="140"/>
      <c r="V63" s="130"/>
      <c r="W63" s="149">
        <f>VLOOKUP(C63,'5'!$B$50:$H$423,3,FALSE)</f>
        <v>0.15592592592592594</v>
      </c>
      <c r="X63" s="98">
        <f>VLOOKUP(C63,'5'!$B$50:$H$423,4,FALSE)</f>
        <v>28</v>
      </c>
      <c r="Y63" s="144">
        <f>VLOOKUP(X63,Баллы!$A$2:$B$101,2)+Z63/2</f>
        <v>75.5</v>
      </c>
      <c r="Z63" s="147">
        <f>VLOOKUP(C63,'5'!$B$50:$H$423,6,FALSE)</f>
        <v>25</v>
      </c>
      <c r="AA63" s="148"/>
      <c r="AB63" s="98"/>
      <c r="AC63" s="144"/>
      <c r="AD63" s="129"/>
      <c r="AE63" s="136"/>
      <c r="AF63" s="5"/>
      <c r="AG63" s="140"/>
      <c r="AH63" s="126"/>
      <c r="AI63" s="155"/>
      <c r="AJ63" s="123"/>
      <c r="AK63" s="139"/>
      <c r="AL63" s="124"/>
      <c r="AM63" s="155"/>
      <c r="AN63" s="123"/>
      <c r="AO63" s="139"/>
      <c r="AP63" s="124"/>
      <c r="AQ63" s="122"/>
      <c r="AR63" s="123"/>
      <c r="AS63" s="139"/>
      <c r="AT63" s="124"/>
      <c r="AU63" s="122">
        <f>VLOOKUP(C63,'11'!$B$9:$H$521,3,FALSE)</f>
        <v>6.8599537037037042E-2</v>
      </c>
      <c r="AV63" s="123">
        <f>VLOOKUP(C63,'11'!$B$9:$H$521,4,FALSE)</f>
        <v>29</v>
      </c>
      <c r="AW63" s="139">
        <f>VLOOKUP(AV63,Баллы!$A$2:$B$101,2)+AX63/2</f>
        <v>69.5</v>
      </c>
      <c r="AX63" s="124">
        <f>VLOOKUP(C63,'11'!$B$9:$H$521,6,FALSE)</f>
        <v>15</v>
      </c>
    </row>
    <row r="64" spans="1:50" ht="14.4" customHeight="1">
      <c r="A64" s="245">
        <f>IF(D64=0," ",RANK(D64,$D$3:$D$1041,0))</f>
        <v>62</v>
      </c>
      <c r="B64" s="246">
        <v>62</v>
      </c>
      <c r="C64" s="104" t="s">
        <v>816</v>
      </c>
      <c r="D64" s="114">
        <f>I64+M64+Q64+U64+Y64+AC64+AG64+AK64+AO64+AW64+AS64</f>
        <v>142.5</v>
      </c>
      <c r="E64" s="115">
        <f>J64+N64+R64+V64+Z64+AD64+AH64+AL64+AP64+AX64+AT64</f>
        <v>13</v>
      </c>
      <c r="F64" s="119">
        <f>COUNTA(H64,L64,P64,T64,X64,AB64,AF64,AJ64,AN64,AV64,AR64)</f>
        <v>2</v>
      </c>
      <c r="G64" s="125"/>
      <c r="H64" s="5"/>
      <c r="I64" s="140"/>
      <c r="J64" s="126"/>
      <c r="K64" s="120">
        <f>VLOOKUP(C64,'2'!$B$101:$H$575,3,FALSE)</f>
        <v>2.1712962962962962E-2</v>
      </c>
      <c r="L64" s="98">
        <f>VLOOKUP(C64,'2'!$B$101:$H$575,4,FALSE)</f>
        <v>13</v>
      </c>
      <c r="M64" s="144">
        <f>VLOOKUP(L64,Баллы!$A$2:$B$101,2)+N64/2</f>
        <v>80.5</v>
      </c>
      <c r="N64" s="129">
        <f>VLOOKUP(C64,'2'!$B$101:$H$575,6,FALSE)</f>
        <v>5</v>
      </c>
      <c r="O64" s="146"/>
      <c r="P64" s="98"/>
      <c r="Q64" s="144"/>
      <c r="R64" s="147"/>
      <c r="S64" s="121"/>
      <c r="T64" s="5"/>
      <c r="U64" s="140"/>
      <c r="V64" s="130"/>
      <c r="W64" s="149"/>
      <c r="X64" s="98"/>
      <c r="Y64" s="144"/>
      <c r="Z64" s="147"/>
      <c r="AA64" s="148"/>
      <c r="AB64" s="98"/>
      <c r="AC64" s="144"/>
      <c r="AD64" s="129"/>
      <c r="AE64" s="136"/>
      <c r="AF64" s="5"/>
      <c r="AG64" s="140"/>
      <c r="AH64" s="126"/>
      <c r="AI64" s="155"/>
      <c r="AJ64" s="123"/>
      <c r="AK64" s="139"/>
      <c r="AL64" s="124"/>
      <c r="AM64" s="155"/>
      <c r="AN64" s="123"/>
      <c r="AO64" s="139"/>
      <c r="AP64" s="124"/>
      <c r="AQ64" s="122"/>
      <c r="AR64" s="123"/>
      <c r="AS64" s="139"/>
      <c r="AT64" s="124"/>
      <c r="AU64" s="122">
        <f>VLOOKUP(C64,'11'!$B$9:$H$521,3,FALSE)</f>
        <v>3.7673611111111109E-2</v>
      </c>
      <c r="AV64" s="123">
        <f>VLOOKUP(C64,'11'!$B$9:$H$521,4,FALSE)</f>
        <v>33</v>
      </c>
      <c r="AW64" s="139">
        <f>VLOOKUP(AV64,Баллы!$A$2:$B$101,2)+AX64/2</f>
        <v>62</v>
      </c>
      <c r="AX64" s="124">
        <f>VLOOKUP(C64,'11'!$B$9:$H$521,6,FALSE)</f>
        <v>8</v>
      </c>
    </row>
    <row r="65" spans="1:50" ht="14.4" customHeight="1">
      <c r="A65" s="245">
        <f>IF(D65=0," ",RANK(D65,$D$3:$D$1041,0))</f>
        <v>63</v>
      </c>
      <c r="B65" s="246">
        <v>63</v>
      </c>
      <c r="C65" s="104" t="s">
        <v>2737</v>
      </c>
      <c r="D65" s="114">
        <f>I65+M65+Q65+U65+Y65+AC65+AG65+AK65+AO65+AW65+AS65</f>
        <v>142</v>
      </c>
      <c r="E65" s="115">
        <f>J65+N65+R65+V65+Z65+AD65+AH65+AL65+AP65+AX65+AT65</f>
        <v>30</v>
      </c>
      <c r="F65" s="119">
        <f>COUNTA(H65,L65,P65,T65,X65,AB65,AF65,AJ65,AN65,AV65,AR65)</f>
        <v>2</v>
      </c>
      <c r="G65" s="125"/>
      <c r="H65" s="5"/>
      <c r="I65" s="140"/>
      <c r="J65" s="126"/>
      <c r="K65" s="120"/>
      <c r="L65" s="98"/>
      <c r="M65" s="144"/>
      <c r="N65" s="129"/>
      <c r="O65" s="146"/>
      <c r="P65" s="98"/>
      <c r="Q65" s="144"/>
      <c r="R65" s="147"/>
      <c r="S65" s="121"/>
      <c r="T65" s="5"/>
      <c r="U65" s="140"/>
      <c r="V65" s="130"/>
      <c r="W65" s="149"/>
      <c r="X65" s="98"/>
      <c r="Y65" s="144"/>
      <c r="Z65" s="147"/>
      <c r="AA65" s="148"/>
      <c r="AB65" s="98"/>
      <c r="AC65" s="144"/>
      <c r="AD65" s="129"/>
      <c r="AE65" s="136"/>
      <c r="AF65" s="5"/>
      <c r="AG65" s="140"/>
      <c r="AH65" s="126"/>
      <c r="AI65" s="155">
        <f>VLOOKUP(C65,'8'!$B$6:$H$193,3,FALSE)</f>
        <v>7.4791666666666673E-2</v>
      </c>
      <c r="AJ65" s="123">
        <f>VLOOKUP(C65,'8'!$B$6:$H$193,4,FALSE)</f>
        <v>15</v>
      </c>
      <c r="AK65" s="139">
        <f>VLOOKUP(AJ65,Баллы!$A$2:$B$101,2)+AL65/2</f>
        <v>83.5</v>
      </c>
      <c r="AL65" s="124">
        <f>VLOOKUP(C65,'8'!$B$6:$H$193,6,FALSE)</f>
        <v>15</v>
      </c>
      <c r="AM65" s="155"/>
      <c r="AN65" s="123"/>
      <c r="AO65" s="139"/>
      <c r="AP65" s="124"/>
      <c r="AQ65" s="122"/>
      <c r="AR65" s="123"/>
      <c r="AS65" s="139"/>
      <c r="AT65" s="124"/>
      <c r="AU65" s="122">
        <f>VLOOKUP(C65,'11'!$B$9:$H$521,3,FALSE)</f>
        <v>7.4166666666666672E-2</v>
      </c>
      <c r="AV65" s="123">
        <f>VLOOKUP(C65,'11'!$B$9:$H$521,4,FALSE)</f>
        <v>40</v>
      </c>
      <c r="AW65" s="139">
        <f>VLOOKUP(AV65,Баллы!$A$2:$B$101,2)+AX65/2</f>
        <v>58.5</v>
      </c>
      <c r="AX65" s="124">
        <f>VLOOKUP(C65,'11'!$B$9:$H$521,6,FALSE)</f>
        <v>15</v>
      </c>
    </row>
    <row r="66" spans="1:50" ht="14.4" customHeight="1">
      <c r="A66" s="245">
        <f>IF(D66=0," ",RANK(D66,$D$3:$D$1041,0))</f>
        <v>64</v>
      </c>
      <c r="B66" s="246">
        <v>64</v>
      </c>
      <c r="C66" s="107" t="s">
        <v>1510</v>
      </c>
      <c r="D66" s="114">
        <f>I66+M66+Q66+U66+Y66+AC66+AG66+AK66+AO66+AW66+AS66</f>
        <v>139.5</v>
      </c>
      <c r="E66" s="115">
        <f>J66+N66+R66+V66+Z66+AD66+AH66+AL66+AP66+AX66+AT66</f>
        <v>45</v>
      </c>
      <c r="F66" s="119">
        <f>COUNTA(H66,L66,P66,T66,X66,AB66,AF66,AJ66,AN66,AV66,AR66)</f>
        <v>2</v>
      </c>
      <c r="G66" s="125"/>
      <c r="H66" s="5"/>
      <c r="I66" s="140"/>
      <c r="J66" s="126"/>
      <c r="K66" s="120"/>
      <c r="L66" s="98"/>
      <c r="M66" s="144"/>
      <c r="N66" s="129"/>
      <c r="O66" s="146"/>
      <c r="P66" s="98"/>
      <c r="Q66" s="144"/>
      <c r="R66" s="147"/>
      <c r="S66" s="121">
        <f>VLOOKUP(C66,'4'!$B$2:$I$1053,3,FALSE)</f>
        <v>0.10091435185185185</v>
      </c>
      <c r="T66" s="5">
        <f>VLOOKUP(C66,'4'!$B$2:$I$1053,4,FALSE)</f>
        <v>23</v>
      </c>
      <c r="U66" s="140">
        <f>VLOOKUP(T66,Баллы!$A$2:$B$101,2)+V66/2</f>
        <v>78</v>
      </c>
      <c r="V66" s="130">
        <f>VLOOKUP(C66,'4'!$B$2:$I$1053,6,FALSE)</f>
        <v>20</v>
      </c>
      <c r="W66" s="149"/>
      <c r="X66" s="98"/>
      <c r="Y66" s="144"/>
      <c r="Z66" s="147"/>
      <c r="AA66" s="148"/>
      <c r="AB66" s="98"/>
      <c r="AC66" s="144"/>
      <c r="AD66" s="129"/>
      <c r="AE66" s="136"/>
      <c r="AF66" s="5"/>
      <c r="AG66" s="140"/>
      <c r="AH66" s="126"/>
      <c r="AI66" s="155"/>
      <c r="AJ66" s="123"/>
      <c r="AK66" s="139"/>
      <c r="AL66" s="124"/>
      <c r="AM66" s="155">
        <f>VLOOKUP(C66,'9'!$B$2:$H$1187,3,FALSE)</f>
        <v>0.1224537037037037</v>
      </c>
      <c r="AN66" s="123">
        <f>VLOOKUP(C66,'9'!$B$2:$H$1187,4,FALSE)</f>
        <v>42</v>
      </c>
      <c r="AO66" s="139">
        <f>VLOOKUP(AN66,Баллы!$A$2:$B$101,2)+AP66/2</f>
        <v>61.5</v>
      </c>
      <c r="AP66" s="124">
        <f>VLOOKUP(C66,'9'!$B$2:$H$1187,6,FALSE)</f>
        <v>25</v>
      </c>
      <c r="AQ66" s="122"/>
      <c r="AR66" s="123"/>
      <c r="AS66" s="139"/>
      <c r="AT66" s="124"/>
      <c r="AU66" s="122"/>
      <c r="AV66" s="123"/>
      <c r="AW66" s="139"/>
      <c r="AX66" s="124"/>
    </row>
    <row r="67" spans="1:50" ht="14.4" customHeight="1">
      <c r="A67" s="245">
        <f>IF(D67=0," ",RANK(D67,$D$3:$D$1041,0))</f>
        <v>65</v>
      </c>
      <c r="B67" s="246">
        <v>65</v>
      </c>
      <c r="C67" s="104" t="s">
        <v>2585</v>
      </c>
      <c r="D67" s="114">
        <f>I67+M67+Q67+U67+Y67+AC67+AG67+AK67+AO67+AW67+AS67</f>
        <v>138</v>
      </c>
      <c r="E67" s="115">
        <f>J67+N67+R67+V67+Z67+AD67+AH67+AL67+AP67+AX67+AT67</f>
        <v>30</v>
      </c>
      <c r="F67" s="119">
        <f>COUNTA(H67,L67,P67,T67,X67,AB67,AF67,AJ67,AN67,AV67,AR67)</f>
        <v>2</v>
      </c>
      <c r="G67" s="125"/>
      <c r="H67" s="5"/>
      <c r="I67" s="140"/>
      <c r="J67" s="126"/>
      <c r="K67" s="120">
        <f>VLOOKUP(C67,'2'!$B$101:$H$575,3,FALSE)</f>
        <v>6.3263888888888883E-2</v>
      </c>
      <c r="L67" s="98">
        <f>VLOOKUP(C67,'2'!$B$101:$H$575,4,FALSE)</f>
        <v>34</v>
      </c>
      <c r="M67" s="144">
        <f>VLOOKUP(L67,Баллы!$A$2:$B$101,2)+N67/2</f>
        <v>64.5</v>
      </c>
      <c r="N67" s="129">
        <f>VLOOKUP(C67,'2'!$B$101:$H$575,6,FALSE)</f>
        <v>15</v>
      </c>
      <c r="O67" s="146"/>
      <c r="P67" s="98"/>
      <c r="Q67" s="144"/>
      <c r="R67" s="147"/>
      <c r="S67" s="121"/>
      <c r="T67" s="5"/>
      <c r="U67" s="140"/>
      <c r="V67" s="130"/>
      <c r="W67" s="149"/>
      <c r="X67" s="98"/>
      <c r="Y67" s="144"/>
      <c r="Z67" s="147"/>
      <c r="AA67" s="148"/>
      <c r="AB67" s="98"/>
      <c r="AC67" s="144"/>
      <c r="AD67" s="129"/>
      <c r="AE67" s="136"/>
      <c r="AF67" s="5"/>
      <c r="AG67" s="140"/>
      <c r="AH67" s="126"/>
      <c r="AI67" s="155"/>
      <c r="AJ67" s="123"/>
      <c r="AK67" s="139"/>
      <c r="AL67" s="124"/>
      <c r="AM67" s="155"/>
      <c r="AN67" s="123"/>
      <c r="AO67" s="139"/>
      <c r="AP67" s="124"/>
      <c r="AQ67" s="122"/>
      <c r="AR67" s="123"/>
      <c r="AS67" s="139"/>
      <c r="AT67" s="124"/>
      <c r="AU67" s="122">
        <f>VLOOKUP(C67,'11'!$B$9:$H$521,3,FALSE)</f>
        <v>6.6423611111111114E-2</v>
      </c>
      <c r="AV67" s="123">
        <f>VLOOKUP(C67,'11'!$B$9:$H$521,4,FALSE)</f>
        <v>25</v>
      </c>
      <c r="AW67" s="139">
        <f>VLOOKUP(AV67,Баллы!$A$2:$B$101,2)+AX67/2</f>
        <v>73.5</v>
      </c>
      <c r="AX67" s="124">
        <f>VLOOKUP(C67,'11'!$B$9:$H$521,6,FALSE)</f>
        <v>15</v>
      </c>
    </row>
    <row r="68" spans="1:50" ht="14.4" customHeight="1">
      <c r="A68" s="245">
        <f>IF(D68=0," ",RANK(D68,$D$3:$D$1041,0))</f>
        <v>66</v>
      </c>
      <c r="B68" s="246">
        <v>66</v>
      </c>
      <c r="C68" s="108" t="s">
        <v>143</v>
      </c>
      <c r="D68" s="114">
        <f>I68+M68+Q68+U68+Y68+AC68+AG68+AK68+AO68+AW68+AS68</f>
        <v>137.5</v>
      </c>
      <c r="E68" s="115">
        <f>J68+N68+R68+V68+Z68+AD68+AH68+AL68+AP68+AX68+AT68</f>
        <v>33</v>
      </c>
      <c r="F68" s="119">
        <f>COUNTA(H68,L68,P68,T68,X68,AB68,AF68,AJ68,AN68,AV68,AR68)</f>
        <v>4</v>
      </c>
      <c r="G68" s="125"/>
      <c r="H68" s="5"/>
      <c r="I68" s="140"/>
      <c r="J68" s="126"/>
      <c r="K68" s="120"/>
      <c r="L68" s="98"/>
      <c r="M68" s="144"/>
      <c r="N68" s="129"/>
      <c r="O68" s="146"/>
      <c r="P68" s="98"/>
      <c r="Q68" s="144"/>
      <c r="R68" s="147"/>
      <c r="S68" s="121"/>
      <c r="T68" s="5"/>
      <c r="U68" s="140"/>
      <c r="V68" s="130"/>
      <c r="W68" s="149">
        <f>VLOOKUP(C68,'5'!$B$50:$H$423,3,FALSE)</f>
        <v>7.2696759259259267E-2</v>
      </c>
      <c r="X68" s="98">
        <f>VLOOKUP(C68,'5'!$B$50:$H$423,4,FALSE)</f>
        <v>71</v>
      </c>
      <c r="Y68" s="144">
        <f>VLOOKUP(X68,Баллы!$A$2:$B$101,2)+Z68/2</f>
        <v>25</v>
      </c>
      <c r="Z68" s="147">
        <f>VLOOKUP(C68,'5'!$B$50:$H$423,6,FALSE)</f>
        <v>10</v>
      </c>
      <c r="AA68" s="148">
        <f>VLOOKUP(C68,'6'!$B$8:$H$202,3,FALSE)</f>
        <v>7.2546296296296289E-2</v>
      </c>
      <c r="AB68" s="98">
        <f>VLOOKUP(C68,'6'!$B$8:$H$202,4,FALSE)</f>
        <v>55</v>
      </c>
      <c r="AC68" s="144">
        <f>VLOOKUP(AB68,Баллы!$A$2:$B$101,2)+AD68/2</f>
        <v>41</v>
      </c>
      <c r="AD68" s="129">
        <f>VLOOKUP(C68,'6'!$B$8:$H$202,6,FALSE)</f>
        <v>10</v>
      </c>
      <c r="AE68" s="136"/>
      <c r="AF68" s="5"/>
      <c r="AG68" s="140"/>
      <c r="AH68" s="126"/>
      <c r="AI68" s="155">
        <f>VLOOKUP(C68,'8'!$B$6:$H$193,3,FALSE)</f>
        <v>2.75E-2</v>
      </c>
      <c r="AJ68" s="123">
        <f>VLOOKUP(C68,'8'!$B$6:$H$193,4,FALSE)</f>
        <v>27</v>
      </c>
      <c r="AK68" s="139">
        <f>VLOOKUP(AJ68,Баллы!$A$2:$B$101,2)+AL68/2</f>
        <v>66.5</v>
      </c>
      <c r="AL68" s="124">
        <f>VLOOKUP(C68,'8'!$B$6:$H$193,6,FALSE)</f>
        <v>5</v>
      </c>
      <c r="AM68" s="155"/>
      <c r="AN68" s="123"/>
      <c r="AO68" s="139"/>
      <c r="AP68" s="124"/>
      <c r="AQ68" s="122"/>
      <c r="AR68" s="123"/>
      <c r="AS68" s="139"/>
      <c r="AT68" s="124"/>
      <c r="AU68" s="122">
        <f>VLOOKUP(C68,'11'!$B$9:$H$521,3,FALSE)</f>
        <v>5.440972222222222E-2</v>
      </c>
      <c r="AV68" s="123">
        <f>VLOOKUP(C68,'11'!$B$9:$H$521,4,FALSE)</f>
        <v>92</v>
      </c>
      <c r="AW68" s="139">
        <f>VLOOKUP(AV68,Баллы!$A$2:$B$101,2)+AX68/2</f>
        <v>5</v>
      </c>
      <c r="AX68" s="124">
        <f>VLOOKUP(C68,'11'!$B$9:$H$521,6,FALSE)</f>
        <v>8</v>
      </c>
    </row>
    <row r="69" spans="1:50" ht="14.4" customHeight="1">
      <c r="A69" s="245">
        <f>IF(D69=0," ",RANK(D69,$D$3:$D$1041,0))</f>
        <v>66</v>
      </c>
      <c r="B69" s="246">
        <v>67</v>
      </c>
      <c r="C69" s="108" t="s">
        <v>126</v>
      </c>
      <c r="D69" s="114">
        <f>I69+M69+Q69+U69+Y69+AC69+AG69+AK69+AO69+AW69+AS69</f>
        <v>137.5</v>
      </c>
      <c r="E69" s="115">
        <f>J69+N69+R69+V69+Z69+AD69+AH69+AL69+AP69+AX69+AT69</f>
        <v>25</v>
      </c>
      <c r="F69" s="119">
        <f>COUNTA(H69,L69,P69,T69,X69,AB69,AF69,AJ69,AN69,AV69,AR69)</f>
        <v>2</v>
      </c>
      <c r="G69" s="125"/>
      <c r="H69" s="5"/>
      <c r="I69" s="140"/>
      <c r="J69" s="126"/>
      <c r="K69" s="120"/>
      <c r="L69" s="98"/>
      <c r="M69" s="144"/>
      <c r="N69" s="129"/>
      <c r="O69" s="146"/>
      <c r="P69" s="98"/>
      <c r="Q69" s="144"/>
      <c r="R69" s="147"/>
      <c r="S69" s="121"/>
      <c r="T69" s="5"/>
      <c r="U69" s="140"/>
      <c r="V69" s="130"/>
      <c r="W69" s="149">
        <f>VLOOKUP(C69,'5'!$B$50:$H$423,3,FALSE)</f>
        <v>4.9490740740740745E-2</v>
      </c>
      <c r="X69" s="98">
        <f>VLOOKUP(C69,'5'!$B$50:$H$423,4,FALSE)</f>
        <v>44</v>
      </c>
      <c r="Y69" s="144">
        <f>VLOOKUP(X69,Баллы!$A$2:$B$101,2)+Z69/2</f>
        <v>52</v>
      </c>
      <c r="Z69" s="147">
        <f>VLOOKUP(C69,'5'!$B$50:$H$423,6,FALSE)</f>
        <v>10</v>
      </c>
      <c r="AA69" s="148"/>
      <c r="AB69" s="98"/>
      <c r="AC69" s="144"/>
      <c r="AD69" s="129"/>
      <c r="AE69" s="136"/>
      <c r="AF69" s="5"/>
      <c r="AG69" s="140"/>
      <c r="AH69" s="126"/>
      <c r="AI69" s="155">
        <f>VLOOKUP(C69,'8'!$B$6:$H$193,3,FALSE)</f>
        <v>7.4722222222222218E-2</v>
      </c>
      <c r="AJ69" s="123">
        <f>VLOOKUP(C69,'8'!$B$6:$H$193,4,FALSE)</f>
        <v>13</v>
      </c>
      <c r="AK69" s="139">
        <f>VLOOKUP(AJ69,Баллы!$A$2:$B$101,2)+AL69/2</f>
        <v>85.5</v>
      </c>
      <c r="AL69" s="124">
        <f>VLOOKUP(C69,'8'!$B$6:$H$193,6,FALSE)</f>
        <v>15</v>
      </c>
      <c r="AM69" s="155"/>
      <c r="AN69" s="123"/>
      <c r="AO69" s="139"/>
      <c r="AP69" s="124"/>
      <c r="AQ69" s="122"/>
      <c r="AR69" s="123"/>
      <c r="AS69" s="139"/>
      <c r="AT69" s="124"/>
      <c r="AU69" s="122"/>
      <c r="AV69" s="123"/>
      <c r="AW69" s="139"/>
      <c r="AX69" s="124"/>
    </row>
    <row r="70" spans="1:50" ht="14.4" customHeight="1">
      <c r="A70" s="245">
        <f>IF(D70=0," ",RANK(D70,$D$3:$D$1041,0))</f>
        <v>68</v>
      </c>
      <c r="B70" s="246">
        <v>68</v>
      </c>
      <c r="C70" s="107" t="s">
        <v>2023</v>
      </c>
      <c r="D70" s="114">
        <f>I70+M70+Q70+U70+Y70+AC70+AG70+AK70+AO70+AW70+AS70</f>
        <v>134.5</v>
      </c>
      <c r="E70" s="115">
        <f>J70+N70+R70+V70+Z70+AD70+AH70+AL70+AP70+AX70+AT70</f>
        <v>15</v>
      </c>
      <c r="F70" s="119">
        <f>COUNTA(H70,L70,P70,T70,X70,AB70,AF70,AJ70,AN70,AV70,AR70)</f>
        <v>2</v>
      </c>
      <c r="G70" s="125"/>
      <c r="H70" s="5"/>
      <c r="I70" s="140"/>
      <c r="J70" s="126"/>
      <c r="K70" s="120"/>
      <c r="L70" s="98"/>
      <c r="M70" s="144"/>
      <c r="N70" s="129"/>
      <c r="O70" s="146"/>
      <c r="P70" s="98"/>
      <c r="Q70" s="144"/>
      <c r="R70" s="147"/>
      <c r="S70" s="121">
        <f>VLOOKUP(C70,'4'!$B$2:$I$1053,3,FALSE)</f>
        <v>1.699074074074074E-2</v>
      </c>
      <c r="T70" s="5">
        <f>VLOOKUP(C70,'4'!$B$2:$I$1053,4,FALSE)</f>
        <v>23</v>
      </c>
      <c r="U70" s="140">
        <f>VLOOKUP(T70,Баллы!$A$2:$B$101,2)+V70/2</f>
        <v>70.5</v>
      </c>
      <c r="V70" s="130">
        <f>VLOOKUP(C70,'4'!$B$2:$I$1053,6,FALSE)</f>
        <v>5</v>
      </c>
      <c r="W70" s="149"/>
      <c r="X70" s="98"/>
      <c r="Y70" s="144"/>
      <c r="Z70" s="147"/>
      <c r="AA70" s="148"/>
      <c r="AB70" s="98"/>
      <c r="AC70" s="144"/>
      <c r="AD70" s="129"/>
      <c r="AE70" s="136"/>
      <c r="AF70" s="5"/>
      <c r="AG70" s="140"/>
      <c r="AH70" s="126"/>
      <c r="AI70" s="155"/>
      <c r="AJ70" s="123"/>
      <c r="AK70" s="139"/>
      <c r="AL70" s="124"/>
      <c r="AM70" s="155">
        <f>VLOOKUP(C70,'9'!$B$2:$H$1187,3,FALSE)</f>
        <v>4.0196759259259258E-2</v>
      </c>
      <c r="AN70" s="123">
        <f>VLOOKUP(C70,'9'!$B$2:$H$1187,4,FALSE)</f>
        <v>32</v>
      </c>
      <c r="AO70" s="139">
        <f>VLOOKUP(AN70,Баллы!$A$2:$B$101,2)+AP70/2</f>
        <v>64</v>
      </c>
      <c r="AP70" s="124">
        <f>VLOOKUP(C70,'9'!$B$2:$H$1187,6,FALSE)</f>
        <v>10</v>
      </c>
      <c r="AQ70" s="122"/>
      <c r="AR70" s="123"/>
      <c r="AS70" s="139"/>
      <c r="AT70" s="124"/>
      <c r="AU70" s="122"/>
      <c r="AV70" s="123"/>
      <c r="AW70" s="139"/>
      <c r="AX70" s="124"/>
    </row>
    <row r="71" spans="1:50" ht="14.4" customHeight="1">
      <c r="A71" s="245">
        <f>IF(D71=0," ",RANK(D71,$D$3:$D$1041,0))</f>
        <v>69</v>
      </c>
      <c r="B71" s="246">
        <v>69</v>
      </c>
      <c r="C71" s="104" t="s">
        <v>2719</v>
      </c>
      <c r="D71" s="114">
        <f>I71+M71+Q71+U71+Y71+AC71+AG71+AK71+AO71+AW71+AS71</f>
        <v>132</v>
      </c>
      <c r="E71" s="115">
        <f>J71+N71+R71+V71+Z71+AD71+AH71+AL71+AP71+AX71+AT71</f>
        <v>20</v>
      </c>
      <c r="F71" s="119">
        <f>COUNTA(H71,L71,P71,T71,X71,AB71,AF71,AJ71,AN71,AV71,AR71)</f>
        <v>2</v>
      </c>
      <c r="G71" s="125"/>
      <c r="H71" s="5"/>
      <c r="I71" s="140"/>
      <c r="J71" s="126"/>
      <c r="K71" s="120"/>
      <c r="L71" s="98"/>
      <c r="M71" s="144"/>
      <c r="N71" s="129"/>
      <c r="O71" s="146"/>
      <c r="P71" s="98"/>
      <c r="Q71" s="144"/>
      <c r="R71" s="147"/>
      <c r="S71" s="121"/>
      <c r="T71" s="5"/>
      <c r="U71" s="140"/>
      <c r="V71" s="130"/>
      <c r="W71" s="149"/>
      <c r="X71" s="98"/>
      <c r="Y71" s="144"/>
      <c r="Z71" s="147"/>
      <c r="AA71" s="148"/>
      <c r="AB71" s="98"/>
      <c r="AC71" s="144"/>
      <c r="AD71" s="129"/>
      <c r="AE71" s="136"/>
      <c r="AF71" s="5"/>
      <c r="AG71" s="140"/>
      <c r="AH71" s="126"/>
      <c r="AI71" s="155">
        <f>VLOOKUP(C71,'8'!$B$6:$H$193,3,FALSE)</f>
        <v>2.2141203703703705E-2</v>
      </c>
      <c r="AJ71" s="123">
        <f>VLOOKUP(C71,'8'!$B$6:$H$193,4,FALSE)</f>
        <v>8</v>
      </c>
      <c r="AK71" s="139">
        <f>VLOOKUP(AJ71,Баллы!$A$2:$B$101,2)+AL71/2</f>
        <v>87.5</v>
      </c>
      <c r="AL71" s="124">
        <f>VLOOKUP(C71,'8'!$B$6:$H$193,6,FALSE)</f>
        <v>5</v>
      </c>
      <c r="AM71" s="155"/>
      <c r="AN71" s="123"/>
      <c r="AO71" s="139"/>
      <c r="AP71" s="124"/>
      <c r="AQ71" s="122"/>
      <c r="AR71" s="123"/>
      <c r="AS71" s="139"/>
      <c r="AT71" s="124"/>
      <c r="AU71" s="122">
        <f>VLOOKUP(C71,'11'!$B$9:$H$521,3,FALSE)</f>
        <v>7.9062499999999994E-2</v>
      </c>
      <c r="AV71" s="123">
        <f>VLOOKUP(C71,'11'!$B$9:$H$521,4,FALSE)</f>
        <v>54</v>
      </c>
      <c r="AW71" s="139">
        <f>VLOOKUP(AV71,Баллы!$A$2:$B$101,2)+AX71/2</f>
        <v>44.5</v>
      </c>
      <c r="AX71" s="124">
        <f>VLOOKUP(C71,'11'!$B$9:$H$521,6,FALSE)</f>
        <v>15</v>
      </c>
    </row>
    <row r="72" spans="1:50" ht="14.4" customHeight="1">
      <c r="A72" s="245">
        <f>IF(D72=0," ",RANK(D72,$D$3:$D$1041,0))</f>
        <v>70</v>
      </c>
      <c r="B72" s="246">
        <v>70</v>
      </c>
      <c r="C72" s="107" t="s">
        <v>1577</v>
      </c>
      <c r="D72" s="114">
        <f>I72+M72+Q72+U72+Y72+AC72+AG72+AK72+AO72+AW72+AS72</f>
        <v>130</v>
      </c>
      <c r="E72" s="115">
        <f>J72+N72+R72+V72+Z72+AD72+AH72+AL72+AP72+AX72+AT72</f>
        <v>10</v>
      </c>
      <c r="F72" s="119">
        <f>COUNTA(H72,L72,P72,T72,X72,AB72,AF72,AJ72,AN72,AV72,AR72)</f>
        <v>2</v>
      </c>
      <c r="G72" s="125"/>
      <c r="H72" s="5"/>
      <c r="I72" s="140"/>
      <c r="J72" s="126"/>
      <c r="K72" s="120"/>
      <c r="L72" s="98"/>
      <c r="M72" s="144"/>
      <c r="N72" s="129"/>
      <c r="O72" s="146"/>
      <c r="P72" s="98"/>
      <c r="Q72" s="144"/>
      <c r="R72" s="147"/>
      <c r="S72" s="121">
        <f>VLOOKUP(C72,'4'!$B$2:$I$1053,3,FALSE)</f>
        <v>1.7696759259259259E-2</v>
      </c>
      <c r="T72" s="5">
        <f>VLOOKUP(C72,'4'!$B$2:$I$1053,4,FALSE)</f>
        <v>31</v>
      </c>
      <c r="U72" s="140">
        <f>VLOOKUP(T72,Баллы!$A$2:$B$101,2)+V72/2</f>
        <v>62.5</v>
      </c>
      <c r="V72" s="130">
        <f>VLOOKUP(C72,'4'!$B$2:$I$1053,6,FALSE)</f>
        <v>5</v>
      </c>
      <c r="W72" s="149"/>
      <c r="X72" s="98"/>
      <c r="Y72" s="144"/>
      <c r="Z72" s="147"/>
      <c r="AA72" s="148"/>
      <c r="AB72" s="98"/>
      <c r="AC72" s="144"/>
      <c r="AD72" s="129"/>
      <c r="AE72" s="136"/>
      <c r="AF72" s="5"/>
      <c r="AG72" s="140"/>
      <c r="AH72" s="126"/>
      <c r="AI72" s="155"/>
      <c r="AJ72" s="123"/>
      <c r="AK72" s="139"/>
      <c r="AL72" s="124"/>
      <c r="AM72" s="155">
        <f>VLOOKUP(C72,'9'!$B$2:$H$1187,3,FALSE)</f>
        <v>2.1562499999999998E-2</v>
      </c>
      <c r="AN72" s="123">
        <f>VLOOKUP(C72,'9'!$B$2:$H$1187,4,FALSE)</f>
        <v>26</v>
      </c>
      <c r="AO72" s="139">
        <f>VLOOKUP(AN72,Баллы!$A$2:$B$101,2)+AP72/2</f>
        <v>67.5</v>
      </c>
      <c r="AP72" s="124">
        <f>VLOOKUP(C72,'9'!$B$2:$H$1187,6,FALSE)</f>
        <v>5</v>
      </c>
      <c r="AQ72" s="122"/>
      <c r="AR72" s="123"/>
      <c r="AS72" s="139"/>
      <c r="AT72" s="124"/>
      <c r="AU72" s="122"/>
      <c r="AV72" s="123"/>
      <c r="AW72" s="139"/>
      <c r="AX72" s="124"/>
    </row>
    <row r="73" spans="1:50" ht="14.4" customHeight="1">
      <c r="A73" s="245">
        <f>IF(D73=0," ",RANK(D73,$D$3:$D$1041,0))</f>
        <v>71</v>
      </c>
      <c r="B73" s="246">
        <v>71</v>
      </c>
      <c r="C73" s="104" t="s">
        <v>961</v>
      </c>
      <c r="D73" s="114">
        <f>I73+M73+Q73+U73+Y73+AC73+AG73+AK73+AO73+AW73+AS73</f>
        <v>127.5</v>
      </c>
      <c r="E73" s="115">
        <f>J73+N73+R73+V73+Z73+AD73+AH73+AL73+AP73+AX73+AT73</f>
        <v>25</v>
      </c>
      <c r="F73" s="119">
        <f>COUNTA(H73,L73,P73,T73,X73,AB73,AF73,AJ73,AN73,AV73,AR73)</f>
        <v>2</v>
      </c>
      <c r="G73" s="125"/>
      <c r="H73" s="5"/>
      <c r="I73" s="140"/>
      <c r="J73" s="126"/>
      <c r="K73" s="120">
        <f>VLOOKUP(C73,'2'!$B$101:$H$575,3,FALSE)</f>
        <v>6.8136574074074072E-2</v>
      </c>
      <c r="L73" s="98">
        <f>VLOOKUP(C73,'2'!$B$101:$H$575,4,FALSE)</f>
        <v>55</v>
      </c>
      <c r="M73" s="144">
        <f>VLOOKUP(L73,Баллы!$A$2:$B$101,2)+N73/2</f>
        <v>43.5</v>
      </c>
      <c r="N73" s="129">
        <f>VLOOKUP(C73,'2'!$B$101:$H$575,6,FALSE)</f>
        <v>15</v>
      </c>
      <c r="O73" s="146"/>
      <c r="P73" s="98"/>
      <c r="Q73" s="144"/>
      <c r="R73" s="147"/>
      <c r="S73" s="121"/>
      <c r="T73" s="5"/>
      <c r="U73" s="140"/>
      <c r="V73" s="130"/>
      <c r="W73" s="149"/>
      <c r="X73" s="98"/>
      <c r="Y73" s="144"/>
      <c r="Z73" s="147"/>
      <c r="AA73" s="148"/>
      <c r="AB73" s="98"/>
      <c r="AC73" s="144"/>
      <c r="AD73" s="129"/>
      <c r="AE73" s="136"/>
      <c r="AF73" s="5"/>
      <c r="AG73" s="140"/>
      <c r="AH73" s="126"/>
      <c r="AI73" s="155"/>
      <c r="AJ73" s="123"/>
      <c r="AK73" s="139"/>
      <c r="AL73" s="124"/>
      <c r="AM73" s="155"/>
      <c r="AN73" s="123"/>
      <c r="AO73" s="139"/>
      <c r="AP73" s="124"/>
      <c r="AQ73" s="122">
        <f>VLOOKUP(C73,'10'!$B$8:$H$232,3,FALSE)</f>
        <v>4.5023148148148145E-2</v>
      </c>
      <c r="AR73" s="123">
        <f>VLOOKUP(C73,'10'!$B$8:$H$232,4,FALSE)</f>
        <v>12</v>
      </c>
      <c r="AS73" s="139">
        <f>VLOOKUP(AR73,Баллы!$A$2:$B$101,2)+AT73/2</f>
        <v>84</v>
      </c>
      <c r="AT73" s="124">
        <f>VLOOKUP(C73,'10'!$B$8:$H$232,6,FALSE)</f>
        <v>10</v>
      </c>
      <c r="AU73" s="122"/>
      <c r="AV73" s="123"/>
      <c r="AW73" s="139"/>
      <c r="AX73" s="124"/>
    </row>
    <row r="74" spans="1:50" ht="14.4" customHeight="1">
      <c r="A74" s="245">
        <f>IF(D74=0," ",RANK(D74,$D$3:$D$1041,0))</f>
        <v>72</v>
      </c>
      <c r="B74" s="246">
        <v>72</v>
      </c>
      <c r="C74" s="104" t="s">
        <v>140</v>
      </c>
      <c r="D74" s="114">
        <f>I74+M74+Q74+U74+Y74+AC74+AG74+AK74+AO74+AW74+AS74</f>
        <v>127</v>
      </c>
      <c r="E74" s="115">
        <f>J74+N74+R74+V74+Z74+AD74+AH74+AL74+AP74+AX74+AT74</f>
        <v>20</v>
      </c>
      <c r="F74" s="119">
        <f>COUNTA(H74,L74,P74,T74,X74,AB74,AF74,AJ74,AN74,AV74,AR74)</f>
        <v>3</v>
      </c>
      <c r="G74" s="125"/>
      <c r="H74" s="5"/>
      <c r="I74" s="140"/>
      <c r="J74" s="126"/>
      <c r="K74" s="120">
        <f>VLOOKUP(C74,'2'!$B$101:$H$575,3,FALSE)</f>
        <v>2.7754629629629629E-2</v>
      </c>
      <c r="L74" s="98">
        <f>VLOOKUP(C74,'2'!$B$101:$H$575,4,FALSE)</f>
        <v>69</v>
      </c>
      <c r="M74" s="144">
        <f>VLOOKUP(L74,Баллы!$A$2:$B$101,2)+N74/2</f>
        <v>24.5</v>
      </c>
      <c r="N74" s="129">
        <f>VLOOKUP(C74,'2'!$B$101:$H$575,6,FALSE)</f>
        <v>5</v>
      </c>
      <c r="O74" s="146"/>
      <c r="P74" s="98"/>
      <c r="Q74" s="144"/>
      <c r="R74" s="147"/>
      <c r="S74" s="121"/>
      <c r="T74" s="5"/>
      <c r="U74" s="140"/>
      <c r="V74" s="130"/>
      <c r="W74" s="149">
        <f>VLOOKUP(C74,'5'!$B$50:$H$423,3,FALSE)</f>
        <v>5.8136574074074077E-2</v>
      </c>
      <c r="X74" s="98">
        <f>VLOOKUP(C74,'5'!$B$50:$H$423,4,FALSE)</f>
        <v>63</v>
      </c>
      <c r="Y74" s="144">
        <f>VLOOKUP(X74,Баллы!$A$2:$B$101,2)+Z74/2</f>
        <v>33</v>
      </c>
      <c r="Z74" s="147">
        <f>VLOOKUP(C74,'5'!$B$50:$H$423,6,FALSE)</f>
        <v>10</v>
      </c>
      <c r="AA74" s="148"/>
      <c r="AB74" s="98"/>
      <c r="AC74" s="144"/>
      <c r="AD74" s="129"/>
      <c r="AE74" s="136"/>
      <c r="AF74" s="5"/>
      <c r="AG74" s="140"/>
      <c r="AH74" s="126"/>
      <c r="AI74" s="155">
        <f>VLOOKUP(C74,'8'!$B$6:$H$193,3,FALSE)</f>
        <v>2.7060185185185184E-2</v>
      </c>
      <c r="AJ74" s="123">
        <f>VLOOKUP(C74,'8'!$B$6:$H$193,4,FALSE)</f>
        <v>24</v>
      </c>
      <c r="AK74" s="139">
        <f>VLOOKUP(AJ74,Баллы!$A$2:$B$101,2)+AL74/2</f>
        <v>69.5</v>
      </c>
      <c r="AL74" s="124">
        <f>VLOOKUP(C74,'8'!$B$6:$H$193,6,FALSE)</f>
        <v>5</v>
      </c>
      <c r="AM74" s="155"/>
      <c r="AN74" s="123"/>
      <c r="AO74" s="139"/>
      <c r="AP74" s="124"/>
      <c r="AQ74" s="122"/>
      <c r="AR74" s="123"/>
      <c r="AS74" s="139"/>
      <c r="AT74" s="124"/>
      <c r="AU74" s="122"/>
      <c r="AV74" s="123"/>
      <c r="AW74" s="139"/>
      <c r="AX74" s="124"/>
    </row>
    <row r="75" spans="1:50" ht="14.4" customHeight="1">
      <c r="A75" s="245">
        <f>IF(D75=0," ",RANK(D75,$D$3:$D$1041,0))</f>
        <v>73</v>
      </c>
      <c r="B75" s="246">
        <v>73</v>
      </c>
      <c r="C75" s="117" t="s">
        <v>1247</v>
      </c>
      <c r="D75" s="114">
        <f>I75+M75+Q75+U75+Y75+AC75+AG75+AK75+AO75+AW75+AS75</f>
        <v>126</v>
      </c>
      <c r="E75" s="115">
        <f>J75+N75+R75+V75+Z75+AD75+AH75+AL75+AP75+AX75+AT75</f>
        <v>62</v>
      </c>
      <c r="F75" s="119">
        <f>COUNTA(H75,L75,P75,T75,X75,AB75,AF75,AJ75,AN75,AV75,AR75)</f>
        <v>1</v>
      </c>
      <c r="G75" s="125"/>
      <c r="H75" s="5"/>
      <c r="I75" s="140"/>
      <c r="J75" s="126"/>
      <c r="K75" s="120"/>
      <c r="L75" s="98"/>
      <c r="M75" s="144"/>
      <c r="N75" s="129"/>
      <c r="O75" s="146"/>
      <c r="P75" s="98"/>
      <c r="Q75" s="144"/>
      <c r="R75" s="147"/>
      <c r="S75" s="121"/>
      <c r="T75" s="5"/>
      <c r="U75" s="140"/>
      <c r="V75" s="130"/>
      <c r="W75" s="149">
        <f>VLOOKUP(C75,'5'!$B$50:$H$423,3,FALSE)</f>
        <v>0.52612268518518512</v>
      </c>
      <c r="X75" s="98">
        <f>VLOOKUP(C75,'5'!$B$50:$H$423,4,FALSE)</f>
        <v>3</v>
      </c>
      <c r="Y75" s="144">
        <f>VLOOKUP(X75,Баллы!$A$2:$B$101,2)+Z75/2</f>
        <v>126</v>
      </c>
      <c r="Z75" s="147">
        <f>VLOOKUP(C75,'5'!$B$50:$H$423,6,FALSE)</f>
        <v>62</v>
      </c>
      <c r="AA75" s="148"/>
      <c r="AB75" s="98"/>
      <c r="AC75" s="144"/>
      <c r="AD75" s="129"/>
      <c r="AE75" s="136"/>
      <c r="AF75" s="5"/>
      <c r="AG75" s="140"/>
      <c r="AH75" s="126"/>
      <c r="AI75" s="155"/>
      <c r="AJ75" s="123"/>
      <c r="AK75" s="139"/>
      <c r="AL75" s="124"/>
      <c r="AM75" s="155"/>
      <c r="AN75" s="123"/>
      <c r="AO75" s="139"/>
      <c r="AP75" s="124"/>
      <c r="AQ75" s="122"/>
      <c r="AR75" s="123"/>
      <c r="AS75" s="139"/>
      <c r="AT75" s="124"/>
      <c r="AU75" s="122"/>
      <c r="AV75" s="123"/>
      <c r="AW75" s="139"/>
      <c r="AX75" s="124"/>
    </row>
    <row r="76" spans="1:50" ht="14.4" customHeight="1">
      <c r="A76" s="245">
        <f>IF(D76=0," ",RANK(D76,$D$3:$D$1041,0))</f>
        <v>74</v>
      </c>
      <c r="B76" s="246">
        <v>74</v>
      </c>
      <c r="C76" s="107" t="s">
        <v>1763</v>
      </c>
      <c r="D76" s="114">
        <f>I76+M76+Q76+U76+Y76+AC76+AG76+AK76+AO76+AW76+AS76</f>
        <v>124</v>
      </c>
      <c r="E76" s="115">
        <f>J76+N76+R76+V76+Z76+AD76+AH76+AL76+AP76+AX76+AT76</f>
        <v>10</v>
      </c>
      <c r="F76" s="119">
        <f>COUNTA(H76,L76,P76,T76,X76,AB76,AF76,AJ76,AN76,AV76,AR76)</f>
        <v>2</v>
      </c>
      <c r="G76" s="125"/>
      <c r="H76" s="5"/>
      <c r="I76" s="140"/>
      <c r="J76" s="126"/>
      <c r="K76" s="120"/>
      <c r="L76" s="98"/>
      <c r="M76" s="144"/>
      <c r="N76" s="129"/>
      <c r="O76" s="146"/>
      <c r="P76" s="98"/>
      <c r="Q76" s="144"/>
      <c r="R76" s="147"/>
      <c r="S76" s="121">
        <f>VLOOKUP(C76,'4'!$B$2:$I$1053,3,FALSE)</f>
        <v>1.9398148148148147E-2</v>
      </c>
      <c r="T76" s="5">
        <f>VLOOKUP(C76,'4'!$B$2:$I$1053,4,FALSE)</f>
        <v>50</v>
      </c>
      <c r="U76" s="140">
        <f>VLOOKUP(T76,Баллы!$A$2:$B$101,2)+V76/2</f>
        <v>43.5</v>
      </c>
      <c r="V76" s="130">
        <f>VLOOKUP(C76,'4'!$B$2:$I$1053,6,FALSE)</f>
        <v>5</v>
      </c>
      <c r="W76" s="149"/>
      <c r="X76" s="98"/>
      <c r="Y76" s="144"/>
      <c r="Z76" s="147"/>
      <c r="AA76" s="148"/>
      <c r="AB76" s="98"/>
      <c r="AC76" s="144"/>
      <c r="AD76" s="129"/>
      <c r="AE76" s="136"/>
      <c r="AF76" s="5"/>
      <c r="AG76" s="140"/>
      <c r="AH76" s="126"/>
      <c r="AI76" s="155"/>
      <c r="AJ76" s="123"/>
      <c r="AK76" s="139"/>
      <c r="AL76" s="124"/>
      <c r="AM76" s="155">
        <f>VLOOKUP(C76,'9'!$B$2:$H$1187,3,FALSE)</f>
        <v>1.9502314814814816E-2</v>
      </c>
      <c r="AN76" s="123">
        <f>VLOOKUP(C76,'9'!$B$2:$H$1187,4,FALSE)</f>
        <v>13</v>
      </c>
      <c r="AO76" s="139">
        <f>VLOOKUP(AN76,Баллы!$A$2:$B$101,2)+AP76/2</f>
        <v>80.5</v>
      </c>
      <c r="AP76" s="124">
        <f>VLOOKUP(C76,'9'!$B$2:$H$1187,6,FALSE)</f>
        <v>5</v>
      </c>
      <c r="AQ76" s="122"/>
      <c r="AR76" s="123"/>
      <c r="AS76" s="139"/>
      <c r="AT76" s="124"/>
      <c r="AU76" s="122"/>
      <c r="AV76" s="123"/>
      <c r="AW76" s="139"/>
      <c r="AX76" s="124"/>
    </row>
    <row r="77" spans="1:50" ht="14.4" customHeight="1">
      <c r="A77" s="245">
        <f>IF(D77=0," ",RANK(D77,$D$3:$D$1041,0))</f>
        <v>75</v>
      </c>
      <c r="B77" s="246">
        <v>75</v>
      </c>
      <c r="C77" s="108" t="s">
        <v>1240</v>
      </c>
      <c r="D77" s="114">
        <f>I77+M77+Q77+U77+Y77+AC77+AG77+AK77+AO77+AW77+AS77</f>
        <v>122.5</v>
      </c>
      <c r="E77" s="115">
        <f>J77+N77+R77+V77+Z77+AD77+AH77+AL77+AP77+AX77+AT77</f>
        <v>51</v>
      </c>
      <c r="F77" s="119">
        <f>COUNTA(H77,L77,P77,T77,X77,AB77,AF77,AJ77,AN77,AV77,AR77)</f>
        <v>1</v>
      </c>
      <c r="G77" s="125"/>
      <c r="H77" s="5"/>
      <c r="I77" s="140"/>
      <c r="J77" s="126"/>
      <c r="K77" s="120"/>
      <c r="L77" s="98"/>
      <c r="M77" s="144"/>
      <c r="N77" s="129"/>
      <c r="O77" s="146"/>
      <c r="P77" s="98"/>
      <c r="Q77" s="144"/>
      <c r="R77" s="147"/>
      <c r="S77" s="121"/>
      <c r="T77" s="5"/>
      <c r="U77" s="140"/>
      <c r="V77" s="130"/>
      <c r="W77" s="149">
        <f>VLOOKUP(C77,'5'!$B$50:$H$423,3,FALSE)</f>
        <v>0.2772222222222222</v>
      </c>
      <c r="X77" s="98">
        <f>VLOOKUP(C77,'5'!$B$50:$H$423,4,FALSE)</f>
        <v>2</v>
      </c>
      <c r="Y77" s="144">
        <f>VLOOKUP(X77,Баллы!$A$2:$B$101,2)+Z77/2</f>
        <v>122.5</v>
      </c>
      <c r="Z77" s="147">
        <f>VLOOKUP(C77,'5'!$B$50:$H$423,6,FALSE)</f>
        <v>51</v>
      </c>
      <c r="AA77" s="148"/>
      <c r="AB77" s="98"/>
      <c r="AC77" s="144"/>
      <c r="AD77" s="129"/>
      <c r="AE77" s="136"/>
      <c r="AF77" s="5"/>
      <c r="AG77" s="140"/>
      <c r="AH77" s="126"/>
      <c r="AI77" s="155"/>
      <c r="AJ77" s="123"/>
      <c r="AK77" s="139"/>
      <c r="AL77" s="124"/>
      <c r="AM77" s="155"/>
      <c r="AN77" s="123"/>
      <c r="AO77" s="139"/>
      <c r="AP77" s="124"/>
      <c r="AQ77" s="122"/>
      <c r="AR77" s="123"/>
      <c r="AS77" s="139"/>
      <c r="AT77" s="124"/>
      <c r="AU77" s="122"/>
      <c r="AV77" s="123"/>
      <c r="AW77" s="139"/>
      <c r="AX77" s="124"/>
    </row>
    <row r="78" spans="1:50" ht="14.4" customHeight="1">
      <c r="A78" s="245">
        <f>IF(D78=0," ",RANK(D78,$D$3:$D$1041,0))</f>
        <v>76</v>
      </c>
      <c r="B78" s="246">
        <v>76</v>
      </c>
      <c r="C78" s="104" t="s">
        <v>2597</v>
      </c>
      <c r="D78" s="114">
        <f>I78+M78+Q78+U78+Y78+AC78+AG78+AK78+AO78+AW78+AS78</f>
        <v>122</v>
      </c>
      <c r="E78" s="115">
        <f>J78+N78+R78+V78+Z78+AD78+AH78+AL78+AP78+AX78+AT78</f>
        <v>20</v>
      </c>
      <c r="F78" s="119">
        <f>COUNTA(H78,L78,P78,T78,X78,AB78,AF78,AJ78,AN78,AV78,AR78)</f>
        <v>2</v>
      </c>
      <c r="G78" s="125">
        <f>VLOOKUP(C78,'1'!$B$46:$H$384,3,FALSE)</f>
        <v>4.9652777777777775E-2</v>
      </c>
      <c r="H78" s="5">
        <f>VLOOKUP(C78,'1'!$B$46:$H$384,4,FALSE)</f>
        <v>53</v>
      </c>
      <c r="I78" s="140">
        <f>VLOOKUP(H78,Баллы!$A$2:$B$101,2)+J78/2</f>
        <v>43</v>
      </c>
      <c r="J78" s="126">
        <f>VLOOKUP(C78,'1'!$B$46:$H$384,6,FALSE)</f>
        <v>10</v>
      </c>
      <c r="K78" s="120"/>
      <c r="L78" s="98"/>
      <c r="M78" s="144"/>
      <c r="N78" s="129"/>
      <c r="O78" s="146"/>
      <c r="P78" s="98"/>
      <c r="Q78" s="144"/>
      <c r="R78" s="147"/>
      <c r="S78" s="121"/>
      <c r="T78" s="5"/>
      <c r="U78" s="140"/>
      <c r="V78" s="130"/>
      <c r="W78" s="149"/>
      <c r="X78" s="98"/>
      <c r="Y78" s="144"/>
      <c r="Z78" s="147"/>
      <c r="AA78" s="148"/>
      <c r="AB78" s="98"/>
      <c r="AC78" s="144"/>
      <c r="AD78" s="129"/>
      <c r="AE78" s="136"/>
      <c r="AF78" s="5"/>
      <c r="AG78" s="140"/>
      <c r="AH78" s="126"/>
      <c r="AI78" s="155"/>
      <c r="AJ78" s="123"/>
      <c r="AK78" s="139"/>
      <c r="AL78" s="124"/>
      <c r="AM78" s="155"/>
      <c r="AN78" s="123"/>
      <c r="AO78" s="139"/>
      <c r="AP78" s="124"/>
      <c r="AQ78" s="122">
        <f>VLOOKUP(C78,'10'!$B$8:$H$232,3,FALSE)</f>
        <v>4.6921296296296294E-2</v>
      </c>
      <c r="AR78" s="123">
        <f>VLOOKUP(C78,'10'!$B$8:$H$232,4,FALSE)</f>
        <v>17</v>
      </c>
      <c r="AS78" s="139">
        <f>VLOOKUP(AR78,Баллы!$A$2:$B$101,2)+AT78/2</f>
        <v>79</v>
      </c>
      <c r="AT78" s="124">
        <f>VLOOKUP(C78,'10'!$B$8:$H$232,6,FALSE)</f>
        <v>10</v>
      </c>
      <c r="AU78" s="122"/>
      <c r="AV78" s="123"/>
      <c r="AW78" s="139"/>
      <c r="AX78" s="124"/>
    </row>
    <row r="79" spans="1:50" ht="14.4" customHeight="1">
      <c r="A79" s="245">
        <f>IF(D79=0," ",RANK(D79,$D$3:$D$1041,0))</f>
        <v>77</v>
      </c>
      <c r="B79" s="246">
        <v>77</v>
      </c>
      <c r="C79" s="105" t="s">
        <v>281</v>
      </c>
      <c r="D79" s="114">
        <f>I79+M79+Q79+U79+Y79+AC79+AG79+AK79+AO79+AW79+AS79</f>
        <v>116</v>
      </c>
      <c r="E79" s="115">
        <f>J79+N79+R79+V79+Z79+AD79+AH79+AL79+AP79+AX79+AT79</f>
        <v>32</v>
      </c>
      <c r="F79" s="119">
        <f>COUNTA(H79,L79,P79,T79,X79,AB79,AF79,AJ79,AN79,AV79,AR79)</f>
        <v>1</v>
      </c>
      <c r="G79" s="125"/>
      <c r="H79" s="5"/>
      <c r="I79" s="140"/>
      <c r="J79" s="126"/>
      <c r="K79" s="120"/>
      <c r="L79" s="98"/>
      <c r="M79" s="144"/>
      <c r="N79" s="129"/>
      <c r="O79" s="146"/>
      <c r="P79" s="98"/>
      <c r="Q79" s="144"/>
      <c r="R79" s="147"/>
      <c r="S79" s="121"/>
      <c r="T79" s="5"/>
      <c r="U79" s="140"/>
      <c r="V79" s="130"/>
      <c r="W79" s="149"/>
      <c r="X79" s="98"/>
      <c r="Y79" s="144"/>
      <c r="Z79" s="147"/>
      <c r="AA79" s="148">
        <f>VLOOKUP(C79,'6'!$B$8:$H$202,3,FALSE)</f>
        <v>0.10428240740740741</v>
      </c>
      <c r="AB79" s="98">
        <f>VLOOKUP(C79,'6'!$B$8:$H$202,4,FALSE)</f>
        <v>1</v>
      </c>
      <c r="AC79" s="144">
        <f>VLOOKUP(AB79,Баллы!$A$2:$B$101,2)+AD79/2</f>
        <v>116</v>
      </c>
      <c r="AD79" s="129">
        <f>VLOOKUP(C79,'6'!$B$8:$H$202,6,FALSE)</f>
        <v>32</v>
      </c>
      <c r="AE79" s="136"/>
      <c r="AF79" s="5"/>
      <c r="AG79" s="140"/>
      <c r="AH79" s="126"/>
      <c r="AI79" s="155"/>
      <c r="AJ79" s="123"/>
      <c r="AK79" s="139"/>
      <c r="AL79" s="124"/>
      <c r="AM79" s="155"/>
      <c r="AN79" s="123"/>
      <c r="AO79" s="139"/>
      <c r="AP79" s="124"/>
      <c r="AQ79" s="122"/>
      <c r="AR79" s="123"/>
      <c r="AS79" s="139"/>
      <c r="AT79" s="124"/>
      <c r="AU79" s="122"/>
      <c r="AV79" s="123"/>
      <c r="AW79" s="139"/>
      <c r="AX79" s="124"/>
    </row>
    <row r="80" spans="1:50" ht="14.4" customHeight="1">
      <c r="A80" s="245">
        <f>IF(D80=0," ",RANK(D80,$D$3:$D$1041,0))</f>
        <v>78</v>
      </c>
      <c r="B80" s="246">
        <v>78</v>
      </c>
      <c r="C80" s="104" t="s">
        <v>401</v>
      </c>
      <c r="D80" s="114">
        <f>I80+M80+Q80+U80+Y80+AC80+AG80+AK80+AO80+AW80+AS80</f>
        <v>115</v>
      </c>
      <c r="E80" s="115">
        <f>J80+N80+R80+V80+Z80+AD80+AH80+AL80+AP80+AX80+AT80</f>
        <v>30</v>
      </c>
      <c r="F80" s="119">
        <f>COUNTA(H80,L80,P80,T80,X80,AB80,AF80,AJ80,AN80,AV80,AR80)</f>
        <v>1</v>
      </c>
      <c r="G80" s="125"/>
      <c r="H80" s="5"/>
      <c r="I80" s="140"/>
      <c r="J80" s="126"/>
      <c r="K80" s="120">
        <f>VLOOKUP(C80,'2'!$B$101:$H$575,3,FALSE)</f>
        <v>0.10834490740740742</v>
      </c>
      <c r="L80" s="98">
        <f>VLOOKUP(C80,'2'!$B$101:$H$575,4,FALSE)</f>
        <v>1</v>
      </c>
      <c r="M80" s="144">
        <f>VLOOKUP(L80,Баллы!$A$2:$B$101,2)+N80/2</f>
        <v>115</v>
      </c>
      <c r="N80" s="129">
        <f>VLOOKUP(C80,'2'!$B$101:$H$575,6,FALSE)</f>
        <v>30</v>
      </c>
      <c r="O80" s="146"/>
      <c r="P80" s="98"/>
      <c r="Q80" s="144"/>
      <c r="R80" s="147"/>
      <c r="S80" s="121"/>
      <c r="T80" s="5"/>
      <c r="U80" s="140"/>
      <c r="V80" s="130"/>
      <c r="W80" s="149"/>
      <c r="X80" s="98"/>
      <c r="Y80" s="144"/>
      <c r="Z80" s="147"/>
      <c r="AA80" s="148"/>
      <c r="AB80" s="98"/>
      <c r="AC80" s="144"/>
      <c r="AD80" s="129"/>
      <c r="AE80" s="136"/>
      <c r="AF80" s="5"/>
      <c r="AG80" s="140"/>
      <c r="AH80" s="126"/>
      <c r="AI80" s="155"/>
      <c r="AJ80" s="123"/>
      <c r="AK80" s="139"/>
      <c r="AL80" s="124"/>
      <c r="AM80" s="155"/>
      <c r="AN80" s="123"/>
      <c r="AO80" s="139"/>
      <c r="AP80" s="124"/>
      <c r="AQ80" s="122"/>
      <c r="AR80" s="123"/>
      <c r="AS80" s="139"/>
      <c r="AT80" s="124"/>
      <c r="AU80" s="122"/>
      <c r="AV80" s="123"/>
      <c r="AW80" s="139"/>
      <c r="AX80" s="124"/>
    </row>
    <row r="81" spans="1:50" ht="14.4" customHeight="1">
      <c r="A81" s="245">
        <f>IF(D81=0," ",RANK(D81,$D$3:$D$1041,0))</f>
        <v>79</v>
      </c>
      <c r="B81" s="246">
        <v>79</v>
      </c>
      <c r="C81" s="108" t="s">
        <v>1243</v>
      </c>
      <c r="D81" s="114">
        <f>I81+M81+Q81+U81+Y81+AC81+AG81+AK81+AO81+AW81+AS81</f>
        <v>114.5</v>
      </c>
      <c r="E81" s="115">
        <f>J81+N81+R81+V81+Z81+AD81+AH81+AL81+AP81+AX81+AT81</f>
        <v>51</v>
      </c>
      <c r="F81" s="119">
        <f>COUNTA(H81,L81,P81,T81,X81,AB81,AF81,AJ81,AN81,AV81,AR81)</f>
        <v>1</v>
      </c>
      <c r="G81" s="125"/>
      <c r="H81" s="5"/>
      <c r="I81" s="140"/>
      <c r="J81" s="126"/>
      <c r="K81" s="120"/>
      <c r="L81" s="98"/>
      <c r="M81" s="144"/>
      <c r="N81" s="129"/>
      <c r="O81" s="146"/>
      <c r="P81" s="98"/>
      <c r="Q81" s="144"/>
      <c r="R81" s="147"/>
      <c r="S81" s="121"/>
      <c r="T81" s="5"/>
      <c r="U81" s="140"/>
      <c r="V81" s="130"/>
      <c r="W81" s="149">
        <f>VLOOKUP(C81,'5'!$B$50:$H$423,3,FALSE)</f>
        <v>0.3359375</v>
      </c>
      <c r="X81" s="98">
        <f>VLOOKUP(C81,'5'!$B$50:$H$423,4,FALSE)</f>
        <v>6</v>
      </c>
      <c r="Y81" s="144">
        <f>VLOOKUP(X81,Баллы!$A$2:$B$101,2)+Z81/2</f>
        <v>114.5</v>
      </c>
      <c r="Z81" s="147">
        <f>VLOOKUP(C81,'5'!$B$50:$H$423,6,FALSE)</f>
        <v>51</v>
      </c>
      <c r="AA81" s="148"/>
      <c r="AB81" s="98"/>
      <c r="AC81" s="144"/>
      <c r="AD81" s="129"/>
      <c r="AE81" s="136"/>
      <c r="AF81" s="5"/>
      <c r="AG81" s="140"/>
      <c r="AH81" s="126"/>
      <c r="AI81" s="155"/>
      <c r="AJ81" s="123"/>
      <c r="AK81" s="139"/>
      <c r="AL81" s="124"/>
      <c r="AM81" s="155"/>
      <c r="AN81" s="123"/>
      <c r="AO81" s="139"/>
      <c r="AP81" s="124"/>
      <c r="AQ81" s="122"/>
      <c r="AR81" s="123"/>
      <c r="AS81" s="139"/>
      <c r="AT81" s="124"/>
      <c r="AU81" s="122"/>
      <c r="AV81" s="123"/>
      <c r="AW81" s="139"/>
      <c r="AX81" s="124"/>
    </row>
    <row r="82" spans="1:50" ht="14.4" customHeight="1">
      <c r="A82" s="245">
        <f>IF(D82=0," ",RANK(D82,$D$3:$D$1041,0))</f>
        <v>80</v>
      </c>
      <c r="B82" s="246">
        <v>80</v>
      </c>
      <c r="C82" s="105" t="s">
        <v>1302</v>
      </c>
      <c r="D82" s="114">
        <f>I82+M82+Q82+U82+Y82+AC82+AG82+AK82+AO82+AW82+AS82</f>
        <v>113</v>
      </c>
      <c r="E82" s="115">
        <f>J82+N82+R82+V82+Z82+AD82+AH82+AL82+AP82+AX82+AT82</f>
        <v>32</v>
      </c>
      <c r="F82" s="119">
        <f>COUNTA(H82,L82,P82,T82,X82,AB82,AF82,AJ82,AN82,AV82,AR82)</f>
        <v>1</v>
      </c>
      <c r="G82" s="125"/>
      <c r="H82" s="5"/>
      <c r="I82" s="140"/>
      <c r="J82" s="126"/>
      <c r="K82" s="120"/>
      <c r="L82" s="98"/>
      <c r="M82" s="144"/>
      <c r="N82" s="129"/>
      <c r="O82" s="146"/>
      <c r="P82" s="98"/>
      <c r="Q82" s="144"/>
      <c r="R82" s="147"/>
      <c r="S82" s="121"/>
      <c r="T82" s="5"/>
      <c r="U82" s="140"/>
      <c r="V82" s="130"/>
      <c r="W82" s="149"/>
      <c r="X82" s="98"/>
      <c r="Y82" s="144"/>
      <c r="Z82" s="147"/>
      <c r="AA82" s="148">
        <f>VLOOKUP(C82,'6'!$B$8:$H$202,3,FALSE)</f>
        <v>0.10834490740740742</v>
      </c>
      <c r="AB82" s="98">
        <f>VLOOKUP(C82,'6'!$B$8:$H$202,4,FALSE)</f>
        <v>2</v>
      </c>
      <c r="AC82" s="144">
        <f>VLOOKUP(AB82,Баллы!$A$2:$B$101,2)+AD82/2</f>
        <v>113</v>
      </c>
      <c r="AD82" s="129">
        <f>VLOOKUP(C82,'6'!$B$8:$H$202,6,FALSE)</f>
        <v>32</v>
      </c>
      <c r="AE82" s="136"/>
      <c r="AF82" s="5"/>
      <c r="AG82" s="140"/>
      <c r="AH82" s="126"/>
      <c r="AI82" s="155"/>
      <c r="AJ82" s="123"/>
      <c r="AK82" s="139"/>
      <c r="AL82" s="124"/>
      <c r="AM82" s="155"/>
      <c r="AN82" s="123"/>
      <c r="AO82" s="139"/>
      <c r="AP82" s="124"/>
      <c r="AQ82" s="122"/>
      <c r="AR82" s="123"/>
      <c r="AS82" s="139"/>
      <c r="AT82" s="124"/>
      <c r="AU82" s="122"/>
      <c r="AV82" s="123"/>
      <c r="AW82" s="139"/>
      <c r="AX82" s="124"/>
    </row>
    <row r="83" spans="1:50" ht="14.4" customHeight="1">
      <c r="A83" s="245">
        <f>IF(D83=0," ",RANK(D83,$D$3:$D$1041,0))</f>
        <v>80</v>
      </c>
      <c r="B83" s="246">
        <v>81</v>
      </c>
      <c r="C83" s="104" t="s">
        <v>331</v>
      </c>
      <c r="D83" s="114">
        <f>I83+M83+Q83+U83+Y83+AC83+AG83+AK83+AO83+AW83+AS83</f>
        <v>113</v>
      </c>
      <c r="E83" s="115">
        <f>J83+N83+R83+V83+Z83+AD83+AH83+AL83+AP83+AX83+AT83</f>
        <v>18</v>
      </c>
      <c r="F83" s="119">
        <f>COUNTA(H83,L83,P83,T83,X83,AB83,AF83,AJ83,AN83,AV83,AR83)</f>
        <v>2</v>
      </c>
      <c r="G83" s="125">
        <f>VLOOKUP(C83,'1'!$B$46:$H$384,3,FALSE)</f>
        <v>4.8321759259259266E-2</v>
      </c>
      <c r="H83" s="5">
        <f>VLOOKUP(C83,'1'!$B$46:$H$384,4,FALSE)</f>
        <v>48</v>
      </c>
      <c r="I83" s="140">
        <f>VLOOKUP(H83,Баллы!$A$2:$B$101,2)+J83/2</f>
        <v>48</v>
      </c>
      <c r="J83" s="126">
        <f>VLOOKUP(C83,'1'!$B$46:$H$384,6,FALSE)</f>
        <v>10</v>
      </c>
      <c r="K83" s="120"/>
      <c r="L83" s="98"/>
      <c r="M83" s="144"/>
      <c r="N83" s="129"/>
      <c r="O83" s="146"/>
      <c r="P83" s="98"/>
      <c r="Q83" s="144"/>
      <c r="R83" s="147"/>
      <c r="S83" s="121"/>
      <c r="T83" s="5"/>
      <c r="U83" s="140"/>
      <c r="V83" s="130"/>
      <c r="W83" s="149"/>
      <c r="X83" s="98"/>
      <c r="Y83" s="144"/>
      <c r="Z83" s="147"/>
      <c r="AA83" s="148"/>
      <c r="AB83" s="98"/>
      <c r="AC83" s="144"/>
      <c r="AD83" s="129"/>
      <c r="AE83" s="136"/>
      <c r="AF83" s="5"/>
      <c r="AG83" s="140"/>
      <c r="AH83" s="126"/>
      <c r="AI83" s="155"/>
      <c r="AJ83" s="123"/>
      <c r="AK83" s="139"/>
      <c r="AL83" s="124"/>
      <c r="AM83" s="155"/>
      <c r="AN83" s="123"/>
      <c r="AO83" s="139"/>
      <c r="AP83" s="124"/>
      <c r="AQ83" s="122"/>
      <c r="AR83" s="123"/>
      <c r="AS83" s="139"/>
      <c r="AT83" s="124"/>
      <c r="AU83" s="122">
        <f>VLOOKUP(C83,'11'!$B$9:$H$521,3,FALSE)</f>
        <v>3.7152777777777778E-2</v>
      </c>
      <c r="AV83" s="123">
        <f>VLOOKUP(C83,'11'!$B$9:$H$521,4,FALSE)</f>
        <v>30</v>
      </c>
      <c r="AW83" s="139">
        <f>VLOOKUP(AV83,Баллы!$A$2:$B$101,2)+AX83/2</f>
        <v>65</v>
      </c>
      <c r="AX83" s="124">
        <f>VLOOKUP(C83,'11'!$B$9:$H$521,6,FALSE)</f>
        <v>8</v>
      </c>
    </row>
    <row r="84" spans="1:50" ht="14.4" customHeight="1">
      <c r="A84" s="245">
        <f>IF(D84=0," ",RANK(D84,$D$3:$D$1041,0))</f>
        <v>82</v>
      </c>
      <c r="B84" s="246">
        <v>82</v>
      </c>
      <c r="C84" s="283" t="s">
        <v>4385</v>
      </c>
      <c r="D84" s="114">
        <f>I84+M84+Q84+U84+Y84+AC84+AG84+AK84+AO84+AW84+AS84</f>
        <v>112.5</v>
      </c>
      <c r="E84" s="115">
        <f>J84+N84+R84+V84+Z84+AD84+AH84+AL84+AP84+AX84+AT84</f>
        <v>25</v>
      </c>
      <c r="F84" s="119">
        <f>COUNTA(H84,L84,P84,T84,X84,AB84,AF84,AJ84,AN84,AV84,AR84)</f>
        <v>1</v>
      </c>
      <c r="G84" s="125"/>
      <c r="H84" s="5"/>
      <c r="I84" s="140"/>
      <c r="J84" s="126"/>
      <c r="K84" s="120"/>
      <c r="L84" s="98"/>
      <c r="M84" s="144"/>
      <c r="N84" s="129"/>
      <c r="O84" s="146"/>
      <c r="P84" s="98"/>
      <c r="Q84" s="144"/>
      <c r="R84" s="147"/>
      <c r="S84" s="121"/>
      <c r="T84" s="5"/>
      <c r="U84" s="140"/>
      <c r="V84" s="130"/>
      <c r="W84" s="149"/>
      <c r="X84" s="98"/>
      <c r="Y84" s="144"/>
      <c r="Z84" s="147"/>
      <c r="AA84" s="148"/>
      <c r="AB84" s="98"/>
      <c r="AC84" s="144"/>
      <c r="AD84" s="129"/>
      <c r="AE84" s="136"/>
      <c r="AF84" s="5"/>
      <c r="AG84" s="140"/>
      <c r="AH84" s="126"/>
      <c r="AI84" s="155"/>
      <c r="AJ84" s="123"/>
      <c r="AK84" s="139"/>
      <c r="AL84" s="124"/>
      <c r="AM84" s="155">
        <f>VLOOKUP(C84,'9'!$B$2:$H$1187,3,FALSE)</f>
        <v>8.7881944444444443E-2</v>
      </c>
      <c r="AN84" s="123">
        <f>VLOOKUP(C84,'9'!$B$2:$H$1187,4,FALSE)</f>
        <v>1</v>
      </c>
      <c r="AO84" s="139">
        <f>VLOOKUP(AN84,Баллы!$A$2:$B$101,2)+AP84/2</f>
        <v>112.5</v>
      </c>
      <c r="AP84" s="124">
        <f>VLOOKUP(C84,'9'!$B$2:$H$1187,6,FALSE)</f>
        <v>25</v>
      </c>
      <c r="AQ84" s="122"/>
      <c r="AR84" s="123"/>
      <c r="AS84" s="139"/>
      <c r="AT84" s="124"/>
      <c r="AU84" s="122"/>
      <c r="AV84" s="123"/>
      <c r="AW84" s="139"/>
      <c r="AX84" s="124"/>
    </row>
    <row r="85" spans="1:50" ht="14.4" customHeight="1">
      <c r="A85" s="245">
        <f>IF(D85=0," ",RANK(D85,$D$3:$D$1041,0))</f>
        <v>83</v>
      </c>
      <c r="B85" s="246">
        <v>83</v>
      </c>
      <c r="C85" s="105" t="s">
        <v>1301</v>
      </c>
      <c r="D85" s="114">
        <f>I85+M85+Q85+U85+Y85+AC85+AG85+AK85+AO85+AW85+AS85</f>
        <v>111</v>
      </c>
      <c r="E85" s="115">
        <f>J85+N85+R85+V85+Z85+AD85+AH85+AL85+AP85+AX85+AT85</f>
        <v>32</v>
      </c>
      <c r="F85" s="119">
        <f>COUNTA(H85,L85,P85,T85,X85,AB85,AF85,AJ85,AN85,AV85,AR85)</f>
        <v>1</v>
      </c>
      <c r="G85" s="125"/>
      <c r="H85" s="5"/>
      <c r="I85" s="140"/>
      <c r="J85" s="126"/>
      <c r="K85" s="120"/>
      <c r="L85" s="98"/>
      <c r="M85" s="144"/>
      <c r="N85" s="129"/>
      <c r="O85" s="146"/>
      <c r="P85" s="98"/>
      <c r="Q85" s="144"/>
      <c r="R85" s="147"/>
      <c r="S85" s="121"/>
      <c r="T85" s="5"/>
      <c r="U85" s="140"/>
      <c r="V85" s="130"/>
      <c r="W85" s="149"/>
      <c r="X85" s="98"/>
      <c r="Y85" s="144"/>
      <c r="Z85" s="147"/>
      <c r="AA85" s="148">
        <f>VLOOKUP(C85,'6'!$B$8:$H$202,3,FALSE)</f>
        <v>0.12243055555555556</v>
      </c>
      <c r="AB85" s="98">
        <f>VLOOKUP(C85,'6'!$B$8:$H$202,4,FALSE)</f>
        <v>3</v>
      </c>
      <c r="AC85" s="144">
        <f>VLOOKUP(AB85,Баллы!$A$2:$B$101,2)+AD85/2</f>
        <v>111</v>
      </c>
      <c r="AD85" s="129">
        <f>VLOOKUP(C85,'6'!$B$8:$H$202,6,FALSE)</f>
        <v>32</v>
      </c>
      <c r="AE85" s="136"/>
      <c r="AF85" s="5"/>
      <c r="AG85" s="140"/>
      <c r="AH85" s="126"/>
      <c r="AI85" s="155"/>
      <c r="AJ85" s="123"/>
      <c r="AK85" s="139"/>
      <c r="AL85" s="124"/>
      <c r="AM85" s="155"/>
      <c r="AN85" s="123"/>
      <c r="AO85" s="139"/>
      <c r="AP85" s="124"/>
      <c r="AQ85" s="122"/>
      <c r="AR85" s="123"/>
      <c r="AS85" s="139"/>
      <c r="AT85" s="124"/>
      <c r="AU85" s="122"/>
      <c r="AV85" s="123"/>
      <c r="AW85" s="139"/>
      <c r="AX85" s="124"/>
    </row>
    <row r="86" spans="1:50" ht="14.4" customHeight="1">
      <c r="A86" s="245">
        <f>IF(D86=0," ",RANK(D86,$D$3:$D$1041,0))</f>
        <v>84</v>
      </c>
      <c r="B86" s="246">
        <v>84</v>
      </c>
      <c r="C86" s="104" t="s">
        <v>6231</v>
      </c>
      <c r="D86" s="114">
        <f>I86+M86+Q86+U86+Y86+AC86+AG86+AK86+AO86+AW86+AS86</f>
        <v>110.5</v>
      </c>
      <c r="E86" s="115">
        <f>J86+N86+R86+V86+Z86+AD86+AH86+AL86+AP86+AX86+AT86</f>
        <v>31</v>
      </c>
      <c r="F86" s="119">
        <f>COUNTA(H86,L86,P86,T86,X86,AB86,AF86,AJ86,AN86,AV86,AR86)</f>
        <v>1</v>
      </c>
      <c r="G86" s="125"/>
      <c r="H86" s="5"/>
      <c r="I86" s="140"/>
      <c r="J86" s="126"/>
      <c r="K86" s="120"/>
      <c r="L86" s="98"/>
      <c r="M86" s="144"/>
      <c r="N86" s="129"/>
      <c r="O86" s="146"/>
      <c r="P86" s="98"/>
      <c r="Q86" s="144"/>
      <c r="R86" s="147"/>
      <c r="S86" s="121"/>
      <c r="T86" s="5"/>
      <c r="U86" s="140"/>
      <c r="V86" s="130"/>
      <c r="W86" s="149"/>
      <c r="X86" s="98"/>
      <c r="Y86" s="144"/>
      <c r="Z86" s="147"/>
      <c r="AA86" s="148"/>
      <c r="AB86" s="98"/>
      <c r="AC86" s="144"/>
      <c r="AD86" s="129"/>
      <c r="AE86" s="136"/>
      <c r="AF86" s="5"/>
      <c r="AG86" s="140"/>
      <c r="AH86" s="126"/>
      <c r="AI86" s="155"/>
      <c r="AJ86" s="123"/>
      <c r="AK86" s="139"/>
      <c r="AL86" s="124"/>
      <c r="AM86" s="155"/>
      <c r="AN86" s="123"/>
      <c r="AO86" s="139"/>
      <c r="AP86" s="124"/>
      <c r="AQ86" s="122"/>
      <c r="AR86" s="123"/>
      <c r="AS86" s="139"/>
      <c r="AT86" s="124"/>
      <c r="AU86" s="122">
        <f>VLOOKUP(C86,'11'!$B$9:$H$521,3,FALSE)</f>
        <v>0.12494212962962963</v>
      </c>
      <c r="AV86" s="123">
        <f>VLOOKUP(C86,'11'!$B$9:$H$521,4,FALSE)</f>
        <v>3</v>
      </c>
      <c r="AW86" s="139">
        <f>VLOOKUP(AV86,Баллы!$A$2:$B$101,2)+AX86/2</f>
        <v>110.5</v>
      </c>
      <c r="AX86" s="124">
        <f>VLOOKUP(C86,'11'!$B$9:$H$521,6,FALSE)</f>
        <v>31</v>
      </c>
    </row>
    <row r="87" spans="1:50" ht="14.4" customHeight="1">
      <c r="A87" s="245">
        <f>IF(D87=0," ",RANK(D87,$D$3:$D$1041,0))</f>
        <v>85</v>
      </c>
      <c r="B87" s="246">
        <v>85</v>
      </c>
      <c r="C87" s="107" t="s">
        <v>1969</v>
      </c>
      <c r="D87" s="114">
        <f>I87+M87+Q87+U87+Y87+AC87+AG87+AK87+AO87+AW87+AS87</f>
        <v>110</v>
      </c>
      <c r="E87" s="115">
        <f>J87+N87+R87+V87+Z87+AD87+AH87+AL87+AP87+AX87+AT87</f>
        <v>20</v>
      </c>
      <c r="F87" s="119">
        <f>COUNTA(H87,L87,P87,T87,X87,AB87,AF87,AJ87,AN87,AV87,AR87)</f>
        <v>1</v>
      </c>
      <c r="G87" s="125"/>
      <c r="H87" s="5"/>
      <c r="I87" s="140"/>
      <c r="J87" s="126"/>
      <c r="K87" s="120"/>
      <c r="L87" s="98"/>
      <c r="M87" s="144"/>
      <c r="N87" s="129"/>
      <c r="O87" s="146"/>
      <c r="P87" s="98"/>
      <c r="Q87" s="144"/>
      <c r="R87" s="147"/>
      <c r="S87" s="121">
        <f>VLOOKUP(C87,'4'!$B$2:$I$1053,3,FALSE)</f>
        <v>7.2337962962962965E-2</v>
      </c>
      <c r="T87" s="5">
        <f>VLOOKUP(C87,'4'!$B$2:$I$1053,4,FALSE)</f>
        <v>1</v>
      </c>
      <c r="U87" s="140">
        <f>VLOOKUP(T87,Баллы!$A$2:$B$101,2)+V87/2</f>
        <v>110</v>
      </c>
      <c r="V87" s="130">
        <f>VLOOKUP(C87,'4'!$B$2:$I$1053,6,FALSE)</f>
        <v>20</v>
      </c>
      <c r="W87" s="149"/>
      <c r="X87" s="98"/>
      <c r="Y87" s="144"/>
      <c r="Z87" s="147"/>
      <c r="AA87" s="148"/>
      <c r="AB87" s="98"/>
      <c r="AC87" s="144"/>
      <c r="AD87" s="129"/>
      <c r="AE87" s="136"/>
      <c r="AF87" s="5"/>
      <c r="AG87" s="140"/>
      <c r="AH87" s="126"/>
      <c r="AI87" s="155"/>
      <c r="AJ87" s="123"/>
      <c r="AK87" s="139"/>
      <c r="AL87" s="124"/>
      <c r="AM87" s="155"/>
      <c r="AN87" s="123"/>
      <c r="AO87" s="139"/>
      <c r="AP87" s="124"/>
      <c r="AQ87" s="122"/>
      <c r="AR87" s="123"/>
      <c r="AS87" s="139"/>
      <c r="AT87" s="124"/>
      <c r="AU87" s="122"/>
      <c r="AV87" s="123"/>
      <c r="AW87" s="139"/>
      <c r="AX87" s="124"/>
    </row>
    <row r="88" spans="1:50" ht="14.4" customHeight="1">
      <c r="A88" s="245">
        <f>IF(D88=0," ",RANK(D88,$D$3:$D$1041,0))</f>
        <v>86</v>
      </c>
      <c r="B88" s="246">
        <v>86</v>
      </c>
      <c r="C88" s="283" t="s">
        <v>4387</v>
      </c>
      <c r="D88" s="114">
        <f>I88+M88+Q88+U88+Y88+AC88+AG88+AK88+AO88+AW88+AS88</f>
        <v>109.5</v>
      </c>
      <c r="E88" s="115">
        <f>J88+N88+R88+V88+Z88+AD88+AH88+AL88+AP88+AX88+AT88</f>
        <v>25</v>
      </c>
      <c r="F88" s="119">
        <f>COUNTA(H88,L88,P88,T88,X88,AB88,AF88,AJ88,AN88,AV88,AR88)</f>
        <v>1</v>
      </c>
      <c r="G88" s="125"/>
      <c r="H88" s="5"/>
      <c r="I88" s="140"/>
      <c r="J88" s="126"/>
      <c r="K88" s="120"/>
      <c r="L88" s="98"/>
      <c r="M88" s="144"/>
      <c r="N88" s="129"/>
      <c r="O88" s="146"/>
      <c r="P88" s="98"/>
      <c r="Q88" s="144"/>
      <c r="R88" s="147"/>
      <c r="S88" s="121"/>
      <c r="T88" s="5"/>
      <c r="U88" s="140"/>
      <c r="V88" s="130"/>
      <c r="W88" s="149"/>
      <c r="X88" s="98"/>
      <c r="Y88" s="144"/>
      <c r="Z88" s="147"/>
      <c r="AA88" s="148"/>
      <c r="AB88" s="98"/>
      <c r="AC88" s="144"/>
      <c r="AD88" s="129"/>
      <c r="AE88" s="136"/>
      <c r="AF88" s="5"/>
      <c r="AG88" s="140"/>
      <c r="AH88" s="126"/>
      <c r="AI88" s="155"/>
      <c r="AJ88" s="123"/>
      <c r="AK88" s="139"/>
      <c r="AL88" s="124"/>
      <c r="AM88" s="155">
        <f>VLOOKUP(C88,'9'!$B$2:$H$1187,3,FALSE)</f>
        <v>9.0844907407407402E-2</v>
      </c>
      <c r="AN88" s="123">
        <f>VLOOKUP(C88,'9'!$B$2:$H$1187,4,FALSE)</f>
        <v>2</v>
      </c>
      <c r="AO88" s="139">
        <f>VLOOKUP(AN88,Баллы!$A$2:$B$101,2)+AP88/2</f>
        <v>109.5</v>
      </c>
      <c r="AP88" s="124">
        <f>VLOOKUP(C88,'9'!$B$2:$H$1187,6,FALSE)</f>
        <v>25</v>
      </c>
      <c r="AQ88" s="122"/>
      <c r="AR88" s="123"/>
      <c r="AS88" s="139"/>
      <c r="AT88" s="124"/>
      <c r="AU88" s="122"/>
      <c r="AV88" s="123"/>
      <c r="AW88" s="139"/>
      <c r="AX88" s="124"/>
    </row>
    <row r="89" spans="1:50" ht="14.4" customHeight="1">
      <c r="A89" s="245">
        <f>IF(D89=0," ",RANK(D89,$D$3:$D$1041,0))</f>
        <v>87</v>
      </c>
      <c r="B89" s="246">
        <v>87</v>
      </c>
      <c r="C89" s="104" t="s">
        <v>966</v>
      </c>
      <c r="D89" s="114">
        <f>I89+M89+Q89+U89+Y89+AC89+AG89+AK89+AO89+AW89+AS89</f>
        <v>109</v>
      </c>
      <c r="E89" s="115">
        <f>J89+N89+R89+V89+Z89+AD89+AH89+AL89+AP89+AX89+AT89</f>
        <v>40</v>
      </c>
      <c r="F89" s="119">
        <f>COUNTA(H89,L89,P89,T89,X89,AB89,AF89,AJ89,AN89,AV89,AR89)</f>
        <v>2</v>
      </c>
      <c r="G89" s="125"/>
      <c r="H89" s="5"/>
      <c r="I89" s="140"/>
      <c r="J89" s="126"/>
      <c r="K89" s="120">
        <f>VLOOKUP(C89,'2'!$B$101:$H$575,3,FALSE)</f>
        <v>7.1562499999999987E-2</v>
      </c>
      <c r="L89" s="98">
        <f>VLOOKUP(C89,'2'!$B$101:$H$575,4,FALSE)</f>
        <v>62</v>
      </c>
      <c r="M89" s="144">
        <f>VLOOKUP(L89,Баллы!$A$2:$B$101,2)+N89/2</f>
        <v>36.5</v>
      </c>
      <c r="N89" s="129">
        <f>VLOOKUP(C89,'2'!$B$101:$H$575,6,FALSE)</f>
        <v>15</v>
      </c>
      <c r="O89" s="146"/>
      <c r="P89" s="98"/>
      <c r="Q89" s="144"/>
      <c r="R89" s="147"/>
      <c r="S89" s="121"/>
      <c r="T89" s="5"/>
      <c r="U89" s="140"/>
      <c r="V89" s="130"/>
      <c r="W89" s="149">
        <f>VLOOKUP(C89,'5'!$B$50:$H$423,3,FALSE)</f>
        <v>0.16068287037037035</v>
      </c>
      <c r="X89" s="98">
        <f>VLOOKUP(C89,'5'!$B$50:$H$423,4,FALSE)</f>
        <v>31</v>
      </c>
      <c r="Y89" s="144">
        <f>VLOOKUP(X89,Баллы!$A$2:$B$101,2)+Z89/2</f>
        <v>72.5</v>
      </c>
      <c r="Z89" s="147">
        <f>VLOOKUP(C89,'5'!$B$50:$H$423,6,FALSE)</f>
        <v>25</v>
      </c>
      <c r="AA89" s="148"/>
      <c r="AB89" s="98"/>
      <c r="AC89" s="144"/>
      <c r="AD89" s="129"/>
      <c r="AE89" s="136"/>
      <c r="AF89" s="5"/>
      <c r="AG89" s="140"/>
      <c r="AH89" s="126"/>
      <c r="AI89" s="155"/>
      <c r="AJ89" s="123"/>
      <c r="AK89" s="139"/>
      <c r="AL89" s="124"/>
      <c r="AM89" s="155"/>
      <c r="AN89" s="123"/>
      <c r="AO89" s="139"/>
      <c r="AP89" s="124"/>
      <c r="AQ89" s="122"/>
      <c r="AR89" s="123"/>
      <c r="AS89" s="139"/>
      <c r="AT89" s="124"/>
      <c r="AU89" s="122"/>
      <c r="AV89" s="123"/>
      <c r="AW89" s="139"/>
      <c r="AX89" s="124"/>
    </row>
    <row r="90" spans="1:50" ht="14.4" customHeight="1">
      <c r="A90" s="245">
        <f>IF(D90=0," ",RANK(D90,$D$3:$D$1041,0))</f>
        <v>87</v>
      </c>
      <c r="B90" s="246">
        <v>88</v>
      </c>
      <c r="C90" s="105" t="s">
        <v>2545</v>
      </c>
      <c r="D90" s="114">
        <f>I90+M90+Q90+U90+Y90+AC90+AG90+AK90+AO90+AW90+AS90</f>
        <v>109</v>
      </c>
      <c r="E90" s="115">
        <f>J90+N90+R90+V90+Z90+AD90+AH90+AL90+AP90+AX90+AT90</f>
        <v>32</v>
      </c>
      <c r="F90" s="119">
        <f>COUNTA(H90,L90,P90,T90,X90,AB90,AF90,AJ90,AN90,AV90,AR90)</f>
        <v>1</v>
      </c>
      <c r="G90" s="125"/>
      <c r="H90" s="5"/>
      <c r="I90" s="140"/>
      <c r="J90" s="126"/>
      <c r="K90" s="120"/>
      <c r="L90" s="98"/>
      <c r="M90" s="144"/>
      <c r="N90" s="129"/>
      <c r="O90" s="146"/>
      <c r="P90" s="98"/>
      <c r="Q90" s="144"/>
      <c r="R90" s="147"/>
      <c r="S90" s="121"/>
      <c r="T90" s="5"/>
      <c r="U90" s="140"/>
      <c r="V90" s="130"/>
      <c r="W90" s="149"/>
      <c r="X90" s="98"/>
      <c r="Y90" s="144"/>
      <c r="Z90" s="147"/>
      <c r="AA90" s="148">
        <f>VLOOKUP(C90,'6'!$B$8:$H$202,3,FALSE)</f>
        <v>0.16526620370370371</v>
      </c>
      <c r="AB90" s="98">
        <f>VLOOKUP(C90,'6'!$B$8:$H$202,4,FALSE)</f>
        <v>4</v>
      </c>
      <c r="AC90" s="144">
        <f>VLOOKUP(AB90,Баллы!$A$2:$B$101,2)+AD90/2</f>
        <v>109</v>
      </c>
      <c r="AD90" s="129">
        <f>VLOOKUP(C90,'6'!$B$8:$H$202,6,FALSE)</f>
        <v>32</v>
      </c>
      <c r="AE90" s="136"/>
      <c r="AF90" s="5"/>
      <c r="AG90" s="140"/>
      <c r="AH90" s="126"/>
      <c r="AI90" s="155"/>
      <c r="AJ90" s="123"/>
      <c r="AK90" s="139"/>
      <c r="AL90" s="124"/>
      <c r="AM90" s="155"/>
      <c r="AN90" s="123"/>
      <c r="AO90" s="139"/>
      <c r="AP90" s="124"/>
      <c r="AQ90" s="122"/>
      <c r="AR90" s="123"/>
      <c r="AS90" s="139"/>
      <c r="AT90" s="124"/>
      <c r="AU90" s="122"/>
      <c r="AV90" s="123"/>
      <c r="AW90" s="139"/>
      <c r="AX90" s="124"/>
    </row>
    <row r="91" spans="1:50" ht="14.4" customHeight="1">
      <c r="A91" s="245">
        <f>IF(D91=0," ",RANK(D91,$D$3:$D$1041,0))</f>
        <v>87</v>
      </c>
      <c r="B91" s="246">
        <v>89</v>
      </c>
      <c r="C91" s="105" t="s">
        <v>154</v>
      </c>
      <c r="D91" s="114">
        <f>I91+M91+Q91+U91+Y91+AC91+AG91+AK91+AO91+AW91+AS91</f>
        <v>109</v>
      </c>
      <c r="E91" s="115">
        <f>J91+N91+R91+V91+Z91+AD91+AH91+AL91+AP91+AX91+AT91</f>
        <v>30</v>
      </c>
      <c r="F91" s="119">
        <f>COUNTA(H91,L91,P91,T91,X91,AB91,AF91,AJ91,AN91,AV91,AR91)</f>
        <v>2</v>
      </c>
      <c r="G91" s="125"/>
      <c r="H91" s="5"/>
      <c r="I91" s="140"/>
      <c r="J91" s="126"/>
      <c r="K91" s="120"/>
      <c r="L91" s="98"/>
      <c r="M91" s="144"/>
      <c r="N91" s="129"/>
      <c r="O91" s="146">
        <f>VLOOKUP(C91,'3'!$B$7:$H$127,3,FALSE)</f>
        <v>0.1512037037037037</v>
      </c>
      <c r="P91" s="98">
        <f>VLOOKUP(C91,'3'!$B$7:$H$127,4,FALSE)</f>
        <v>4</v>
      </c>
      <c r="Q91" s="144">
        <f>VLOOKUP(P91,Баллы!$A$2:$B$101,2)+R91/2</f>
        <v>105.5</v>
      </c>
      <c r="R91" s="147">
        <f>VLOOKUP(C91,'3'!$B$7:$H$127,6,FALSE)</f>
        <v>25</v>
      </c>
      <c r="S91" s="121"/>
      <c r="T91" s="5"/>
      <c r="U91" s="140"/>
      <c r="V91" s="130"/>
      <c r="W91" s="149"/>
      <c r="X91" s="98"/>
      <c r="Y91" s="144"/>
      <c r="Z91" s="147"/>
      <c r="AA91" s="148"/>
      <c r="AB91" s="98"/>
      <c r="AC91" s="144"/>
      <c r="AD91" s="129"/>
      <c r="AE91" s="136"/>
      <c r="AF91" s="5"/>
      <c r="AG91" s="140"/>
      <c r="AH91" s="126"/>
      <c r="AI91" s="155"/>
      <c r="AJ91" s="123"/>
      <c r="AK91" s="139"/>
      <c r="AL91" s="124"/>
      <c r="AM91" s="155">
        <f>VLOOKUP(C91,'9'!$B$2:$H$1187,3,FALSE)</f>
        <v>2.7824074074074074E-2</v>
      </c>
      <c r="AN91" s="123">
        <f>VLOOKUP(C91,'9'!$B$2:$H$1187,4,FALSE)</f>
        <v>218</v>
      </c>
      <c r="AO91" s="139">
        <f>VLOOKUP(AN91,Баллы!$A$2:$B$101,2)+AP91/2</f>
        <v>3.5</v>
      </c>
      <c r="AP91" s="124">
        <f>VLOOKUP(C91,'9'!$B$2:$H$1187,6,FALSE)</f>
        <v>5</v>
      </c>
      <c r="AQ91" s="122"/>
      <c r="AR91" s="123"/>
      <c r="AS91" s="139"/>
      <c r="AT91" s="124"/>
      <c r="AU91" s="122"/>
      <c r="AV91" s="123"/>
      <c r="AW91" s="139"/>
      <c r="AX91" s="124"/>
    </row>
    <row r="92" spans="1:50" ht="14.4" customHeight="1">
      <c r="A92" s="245">
        <f>IF(D92=0," ",RANK(D92,$D$3:$D$1041,0))</f>
        <v>90</v>
      </c>
      <c r="B92" s="246">
        <v>90</v>
      </c>
      <c r="C92" s="104" t="s">
        <v>1012</v>
      </c>
      <c r="D92" s="114">
        <f>I92+M92+Q92+U92+Y92+AC92+AG92+AK92+AO92+AW92+AS92</f>
        <v>108</v>
      </c>
      <c r="E92" s="115">
        <f>J92+N92+R92+V92+Z92+AD92+AH92+AL92+AP92+AX92+AT92</f>
        <v>30</v>
      </c>
      <c r="F92" s="119">
        <f>COUNTA(H92,L92,P92,T92,X92,AB92,AF92,AJ92,AN92,AV92,AR92)</f>
        <v>1</v>
      </c>
      <c r="G92" s="125"/>
      <c r="H92" s="5"/>
      <c r="I92" s="140"/>
      <c r="J92" s="126"/>
      <c r="K92" s="120">
        <f>VLOOKUP(C92,'2'!$B$101:$H$575,3,FALSE)</f>
        <v>0.12589120370370369</v>
      </c>
      <c r="L92" s="98">
        <f>VLOOKUP(C92,'2'!$B$101:$H$575,4,FALSE)</f>
        <v>4</v>
      </c>
      <c r="M92" s="144">
        <f>VLOOKUP(L92,Баллы!$A$2:$B$101,2)+N92/2</f>
        <v>108</v>
      </c>
      <c r="N92" s="129">
        <f>VLOOKUP(C92,'2'!$B$101:$H$575,6,FALSE)</f>
        <v>30</v>
      </c>
      <c r="O92" s="146"/>
      <c r="P92" s="98"/>
      <c r="Q92" s="144"/>
      <c r="R92" s="147"/>
      <c r="S92" s="121"/>
      <c r="T92" s="5"/>
      <c r="U92" s="140"/>
      <c r="V92" s="130"/>
      <c r="W92" s="149"/>
      <c r="X92" s="98"/>
      <c r="Y92" s="144"/>
      <c r="Z92" s="147"/>
      <c r="AA92" s="148"/>
      <c r="AB92" s="98"/>
      <c r="AC92" s="144"/>
      <c r="AD92" s="129"/>
      <c r="AE92" s="136"/>
      <c r="AF92" s="5"/>
      <c r="AG92" s="140"/>
      <c r="AH92" s="126"/>
      <c r="AI92" s="155"/>
      <c r="AJ92" s="123"/>
      <c r="AK92" s="139"/>
      <c r="AL92" s="124"/>
      <c r="AM92" s="155"/>
      <c r="AN92" s="123"/>
      <c r="AO92" s="139"/>
      <c r="AP92" s="124"/>
      <c r="AQ92" s="122"/>
      <c r="AR92" s="123"/>
      <c r="AS92" s="139"/>
      <c r="AT92" s="124"/>
      <c r="AU92" s="122"/>
      <c r="AV92" s="123"/>
      <c r="AW92" s="139"/>
      <c r="AX92" s="124"/>
    </row>
    <row r="93" spans="1:50" ht="14.4" customHeight="1">
      <c r="A93" s="245">
        <f>IF(D93=0," ",RANK(D93,$D$3:$D$1041,0))</f>
        <v>91</v>
      </c>
      <c r="B93" s="246">
        <v>91</v>
      </c>
      <c r="C93" s="108" t="s">
        <v>147</v>
      </c>
      <c r="D93" s="114">
        <f>I93+M93+Q93+U93+Y93+AC93+AG93+AK93+AO93+AW93+AS93</f>
        <v>107.5</v>
      </c>
      <c r="E93" s="115">
        <f>J93+N93+R93+V93+Z93+AD93+AH93+AL93+AP93+AX93+AT93</f>
        <v>25</v>
      </c>
      <c r="F93" s="119">
        <f>COUNTA(H93,L93,P93,T93,X93,AB93,AF93,AJ93,AN93,AV93,AR93)</f>
        <v>1</v>
      </c>
      <c r="G93" s="125"/>
      <c r="H93" s="5"/>
      <c r="I93" s="140"/>
      <c r="J93" s="126"/>
      <c r="K93" s="120"/>
      <c r="L93" s="98"/>
      <c r="M93" s="144"/>
      <c r="N93" s="129"/>
      <c r="O93" s="146"/>
      <c r="P93" s="98"/>
      <c r="Q93" s="144"/>
      <c r="R93" s="147"/>
      <c r="S93" s="121"/>
      <c r="T93" s="5"/>
      <c r="U93" s="140"/>
      <c r="V93" s="130"/>
      <c r="W93" s="149">
        <f>VLOOKUP(C93,'5'!$B$50:$H$423,3,FALSE)</f>
        <v>0.10800925925925926</v>
      </c>
      <c r="X93" s="98">
        <f>VLOOKUP(C93,'5'!$B$50:$H$423,4,FALSE)</f>
        <v>3</v>
      </c>
      <c r="Y93" s="144">
        <f>VLOOKUP(X93,Баллы!$A$2:$B$101,2)+Z93/2</f>
        <v>107.5</v>
      </c>
      <c r="Z93" s="147">
        <f>VLOOKUP(C93,'5'!$B$50:$H$423,6,FALSE)</f>
        <v>25</v>
      </c>
      <c r="AA93" s="148"/>
      <c r="AB93" s="98"/>
      <c r="AC93" s="144"/>
      <c r="AD93" s="129"/>
      <c r="AE93" s="136"/>
      <c r="AF93" s="5"/>
      <c r="AG93" s="140"/>
      <c r="AH93" s="126"/>
      <c r="AI93" s="155"/>
      <c r="AJ93" s="123"/>
      <c r="AK93" s="139"/>
      <c r="AL93" s="124"/>
      <c r="AM93" s="155"/>
      <c r="AN93" s="123"/>
      <c r="AO93" s="139"/>
      <c r="AP93" s="124"/>
      <c r="AQ93" s="122"/>
      <c r="AR93" s="123"/>
      <c r="AS93" s="139"/>
      <c r="AT93" s="124"/>
      <c r="AU93" s="122"/>
      <c r="AV93" s="123"/>
      <c r="AW93" s="139"/>
      <c r="AX93" s="124"/>
    </row>
    <row r="94" spans="1:50" ht="14.4" customHeight="1">
      <c r="A94" s="245">
        <f>IF(D94=0," ",RANK(D94,$D$3:$D$1041,0))</f>
        <v>91</v>
      </c>
      <c r="B94" s="246">
        <v>91</v>
      </c>
      <c r="C94" s="283" t="s">
        <v>4389</v>
      </c>
      <c r="D94" s="114">
        <f>I94+M94+Q94+U94+Y94+AC94+AG94+AK94+AO94+AW94+AS94</f>
        <v>107.5</v>
      </c>
      <c r="E94" s="115">
        <f>J94+N94+R94+V94+Z94+AD94+AH94+AL94+AP94+AX94+AT94</f>
        <v>25</v>
      </c>
      <c r="F94" s="119">
        <f>COUNTA(H94,L94,P94,T94,X94,AB94,AF94,AJ94,AN94,AV94,AR94)</f>
        <v>1</v>
      </c>
      <c r="G94" s="125"/>
      <c r="H94" s="5"/>
      <c r="I94" s="140"/>
      <c r="J94" s="126"/>
      <c r="K94" s="120"/>
      <c r="L94" s="98"/>
      <c r="M94" s="144"/>
      <c r="N94" s="129"/>
      <c r="O94" s="146"/>
      <c r="P94" s="98"/>
      <c r="Q94" s="144"/>
      <c r="R94" s="147"/>
      <c r="S94" s="121"/>
      <c r="T94" s="5"/>
      <c r="U94" s="140"/>
      <c r="V94" s="130"/>
      <c r="W94" s="149"/>
      <c r="X94" s="98"/>
      <c r="Y94" s="144"/>
      <c r="Z94" s="147"/>
      <c r="AA94" s="148"/>
      <c r="AB94" s="98"/>
      <c r="AC94" s="144"/>
      <c r="AD94" s="129"/>
      <c r="AE94" s="136"/>
      <c r="AF94" s="5"/>
      <c r="AG94" s="140"/>
      <c r="AH94" s="126"/>
      <c r="AI94" s="155"/>
      <c r="AJ94" s="123"/>
      <c r="AK94" s="139"/>
      <c r="AL94" s="124"/>
      <c r="AM94" s="155">
        <f>VLOOKUP(C94,'9'!$B$2:$H$1187,3,FALSE)</f>
        <v>9.3831018518518522E-2</v>
      </c>
      <c r="AN94" s="123">
        <f>VLOOKUP(C94,'9'!$B$2:$H$1187,4,FALSE)</f>
        <v>3</v>
      </c>
      <c r="AO94" s="139">
        <f>VLOOKUP(AN94,Баллы!$A$2:$B$101,2)+AP94/2</f>
        <v>107.5</v>
      </c>
      <c r="AP94" s="124">
        <f>VLOOKUP(C94,'9'!$B$2:$H$1187,6,FALSE)</f>
        <v>25</v>
      </c>
      <c r="AQ94" s="122"/>
      <c r="AR94" s="123"/>
      <c r="AS94" s="139"/>
      <c r="AT94" s="124"/>
      <c r="AU94" s="122"/>
      <c r="AV94" s="123"/>
      <c r="AW94" s="139"/>
      <c r="AX94" s="124"/>
    </row>
    <row r="95" spans="1:50" ht="14.4" customHeight="1">
      <c r="A95" s="245">
        <f>IF(D95=0," ",RANK(D95,$D$3:$D$1041,0))</f>
        <v>91</v>
      </c>
      <c r="B95" s="246">
        <v>93</v>
      </c>
      <c r="C95" s="104" t="s">
        <v>2711</v>
      </c>
      <c r="D95" s="114">
        <f>I95+M95+Q95+U95+Y95+AC95+AG95+AK95+AO95+AW95+AS95</f>
        <v>107.5</v>
      </c>
      <c r="E95" s="115">
        <f>J95+N95+R95+V95+Z95+AD95+AH95+AL95+AP95+AX95+AT95</f>
        <v>13</v>
      </c>
      <c r="F95" s="119">
        <f>COUNTA(H95,L95,P95,T95,X95,AB95,AF95,AJ95,AN95,AV95,AR95)</f>
        <v>2</v>
      </c>
      <c r="G95" s="125"/>
      <c r="H95" s="5"/>
      <c r="I95" s="140"/>
      <c r="J95" s="126"/>
      <c r="K95" s="120"/>
      <c r="L95" s="98"/>
      <c r="M95" s="144"/>
      <c r="N95" s="129"/>
      <c r="O95" s="146"/>
      <c r="P95" s="98"/>
      <c r="Q95" s="144"/>
      <c r="R95" s="147"/>
      <c r="S95" s="121"/>
      <c r="T95" s="5"/>
      <c r="U95" s="140"/>
      <c r="V95" s="130"/>
      <c r="W95" s="149"/>
      <c r="X95" s="98"/>
      <c r="Y95" s="144"/>
      <c r="Z95" s="147"/>
      <c r="AA95" s="148"/>
      <c r="AB95" s="98"/>
      <c r="AC95" s="144"/>
      <c r="AD95" s="129"/>
      <c r="AE95" s="136"/>
      <c r="AF95" s="5"/>
      <c r="AG95" s="140"/>
      <c r="AH95" s="126"/>
      <c r="AI95" s="155">
        <f>VLOOKUP(C95,'8'!$B$6:$H$193,3,FALSE)</f>
        <v>2.5914351851851852E-2</v>
      </c>
      <c r="AJ95" s="123">
        <f>VLOOKUP(C95,'8'!$B$6:$H$193,4,FALSE)</f>
        <v>20</v>
      </c>
      <c r="AK95" s="139">
        <f>VLOOKUP(AJ95,Баллы!$A$2:$B$101,2)+AL95/2</f>
        <v>73.5</v>
      </c>
      <c r="AL95" s="124">
        <f>VLOOKUP(C95,'8'!$B$6:$H$193,6,FALSE)</f>
        <v>5</v>
      </c>
      <c r="AM95" s="155"/>
      <c r="AN95" s="123"/>
      <c r="AO95" s="139"/>
      <c r="AP95" s="124"/>
      <c r="AQ95" s="122"/>
      <c r="AR95" s="123"/>
      <c r="AS95" s="139"/>
      <c r="AT95" s="124"/>
      <c r="AU95" s="122">
        <f>VLOOKUP(C95,'11'!$B$9:$H$521,3,FALSE)</f>
        <v>4.2083333333333334E-2</v>
      </c>
      <c r="AV95" s="123">
        <f>VLOOKUP(C95,'11'!$B$9:$H$521,4,FALSE)</f>
        <v>61</v>
      </c>
      <c r="AW95" s="139">
        <f>VLOOKUP(AV95,Баллы!$A$2:$B$101,2)+AX95/2</f>
        <v>34</v>
      </c>
      <c r="AX95" s="124">
        <f>VLOOKUP(C95,'11'!$B$9:$H$521,6,FALSE)</f>
        <v>8</v>
      </c>
    </row>
    <row r="96" spans="1:50" ht="14.4" customHeight="1">
      <c r="A96" s="245">
        <f>IF(D96=0," ",RANK(D96,$D$3:$D$1041,0))</f>
        <v>94</v>
      </c>
      <c r="B96" s="246">
        <v>94</v>
      </c>
      <c r="C96" s="105" t="s">
        <v>245</v>
      </c>
      <c r="D96" s="114">
        <f>I96+M96+Q96+U96+Y96+AC96+AG96+AK96+AO96+AW96+AS96</f>
        <v>107</v>
      </c>
      <c r="E96" s="115">
        <f>J96+N96+R96+V96+Z96+AD96+AH96+AL96+AP96+AX96+AT96</f>
        <v>20</v>
      </c>
      <c r="F96" s="119">
        <f>COUNTA(H96,L96,P96,T96,X96,AB96,AF96,AJ96,AN96,AV96,AR96)</f>
        <v>1</v>
      </c>
      <c r="G96" s="125"/>
      <c r="H96" s="5"/>
      <c r="I96" s="140"/>
      <c r="J96" s="126"/>
      <c r="K96" s="120"/>
      <c r="L96" s="98"/>
      <c r="M96" s="144"/>
      <c r="N96" s="129"/>
      <c r="O96" s="146"/>
      <c r="P96" s="98"/>
      <c r="Q96" s="144"/>
      <c r="R96" s="147"/>
      <c r="S96" s="121"/>
      <c r="T96" s="5"/>
      <c r="U96" s="140"/>
      <c r="V96" s="130"/>
      <c r="W96" s="149"/>
      <c r="X96" s="98"/>
      <c r="Y96" s="144"/>
      <c r="Z96" s="147"/>
      <c r="AA96" s="148">
        <f>VLOOKUP(C96,'6'!$B$8:$H$202,3,FALSE)</f>
        <v>8.5844907407407411E-2</v>
      </c>
      <c r="AB96" s="98">
        <f>VLOOKUP(C96,'6'!$B$8:$H$202,4,FALSE)</f>
        <v>2</v>
      </c>
      <c r="AC96" s="144">
        <f>VLOOKUP(AB96,Баллы!$A$2:$B$101,2)+AD96/2</f>
        <v>107</v>
      </c>
      <c r="AD96" s="129">
        <f>VLOOKUP(C96,'6'!$B$8:$H$202,6,FALSE)</f>
        <v>20</v>
      </c>
      <c r="AE96" s="136"/>
      <c r="AF96" s="5"/>
      <c r="AG96" s="140"/>
      <c r="AH96" s="126"/>
      <c r="AI96" s="155"/>
      <c r="AJ96" s="123"/>
      <c r="AK96" s="139"/>
      <c r="AL96" s="124"/>
      <c r="AM96" s="155"/>
      <c r="AN96" s="123"/>
      <c r="AO96" s="139"/>
      <c r="AP96" s="124"/>
      <c r="AQ96" s="122"/>
      <c r="AR96" s="123"/>
      <c r="AS96" s="139"/>
      <c r="AT96" s="124"/>
      <c r="AU96" s="122"/>
      <c r="AV96" s="123"/>
      <c r="AW96" s="139"/>
      <c r="AX96" s="124"/>
    </row>
    <row r="97" spans="1:50" ht="14.4" customHeight="1">
      <c r="A97" s="245">
        <f>IF(D97=0," ",RANK(D97,$D$3:$D$1041,0))</f>
        <v>95</v>
      </c>
      <c r="B97" s="246">
        <v>95</v>
      </c>
      <c r="C97" s="108" t="s">
        <v>115</v>
      </c>
      <c r="D97" s="114">
        <f>I97+M97+Q97+U97+Y97+AC97+AG97+AK97+AO97+AW97+AS97</f>
        <v>105.5</v>
      </c>
      <c r="E97" s="115">
        <f>J97+N97+R97+V97+Z97+AD97+AH97+AL97+AP97+AX97+AT97</f>
        <v>25</v>
      </c>
      <c r="F97" s="119">
        <f>COUNTA(H97,L97,P97,T97,X97,AB97,AF97,AJ97,AN97,AV97,AR97)</f>
        <v>1</v>
      </c>
      <c r="G97" s="125"/>
      <c r="H97" s="5"/>
      <c r="I97" s="140"/>
      <c r="J97" s="126"/>
      <c r="K97" s="120"/>
      <c r="L97" s="98"/>
      <c r="M97" s="144"/>
      <c r="N97" s="129"/>
      <c r="O97" s="146"/>
      <c r="P97" s="98"/>
      <c r="Q97" s="144"/>
      <c r="R97" s="147"/>
      <c r="S97" s="121"/>
      <c r="T97" s="5"/>
      <c r="U97" s="140"/>
      <c r="V97" s="130"/>
      <c r="W97" s="149">
        <f>VLOOKUP(C97,'5'!$B$50:$H$423,3,FALSE)</f>
        <v>0.10906249999999999</v>
      </c>
      <c r="X97" s="98">
        <f>VLOOKUP(C97,'5'!$B$50:$H$423,4,FALSE)</f>
        <v>4</v>
      </c>
      <c r="Y97" s="144">
        <f>VLOOKUP(X97,Баллы!$A$2:$B$101,2)+Z97/2</f>
        <v>105.5</v>
      </c>
      <c r="Z97" s="147">
        <f>VLOOKUP(C97,'5'!$B$50:$H$423,6,FALSE)</f>
        <v>25</v>
      </c>
      <c r="AA97" s="148"/>
      <c r="AB97" s="98"/>
      <c r="AC97" s="144"/>
      <c r="AD97" s="129"/>
      <c r="AE97" s="136"/>
      <c r="AF97" s="5"/>
      <c r="AG97" s="140"/>
      <c r="AH97" s="126"/>
      <c r="AI97" s="155"/>
      <c r="AJ97" s="123"/>
      <c r="AK97" s="139"/>
      <c r="AL97" s="124"/>
      <c r="AM97" s="155"/>
      <c r="AN97" s="123"/>
      <c r="AO97" s="139"/>
      <c r="AP97" s="124"/>
      <c r="AQ97" s="122"/>
      <c r="AR97" s="123"/>
      <c r="AS97" s="139"/>
      <c r="AT97" s="124"/>
      <c r="AU97" s="122"/>
      <c r="AV97" s="123"/>
      <c r="AW97" s="139"/>
      <c r="AX97" s="124"/>
    </row>
    <row r="98" spans="1:50" ht="14.4" customHeight="1">
      <c r="A98" s="245">
        <f>IF(D98=0," ",RANK(D98,$D$3:$D$1041,0))</f>
        <v>95</v>
      </c>
      <c r="B98" s="246">
        <v>95</v>
      </c>
      <c r="C98" s="283" t="s">
        <v>4391</v>
      </c>
      <c r="D98" s="114">
        <f>I98+M98+Q98+U98+Y98+AC98+AG98+AK98+AO98+AW98+AS98</f>
        <v>105.5</v>
      </c>
      <c r="E98" s="115">
        <f>J98+N98+R98+V98+Z98+AD98+AH98+AL98+AP98+AX98+AT98</f>
        <v>25</v>
      </c>
      <c r="F98" s="119">
        <f>COUNTA(H98,L98,P98,T98,X98,AB98,AF98,AJ98,AN98,AV98,AR98)</f>
        <v>1</v>
      </c>
      <c r="G98" s="125"/>
      <c r="H98" s="5"/>
      <c r="I98" s="140"/>
      <c r="J98" s="126"/>
      <c r="K98" s="120"/>
      <c r="L98" s="98"/>
      <c r="M98" s="144"/>
      <c r="N98" s="129"/>
      <c r="O98" s="146"/>
      <c r="P98" s="98"/>
      <c r="Q98" s="144"/>
      <c r="R98" s="147"/>
      <c r="S98" s="121"/>
      <c r="T98" s="5"/>
      <c r="U98" s="140"/>
      <c r="V98" s="130"/>
      <c r="W98" s="149"/>
      <c r="X98" s="98"/>
      <c r="Y98" s="144"/>
      <c r="Z98" s="147"/>
      <c r="AA98" s="148"/>
      <c r="AB98" s="98"/>
      <c r="AC98" s="144"/>
      <c r="AD98" s="129"/>
      <c r="AE98" s="136"/>
      <c r="AF98" s="5"/>
      <c r="AG98" s="140"/>
      <c r="AH98" s="126"/>
      <c r="AI98" s="155"/>
      <c r="AJ98" s="123"/>
      <c r="AK98" s="139"/>
      <c r="AL98" s="124"/>
      <c r="AM98" s="155">
        <f>VLOOKUP(C98,'9'!$B$2:$H$1187,3,FALSE)</f>
        <v>9.8101851851851857E-2</v>
      </c>
      <c r="AN98" s="123">
        <f>VLOOKUP(C98,'9'!$B$2:$H$1187,4,FALSE)</f>
        <v>4</v>
      </c>
      <c r="AO98" s="139">
        <f>VLOOKUP(AN98,Баллы!$A$2:$B$101,2)+AP98/2</f>
        <v>105.5</v>
      </c>
      <c r="AP98" s="124">
        <f>VLOOKUP(C98,'9'!$B$2:$H$1187,6,FALSE)</f>
        <v>25</v>
      </c>
      <c r="AQ98" s="122"/>
      <c r="AR98" s="123"/>
      <c r="AS98" s="139"/>
      <c r="AT98" s="124"/>
      <c r="AU98" s="122"/>
      <c r="AV98" s="123"/>
      <c r="AW98" s="139"/>
      <c r="AX98" s="124"/>
    </row>
    <row r="99" spans="1:50" ht="14.4" customHeight="1">
      <c r="A99" s="245">
        <f>IF(D99=0," ",RANK(D99,$D$3:$D$1041,0))</f>
        <v>95</v>
      </c>
      <c r="B99" s="246">
        <v>97</v>
      </c>
      <c r="C99" s="111" t="s">
        <v>104</v>
      </c>
      <c r="D99" s="114">
        <f>I99+M99+Q99+U99+Y99+AC99+AG99+AK99+AO99+AW99+AS99</f>
        <v>105.5</v>
      </c>
      <c r="E99" s="115">
        <f>J99+N99+R99+V99+Z99+AD99+AH99+AL99+AP99+AX99+AT99</f>
        <v>21</v>
      </c>
      <c r="F99" s="119">
        <f>COUNTA(H99,L99,P99,T99,X99,AB99,AF99,AJ99,AN99,AV99,AR99)</f>
        <v>1</v>
      </c>
      <c r="G99" s="125"/>
      <c r="H99" s="5"/>
      <c r="I99" s="140"/>
      <c r="J99" s="126"/>
      <c r="K99" s="120"/>
      <c r="L99" s="98"/>
      <c r="M99" s="144"/>
      <c r="N99" s="129"/>
      <c r="O99" s="146"/>
      <c r="P99" s="98"/>
      <c r="Q99" s="144"/>
      <c r="R99" s="147"/>
      <c r="S99" s="121"/>
      <c r="T99" s="5"/>
      <c r="U99" s="140"/>
      <c r="V99" s="130"/>
      <c r="W99" s="149"/>
      <c r="X99" s="98"/>
      <c r="Y99" s="144"/>
      <c r="Z99" s="147"/>
      <c r="AA99" s="148"/>
      <c r="AB99" s="98"/>
      <c r="AC99" s="144"/>
      <c r="AD99" s="129"/>
      <c r="AE99" s="136">
        <f>VLOOKUP(C99,'7'!$B$11:$H$105,3,FALSE)</f>
        <v>9.1712962962962968E-2</v>
      </c>
      <c r="AF99" s="5">
        <f>VLOOKUP(C99,'7'!$B$11:$H$105,4,FALSE)</f>
        <v>3</v>
      </c>
      <c r="AG99" s="140">
        <f>VLOOKUP(AF99,Баллы!$A$2:$B$101,2)+AH99/2</f>
        <v>105.5</v>
      </c>
      <c r="AH99" s="126">
        <f>VLOOKUP(C99,'7'!$B$11:$H$105,6,FALSE)</f>
        <v>21</v>
      </c>
      <c r="AI99" s="155"/>
      <c r="AJ99" s="123"/>
      <c r="AK99" s="139"/>
      <c r="AL99" s="124"/>
      <c r="AM99" s="155"/>
      <c r="AN99" s="123"/>
      <c r="AO99" s="139"/>
      <c r="AP99" s="124"/>
      <c r="AQ99" s="122"/>
      <c r="AR99" s="123"/>
      <c r="AS99" s="139"/>
      <c r="AT99" s="124"/>
      <c r="AU99" s="122"/>
      <c r="AV99" s="123"/>
      <c r="AW99" s="139"/>
      <c r="AX99" s="124"/>
    </row>
    <row r="100" spans="1:50" ht="14.4" customHeight="1">
      <c r="A100" s="245">
        <f>IF(D100=0," ",RANK(D100,$D$3:$D$1041,0))</f>
        <v>98</v>
      </c>
      <c r="B100" s="246">
        <v>98</v>
      </c>
      <c r="C100" s="107" t="s">
        <v>2560</v>
      </c>
      <c r="D100" s="114">
        <f>I100+M100+Q100+U100+Y100+AC100+AG100+AK100+AO100+AW100+AS100</f>
        <v>105</v>
      </c>
      <c r="E100" s="115">
        <f>J100+N100+R100+V100+Z100+AD100+AH100+AL100+AP100+AX100+AT100</f>
        <v>20</v>
      </c>
      <c r="F100" s="119">
        <f>COUNTA(H100,L100,P100,T100,X100,AB100,AF100,AJ100,AN100,AV100,AR100)</f>
        <v>1</v>
      </c>
      <c r="G100" s="125"/>
      <c r="H100" s="5"/>
      <c r="I100" s="140"/>
      <c r="J100" s="126"/>
      <c r="K100" s="120"/>
      <c r="L100" s="98"/>
      <c r="M100" s="144"/>
      <c r="N100" s="129"/>
      <c r="O100" s="146"/>
      <c r="P100" s="98"/>
      <c r="Q100" s="144"/>
      <c r="R100" s="147"/>
      <c r="S100" s="121">
        <f>VLOOKUP(C100,'4'!$B$2:$I$1053,3,FALSE)</f>
        <v>7.5011574074074078E-2</v>
      </c>
      <c r="T100" s="5">
        <f>VLOOKUP(C100,'4'!$B$2:$I$1053,4,FALSE)</f>
        <v>3</v>
      </c>
      <c r="U100" s="140">
        <f>VLOOKUP(T100,Баллы!$A$2:$B$101,2)+V100/2</f>
        <v>105</v>
      </c>
      <c r="V100" s="130">
        <f>VLOOKUP(C100,'4'!$B$2:$I$1053,6,FALSE)</f>
        <v>20</v>
      </c>
      <c r="W100" s="149"/>
      <c r="X100" s="98"/>
      <c r="Y100" s="144"/>
      <c r="Z100" s="147"/>
      <c r="AA100" s="148"/>
      <c r="AB100" s="98"/>
      <c r="AC100" s="144"/>
      <c r="AD100" s="129"/>
      <c r="AE100" s="136"/>
      <c r="AF100" s="5"/>
      <c r="AG100" s="140"/>
      <c r="AH100" s="126"/>
      <c r="AI100" s="155"/>
      <c r="AJ100" s="123"/>
      <c r="AK100" s="139"/>
      <c r="AL100" s="124"/>
      <c r="AM100" s="155"/>
      <c r="AN100" s="123"/>
      <c r="AO100" s="139"/>
      <c r="AP100" s="124"/>
      <c r="AQ100" s="122"/>
      <c r="AR100" s="123"/>
      <c r="AS100" s="139"/>
      <c r="AT100" s="124"/>
      <c r="AU100" s="122"/>
      <c r="AV100" s="123"/>
      <c r="AW100" s="139"/>
      <c r="AX100" s="124"/>
    </row>
    <row r="101" spans="1:50" ht="14.4" customHeight="1">
      <c r="A101" s="245">
        <f>IF(D101=0," ",RANK(D101,$D$3:$D$1041,0))</f>
        <v>98</v>
      </c>
      <c r="B101" s="246">
        <v>99</v>
      </c>
      <c r="C101" s="107" t="s">
        <v>1564</v>
      </c>
      <c r="D101" s="114">
        <f>I101+M101+Q101+U101+Y101+AC101+AG101+AK101+AO101+AW101+AS101</f>
        <v>105</v>
      </c>
      <c r="E101" s="115">
        <f>J101+N101+R101+V101+Z101+AD101+AH101+AL101+AP101+AX101+AT101</f>
        <v>10</v>
      </c>
      <c r="F101" s="119">
        <f>COUNTA(H101,L101,P101,T101,X101,AB101,AF101,AJ101,AN101,AV101,AR101)</f>
        <v>1</v>
      </c>
      <c r="G101" s="125"/>
      <c r="H101" s="5"/>
      <c r="I101" s="140"/>
      <c r="J101" s="126"/>
      <c r="K101" s="120"/>
      <c r="L101" s="98"/>
      <c r="M101" s="144"/>
      <c r="N101" s="129"/>
      <c r="O101" s="146"/>
      <c r="P101" s="98"/>
      <c r="Q101" s="144"/>
      <c r="R101" s="147"/>
      <c r="S101" s="121">
        <f>VLOOKUP(C101,'4'!$B$2:$I$1053,3,FALSE)</f>
        <v>3.2546296296296295E-2</v>
      </c>
      <c r="T101" s="14">
        <f>VLOOKUP(C101,'4'!$B$2:$I$1053,4,FALSE)</f>
        <v>1</v>
      </c>
      <c r="U101" s="140">
        <f>VLOOKUP(T101,Баллы!$A$2:$B$101,2)+V101/2</f>
        <v>105</v>
      </c>
      <c r="V101" s="130">
        <f>VLOOKUP(C101,'4'!$B$2:$I$1053,6,FALSE)</f>
        <v>10</v>
      </c>
      <c r="W101" s="149"/>
      <c r="X101" s="98"/>
      <c r="Y101" s="144"/>
      <c r="Z101" s="147"/>
      <c r="AA101" s="148"/>
      <c r="AB101" s="98"/>
      <c r="AC101" s="144"/>
      <c r="AD101" s="129"/>
      <c r="AE101" s="136"/>
      <c r="AF101" s="5"/>
      <c r="AG101" s="140"/>
      <c r="AH101" s="126"/>
      <c r="AI101" s="155"/>
      <c r="AJ101" s="123"/>
      <c r="AK101" s="139"/>
      <c r="AL101" s="124"/>
      <c r="AM101" s="155"/>
      <c r="AN101" s="123"/>
      <c r="AO101" s="139"/>
      <c r="AP101" s="124"/>
      <c r="AQ101" s="122"/>
      <c r="AR101" s="123"/>
      <c r="AS101" s="139"/>
      <c r="AT101" s="124"/>
      <c r="AU101" s="122"/>
      <c r="AV101" s="123"/>
      <c r="AW101" s="139"/>
      <c r="AX101" s="124"/>
    </row>
    <row r="102" spans="1:50" ht="14.4" customHeight="1">
      <c r="A102" s="245">
        <f>IF(D102=0," ",RANK(D102,$D$3:$D$1041,0))</f>
        <v>98</v>
      </c>
      <c r="B102" s="246">
        <v>99</v>
      </c>
      <c r="C102" s="108" t="s">
        <v>329</v>
      </c>
      <c r="D102" s="114">
        <f>I102+M102+Q102+U102+Y102+AC102+AG102+AK102+AO102+AW102+AS102</f>
        <v>105</v>
      </c>
      <c r="E102" s="115">
        <f>J102+N102+R102+V102+Z102+AD102+AH102+AL102+AP102+AX102+AT102</f>
        <v>10</v>
      </c>
      <c r="F102" s="119">
        <f>COUNTA(H102,L102,P102,T102,X102,AB102,AF102,AJ102,AN102,AV102,AR102)</f>
        <v>1</v>
      </c>
      <c r="G102" s="125"/>
      <c r="H102" s="5"/>
      <c r="I102" s="140"/>
      <c r="J102" s="126"/>
      <c r="K102" s="120"/>
      <c r="L102" s="98"/>
      <c r="M102" s="144"/>
      <c r="N102" s="129"/>
      <c r="O102" s="146"/>
      <c r="P102" s="98"/>
      <c r="Q102" s="144"/>
      <c r="R102" s="147"/>
      <c r="S102" s="121"/>
      <c r="T102" s="5"/>
      <c r="U102" s="140"/>
      <c r="V102" s="130"/>
      <c r="W102" s="149">
        <f>VLOOKUP(C102,'5'!$B$50:$H$423,3,FALSE)</f>
        <v>3.0682870370370371E-2</v>
      </c>
      <c r="X102" s="98">
        <f>VLOOKUP(C102,'5'!$B$50:$H$423,4,FALSE)</f>
        <v>1</v>
      </c>
      <c r="Y102" s="144">
        <f>VLOOKUP(X102,Баллы!$A$2:$B$101,2)+Z102/2</f>
        <v>105</v>
      </c>
      <c r="Z102" s="147">
        <f>VLOOKUP(C102,'5'!$B$50:$H$423,6,FALSE)</f>
        <v>10</v>
      </c>
      <c r="AA102" s="148"/>
      <c r="AB102" s="98"/>
      <c r="AC102" s="144"/>
      <c r="AD102" s="129"/>
      <c r="AE102" s="136"/>
      <c r="AF102" s="5"/>
      <c r="AG102" s="140"/>
      <c r="AH102" s="126"/>
      <c r="AI102" s="155"/>
      <c r="AJ102" s="123"/>
      <c r="AK102" s="139"/>
      <c r="AL102" s="124"/>
      <c r="AM102" s="155"/>
      <c r="AN102" s="123"/>
      <c r="AO102" s="139"/>
      <c r="AP102" s="124"/>
      <c r="AQ102" s="122"/>
      <c r="AR102" s="123"/>
      <c r="AS102" s="139"/>
      <c r="AT102" s="124"/>
      <c r="AU102" s="122"/>
      <c r="AV102" s="123"/>
      <c r="AW102" s="139"/>
      <c r="AX102" s="124"/>
    </row>
    <row r="103" spans="1:50" ht="14.4" customHeight="1">
      <c r="A103" s="245">
        <f>IF(D103=0," ",RANK(D103,$D$3:$D$1041,0))</f>
        <v>98</v>
      </c>
      <c r="B103" s="246">
        <v>99</v>
      </c>
      <c r="C103" s="283" t="s">
        <v>4525</v>
      </c>
      <c r="D103" s="114">
        <f>I103+M103+Q103+U103+Y103+AC103+AG103+AK103+AO103+AW103+AS103</f>
        <v>105</v>
      </c>
      <c r="E103" s="115">
        <f>J103+N103+R103+V103+Z103+AD103+AH103+AL103+AP103+AX103+AT103</f>
        <v>10</v>
      </c>
      <c r="F103" s="119">
        <f>COUNTA(H103,L103,P103,T103,X103,AB103,AF103,AJ103,AN103,AV103,AR103)</f>
        <v>1</v>
      </c>
      <c r="G103" s="125"/>
      <c r="H103" s="5"/>
      <c r="I103" s="140"/>
      <c r="J103" s="126"/>
      <c r="K103" s="120"/>
      <c r="L103" s="98"/>
      <c r="M103" s="144"/>
      <c r="N103" s="129"/>
      <c r="O103" s="146"/>
      <c r="P103" s="98"/>
      <c r="Q103" s="144"/>
      <c r="R103" s="147"/>
      <c r="S103" s="121"/>
      <c r="T103" s="5"/>
      <c r="U103" s="140"/>
      <c r="V103" s="130"/>
      <c r="W103" s="149"/>
      <c r="X103" s="98"/>
      <c r="Y103" s="144"/>
      <c r="Z103" s="147"/>
      <c r="AA103" s="148"/>
      <c r="AB103" s="98"/>
      <c r="AC103" s="144"/>
      <c r="AD103" s="129"/>
      <c r="AE103" s="136"/>
      <c r="AF103" s="5"/>
      <c r="AG103" s="140"/>
      <c r="AH103" s="126"/>
      <c r="AI103" s="155"/>
      <c r="AJ103" s="123"/>
      <c r="AK103" s="139"/>
      <c r="AL103" s="124"/>
      <c r="AM103" s="155">
        <f>VLOOKUP(C103,'9'!$B$2:$H$1187,3,FALSE)</f>
        <v>3.0995370370370371E-2</v>
      </c>
      <c r="AN103" s="123">
        <f>VLOOKUP(C103,'9'!$B$2:$H$1187,4,FALSE)</f>
        <v>1</v>
      </c>
      <c r="AO103" s="139">
        <f>VLOOKUP(AN103,Баллы!$A$2:$B$101,2)+AP103/2</f>
        <v>105</v>
      </c>
      <c r="AP103" s="124">
        <f>VLOOKUP(C103,'9'!$B$2:$H$1187,6,FALSE)</f>
        <v>10</v>
      </c>
      <c r="AQ103" s="122"/>
      <c r="AR103" s="123"/>
      <c r="AS103" s="139"/>
      <c r="AT103" s="124"/>
      <c r="AU103" s="122"/>
      <c r="AV103" s="123"/>
      <c r="AW103" s="139"/>
      <c r="AX103" s="124"/>
    </row>
    <row r="104" spans="1:50" ht="14.4" customHeight="1">
      <c r="A104" s="245">
        <f>IF(D104=0," ",RANK(D104,$D$3:$D$1041,0))</f>
        <v>102</v>
      </c>
      <c r="B104" s="246">
        <v>102</v>
      </c>
      <c r="C104" s="104" t="s">
        <v>131</v>
      </c>
      <c r="D104" s="114">
        <f>I104+M104+Q104+U104+Y104+AC104+AG104+AK104+AO104+AW104+AS104</f>
        <v>103.5</v>
      </c>
      <c r="E104" s="115">
        <f>J104+N104+R104+V104+Z104+AD104+AH104+AL104+AP104+AX104+AT104</f>
        <v>25</v>
      </c>
      <c r="F104" s="119">
        <f>COUNTA(H104,L104,P104,T104,X104,AB104,AF104,AJ104,AN104,AV104,AR104)</f>
        <v>2</v>
      </c>
      <c r="G104" s="125"/>
      <c r="H104" s="5"/>
      <c r="I104" s="140"/>
      <c r="J104" s="126"/>
      <c r="K104" s="120">
        <f>VLOOKUP(C104,'2'!$B$101:$H$575,3,FALSE)</f>
        <v>7.3541666666666672E-2</v>
      </c>
      <c r="L104" s="98">
        <f>VLOOKUP(C104,'2'!$B$101:$H$575,4,FALSE)</f>
        <v>68</v>
      </c>
      <c r="M104" s="144">
        <f>VLOOKUP(L104,Баллы!$A$2:$B$101,2)+N104/2</f>
        <v>30.5</v>
      </c>
      <c r="N104" s="129">
        <f>VLOOKUP(C104,'2'!$B$101:$H$575,6,FALSE)</f>
        <v>15</v>
      </c>
      <c r="O104" s="146"/>
      <c r="P104" s="98"/>
      <c r="Q104" s="144"/>
      <c r="R104" s="147"/>
      <c r="S104" s="121"/>
      <c r="T104" s="5"/>
      <c r="U104" s="140"/>
      <c r="V104" s="130"/>
      <c r="W104" s="149">
        <f>VLOOKUP(C104,'5'!$B$50:$H$423,3,FALSE)</f>
        <v>4.2905092592592592E-2</v>
      </c>
      <c r="X104" s="98">
        <f>VLOOKUP(C104,'5'!$B$50:$H$423,4,FALSE)</f>
        <v>23</v>
      </c>
      <c r="Y104" s="144">
        <f>VLOOKUP(X104,Баллы!$A$2:$B$101,2)+Z104/2</f>
        <v>73</v>
      </c>
      <c r="Z104" s="147">
        <f>VLOOKUP(C104,'5'!$B$50:$H$423,6,FALSE)</f>
        <v>10</v>
      </c>
      <c r="AA104" s="148"/>
      <c r="AB104" s="98"/>
      <c r="AC104" s="144"/>
      <c r="AD104" s="129"/>
      <c r="AE104" s="136"/>
      <c r="AF104" s="5"/>
      <c r="AG104" s="140"/>
      <c r="AH104" s="126"/>
      <c r="AI104" s="155"/>
      <c r="AJ104" s="123"/>
      <c r="AK104" s="139"/>
      <c r="AL104" s="124"/>
      <c r="AM104" s="155"/>
      <c r="AN104" s="123"/>
      <c r="AO104" s="139"/>
      <c r="AP104" s="124"/>
      <c r="AQ104" s="122"/>
      <c r="AR104" s="123"/>
      <c r="AS104" s="139"/>
      <c r="AT104" s="124"/>
      <c r="AU104" s="122"/>
      <c r="AV104" s="123"/>
      <c r="AW104" s="139"/>
      <c r="AX104" s="124"/>
    </row>
    <row r="105" spans="1:50" ht="14.4" customHeight="1">
      <c r="A105" s="245">
        <f>IF(D105=0," ",RANK(D105,$D$3:$D$1041,0))</f>
        <v>102</v>
      </c>
      <c r="B105" s="246">
        <v>103</v>
      </c>
      <c r="C105" s="111" t="s">
        <v>1404</v>
      </c>
      <c r="D105" s="114">
        <f>I105+M105+Q105+U105+Y105+AC105+AG105+AK105+AO105+AW105+AS105</f>
        <v>103.5</v>
      </c>
      <c r="E105" s="115">
        <f>J105+N105+R105+V105+Z105+AD105+AH105+AL105+AP105+AX105+AT105</f>
        <v>21</v>
      </c>
      <c r="F105" s="119">
        <f>COUNTA(H105,L105,P105,T105,X105,AB105,AF105,AJ105,AN105,AV105,AR105)</f>
        <v>1</v>
      </c>
      <c r="G105" s="125"/>
      <c r="H105" s="5"/>
      <c r="I105" s="140"/>
      <c r="J105" s="126"/>
      <c r="K105" s="120"/>
      <c r="L105" s="98"/>
      <c r="M105" s="144"/>
      <c r="N105" s="129"/>
      <c r="O105" s="146"/>
      <c r="P105" s="98"/>
      <c r="Q105" s="144"/>
      <c r="R105" s="147"/>
      <c r="S105" s="121"/>
      <c r="T105" s="5"/>
      <c r="U105" s="140"/>
      <c r="V105" s="130"/>
      <c r="W105" s="149"/>
      <c r="X105" s="98"/>
      <c r="Y105" s="144"/>
      <c r="Z105" s="147"/>
      <c r="AA105" s="148"/>
      <c r="AB105" s="98"/>
      <c r="AC105" s="144"/>
      <c r="AD105" s="129"/>
      <c r="AE105" s="136">
        <f>VLOOKUP(C105,'7'!$B$11:$H$105,3,FALSE)</f>
        <v>9.9571759259259263E-2</v>
      </c>
      <c r="AF105" s="5">
        <f>VLOOKUP(C105,'7'!$B$11:$H$105,4,FALSE)</f>
        <v>4</v>
      </c>
      <c r="AG105" s="140">
        <f>VLOOKUP(AF105,Баллы!$A$2:$B$101,2)+AH105/2</f>
        <v>103.5</v>
      </c>
      <c r="AH105" s="126">
        <f>VLOOKUP(C105,'7'!$B$11:$H$105,6,FALSE)</f>
        <v>21</v>
      </c>
      <c r="AI105" s="155"/>
      <c r="AJ105" s="123"/>
      <c r="AK105" s="139"/>
      <c r="AL105" s="124"/>
      <c r="AM105" s="155"/>
      <c r="AN105" s="123"/>
      <c r="AO105" s="139"/>
      <c r="AP105" s="124"/>
      <c r="AQ105" s="122"/>
      <c r="AR105" s="123"/>
      <c r="AS105" s="139"/>
      <c r="AT105" s="124"/>
      <c r="AU105" s="122"/>
      <c r="AV105" s="123"/>
      <c r="AW105" s="139"/>
      <c r="AX105" s="124"/>
    </row>
    <row r="106" spans="1:50" ht="14.4" customHeight="1">
      <c r="A106" s="245">
        <f>IF(D106=0," ",RANK(D106,$D$3:$D$1041,0))</f>
        <v>104</v>
      </c>
      <c r="B106" s="246">
        <v>104</v>
      </c>
      <c r="C106" s="107" t="s">
        <v>1662</v>
      </c>
      <c r="D106" s="114">
        <f>I106+M106+Q106+U106+Y106+AC106+AG106+AK106+AO106+AW106+AS106</f>
        <v>103</v>
      </c>
      <c r="E106" s="115">
        <f>J106+N106+R106+V106+Z106+AD106+AH106+AL106+AP106+AX106+AT106</f>
        <v>20</v>
      </c>
      <c r="F106" s="119">
        <f>COUNTA(H106,L106,P106,T106,X106,AB106,AF106,AJ106,AN106,AV106,AR106)</f>
        <v>1</v>
      </c>
      <c r="G106" s="125"/>
      <c r="H106" s="5"/>
      <c r="I106" s="140"/>
      <c r="J106" s="126"/>
      <c r="K106" s="120"/>
      <c r="L106" s="98"/>
      <c r="M106" s="144"/>
      <c r="N106" s="129"/>
      <c r="O106" s="146"/>
      <c r="P106" s="98"/>
      <c r="Q106" s="144"/>
      <c r="R106" s="147"/>
      <c r="S106" s="121">
        <f>VLOOKUP(C106,'4'!$B$2:$I$1053,3,FALSE)</f>
        <v>7.5937500000000005E-2</v>
      </c>
      <c r="T106" s="5">
        <f>VLOOKUP(C106,'4'!$B$2:$I$1053,4,FALSE)</f>
        <v>4</v>
      </c>
      <c r="U106" s="140">
        <f>VLOOKUP(T106,Баллы!$A$2:$B$101,2)+V106/2</f>
        <v>103</v>
      </c>
      <c r="V106" s="130">
        <f>VLOOKUP(C106,'4'!$B$2:$I$1053,6,FALSE)</f>
        <v>20</v>
      </c>
      <c r="W106" s="149"/>
      <c r="X106" s="98"/>
      <c r="Y106" s="144"/>
      <c r="Z106" s="147"/>
      <c r="AA106" s="148"/>
      <c r="AB106" s="98"/>
      <c r="AC106" s="144"/>
      <c r="AD106" s="129"/>
      <c r="AE106" s="136"/>
      <c r="AF106" s="5"/>
      <c r="AG106" s="140"/>
      <c r="AH106" s="126"/>
      <c r="AI106" s="155"/>
      <c r="AJ106" s="123"/>
      <c r="AK106" s="139"/>
      <c r="AL106" s="124"/>
      <c r="AM106" s="155"/>
      <c r="AN106" s="123"/>
      <c r="AO106" s="139"/>
      <c r="AP106" s="124"/>
      <c r="AQ106" s="122"/>
      <c r="AR106" s="123"/>
      <c r="AS106" s="139"/>
      <c r="AT106" s="124"/>
      <c r="AU106" s="122"/>
      <c r="AV106" s="123"/>
      <c r="AW106" s="139"/>
      <c r="AX106" s="124"/>
    </row>
    <row r="107" spans="1:50" ht="14.4" customHeight="1">
      <c r="A107" s="245">
        <f>IF(D107=0," ",RANK(D107,$D$3:$D$1041,0))</f>
        <v>104</v>
      </c>
      <c r="B107" s="246">
        <v>105</v>
      </c>
      <c r="C107" s="111" t="s">
        <v>236</v>
      </c>
      <c r="D107" s="114">
        <f>I107+M107+Q107+U107+Y107+AC107+AG107+AK107+AO107+AW107+AS107</f>
        <v>103</v>
      </c>
      <c r="E107" s="115">
        <f>J107+N107+R107+V107+Z107+AD107+AH107+AL107+AP107+AX107+AT107</f>
        <v>12</v>
      </c>
      <c r="F107" s="119">
        <f>COUNTA(H107,L107,P107,T107,X107,AB107,AF107,AJ107,AN107,AV107,AR107)</f>
        <v>1</v>
      </c>
      <c r="G107" s="125"/>
      <c r="H107" s="5"/>
      <c r="I107" s="140"/>
      <c r="J107" s="126"/>
      <c r="K107" s="120"/>
      <c r="L107" s="98"/>
      <c r="M107" s="144"/>
      <c r="N107" s="129"/>
      <c r="O107" s="146"/>
      <c r="P107" s="98"/>
      <c r="Q107" s="144"/>
      <c r="R107" s="147"/>
      <c r="S107" s="121"/>
      <c r="T107" s="5"/>
      <c r="U107" s="140"/>
      <c r="V107" s="130"/>
      <c r="W107" s="149"/>
      <c r="X107" s="98"/>
      <c r="Y107" s="144"/>
      <c r="Z107" s="147"/>
      <c r="AA107" s="148"/>
      <c r="AB107" s="98"/>
      <c r="AC107" s="144"/>
      <c r="AD107" s="129"/>
      <c r="AE107" s="136">
        <f>VLOOKUP(C107,'7'!$B$11:$H$105,3,FALSE)</f>
        <v>4.8449074074074075E-2</v>
      </c>
      <c r="AF107" s="5">
        <f>VLOOKUP(C107,'7'!$B$11:$H$105,4,FALSE)</f>
        <v>2</v>
      </c>
      <c r="AG107" s="140">
        <f>VLOOKUP(AF107,Баллы!$A$2:$B$101,2)+AH107/2</f>
        <v>103</v>
      </c>
      <c r="AH107" s="126">
        <f>VLOOKUP(C107,'7'!$B$11:$H$105,6,FALSE)</f>
        <v>12</v>
      </c>
      <c r="AI107" s="155"/>
      <c r="AJ107" s="123"/>
      <c r="AK107" s="139"/>
      <c r="AL107" s="124"/>
      <c r="AM107" s="155"/>
      <c r="AN107" s="123"/>
      <c r="AO107" s="139"/>
      <c r="AP107" s="124"/>
      <c r="AQ107" s="122"/>
      <c r="AR107" s="123"/>
      <c r="AS107" s="139"/>
      <c r="AT107" s="124"/>
      <c r="AU107" s="122"/>
      <c r="AV107" s="123"/>
      <c r="AW107" s="139"/>
      <c r="AX107" s="124"/>
    </row>
    <row r="108" spans="1:50" ht="14.4" customHeight="1">
      <c r="A108" s="245">
        <f>IF(D108=0," ",RANK(D108,$D$3:$D$1041,0))</f>
        <v>106</v>
      </c>
      <c r="B108" s="246">
        <v>106</v>
      </c>
      <c r="C108" s="107" t="s">
        <v>1691</v>
      </c>
      <c r="D108" s="114">
        <f>I108+M108+Q108+U108+Y108+AC108+AG108+AK108+AO108+AW108+AS108</f>
        <v>102.5</v>
      </c>
      <c r="E108" s="115">
        <f>J108+N108+R108+V108+Z108+AD108+AH108+AL108+AP108+AX108+AT108</f>
        <v>5</v>
      </c>
      <c r="F108" s="119">
        <f>COUNTA(H108,L108,P108,T108,X108,AB108,AF108,AJ108,AN108,AV108,AR108)</f>
        <v>1</v>
      </c>
      <c r="G108" s="125"/>
      <c r="H108" s="5"/>
      <c r="I108" s="140"/>
      <c r="J108" s="126"/>
      <c r="K108" s="120"/>
      <c r="L108" s="98"/>
      <c r="M108" s="144"/>
      <c r="N108" s="129"/>
      <c r="O108" s="146"/>
      <c r="P108" s="98"/>
      <c r="Q108" s="144"/>
      <c r="R108" s="147"/>
      <c r="S108" s="121">
        <f>VLOOKUP(C108,'4'!$B$2:$I$1053,3,FALSE)</f>
        <v>1.3078703703703703E-2</v>
      </c>
      <c r="T108" s="5">
        <f>VLOOKUP(C108,'4'!$B$2:$I$1053,4,FALSE)</f>
        <v>1</v>
      </c>
      <c r="U108" s="140">
        <f>VLOOKUP(T108,Баллы!$A$2:$B$101,2)+V108/2</f>
        <v>102.5</v>
      </c>
      <c r="V108" s="130">
        <f>VLOOKUP(C108,'4'!$B$2:$I$1053,6,FALSE)</f>
        <v>5</v>
      </c>
      <c r="W108" s="149"/>
      <c r="X108" s="98"/>
      <c r="Y108" s="144"/>
      <c r="Z108" s="147"/>
      <c r="AA108" s="148"/>
      <c r="AB108" s="98"/>
      <c r="AC108" s="144"/>
      <c r="AD108" s="129"/>
      <c r="AE108" s="136"/>
      <c r="AF108" s="5"/>
      <c r="AG108" s="140"/>
      <c r="AH108" s="126"/>
      <c r="AI108" s="155"/>
      <c r="AJ108" s="123"/>
      <c r="AK108" s="139"/>
      <c r="AL108" s="124"/>
      <c r="AM108" s="155"/>
      <c r="AN108" s="123"/>
      <c r="AO108" s="139"/>
      <c r="AP108" s="124"/>
      <c r="AQ108" s="122"/>
      <c r="AR108" s="123"/>
      <c r="AS108" s="139"/>
      <c r="AT108" s="124"/>
      <c r="AU108" s="122"/>
      <c r="AV108" s="123"/>
      <c r="AW108" s="139"/>
      <c r="AX108" s="124"/>
    </row>
    <row r="109" spans="1:50" ht="14.4" customHeight="1">
      <c r="A109" s="245">
        <f>IF(D109=0," ",RANK(D109,$D$3:$D$1041,0))</f>
        <v>106</v>
      </c>
      <c r="B109" s="246">
        <v>106</v>
      </c>
      <c r="C109" s="283" t="s">
        <v>5011</v>
      </c>
      <c r="D109" s="114">
        <f>I109+M109+Q109+U109+Y109+AC109+AG109+AK109+AO109+AW109+AS109</f>
        <v>102.5</v>
      </c>
      <c r="E109" s="115">
        <f>J109+N109+R109+V109+Z109+AD109+AH109+AL109+AP109+AX109+AT109</f>
        <v>5</v>
      </c>
      <c r="F109" s="119">
        <f>COUNTA(H109,L109,P109,T109,X109,AB109,AF109,AJ109,AN109,AV109,AR109)</f>
        <v>1</v>
      </c>
      <c r="G109" s="125"/>
      <c r="H109" s="5"/>
      <c r="I109" s="140"/>
      <c r="J109" s="126"/>
      <c r="K109" s="120"/>
      <c r="L109" s="98"/>
      <c r="M109" s="144"/>
      <c r="N109" s="129"/>
      <c r="O109" s="146"/>
      <c r="P109" s="98"/>
      <c r="Q109" s="144"/>
      <c r="R109" s="147"/>
      <c r="S109" s="121"/>
      <c r="T109" s="5"/>
      <c r="U109" s="140"/>
      <c r="V109" s="130"/>
      <c r="W109" s="149"/>
      <c r="X109" s="98"/>
      <c r="Y109" s="144"/>
      <c r="Z109" s="147"/>
      <c r="AA109" s="148"/>
      <c r="AB109" s="98"/>
      <c r="AC109" s="144"/>
      <c r="AD109" s="129"/>
      <c r="AE109" s="136"/>
      <c r="AF109" s="5"/>
      <c r="AG109" s="140"/>
      <c r="AH109" s="126"/>
      <c r="AI109" s="155"/>
      <c r="AJ109" s="123"/>
      <c r="AK109" s="139"/>
      <c r="AL109" s="124"/>
      <c r="AM109" s="155">
        <f>VLOOKUP(C109,'9'!$B$2:$H$1187,3,FALSE)</f>
        <v>1.6053240740740739E-2</v>
      </c>
      <c r="AN109" s="123">
        <f>VLOOKUP(C109,'9'!$B$2:$H$1187,4,FALSE)</f>
        <v>1</v>
      </c>
      <c r="AO109" s="139">
        <f>VLOOKUP(AN109,Баллы!$A$2:$B$101,2)+AP109/2</f>
        <v>102.5</v>
      </c>
      <c r="AP109" s="124">
        <f>VLOOKUP(C109,'9'!$B$2:$H$1187,6,FALSE)</f>
        <v>5</v>
      </c>
      <c r="AQ109" s="122"/>
      <c r="AR109" s="123"/>
      <c r="AS109" s="139"/>
      <c r="AT109" s="124"/>
      <c r="AU109" s="122"/>
      <c r="AV109" s="123"/>
      <c r="AW109" s="139"/>
      <c r="AX109" s="124"/>
    </row>
    <row r="110" spans="1:50" ht="14.4" customHeight="1">
      <c r="A110" s="245">
        <f>IF(D110=0," ",RANK(D110,$D$3:$D$1041,0))</f>
        <v>108</v>
      </c>
      <c r="B110" s="246">
        <v>108</v>
      </c>
      <c r="C110" s="104" t="s">
        <v>153</v>
      </c>
      <c r="D110" s="114">
        <f>I110+M110+Q110+U110+Y110+AC110+AG110+AK110+AO110+AW110+AS110</f>
        <v>102</v>
      </c>
      <c r="E110" s="115">
        <f>J110+N110+R110+V110+Z110+AD110+AH110+AL110+AP110+AX110+AT110</f>
        <v>10</v>
      </c>
      <c r="F110" s="119">
        <f>COUNTA(H110,L110,P110,T110,X110,AB110,AF110,AJ110,AN110,AV110,AR110)</f>
        <v>1</v>
      </c>
      <c r="G110" s="125">
        <f>VLOOKUP(C110,'1'!$B$46:$H$384,3,FALSE)</f>
        <v>3.6354166666666667E-2</v>
      </c>
      <c r="H110" s="5">
        <f>VLOOKUP(C110,'1'!$B$46:$H$384,4,FALSE)</f>
        <v>2</v>
      </c>
      <c r="I110" s="140">
        <f>VLOOKUP(H110,Баллы!$A$2:$B$101,2)+J110/2</f>
        <v>102</v>
      </c>
      <c r="J110" s="126">
        <f>VLOOKUP(C110,'1'!$B$46:$H$384,6,FALSE)</f>
        <v>10</v>
      </c>
      <c r="K110" s="120"/>
      <c r="L110" s="98"/>
      <c r="M110" s="144"/>
      <c r="N110" s="129"/>
      <c r="O110" s="146"/>
      <c r="P110" s="98"/>
      <c r="Q110" s="144"/>
      <c r="R110" s="147"/>
      <c r="S110" s="121"/>
      <c r="T110" s="5"/>
      <c r="U110" s="140"/>
      <c r="V110" s="130"/>
      <c r="W110" s="149"/>
      <c r="X110" s="98"/>
      <c r="Y110" s="144"/>
      <c r="Z110" s="147"/>
      <c r="AA110" s="148"/>
      <c r="AB110" s="98"/>
      <c r="AC110" s="144"/>
      <c r="AD110" s="129"/>
      <c r="AE110" s="136"/>
      <c r="AF110" s="5"/>
      <c r="AG110" s="140"/>
      <c r="AH110" s="126"/>
      <c r="AI110" s="155"/>
      <c r="AJ110" s="123"/>
      <c r="AK110" s="139"/>
      <c r="AL110" s="124"/>
      <c r="AM110" s="155"/>
      <c r="AN110" s="123"/>
      <c r="AO110" s="139"/>
      <c r="AP110" s="124"/>
      <c r="AQ110" s="122"/>
      <c r="AR110" s="123"/>
      <c r="AS110" s="139"/>
      <c r="AT110" s="124"/>
      <c r="AU110" s="122"/>
      <c r="AV110" s="123"/>
      <c r="AW110" s="139"/>
      <c r="AX110" s="124"/>
    </row>
    <row r="111" spans="1:50" ht="14.4" customHeight="1">
      <c r="A111" s="245">
        <f>IF(D111=0," ",RANK(D111,$D$3:$D$1041,0))</f>
        <v>108</v>
      </c>
      <c r="B111" s="246">
        <v>108</v>
      </c>
      <c r="C111" s="107" t="s">
        <v>1657</v>
      </c>
      <c r="D111" s="114">
        <f>I111+M111+Q111+U111+Y111+AC111+AG111+AK111+AO111+AW111+AS111</f>
        <v>102</v>
      </c>
      <c r="E111" s="115">
        <f>J111+N111+R111+V111+Z111+AD111+AH111+AL111+AP111+AX111+AT111</f>
        <v>10</v>
      </c>
      <c r="F111" s="119">
        <f>COUNTA(H111,L111,P111,T111,X111,AB111,AF111,AJ111,AN111,AV111,AR111)</f>
        <v>1</v>
      </c>
      <c r="G111" s="125"/>
      <c r="H111" s="5"/>
      <c r="I111" s="140"/>
      <c r="J111" s="126"/>
      <c r="K111" s="120"/>
      <c r="L111" s="98"/>
      <c r="M111" s="144"/>
      <c r="N111" s="129"/>
      <c r="O111" s="146"/>
      <c r="P111" s="98"/>
      <c r="Q111" s="144"/>
      <c r="R111" s="147"/>
      <c r="S111" s="121">
        <f>VLOOKUP(C111,'4'!$B$2:$I$1053,3,FALSE)</f>
        <v>3.2974537037037038E-2</v>
      </c>
      <c r="T111" s="14">
        <f>VLOOKUP(C111,'4'!$B$2:$I$1053,4,FALSE)</f>
        <v>2</v>
      </c>
      <c r="U111" s="140">
        <f>VLOOKUP(T111,Баллы!$A$2:$B$101,2)+V111/2</f>
        <v>102</v>
      </c>
      <c r="V111" s="130">
        <f>VLOOKUP(C111,'4'!$B$2:$I$1053,6,FALSE)</f>
        <v>10</v>
      </c>
      <c r="W111" s="149"/>
      <c r="X111" s="98"/>
      <c r="Y111" s="144"/>
      <c r="Z111" s="147"/>
      <c r="AA111" s="148"/>
      <c r="AB111" s="98"/>
      <c r="AC111" s="144"/>
      <c r="AD111" s="129"/>
      <c r="AE111" s="136"/>
      <c r="AF111" s="5"/>
      <c r="AG111" s="140"/>
      <c r="AH111" s="126"/>
      <c r="AI111" s="155"/>
      <c r="AJ111" s="123"/>
      <c r="AK111" s="139"/>
      <c r="AL111" s="124"/>
      <c r="AM111" s="155"/>
      <c r="AN111" s="123"/>
      <c r="AO111" s="139"/>
      <c r="AP111" s="124"/>
      <c r="AQ111" s="122"/>
      <c r="AR111" s="123"/>
      <c r="AS111" s="139"/>
      <c r="AT111" s="124"/>
      <c r="AU111" s="122"/>
      <c r="AV111" s="123"/>
      <c r="AW111" s="139"/>
      <c r="AX111" s="124"/>
    </row>
    <row r="112" spans="1:50" ht="14.4" customHeight="1">
      <c r="A112" s="245">
        <f>IF(D112=0," ",RANK(D112,$D$3:$D$1041,0))</f>
        <v>108</v>
      </c>
      <c r="B112" s="246">
        <v>108</v>
      </c>
      <c r="C112" s="283" t="s">
        <v>4527</v>
      </c>
      <c r="D112" s="114">
        <f>I112+M112+Q112+U112+Y112+AC112+AG112+AK112+AO112+AW112+AS112</f>
        <v>102</v>
      </c>
      <c r="E112" s="115">
        <f>J112+N112+R112+V112+Z112+AD112+AH112+AL112+AP112+AX112+AT112</f>
        <v>10</v>
      </c>
      <c r="F112" s="119">
        <f>COUNTA(H112,L112,P112,T112,X112,AB112,AF112,AJ112,AN112,AV112,AR112)</f>
        <v>1</v>
      </c>
      <c r="G112" s="125"/>
      <c r="H112" s="5"/>
      <c r="I112" s="140"/>
      <c r="J112" s="126"/>
      <c r="K112" s="120"/>
      <c r="L112" s="98"/>
      <c r="M112" s="144"/>
      <c r="N112" s="129"/>
      <c r="O112" s="146"/>
      <c r="P112" s="98"/>
      <c r="Q112" s="144"/>
      <c r="R112" s="147"/>
      <c r="S112" s="121"/>
      <c r="T112" s="5"/>
      <c r="U112" s="140"/>
      <c r="V112" s="130"/>
      <c r="W112" s="149"/>
      <c r="X112" s="98"/>
      <c r="Y112" s="144"/>
      <c r="Z112" s="147"/>
      <c r="AA112" s="148"/>
      <c r="AB112" s="98"/>
      <c r="AC112" s="144"/>
      <c r="AD112" s="129"/>
      <c r="AE112" s="136"/>
      <c r="AF112" s="5"/>
      <c r="AG112" s="140"/>
      <c r="AH112" s="126"/>
      <c r="AI112" s="155"/>
      <c r="AJ112" s="123"/>
      <c r="AK112" s="139"/>
      <c r="AL112" s="124"/>
      <c r="AM112" s="155">
        <f>VLOOKUP(C112,'9'!$B$2:$H$1187,3,FALSE)</f>
        <v>3.2615740740740744E-2</v>
      </c>
      <c r="AN112" s="123">
        <f>VLOOKUP(C112,'9'!$B$2:$H$1187,4,FALSE)</f>
        <v>2</v>
      </c>
      <c r="AO112" s="139">
        <f>VLOOKUP(AN112,Баллы!$A$2:$B$101,2)+AP112/2</f>
        <v>102</v>
      </c>
      <c r="AP112" s="124">
        <f>VLOOKUP(C112,'9'!$B$2:$H$1187,6,FALSE)</f>
        <v>10</v>
      </c>
      <c r="AQ112" s="122"/>
      <c r="AR112" s="123"/>
      <c r="AS112" s="139"/>
      <c r="AT112" s="124"/>
      <c r="AU112" s="122"/>
      <c r="AV112" s="123"/>
      <c r="AW112" s="139"/>
      <c r="AX112" s="124"/>
    </row>
    <row r="113" spans="1:50" ht="14.4" customHeight="1">
      <c r="A113" s="245">
        <f>IF(D113=0," ",RANK(D113,$D$3:$D$1041,0))</f>
        <v>111</v>
      </c>
      <c r="B113" s="246">
        <v>111</v>
      </c>
      <c r="C113" s="107" t="s">
        <v>2229</v>
      </c>
      <c r="D113" s="114">
        <f>I113+M113+Q113+U113+Y113+AC113+AG113+AK113+AO113+AW113+AS113</f>
        <v>101</v>
      </c>
      <c r="E113" s="115">
        <f>J113+N113+R113+V113+Z113+AD113+AH113+AL113+AP113+AX113+AT113</f>
        <v>20</v>
      </c>
      <c r="F113" s="119">
        <f>COUNTA(H113,L113,P113,T113,X113,AB113,AF113,AJ113,AN113,AV113,AR113)</f>
        <v>2</v>
      </c>
      <c r="G113" s="125"/>
      <c r="H113" s="5"/>
      <c r="I113" s="140"/>
      <c r="J113" s="126"/>
      <c r="K113" s="120"/>
      <c r="L113" s="98"/>
      <c r="M113" s="144"/>
      <c r="N113" s="129"/>
      <c r="O113" s="146"/>
      <c r="P113" s="98"/>
      <c r="Q113" s="144"/>
      <c r="R113" s="147"/>
      <c r="S113" s="121">
        <f>VLOOKUP(C113,'4'!$B$2:$I$1053,3,FALSE)</f>
        <v>4.4814814814814814E-2</v>
      </c>
      <c r="T113" s="14">
        <f>VLOOKUP(C113,'4'!$B$2:$I$1053,4,FALSE)</f>
        <v>74</v>
      </c>
      <c r="U113" s="140">
        <f>VLOOKUP(T113,Баллы!$A$2:$B$101,2)+V113/2</f>
        <v>22</v>
      </c>
      <c r="V113" s="130">
        <f>VLOOKUP(C113,'4'!$B$2:$I$1053,6,FALSE)</f>
        <v>10</v>
      </c>
      <c r="W113" s="149"/>
      <c r="X113" s="98"/>
      <c r="Y113" s="144"/>
      <c r="Z113" s="147"/>
      <c r="AA113" s="148"/>
      <c r="AB113" s="98"/>
      <c r="AC113" s="144"/>
      <c r="AD113" s="129"/>
      <c r="AE113" s="136"/>
      <c r="AF113" s="5"/>
      <c r="AG113" s="140"/>
      <c r="AH113" s="126"/>
      <c r="AI113" s="155"/>
      <c r="AJ113" s="123"/>
      <c r="AK113" s="139"/>
      <c r="AL113" s="124"/>
      <c r="AM113" s="155">
        <f>VLOOKUP(C113,'9'!$B$2:$H$1187,3,FALSE)</f>
        <v>3.875E-2</v>
      </c>
      <c r="AN113" s="123">
        <f>VLOOKUP(C113,'9'!$B$2:$H$1187,4,FALSE)</f>
        <v>17</v>
      </c>
      <c r="AO113" s="139">
        <f>VLOOKUP(AN113,Баллы!$A$2:$B$101,2)+AP113/2</f>
        <v>79</v>
      </c>
      <c r="AP113" s="124">
        <f>VLOOKUP(C113,'9'!$B$2:$H$1187,6,FALSE)</f>
        <v>10</v>
      </c>
      <c r="AQ113" s="122"/>
      <c r="AR113" s="123"/>
      <c r="AS113" s="139"/>
      <c r="AT113" s="124"/>
      <c r="AU113" s="122"/>
      <c r="AV113" s="123"/>
      <c r="AW113" s="139"/>
      <c r="AX113" s="124"/>
    </row>
    <row r="114" spans="1:50" ht="14.4" customHeight="1">
      <c r="A114" s="245">
        <f>IF(D114=0," ",RANK(D114,$D$3:$D$1041,0))</f>
        <v>111</v>
      </c>
      <c r="B114" s="246">
        <v>112</v>
      </c>
      <c r="C114" s="107" t="s">
        <v>1970</v>
      </c>
      <c r="D114" s="114">
        <f>I114+M114+Q114+U114+Y114+AC114+AG114+AK114+AO114+AW114+AS114</f>
        <v>101</v>
      </c>
      <c r="E114" s="115">
        <f>J114+N114+R114+V114+Z114+AD114+AH114+AL114+AP114+AX114+AT114</f>
        <v>20</v>
      </c>
      <c r="F114" s="119">
        <f>COUNTA(H114,L114,P114,T114,X114,AB114,AF114,AJ114,AN114,AV114,AR114)</f>
        <v>1</v>
      </c>
      <c r="G114" s="125"/>
      <c r="H114" s="5"/>
      <c r="I114" s="140"/>
      <c r="J114" s="126"/>
      <c r="K114" s="120"/>
      <c r="L114" s="98"/>
      <c r="M114" s="144"/>
      <c r="N114" s="129"/>
      <c r="O114" s="146"/>
      <c r="P114" s="98"/>
      <c r="Q114" s="144"/>
      <c r="R114" s="147"/>
      <c r="S114" s="121">
        <f>VLOOKUP(C114,'4'!$B$2:$I$1053,3,FALSE)</f>
        <v>7.7013888888888896E-2</v>
      </c>
      <c r="T114" s="5">
        <f>VLOOKUP(C114,'4'!$B$2:$I$1053,4,FALSE)</f>
        <v>5</v>
      </c>
      <c r="U114" s="140">
        <f>VLOOKUP(T114,Баллы!$A$2:$B$101,2)+V114/2</f>
        <v>101</v>
      </c>
      <c r="V114" s="130">
        <f>VLOOKUP(C114,'4'!$B$2:$I$1053,6,FALSE)</f>
        <v>20</v>
      </c>
      <c r="W114" s="149"/>
      <c r="X114" s="98"/>
      <c r="Y114" s="144"/>
      <c r="Z114" s="147"/>
      <c r="AA114" s="148"/>
      <c r="AB114" s="98"/>
      <c r="AC114" s="144"/>
      <c r="AD114" s="129"/>
      <c r="AE114" s="136"/>
      <c r="AF114" s="5"/>
      <c r="AG114" s="140"/>
      <c r="AH114" s="126"/>
      <c r="AI114" s="155"/>
      <c r="AJ114" s="123"/>
      <c r="AK114" s="139"/>
      <c r="AL114" s="124"/>
      <c r="AM114" s="155"/>
      <c r="AN114" s="123"/>
      <c r="AO114" s="139"/>
      <c r="AP114" s="124"/>
      <c r="AQ114" s="122"/>
      <c r="AR114" s="123"/>
      <c r="AS114" s="139"/>
      <c r="AT114" s="124"/>
      <c r="AU114" s="122"/>
      <c r="AV114" s="123"/>
      <c r="AW114" s="139"/>
      <c r="AX114" s="124"/>
    </row>
    <row r="115" spans="1:50" ht="14.4" customHeight="1">
      <c r="A115" s="245">
        <f>IF(D115=0," ",RANK(D115,$D$3:$D$1041,0))</f>
        <v>111</v>
      </c>
      <c r="B115" s="246">
        <v>113</v>
      </c>
      <c r="C115" s="111" t="s">
        <v>1418</v>
      </c>
      <c r="D115" s="115">
        <f>I115+M115+Q115+U115+Y115+AC115+AG115+AK115+AO115+AW115+AS115</f>
        <v>101</v>
      </c>
      <c r="E115" s="115">
        <f>J115+N115+R115+V115+Z115+AD115+AH115+AL115+AP115+AX115+AT115</f>
        <v>12</v>
      </c>
      <c r="F115" s="119">
        <f>COUNTA(H115,L115,P115,T115,X115,AB115,AF115,AJ115,AN115,AV115,AR115)</f>
        <v>1</v>
      </c>
      <c r="G115" s="125"/>
      <c r="H115" s="5"/>
      <c r="I115" s="140"/>
      <c r="J115" s="126"/>
      <c r="K115" s="120"/>
      <c r="L115" s="98"/>
      <c r="M115" s="144"/>
      <c r="N115" s="129"/>
      <c r="O115" s="146"/>
      <c r="P115" s="98"/>
      <c r="Q115" s="144"/>
      <c r="R115" s="147"/>
      <c r="S115" s="121"/>
      <c r="T115" s="5"/>
      <c r="U115" s="140"/>
      <c r="V115" s="130"/>
      <c r="W115" s="149"/>
      <c r="X115" s="98"/>
      <c r="Y115" s="144"/>
      <c r="Z115" s="147"/>
      <c r="AA115" s="148"/>
      <c r="AB115" s="98"/>
      <c r="AC115" s="144"/>
      <c r="AD115" s="129"/>
      <c r="AE115" s="136">
        <f>VLOOKUP(C115,'7'!$B$11:$H$105,3,FALSE)</f>
        <v>4.8750000000000002E-2</v>
      </c>
      <c r="AF115" s="5">
        <f>VLOOKUP(C115,'7'!$B$11:$H$105,4,FALSE)</f>
        <v>3</v>
      </c>
      <c r="AG115" s="140">
        <f>VLOOKUP(AF115,Баллы!$A$2:$B$101,2)+AH115/2</f>
        <v>101</v>
      </c>
      <c r="AH115" s="126">
        <f>VLOOKUP(C115,'7'!$B$11:$H$105,6,FALSE)</f>
        <v>12</v>
      </c>
      <c r="AI115" s="155"/>
      <c r="AJ115" s="123"/>
      <c r="AK115" s="139"/>
      <c r="AL115" s="124"/>
      <c r="AM115" s="155"/>
      <c r="AN115" s="123"/>
      <c r="AO115" s="139"/>
      <c r="AP115" s="124"/>
      <c r="AQ115" s="122"/>
      <c r="AR115" s="123"/>
      <c r="AS115" s="139"/>
      <c r="AT115" s="124"/>
      <c r="AU115" s="122"/>
      <c r="AV115" s="123"/>
      <c r="AW115" s="139"/>
      <c r="AX115" s="124"/>
    </row>
    <row r="116" spans="1:50" ht="14.4" customHeight="1">
      <c r="A116" s="245">
        <f>IF(D116=0," ",RANK(D116,$D$3:$D$1041,0))</f>
        <v>111</v>
      </c>
      <c r="B116" s="246">
        <v>114</v>
      </c>
      <c r="C116" s="104" t="s">
        <v>6257</v>
      </c>
      <c r="D116" s="115">
        <f>I116+M116+Q116+U116+Y116+AC116+AG116+AK116+AO116+AW116+AS116</f>
        <v>101</v>
      </c>
      <c r="E116" s="115">
        <f>J116+N116+R116+V116+Z116+AD116+AH116+AL116+AP116+AX116+AT116</f>
        <v>8</v>
      </c>
      <c r="F116" s="119">
        <f>COUNTA(H116,L116,P116,T116,X116,AB116,AF116,AJ116,AN116,AV116,AR116)</f>
        <v>1</v>
      </c>
      <c r="G116" s="125"/>
      <c r="H116" s="5"/>
      <c r="I116" s="140"/>
      <c r="J116" s="126"/>
      <c r="K116" s="120"/>
      <c r="L116" s="98"/>
      <c r="M116" s="144"/>
      <c r="N116" s="129"/>
      <c r="O116" s="146"/>
      <c r="P116" s="98"/>
      <c r="Q116" s="144"/>
      <c r="R116" s="147"/>
      <c r="S116" s="121"/>
      <c r="T116" s="5"/>
      <c r="U116" s="140"/>
      <c r="V116" s="130"/>
      <c r="W116" s="149"/>
      <c r="X116" s="98"/>
      <c r="Y116" s="144"/>
      <c r="Z116" s="147"/>
      <c r="AA116" s="148"/>
      <c r="AB116" s="98"/>
      <c r="AC116" s="144"/>
      <c r="AD116" s="129"/>
      <c r="AE116" s="136"/>
      <c r="AF116" s="5"/>
      <c r="AG116" s="140"/>
      <c r="AH116" s="126"/>
      <c r="AI116" s="155"/>
      <c r="AJ116" s="123"/>
      <c r="AK116" s="139"/>
      <c r="AL116" s="124"/>
      <c r="AM116" s="155"/>
      <c r="AN116" s="123"/>
      <c r="AO116" s="139"/>
      <c r="AP116" s="124"/>
      <c r="AQ116" s="122"/>
      <c r="AR116" s="123"/>
      <c r="AS116" s="139"/>
      <c r="AT116" s="124"/>
      <c r="AU116" s="122">
        <f>VLOOKUP(C116,'11'!$B$9:$H$521,3,FALSE)</f>
        <v>2.6747685185185187E-2</v>
      </c>
      <c r="AV116" s="123">
        <f>VLOOKUP(C116,'11'!$B$9:$H$521,4,FALSE)</f>
        <v>2</v>
      </c>
      <c r="AW116" s="139">
        <f>VLOOKUP(AV116,Баллы!$A$2:$B$101,2)+AX116/2</f>
        <v>101</v>
      </c>
      <c r="AX116" s="124">
        <f>VLOOKUP(C116,'11'!$B$9:$H$521,6,FALSE)</f>
        <v>8</v>
      </c>
    </row>
    <row r="117" spans="1:50" ht="14.4" customHeight="1">
      <c r="A117" s="245">
        <f>IF(D117=0," ",RANK(D117,$D$3:$D$1041,0))</f>
        <v>115</v>
      </c>
      <c r="B117" s="246">
        <v>115</v>
      </c>
      <c r="C117" s="104" t="s">
        <v>6232</v>
      </c>
      <c r="D117" s="115">
        <f>I117+M117+Q117+U117+Y117+AC117+AG117+AK117+AO117+AW117+AS117</f>
        <v>100.5</v>
      </c>
      <c r="E117" s="115">
        <f>J117+N117+R117+V117+Z117+AD117+AH117+AL117+AP117+AX117+AT117</f>
        <v>31</v>
      </c>
      <c r="F117" s="119">
        <f>COUNTA(H117,L117,P117,T117,X117,AB117,AF117,AJ117,AN117,AV117,AR117)</f>
        <v>1</v>
      </c>
      <c r="G117" s="125"/>
      <c r="H117" s="5"/>
      <c r="I117" s="140"/>
      <c r="J117" s="126"/>
      <c r="K117" s="120"/>
      <c r="L117" s="98"/>
      <c r="M117" s="144"/>
      <c r="N117" s="129"/>
      <c r="O117" s="146"/>
      <c r="P117" s="98"/>
      <c r="Q117" s="144"/>
      <c r="R117" s="147"/>
      <c r="S117" s="121"/>
      <c r="T117" s="5"/>
      <c r="U117" s="140"/>
      <c r="V117" s="130"/>
      <c r="W117" s="149"/>
      <c r="X117" s="98"/>
      <c r="Y117" s="144"/>
      <c r="Z117" s="147"/>
      <c r="AA117" s="148"/>
      <c r="AB117" s="98"/>
      <c r="AC117" s="144"/>
      <c r="AD117" s="129"/>
      <c r="AE117" s="136"/>
      <c r="AF117" s="5"/>
      <c r="AG117" s="140"/>
      <c r="AH117" s="126"/>
      <c r="AI117" s="155"/>
      <c r="AJ117" s="123"/>
      <c r="AK117" s="139"/>
      <c r="AL117" s="124"/>
      <c r="AM117" s="155"/>
      <c r="AN117" s="123"/>
      <c r="AO117" s="139"/>
      <c r="AP117" s="124"/>
      <c r="AQ117" s="122"/>
      <c r="AR117" s="123"/>
      <c r="AS117" s="139"/>
      <c r="AT117" s="124"/>
      <c r="AU117" s="122">
        <f>VLOOKUP(C117,'11'!$B$9:$H$521,3,FALSE)</f>
        <v>0.1386226851851852</v>
      </c>
      <c r="AV117" s="123">
        <f>VLOOKUP(C117,'11'!$B$9:$H$521,4,FALSE)</f>
        <v>8</v>
      </c>
      <c r="AW117" s="139">
        <f>VLOOKUP(AV117,Баллы!$A$2:$B$101,2)+AX117/2</f>
        <v>100.5</v>
      </c>
      <c r="AX117" s="124">
        <f>VLOOKUP(C117,'11'!$B$9:$H$521,6,FALSE)</f>
        <v>31</v>
      </c>
    </row>
    <row r="118" spans="1:50" ht="14.4" customHeight="1">
      <c r="A118" s="245">
        <f>IF(D118=0," ",RANK(D118,$D$3:$D$1041,0))</f>
        <v>115</v>
      </c>
      <c r="B118" s="246">
        <v>116</v>
      </c>
      <c r="C118" s="104" t="s">
        <v>318</v>
      </c>
      <c r="D118" s="115">
        <f>I118+M118+Q118+U118+Y118+AC118+AG118+AK118+AO118+AW118+AS118</f>
        <v>100.5</v>
      </c>
      <c r="E118" s="115">
        <f>J118+N118+R118+V118+Z118+AD118+AH118+AL118+AP118+AX118+AT118</f>
        <v>15</v>
      </c>
      <c r="F118" s="119">
        <f>COUNTA(H118,L118,P118,T118,X118,AB118,AF118,AJ118,AN118,AV118,AR118)</f>
        <v>1</v>
      </c>
      <c r="G118" s="125"/>
      <c r="H118" s="5"/>
      <c r="I118" s="140"/>
      <c r="J118" s="126"/>
      <c r="K118" s="120">
        <f>VLOOKUP(C118,'2'!$B$101:$H$575,3,FALSE)</f>
        <v>5.0532407407407408E-2</v>
      </c>
      <c r="L118" s="98">
        <f>VLOOKUP(C118,'2'!$B$101:$H$575,4,FALSE)</f>
        <v>4</v>
      </c>
      <c r="M118" s="144">
        <f>VLOOKUP(L118,Баллы!$A$2:$B$101,2)+N118/2</f>
        <v>100.5</v>
      </c>
      <c r="N118" s="129">
        <f>VLOOKUP(C118,'2'!$B$101:$H$575,6,FALSE)</f>
        <v>15</v>
      </c>
      <c r="O118" s="146"/>
      <c r="P118" s="98"/>
      <c r="Q118" s="144"/>
      <c r="R118" s="147"/>
      <c r="S118" s="121"/>
      <c r="T118" s="5"/>
      <c r="U118" s="140"/>
      <c r="V118" s="130"/>
      <c r="W118" s="149"/>
      <c r="X118" s="98"/>
      <c r="Y118" s="144"/>
      <c r="Z118" s="147"/>
      <c r="AA118" s="148"/>
      <c r="AB118" s="98"/>
      <c r="AC118" s="144"/>
      <c r="AD118" s="129"/>
      <c r="AE118" s="136"/>
      <c r="AF118" s="5"/>
      <c r="AG118" s="140"/>
      <c r="AH118" s="126"/>
      <c r="AI118" s="155"/>
      <c r="AJ118" s="123"/>
      <c r="AK118" s="139"/>
      <c r="AL118" s="124"/>
      <c r="AM118" s="155"/>
      <c r="AN118" s="123"/>
      <c r="AO118" s="139"/>
      <c r="AP118" s="124"/>
      <c r="AQ118" s="122"/>
      <c r="AR118" s="123"/>
      <c r="AS118" s="139"/>
      <c r="AT118" s="124"/>
      <c r="AU118" s="122"/>
      <c r="AV118" s="123"/>
      <c r="AW118" s="139"/>
      <c r="AX118" s="124"/>
    </row>
    <row r="119" spans="1:50" ht="14.4" customHeight="1">
      <c r="A119" s="245">
        <f>IF(D119=0," ",RANK(D119,$D$3:$D$1041,0))</f>
        <v>117</v>
      </c>
      <c r="B119" s="246">
        <v>117</v>
      </c>
      <c r="C119" s="104" t="s">
        <v>627</v>
      </c>
      <c r="D119" s="115">
        <f>I119+M119+Q119+U119+Y119+AC119+AG119+AK119+AO119+AW119+AS119</f>
        <v>100</v>
      </c>
      <c r="E119" s="115">
        <f>J119+N119+R119+V119+Z119+AD119+AH119+AL119+AP119+AX119+AT119</f>
        <v>10</v>
      </c>
      <c r="F119" s="119">
        <f>COUNTA(H119,L119,P119,T119,X119,AB119,AF119,AJ119,AN119,AV119,AR119)</f>
        <v>1</v>
      </c>
      <c r="G119" s="125">
        <f>VLOOKUP(C119,'1'!$B$46:$H$384,3,FALSE)</f>
        <v>3.7337962962962962E-2</v>
      </c>
      <c r="H119" s="5">
        <f>VLOOKUP(C119,'1'!$B$46:$H$384,4,FALSE)</f>
        <v>3</v>
      </c>
      <c r="I119" s="140">
        <f>VLOOKUP(H119,Баллы!$A$2:$B$101,2)+J119/2</f>
        <v>100</v>
      </c>
      <c r="J119" s="126">
        <f>VLOOKUP(C119,'1'!$B$46:$H$384,6,FALSE)</f>
        <v>10</v>
      </c>
      <c r="K119" s="120"/>
      <c r="L119" s="98"/>
      <c r="M119" s="144"/>
      <c r="N119" s="129"/>
      <c r="O119" s="146"/>
      <c r="P119" s="98"/>
      <c r="Q119" s="144"/>
      <c r="R119" s="147"/>
      <c r="S119" s="121"/>
      <c r="T119" s="5"/>
      <c r="U119" s="140"/>
      <c r="V119" s="130"/>
      <c r="W119" s="149"/>
      <c r="X119" s="98"/>
      <c r="Y119" s="144"/>
      <c r="Z119" s="147"/>
      <c r="AA119" s="148"/>
      <c r="AB119" s="98"/>
      <c r="AC119" s="144"/>
      <c r="AD119" s="129"/>
      <c r="AE119" s="136"/>
      <c r="AF119" s="5"/>
      <c r="AG119" s="140"/>
      <c r="AH119" s="126"/>
      <c r="AI119" s="155"/>
      <c r="AJ119" s="123"/>
      <c r="AK119" s="139"/>
      <c r="AL119" s="124"/>
      <c r="AM119" s="155"/>
      <c r="AN119" s="123"/>
      <c r="AO119" s="139"/>
      <c r="AP119" s="124"/>
      <c r="AQ119" s="122"/>
      <c r="AR119" s="123"/>
      <c r="AS119" s="139"/>
      <c r="AT119" s="124"/>
      <c r="AU119" s="122"/>
      <c r="AV119" s="123"/>
      <c r="AW119" s="139"/>
      <c r="AX119" s="124"/>
    </row>
    <row r="120" spans="1:50" ht="14.4" customHeight="1">
      <c r="A120" s="245">
        <f>IF(D120=0," ",RANK(D120,$D$3:$D$1041,0))</f>
        <v>117</v>
      </c>
      <c r="B120" s="246">
        <v>117</v>
      </c>
      <c r="C120" s="107" t="s">
        <v>1683</v>
      </c>
      <c r="D120" s="115">
        <f>I120+M120+Q120+U120+Y120+AC120+AG120+AK120+AO120+AW120+AS120</f>
        <v>100</v>
      </c>
      <c r="E120" s="115">
        <f>J120+N120+R120+V120+Z120+AD120+AH120+AL120+AP120+AX120+AT120</f>
        <v>10</v>
      </c>
      <c r="F120" s="119">
        <f>COUNTA(H120,L120,P120,T120,X120,AB120,AF120,AJ120,AN120,AV120,AR120)</f>
        <v>1</v>
      </c>
      <c r="G120" s="125"/>
      <c r="H120" s="5"/>
      <c r="I120" s="140"/>
      <c r="J120" s="126"/>
      <c r="K120" s="120"/>
      <c r="L120" s="98"/>
      <c r="M120" s="144"/>
      <c r="N120" s="129"/>
      <c r="O120" s="146"/>
      <c r="P120" s="98"/>
      <c r="Q120" s="144"/>
      <c r="R120" s="147"/>
      <c r="S120" s="121">
        <f>VLOOKUP(C120,'4'!$B$2:$I$1053,3,FALSE)</f>
        <v>3.2997685185185185E-2</v>
      </c>
      <c r="T120" s="14">
        <f>VLOOKUP(C120,'4'!$B$2:$I$1053,4,FALSE)</f>
        <v>3</v>
      </c>
      <c r="U120" s="140">
        <f>VLOOKUP(T120,Баллы!$A$2:$B$101,2)+V120/2</f>
        <v>100</v>
      </c>
      <c r="V120" s="130">
        <f>VLOOKUP(C120,'4'!$B$2:$I$1053,6,FALSE)</f>
        <v>10</v>
      </c>
      <c r="W120" s="149"/>
      <c r="X120" s="98"/>
      <c r="Y120" s="144"/>
      <c r="Z120" s="147"/>
      <c r="AA120" s="148"/>
      <c r="AB120" s="98"/>
      <c r="AC120" s="144"/>
      <c r="AD120" s="129"/>
      <c r="AE120" s="136"/>
      <c r="AF120" s="5"/>
      <c r="AG120" s="140"/>
      <c r="AH120" s="126"/>
      <c r="AI120" s="155"/>
      <c r="AJ120" s="123"/>
      <c r="AK120" s="139"/>
      <c r="AL120" s="124"/>
      <c r="AM120" s="155"/>
      <c r="AN120" s="123"/>
      <c r="AO120" s="139"/>
      <c r="AP120" s="124"/>
      <c r="AQ120" s="122"/>
      <c r="AR120" s="123"/>
      <c r="AS120" s="139"/>
      <c r="AT120" s="124"/>
      <c r="AU120" s="122"/>
      <c r="AV120" s="123"/>
      <c r="AW120" s="139"/>
      <c r="AX120" s="124"/>
    </row>
    <row r="121" spans="1:50" ht="14.4" customHeight="1">
      <c r="A121" s="245">
        <f>IF(D121=0," ",RANK(D121,$D$3:$D$1041,0))</f>
        <v>117</v>
      </c>
      <c r="B121" s="246">
        <v>117</v>
      </c>
      <c r="C121" s="108" t="s">
        <v>117</v>
      </c>
      <c r="D121" s="115">
        <f>I121+M121+Q121+U121+Y121+AC121+AG121+AK121+AO121+AW121+AS121</f>
        <v>100</v>
      </c>
      <c r="E121" s="115">
        <f>J121+N121+R121+V121+Z121+AD121+AH121+AL121+AP121+AX121+AT121</f>
        <v>10</v>
      </c>
      <c r="F121" s="119">
        <f>COUNTA(H121,L121,P121,T121,X121,AB121,AF121,AJ121,AN121,AV121,AR121)</f>
        <v>1</v>
      </c>
      <c r="G121" s="125"/>
      <c r="H121" s="5"/>
      <c r="I121" s="140"/>
      <c r="J121" s="126"/>
      <c r="K121" s="120"/>
      <c r="L121" s="98"/>
      <c r="M121" s="144"/>
      <c r="N121" s="129"/>
      <c r="O121" s="146"/>
      <c r="P121" s="98"/>
      <c r="Q121" s="144"/>
      <c r="R121" s="147"/>
      <c r="S121" s="121"/>
      <c r="T121" s="5"/>
      <c r="U121" s="140"/>
      <c r="V121" s="130"/>
      <c r="W121" s="149">
        <f>VLOOKUP(C121,'5'!$B$50:$H$423,3,FALSE)</f>
        <v>3.4560185185185187E-2</v>
      </c>
      <c r="X121" s="98">
        <f>VLOOKUP(C121,'5'!$B$50:$H$423,4,FALSE)</f>
        <v>3</v>
      </c>
      <c r="Y121" s="144">
        <f>VLOOKUP(X121,Баллы!$A$2:$B$101,2)+Z121/2</f>
        <v>100</v>
      </c>
      <c r="Z121" s="147">
        <f>VLOOKUP(C121,'5'!$B$50:$H$423,6,FALSE)</f>
        <v>10</v>
      </c>
      <c r="AA121" s="148"/>
      <c r="AB121" s="98"/>
      <c r="AC121" s="144"/>
      <c r="AD121" s="129"/>
      <c r="AE121" s="136"/>
      <c r="AF121" s="5"/>
      <c r="AG121" s="140"/>
      <c r="AH121" s="126"/>
      <c r="AI121" s="155"/>
      <c r="AJ121" s="123"/>
      <c r="AK121" s="139"/>
      <c r="AL121" s="124"/>
      <c r="AM121" s="155"/>
      <c r="AN121" s="123"/>
      <c r="AO121" s="139"/>
      <c r="AP121" s="124"/>
      <c r="AQ121" s="122"/>
      <c r="AR121" s="123"/>
      <c r="AS121" s="139"/>
      <c r="AT121" s="124"/>
      <c r="AU121" s="122"/>
      <c r="AV121" s="123"/>
      <c r="AW121" s="139"/>
      <c r="AX121" s="124"/>
    </row>
    <row r="122" spans="1:50" ht="14.4" customHeight="1">
      <c r="A122" s="245">
        <f>IF(D122=0," ",RANK(D122,$D$3:$D$1041,0))</f>
        <v>120</v>
      </c>
      <c r="B122" s="246">
        <v>120</v>
      </c>
      <c r="C122" s="283" t="s">
        <v>4395</v>
      </c>
      <c r="D122" s="115">
        <f>I122+M122+Q122+U122+Y122+AC122+AG122+AK122+AO122+AW122+AS122</f>
        <v>99.5</v>
      </c>
      <c r="E122" s="115">
        <f>J122+N122+R122+V122+Z122+AD122+AH122+AL122+AP122+AX122+AT122</f>
        <v>25</v>
      </c>
      <c r="F122" s="119">
        <f>COUNTA(H122,L122,P122,T122,X122,AB122,AF122,AJ122,AN122,AV122,AR122)</f>
        <v>1</v>
      </c>
      <c r="G122" s="125"/>
      <c r="H122" s="5"/>
      <c r="I122" s="140"/>
      <c r="J122" s="126"/>
      <c r="K122" s="120"/>
      <c r="L122" s="98"/>
      <c r="M122" s="144"/>
      <c r="N122" s="129"/>
      <c r="O122" s="146"/>
      <c r="P122" s="98"/>
      <c r="Q122" s="144"/>
      <c r="R122" s="147"/>
      <c r="S122" s="121"/>
      <c r="T122" s="5"/>
      <c r="U122" s="140"/>
      <c r="V122" s="130"/>
      <c r="W122" s="149"/>
      <c r="X122" s="98"/>
      <c r="Y122" s="144"/>
      <c r="Z122" s="147"/>
      <c r="AA122" s="148"/>
      <c r="AB122" s="98"/>
      <c r="AC122" s="144"/>
      <c r="AD122" s="129"/>
      <c r="AE122" s="136"/>
      <c r="AF122" s="5"/>
      <c r="AG122" s="140"/>
      <c r="AH122" s="126"/>
      <c r="AI122" s="155"/>
      <c r="AJ122" s="123"/>
      <c r="AK122" s="139"/>
      <c r="AL122" s="124"/>
      <c r="AM122" s="155">
        <f>VLOOKUP(C122,'9'!$B$2:$H$1187,3,FALSE)</f>
        <v>0.10025462962962962</v>
      </c>
      <c r="AN122" s="123">
        <f>VLOOKUP(C122,'9'!$B$2:$H$1187,4,FALSE)</f>
        <v>7</v>
      </c>
      <c r="AO122" s="139">
        <f>VLOOKUP(AN122,Баллы!$A$2:$B$101,2)+AP122/2</f>
        <v>99.5</v>
      </c>
      <c r="AP122" s="124">
        <f>VLOOKUP(C122,'9'!$B$2:$H$1187,6,FALSE)</f>
        <v>25</v>
      </c>
      <c r="AQ122" s="122"/>
      <c r="AR122" s="123"/>
      <c r="AS122" s="139"/>
      <c r="AT122" s="124"/>
      <c r="AU122" s="122"/>
      <c r="AV122" s="123"/>
      <c r="AW122" s="139"/>
      <c r="AX122" s="124"/>
    </row>
    <row r="123" spans="1:50" ht="14.4" customHeight="1">
      <c r="A123" s="245">
        <f>IF(D123=0," ",RANK(D123,$D$3:$D$1041,0))</f>
        <v>120</v>
      </c>
      <c r="B123" s="246">
        <v>121</v>
      </c>
      <c r="C123" s="107" t="s">
        <v>1628</v>
      </c>
      <c r="D123" s="115">
        <f>I123+M123+Q123+U123+Y123+AC123+AG123+AK123+AO123+AW123+AS123</f>
        <v>99.5</v>
      </c>
      <c r="E123" s="115">
        <f>J123+N123+R123+V123+Z123+AD123+AH123+AL123+AP123+AX123+AT123</f>
        <v>15</v>
      </c>
      <c r="F123" s="119">
        <f>COUNTA(H123,L123,P123,T123,X123,AB123,AF123,AJ123,AN123,AV123,AR123)</f>
        <v>2</v>
      </c>
      <c r="G123" s="125"/>
      <c r="H123" s="5"/>
      <c r="I123" s="140"/>
      <c r="J123" s="126"/>
      <c r="K123" s="120"/>
      <c r="L123" s="98"/>
      <c r="M123" s="144"/>
      <c r="N123" s="129"/>
      <c r="O123" s="146"/>
      <c r="P123" s="98"/>
      <c r="Q123" s="144"/>
      <c r="R123" s="147"/>
      <c r="S123" s="121">
        <f>VLOOKUP(C123,'4'!$B$2:$I$1053,3,FALSE)</f>
        <v>4.0347222222222222E-2</v>
      </c>
      <c r="T123" s="14">
        <f>VLOOKUP(C123,'4'!$B$2:$I$1053,4,FALSE)</f>
        <v>33</v>
      </c>
      <c r="U123" s="140">
        <f>VLOOKUP(T123,Баллы!$A$2:$B$101,2)+V123/2</f>
        <v>63</v>
      </c>
      <c r="V123" s="130">
        <f>VLOOKUP(C123,'4'!$B$2:$I$1053,6,FALSE)</f>
        <v>10</v>
      </c>
      <c r="W123" s="149"/>
      <c r="X123" s="98"/>
      <c r="Y123" s="144"/>
      <c r="Z123" s="147"/>
      <c r="AA123" s="148"/>
      <c r="AB123" s="98"/>
      <c r="AC123" s="144"/>
      <c r="AD123" s="129"/>
      <c r="AE123" s="136"/>
      <c r="AF123" s="5"/>
      <c r="AG123" s="140"/>
      <c r="AH123" s="126"/>
      <c r="AI123" s="155"/>
      <c r="AJ123" s="123"/>
      <c r="AK123" s="139"/>
      <c r="AL123" s="124"/>
      <c r="AM123" s="155">
        <f>VLOOKUP(C123,'9'!$B$2:$H$1187,3,FALSE)</f>
        <v>2.3217592592592592E-2</v>
      </c>
      <c r="AN123" s="123">
        <f>VLOOKUP(C123,'9'!$B$2:$H$1187,4,FALSE)</f>
        <v>57</v>
      </c>
      <c r="AO123" s="139">
        <f>VLOOKUP(AN123,Баллы!$A$2:$B$101,2)+AP123/2</f>
        <v>36.5</v>
      </c>
      <c r="AP123" s="124">
        <f>VLOOKUP(C123,'9'!$B$2:$H$1187,6,FALSE)</f>
        <v>5</v>
      </c>
      <c r="AQ123" s="122"/>
      <c r="AR123" s="123"/>
      <c r="AS123" s="139"/>
      <c r="AT123" s="124"/>
      <c r="AU123" s="122"/>
      <c r="AV123" s="123"/>
      <c r="AW123" s="139"/>
      <c r="AX123" s="124"/>
    </row>
    <row r="124" spans="1:50" ht="14.4" customHeight="1">
      <c r="A124" s="245">
        <f>IF(D124=0," ",RANK(D124,$D$3:$D$1041,0))</f>
        <v>120</v>
      </c>
      <c r="B124" s="246">
        <v>122</v>
      </c>
      <c r="C124" s="107" t="s">
        <v>1955</v>
      </c>
      <c r="D124" s="115">
        <f>I124+M124+Q124+U124+Y124+AC124+AG124+AK124+AO124+AW124+AS124</f>
        <v>99.5</v>
      </c>
      <c r="E124" s="115">
        <f>J124+N124+R124+V124+Z124+AD124+AH124+AL124+AP124+AX124+AT124</f>
        <v>5</v>
      </c>
      <c r="F124" s="119">
        <f>COUNTA(H124,L124,P124,T124,X124,AB124,AF124,AJ124,AN124,AV124,AR124)</f>
        <v>1</v>
      </c>
      <c r="G124" s="125"/>
      <c r="H124" s="5"/>
      <c r="I124" s="140"/>
      <c r="J124" s="126"/>
      <c r="K124" s="120"/>
      <c r="L124" s="98"/>
      <c r="M124" s="144"/>
      <c r="N124" s="129"/>
      <c r="O124" s="146"/>
      <c r="P124" s="98"/>
      <c r="Q124" s="144"/>
      <c r="R124" s="147"/>
      <c r="S124" s="121">
        <f>VLOOKUP(C124,'4'!$B$2:$I$1053,3,FALSE)</f>
        <v>1.3148148148148148E-2</v>
      </c>
      <c r="T124" s="5">
        <f>VLOOKUP(C124,'4'!$B$2:$I$1053,4,FALSE)</f>
        <v>2</v>
      </c>
      <c r="U124" s="140">
        <f>VLOOKUP(T124,Баллы!$A$2:$B$101,2)+V124/2</f>
        <v>99.5</v>
      </c>
      <c r="V124" s="130">
        <f>VLOOKUP(C124,'4'!$B$2:$I$1053,6,FALSE)</f>
        <v>5</v>
      </c>
      <c r="W124" s="149"/>
      <c r="X124" s="98"/>
      <c r="Y124" s="144"/>
      <c r="Z124" s="147"/>
      <c r="AA124" s="148"/>
      <c r="AB124" s="98"/>
      <c r="AC124" s="144"/>
      <c r="AD124" s="129"/>
      <c r="AE124" s="136"/>
      <c r="AF124" s="5"/>
      <c r="AG124" s="140"/>
      <c r="AH124" s="126"/>
      <c r="AI124" s="155"/>
      <c r="AJ124" s="123"/>
      <c r="AK124" s="139"/>
      <c r="AL124" s="124"/>
      <c r="AM124" s="155"/>
      <c r="AN124" s="123"/>
      <c r="AO124" s="139"/>
      <c r="AP124" s="124"/>
      <c r="AQ124" s="122"/>
      <c r="AR124" s="123"/>
      <c r="AS124" s="139"/>
      <c r="AT124" s="124"/>
      <c r="AU124" s="122"/>
      <c r="AV124" s="123"/>
      <c r="AW124" s="139"/>
      <c r="AX124" s="124"/>
    </row>
    <row r="125" spans="1:50" ht="14.4" customHeight="1">
      <c r="A125" s="245">
        <f>IF(D125=0," ",RANK(D125,$D$3:$D$1041,0))</f>
        <v>120</v>
      </c>
      <c r="B125" s="246">
        <v>122</v>
      </c>
      <c r="C125" s="283" t="s">
        <v>5014</v>
      </c>
      <c r="D125" s="115">
        <f>I125+M125+Q125+U125+Y125+AC125+AG125+AK125+AO125+AW125+AS125</f>
        <v>99.5</v>
      </c>
      <c r="E125" s="115">
        <f>J125+N125+R125+V125+Z125+AD125+AH125+AL125+AP125+AX125+AT125</f>
        <v>5</v>
      </c>
      <c r="F125" s="119">
        <f>COUNTA(H125,L125,P125,T125,X125,AB125,AF125,AJ125,AN125,AV125,AR125)</f>
        <v>1</v>
      </c>
      <c r="G125" s="125"/>
      <c r="H125" s="5"/>
      <c r="I125" s="140"/>
      <c r="J125" s="126"/>
      <c r="K125" s="120"/>
      <c r="L125" s="98"/>
      <c r="M125" s="144"/>
      <c r="N125" s="129"/>
      <c r="O125" s="146"/>
      <c r="P125" s="98"/>
      <c r="Q125" s="144"/>
      <c r="R125" s="147"/>
      <c r="S125" s="121"/>
      <c r="T125" s="5"/>
      <c r="U125" s="140"/>
      <c r="V125" s="130"/>
      <c r="W125" s="149"/>
      <c r="X125" s="98"/>
      <c r="Y125" s="144"/>
      <c r="Z125" s="147"/>
      <c r="AA125" s="148"/>
      <c r="AB125" s="98"/>
      <c r="AC125" s="144"/>
      <c r="AD125" s="129"/>
      <c r="AE125" s="136"/>
      <c r="AF125" s="5"/>
      <c r="AG125" s="140"/>
      <c r="AH125" s="126"/>
      <c r="AI125" s="155"/>
      <c r="AJ125" s="123"/>
      <c r="AK125" s="139"/>
      <c r="AL125" s="124"/>
      <c r="AM125" s="155">
        <f>VLOOKUP(C125,'9'!$B$2:$H$1187,3,FALSE)</f>
        <v>1.6458333333333332E-2</v>
      </c>
      <c r="AN125" s="123">
        <f>VLOOKUP(C125,'9'!$B$2:$H$1187,4,FALSE)</f>
        <v>2</v>
      </c>
      <c r="AO125" s="139">
        <f>VLOOKUP(AN125,Баллы!$A$2:$B$101,2)+AP125/2</f>
        <v>99.5</v>
      </c>
      <c r="AP125" s="124">
        <f>VLOOKUP(C125,'9'!$B$2:$H$1187,6,FALSE)</f>
        <v>5</v>
      </c>
      <c r="AQ125" s="122"/>
      <c r="AR125" s="123"/>
      <c r="AS125" s="139"/>
      <c r="AT125" s="124"/>
      <c r="AU125" s="122"/>
      <c r="AV125" s="123"/>
      <c r="AW125" s="139"/>
      <c r="AX125" s="124"/>
    </row>
    <row r="126" spans="1:50" ht="14.4" customHeight="1">
      <c r="A126" s="245">
        <f>IF(D126=0," ",RANK(D126,$D$3:$D$1041,0))</f>
        <v>124</v>
      </c>
      <c r="B126" s="246">
        <v>124</v>
      </c>
      <c r="C126" s="107" t="s">
        <v>1645</v>
      </c>
      <c r="D126" s="115">
        <f>I126+M126+Q126+U126+Y126+AC126+AG126+AK126+AO126+AW126+AS126</f>
        <v>99</v>
      </c>
      <c r="E126" s="115">
        <f>J126+N126+R126+V126+Z126+AD126+AH126+AL126+AP126+AX126+AT126</f>
        <v>20</v>
      </c>
      <c r="F126" s="119">
        <f>COUNTA(H126,L126,P126,T126,X126,AB126,AF126,AJ126,AN126,AV126,AR126)</f>
        <v>1</v>
      </c>
      <c r="G126" s="125"/>
      <c r="H126" s="5"/>
      <c r="I126" s="140"/>
      <c r="J126" s="126"/>
      <c r="K126" s="120"/>
      <c r="L126" s="98"/>
      <c r="M126" s="144"/>
      <c r="N126" s="129"/>
      <c r="O126" s="146"/>
      <c r="P126" s="98"/>
      <c r="Q126" s="144"/>
      <c r="R126" s="147"/>
      <c r="S126" s="121">
        <f>VLOOKUP(C126,'4'!$B$2:$I$1053,3,FALSE)</f>
        <v>7.722222222222222E-2</v>
      </c>
      <c r="T126" s="5">
        <f>VLOOKUP(C126,'4'!$B$2:$I$1053,4,FALSE)</f>
        <v>6</v>
      </c>
      <c r="U126" s="140">
        <f>VLOOKUP(T126,Баллы!$A$2:$B$101,2)+V126/2</f>
        <v>99</v>
      </c>
      <c r="V126" s="130">
        <f>VLOOKUP(C126,'4'!$B$2:$I$1053,6,FALSE)</f>
        <v>20</v>
      </c>
      <c r="W126" s="149"/>
      <c r="X126" s="98"/>
      <c r="Y126" s="144"/>
      <c r="Z126" s="147"/>
      <c r="AA126" s="148"/>
      <c r="AB126" s="98"/>
      <c r="AC126" s="144"/>
      <c r="AD126" s="129"/>
      <c r="AE126" s="136"/>
      <c r="AF126" s="5"/>
      <c r="AG126" s="140"/>
      <c r="AH126" s="126"/>
      <c r="AI126" s="155"/>
      <c r="AJ126" s="123"/>
      <c r="AK126" s="139"/>
      <c r="AL126" s="124"/>
      <c r="AM126" s="155"/>
      <c r="AN126" s="123"/>
      <c r="AO126" s="139"/>
      <c r="AP126" s="124"/>
      <c r="AQ126" s="122"/>
      <c r="AR126" s="123"/>
      <c r="AS126" s="139"/>
      <c r="AT126" s="124"/>
      <c r="AU126" s="122"/>
      <c r="AV126" s="123"/>
      <c r="AW126" s="139"/>
      <c r="AX126" s="124"/>
    </row>
    <row r="127" spans="1:50" ht="14.4" customHeight="1">
      <c r="A127" s="245">
        <f>IF(D127=0," ",RANK(D127,$D$3:$D$1041,0))</f>
        <v>124</v>
      </c>
      <c r="B127" s="246">
        <v>125</v>
      </c>
      <c r="C127" s="104" t="s">
        <v>653</v>
      </c>
      <c r="D127" s="115">
        <f>I127+M127+Q127+U127+Y127+AC127+AG127+AK127+AO127+AW127+AS127</f>
        <v>99</v>
      </c>
      <c r="E127" s="115">
        <f>J127+N127+R127+V127+Z127+AD127+AH127+AL127+AP127+AX127+AT127</f>
        <v>18</v>
      </c>
      <c r="F127" s="119">
        <f>COUNTA(H127,L127,P127,T127,X127,AB127,AF127,AJ127,AN127,AV127,AR127)</f>
        <v>2</v>
      </c>
      <c r="G127" s="125">
        <f>VLOOKUP(C127,'1'!$B$46:$H$384,3,FALSE)</f>
        <v>4.7662037037037037E-2</v>
      </c>
      <c r="H127" s="5">
        <f>VLOOKUP(C127,'1'!$B$46:$H$384,4,FALSE)</f>
        <v>44</v>
      </c>
      <c r="I127" s="140">
        <f>VLOOKUP(H127,Баллы!$A$2:$B$101,2)+J127/2</f>
        <v>52</v>
      </c>
      <c r="J127" s="126">
        <f>VLOOKUP(C127,'1'!$B$46:$H$384,6,FALSE)</f>
        <v>10</v>
      </c>
      <c r="K127" s="120"/>
      <c r="L127" s="98"/>
      <c r="M127" s="144"/>
      <c r="N127" s="129"/>
      <c r="O127" s="146"/>
      <c r="P127" s="98"/>
      <c r="Q127" s="144"/>
      <c r="R127" s="147"/>
      <c r="S127" s="121"/>
      <c r="T127" s="5"/>
      <c r="U127" s="140"/>
      <c r="V127" s="130"/>
      <c r="W127" s="149"/>
      <c r="X127" s="98"/>
      <c r="Y127" s="144"/>
      <c r="Z127" s="147"/>
      <c r="AA127" s="148"/>
      <c r="AB127" s="98"/>
      <c r="AC127" s="144"/>
      <c r="AD127" s="129"/>
      <c r="AE127" s="136"/>
      <c r="AF127" s="5"/>
      <c r="AG127" s="140"/>
      <c r="AH127" s="126"/>
      <c r="AI127" s="155"/>
      <c r="AJ127" s="123"/>
      <c r="AK127" s="139"/>
      <c r="AL127" s="124"/>
      <c r="AM127" s="155"/>
      <c r="AN127" s="123"/>
      <c r="AO127" s="139"/>
      <c r="AP127" s="124"/>
      <c r="AQ127" s="122"/>
      <c r="AR127" s="123"/>
      <c r="AS127" s="139"/>
      <c r="AT127" s="124"/>
      <c r="AU127" s="122">
        <f>VLOOKUP(C127,'11'!$B$9:$H$521,3,FALSE)</f>
        <v>4.0532407407407406E-2</v>
      </c>
      <c r="AV127" s="123">
        <f>VLOOKUP(C127,'11'!$B$9:$H$521,4,FALSE)</f>
        <v>48</v>
      </c>
      <c r="AW127" s="139">
        <f>VLOOKUP(AV127,Баллы!$A$2:$B$101,2)+AX127/2</f>
        <v>47</v>
      </c>
      <c r="AX127" s="124">
        <f>VLOOKUP(C127,'11'!$B$9:$H$521,6,FALSE)</f>
        <v>8</v>
      </c>
    </row>
    <row r="128" spans="1:50" ht="14.4" customHeight="1">
      <c r="A128" s="245">
        <f>IF(D128=0," ",RANK(D128,$D$3:$D$1041,0))</f>
        <v>124</v>
      </c>
      <c r="B128" s="246">
        <v>126</v>
      </c>
      <c r="C128" s="111" t="s">
        <v>1417</v>
      </c>
      <c r="D128" s="115">
        <f>I128+M128+Q128+U128+Y128+AC128+AG128+AK128+AO128+AW128+AS128</f>
        <v>99</v>
      </c>
      <c r="E128" s="115">
        <f>J128+N128+R128+V128+Z128+AD128+AH128+AL128+AP128+AX128+AT128</f>
        <v>12</v>
      </c>
      <c r="F128" s="119">
        <f>COUNTA(H128,L128,P128,T128,X128,AB128,AF128,AJ128,AN128,AV128,AR128)</f>
        <v>1</v>
      </c>
      <c r="G128" s="125"/>
      <c r="H128" s="5"/>
      <c r="I128" s="140"/>
      <c r="J128" s="126"/>
      <c r="K128" s="120"/>
      <c r="L128" s="98"/>
      <c r="M128" s="144"/>
      <c r="N128" s="129"/>
      <c r="O128" s="146"/>
      <c r="P128" s="98"/>
      <c r="Q128" s="144"/>
      <c r="R128" s="147"/>
      <c r="S128" s="121"/>
      <c r="T128" s="5"/>
      <c r="U128" s="140"/>
      <c r="V128" s="130"/>
      <c r="W128" s="149"/>
      <c r="X128" s="98"/>
      <c r="Y128" s="144"/>
      <c r="Z128" s="147"/>
      <c r="AA128" s="148"/>
      <c r="AB128" s="98"/>
      <c r="AC128" s="144"/>
      <c r="AD128" s="129"/>
      <c r="AE128" s="136">
        <f>VLOOKUP(C128,'7'!$B$11:$H$105,3,FALSE)</f>
        <v>5.1018518518518519E-2</v>
      </c>
      <c r="AF128" s="5">
        <f>VLOOKUP(C128,'7'!$B$11:$H$105,4,FALSE)</f>
        <v>4</v>
      </c>
      <c r="AG128" s="140">
        <f>VLOOKUP(AF128,Баллы!$A$2:$B$101,2)+AH128/2</f>
        <v>99</v>
      </c>
      <c r="AH128" s="126">
        <f>VLOOKUP(C128,'7'!$B$11:$H$105,6,FALSE)</f>
        <v>12</v>
      </c>
      <c r="AI128" s="155"/>
      <c r="AJ128" s="123"/>
      <c r="AK128" s="139"/>
      <c r="AL128" s="124"/>
      <c r="AM128" s="155"/>
      <c r="AN128" s="123"/>
      <c r="AO128" s="139"/>
      <c r="AP128" s="124"/>
      <c r="AQ128" s="122"/>
      <c r="AR128" s="123"/>
      <c r="AS128" s="139"/>
      <c r="AT128" s="124"/>
      <c r="AU128" s="122"/>
      <c r="AV128" s="123"/>
      <c r="AW128" s="139"/>
      <c r="AX128" s="124"/>
    </row>
    <row r="129" spans="1:50" ht="14.4" customHeight="1">
      <c r="A129" s="245">
        <f>IF(D129=0," ",RANK(D129,$D$3:$D$1041,0))</f>
        <v>127</v>
      </c>
      <c r="B129" s="246">
        <v>127</v>
      </c>
      <c r="C129" s="104" t="s">
        <v>628</v>
      </c>
      <c r="D129" s="115">
        <f>I129+M129+Q129+U129+Y129+AC129+AG129+AK129+AO129+AW129+AS129</f>
        <v>98</v>
      </c>
      <c r="E129" s="115">
        <f>J129+N129+R129+V129+Z129+AD129+AH129+AL129+AP129+AX129+AT129</f>
        <v>10</v>
      </c>
      <c r="F129" s="119">
        <f>COUNTA(H129,L129,P129,T129,X129,AB129,AF129,AJ129,AN129,AV129,AR129)</f>
        <v>1</v>
      </c>
      <c r="G129" s="125">
        <f>VLOOKUP(C129,'1'!$B$46:$H$384,3,FALSE)</f>
        <v>3.7476851851851851E-2</v>
      </c>
      <c r="H129" s="5">
        <f>VLOOKUP(C129,'1'!$B$46:$H$384,4,FALSE)</f>
        <v>4</v>
      </c>
      <c r="I129" s="140">
        <f>VLOOKUP(H129,Баллы!$A$2:$B$101,2)+J129/2</f>
        <v>98</v>
      </c>
      <c r="J129" s="126">
        <f>VLOOKUP(C129,'1'!$B$46:$H$384,6,FALSE)</f>
        <v>10</v>
      </c>
      <c r="K129" s="120"/>
      <c r="L129" s="98"/>
      <c r="M129" s="144"/>
      <c r="N129" s="129"/>
      <c r="O129" s="146"/>
      <c r="P129" s="98"/>
      <c r="Q129" s="144"/>
      <c r="R129" s="147"/>
      <c r="S129" s="121"/>
      <c r="T129" s="5"/>
      <c r="U129" s="140"/>
      <c r="V129" s="130"/>
      <c r="W129" s="149"/>
      <c r="X129" s="98"/>
      <c r="Y129" s="144"/>
      <c r="Z129" s="147"/>
      <c r="AA129" s="148"/>
      <c r="AB129" s="98"/>
      <c r="AC129" s="144"/>
      <c r="AD129" s="129"/>
      <c r="AE129" s="136"/>
      <c r="AF129" s="5"/>
      <c r="AG129" s="140"/>
      <c r="AH129" s="126"/>
      <c r="AI129" s="155"/>
      <c r="AJ129" s="123"/>
      <c r="AK129" s="139"/>
      <c r="AL129" s="124"/>
      <c r="AM129" s="155"/>
      <c r="AN129" s="123"/>
      <c r="AO129" s="139"/>
      <c r="AP129" s="124"/>
      <c r="AQ129" s="122"/>
      <c r="AR129" s="123"/>
      <c r="AS129" s="139"/>
      <c r="AT129" s="124"/>
      <c r="AU129" s="122"/>
      <c r="AV129" s="123"/>
      <c r="AW129" s="139"/>
      <c r="AX129" s="124"/>
    </row>
    <row r="130" spans="1:50" ht="14.4" customHeight="1">
      <c r="A130" s="245">
        <f>IF(D130=0," ",RANK(D130,$D$3:$D$1041,0))</f>
        <v>127</v>
      </c>
      <c r="B130" s="246">
        <v>127</v>
      </c>
      <c r="C130" s="107" t="s">
        <v>1649</v>
      </c>
      <c r="D130" s="115">
        <f>I130+M130+Q130+U130+Y130+AC130+AG130+AK130+AO130+AW130+AS130</f>
        <v>98</v>
      </c>
      <c r="E130" s="115">
        <f>J130+N130+R130+V130+Z130+AD130+AH130+AL130+AP130+AX130+AT130</f>
        <v>10</v>
      </c>
      <c r="F130" s="119">
        <f>COUNTA(H130,L130,P130,T130,X130,AB130,AF130,AJ130,AN130,AV130,AR130)</f>
        <v>1</v>
      </c>
      <c r="G130" s="125"/>
      <c r="H130" s="5"/>
      <c r="I130" s="140"/>
      <c r="J130" s="126"/>
      <c r="K130" s="120"/>
      <c r="L130" s="98"/>
      <c r="M130" s="144"/>
      <c r="N130" s="129"/>
      <c r="O130" s="146"/>
      <c r="P130" s="98"/>
      <c r="Q130" s="144"/>
      <c r="R130" s="147"/>
      <c r="S130" s="121">
        <f>VLOOKUP(C130,'4'!$B$2:$I$1053,3,FALSE)</f>
        <v>3.3969907407407407E-2</v>
      </c>
      <c r="T130" s="14">
        <f>VLOOKUP(C130,'4'!$B$2:$I$1053,4,FALSE)</f>
        <v>4</v>
      </c>
      <c r="U130" s="140">
        <f>VLOOKUP(T130,Баллы!$A$2:$B$101,2)+V130/2</f>
        <v>98</v>
      </c>
      <c r="V130" s="130">
        <f>VLOOKUP(C130,'4'!$B$2:$I$1053,6,FALSE)</f>
        <v>10</v>
      </c>
      <c r="W130" s="149"/>
      <c r="X130" s="98"/>
      <c r="Y130" s="144"/>
      <c r="Z130" s="147"/>
      <c r="AA130" s="148"/>
      <c r="AB130" s="98"/>
      <c r="AC130" s="144"/>
      <c r="AD130" s="129"/>
      <c r="AE130" s="136"/>
      <c r="AF130" s="5"/>
      <c r="AG130" s="140"/>
      <c r="AH130" s="126"/>
      <c r="AI130" s="155"/>
      <c r="AJ130" s="123"/>
      <c r="AK130" s="139"/>
      <c r="AL130" s="124"/>
      <c r="AM130" s="155"/>
      <c r="AN130" s="123"/>
      <c r="AO130" s="139"/>
      <c r="AP130" s="124"/>
      <c r="AQ130" s="122"/>
      <c r="AR130" s="123"/>
      <c r="AS130" s="139"/>
      <c r="AT130" s="124"/>
      <c r="AU130" s="122"/>
      <c r="AV130" s="123"/>
      <c r="AW130" s="139"/>
      <c r="AX130" s="124"/>
    </row>
    <row r="131" spans="1:50" ht="14.4" customHeight="1">
      <c r="A131" s="245">
        <f>IF(D131=0," ",RANK(D131,$D$3:$D$1041,0))</f>
        <v>127</v>
      </c>
      <c r="B131" s="246">
        <v>127</v>
      </c>
      <c r="C131" s="105" t="s">
        <v>65</v>
      </c>
      <c r="D131" s="115">
        <f>I131+M131+Q131+U131+Y131+AC131+AG131+AK131+AO131+AW131+AS131</f>
        <v>98</v>
      </c>
      <c r="E131" s="115">
        <f>J131+N131+R131+V131+Z131+AD131+AH131+AL131+AP131+AX131+AT131</f>
        <v>10</v>
      </c>
      <c r="F131" s="119">
        <f>COUNTA(H131,L131,P131,T131,X131,AB131,AF131,AJ131,AN131,AV131,AR131)</f>
        <v>1</v>
      </c>
      <c r="G131" s="125"/>
      <c r="H131" s="5"/>
      <c r="I131" s="140"/>
      <c r="J131" s="126"/>
      <c r="K131" s="120"/>
      <c r="L131" s="98"/>
      <c r="M131" s="144"/>
      <c r="N131" s="129"/>
      <c r="O131" s="146"/>
      <c r="P131" s="98"/>
      <c r="Q131" s="144"/>
      <c r="R131" s="147"/>
      <c r="S131" s="121"/>
      <c r="T131" s="5"/>
      <c r="U131" s="140"/>
      <c r="V131" s="130"/>
      <c r="W131" s="149"/>
      <c r="X131" s="98"/>
      <c r="Y131" s="144"/>
      <c r="Z131" s="147"/>
      <c r="AA131" s="148">
        <f>VLOOKUP(C131,'6'!$B$8:$H$202,3,FALSE)</f>
        <v>3.9293981481481485E-2</v>
      </c>
      <c r="AB131" s="98">
        <f>VLOOKUP(C131,'6'!$B$8:$H$202,4,FALSE)</f>
        <v>4</v>
      </c>
      <c r="AC131" s="144">
        <f>VLOOKUP(AB131,Баллы!$A$2:$B$101,2)+AD131/2</f>
        <v>98</v>
      </c>
      <c r="AD131" s="129">
        <f>VLOOKUP(C131,'6'!$B$8:$H$202,6,FALSE)</f>
        <v>10</v>
      </c>
      <c r="AE131" s="136"/>
      <c r="AF131" s="5"/>
      <c r="AG131" s="140"/>
      <c r="AH131" s="126"/>
      <c r="AI131" s="155"/>
      <c r="AJ131" s="123"/>
      <c r="AK131" s="139"/>
      <c r="AL131" s="124"/>
      <c r="AM131" s="155"/>
      <c r="AN131" s="123"/>
      <c r="AO131" s="139"/>
      <c r="AP131" s="124"/>
      <c r="AQ131" s="122"/>
      <c r="AR131" s="123"/>
      <c r="AS131" s="139"/>
      <c r="AT131" s="124"/>
      <c r="AU131" s="122"/>
      <c r="AV131" s="123"/>
      <c r="AW131" s="139"/>
      <c r="AX131" s="124"/>
    </row>
    <row r="132" spans="1:50" ht="14.4" customHeight="1">
      <c r="A132" s="245">
        <f>IF(D132=0," ",RANK(D132,$D$3:$D$1041,0))</f>
        <v>127</v>
      </c>
      <c r="B132" s="246">
        <v>130</v>
      </c>
      <c r="C132" s="111" t="s">
        <v>2653</v>
      </c>
      <c r="D132" s="115">
        <f>I132+M132+Q132+U132+Y132+AC132+AG132+AK132+AO132+AW132+AS132</f>
        <v>98</v>
      </c>
      <c r="E132" s="115">
        <f>J132+N132+R132+V132+Z132+AD132+AH132+AL132+AP132+AX132+AT132</f>
        <v>6</v>
      </c>
      <c r="F132" s="119">
        <f>COUNTA(H132,L132,P132,T132,X132,AB132,AF132,AJ132,AN132,AV132,AR132)</f>
        <v>1</v>
      </c>
      <c r="G132" s="125"/>
      <c r="H132" s="5"/>
      <c r="I132" s="140"/>
      <c r="J132" s="126"/>
      <c r="K132" s="120"/>
      <c r="L132" s="98"/>
      <c r="M132" s="144"/>
      <c r="N132" s="129"/>
      <c r="O132" s="146"/>
      <c r="P132" s="98"/>
      <c r="Q132" s="144"/>
      <c r="R132" s="147"/>
      <c r="S132" s="121"/>
      <c r="T132" s="5"/>
      <c r="U132" s="140"/>
      <c r="V132" s="130"/>
      <c r="W132" s="149"/>
      <c r="X132" s="98"/>
      <c r="Y132" s="144"/>
      <c r="Z132" s="147"/>
      <c r="AA132" s="148"/>
      <c r="AB132" s="98"/>
      <c r="AC132" s="144"/>
      <c r="AD132" s="129"/>
      <c r="AE132" s="136">
        <f>VLOOKUP(C132,'7'!$B$11:$H$105,3,FALSE)</f>
        <v>3.528935185185185E-2</v>
      </c>
      <c r="AF132" s="5">
        <f>VLOOKUP(C132,'7'!$B$11:$H$105,4,FALSE)</f>
        <v>3</v>
      </c>
      <c r="AG132" s="140">
        <f>VLOOKUP(AF132,Баллы!$A$2:$B$101,2)+AH132/2</f>
        <v>98</v>
      </c>
      <c r="AH132" s="126">
        <f>VLOOKUP(C132,'7'!$B$11:$H$105,6,FALSE)</f>
        <v>6</v>
      </c>
      <c r="AI132" s="155"/>
      <c r="AJ132" s="123"/>
      <c r="AK132" s="139"/>
      <c r="AL132" s="124"/>
      <c r="AM132" s="155"/>
      <c r="AN132" s="123"/>
      <c r="AO132" s="139"/>
      <c r="AP132" s="124"/>
      <c r="AQ132" s="122"/>
      <c r="AR132" s="123"/>
      <c r="AS132" s="139"/>
      <c r="AT132" s="124"/>
      <c r="AU132" s="122"/>
      <c r="AV132" s="123"/>
      <c r="AW132" s="139"/>
      <c r="AX132" s="124"/>
    </row>
    <row r="133" spans="1:50" ht="14.4" customHeight="1">
      <c r="A133" s="245">
        <f>IF(D133=0," ",RANK(D133,$D$3:$D$1041,0))</f>
        <v>131</v>
      </c>
      <c r="B133" s="246">
        <v>131</v>
      </c>
      <c r="C133" s="108" t="s">
        <v>1217</v>
      </c>
      <c r="D133" s="115">
        <f>I133+M133+Q133+U133+Y133+AC133+AG133+AK133+AO133+AW133+AS133</f>
        <v>97.5</v>
      </c>
      <c r="E133" s="115">
        <f>J133+N133+R133+V133+Z133+AD133+AH133+AL133+AP133+AX133+AT133</f>
        <v>25</v>
      </c>
      <c r="F133" s="119">
        <f>COUNTA(H133,L133,P133,T133,X133,AB133,AF133,AJ133,AN133,AV133,AR133)</f>
        <v>1</v>
      </c>
      <c r="G133" s="125"/>
      <c r="H133" s="5"/>
      <c r="I133" s="140"/>
      <c r="J133" s="126"/>
      <c r="K133" s="120"/>
      <c r="L133" s="98"/>
      <c r="M133" s="144"/>
      <c r="N133" s="129"/>
      <c r="O133" s="146"/>
      <c r="P133" s="98"/>
      <c r="Q133" s="144"/>
      <c r="R133" s="147"/>
      <c r="S133" s="121"/>
      <c r="T133" s="5"/>
      <c r="U133" s="140"/>
      <c r="V133" s="130"/>
      <c r="W133" s="149">
        <f>VLOOKUP(C133,'5'!$B$50:$H$423,3,FALSE)</f>
        <v>0.12377314814814815</v>
      </c>
      <c r="X133" s="98">
        <f>VLOOKUP(C133,'5'!$B$50:$H$423,4,FALSE)</f>
        <v>8</v>
      </c>
      <c r="Y133" s="144">
        <f>VLOOKUP(X133,Баллы!$A$2:$B$101,2)+Z133/2</f>
        <v>97.5</v>
      </c>
      <c r="Z133" s="147">
        <f>VLOOKUP(C133,'5'!$B$50:$H$423,6,FALSE)</f>
        <v>25</v>
      </c>
      <c r="AA133" s="148"/>
      <c r="AB133" s="98"/>
      <c r="AC133" s="144"/>
      <c r="AD133" s="129"/>
      <c r="AE133" s="136"/>
      <c r="AF133" s="5"/>
      <c r="AG133" s="140"/>
      <c r="AH133" s="126"/>
      <c r="AI133" s="155"/>
      <c r="AJ133" s="123"/>
      <c r="AK133" s="139"/>
      <c r="AL133" s="124"/>
      <c r="AM133" s="155"/>
      <c r="AN133" s="123"/>
      <c r="AO133" s="139"/>
      <c r="AP133" s="124"/>
      <c r="AQ133" s="122"/>
      <c r="AR133" s="123"/>
      <c r="AS133" s="139"/>
      <c r="AT133" s="124"/>
      <c r="AU133" s="122"/>
      <c r="AV133" s="123"/>
      <c r="AW133" s="139"/>
      <c r="AX133" s="124"/>
    </row>
    <row r="134" spans="1:50" ht="14.4" customHeight="1">
      <c r="A134" s="245">
        <f>IF(D134=0," ",RANK(D134,$D$3:$D$1041,0))</f>
        <v>131</v>
      </c>
      <c r="B134" s="246">
        <v>131</v>
      </c>
      <c r="C134" s="283" t="s">
        <v>4396</v>
      </c>
      <c r="D134" s="115">
        <f>I134+M134+Q134+U134+Y134+AC134+AG134+AK134+AO134+AW134+AS134</f>
        <v>97.5</v>
      </c>
      <c r="E134" s="115">
        <f>J134+N134+R134+V134+Z134+AD134+AH134+AL134+AP134+AX134+AT134</f>
        <v>25</v>
      </c>
      <c r="F134" s="119">
        <f>COUNTA(H134,L134,P134,T134,X134,AB134,AF134,AJ134,AN134,AV134,AR134)</f>
        <v>1</v>
      </c>
      <c r="G134" s="125"/>
      <c r="H134" s="5"/>
      <c r="I134" s="140"/>
      <c r="J134" s="126"/>
      <c r="K134" s="120"/>
      <c r="L134" s="98"/>
      <c r="M134" s="144"/>
      <c r="N134" s="129"/>
      <c r="O134" s="146"/>
      <c r="P134" s="98"/>
      <c r="Q134" s="144"/>
      <c r="R134" s="147"/>
      <c r="S134" s="121"/>
      <c r="T134" s="5"/>
      <c r="U134" s="140"/>
      <c r="V134" s="130"/>
      <c r="W134" s="149"/>
      <c r="X134" s="98"/>
      <c r="Y134" s="144"/>
      <c r="Z134" s="147"/>
      <c r="AA134" s="148"/>
      <c r="AB134" s="98"/>
      <c r="AC134" s="144"/>
      <c r="AD134" s="129"/>
      <c r="AE134" s="136"/>
      <c r="AF134" s="5"/>
      <c r="AG134" s="140"/>
      <c r="AH134" s="126"/>
      <c r="AI134" s="155"/>
      <c r="AJ134" s="123"/>
      <c r="AK134" s="139"/>
      <c r="AL134" s="124"/>
      <c r="AM134" s="155">
        <f>VLOOKUP(C134,'9'!$B$2:$H$1187,3,FALSE)</f>
        <v>0.10082175925925926</v>
      </c>
      <c r="AN134" s="123">
        <f>VLOOKUP(C134,'9'!$B$2:$H$1187,4,FALSE)</f>
        <v>8</v>
      </c>
      <c r="AO134" s="139">
        <f>VLOOKUP(AN134,Баллы!$A$2:$B$101,2)+AP134/2</f>
        <v>97.5</v>
      </c>
      <c r="AP134" s="124">
        <f>VLOOKUP(C134,'9'!$B$2:$H$1187,6,FALSE)</f>
        <v>25</v>
      </c>
      <c r="AQ134" s="122"/>
      <c r="AR134" s="123"/>
      <c r="AS134" s="139"/>
      <c r="AT134" s="124"/>
      <c r="AU134" s="122"/>
      <c r="AV134" s="123"/>
      <c r="AW134" s="139"/>
      <c r="AX134" s="124"/>
    </row>
    <row r="135" spans="1:50" ht="14.4" customHeight="1">
      <c r="A135" s="245">
        <f>IF(D135=0," ",RANK(D135,$D$3:$D$1041,0))</f>
        <v>133</v>
      </c>
      <c r="B135" s="246">
        <v>133</v>
      </c>
      <c r="C135" s="107" t="s">
        <v>2602</v>
      </c>
      <c r="D135" s="115">
        <f>I135+M135+Q135+U135+Y135+AC135+AG135+AK135+AO135+AW135+AS135</f>
        <v>97</v>
      </c>
      <c r="E135" s="115">
        <f>J135+N135+R135+V135+Z135+AD135+AH135+AL135+AP135+AX135+AT135</f>
        <v>20</v>
      </c>
      <c r="F135" s="119">
        <f>COUNTA(H135,L135,P135,T135,X135,AB135,AF135,AJ135,AN135,AV135,AR135)</f>
        <v>1</v>
      </c>
      <c r="G135" s="125"/>
      <c r="H135" s="5"/>
      <c r="I135" s="140"/>
      <c r="J135" s="126"/>
      <c r="K135" s="120"/>
      <c r="L135" s="98"/>
      <c r="M135" s="144"/>
      <c r="N135" s="129"/>
      <c r="O135" s="146"/>
      <c r="P135" s="98"/>
      <c r="Q135" s="144"/>
      <c r="R135" s="147"/>
      <c r="S135" s="121">
        <f>VLOOKUP(C135,'4'!$B$2:$I$1053,3,FALSE)</f>
        <v>7.7731481481481485E-2</v>
      </c>
      <c r="T135" s="5">
        <f>VLOOKUP(C135,'4'!$B$2:$I$1053,4,FALSE)</f>
        <v>7</v>
      </c>
      <c r="U135" s="140">
        <f>VLOOKUP(T135,Баллы!$A$2:$B$101,2)+V135/2</f>
        <v>97</v>
      </c>
      <c r="V135" s="130">
        <f>VLOOKUP(C135,'4'!$B$2:$I$1053,6,FALSE)</f>
        <v>20</v>
      </c>
      <c r="W135" s="149"/>
      <c r="X135" s="98"/>
      <c r="Y135" s="144"/>
      <c r="Z135" s="147"/>
      <c r="AA135" s="148"/>
      <c r="AB135" s="98"/>
      <c r="AC135" s="144"/>
      <c r="AD135" s="129"/>
      <c r="AE135" s="136"/>
      <c r="AF135" s="5"/>
      <c r="AG135" s="140"/>
      <c r="AH135" s="126"/>
      <c r="AI135" s="155"/>
      <c r="AJ135" s="123"/>
      <c r="AK135" s="139"/>
      <c r="AL135" s="124"/>
      <c r="AM135" s="155"/>
      <c r="AN135" s="123"/>
      <c r="AO135" s="139"/>
      <c r="AP135" s="124"/>
      <c r="AQ135" s="122"/>
      <c r="AR135" s="123"/>
      <c r="AS135" s="139"/>
      <c r="AT135" s="124"/>
      <c r="AU135" s="122"/>
      <c r="AV135" s="123"/>
      <c r="AW135" s="139"/>
      <c r="AX135" s="124"/>
    </row>
    <row r="136" spans="1:50" ht="14.4" customHeight="1">
      <c r="A136" s="245">
        <f>IF(D136=0," ",RANK(D136,$D$3:$D$1041,0))</f>
        <v>133</v>
      </c>
      <c r="B136" s="246">
        <v>133</v>
      </c>
      <c r="C136" s="105" t="s">
        <v>79</v>
      </c>
      <c r="D136" s="115">
        <f>I136+M136+Q136+U136+Y136+AC136+AG136+AK136+AO136+AW136+AS136</f>
        <v>97</v>
      </c>
      <c r="E136" s="115">
        <f>J136+N136+R136+V136+Z136+AD136+AH136+AL136+AP136+AX136+AT136</f>
        <v>20</v>
      </c>
      <c r="F136" s="119">
        <f>COUNTA(H136,L136,P136,T136,X136,AB136,AF136,AJ136,AN136,AV136,AR136)</f>
        <v>1</v>
      </c>
      <c r="G136" s="125"/>
      <c r="H136" s="5"/>
      <c r="I136" s="140"/>
      <c r="J136" s="126"/>
      <c r="K136" s="120"/>
      <c r="L136" s="98"/>
      <c r="M136" s="144"/>
      <c r="N136" s="129"/>
      <c r="O136" s="146"/>
      <c r="P136" s="98"/>
      <c r="Q136" s="144"/>
      <c r="R136" s="147"/>
      <c r="S136" s="121"/>
      <c r="T136" s="5"/>
      <c r="U136" s="140"/>
      <c r="V136" s="130"/>
      <c r="W136" s="149"/>
      <c r="X136" s="98"/>
      <c r="Y136" s="144"/>
      <c r="Z136" s="147"/>
      <c r="AA136" s="148">
        <f>VLOOKUP(C136,'6'!$B$8:$H$202,3,FALSE)</f>
        <v>0.1001851851851852</v>
      </c>
      <c r="AB136" s="98">
        <f>VLOOKUP(C136,'6'!$B$8:$H$202,4,FALSE)</f>
        <v>7</v>
      </c>
      <c r="AC136" s="144">
        <f>VLOOKUP(AB136,Баллы!$A$2:$B$101,2)+AD136/2</f>
        <v>97</v>
      </c>
      <c r="AD136" s="129">
        <f>VLOOKUP(C136,'6'!$B$8:$H$202,6,FALSE)</f>
        <v>20</v>
      </c>
      <c r="AE136" s="136"/>
      <c r="AF136" s="5"/>
      <c r="AG136" s="140"/>
      <c r="AH136" s="126"/>
      <c r="AI136" s="155"/>
      <c r="AJ136" s="123"/>
      <c r="AK136" s="139"/>
      <c r="AL136" s="124"/>
      <c r="AM136" s="155"/>
      <c r="AN136" s="123"/>
      <c r="AO136" s="139"/>
      <c r="AP136" s="124"/>
      <c r="AQ136" s="122"/>
      <c r="AR136" s="123"/>
      <c r="AS136" s="139"/>
      <c r="AT136" s="124"/>
      <c r="AU136" s="122"/>
      <c r="AV136" s="123"/>
      <c r="AW136" s="139"/>
      <c r="AX136" s="124"/>
    </row>
    <row r="137" spans="1:50" ht="14.4" customHeight="1">
      <c r="A137" s="245">
        <f>IF(D137=0," ",RANK(D137,$D$3:$D$1041,0))</f>
        <v>133</v>
      </c>
      <c r="B137" s="246">
        <v>135</v>
      </c>
      <c r="C137" s="111" t="s">
        <v>1416</v>
      </c>
      <c r="D137" s="115">
        <f>I137+M137+Q137+U137+Y137+AC137+AG137+AK137+AO137+AW137+AS137</f>
        <v>97</v>
      </c>
      <c r="E137" s="115">
        <f>J137+N137+R137+V137+Z137+AD137+AH137+AL137+AP137+AX137+AT137</f>
        <v>12</v>
      </c>
      <c r="F137" s="119">
        <f>COUNTA(H137,L137,P137,T137,X137,AB137,AF137,AJ137,AN137,AV137,AR137)</f>
        <v>1</v>
      </c>
      <c r="G137" s="125"/>
      <c r="H137" s="5"/>
      <c r="I137" s="140"/>
      <c r="J137" s="126"/>
      <c r="K137" s="120"/>
      <c r="L137" s="98"/>
      <c r="M137" s="144"/>
      <c r="N137" s="129"/>
      <c r="O137" s="146"/>
      <c r="P137" s="98"/>
      <c r="Q137" s="144"/>
      <c r="R137" s="147"/>
      <c r="S137" s="121"/>
      <c r="T137" s="5"/>
      <c r="U137" s="140"/>
      <c r="V137" s="130"/>
      <c r="W137" s="149"/>
      <c r="X137" s="98"/>
      <c r="Y137" s="144"/>
      <c r="Z137" s="147"/>
      <c r="AA137" s="148"/>
      <c r="AB137" s="98"/>
      <c r="AC137" s="144"/>
      <c r="AD137" s="129"/>
      <c r="AE137" s="136">
        <f>VLOOKUP(C137,'7'!$B$11:$H$105,3,FALSE)</f>
        <v>5.2280092592592593E-2</v>
      </c>
      <c r="AF137" s="5">
        <f>VLOOKUP(C137,'7'!$B$11:$H$105,4,FALSE)</f>
        <v>5</v>
      </c>
      <c r="AG137" s="140">
        <f>VLOOKUP(AF137,Баллы!$A$2:$B$101,2)+AH137/2</f>
        <v>97</v>
      </c>
      <c r="AH137" s="126">
        <f>VLOOKUP(C137,'7'!$B$11:$H$105,6,FALSE)</f>
        <v>12</v>
      </c>
      <c r="AI137" s="155"/>
      <c r="AJ137" s="123"/>
      <c r="AK137" s="139"/>
      <c r="AL137" s="124"/>
      <c r="AM137" s="155"/>
      <c r="AN137" s="123"/>
      <c r="AO137" s="139"/>
      <c r="AP137" s="124"/>
      <c r="AQ137" s="122"/>
      <c r="AR137" s="123"/>
      <c r="AS137" s="139"/>
      <c r="AT137" s="124"/>
      <c r="AU137" s="122"/>
      <c r="AV137" s="123"/>
      <c r="AW137" s="139"/>
      <c r="AX137" s="124"/>
    </row>
    <row r="138" spans="1:50" ht="14.4" customHeight="1">
      <c r="A138" s="245">
        <f>IF(D138=0," ",RANK(D138,$D$3:$D$1041,0))</f>
        <v>136</v>
      </c>
      <c r="B138" s="246">
        <v>136</v>
      </c>
      <c r="C138" s="104" t="s">
        <v>322</v>
      </c>
      <c r="D138" s="115">
        <f>I138+M138+Q138+U138+Y138+AC138+AG138+AK138+AO138+AW138+AS138</f>
        <v>96.5</v>
      </c>
      <c r="E138" s="115">
        <f>J138+N138+R138+V138+Z138+AD138+AH138+AL138+AP138+AX138+AT138</f>
        <v>15</v>
      </c>
      <c r="F138" s="119">
        <f>COUNTA(H138,L138,P138,T138,X138,AB138,AF138,AJ138,AN138,AV138,AR138)</f>
        <v>1</v>
      </c>
      <c r="G138" s="125"/>
      <c r="H138" s="5"/>
      <c r="I138" s="140"/>
      <c r="J138" s="126"/>
      <c r="K138" s="120">
        <f>VLOOKUP(C138,'2'!$B$101:$H$575,3,FALSE)</f>
        <v>5.2835648148148145E-2</v>
      </c>
      <c r="L138" s="98">
        <f>VLOOKUP(C138,'2'!$B$101:$H$575,4,FALSE)</f>
        <v>6</v>
      </c>
      <c r="M138" s="144">
        <f>VLOOKUP(L138,Баллы!$A$2:$B$101,2)+N138/2</f>
        <v>96.5</v>
      </c>
      <c r="N138" s="129">
        <f>VLOOKUP(C138,'2'!$B$101:$H$575,6,FALSE)</f>
        <v>15</v>
      </c>
      <c r="O138" s="146"/>
      <c r="P138" s="98"/>
      <c r="Q138" s="144"/>
      <c r="R138" s="147"/>
      <c r="S138" s="121"/>
      <c r="T138" s="5"/>
      <c r="U138" s="140"/>
      <c r="V138" s="130"/>
      <c r="W138" s="149"/>
      <c r="X138" s="98"/>
      <c r="Y138" s="144"/>
      <c r="Z138" s="147"/>
      <c r="AA138" s="148"/>
      <c r="AB138" s="98"/>
      <c r="AC138" s="144"/>
      <c r="AD138" s="129"/>
      <c r="AE138" s="136"/>
      <c r="AF138" s="5"/>
      <c r="AG138" s="140"/>
      <c r="AH138" s="126"/>
      <c r="AI138" s="155"/>
      <c r="AJ138" s="123"/>
      <c r="AK138" s="139"/>
      <c r="AL138" s="124"/>
      <c r="AM138" s="155"/>
      <c r="AN138" s="123"/>
      <c r="AO138" s="139"/>
      <c r="AP138" s="124"/>
      <c r="AQ138" s="122"/>
      <c r="AR138" s="123"/>
      <c r="AS138" s="139"/>
      <c r="AT138" s="124"/>
      <c r="AU138" s="122"/>
      <c r="AV138" s="123"/>
      <c r="AW138" s="139"/>
      <c r="AX138" s="124"/>
    </row>
    <row r="139" spans="1:50" ht="14.4" customHeight="1">
      <c r="A139" s="245">
        <f>IF(D139=0," ",RANK(D139,$D$3:$D$1041,0))</f>
        <v>137</v>
      </c>
      <c r="B139" s="246">
        <v>137</v>
      </c>
      <c r="C139" s="104" t="s">
        <v>1014</v>
      </c>
      <c r="D139" s="115">
        <f>I139+M139+Q139+U139+Y139+AC139+AG139+AK139+AO139+AW139+AS139</f>
        <v>96</v>
      </c>
      <c r="E139" s="115">
        <f>J139+N139+R139+V139+Z139+AD139+AH139+AL139+AP139+AX139+AT139</f>
        <v>30</v>
      </c>
      <c r="F139" s="119">
        <f>COUNTA(H139,L139,P139,T139,X139,AB139,AF139,AJ139,AN139,AV139,AR139)</f>
        <v>1</v>
      </c>
      <c r="G139" s="125"/>
      <c r="H139" s="5"/>
      <c r="I139" s="140"/>
      <c r="J139" s="126"/>
      <c r="K139" s="120">
        <f>VLOOKUP(C139,'2'!$B$101:$H$575,3,FALSE)</f>
        <v>0.15122685185185183</v>
      </c>
      <c r="L139" s="98">
        <f>VLOOKUP(C139,'2'!$B$101:$H$575,4,FALSE)</f>
        <v>10</v>
      </c>
      <c r="M139" s="144">
        <f>VLOOKUP(L139,Баллы!$A$2:$B$101,2)+N139/2</f>
        <v>96</v>
      </c>
      <c r="N139" s="129">
        <f>VLOOKUP(C139,'2'!$B$101:$H$575,6,FALSE)</f>
        <v>30</v>
      </c>
      <c r="O139" s="146"/>
      <c r="P139" s="98"/>
      <c r="Q139" s="144"/>
      <c r="R139" s="147"/>
      <c r="S139" s="121"/>
      <c r="T139" s="5"/>
      <c r="U139" s="140"/>
      <c r="V139" s="130"/>
      <c r="W139" s="149"/>
      <c r="X139" s="98"/>
      <c r="Y139" s="144"/>
      <c r="Z139" s="147"/>
      <c r="AA139" s="148"/>
      <c r="AB139" s="98"/>
      <c r="AC139" s="144"/>
      <c r="AD139" s="129"/>
      <c r="AE139" s="136"/>
      <c r="AF139" s="5"/>
      <c r="AG139" s="140"/>
      <c r="AH139" s="126"/>
      <c r="AI139" s="155"/>
      <c r="AJ139" s="123"/>
      <c r="AK139" s="139"/>
      <c r="AL139" s="124"/>
      <c r="AM139" s="155"/>
      <c r="AN139" s="123"/>
      <c r="AO139" s="139"/>
      <c r="AP139" s="124"/>
      <c r="AQ139" s="122"/>
      <c r="AR139" s="123"/>
      <c r="AS139" s="139"/>
      <c r="AT139" s="124"/>
      <c r="AU139" s="122"/>
      <c r="AV139" s="123"/>
      <c r="AW139" s="139"/>
      <c r="AX139" s="124"/>
    </row>
    <row r="140" spans="1:50" ht="14.4" customHeight="1">
      <c r="A140" s="245">
        <f>IF(D140=0," ",RANK(D140,$D$3:$D$1041,0))</f>
        <v>137</v>
      </c>
      <c r="B140" s="246">
        <v>138</v>
      </c>
      <c r="C140" s="108" t="s">
        <v>1147</v>
      </c>
      <c r="D140" s="115">
        <f>I140+M140+Q140+U140+Y140+AC140+AG140+AK140+AO140+AW140+AS140</f>
        <v>96</v>
      </c>
      <c r="E140" s="115">
        <f>J140+N140+R140+V140+Z140+AD140+AH140+AL140+AP140+AX140+AT140</f>
        <v>10</v>
      </c>
      <c r="F140" s="119">
        <f>COUNTA(H140,L140,P140,T140,X140,AB140,AF140,AJ140,AN140,AV140,AR140)</f>
        <v>1</v>
      </c>
      <c r="G140" s="125"/>
      <c r="H140" s="5"/>
      <c r="I140" s="140"/>
      <c r="J140" s="126"/>
      <c r="K140" s="120"/>
      <c r="L140" s="98"/>
      <c r="M140" s="144"/>
      <c r="N140" s="129"/>
      <c r="O140" s="146"/>
      <c r="P140" s="98"/>
      <c r="Q140" s="144"/>
      <c r="R140" s="147"/>
      <c r="S140" s="121"/>
      <c r="T140" s="5"/>
      <c r="U140" s="140"/>
      <c r="V140" s="130"/>
      <c r="W140" s="149">
        <f>VLOOKUP(C140,'5'!$B$50:$H$423,3,FALSE)</f>
        <v>3.5416666666666666E-2</v>
      </c>
      <c r="X140" s="98">
        <f>VLOOKUP(C140,'5'!$B$50:$H$423,4,FALSE)</f>
        <v>5</v>
      </c>
      <c r="Y140" s="144">
        <f>VLOOKUP(X140,Баллы!$A$2:$B$101,2)+Z140/2</f>
        <v>96</v>
      </c>
      <c r="Z140" s="147">
        <f>VLOOKUP(C140,'5'!$B$50:$H$423,6,FALSE)</f>
        <v>10</v>
      </c>
      <c r="AA140" s="148"/>
      <c r="AB140" s="98"/>
      <c r="AC140" s="144"/>
      <c r="AD140" s="129"/>
      <c r="AE140" s="136"/>
      <c r="AF140" s="5"/>
      <c r="AG140" s="140"/>
      <c r="AH140" s="126"/>
      <c r="AI140" s="155"/>
      <c r="AJ140" s="123"/>
      <c r="AK140" s="139"/>
      <c r="AL140" s="124"/>
      <c r="AM140" s="155"/>
      <c r="AN140" s="123"/>
      <c r="AO140" s="139"/>
      <c r="AP140" s="124"/>
      <c r="AQ140" s="122"/>
      <c r="AR140" s="123"/>
      <c r="AS140" s="139"/>
      <c r="AT140" s="124"/>
      <c r="AU140" s="122"/>
      <c r="AV140" s="123"/>
      <c r="AW140" s="139"/>
      <c r="AX140" s="124"/>
    </row>
    <row r="141" spans="1:50" ht="14.4" customHeight="1">
      <c r="A141" s="245">
        <f>IF(D141=0," ",RANK(D141,$D$3:$D$1041,0))</f>
        <v>137</v>
      </c>
      <c r="B141" s="246">
        <v>138</v>
      </c>
      <c r="C141" s="105" t="s">
        <v>1348</v>
      </c>
      <c r="D141" s="115">
        <f>I141+M141+Q141+U141+Y141+AC141+AG141+AK141+AO141+AW141+AS141</f>
        <v>96</v>
      </c>
      <c r="E141" s="115">
        <f>J141+N141+R141+V141+Z141+AD141+AH141+AL141+AP141+AX141+AT141</f>
        <v>10</v>
      </c>
      <c r="F141" s="119">
        <f>COUNTA(H141,L141,P141,T141,X141,AB141,AF141,AJ141,AN141,AV141,AR141)</f>
        <v>1</v>
      </c>
      <c r="G141" s="125"/>
      <c r="H141" s="5"/>
      <c r="I141" s="140"/>
      <c r="J141" s="126"/>
      <c r="K141" s="120"/>
      <c r="L141" s="98"/>
      <c r="M141" s="144"/>
      <c r="N141" s="129"/>
      <c r="O141" s="146"/>
      <c r="P141" s="98"/>
      <c r="Q141" s="144"/>
      <c r="R141" s="147"/>
      <c r="S141" s="121"/>
      <c r="T141" s="5"/>
      <c r="U141" s="140"/>
      <c r="V141" s="130"/>
      <c r="W141" s="149"/>
      <c r="X141" s="98"/>
      <c r="Y141" s="144"/>
      <c r="Z141" s="147"/>
      <c r="AA141" s="148">
        <f>VLOOKUP(C141,'6'!$B$8:$H$202,3,FALSE)</f>
        <v>3.9756944444444449E-2</v>
      </c>
      <c r="AB141" s="98">
        <f>VLOOKUP(C141,'6'!$B$8:$H$202,4,FALSE)</f>
        <v>5</v>
      </c>
      <c r="AC141" s="144">
        <f>VLOOKUP(AB141,Баллы!$A$2:$B$101,2)+AD141/2</f>
        <v>96</v>
      </c>
      <c r="AD141" s="129">
        <f>VLOOKUP(C141,'6'!$B$8:$H$202,6,FALSE)</f>
        <v>10</v>
      </c>
      <c r="AE141" s="136"/>
      <c r="AF141" s="5"/>
      <c r="AG141" s="140"/>
      <c r="AH141" s="126"/>
      <c r="AI141" s="155"/>
      <c r="AJ141" s="123"/>
      <c r="AK141" s="139"/>
      <c r="AL141" s="124"/>
      <c r="AM141" s="155"/>
      <c r="AN141" s="123"/>
      <c r="AO141" s="139"/>
      <c r="AP141" s="124"/>
      <c r="AQ141" s="122"/>
      <c r="AR141" s="123"/>
      <c r="AS141" s="139"/>
      <c r="AT141" s="124"/>
      <c r="AU141" s="122"/>
      <c r="AV141" s="123"/>
      <c r="AW141" s="139"/>
      <c r="AX141" s="124"/>
    </row>
    <row r="142" spans="1:50" ht="14.4" customHeight="1">
      <c r="A142" s="245">
        <f>IF(D142=0," ",RANK(D142,$D$3:$D$1041,0))</f>
        <v>140</v>
      </c>
      <c r="B142" s="246">
        <v>140</v>
      </c>
      <c r="C142" s="283" t="s">
        <v>4397</v>
      </c>
      <c r="D142" s="115">
        <f>I142+M142+Q142+U142+Y142+AC142+AG142+AK142+AO142+AW142+AS142</f>
        <v>95.5</v>
      </c>
      <c r="E142" s="115">
        <f>J142+N142+R142+V142+Z142+AD142+AH142+AL142+AP142+AX142+AT142</f>
        <v>25</v>
      </c>
      <c r="F142" s="119">
        <f>COUNTA(H142,L142,P142,T142,X142,AB142,AF142,AJ142,AN142,AV142,AR142)</f>
        <v>1</v>
      </c>
      <c r="G142" s="125"/>
      <c r="H142" s="5"/>
      <c r="I142" s="140"/>
      <c r="J142" s="126"/>
      <c r="K142" s="120"/>
      <c r="L142" s="98"/>
      <c r="M142" s="144"/>
      <c r="N142" s="129"/>
      <c r="O142" s="146"/>
      <c r="P142" s="98"/>
      <c r="Q142" s="144"/>
      <c r="R142" s="147"/>
      <c r="S142" s="121"/>
      <c r="T142" s="5"/>
      <c r="U142" s="140"/>
      <c r="V142" s="130"/>
      <c r="W142" s="149"/>
      <c r="X142" s="98"/>
      <c r="Y142" s="144"/>
      <c r="Z142" s="147"/>
      <c r="AA142" s="148"/>
      <c r="AB142" s="98"/>
      <c r="AC142" s="144"/>
      <c r="AD142" s="129"/>
      <c r="AE142" s="136"/>
      <c r="AF142" s="5"/>
      <c r="AG142" s="140"/>
      <c r="AH142" s="126"/>
      <c r="AI142" s="155"/>
      <c r="AJ142" s="123"/>
      <c r="AK142" s="139"/>
      <c r="AL142" s="124"/>
      <c r="AM142" s="155">
        <f>VLOOKUP(C142,'9'!$B$2:$H$1187,3,FALSE)</f>
        <v>0.10090277777777777</v>
      </c>
      <c r="AN142" s="123">
        <f>VLOOKUP(C142,'9'!$B$2:$H$1187,4,FALSE)</f>
        <v>9</v>
      </c>
      <c r="AO142" s="139">
        <f>VLOOKUP(AN142,Баллы!$A$2:$B$101,2)+AP142/2</f>
        <v>95.5</v>
      </c>
      <c r="AP142" s="124">
        <f>VLOOKUP(C142,'9'!$B$2:$H$1187,6,FALSE)</f>
        <v>25</v>
      </c>
      <c r="AQ142" s="122"/>
      <c r="AR142" s="123"/>
      <c r="AS142" s="139"/>
      <c r="AT142" s="124"/>
      <c r="AU142" s="122"/>
      <c r="AV142" s="123"/>
      <c r="AW142" s="139"/>
      <c r="AX142" s="124"/>
    </row>
    <row r="143" spans="1:50" ht="14.4" customHeight="1">
      <c r="A143" s="245">
        <f>IF(D143=0," ",RANK(D143,$D$3:$D$1041,0))</f>
        <v>140</v>
      </c>
      <c r="B143" s="246">
        <v>141</v>
      </c>
      <c r="C143" s="107" t="s">
        <v>1492</v>
      </c>
      <c r="D143" s="115">
        <f>I143+M143+Q143+U143+Y143+AC143+AG143+AK143+AO143+AW143+AS143</f>
        <v>95.5</v>
      </c>
      <c r="E143" s="115">
        <f>J143+N143+R143+V143+Z143+AD143+AH143+AL143+AP143+AX143+AT143</f>
        <v>5</v>
      </c>
      <c r="F143" s="119">
        <f>COUNTA(H143,L143,P143,T143,X143,AB143,AF143,AJ143,AN143,AV143,AR143)</f>
        <v>1</v>
      </c>
      <c r="G143" s="125"/>
      <c r="H143" s="5"/>
      <c r="I143" s="140"/>
      <c r="J143" s="126"/>
      <c r="K143" s="120"/>
      <c r="L143" s="98"/>
      <c r="M143" s="144"/>
      <c r="N143" s="129"/>
      <c r="O143" s="146"/>
      <c r="P143" s="98"/>
      <c r="Q143" s="144"/>
      <c r="R143" s="147"/>
      <c r="S143" s="121">
        <f>VLOOKUP(C143,'4'!$B$2:$I$1053,3,FALSE)</f>
        <v>1.3865740740740741E-2</v>
      </c>
      <c r="T143" s="5">
        <f>VLOOKUP(C143,'4'!$B$2:$I$1053,4,FALSE)</f>
        <v>4</v>
      </c>
      <c r="U143" s="140">
        <f>VLOOKUP(T143,Баллы!$A$2:$B$101,2)+V143/2</f>
        <v>95.5</v>
      </c>
      <c r="V143" s="130">
        <f>VLOOKUP(C143,'4'!$B$2:$I$1053,6,FALSE)</f>
        <v>5</v>
      </c>
      <c r="W143" s="149"/>
      <c r="X143" s="98"/>
      <c r="Y143" s="144"/>
      <c r="Z143" s="147"/>
      <c r="AA143" s="148"/>
      <c r="AB143" s="98"/>
      <c r="AC143" s="144"/>
      <c r="AD143" s="129"/>
      <c r="AE143" s="136"/>
      <c r="AF143" s="5"/>
      <c r="AG143" s="140"/>
      <c r="AH143" s="126"/>
      <c r="AI143" s="155"/>
      <c r="AJ143" s="123"/>
      <c r="AK143" s="139"/>
      <c r="AL143" s="124"/>
      <c r="AM143" s="155"/>
      <c r="AN143" s="123"/>
      <c r="AO143" s="139"/>
      <c r="AP143" s="124"/>
      <c r="AQ143" s="122"/>
      <c r="AR143" s="123"/>
      <c r="AS143" s="139"/>
      <c r="AT143" s="124"/>
      <c r="AU143" s="122"/>
      <c r="AV143" s="123"/>
      <c r="AW143" s="139"/>
      <c r="AX143" s="124"/>
    </row>
    <row r="144" spans="1:50" ht="14.4" customHeight="1">
      <c r="A144" s="245">
        <f>IF(D144=0," ",RANK(D144,$D$3:$D$1041,0))</f>
        <v>140</v>
      </c>
      <c r="B144" s="246">
        <v>141</v>
      </c>
      <c r="C144" s="104" t="s">
        <v>2722</v>
      </c>
      <c r="D144" s="115">
        <f>I144+M144+Q144+U144+Y144+AC144+AG144+AK144+AO144+AW144+AS144</f>
        <v>95.5</v>
      </c>
      <c r="E144" s="115">
        <f>J144+N144+R144+V144+Z144+AD144+AH144+AL144+AP144+AX144+AT144</f>
        <v>5</v>
      </c>
      <c r="F144" s="119">
        <f>COUNTA(H144,L144,P144,T144,X144,AB144,AF144,AJ144,AN144,AV144,AR144)</f>
        <v>1</v>
      </c>
      <c r="G144" s="125"/>
      <c r="H144" s="5"/>
      <c r="I144" s="140"/>
      <c r="J144" s="126"/>
      <c r="K144" s="120"/>
      <c r="L144" s="98"/>
      <c r="M144" s="144"/>
      <c r="N144" s="129"/>
      <c r="O144" s="146"/>
      <c r="P144" s="98"/>
      <c r="Q144" s="144"/>
      <c r="R144" s="147"/>
      <c r="S144" s="121"/>
      <c r="T144" s="5"/>
      <c r="U144" s="140"/>
      <c r="V144" s="130"/>
      <c r="W144" s="149"/>
      <c r="X144" s="98"/>
      <c r="Y144" s="144"/>
      <c r="Z144" s="147"/>
      <c r="AA144" s="148"/>
      <c r="AB144" s="98"/>
      <c r="AC144" s="144"/>
      <c r="AD144" s="129"/>
      <c r="AE144" s="136"/>
      <c r="AF144" s="5"/>
      <c r="AG144" s="140"/>
      <c r="AH144" s="126"/>
      <c r="AI144" s="155">
        <f>VLOOKUP(C144,'8'!$B$6:$H$193,3,FALSE)</f>
        <v>2.0810185185185185E-2</v>
      </c>
      <c r="AJ144" s="123">
        <f>VLOOKUP(C144,'8'!$B$6:$H$193,4,FALSE)</f>
        <v>4</v>
      </c>
      <c r="AK144" s="139">
        <f>VLOOKUP(AJ144,Баллы!$A$2:$B$101,2)+AL144/2</f>
        <v>95.5</v>
      </c>
      <c r="AL144" s="124">
        <f>VLOOKUP(C144,'8'!$B$6:$H$193,6,FALSE)</f>
        <v>5</v>
      </c>
      <c r="AM144" s="155"/>
      <c r="AN144" s="123"/>
      <c r="AO144" s="139"/>
      <c r="AP144" s="124"/>
      <c r="AQ144" s="122"/>
      <c r="AR144" s="123"/>
      <c r="AS144" s="139"/>
      <c r="AT144" s="124"/>
      <c r="AU144" s="122"/>
      <c r="AV144" s="123"/>
      <c r="AW144" s="139"/>
      <c r="AX144" s="124"/>
    </row>
    <row r="145" spans="1:50" ht="14.4" customHeight="1">
      <c r="A145" s="245">
        <f>IF(D145=0," ",RANK(D145,$D$3:$D$1041,0))</f>
        <v>140</v>
      </c>
      <c r="B145" s="246">
        <v>141</v>
      </c>
      <c r="C145" s="283" t="s">
        <v>5016</v>
      </c>
      <c r="D145" s="115">
        <f>I145+M145+Q145+U145+Y145+AC145+AG145+AK145+AO145+AW145+AS145</f>
        <v>95.5</v>
      </c>
      <c r="E145" s="115">
        <f>J145+N145+R145+V145+Z145+AD145+AH145+AL145+AP145+AX145+AT145</f>
        <v>5</v>
      </c>
      <c r="F145" s="119">
        <f>COUNTA(H145,L145,P145,T145,X145,AB145,AF145,AJ145,AN145,AV145,AR145)</f>
        <v>1</v>
      </c>
      <c r="G145" s="125"/>
      <c r="H145" s="5"/>
      <c r="I145" s="140"/>
      <c r="J145" s="126"/>
      <c r="K145" s="120"/>
      <c r="L145" s="98"/>
      <c r="M145" s="144"/>
      <c r="N145" s="129"/>
      <c r="O145" s="146"/>
      <c r="P145" s="98"/>
      <c r="Q145" s="144"/>
      <c r="R145" s="147"/>
      <c r="S145" s="121"/>
      <c r="T145" s="5"/>
      <c r="U145" s="140"/>
      <c r="V145" s="130"/>
      <c r="W145" s="149"/>
      <c r="X145" s="98"/>
      <c r="Y145" s="144"/>
      <c r="Z145" s="147"/>
      <c r="AA145" s="148"/>
      <c r="AB145" s="98"/>
      <c r="AC145" s="144"/>
      <c r="AD145" s="129"/>
      <c r="AE145" s="136"/>
      <c r="AF145" s="5"/>
      <c r="AG145" s="140"/>
      <c r="AH145" s="126"/>
      <c r="AI145" s="155"/>
      <c r="AJ145" s="123"/>
      <c r="AK145" s="139"/>
      <c r="AL145" s="124"/>
      <c r="AM145" s="155">
        <f>VLOOKUP(C145,'9'!$B$2:$H$1187,3,FALSE)</f>
        <v>1.7824074074074076E-2</v>
      </c>
      <c r="AN145" s="123">
        <f>VLOOKUP(C145,'9'!$B$2:$H$1187,4,FALSE)</f>
        <v>4</v>
      </c>
      <c r="AO145" s="139">
        <f>VLOOKUP(AN145,Баллы!$A$2:$B$101,2)+AP145/2</f>
        <v>95.5</v>
      </c>
      <c r="AP145" s="124">
        <f>VLOOKUP(C145,'9'!$B$2:$H$1187,6,FALSE)</f>
        <v>5</v>
      </c>
      <c r="AQ145" s="122"/>
      <c r="AR145" s="123"/>
      <c r="AS145" s="139"/>
      <c r="AT145" s="124"/>
      <c r="AU145" s="122"/>
      <c r="AV145" s="123"/>
      <c r="AW145" s="139"/>
      <c r="AX145" s="124"/>
    </row>
    <row r="146" spans="1:50" ht="14.4" customHeight="1">
      <c r="A146" s="245">
        <f>IF(D146=0," ",RANK(D146,$D$3:$D$1041,0))</f>
        <v>144</v>
      </c>
      <c r="B146" s="246">
        <v>144</v>
      </c>
      <c r="C146" s="104" t="s">
        <v>1015</v>
      </c>
      <c r="D146" s="115">
        <f>I146+M146+Q146+U146+Y146+AC146+AG146+AK146+AO146+AW146+AS146</f>
        <v>95</v>
      </c>
      <c r="E146" s="115">
        <f>J146+N146+R146+V146+Z146+AD146+AH146+AL146+AP146+AX146+AT146</f>
        <v>30</v>
      </c>
      <c r="F146" s="119">
        <f>COUNTA(H146,L146,P146,T146,X146,AB146,AF146,AJ146,AN146,AV146,AR146)</f>
        <v>1</v>
      </c>
      <c r="G146" s="125"/>
      <c r="H146" s="5"/>
      <c r="I146" s="140"/>
      <c r="J146" s="126"/>
      <c r="K146" s="120">
        <f>VLOOKUP(C146,'2'!$B$101:$H$575,3,FALSE)</f>
        <v>0.15267361111111111</v>
      </c>
      <c r="L146" s="98">
        <f>VLOOKUP(C146,'2'!$B$101:$H$575,4,FALSE)</f>
        <v>11</v>
      </c>
      <c r="M146" s="144">
        <f>VLOOKUP(L146,Баллы!$A$2:$B$101,2)+N146/2</f>
        <v>95</v>
      </c>
      <c r="N146" s="129">
        <f>VLOOKUP(C146,'2'!$B$101:$H$575,6,FALSE)</f>
        <v>30</v>
      </c>
      <c r="O146" s="146"/>
      <c r="P146" s="98"/>
      <c r="Q146" s="144"/>
      <c r="R146" s="147"/>
      <c r="S146" s="121"/>
      <c r="T146" s="5"/>
      <c r="U146" s="140"/>
      <c r="V146" s="130"/>
      <c r="W146" s="149"/>
      <c r="X146" s="98"/>
      <c r="Y146" s="144"/>
      <c r="Z146" s="147"/>
      <c r="AA146" s="148"/>
      <c r="AB146" s="98"/>
      <c r="AC146" s="144"/>
      <c r="AD146" s="129"/>
      <c r="AE146" s="136"/>
      <c r="AF146" s="5"/>
      <c r="AG146" s="140"/>
      <c r="AH146" s="126"/>
      <c r="AI146" s="155"/>
      <c r="AJ146" s="123"/>
      <c r="AK146" s="139"/>
      <c r="AL146" s="124"/>
      <c r="AM146" s="155"/>
      <c r="AN146" s="123"/>
      <c r="AO146" s="139"/>
      <c r="AP146" s="124"/>
      <c r="AQ146" s="122"/>
      <c r="AR146" s="123"/>
      <c r="AS146" s="139"/>
      <c r="AT146" s="124"/>
      <c r="AU146" s="122"/>
      <c r="AV146" s="123"/>
      <c r="AW146" s="139"/>
      <c r="AX146" s="124"/>
    </row>
    <row r="147" spans="1:50" ht="14.4" customHeight="1">
      <c r="A147" s="245">
        <f>IF(D147=0," ",RANK(D147,$D$3:$D$1041,0))</f>
        <v>144</v>
      </c>
      <c r="B147" s="246">
        <v>145</v>
      </c>
      <c r="C147" s="104" t="s">
        <v>6258</v>
      </c>
      <c r="D147" s="115">
        <f>I147+M147+Q147+U147+Y147+AC147+AG147+AK147+AO147+AW147+AS147</f>
        <v>95</v>
      </c>
      <c r="E147" s="115">
        <f>J147+N147+R147+V147+Z147+AD147+AH147+AL147+AP147+AX147+AT147</f>
        <v>8</v>
      </c>
      <c r="F147" s="119">
        <f>COUNTA(H147,L147,P147,T147,X147,AB147,AF147,AJ147,AN147,AV147,AR147)</f>
        <v>1</v>
      </c>
      <c r="G147" s="125"/>
      <c r="H147" s="5"/>
      <c r="I147" s="140"/>
      <c r="J147" s="126"/>
      <c r="K147" s="120"/>
      <c r="L147" s="98"/>
      <c r="M147" s="144"/>
      <c r="N147" s="129"/>
      <c r="O147" s="146"/>
      <c r="P147" s="98"/>
      <c r="Q147" s="144"/>
      <c r="R147" s="147"/>
      <c r="S147" s="121"/>
      <c r="T147" s="5"/>
      <c r="U147" s="140"/>
      <c r="V147" s="130"/>
      <c r="W147" s="149"/>
      <c r="X147" s="98"/>
      <c r="Y147" s="144"/>
      <c r="Z147" s="147"/>
      <c r="AA147" s="148"/>
      <c r="AB147" s="98"/>
      <c r="AC147" s="144"/>
      <c r="AD147" s="129"/>
      <c r="AE147" s="136"/>
      <c r="AF147" s="5"/>
      <c r="AG147" s="140"/>
      <c r="AH147" s="126"/>
      <c r="AI147" s="155"/>
      <c r="AJ147" s="123"/>
      <c r="AK147" s="139"/>
      <c r="AL147" s="124"/>
      <c r="AM147" s="155"/>
      <c r="AN147" s="123"/>
      <c r="AO147" s="139"/>
      <c r="AP147" s="124"/>
      <c r="AQ147" s="122"/>
      <c r="AR147" s="123"/>
      <c r="AS147" s="139"/>
      <c r="AT147" s="124"/>
      <c r="AU147" s="122">
        <f>VLOOKUP(C147,'11'!$B$9:$H$521,3,FALSE)</f>
        <v>2.9814814814814815E-2</v>
      </c>
      <c r="AV147" s="123">
        <f>VLOOKUP(C147,'11'!$B$9:$H$521,4,FALSE)</f>
        <v>5</v>
      </c>
      <c r="AW147" s="139">
        <f>VLOOKUP(AV147,Баллы!$A$2:$B$101,2)+AX147/2</f>
        <v>95</v>
      </c>
      <c r="AX147" s="124">
        <f>VLOOKUP(C147,'11'!$B$9:$H$521,6,FALSE)</f>
        <v>8</v>
      </c>
    </row>
    <row r="148" spans="1:50" ht="14.4" customHeight="1">
      <c r="A148" s="245">
        <f>IF(D148=0," ",RANK(D148,$D$3:$D$1041,0))</f>
        <v>146</v>
      </c>
      <c r="B148" s="246">
        <v>146</v>
      </c>
      <c r="C148" s="104" t="s">
        <v>6233</v>
      </c>
      <c r="D148" s="115">
        <f>I148+M148+Q148+U148+Y148+AC148+AG148+AK148+AO148+AW148+AS148</f>
        <v>94.5</v>
      </c>
      <c r="E148" s="115">
        <f>J148+N148+R148+V148+Z148+AD148+AH148+AL148+AP148+AX148+AT148</f>
        <v>31</v>
      </c>
      <c r="F148" s="119">
        <f>COUNTA(H148,L148,P148,T148,X148,AB148,AF148,AJ148,AN148,AV148,AR148)</f>
        <v>1</v>
      </c>
      <c r="G148" s="125"/>
      <c r="H148" s="5"/>
      <c r="I148" s="140"/>
      <c r="J148" s="126"/>
      <c r="K148" s="120"/>
      <c r="L148" s="98"/>
      <c r="M148" s="144"/>
      <c r="N148" s="129"/>
      <c r="O148" s="146"/>
      <c r="P148" s="98"/>
      <c r="Q148" s="144"/>
      <c r="R148" s="147"/>
      <c r="S148" s="121"/>
      <c r="T148" s="5"/>
      <c r="U148" s="140"/>
      <c r="V148" s="130"/>
      <c r="W148" s="149"/>
      <c r="X148" s="98"/>
      <c r="Y148" s="144"/>
      <c r="Z148" s="147"/>
      <c r="AA148" s="148"/>
      <c r="AB148" s="98"/>
      <c r="AC148" s="144"/>
      <c r="AD148" s="129"/>
      <c r="AE148" s="136"/>
      <c r="AF148" s="5"/>
      <c r="AG148" s="140"/>
      <c r="AH148" s="126"/>
      <c r="AI148" s="155"/>
      <c r="AJ148" s="123"/>
      <c r="AK148" s="139"/>
      <c r="AL148" s="124"/>
      <c r="AM148" s="155"/>
      <c r="AN148" s="123"/>
      <c r="AO148" s="139"/>
      <c r="AP148" s="124"/>
      <c r="AQ148" s="122"/>
      <c r="AR148" s="123"/>
      <c r="AS148" s="139"/>
      <c r="AT148" s="124"/>
      <c r="AU148" s="122">
        <f>VLOOKUP(C148,'11'!$B$9:$H$521,3,FALSE)</f>
        <v>0.15072916666666666</v>
      </c>
      <c r="AV148" s="123">
        <f>VLOOKUP(C148,'11'!$B$9:$H$521,4,FALSE)</f>
        <v>12</v>
      </c>
      <c r="AW148" s="139">
        <f>VLOOKUP(AV148,Баллы!$A$2:$B$101,2)+AX148/2</f>
        <v>94.5</v>
      </c>
      <c r="AX148" s="124">
        <f>VLOOKUP(C148,'11'!$B$9:$H$521,6,FALSE)</f>
        <v>31</v>
      </c>
    </row>
    <row r="149" spans="1:50" ht="14.4" customHeight="1">
      <c r="A149" s="245">
        <f>IF(D149=0," ",RANK(D149,$D$3:$D$1041,0))</f>
        <v>147</v>
      </c>
      <c r="B149" s="246">
        <v>147</v>
      </c>
      <c r="C149" s="108" t="s">
        <v>160</v>
      </c>
      <c r="D149" s="115">
        <f>I149+M149+Q149+U149+Y149+AC149+AG149+AK149+AO149+AW149+AS149</f>
        <v>93.5</v>
      </c>
      <c r="E149" s="115">
        <f>J149+N149+R149+V149+Z149+AD149+AH149+AL149+AP149+AX149+AT149</f>
        <v>25</v>
      </c>
      <c r="F149" s="119">
        <f>COUNTA(H149,L149,P149,T149,X149,AB149,AF149,AJ149,AN149,AV149,AR149)</f>
        <v>1</v>
      </c>
      <c r="G149" s="125"/>
      <c r="H149" s="5"/>
      <c r="I149" s="140"/>
      <c r="J149" s="126"/>
      <c r="K149" s="120"/>
      <c r="L149" s="98"/>
      <c r="M149" s="144"/>
      <c r="N149" s="129"/>
      <c r="O149" s="146"/>
      <c r="P149" s="98"/>
      <c r="Q149" s="144"/>
      <c r="R149" s="147"/>
      <c r="S149" s="121"/>
      <c r="T149" s="5"/>
      <c r="U149" s="140"/>
      <c r="V149" s="130"/>
      <c r="W149" s="149">
        <f>VLOOKUP(C149,'5'!$B$50:$H$423,3,FALSE)</f>
        <v>0.13391203703703705</v>
      </c>
      <c r="X149" s="98">
        <f>VLOOKUP(C149,'5'!$B$50:$H$423,4,FALSE)</f>
        <v>10</v>
      </c>
      <c r="Y149" s="144">
        <f>VLOOKUP(X149,Баллы!$A$2:$B$101,2)+Z149/2</f>
        <v>93.5</v>
      </c>
      <c r="Z149" s="147">
        <f>VLOOKUP(C149,'5'!$B$50:$H$423,6,FALSE)</f>
        <v>25</v>
      </c>
      <c r="AA149" s="148"/>
      <c r="AB149" s="98"/>
      <c r="AC149" s="144"/>
      <c r="AD149" s="129"/>
      <c r="AE149" s="136"/>
      <c r="AF149" s="5"/>
      <c r="AG149" s="140"/>
      <c r="AH149" s="126"/>
      <c r="AI149" s="155"/>
      <c r="AJ149" s="123"/>
      <c r="AK149" s="139"/>
      <c r="AL149" s="124"/>
      <c r="AM149" s="155"/>
      <c r="AN149" s="123"/>
      <c r="AO149" s="139"/>
      <c r="AP149" s="124"/>
      <c r="AQ149" s="122"/>
      <c r="AR149" s="123"/>
      <c r="AS149" s="139"/>
      <c r="AT149" s="124"/>
      <c r="AU149" s="122"/>
      <c r="AV149" s="123"/>
      <c r="AW149" s="139"/>
      <c r="AX149" s="124"/>
    </row>
    <row r="150" spans="1:50" ht="14.4" customHeight="1">
      <c r="A150" s="245">
        <f>IF(D150=0," ",RANK(D150,$D$3:$D$1041,0))</f>
        <v>147</v>
      </c>
      <c r="B150" s="246">
        <v>147</v>
      </c>
      <c r="C150" s="283" t="s">
        <v>4398</v>
      </c>
      <c r="D150" s="115">
        <f>I150+M150+Q150+U150+Y150+AC150+AG150+AK150+AO150+AW150+AS150</f>
        <v>93.5</v>
      </c>
      <c r="E150" s="115">
        <f>J150+N150+R150+V150+Z150+AD150+AH150+AL150+AP150+AX150+AT150</f>
        <v>25</v>
      </c>
      <c r="F150" s="119">
        <f>COUNTA(H150,L150,P150,T150,X150,AB150,AF150,AJ150,AN150,AV150,AR150)</f>
        <v>1</v>
      </c>
      <c r="G150" s="125"/>
      <c r="H150" s="5"/>
      <c r="I150" s="140"/>
      <c r="J150" s="126"/>
      <c r="K150" s="120"/>
      <c r="L150" s="98"/>
      <c r="M150" s="144"/>
      <c r="N150" s="129"/>
      <c r="O150" s="146"/>
      <c r="P150" s="98"/>
      <c r="Q150" s="144"/>
      <c r="R150" s="147"/>
      <c r="S150" s="121"/>
      <c r="T150" s="5"/>
      <c r="U150" s="140"/>
      <c r="V150" s="130"/>
      <c r="W150" s="149"/>
      <c r="X150" s="98"/>
      <c r="Y150" s="144"/>
      <c r="Z150" s="147"/>
      <c r="AA150" s="148"/>
      <c r="AB150" s="98"/>
      <c r="AC150" s="144"/>
      <c r="AD150" s="129"/>
      <c r="AE150" s="136"/>
      <c r="AF150" s="5"/>
      <c r="AG150" s="140"/>
      <c r="AH150" s="126"/>
      <c r="AI150" s="155"/>
      <c r="AJ150" s="123"/>
      <c r="AK150" s="139"/>
      <c r="AL150" s="124"/>
      <c r="AM150" s="155">
        <f>VLOOKUP(C150,'9'!$B$2:$H$1187,3,FALSE)</f>
        <v>0.1032986111111111</v>
      </c>
      <c r="AN150" s="123">
        <f>VLOOKUP(C150,'9'!$B$2:$H$1187,4,FALSE)</f>
        <v>10</v>
      </c>
      <c r="AO150" s="139">
        <f>VLOOKUP(AN150,Баллы!$A$2:$B$101,2)+AP150/2</f>
        <v>93.5</v>
      </c>
      <c r="AP150" s="124">
        <f>VLOOKUP(C150,'9'!$B$2:$H$1187,6,FALSE)</f>
        <v>25</v>
      </c>
      <c r="AQ150" s="122"/>
      <c r="AR150" s="123"/>
      <c r="AS150" s="139"/>
      <c r="AT150" s="124"/>
      <c r="AU150" s="122"/>
      <c r="AV150" s="123"/>
      <c r="AW150" s="139"/>
      <c r="AX150" s="124"/>
    </row>
    <row r="151" spans="1:50" ht="14.4" customHeight="1">
      <c r="A151" s="245">
        <f>IF(D151=0," ",RANK(D151,$D$3:$D$1041,0))</f>
        <v>147</v>
      </c>
      <c r="B151" s="246">
        <v>149</v>
      </c>
      <c r="C151" s="104" t="s">
        <v>809</v>
      </c>
      <c r="D151" s="115">
        <f>I151+M151+Q151+U151+Y151+AC151+AG151+AK151+AO151+AW151+AS151</f>
        <v>93.5</v>
      </c>
      <c r="E151" s="115">
        <f>J151+N151+R151+V151+Z151+AD151+AH151+AL151+AP151+AX151+AT151</f>
        <v>5</v>
      </c>
      <c r="F151" s="119">
        <f>COUNTA(H151,L151,P151,T151,X151,AB151,AF151,AJ151,AN151,AV151,AR151)</f>
        <v>1</v>
      </c>
      <c r="G151" s="125"/>
      <c r="H151" s="5"/>
      <c r="I151" s="140"/>
      <c r="J151" s="126"/>
      <c r="K151" s="120">
        <f>VLOOKUP(C151,'2'!$B$101:$H$575,3,FALSE)</f>
        <v>1.9398148148148147E-2</v>
      </c>
      <c r="L151" s="98">
        <f>VLOOKUP(C151,'2'!$B$101:$H$575,4,FALSE)</f>
        <v>5</v>
      </c>
      <c r="M151" s="144">
        <f>VLOOKUP(L151,Баллы!$A$2:$B$101,2)+N151/2</f>
        <v>93.5</v>
      </c>
      <c r="N151" s="129">
        <f>VLOOKUP(C151,'2'!$B$101:$H$575,6,FALSE)</f>
        <v>5</v>
      </c>
      <c r="O151" s="146"/>
      <c r="P151" s="98"/>
      <c r="Q151" s="144"/>
      <c r="R151" s="147"/>
      <c r="S151" s="121"/>
      <c r="T151" s="5"/>
      <c r="U151" s="140"/>
      <c r="V151" s="130"/>
      <c r="W151" s="149"/>
      <c r="X151" s="98"/>
      <c r="Y151" s="144"/>
      <c r="Z151" s="147"/>
      <c r="AA151" s="148"/>
      <c r="AB151" s="98"/>
      <c r="AC151" s="144"/>
      <c r="AD151" s="129"/>
      <c r="AE151" s="136"/>
      <c r="AF151" s="5"/>
      <c r="AG151" s="140"/>
      <c r="AH151" s="126"/>
      <c r="AI151" s="155"/>
      <c r="AJ151" s="123"/>
      <c r="AK151" s="139"/>
      <c r="AL151" s="124"/>
      <c r="AM151" s="155"/>
      <c r="AN151" s="123"/>
      <c r="AO151" s="139"/>
      <c r="AP151" s="124"/>
      <c r="AQ151" s="122"/>
      <c r="AR151" s="123"/>
      <c r="AS151" s="139"/>
      <c r="AT151" s="124"/>
      <c r="AU151" s="122"/>
      <c r="AV151" s="123"/>
      <c r="AW151" s="139"/>
      <c r="AX151" s="124"/>
    </row>
    <row r="152" spans="1:50" ht="14.4" customHeight="1">
      <c r="A152" s="245">
        <f>IF(D152=0," ",RANK(D152,$D$3:$D$1041,0))</f>
        <v>147</v>
      </c>
      <c r="B152" s="246">
        <v>149</v>
      </c>
      <c r="C152" s="107" t="s">
        <v>2031</v>
      </c>
      <c r="D152" s="115">
        <f>I152+M152+Q152+U152+Y152+AC152+AG152+AK152+AO152+AW152+AS152</f>
        <v>93.5</v>
      </c>
      <c r="E152" s="115">
        <f>J152+N152+R152+V152+Z152+AD152+AH152+AL152+AP152+AX152+AT152</f>
        <v>5</v>
      </c>
      <c r="F152" s="119">
        <f>COUNTA(H152,L152,P152,T152,X152,AB152,AF152,AJ152,AN152,AV152,AR152)</f>
        <v>1</v>
      </c>
      <c r="G152" s="125"/>
      <c r="H152" s="5"/>
      <c r="I152" s="140"/>
      <c r="J152" s="126"/>
      <c r="K152" s="120"/>
      <c r="L152" s="98"/>
      <c r="M152" s="144"/>
      <c r="N152" s="129"/>
      <c r="O152" s="146"/>
      <c r="P152" s="98"/>
      <c r="Q152" s="144"/>
      <c r="R152" s="147"/>
      <c r="S152" s="121">
        <f>VLOOKUP(C152,'4'!$B$2:$I$1053,3,FALSE)</f>
        <v>1.4050925925925927E-2</v>
      </c>
      <c r="T152" s="5">
        <f>VLOOKUP(C152,'4'!$B$2:$I$1053,4,FALSE)</f>
        <v>5</v>
      </c>
      <c r="U152" s="140">
        <f>VLOOKUP(T152,Баллы!$A$2:$B$101,2)+V152/2</f>
        <v>93.5</v>
      </c>
      <c r="V152" s="130">
        <f>VLOOKUP(C152,'4'!$B$2:$I$1053,6,FALSE)</f>
        <v>5</v>
      </c>
      <c r="W152" s="149"/>
      <c r="X152" s="98"/>
      <c r="Y152" s="144"/>
      <c r="Z152" s="147"/>
      <c r="AA152" s="148"/>
      <c r="AB152" s="98"/>
      <c r="AC152" s="144"/>
      <c r="AD152" s="129"/>
      <c r="AE152" s="136"/>
      <c r="AF152" s="5"/>
      <c r="AG152" s="140"/>
      <c r="AH152" s="126"/>
      <c r="AI152" s="155"/>
      <c r="AJ152" s="123"/>
      <c r="AK152" s="139"/>
      <c r="AL152" s="124"/>
      <c r="AM152" s="155"/>
      <c r="AN152" s="123"/>
      <c r="AO152" s="139"/>
      <c r="AP152" s="124"/>
      <c r="AQ152" s="122"/>
      <c r="AR152" s="123"/>
      <c r="AS152" s="139"/>
      <c r="AT152" s="124"/>
      <c r="AU152" s="122"/>
      <c r="AV152" s="123"/>
      <c r="AW152" s="139"/>
      <c r="AX152" s="124"/>
    </row>
    <row r="153" spans="1:50" ht="14.4" customHeight="1">
      <c r="A153" s="245">
        <f>IF(D153=0," ",RANK(D153,$D$3:$D$1041,0))</f>
        <v>147</v>
      </c>
      <c r="B153" s="246">
        <v>149</v>
      </c>
      <c r="C153" s="104" t="s">
        <v>2721</v>
      </c>
      <c r="D153" s="115">
        <f>I153+M153+Q153+U153+Y153+AC153+AG153+AK153+AO153+AW153+AS153</f>
        <v>93.5</v>
      </c>
      <c r="E153" s="115">
        <f>J153+N153+R153+V153+Z153+AD153+AH153+AL153+AP153+AX153+AT153</f>
        <v>5</v>
      </c>
      <c r="F153" s="119">
        <f>COUNTA(H153,L153,P153,T153,X153,AB153,AF153,AJ153,AN153,AV153,AR153)</f>
        <v>1</v>
      </c>
      <c r="G153" s="125"/>
      <c r="H153" s="5"/>
      <c r="I153" s="140"/>
      <c r="J153" s="126"/>
      <c r="K153" s="120"/>
      <c r="L153" s="98"/>
      <c r="M153" s="144"/>
      <c r="N153" s="129"/>
      <c r="O153" s="146"/>
      <c r="P153" s="98"/>
      <c r="Q153" s="144"/>
      <c r="R153" s="147"/>
      <c r="S153" s="121"/>
      <c r="T153" s="5"/>
      <c r="U153" s="140"/>
      <c r="V153" s="130"/>
      <c r="W153" s="149"/>
      <c r="X153" s="98"/>
      <c r="Y153" s="144"/>
      <c r="Z153" s="147"/>
      <c r="AA153" s="148"/>
      <c r="AB153" s="98"/>
      <c r="AC153" s="144"/>
      <c r="AD153" s="129"/>
      <c r="AE153" s="136"/>
      <c r="AF153" s="5"/>
      <c r="AG153" s="140"/>
      <c r="AH153" s="126"/>
      <c r="AI153" s="155">
        <f>VLOOKUP(C153,'8'!$B$6:$H$193,3,FALSE)</f>
        <v>2.1516203703703704E-2</v>
      </c>
      <c r="AJ153" s="123">
        <f>VLOOKUP(C153,'8'!$B$6:$H$193,4,FALSE)</f>
        <v>5</v>
      </c>
      <c r="AK153" s="139">
        <f>VLOOKUP(AJ153,Баллы!$A$2:$B$101,2)+AL153/2</f>
        <v>93.5</v>
      </c>
      <c r="AL153" s="124">
        <f>VLOOKUP(C153,'8'!$B$6:$H$193,6,FALSE)</f>
        <v>5</v>
      </c>
      <c r="AM153" s="155"/>
      <c r="AN153" s="123"/>
      <c r="AO153" s="139"/>
      <c r="AP153" s="124"/>
      <c r="AQ153" s="122"/>
      <c r="AR153" s="123"/>
      <c r="AS153" s="139"/>
      <c r="AT153" s="124"/>
      <c r="AU153" s="122"/>
      <c r="AV153" s="123"/>
      <c r="AW153" s="139"/>
      <c r="AX153" s="124"/>
    </row>
    <row r="154" spans="1:50" ht="14.4" customHeight="1">
      <c r="A154" s="245">
        <f>IF(D154=0," ",RANK(D154,$D$3:$D$1041,0))</f>
        <v>147</v>
      </c>
      <c r="B154" s="246">
        <v>149</v>
      </c>
      <c r="C154" s="283" t="s">
        <v>5019</v>
      </c>
      <c r="D154" s="115">
        <f>I154+M154+Q154+U154+Y154+AC154+AG154+AK154+AO154+AW154+AS154</f>
        <v>93.5</v>
      </c>
      <c r="E154" s="115">
        <f>J154+N154+R154+V154+Z154+AD154+AH154+AL154+AP154+AX154+AT154</f>
        <v>5</v>
      </c>
      <c r="F154" s="119">
        <f>COUNTA(H154,L154,P154,T154,X154,AB154,AF154,AJ154,AN154,AV154,AR154)</f>
        <v>1</v>
      </c>
      <c r="G154" s="125"/>
      <c r="H154" s="5"/>
      <c r="I154" s="140"/>
      <c r="J154" s="126"/>
      <c r="K154" s="120"/>
      <c r="L154" s="98"/>
      <c r="M154" s="144"/>
      <c r="N154" s="129"/>
      <c r="O154" s="146"/>
      <c r="P154" s="98"/>
      <c r="Q154" s="144"/>
      <c r="R154" s="147"/>
      <c r="S154" s="121"/>
      <c r="T154" s="5"/>
      <c r="U154" s="140"/>
      <c r="V154" s="130"/>
      <c r="W154" s="149"/>
      <c r="X154" s="98"/>
      <c r="Y154" s="144"/>
      <c r="Z154" s="147"/>
      <c r="AA154" s="148"/>
      <c r="AB154" s="98"/>
      <c r="AC154" s="144"/>
      <c r="AD154" s="129"/>
      <c r="AE154" s="136"/>
      <c r="AF154" s="5"/>
      <c r="AG154" s="140"/>
      <c r="AH154" s="126"/>
      <c r="AI154" s="155"/>
      <c r="AJ154" s="123"/>
      <c r="AK154" s="139"/>
      <c r="AL154" s="124"/>
      <c r="AM154" s="155">
        <f>VLOOKUP(C154,'9'!$B$2:$H$1187,3,FALSE)</f>
        <v>1.8379629629629631E-2</v>
      </c>
      <c r="AN154" s="123">
        <f>VLOOKUP(C154,'9'!$B$2:$H$1187,4,FALSE)</f>
        <v>5</v>
      </c>
      <c r="AO154" s="139">
        <f>VLOOKUP(AN154,Баллы!$A$2:$B$101,2)+AP154/2</f>
        <v>93.5</v>
      </c>
      <c r="AP154" s="124">
        <f>VLOOKUP(C154,'9'!$B$2:$H$1187,6,FALSE)</f>
        <v>5</v>
      </c>
      <c r="AQ154" s="122"/>
      <c r="AR154" s="123"/>
      <c r="AS154" s="139"/>
      <c r="AT154" s="124"/>
      <c r="AU154" s="122"/>
      <c r="AV154" s="123"/>
      <c r="AW154" s="139"/>
      <c r="AX154" s="124"/>
    </row>
    <row r="155" spans="1:50" ht="14.4" customHeight="1">
      <c r="A155" s="245">
        <f>IF(D155=0," ",RANK(D155,$D$3:$D$1041,0))</f>
        <v>153</v>
      </c>
      <c r="B155" s="246">
        <v>153</v>
      </c>
      <c r="C155" s="107" t="s">
        <v>2245</v>
      </c>
      <c r="D155" s="115">
        <f>I155+M155+Q155+U155+Y155+AC155+AG155+AK155+AO155+AW155+AS155</f>
        <v>93</v>
      </c>
      <c r="E155" s="115">
        <f>J155+N155+R155+V155+Z155+AD155+AH155+AL155+AP155+AX155+AT155</f>
        <v>20</v>
      </c>
      <c r="F155" s="119">
        <f>COUNTA(H155,L155,P155,T155,X155,AB155,AF155,AJ155,AN155,AV155,AR155)</f>
        <v>1</v>
      </c>
      <c r="G155" s="125"/>
      <c r="H155" s="5"/>
      <c r="I155" s="140"/>
      <c r="J155" s="126"/>
      <c r="K155" s="120"/>
      <c r="L155" s="98"/>
      <c r="M155" s="144"/>
      <c r="N155" s="129"/>
      <c r="O155" s="146"/>
      <c r="P155" s="98"/>
      <c r="Q155" s="144"/>
      <c r="R155" s="147"/>
      <c r="S155" s="121">
        <f>VLOOKUP(C155,'4'!$B$2:$I$1053,3,FALSE)</f>
        <v>8.172453703703704E-2</v>
      </c>
      <c r="T155" s="5">
        <f>VLOOKUP(C155,'4'!$B$2:$I$1053,4,FALSE)</f>
        <v>9</v>
      </c>
      <c r="U155" s="140">
        <f>VLOOKUP(T155,Баллы!$A$2:$B$101,2)+V155/2</f>
        <v>93</v>
      </c>
      <c r="V155" s="130">
        <f>VLOOKUP(C155,'4'!$B$2:$I$1053,6,FALSE)</f>
        <v>20</v>
      </c>
      <c r="W155" s="149"/>
      <c r="X155" s="98"/>
      <c r="Y155" s="144"/>
      <c r="Z155" s="147"/>
      <c r="AA155" s="148"/>
      <c r="AB155" s="98"/>
      <c r="AC155" s="144"/>
      <c r="AD155" s="129"/>
      <c r="AE155" s="136"/>
      <c r="AF155" s="5"/>
      <c r="AG155" s="140"/>
      <c r="AH155" s="126"/>
      <c r="AI155" s="155"/>
      <c r="AJ155" s="123"/>
      <c r="AK155" s="139"/>
      <c r="AL155" s="124"/>
      <c r="AM155" s="155"/>
      <c r="AN155" s="123"/>
      <c r="AO155" s="139"/>
      <c r="AP155" s="124"/>
      <c r="AQ155" s="122"/>
      <c r="AR155" s="123"/>
      <c r="AS155" s="139"/>
      <c r="AT155" s="124"/>
      <c r="AU155" s="122"/>
      <c r="AV155" s="123"/>
      <c r="AW155" s="139"/>
      <c r="AX155" s="124"/>
    </row>
    <row r="156" spans="1:50" ht="14.4" customHeight="1">
      <c r="A156" s="245">
        <f>IF(D156=0," ",RANK(D156,$D$3:$D$1041,0))</f>
        <v>154</v>
      </c>
      <c r="B156" s="246">
        <v>154</v>
      </c>
      <c r="C156" s="104" t="s">
        <v>6234</v>
      </c>
      <c r="D156" s="115">
        <f>I156+M156+Q156+U156+Y156+AC156+AG156+AK156+AO156+AW156+AS156</f>
        <v>92.5</v>
      </c>
      <c r="E156" s="115">
        <f>J156+N156+R156+V156+Z156+AD156+AH156+AL156+AP156+AX156+AT156</f>
        <v>31</v>
      </c>
      <c r="F156" s="119">
        <f>COUNTA(H156,L156,P156,T156,X156,AB156,AF156,AJ156,AN156,AV156,AR156)</f>
        <v>1</v>
      </c>
      <c r="G156" s="125"/>
      <c r="H156" s="5"/>
      <c r="I156" s="140"/>
      <c r="J156" s="126"/>
      <c r="K156" s="120"/>
      <c r="L156" s="98"/>
      <c r="M156" s="144"/>
      <c r="N156" s="129"/>
      <c r="O156" s="146"/>
      <c r="P156" s="98"/>
      <c r="Q156" s="144"/>
      <c r="R156" s="147"/>
      <c r="S156" s="121"/>
      <c r="T156" s="5"/>
      <c r="U156" s="140"/>
      <c r="V156" s="130"/>
      <c r="W156" s="149"/>
      <c r="X156" s="98"/>
      <c r="Y156" s="144"/>
      <c r="Z156" s="147"/>
      <c r="AA156" s="148"/>
      <c r="AB156" s="98"/>
      <c r="AC156" s="144"/>
      <c r="AD156" s="129"/>
      <c r="AE156" s="136"/>
      <c r="AF156" s="5"/>
      <c r="AG156" s="140"/>
      <c r="AH156" s="126"/>
      <c r="AI156" s="155"/>
      <c r="AJ156" s="123"/>
      <c r="AK156" s="139"/>
      <c r="AL156" s="124"/>
      <c r="AM156" s="155"/>
      <c r="AN156" s="123"/>
      <c r="AO156" s="139"/>
      <c r="AP156" s="124"/>
      <c r="AQ156" s="122"/>
      <c r="AR156" s="123"/>
      <c r="AS156" s="139"/>
      <c r="AT156" s="124"/>
      <c r="AU156" s="122">
        <f>VLOOKUP(C156,'11'!$B$9:$H$521,3,FALSE)</f>
        <v>0.15180555555555555</v>
      </c>
      <c r="AV156" s="123">
        <f>VLOOKUP(C156,'11'!$B$9:$H$521,4,FALSE)</f>
        <v>14</v>
      </c>
      <c r="AW156" s="139">
        <f>VLOOKUP(AV156,Баллы!$A$2:$B$101,2)+AX156/2</f>
        <v>92.5</v>
      </c>
      <c r="AX156" s="124">
        <f>VLOOKUP(C156,'11'!$B$9:$H$521,6,FALSE)</f>
        <v>31</v>
      </c>
    </row>
    <row r="157" spans="1:50" ht="14.4" customHeight="1">
      <c r="A157" s="245">
        <f>IF(D157=0," ",RANK(D157,$D$3:$D$1041,0))</f>
        <v>154</v>
      </c>
      <c r="B157" s="246">
        <v>155</v>
      </c>
      <c r="C157" s="283" t="s">
        <v>4400</v>
      </c>
      <c r="D157" s="115">
        <f>I157+M157+Q157+U157+Y157+AC157+AG157+AK157+AO157+AW157+AS157</f>
        <v>92.5</v>
      </c>
      <c r="E157" s="115">
        <f>J157+N157+R157+V157+Z157+AD157+AH157+AL157+AP157+AX157+AT157</f>
        <v>25</v>
      </c>
      <c r="F157" s="119">
        <f>COUNTA(H157,L157,P157,T157,X157,AB157,AF157,AJ157,AN157,AV157,AR157)</f>
        <v>1</v>
      </c>
      <c r="G157" s="125"/>
      <c r="H157" s="5"/>
      <c r="I157" s="140"/>
      <c r="J157" s="126"/>
      <c r="K157" s="120"/>
      <c r="L157" s="98"/>
      <c r="M157" s="144"/>
      <c r="N157" s="129"/>
      <c r="O157" s="146"/>
      <c r="P157" s="98"/>
      <c r="Q157" s="144"/>
      <c r="R157" s="147"/>
      <c r="S157" s="121"/>
      <c r="T157" s="5"/>
      <c r="U157" s="140"/>
      <c r="V157" s="130"/>
      <c r="W157" s="149"/>
      <c r="X157" s="98"/>
      <c r="Y157" s="144"/>
      <c r="Z157" s="147"/>
      <c r="AA157" s="148"/>
      <c r="AB157" s="98"/>
      <c r="AC157" s="144"/>
      <c r="AD157" s="129"/>
      <c r="AE157" s="136"/>
      <c r="AF157" s="5"/>
      <c r="AG157" s="140"/>
      <c r="AH157" s="126"/>
      <c r="AI157" s="155"/>
      <c r="AJ157" s="123"/>
      <c r="AK157" s="139"/>
      <c r="AL157" s="124"/>
      <c r="AM157" s="155">
        <f>VLOOKUP(C157,'9'!$B$2:$H$1187,3,FALSE)</f>
        <v>0.10333333333333333</v>
      </c>
      <c r="AN157" s="123">
        <f>VLOOKUP(C157,'9'!$B$2:$H$1187,4,FALSE)</f>
        <v>11</v>
      </c>
      <c r="AO157" s="139">
        <f>VLOOKUP(AN157,Баллы!$A$2:$B$101,2)+AP157/2</f>
        <v>92.5</v>
      </c>
      <c r="AP157" s="124">
        <f>VLOOKUP(C157,'9'!$B$2:$H$1187,6,FALSE)</f>
        <v>25</v>
      </c>
      <c r="AQ157" s="122"/>
      <c r="AR157" s="123"/>
      <c r="AS157" s="139"/>
      <c r="AT157" s="124"/>
      <c r="AU157" s="122"/>
      <c r="AV157" s="123"/>
      <c r="AW157" s="139"/>
      <c r="AX157" s="124"/>
    </row>
    <row r="158" spans="1:50" ht="14.4" customHeight="1">
      <c r="A158" s="245">
        <f>IF(D158=0," ",RANK(D158,$D$3:$D$1041,0))</f>
        <v>156</v>
      </c>
      <c r="B158" s="246">
        <v>156</v>
      </c>
      <c r="C158" s="104" t="s">
        <v>631</v>
      </c>
      <c r="D158" s="115">
        <f>I158+M158+Q158+U158+Y158+AC158+AG158+AK158+AO158+AW158+AS158</f>
        <v>92</v>
      </c>
      <c r="E158" s="115">
        <f>J158+N158+R158+V158+Z158+AD158+AH158+AL158+AP158+AX158+AT158</f>
        <v>10</v>
      </c>
      <c r="F158" s="119">
        <f>COUNTA(H158,L158,P158,T158,X158,AB158,AF158,AJ158,AN158,AV158,AR158)</f>
        <v>1</v>
      </c>
      <c r="G158" s="125">
        <f>VLOOKUP(C158,'1'!$B$46:$H$384,3,FALSE)</f>
        <v>3.8495370370370367E-2</v>
      </c>
      <c r="H158" s="5">
        <f>VLOOKUP(C158,'1'!$B$46:$H$384,4,FALSE)</f>
        <v>7</v>
      </c>
      <c r="I158" s="140">
        <f>VLOOKUP(H158,Баллы!$A$2:$B$101,2)+J158/2</f>
        <v>92</v>
      </c>
      <c r="J158" s="126">
        <f>VLOOKUP(C158,'1'!$B$46:$H$384,6,FALSE)</f>
        <v>10</v>
      </c>
      <c r="K158" s="120"/>
      <c r="L158" s="98"/>
      <c r="M158" s="144"/>
      <c r="N158" s="129"/>
      <c r="O158" s="146"/>
      <c r="P158" s="98"/>
      <c r="Q158" s="144"/>
      <c r="R158" s="147"/>
      <c r="S158" s="121"/>
      <c r="T158" s="5"/>
      <c r="U158" s="140"/>
      <c r="V158" s="130"/>
      <c r="W158" s="149"/>
      <c r="X158" s="98"/>
      <c r="Y158" s="144"/>
      <c r="Z158" s="147"/>
      <c r="AA158" s="148"/>
      <c r="AB158" s="98"/>
      <c r="AC158" s="144"/>
      <c r="AD158" s="129"/>
      <c r="AE158" s="136"/>
      <c r="AF158" s="5"/>
      <c r="AG158" s="140"/>
      <c r="AH158" s="126"/>
      <c r="AI158" s="155"/>
      <c r="AJ158" s="123"/>
      <c r="AK158" s="139"/>
      <c r="AL158" s="124"/>
      <c r="AM158" s="155"/>
      <c r="AN158" s="123"/>
      <c r="AO158" s="139"/>
      <c r="AP158" s="124"/>
      <c r="AQ158" s="122"/>
      <c r="AR158" s="123"/>
      <c r="AS158" s="139"/>
      <c r="AT158" s="124"/>
      <c r="AU158" s="122"/>
      <c r="AV158" s="123"/>
      <c r="AW158" s="139"/>
      <c r="AX158" s="124"/>
    </row>
    <row r="159" spans="1:50" ht="14.4" customHeight="1">
      <c r="A159" s="245">
        <f>IF(D159=0," ",RANK(D159,$D$3:$D$1041,0))</f>
        <v>156</v>
      </c>
      <c r="B159" s="246">
        <v>156</v>
      </c>
      <c r="C159" s="107" t="s">
        <v>2556</v>
      </c>
      <c r="D159" s="115">
        <f>I159+M159+Q159+U159+Y159+AC159+AG159+AK159+AO159+AW159+AS159</f>
        <v>92</v>
      </c>
      <c r="E159" s="115">
        <f>J159+N159+R159+V159+Z159+AD159+AH159+AL159+AP159+AX159+AT159</f>
        <v>10</v>
      </c>
      <c r="F159" s="119">
        <f>COUNTA(H159,L159,P159,T159,X159,AB159,AF159,AJ159,AN159,AV159,AR159)</f>
        <v>1</v>
      </c>
      <c r="G159" s="125"/>
      <c r="H159" s="5"/>
      <c r="I159" s="140"/>
      <c r="J159" s="126"/>
      <c r="K159" s="120"/>
      <c r="L159" s="98"/>
      <c r="M159" s="144"/>
      <c r="N159" s="129"/>
      <c r="O159" s="146"/>
      <c r="P159" s="98"/>
      <c r="Q159" s="144"/>
      <c r="R159" s="147"/>
      <c r="S159" s="121">
        <f>VLOOKUP(C159,'4'!$B$2:$I$1053,3,FALSE)</f>
        <v>3.6064814814814813E-2</v>
      </c>
      <c r="T159" s="14">
        <f>VLOOKUP(C159,'4'!$B$2:$I$1053,4,FALSE)</f>
        <v>7</v>
      </c>
      <c r="U159" s="140">
        <f>VLOOKUP(T159,Баллы!$A$2:$B$101,2)+V159/2</f>
        <v>92</v>
      </c>
      <c r="V159" s="130">
        <f>VLOOKUP(C159,'4'!$B$2:$I$1053,6,FALSE)</f>
        <v>10</v>
      </c>
      <c r="W159" s="149"/>
      <c r="X159" s="98"/>
      <c r="Y159" s="144"/>
      <c r="Z159" s="147"/>
      <c r="AA159" s="148"/>
      <c r="AB159" s="98"/>
      <c r="AC159" s="144"/>
      <c r="AD159" s="129"/>
      <c r="AE159" s="136"/>
      <c r="AF159" s="5"/>
      <c r="AG159" s="140"/>
      <c r="AH159" s="126"/>
      <c r="AI159" s="155"/>
      <c r="AJ159" s="123"/>
      <c r="AK159" s="139"/>
      <c r="AL159" s="124"/>
      <c r="AM159" s="155"/>
      <c r="AN159" s="123"/>
      <c r="AO159" s="139"/>
      <c r="AP159" s="124"/>
      <c r="AQ159" s="122"/>
      <c r="AR159" s="123"/>
      <c r="AS159" s="139"/>
      <c r="AT159" s="124"/>
      <c r="AU159" s="122"/>
      <c r="AV159" s="123"/>
      <c r="AW159" s="139"/>
      <c r="AX159" s="124"/>
    </row>
    <row r="160" spans="1:50" ht="14.4" customHeight="1">
      <c r="A160" s="245">
        <f>IF(D160=0," ",RANK(D160,$D$3:$D$1041,0))</f>
        <v>156</v>
      </c>
      <c r="B160" s="246">
        <v>156</v>
      </c>
      <c r="C160" s="108" t="s">
        <v>1148</v>
      </c>
      <c r="D160" s="115">
        <f>I160+M160+Q160+U160+Y160+AC160+AG160+AK160+AO160+AW160+AS160</f>
        <v>92</v>
      </c>
      <c r="E160" s="115">
        <f>J160+N160+R160+V160+Z160+AD160+AH160+AL160+AP160+AX160+AT160</f>
        <v>10</v>
      </c>
      <c r="F160" s="119">
        <f>COUNTA(H160,L160,P160,T160,X160,AB160,AF160,AJ160,AN160,AV160,AR160)</f>
        <v>1</v>
      </c>
      <c r="G160" s="125"/>
      <c r="H160" s="5"/>
      <c r="I160" s="140"/>
      <c r="J160" s="126"/>
      <c r="K160" s="120"/>
      <c r="L160" s="98"/>
      <c r="M160" s="144"/>
      <c r="N160" s="129"/>
      <c r="O160" s="146"/>
      <c r="P160" s="98"/>
      <c r="Q160" s="144"/>
      <c r="R160" s="147"/>
      <c r="S160" s="121"/>
      <c r="T160" s="5"/>
      <c r="U160" s="140"/>
      <c r="V160" s="130"/>
      <c r="W160" s="149">
        <f>VLOOKUP(C160,'5'!$B$50:$H$423,3,FALSE)</f>
        <v>3.7013888888888888E-2</v>
      </c>
      <c r="X160" s="98">
        <f>VLOOKUP(C160,'5'!$B$50:$H$423,4,FALSE)</f>
        <v>7</v>
      </c>
      <c r="Y160" s="144">
        <f>VLOOKUP(X160,Баллы!$A$2:$B$101,2)+Z160/2</f>
        <v>92</v>
      </c>
      <c r="Z160" s="147">
        <f>VLOOKUP(C160,'5'!$B$50:$H$423,6,FALSE)</f>
        <v>10</v>
      </c>
      <c r="AA160" s="148"/>
      <c r="AB160" s="98"/>
      <c r="AC160" s="144"/>
      <c r="AD160" s="129"/>
      <c r="AE160" s="136"/>
      <c r="AF160" s="5"/>
      <c r="AG160" s="140"/>
      <c r="AH160" s="126"/>
      <c r="AI160" s="155"/>
      <c r="AJ160" s="123"/>
      <c r="AK160" s="139"/>
      <c r="AL160" s="124"/>
      <c r="AM160" s="155"/>
      <c r="AN160" s="123"/>
      <c r="AO160" s="139"/>
      <c r="AP160" s="124"/>
      <c r="AQ160" s="122"/>
      <c r="AR160" s="123"/>
      <c r="AS160" s="139"/>
      <c r="AT160" s="124"/>
      <c r="AU160" s="122"/>
      <c r="AV160" s="123"/>
      <c r="AW160" s="139"/>
      <c r="AX160" s="124"/>
    </row>
    <row r="161" spans="1:50" ht="14.4" customHeight="1">
      <c r="A161" s="245">
        <f>IF(D161=0," ",RANK(D161,$D$3:$D$1041,0))</f>
        <v>156</v>
      </c>
      <c r="B161" s="246">
        <v>156</v>
      </c>
      <c r="C161" s="283" t="s">
        <v>4532</v>
      </c>
      <c r="D161" s="115">
        <f>I161+M161+Q161+U161+Y161+AC161+AG161+AK161+AO161+AW161+AS161</f>
        <v>92</v>
      </c>
      <c r="E161" s="115">
        <f>J161+N161+R161+V161+Z161+AD161+AH161+AL161+AP161+AX161+AT161</f>
        <v>10</v>
      </c>
      <c r="F161" s="119">
        <f>COUNTA(H161,L161,P161,T161,X161,AB161,AF161,AJ161,AN161,AV161,AR161)</f>
        <v>1</v>
      </c>
      <c r="G161" s="125"/>
      <c r="H161" s="5"/>
      <c r="I161" s="140"/>
      <c r="J161" s="126"/>
      <c r="K161" s="120"/>
      <c r="L161" s="98"/>
      <c r="M161" s="144"/>
      <c r="N161" s="129"/>
      <c r="O161" s="146"/>
      <c r="P161" s="98"/>
      <c r="Q161" s="144"/>
      <c r="R161" s="147"/>
      <c r="S161" s="121"/>
      <c r="T161" s="5"/>
      <c r="U161" s="140"/>
      <c r="V161" s="130"/>
      <c r="W161" s="149"/>
      <c r="X161" s="98"/>
      <c r="Y161" s="144"/>
      <c r="Z161" s="147"/>
      <c r="AA161" s="148"/>
      <c r="AB161" s="98"/>
      <c r="AC161" s="144"/>
      <c r="AD161" s="129"/>
      <c r="AE161" s="136"/>
      <c r="AF161" s="5"/>
      <c r="AG161" s="140"/>
      <c r="AH161" s="126"/>
      <c r="AI161" s="155"/>
      <c r="AJ161" s="123"/>
      <c r="AK161" s="139"/>
      <c r="AL161" s="124"/>
      <c r="AM161" s="155">
        <f>VLOOKUP(C161,'9'!$B$2:$H$1187,3,FALSE)</f>
        <v>3.6296296296296299E-2</v>
      </c>
      <c r="AN161" s="123">
        <f>VLOOKUP(C161,'9'!$B$2:$H$1187,4,FALSE)</f>
        <v>7</v>
      </c>
      <c r="AO161" s="139">
        <f>VLOOKUP(AN161,Баллы!$A$2:$B$101,2)+AP161/2</f>
        <v>92</v>
      </c>
      <c r="AP161" s="124">
        <f>VLOOKUP(C161,'9'!$B$2:$H$1187,6,FALSE)</f>
        <v>10</v>
      </c>
      <c r="AQ161" s="122"/>
      <c r="AR161" s="123"/>
      <c r="AS161" s="139"/>
      <c r="AT161" s="124"/>
      <c r="AU161" s="122"/>
      <c r="AV161" s="123"/>
      <c r="AW161" s="139"/>
      <c r="AX161" s="124"/>
    </row>
    <row r="162" spans="1:50" ht="14.4" customHeight="1">
      <c r="A162" s="245">
        <f>IF(D162=0," ",RANK(D162,$D$3:$D$1041,0))</f>
        <v>160</v>
      </c>
      <c r="B162" s="246">
        <v>160</v>
      </c>
      <c r="C162" s="104" t="s">
        <v>6235</v>
      </c>
      <c r="D162" s="115">
        <f>I162+M162+Q162+U162+Y162+AC162+AG162+AK162+AO162+AW162+AS162</f>
        <v>91.5</v>
      </c>
      <c r="E162" s="115">
        <f>J162+N162+R162+V162+Z162+AD162+AH162+AL162+AP162+AX162+AT162</f>
        <v>31</v>
      </c>
      <c r="F162" s="119">
        <f>COUNTA(H162,L162,P162,T162,X162,AB162,AF162,AJ162,AN162,AV162,AR162)</f>
        <v>1</v>
      </c>
      <c r="G162" s="125"/>
      <c r="H162" s="5"/>
      <c r="I162" s="140"/>
      <c r="J162" s="126"/>
      <c r="K162" s="120"/>
      <c r="L162" s="98"/>
      <c r="M162" s="144"/>
      <c r="N162" s="129"/>
      <c r="O162" s="146"/>
      <c r="P162" s="98"/>
      <c r="Q162" s="144"/>
      <c r="R162" s="147"/>
      <c r="S162" s="121"/>
      <c r="T162" s="5"/>
      <c r="U162" s="140"/>
      <c r="V162" s="130"/>
      <c r="W162" s="149"/>
      <c r="X162" s="98"/>
      <c r="Y162" s="144"/>
      <c r="Z162" s="147"/>
      <c r="AA162" s="148"/>
      <c r="AB162" s="98"/>
      <c r="AC162" s="144"/>
      <c r="AD162" s="129"/>
      <c r="AE162" s="136"/>
      <c r="AF162" s="5"/>
      <c r="AG162" s="140"/>
      <c r="AH162" s="126"/>
      <c r="AI162" s="155"/>
      <c r="AJ162" s="123"/>
      <c r="AK162" s="139"/>
      <c r="AL162" s="124"/>
      <c r="AM162" s="155"/>
      <c r="AN162" s="123"/>
      <c r="AO162" s="139"/>
      <c r="AP162" s="124"/>
      <c r="AQ162" s="122"/>
      <c r="AR162" s="123"/>
      <c r="AS162" s="139"/>
      <c r="AT162" s="124"/>
      <c r="AU162" s="122">
        <f>VLOOKUP(C162,'11'!$B$9:$H$521,3,FALSE)</f>
        <v>0.15237268518518518</v>
      </c>
      <c r="AV162" s="123">
        <f>VLOOKUP(C162,'11'!$B$9:$H$521,4,FALSE)</f>
        <v>15</v>
      </c>
      <c r="AW162" s="139">
        <f>VLOOKUP(AV162,Баллы!$A$2:$B$101,2)+AX162/2</f>
        <v>91.5</v>
      </c>
      <c r="AX162" s="124">
        <f>VLOOKUP(C162,'11'!$B$9:$H$521,6,FALSE)</f>
        <v>31</v>
      </c>
    </row>
    <row r="163" spans="1:50" ht="14.4" customHeight="1">
      <c r="A163" s="245">
        <f>IF(D163=0," ",RANK(D163,$D$3:$D$1041,0))</f>
        <v>160</v>
      </c>
      <c r="B163" s="246">
        <v>161</v>
      </c>
      <c r="C163" s="104" t="s">
        <v>810</v>
      </c>
      <c r="D163" s="115">
        <f>I163+M163+Q163+U163+Y163+AC163+AG163+AK163+AO163+AW163+AS163</f>
        <v>91.5</v>
      </c>
      <c r="E163" s="115">
        <f>J163+N163+R163+V163+Z163+AD163+AH163+AL163+AP163+AX163+AT163</f>
        <v>5</v>
      </c>
      <c r="F163" s="119">
        <f>COUNTA(H163,L163,P163,T163,X163,AB163,AF163,AJ163,AN163,AV163,AR163)</f>
        <v>1</v>
      </c>
      <c r="G163" s="125"/>
      <c r="H163" s="5"/>
      <c r="I163" s="140"/>
      <c r="J163" s="126"/>
      <c r="K163" s="120">
        <f>VLOOKUP(C163,'2'!$B$101:$H$575,3,FALSE)</f>
        <v>2.0578703703703703E-2</v>
      </c>
      <c r="L163" s="98">
        <f>VLOOKUP(C163,'2'!$B$101:$H$575,4,FALSE)</f>
        <v>6</v>
      </c>
      <c r="M163" s="144">
        <f>VLOOKUP(L163,Баллы!$A$2:$B$101,2)+N163/2</f>
        <v>91.5</v>
      </c>
      <c r="N163" s="129">
        <f>VLOOKUP(C163,'2'!$B$101:$H$575,6,FALSE)</f>
        <v>5</v>
      </c>
      <c r="O163" s="146"/>
      <c r="P163" s="98"/>
      <c r="Q163" s="144"/>
      <c r="R163" s="147"/>
      <c r="S163" s="121"/>
      <c r="T163" s="5"/>
      <c r="U163" s="140"/>
      <c r="V163" s="130"/>
      <c r="W163" s="149"/>
      <c r="X163" s="98"/>
      <c r="Y163" s="144"/>
      <c r="Z163" s="147"/>
      <c r="AA163" s="148"/>
      <c r="AB163" s="98"/>
      <c r="AC163" s="144"/>
      <c r="AD163" s="129"/>
      <c r="AE163" s="136"/>
      <c r="AF163" s="5"/>
      <c r="AG163" s="140"/>
      <c r="AH163" s="126"/>
      <c r="AI163" s="155"/>
      <c r="AJ163" s="123"/>
      <c r="AK163" s="139"/>
      <c r="AL163" s="124"/>
      <c r="AM163" s="155"/>
      <c r="AN163" s="123"/>
      <c r="AO163" s="139"/>
      <c r="AP163" s="124"/>
      <c r="AQ163" s="122"/>
      <c r="AR163" s="123"/>
      <c r="AS163" s="139"/>
      <c r="AT163" s="124"/>
      <c r="AU163" s="122"/>
      <c r="AV163" s="123"/>
      <c r="AW163" s="139"/>
      <c r="AX163" s="124"/>
    </row>
    <row r="164" spans="1:50" ht="14.4" customHeight="1">
      <c r="A164" s="245">
        <f>IF(D164=0," ",RANK(D164,$D$3:$D$1041,0))</f>
        <v>160</v>
      </c>
      <c r="B164" s="246">
        <v>161</v>
      </c>
      <c r="C164" s="107" t="s">
        <v>2276</v>
      </c>
      <c r="D164" s="115">
        <f>I164+M164+Q164+U164+Y164+AC164+AG164+AK164+AO164+AW164+AS164</f>
        <v>91.5</v>
      </c>
      <c r="E164" s="115">
        <f>J164+N164+R164+V164+Z164+AD164+AH164+AL164+AP164+AX164+AT164</f>
        <v>5</v>
      </c>
      <c r="F164" s="119">
        <f>COUNTA(H164,L164,P164,T164,X164,AB164,AF164,AJ164,AN164,AV164,AR164)</f>
        <v>1</v>
      </c>
      <c r="G164" s="125"/>
      <c r="H164" s="5"/>
      <c r="I164" s="140"/>
      <c r="J164" s="126"/>
      <c r="K164" s="120"/>
      <c r="L164" s="98"/>
      <c r="M164" s="144"/>
      <c r="N164" s="129"/>
      <c r="O164" s="146"/>
      <c r="P164" s="98"/>
      <c r="Q164" s="144"/>
      <c r="R164" s="147"/>
      <c r="S164" s="121">
        <f>VLOOKUP(C164,'4'!$B$2:$I$1053,3,FALSE)</f>
        <v>1.4074074074074074E-2</v>
      </c>
      <c r="T164" s="5">
        <f>VLOOKUP(C164,'4'!$B$2:$I$1053,4,FALSE)</f>
        <v>6</v>
      </c>
      <c r="U164" s="140">
        <f>VLOOKUP(T164,Баллы!$A$2:$B$101,2)+V164/2</f>
        <v>91.5</v>
      </c>
      <c r="V164" s="130">
        <f>VLOOKUP(C164,'4'!$B$2:$I$1053,6,FALSE)</f>
        <v>5</v>
      </c>
      <c r="W164" s="149"/>
      <c r="X164" s="98"/>
      <c r="Y164" s="144"/>
      <c r="Z164" s="147"/>
      <c r="AA164" s="148"/>
      <c r="AB164" s="98"/>
      <c r="AC164" s="144"/>
      <c r="AD164" s="129"/>
      <c r="AE164" s="136"/>
      <c r="AF164" s="5"/>
      <c r="AG164" s="140"/>
      <c r="AH164" s="126"/>
      <c r="AI164" s="155"/>
      <c r="AJ164" s="123"/>
      <c r="AK164" s="139"/>
      <c r="AL164" s="124"/>
      <c r="AM164" s="155"/>
      <c r="AN164" s="123"/>
      <c r="AO164" s="139"/>
      <c r="AP164" s="124"/>
      <c r="AQ164" s="122"/>
      <c r="AR164" s="123"/>
      <c r="AS164" s="139"/>
      <c r="AT164" s="124"/>
      <c r="AU164" s="122"/>
      <c r="AV164" s="123"/>
      <c r="AW164" s="139"/>
      <c r="AX164" s="124"/>
    </row>
    <row r="165" spans="1:50" ht="14.4" customHeight="1">
      <c r="A165" s="245">
        <f>IF(D165=0," ",RANK(D165,$D$3:$D$1041,0))</f>
        <v>160</v>
      </c>
      <c r="B165" s="246">
        <v>161</v>
      </c>
      <c r="C165" s="283" t="s">
        <v>5021</v>
      </c>
      <c r="D165" s="115">
        <f>I165+M165+Q165+U165+Y165+AC165+AG165+AK165+AO165+AW165+AS165</f>
        <v>91.5</v>
      </c>
      <c r="E165" s="115">
        <f>J165+N165+R165+V165+Z165+AD165+AH165+AL165+AP165+AX165+AT165</f>
        <v>5</v>
      </c>
      <c r="F165" s="119">
        <f>COUNTA(H165,L165,P165,T165,X165,AB165,AF165,AJ165,AN165,AV165,AR165)</f>
        <v>1</v>
      </c>
      <c r="G165" s="125"/>
      <c r="H165" s="5"/>
      <c r="I165" s="140"/>
      <c r="J165" s="126"/>
      <c r="K165" s="120"/>
      <c r="L165" s="98"/>
      <c r="M165" s="144"/>
      <c r="N165" s="129"/>
      <c r="O165" s="146"/>
      <c r="P165" s="98"/>
      <c r="Q165" s="144"/>
      <c r="R165" s="147"/>
      <c r="S165" s="121"/>
      <c r="T165" s="5"/>
      <c r="U165" s="140"/>
      <c r="V165" s="130"/>
      <c r="W165" s="149"/>
      <c r="X165" s="98"/>
      <c r="Y165" s="144"/>
      <c r="Z165" s="147"/>
      <c r="AA165" s="148"/>
      <c r="AB165" s="98"/>
      <c r="AC165" s="144"/>
      <c r="AD165" s="129"/>
      <c r="AE165" s="136"/>
      <c r="AF165" s="5"/>
      <c r="AG165" s="140"/>
      <c r="AH165" s="126"/>
      <c r="AI165" s="155"/>
      <c r="AJ165" s="123"/>
      <c r="AK165" s="139"/>
      <c r="AL165" s="124"/>
      <c r="AM165" s="155">
        <f>VLOOKUP(C165,'9'!$B$2:$H$1187,3,FALSE)</f>
        <v>1.8784722222222223E-2</v>
      </c>
      <c r="AN165" s="123">
        <f>VLOOKUP(C165,'9'!$B$2:$H$1187,4,FALSE)</f>
        <v>6</v>
      </c>
      <c r="AO165" s="139">
        <f>VLOOKUP(AN165,Баллы!$A$2:$B$101,2)+AP165/2</f>
        <v>91.5</v>
      </c>
      <c r="AP165" s="124">
        <f>VLOOKUP(C165,'9'!$B$2:$H$1187,6,FALSE)</f>
        <v>5</v>
      </c>
      <c r="AQ165" s="122"/>
      <c r="AR165" s="123"/>
      <c r="AS165" s="139"/>
      <c r="AT165" s="124"/>
      <c r="AU165" s="122"/>
      <c r="AV165" s="123"/>
      <c r="AW165" s="139"/>
      <c r="AX165" s="124"/>
    </row>
    <row r="166" spans="1:50" ht="14.4" customHeight="1">
      <c r="A166" s="245">
        <f>IF(D166=0," ",RANK(D166,$D$3:$D$1041,0))</f>
        <v>164</v>
      </c>
      <c r="B166" s="246">
        <v>164</v>
      </c>
      <c r="C166" s="108" t="s">
        <v>1164</v>
      </c>
      <c r="D166" s="115">
        <f>I166+M166+Q166+U166+Y166+AC166+AG166+AK166+AO166+AW166+AS166</f>
        <v>91</v>
      </c>
      <c r="E166" s="115">
        <f>J166+N166+R166+V166+Z166+AD166+AH166+AL166+AP166+AX166+AT166</f>
        <v>18</v>
      </c>
      <c r="F166" s="119">
        <f>COUNTA(H166,L166,P166,T166,X166,AB166,AF166,AJ166,AN166,AV166,AR166)</f>
        <v>2</v>
      </c>
      <c r="G166" s="125"/>
      <c r="H166" s="5"/>
      <c r="I166" s="140"/>
      <c r="J166" s="126"/>
      <c r="K166" s="120"/>
      <c r="L166" s="98"/>
      <c r="M166" s="144"/>
      <c r="N166" s="129"/>
      <c r="O166" s="146"/>
      <c r="P166" s="98"/>
      <c r="Q166" s="144"/>
      <c r="R166" s="147"/>
      <c r="S166" s="121"/>
      <c r="T166" s="5"/>
      <c r="U166" s="140"/>
      <c r="V166" s="130"/>
      <c r="W166" s="149">
        <f>VLOOKUP(C166,'5'!$B$50:$H$423,3,FALSE)</f>
        <v>4.927083333333334E-2</v>
      </c>
      <c r="X166" s="98">
        <f>VLOOKUP(C166,'5'!$B$50:$H$423,4,FALSE)</f>
        <v>42</v>
      </c>
      <c r="Y166" s="144">
        <f>VLOOKUP(X166,Баллы!$A$2:$B$101,2)+Z166/2</f>
        <v>54</v>
      </c>
      <c r="Z166" s="147">
        <f>VLOOKUP(C166,'5'!$B$50:$H$423,6,FALSE)</f>
        <v>10</v>
      </c>
      <c r="AA166" s="148"/>
      <c r="AB166" s="98"/>
      <c r="AC166" s="144"/>
      <c r="AD166" s="129"/>
      <c r="AE166" s="136"/>
      <c r="AF166" s="5"/>
      <c r="AG166" s="140"/>
      <c r="AH166" s="126"/>
      <c r="AI166" s="155"/>
      <c r="AJ166" s="123"/>
      <c r="AK166" s="139"/>
      <c r="AL166" s="124"/>
      <c r="AM166" s="155"/>
      <c r="AN166" s="123"/>
      <c r="AO166" s="139"/>
      <c r="AP166" s="124"/>
      <c r="AQ166" s="122"/>
      <c r="AR166" s="123"/>
      <c r="AS166" s="139"/>
      <c r="AT166" s="124"/>
      <c r="AU166" s="122">
        <f>VLOOKUP(C166,'11'!$B$9:$H$521,3,FALSE)</f>
        <v>4.1608796296296297E-2</v>
      </c>
      <c r="AV166" s="123">
        <f>VLOOKUP(C166,'11'!$B$9:$H$521,4,FALSE)</f>
        <v>58</v>
      </c>
      <c r="AW166" s="139">
        <f>VLOOKUP(AV166,Баллы!$A$2:$B$101,2)+AX166/2</f>
        <v>37</v>
      </c>
      <c r="AX166" s="124">
        <f>VLOOKUP(C166,'11'!$B$9:$H$521,6,FALSE)</f>
        <v>8</v>
      </c>
    </row>
    <row r="167" spans="1:50" ht="14.4" customHeight="1">
      <c r="A167" s="245">
        <f>IF(D167=0," ",RANK(D167,$D$3:$D$1041,0))</f>
        <v>164</v>
      </c>
      <c r="B167" s="246">
        <v>165</v>
      </c>
      <c r="C167" s="107" t="s">
        <v>2033</v>
      </c>
      <c r="D167" s="115">
        <f>I167+M167+Q167+U167+Y167+AC167+AG167+AK167+AO167+AW167+AS167</f>
        <v>91</v>
      </c>
      <c r="E167" s="115">
        <f>J167+N167+R167+V167+Z167+AD167+AH167+AL167+AP167+AX167+AT167</f>
        <v>10</v>
      </c>
      <c r="F167" s="119">
        <f>COUNTA(H167,L167,P167,T167,X167,AB167,AF167,AJ167,AN167,AV167,AR167)</f>
        <v>2</v>
      </c>
      <c r="G167" s="125"/>
      <c r="H167" s="5"/>
      <c r="I167" s="140"/>
      <c r="J167" s="126"/>
      <c r="K167" s="120"/>
      <c r="L167" s="98"/>
      <c r="M167" s="144"/>
      <c r="N167" s="129"/>
      <c r="O167" s="146"/>
      <c r="P167" s="98"/>
      <c r="Q167" s="144"/>
      <c r="R167" s="147"/>
      <c r="S167" s="121">
        <f>VLOOKUP(C167,'4'!$B$2:$I$1053,3,FALSE)</f>
        <v>1.5879629629629629E-2</v>
      </c>
      <c r="T167" s="5">
        <f>VLOOKUP(C167,'4'!$B$2:$I$1053,4,FALSE)</f>
        <v>13</v>
      </c>
      <c r="U167" s="140">
        <f>VLOOKUP(T167,Баллы!$A$2:$B$101,2)+V167/2</f>
        <v>80.5</v>
      </c>
      <c r="V167" s="130">
        <f>VLOOKUP(C167,'4'!$B$2:$I$1053,6,FALSE)</f>
        <v>5</v>
      </c>
      <c r="W167" s="149"/>
      <c r="X167" s="98"/>
      <c r="Y167" s="144"/>
      <c r="Z167" s="147"/>
      <c r="AA167" s="148"/>
      <c r="AB167" s="98"/>
      <c r="AC167" s="144"/>
      <c r="AD167" s="129"/>
      <c r="AE167" s="136"/>
      <c r="AF167" s="5"/>
      <c r="AG167" s="140"/>
      <c r="AH167" s="126"/>
      <c r="AI167" s="155"/>
      <c r="AJ167" s="123"/>
      <c r="AK167" s="139"/>
      <c r="AL167" s="124"/>
      <c r="AM167" s="155">
        <f>VLOOKUP(C167,'9'!$B$2:$H$1187,3,FALSE)</f>
        <v>2.4502314814814814E-2</v>
      </c>
      <c r="AN167" s="123">
        <f>VLOOKUP(C167,'9'!$B$2:$H$1187,4,FALSE)</f>
        <v>83</v>
      </c>
      <c r="AO167" s="139">
        <f>VLOOKUP(AN167,Баллы!$A$2:$B$101,2)+AP167/2</f>
        <v>10.5</v>
      </c>
      <c r="AP167" s="124">
        <f>VLOOKUP(C167,'9'!$B$2:$H$1187,6,FALSE)</f>
        <v>5</v>
      </c>
      <c r="AQ167" s="122"/>
      <c r="AR167" s="123"/>
      <c r="AS167" s="139"/>
      <c r="AT167" s="124"/>
      <c r="AU167" s="122"/>
      <c r="AV167" s="123"/>
      <c r="AW167" s="139"/>
      <c r="AX167" s="124"/>
    </row>
    <row r="168" spans="1:50" ht="14.4" customHeight="1">
      <c r="A168" s="245">
        <f>IF(D168=0," ",RANK(D168,$D$3:$D$1041,0))</f>
        <v>164</v>
      </c>
      <c r="B168" s="246">
        <v>166</v>
      </c>
      <c r="C168" s="104" t="s">
        <v>6259</v>
      </c>
      <c r="D168" s="115">
        <f>I168+M168+Q168+U168+Y168+AC168+AG168+AK168+AO168+AW168+AS168</f>
        <v>91</v>
      </c>
      <c r="E168" s="115">
        <f>J168+N168+R168+V168+Z168+AD168+AH168+AL168+AP168+AX168+AT168</f>
        <v>8</v>
      </c>
      <c r="F168" s="119">
        <f>COUNTA(H168,L168,P168,T168,X168,AB168,AF168,AJ168,AN168,AV168,AR168)</f>
        <v>1</v>
      </c>
      <c r="G168" s="125"/>
      <c r="H168" s="5"/>
      <c r="I168" s="140"/>
      <c r="J168" s="126"/>
      <c r="K168" s="120"/>
      <c r="L168" s="98"/>
      <c r="M168" s="144"/>
      <c r="N168" s="129"/>
      <c r="O168" s="146"/>
      <c r="P168" s="98"/>
      <c r="Q168" s="144"/>
      <c r="R168" s="147"/>
      <c r="S168" s="121"/>
      <c r="T168" s="5"/>
      <c r="U168" s="140"/>
      <c r="V168" s="130"/>
      <c r="W168" s="149"/>
      <c r="X168" s="98"/>
      <c r="Y168" s="144"/>
      <c r="Z168" s="147"/>
      <c r="AA168" s="148"/>
      <c r="AB168" s="98"/>
      <c r="AC168" s="144"/>
      <c r="AD168" s="129"/>
      <c r="AE168" s="136"/>
      <c r="AF168" s="5"/>
      <c r="AG168" s="140"/>
      <c r="AH168" s="126"/>
      <c r="AI168" s="155"/>
      <c r="AJ168" s="123"/>
      <c r="AK168" s="139"/>
      <c r="AL168" s="124"/>
      <c r="AM168" s="155"/>
      <c r="AN168" s="123"/>
      <c r="AO168" s="139"/>
      <c r="AP168" s="124"/>
      <c r="AQ168" s="122"/>
      <c r="AR168" s="123"/>
      <c r="AS168" s="139"/>
      <c r="AT168" s="124"/>
      <c r="AU168" s="122">
        <f>VLOOKUP(C168,'11'!$B$9:$H$521,3,FALSE)</f>
        <v>3.125E-2</v>
      </c>
      <c r="AV168" s="123">
        <f>VLOOKUP(C168,'11'!$B$9:$H$521,4,FALSE)</f>
        <v>7</v>
      </c>
      <c r="AW168" s="139">
        <f>VLOOKUP(AV168,Баллы!$A$2:$B$101,2)+AX168/2</f>
        <v>91</v>
      </c>
      <c r="AX168" s="124">
        <f>VLOOKUP(C168,'11'!$B$9:$H$521,6,FALSE)</f>
        <v>8</v>
      </c>
    </row>
    <row r="169" spans="1:50" ht="14.4" customHeight="1">
      <c r="A169" s="245">
        <f>IF(D169=0," ",RANK(D169,$D$3:$D$1041,0))</f>
        <v>167</v>
      </c>
      <c r="B169" s="246">
        <v>167</v>
      </c>
      <c r="C169" s="283" t="s">
        <v>4401</v>
      </c>
      <c r="D169" s="115">
        <f>I169+M169+Q169+U169+Y169+AC169+AG169+AK169+AO169+AW169+AS169</f>
        <v>90.5</v>
      </c>
      <c r="E169" s="115">
        <f>J169+N169+R169+V169+Z169+AD169+AH169+AL169+AP169+AX169+AT169</f>
        <v>25</v>
      </c>
      <c r="F169" s="119">
        <f>COUNTA(H169,L169,P169,T169,X169,AB169,AF169,AJ169,AN169,AV169,AR169)</f>
        <v>1</v>
      </c>
      <c r="G169" s="125"/>
      <c r="H169" s="5"/>
      <c r="I169" s="140"/>
      <c r="J169" s="126"/>
      <c r="K169" s="120"/>
      <c r="L169" s="98"/>
      <c r="M169" s="144"/>
      <c r="N169" s="129"/>
      <c r="O169" s="146"/>
      <c r="P169" s="98"/>
      <c r="Q169" s="144"/>
      <c r="R169" s="147"/>
      <c r="S169" s="121"/>
      <c r="T169" s="5"/>
      <c r="U169" s="140"/>
      <c r="V169" s="130"/>
      <c r="W169" s="149"/>
      <c r="X169" s="98"/>
      <c r="Y169" s="144"/>
      <c r="Z169" s="147"/>
      <c r="AA169" s="148"/>
      <c r="AB169" s="98"/>
      <c r="AC169" s="144"/>
      <c r="AD169" s="129"/>
      <c r="AE169" s="136"/>
      <c r="AF169" s="5"/>
      <c r="AG169" s="140"/>
      <c r="AH169" s="126"/>
      <c r="AI169" s="155"/>
      <c r="AJ169" s="123"/>
      <c r="AK169" s="139"/>
      <c r="AL169" s="124"/>
      <c r="AM169" s="155">
        <f>VLOOKUP(C169,'9'!$B$2:$H$1187,3,FALSE)</f>
        <v>0.1059375</v>
      </c>
      <c r="AN169" s="123">
        <f>VLOOKUP(C169,'9'!$B$2:$H$1187,4,FALSE)</f>
        <v>13</v>
      </c>
      <c r="AO169" s="139">
        <f>VLOOKUP(AN169,Баллы!$A$2:$B$101,2)+AP169/2</f>
        <v>90.5</v>
      </c>
      <c r="AP169" s="124">
        <f>VLOOKUP(C169,'9'!$B$2:$H$1187,6,FALSE)</f>
        <v>25</v>
      </c>
      <c r="AQ169" s="122"/>
      <c r="AR169" s="123"/>
      <c r="AS169" s="139"/>
      <c r="AT169" s="124"/>
      <c r="AU169" s="122"/>
      <c r="AV169" s="123"/>
      <c r="AW169" s="139"/>
      <c r="AX169" s="124"/>
    </row>
    <row r="170" spans="1:50" ht="14.4" customHeight="1">
      <c r="A170" s="245">
        <f>IF(D170=0," ",RANK(D170,$D$3:$D$1041,0))</f>
        <v>168</v>
      </c>
      <c r="B170" s="246">
        <v>168</v>
      </c>
      <c r="C170" s="107" t="s">
        <v>1735</v>
      </c>
      <c r="D170" s="115">
        <f>I170+M170+Q170+U170+Y170+AC170+AG170+AK170+AO170+AW170+AS170</f>
        <v>90</v>
      </c>
      <c r="E170" s="115">
        <f>J170+N170+R170+V170+Z170+AD170+AH170+AL170+AP170+AX170+AT170</f>
        <v>20</v>
      </c>
      <c r="F170" s="119">
        <f>COUNTA(H170,L170,P170,T170,X170,AB170,AF170,AJ170,AN170,AV170,AR170)</f>
        <v>1</v>
      </c>
      <c r="G170" s="125"/>
      <c r="H170" s="5"/>
      <c r="I170" s="140"/>
      <c r="J170" s="126"/>
      <c r="K170" s="120"/>
      <c r="L170" s="98"/>
      <c r="M170" s="144"/>
      <c r="N170" s="129"/>
      <c r="O170" s="146"/>
      <c r="P170" s="98"/>
      <c r="Q170" s="144"/>
      <c r="R170" s="147"/>
      <c r="S170" s="121">
        <f>VLOOKUP(C170,'4'!$B$2:$I$1053,3,FALSE)</f>
        <v>8.5138888888888889E-2</v>
      </c>
      <c r="T170" s="5">
        <f>VLOOKUP(C170,'4'!$B$2:$I$1053,4,FALSE)</f>
        <v>11</v>
      </c>
      <c r="U170" s="140">
        <f>VLOOKUP(T170,Баллы!$A$2:$B$101,2)+V170/2</f>
        <v>90</v>
      </c>
      <c r="V170" s="130">
        <f>VLOOKUP(C170,'4'!$B$2:$I$1053,6,FALSE)</f>
        <v>20</v>
      </c>
      <c r="W170" s="149"/>
      <c r="X170" s="98"/>
      <c r="Y170" s="144"/>
      <c r="Z170" s="147"/>
      <c r="AA170" s="148"/>
      <c r="AB170" s="98"/>
      <c r="AC170" s="144"/>
      <c r="AD170" s="129"/>
      <c r="AE170" s="136"/>
      <c r="AF170" s="5"/>
      <c r="AG170" s="140"/>
      <c r="AH170" s="126"/>
      <c r="AI170" s="155"/>
      <c r="AJ170" s="123"/>
      <c r="AK170" s="139"/>
      <c r="AL170" s="124"/>
      <c r="AM170" s="155"/>
      <c r="AN170" s="123"/>
      <c r="AO170" s="139"/>
      <c r="AP170" s="124"/>
      <c r="AQ170" s="122"/>
      <c r="AR170" s="123"/>
      <c r="AS170" s="139"/>
      <c r="AT170" s="124"/>
      <c r="AU170" s="122"/>
      <c r="AV170" s="123"/>
      <c r="AW170" s="139"/>
      <c r="AX170" s="124"/>
    </row>
    <row r="171" spans="1:50" ht="14.4" customHeight="1">
      <c r="A171" s="245">
        <f>IF(D171=0," ",RANK(D171,$D$3:$D$1041,0))</f>
        <v>168</v>
      </c>
      <c r="B171" s="246">
        <v>169</v>
      </c>
      <c r="C171" s="107" t="s">
        <v>2331</v>
      </c>
      <c r="D171" s="115">
        <f>I171+M171+Q171+U171+Y171+AC171+AG171+AK171+AO171+AW171+AS171</f>
        <v>90</v>
      </c>
      <c r="E171" s="115">
        <f>J171+N171+R171+V171+Z171+AD171+AH171+AL171+AP171+AX171+AT171</f>
        <v>10</v>
      </c>
      <c r="F171" s="119">
        <f>COUNTA(H171,L171,P171,T171,X171,AB171,AF171,AJ171,AN171,AV171,AR171)</f>
        <v>1</v>
      </c>
      <c r="G171" s="125"/>
      <c r="H171" s="5"/>
      <c r="I171" s="140"/>
      <c r="J171" s="126"/>
      <c r="K171" s="120"/>
      <c r="L171" s="98"/>
      <c r="M171" s="144"/>
      <c r="N171" s="129"/>
      <c r="O171" s="146"/>
      <c r="P171" s="98"/>
      <c r="Q171" s="144"/>
      <c r="R171" s="147"/>
      <c r="S171" s="121">
        <f>VLOOKUP(C171,'4'!$B$2:$I$1053,3,FALSE)</f>
        <v>3.6412037037037034E-2</v>
      </c>
      <c r="T171" s="14">
        <f>VLOOKUP(C171,'4'!$B$2:$I$1053,4,FALSE)</f>
        <v>8</v>
      </c>
      <c r="U171" s="140">
        <f>VLOOKUP(T171,Баллы!$A$2:$B$101,2)+V171/2</f>
        <v>90</v>
      </c>
      <c r="V171" s="130">
        <f>VLOOKUP(C171,'4'!$B$2:$I$1053,6,FALSE)</f>
        <v>10</v>
      </c>
      <c r="W171" s="149"/>
      <c r="X171" s="98"/>
      <c r="Y171" s="144"/>
      <c r="Z171" s="147"/>
      <c r="AA171" s="148"/>
      <c r="AB171" s="98"/>
      <c r="AC171" s="144"/>
      <c r="AD171" s="129"/>
      <c r="AE171" s="136"/>
      <c r="AF171" s="5"/>
      <c r="AG171" s="140"/>
      <c r="AH171" s="126"/>
      <c r="AI171" s="155"/>
      <c r="AJ171" s="123"/>
      <c r="AK171" s="139"/>
      <c r="AL171" s="124"/>
      <c r="AM171" s="155"/>
      <c r="AN171" s="123"/>
      <c r="AO171" s="139"/>
      <c r="AP171" s="124"/>
      <c r="AQ171" s="122"/>
      <c r="AR171" s="123"/>
      <c r="AS171" s="139"/>
      <c r="AT171" s="124"/>
      <c r="AU171" s="122"/>
      <c r="AV171" s="123"/>
      <c r="AW171" s="139"/>
      <c r="AX171" s="124"/>
    </row>
    <row r="172" spans="1:50" ht="14.4" customHeight="1">
      <c r="A172" s="245">
        <f>IF(D172=0," ",RANK(D172,$D$3:$D$1041,0))</f>
        <v>170</v>
      </c>
      <c r="B172" s="246">
        <v>170</v>
      </c>
      <c r="C172" s="283" t="s">
        <v>5022</v>
      </c>
      <c r="D172" s="115">
        <f>I172+M172+Q172+U172+Y172+AC172+AG172+AK172+AO172+AW172+AS172</f>
        <v>89.5</v>
      </c>
      <c r="E172" s="115">
        <f>J172+N172+R172+V172+Z172+AD172+AH172+AL172+AP172+AX172+AT172</f>
        <v>5</v>
      </c>
      <c r="F172" s="119">
        <f>COUNTA(H172,L172,P172,T172,X172,AB172,AF172,AJ172,AN172,AV172,AR172)</f>
        <v>1</v>
      </c>
      <c r="G172" s="125"/>
      <c r="H172" s="5"/>
      <c r="I172" s="140"/>
      <c r="J172" s="126"/>
      <c r="K172" s="120"/>
      <c r="L172" s="98"/>
      <c r="M172" s="144"/>
      <c r="N172" s="129"/>
      <c r="O172" s="146"/>
      <c r="P172" s="98"/>
      <c r="Q172" s="144"/>
      <c r="R172" s="147"/>
      <c r="S172" s="121"/>
      <c r="T172" s="5"/>
      <c r="U172" s="140"/>
      <c r="V172" s="130"/>
      <c r="W172" s="149"/>
      <c r="X172" s="98"/>
      <c r="Y172" s="144"/>
      <c r="Z172" s="147"/>
      <c r="AA172" s="148"/>
      <c r="AB172" s="98"/>
      <c r="AC172" s="144"/>
      <c r="AD172" s="129"/>
      <c r="AE172" s="136"/>
      <c r="AF172" s="5"/>
      <c r="AG172" s="140"/>
      <c r="AH172" s="126"/>
      <c r="AI172" s="155"/>
      <c r="AJ172" s="123"/>
      <c r="AK172" s="139"/>
      <c r="AL172" s="124"/>
      <c r="AM172" s="155">
        <f>VLOOKUP(C172,'9'!$B$2:$H$1187,3,FALSE)</f>
        <v>1.8981481481481481E-2</v>
      </c>
      <c r="AN172" s="123">
        <f>VLOOKUP(C172,'9'!$B$2:$H$1187,4,FALSE)</f>
        <v>7</v>
      </c>
      <c r="AO172" s="139">
        <f>VLOOKUP(AN172,Баллы!$A$2:$B$101,2)+AP172/2</f>
        <v>89.5</v>
      </c>
      <c r="AP172" s="124">
        <f>VLOOKUP(C172,'9'!$B$2:$H$1187,6,FALSE)</f>
        <v>5</v>
      </c>
      <c r="AQ172" s="122"/>
      <c r="AR172" s="123"/>
      <c r="AS172" s="139"/>
      <c r="AT172" s="124"/>
      <c r="AU172" s="122"/>
      <c r="AV172" s="123"/>
      <c r="AW172" s="139"/>
      <c r="AX172" s="124"/>
    </row>
    <row r="173" spans="1:50" ht="14.4" customHeight="1">
      <c r="A173" s="245">
        <f>IF(D173=0," ",RANK(D173,$D$3:$D$1041,0))</f>
        <v>171</v>
      </c>
      <c r="B173" s="246">
        <v>171</v>
      </c>
      <c r="C173" s="104" t="s">
        <v>962</v>
      </c>
      <c r="D173" s="115">
        <f>I173+M173+Q173+U173+Y173+AC173+AG173+AK173+AO173+AW173+AS173</f>
        <v>89</v>
      </c>
      <c r="E173" s="115">
        <f>J173+N173+R173+V173+Z173+AD173+AH173+AL173+AP173+AX173+AT173</f>
        <v>30</v>
      </c>
      <c r="F173" s="119">
        <f>COUNTA(H173,L173,P173,T173,X173,AB173,AF173,AJ173,AN173,AV173,AR173)</f>
        <v>2</v>
      </c>
      <c r="G173" s="125"/>
      <c r="H173" s="5"/>
      <c r="I173" s="140"/>
      <c r="J173" s="126"/>
      <c r="K173" s="120">
        <f>VLOOKUP(C173,'2'!$B$101:$H$575,3,FALSE)</f>
        <v>6.8194444444444446E-2</v>
      </c>
      <c r="L173" s="98">
        <f>VLOOKUP(C173,'2'!$B$101:$H$575,4,FALSE)</f>
        <v>56</v>
      </c>
      <c r="M173" s="144">
        <f>VLOOKUP(L173,Баллы!$A$2:$B$101,2)+N173/2</f>
        <v>42.5</v>
      </c>
      <c r="N173" s="129">
        <f>VLOOKUP(C173,'2'!$B$101:$H$575,6,FALSE)</f>
        <v>15</v>
      </c>
      <c r="O173" s="146"/>
      <c r="P173" s="98"/>
      <c r="Q173" s="144"/>
      <c r="R173" s="147"/>
      <c r="S173" s="121"/>
      <c r="T173" s="5"/>
      <c r="U173" s="140"/>
      <c r="V173" s="130"/>
      <c r="W173" s="149"/>
      <c r="X173" s="98"/>
      <c r="Y173" s="144"/>
      <c r="Z173" s="147"/>
      <c r="AA173" s="148"/>
      <c r="AB173" s="98"/>
      <c r="AC173" s="144"/>
      <c r="AD173" s="129"/>
      <c r="AE173" s="136"/>
      <c r="AF173" s="5"/>
      <c r="AG173" s="140"/>
      <c r="AH173" s="126"/>
      <c r="AI173" s="155"/>
      <c r="AJ173" s="123"/>
      <c r="AK173" s="139"/>
      <c r="AL173" s="124"/>
      <c r="AM173" s="155"/>
      <c r="AN173" s="123"/>
      <c r="AO173" s="139"/>
      <c r="AP173" s="124"/>
      <c r="AQ173" s="122"/>
      <c r="AR173" s="123"/>
      <c r="AS173" s="139"/>
      <c r="AT173" s="124"/>
      <c r="AU173" s="122">
        <f>VLOOKUP(C173,'11'!$B$9:$H$521,3,FALSE)</f>
        <v>7.8715277777777773E-2</v>
      </c>
      <c r="AV173" s="123">
        <f>VLOOKUP(C173,'11'!$B$9:$H$521,4,FALSE)</f>
        <v>52</v>
      </c>
      <c r="AW173" s="139">
        <f>VLOOKUP(AV173,Баллы!$A$2:$B$101,2)+AX173/2</f>
        <v>46.5</v>
      </c>
      <c r="AX173" s="124">
        <f>VLOOKUP(C173,'11'!$B$9:$H$521,6,FALSE)</f>
        <v>15</v>
      </c>
    </row>
    <row r="174" spans="1:50" ht="14.4" customHeight="1">
      <c r="A174" s="245">
        <f>IF(D174=0," ",RANK(D174,$D$3:$D$1041,0))</f>
        <v>171</v>
      </c>
      <c r="B174" s="246">
        <v>172</v>
      </c>
      <c r="C174" s="111" t="s">
        <v>1414</v>
      </c>
      <c r="D174" s="115">
        <f>I174+M174+Q174+U174+Y174+AC174+AG174+AK174+AO174+AW174+AS174</f>
        <v>89</v>
      </c>
      <c r="E174" s="115">
        <f>J174+N174+R174+V174+Z174+AD174+AH174+AL174+AP174+AX174+AT174</f>
        <v>12</v>
      </c>
      <c r="F174" s="119">
        <f>COUNTA(H174,L174,P174,T174,X174,AB174,AF174,AJ174,AN174,AV174,AR174)</f>
        <v>1</v>
      </c>
      <c r="G174" s="125"/>
      <c r="H174" s="5"/>
      <c r="I174" s="140"/>
      <c r="J174" s="126"/>
      <c r="K174" s="120"/>
      <c r="L174" s="98"/>
      <c r="M174" s="144"/>
      <c r="N174" s="129"/>
      <c r="O174" s="146"/>
      <c r="P174" s="98"/>
      <c r="Q174" s="144"/>
      <c r="R174" s="147"/>
      <c r="S174" s="121"/>
      <c r="T174" s="5"/>
      <c r="U174" s="140"/>
      <c r="V174" s="130"/>
      <c r="W174" s="149"/>
      <c r="X174" s="98"/>
      <c r="Y174" s="144"/>
      <c r="Z174" s="147"/>
      <c r="AA174" s="148"/>
      <c r="AB174" s="98"/>
      <c r="AC174" s="144"/>
      <c r="AD174" s="129"/>
      <c r="AE174" s="136">
        <f>VLOOKUP(C174,'7'!$B$11:$H$105,3,FALSE)</f>
        <v>5.5057870370370368E-2</v>
      </c>
      <c r="AF174" s="5">
        <f>VLOOKUP(C174,'7'!$B$11:$H$105,4,FALSE)</f>
        <v>9</v>
      </c>
      <c r="AG174" s="140">
        <f>VLOOKUP(AF174,Баллы!$A$2:$B$101,2)+AH174/2</f>
        <v>89</v>
      </c>
      <c r="AH174" s="126">
        <f>VLOOKUP(C174,'7'!$B$11:$H$105,6,FALSE)</f>
        <v>12</v>
      </c>
      <c r="AI174" s="155"/>
      <c r="AJ174" s="123"/>
      <c r="AK174" s="139"/>
      <c r="AL174" s="124"/>
      <c r="AM174" s="155"/>
      <c r="AN174" s="123"/>
      <c r="AO174" s="139"/>
      <c r="AP174" s="124"/>
      <c r="AQ174" s="122"/>
      <c r="AR174" s="123"/>
      <c r="AS174" s="139"/>
      <c r="AT174" s="124"/>
      <c r="AU174" s="122"/>
      <c r="AV174" s="123"/>
      <c r="AW174" s="139"/>
      <c r="AX174" s="124"/>
    </row>
    <row r="175" spans="1:50" ht="14.4" customHeight="1">
      <c r="A175" s="245">
        <f>IF(D175=0," ",RANK(D175,$D$3:$D$1041,0))</f>
        <v>173</v>
      </c>
      <c r="B175" s="246">
        <v>173</v>
      </c>
      <c r="C175" s="108" t="s">
        <v>159</v>
      </c>
      <c r="D175" s="115">
        <f>I175+M175+Q175+U175+Y175+AC175+AG175+AK175+AO175+AW175+AS175</f>
        <v>88.5</v>
      </c>
      <c r="E175" s="115">
        <f>J175+N175+R175+V175+Z175+AD175+AH175+AL175+AP175+AX175+AT175</f>
        <v>25</v>
      </c>
      <c r="F175" s="119">
        <f>COUNTA(H175,L175,P175,T175,X175,AB175,AF175,AJ175,AN175,AV175,AR175)</f>
        <v>1</v>
      </c>
      <c r="G175" s="125"/>
      <c r="H175" s="5"/>
      <c r="I175" s="140"/>
      <c r="J175" s="126"/>
      <c r="K175" s="120"/>
      <c r="L175" s="98"/>
      <c r="M175" s="144"/>
      <c r="N175" s="129"/>
      <c r="O175" s="146"/>
      <c r="P175" s="98"/>
      <c r="Q175" s="144"/>
      <c r="R175" s="147"/>
      <c r="S175" s="121"/>
      <c r="T175" s="5"/>
      <c r="U175" s="140"/>
      <c r="V175" s="130"/>
      <c r="W175" s="149">
        <f>VLOOKUP(C175,'5'!$B$50:$H$423,3,FALSE)</f>
        <v>0.14358796296296297</v>
      </c>
      <c r="X175" s="98">
        <f>VLOOKUP(C175,'5'!$B$50:$H$423,4,FALSE)</f>
        <v>15</v>
      </c>
      <c r="Y175" s="144">
        <f>VLOOKUP(X175,Баллы!$A$2:$B$101,2)+Z175/2</f>
        <v>88.5</v>
      </c>
      <c r="Z175" s="147">
        <f>VLOOKUP(C175,'5'!$B$50:$H$423,6,FALSE)</f>
        <v>25</v>
      </c>
      <c r="AA175" s="148"/>
      <c r="AB175" s="98"/>
      <c r="AC175" s="144"/>
      <c r="AD175" s="129"/>
      <c r="AE175" s="136"/>
      <c r="AF175" s="5"/>
      <c r="AG175" s="140"/>
      <c r="AH175" s="126"/>
      <c r="AI175" s="155"/>
      <c r="AJ175" s="123"/>
      <c r="AK175" s="139"/>
      <c r="AL175" s="124"/>
      <c r="AM175" s="155"/>
      <c r="AN175" s="123"/>
      <c r="AO175" s="139"/>
      <c r="AP175" s="124"/>
      <c r="AQ175" s="122"/>
      <c r="AR175" s="123"/>
      <c r="AS175" s="139"/>
      <c r="AT175" s="124"/>
      <c r="AU175" s="122"/>
      <c r="AV175" s="123"/>
      <c r="AW175" s="139"/>
      <c r="AX175" s="124"/>
    </row>
    <row r="176" spans="1:50" ht="14.4" customHeight="1">
      <c r="A176" s="245">
        <f>IF(D176=0," ",RANK(D176,$D$3:$D$1041,0))</f>
        <v>173</v>
      </c>
      <c r="B176" s="246">
        <v>173</v>
      </c>
      <c r="C176" s="283" t="s">
        <v>4403</v>
      </c>
      <c r="D176" s="115">
        <f>I176+M176+Q176+U176+Y176+AC176+AG176+AK176+AO176+AW176+AS176</f>
        <v>88.5</v>
      </c>
      <c r="E176" s="115">
        <f>J176+N176+R176+V176+Z176+AD176+AH176+AL176+AP176+AX176+AT176</f>
        <v>25</v>
      </c>
      <c r="F176" s="119">
        <f>COUNTA(H176,L176,P176,T176,X176,AB176,AF176,AJ176,AN176,AV176,AR176)</f>
        <v>1</v>
      </c>
      <c r="G176" s="125"/>
      <c r="H176" s="5"/>
      <c r="I176" s="140"/>
      <c r="J176" s="126"/>
      <c r="K176" s="120"/>
      <c r="L176" s="98"/>
      <c r="M176" s="144"/>
      <c r="N176" s="129"/>
      <c r="O176" s="146"/>
      <c r="P176" s="98"/>
      <c r="Q176" s="144"/>
      <c r="R176" s="147"/>
      <c r="S176" s="121"/>
      <c r="T176" s="5"/>
      <c r="U176" s="140"/>
      <c r="V176" s="130"/>
      <c r="W176" s="149"/>
      <c r="X176" s="98"/>
      <c r="Y176" s="144"/>
      <c r="Z176" s="147"/>
      <c r="AA176" s="148"/>
      <c r="AB176" s="98"/>
      <c r="AC176" s="144"/>
      <c r="AD176" s="129"/>
      <c r="AE176" s="136"/>
      <c r="AF176" s="5"/>
      <c r="AG176" s="140"/>
      <c r="AH176" s="126"/>
      <c r="AI176" s="155"/>
      <c r="AJ176" s="123"/>
      <c r="AK176" s="139"/>
      <c r="AL176" s="124"/>
      <c r="AM176" s="155">
        <f>VLOOKUP(C176,'9'!$B$2:$H$1187,3,FALSE)</f>
        <v>0.10664351851851851</v>
      </c>
      <c r="AN176" s="123">
        <f>VLOOKUP(C176,'9'!$B$2:$H$1187,4,FALSE)</f>
        <v>15</v>
      </c>
      <c r="AO176" s="139">
        <f>VLOOKUP(AN176,Баллы!$A$2:$B$101,2)+AP176/2</f>
        <v>88.5</v>
      </c>
      <c r="AP176" s="124">
        <f>VLOOKUP(C176,'9'!$B$2:$H$1187,6,FALSE)</f>
        <v>25</v>
      </c>
      <c r="AQ176" s="122"/>
      <c r="AR176" s="123"/>
      <c r="AS176" s="139"/>
      <c r="AT176" s="124"/>
      <c r="AU176" s="122"/>
      <c r="AV176" s="123"/>
      <c r="AW176" s="139"/>
      <c r="AX176" s="124"/>
    </row>
    <row r="177" spans="1:50" ht="14.4" customHeight="1">
      <c r="A177" s="245">
        <f>IF(D177=0," ",RANK(D177,$D$3:$D$1041,0))</f>
        <v>173</v>
      </c>
      <c r="B177" s="246">
        <v>175</v>
      </c>
      <c r="C177" s="104" t="s">
        <v>947</v>
      </c>
      <c r="D177" s="115">
        <f>I177+M177+Q177+U177+Y177+AC177+AG177+AK177+AO177+AW177+AS177</f>
        <v>88.5</v>
      </c>
      <c r="E177" s="115">
        <f>J177+N177+R177+V177+Z177+AD177+AH177+AL177+AP177+AX177+AT177</f>
        <v>15</v>
      </c>
      <c r="F177" s="119">
        <f>COUNTA(H177,L177,P177,T177,X177,AB177,AF177,AJ177,AN177,AV177,AR177)</f>
        <v>1</v>
      </c>
      <c r="G177" s="125"/>
      <c r="H177" s="5"/>
      <c r="I177" s="140"/>
      <c r="J177" s="126"/>
      <c r="K177" s="120">
        <f>VLOOKUP(C177,'2'!$B$101:$H$575,3,FALSE)</f>
        <v>5.4351851851851853E-2</v>
      </c>
      <c r="L177" s="98">
        <f>VLOOKUP(C177,'2'!$B$101:$H$575,4,FALSE)</f>
        <v>10</v>
      </c>
      <c r="M177" s="144">
        <f>VLOOKUP(L177,Баллы!$A$2:$B$101,2)+N177/2</f>
        <v>88.5</v>
      </c>
      <c r="N177" s="129">
        <f>VLOOKUP(C177,'2'!$B$101:$H$575,6,FALSE)</f>
        <v>15</v>
      </c>
      <c r="O177" s="146"/>
      <c r="P177" s="98"/>
      <c r="Q177" s="144"/>
      <c r="R177" s="147"/>
      <c r="S177" s="121"/>
      <c r="T177" s="5"/>
      <c r="U177" s="140"/>
      <c r="V177" s="130"/>
      <c r="W177" s="149"/>
      <c r="X177" s="98"/>
      <c r="Y177" s="144"/>
      <c r="Z177" s="147"/>
      <c r="AA177" s="148"/>
      <c r="AB177" s="98"/>
      <c r="AC177" s="144"/>
      <c r="AD177" s="129"/>
      <c r="AE177" s="136"/>
      <c r="AF177" s="5"/>
      <c r="AG177" s="140"/>
      <c r="AH177" s="126"/>
      <c r="AI177" s="155"/>
      <c r="AJ177" s="123"/>
      <c r="AK177" s="139"/>
      <c r="AL177" s="124"/>
      <c r="AM177" s="155"/>
      <c r="AN177" s="123"/>
      <c r="AO177" s="139"/>
      <c r="AP177" s="124"/>
      <c r="AQ177" s="122"/>
      <c r="AR177" s="123"/>
      <c r="AS177" s="139"/>
      <c r="AT177" s="124"/>
      <c r="AU177" s="122"/>
      <c r="AV177" s="123"/>
      <c r="AW177" s="139"/>
      <c r="AX177" s="124"/>
    </row>
    <row r="178" spans="1:50" ht="14.4" customHeight="1">
      <c r="A178" s="245">
        <f>IF(D178=0," ",RANK(D178,$D$3:$D$1041,0))</f>
        <v>176</v>
      </c>
      <c r="B178" s="246">
        <v>176</v>
      </c>
      <c r="C178" s="104" t="s">
        <v>328</v>
      </c>
      <c r="D178" s="115">
        <f>I178+M178+Q178+U178+Y178+AC178+AG178+AK178+AO178+AW178+AS178</f>
        <v>88</v>
      </c>
      <c r="E178" s="115">
        <f>J178+N178+R178+V178+Z178+AD178+AH178+AL178+AP178+AX178+AT178</f>
        <v>40</v>
      </c>
      <c r="F178" s="119">
        <f>COUNTA(H178,L178,P178,T178,X178,AB178,AF178,AJ178,AN178,AV178,AR178)</f>
        <v>2</v>
      </c>
      <c r="G178" s="125"/>
      <c r="H178" s="5"/>
      <c r="I178" s="140"/>
      <c r="J178" s="126"/>
      <c r="K178" s="120">
        <f>VLOOKUP(C178,'2'!$B$101:$H$575,3,FALSE)</f>
        <v>7.8495370370370368E-2</v>
      </c>
      <c r="L178" s="98">
        <f>VLOOKUP(C178,'2'!$B$101:$H$575,4,FALSE)</f>
        <v>80</v>
      </c>
      <c r="M178" s="144">
        <f>VLOOKUP(L178,Баллы!$A$2:$B$101,2)+N178/2</f>
        <v>18.5</v>
      </c>
      <c r="N178" s="129">
        <f>VLOOKUP(C178,'2'!$B$101:$H$575,6,FALSE)</f>
        <v>15</v>
      </c>
      <c r="O178" s="146"/>
      <c r="P178" s="98"/>
      <c r="Q178" s="144"/>
      <c r="R178" s="147"/>
      <c r="S178" s="121"/>
      <c r="T178" s="5"/>
      <c r="U178" s="140"/>
      <c r="V178" s="130"/>
      <c r="W178" s="149">
        <f>VLOOKUP(C178,'5'!$B$50:$H$423,3,FALSE)</f>
        <v>0.17002314814814815</v>
      </c>
      <c r="X178" s="98">
        <f>VLOOKUP(C178,'5'!$B$50:$H$423,4,FALSE)</f>
        <v>34</v>
      </c>
      <c r="Y178" s="144">
        <f>VLOOKUP(X178,Баллы!$A$2:$B$101,2)+Z178/2</f>
        <v>69.5</v>
      </c>
      <c r="Z178" s="147">
        <f>VLOOKUP(C178,'5'!$B$50:$H$423,6,FALSE)</f>
        <v>25</v>
      </c>
      <c r="AA178" s="148"/>
      <c r="AB178" s="98"/>
      <c r="AC178" s="144"/>
      <c r="AD178" s="129"/>
      <c r="AE178" s="136"/>
      <c r="AF178" s="5"/>
      <c r="AG178" s="140"/>
      <c r="AH178" s="126"/>
      <c r="AI178" s="155"/>
      <c r="AJ178" s="123"/>
      <c r="AK178" s="139"/>
      <c r="AL178" s="124"/>
      <c r="AM178" s="155"/>
      <c r="AN178" s="123"/>
      <c r="AO178" s="139"/>
      <c r="AP178" s="124"/>
      <c r="AQ178" s="122"/>
      <c r="AR178" s="123"/>
      <c r="AS178" s="139"/>
      <c r="AT178" s="124"/>
      <c r="AU178" s="122"/>
      <c r="AV178" s="123"/>
      <c r="AW178" s="139"/>
      <c r="AX178" s="124"/>
    </row>
    <row r="179" spans="1:50" ht="14.4" customHeight="1">
      <c r="A179" s="245">
        <f>IF(D179=0," ",RANK(D179,$D$3:$D$1041,0))</f>
        <v>176</v>
      </c>
      <c r="B179" s="246">
        <v>177</v>
      </c>
      <c r="C179" s="107" t="s">
        <v>1745</v>
      </c>
      <c r="D179" s="115">
        <f>I179+M179+Q179+U179+Y179+AC179+AG179+AK179+AO179+AW179+AS179</f>
        <v>88</v>
      </c>
      <c r="E179" s="115">
        <f>J179+N179+R179+V179+Z179+AD179+AH179+AL179+AP179+AX179+AT179</f>
        <v>10</v>
      </c>
      <c r="F179" s="119">
        <f>COUNTA(H179,L179,P179,T179,X179,AB179,AF179,AJ179,AN179,AV179,AR179)</f>
        <v>2</v>
      </c>
      <c r="G179" s="125"/>
      <c r="H179" s="5"/>
      <c r="I179" s="140"/>
      <c r="J179" s="126"/>
      <c r="K179" s="120"/>
      <c r="L179" s="98"/>
      <c r="M179" s="144"/>
      <c r="N179" s="129"/>
      <c r="O179" s="146"/>
      <c r="P179" s="98"/>
      <c r="Q179" s="144"/>
      <c r="R179" s="147"/>
      <c r="S179" s="121">
        <f>VLOOKUP(C179,'4'!$B$2:$I$1053,3,FALSE)</f>
        <v>2.0509259259259258E-2</v>
      </c>
      <c r="T179" s="5">
        <f>VLOOKUP(C179,'4'!$B$2:$I$1053,4,FALSE)</f>
        <v>82</v>
      </c>
      <c r="U179" s="140">
        <f>VLOOKUP(T179,Баллы!$A$2:$B$101,2)+V179/2</f>
        <v>11.5</v>
      </c>
      <c r="V179" s="130">
        <f>VLOOKUP(C179,'4'!$B$2:$I$1053,6,FALSE)</f>
        <v>5</v>
      </c>
      <c r="W179" s="149"/>
      <c r="X179" s="98"/>
      <c r="Y179" s="144"/>
      <c r="Z179" s="147"/>
      <c r="AA179" s="148"/>
      <c r="AB179" s="98"/>
      <c r="AC179" s="144"/>
      <c r="AD179" s="129"/>
      <c r="AE179" s="136"/>
      <c r="AF179" s="5"/>
      <c r="AG179" s="140"/>
      <c r="AH179" s="126"/>
      <c r="AI179" s="155"/>
      <c r="AJ179" s="123"/>
      <c r="AK179" s="139"/>
      <c r="AL179" s="124"/>
      <c r="AM179" s="155">
        <f>VLOOKUP(C179,'9'!$B$2:$H$1187,3,FALSE)</f>
        <v>2.0891203703703703E-2</v>
      </c>
      <c r="AN179" s="123">
        <f>VLOOKUP(C179,'9'!$B$2:$H$1187,4,FALSE)</f>
        <v>17</v>
      </c>
      <c r="AO179" s="139">
        <f>VLOOKUP(AN179,Баллы!$A$2:$B$101,2)+AP179/2</f>
        <v>76.5</v>
      </c>
      <c r="AP179" s="124">
        <f>VLOOKUP(C179,'9'!$B$2:$H$1187,6,FALSE)</f>
        <v>5</v>
      </c>
      <c r="AQ179" s="122"/>
      <c r="AR179" s="123"/>
      <c r="AS179" s="139"/>
      <c r="AT179" s="124"/>
      <c r="AU179" s="122"/>
      <c r="AV179" s="123"/>
      <c r="AW179" s="139"/>
      <c r="AX179" s="124"/>
    </row>
    <row r="180" spans="1:50" ht="14.4" customHeight="1">
      <c r="A180" s="245">
        <f>IF(D180=0," ",RANK(D180,$D$3:$D$1041,0))</f>
        <v>176</v>
      </c>
      <c r="B180" s="246">
        <v>178</v>
      </c>
      <c r="C180" s="107" t="s">
        <v>2334</v>
      </c>
      <c r="D180" s="115">
        <f>I180+M180+Q180+U180+Y180+AC180+AG180+AK180+AO180+AW180+AS180</f>
        <v>88</v>
      </c>
      <c r="E180" s="115">
        <f>J180+N180+R180+V180+Z180+AD180+AH180+AL180+AP180+AX180+AT180</f>
        <v>10</v>
      </c>
      <c r="F180" s="119">
        <f>COUNTA(H180,L180,P180,T180,X180,AB180,AF180,AJ180,AN180,AV180,AR180)</f>
        <v>1</v>
      </c>
      <c r="G180" s="125"/>
      <c r="H180" s="5"/>
      <c r="I180" s="140"/>
      <c r="J180" s="126"/>
      <c r="K180" s="120"/>
      <c r="L180" s="98"/>
      <c r="M180" s="144"/>
      <c r="N180" s="129"/>
      <c r="O180" s="146"/>
      <c r="P180" s="98"/>
      <c r="Q180" s="144"/>
      <c r="R180" s="147"/>
      <c r="S180" s="121">
        <f>VLOOKUP(C180,'4'!$B$2:$I$1053,3,FALSE)</f>
        <v>3.6423611111111108E-2</v>
      </c>
      <c r="T180" s="14">
        <f>VLOOKUP(C180,'4'!$B$2:$I$1053,4,FALSE)</f>
        <v>9</v>
      </c>
      <c r="U180" s="140">
        <f>VLOOKUP(T180,Баллы!$A$2:$B$101,2)+V180/2</f>
        <v>88</v>
      </c>
      <c r="V180" s="130">
        <f>VLOOKUP(C180,'4'!$B$2:$I$1053,6,FALSE)</f>
        <v>10</v>
      </c>
      <c r="W180" s="149"/>
      <c r="X180" s="98"/>
      <c r="Y180" s="144"/>
      <c r="Z180" s="147"/>
      <c r="AA180" s="148"/>
      <c r="AB180" s="98"/>
      <c r="AC180" s="144"/>
      <c r="AD180" s="129"/>
      <c r="AE180" s="136"/>
      <c r="AF180" s="5"/>
      <c r="AG180" s="140"/>
      <c r="AH180" s="126"/>
      <c r="AI180" s="155"/>
      <c r="AJ180" s="123"/>
      <c r="AK180" s="139"/>
      <c r="AL180" s="124"/>
      <c r="AM180" s="155"/>
      <c r="AN180" s="123"/>
      <c r="AO180" s="139"/>
      <c r="AP180" s="124"/>
      <c r="AQ180" s="122"/>
      <c r="AR180" s="123"/>
      <c r="AS180" s="139"/>
      <c r="AT180" s="124"/>
      <c r="AU180" s="122"/>
      <c r="AV180" s="123"/>
      <c r="AW180" s="139"/>
      <c r="AX180" s="124"/>
    </row>
    <row r="181" spans="1:50" ht="14.4" customHeight="1">
      <c r="A181" s="245">
        <f>IF(D181=0," ",RANK(D181,$D$3:$D$1041,0))</f>
        <v>176</v>
      </c>
      <c r="B181" s="246">
        <v>178</v>
      </c>
      <c r="C181" s="104" t="s">
        <v>6212</v>
      </c>
      <c r="D181" s="115">
        <f>I181+M181+Q181+U181+Y181+AC181+AG181+AK181+AO181+AW181+AS181</f>
        <v>88</v>
      </c>
      <c r="E181" s="115">
        <f>J181+N181+R181+V181+Z181+AD181+AH181+AL181+AP181+AX181+AT181</f>
        <v>10</v>
      </c>
      <c r="F181" s="119">
        <f>COUNTA(H181,L181,P181,T181,X181,AB181,AF181,AJ181,AN181,AV181,AR181)</f>
        <v>1</v>
      </c>
      <c r="G181" s="125"/>
      <c r="H181" s="5"/>
      <c r="I181" s="140"/>
      <c r="J181" s="126"/>
      <c r="K181" s="120"/>
      <c r="L181" s="98"/>
      <c r="M181" s="144"/>
      <c r="N181" s="129"/>
      <c r="O181" s="146"/>
      <c r="P181" s="98"/>
      <c r="Q181" s="144"/>
      <c r="R181" s="147"/>
      <c r="S181" s="121"/>
      <c r="T181" s="5"/>
      <c r="U181" s="140"/>
      <c r="V181" s="130"/>
      <c r="W181" s="149"/>
      <c r="X181" s="98"/>
      <c r="Y181" s="144"/>
      <c r="Z181" s="147"/>
      <c r="AA181" s="148"/>
      <c r="AB181" s="98"/>
      <c r="AC181" s="144"/>
      <c r="AD181" s="129"/>
      <c r="AE181" s="136"/>
      <c r="AF181" s="5"/>
      <c r="AG181" s="140"/>
      <c r="AH181" s="126"/>
      <c r="AI181" s="155"/>
      <c r="AJ181" s="123"/>
      <c r="AK181" s="139"/>
      <c r="AL181" s="124"/>
      <c r="AM181" s="155"/>
      <c r="AN181" s="123"/>
      <c r="AO181" s="139"/>
      <c r="AP181" s="124"/>
      <c r="AQ181" s="122">
        <f>VLOOKUP(C181,'10'!$B$8:$H$232,3,FALSE)</f>
        <v>4.3680555555555556E-2</v>
      </c>
      <c r="AR181" s="123">
        <f>VLOOKUP(C181,'10'!$B$8:$H$232,4,FALSE)</f>
        <v>9</v>
      </c>
      <c r="AS181" s="139">
        <f>VLOOKUP(AR181,Баллы!$A$2:$B$101,2)+AT181/2</f>
        <v>88</v>
      </c>
      <c r="AT181" s="124">
        <f>VLOOKUP(C181,'10'!$B$8:$H$232,6,FALSE)</f>
        <v>10</v>
      </c>
      <c r="AU181" s="122"/>
      <c r="AV181" s="123"/>
      <c r="AW181" s="139"/>
      <c r="AX181" s="124"/>
    </row>
    <row r="182" spans="1:50" ht="14.4" customHeight="1">
      <c r="A182" s="245">
        <f>IF(D182=0," ",RANK(D182,$D$3:$D$1041,0))</f>
        <v>180</v>
      </c>
      <c r="B182" s="246">
        <v>180</v>
      </c>
      <c r="C182" s="104" t="s">
        <v>6238</v>
      </c>
      <c r="D182" s="115">
        <f>I182+M182+Q182+U182+Y182+AC182+AG182+AK182+AO182+AW182+AS182</f>
        <v>87.5</v>
      </c>
      <c r="E182" s="115">
        <f>J182+N182+R182+V182+Z182+AD182+AH182+AL182+AP182+AX182+AT182</f>
        <v>15</v>
      </c>
      <c r="F182" s="119">
        <f>COUNTA(H182,L182,P182,T182,X182,AB182,AF182,AJ182,AN182,AV182,AR182)</f>
        <v>1</v>
      </c>
      <c r="G182" s="125"/>
      <c r="H182" s="5"/>
      <c r="I182" s="140"/>
      <c r="J182" s="126"/>
      <c r="K182" s="120"/>
      <c r="L182" s="98"/>
      <c r="M182" s="144"/>
      <c r="N182" s="129"/>
      <c r="O182" s="146"/>
      <c r="P182" s="98"/>
      <c r="Q182" s="144"/>
      <c r="R182" s="147"/>
      <c r="S182" s="121"/>
      <c r="T182" s="5"/>
      <c r="U182" s="140"/>
      <c r="V182" s="130"/>
      <c r="W182" s="149"/>
      <c r="X182" s="98"/>
      <c r="Y182" s="144"/>
      <c r="Z182" s="147"/>
      <c r="AA182" s="148"/>
      <c r="AB182" s="98"/>
      <c r="AC182" s="144"/>
      <c r="AD182" s="129"/>
      <c r="AE182" s="136"/>
      <c r="AF182" s="5"/>
      <c r="AG182" s="140"/>
      <c r="AH182" s="126"/>
      <c r="AI182" s="155"/>
      <c r="AJ182" s="123"/>
      <c r="AK182" s="139"/>
      <c r="AL182" s="124"/>
      <c r="AM182" s="155"/>
      <c r="AN182" s="123"/>
      <c r="AO182" s="139"/>
      <c r="AP182" s="124"/>
      <c r="AQ182" s="122"/>
      <c r="AR182" s="123"/>
      <c r="AS182" s="139"/>
      <c r="AT182" s="124"/>
      <c r="AU182" s="122">
        <f>VLOOKUP(C182,'11'!$B$9:$H$521,3,FALSE)</f>
        <v>6.0590277777777778E-2</v>
      </c>
      <c r="AV182" s="123">
        <f>VLOOKUP(C182,'11'!$B$9:$H$521,4,FALSE)</f>
        <v>11</v>
      </c>
      <c r="AW182" s="139">
        <f>VLOOKUP(AV182,Баллы!$A$2:$B$101,2)+AX182/2</f>
        <v>87.5</v>
      </c>
      <c r="AX182" s="124">
        <f>VLOOKUP(C182,'11'!$B$9:$H$521,6,FALSE)</f>
        <v>15</v>
      </c>
    </row>
    <row r="183" spans="1:50" ht="14.4" customHeight="1">
      <c r="A183" s="245">
        <f>IF(D183=0," ",RANK(D183,$D$3:$D$1041,0))</f>
        <v>180</v>
      </c>
      <c r="B183" s="246">
        <v>181</v>
      </c>
      <c r="C183" s="104" t="s">
        <v>812</v>
      </c>
      <c r="D183" s="115">
        <f>I183+M183+Q183+U183+Y183+AC183+AG183+AK183+AO183+AW183+AS183</f>
        <v>87.5</v>
      </c>
      <c r="E183" s="115">
        <f>J183+N183+R183+V183+Z183+AD183+AH183+AL183+AP183+AX183+AT183</f>
        <v>5</v>
      </c>
      <c r="F183" s="119">
        <f>COUNTA(H183,L183,P183,T183,X183,AB183,AF183,AJ183,AN183,AV183,AR183)</f>
        <v>1</v>
      </c>
      <c r="G183" s="125"/>
      <c r="H183" s="5"/>
      <c r="I183" s="140"/>
      <c r="J183" s="126"/>
      <c r="K183" s="120">
        <f>VLOOKUP(C183,'2'!$B$101:$H$575,3,FALSE)</f>
        <v>2.074074074074074E-2</v>
      </c>
      <c r="L183" s="98">
        <f>VLOOKUP(C183,'2'!$B$101:$H$575,4,FALSE)</f>
        <v>8</v>
      </c>
      <c r="M183" s="144">
        <f>VLOOKUP(L183,Баллы!$A$2:$B$101,2)+N183/2</f>
        <v>87.5</v>
      </c>
      <c r="N183" s="129">
        <f>VLOOKUP(C183,'2'!$B$101:$H$575,6,FALSE)</f>
        <v>5</v>
      </c>
      <c r="O183" s="146"/>
      <c r="P183" s="98"/>
      <c r="Q183" s="144"/>
      <c r="R183" s="147"/>
      <c r="S183" s="121"/>
      <c r="T183" s="5"/>
      <c r="U183" s="140"/>
      <c r="V183" s="130"/>
      <c r="W183" s="149"/>
      <c r="X183" s="98"/>
      <c r="Y183" s="144"/>
      <c r="Z183" s="147"/>
      <c r="AA183" s="148"/>
      <c r="AB183" s="98"/>
      <c r="AC183" s="144"/>
      <c r="AD183" s="129"/>
      <c r="AE183" s="136"/>
      <c r="AF183" s="5"/>
      <c r="AG183" s="140"/>
      <c r="AH183" s="126"/>
      <c r="AI183" s="155"/>
      <c r="AJ183" s="123"/>
      <c r="AK183" s="139"/>
      <c r="AL183" s="124"/>
      <c r="AM183" s="155"/>
      <c r="AN183" s="123"/>
      <c r="AO183" s="139"/>
      <c r="AP183" s="124"/>
      <c r="AQ183" s="122"/>
      <c r="AR183" s="123"/>
      <c r="AS183" s="139"/>
      <c r="AT183" s="124"/>
      <c r="AU183" s="122"/>
      <c r="AV183" s="123"/>
      <c r="AW183" s="139"/>
      <c r="AX183" s="124"/>
    </row>
    <row r="184" spans="1:50" ht="14.4" customHeight="1">
      <c r="A184" s="245">
        <f>IF(D184=0," ",RANK(D184,$D$3:$D$1041,0))</f>
        <v>180</v>
      </c>
      <c r="B184" s="246">
        <v>181</v>
      </c>
      <c r="C184" s="106" t="s">
        <v>2647</v>
      </c>
      <c r="D184" s="115">
        <f>I184+M184+Q184+U184+Y184+AC184+AG184+AK184+AO184+AW184+AS184</f>
        <v>87.5</v>
      </c>
      <c r="E184" s="115">
        <f>J184+N184+R184+V184+Z184+AD184+AH184+AL184+AP184+AX184+AT184</f>
        <v>5</v>
      </c>
      <c r="F184" s="119">
        <f>COUNTA(H184,L184,P184,T184,X184,AB184,AF184,AJ184,AN184,AV184,AR184)</f>
        <v>1</v>
      </c>
      <c r="G184" s="125"/>
      <c r="H184" s="5"/>
      <c r="I184" s="140"/>
      <c r="J184" s="126"/>
      <c r="K184" s="120"/>
      <c r="L184" s="98"/>
      <c r="M184" s="144"/>
      <c r="N184" s="129"/>
      <c r="O184" s="146"/>
      <c r="P184" s="98"/>
      <c r="Q184" s="144"/>
      <c r="R184" s="147"/>
      <c r="S184" s="121">
        <f>VLOOKUP(C184,'4'!$B$2:$I$1053,3,FALSE)</f>
        <v>1.5208333333333334E-2</v>
      </c>
      <c r="T184" s="5">
        <f>VLOOKUP(C184,'4'!$B$2:$I$1053,4,FALSE)</f>
        <v>8</v>
      </c>
      <c r="U184" s="140">
        <f>VLOOKUP(T184,Баллы!$A$2:$B$101,2)+V184/2</f>
        <v>87.5</v>
      </c>
      <c r="V184" s="130">
        <f>VLOOKUP(C184,'4'!$B$2:$I$1053,6,FALSE)</f>
        <v>5</v>
      </c>
      <c r="W184" s="149"/>
      <c r="X184" s="98"/>
      <c r="Y184" s="144"/>
      <c r="Z184" s="147"/>
      <c r="AA184" s="148"/>
      <c r="AB184" s="98"/>
      <c r="AC184" s="144"/>
      <c r="AD184" s="129"/>
      <c r="AE184" s="136"/>
      <c r="AF184" s="5"/>
      <c r="AG184" s="140"/>
      <c r="AH184" s="126"/>
      <c r="AI184" s="155"/>
      <c r="AJ184" s="123"/>
      <c r="AK184" s="139"/>
      <c r="AL184" s="124"/>
      <c r="AM184" s="155"/>
      <c r="AN184" s="123"/>
      <c r="AO184" s="139"/>
      <c r="AP184" s="124"/>
      <c r="AQ184" s="122"/>
      <c r="AR184" s="123"/>
      <c r="AS184" s="139"/>
      <c r="AT184" s="124"/>
      <c r="AU184" s="122"/>
      <c r="AV184" s="123"/>
      <c r="AW184" s="139"/>
      <c r="AX184" s="124"/>
    </row>
    <row r="185" spans="1:50" ht="14.4" customHeight="1">
      <c r="A185" s="245">
        <f>IF(D185=0," ",RANK(D185,$D$3:$D$1041,0))</f>
        <v>180</v>
      </c>
      <c r="B185" s="246">
        <v>181</v>
      </c>
      <c r="C185" s="283" t="s">
        <v>5025</v>
      </c>
      <c r="D185" s="115">
        <f>I185+M185+Q185+U185+Y185+AC185+AG185+AK185+AO185+AW185+AS185</f>
        <v>87.5</v>
      </c>
      <c r="E185" s="115">
        <f>J185+N185+R185+V185+Z185+AD185+AH185+AL185+AP185+AX185+AT185</f>
        <v>5</v>
      </c>
      <c r="F185" s="119">
        <f>COUNTA(H185,L185,P185,T185,X185,AB185,AF185,AJ185,AN185,AV185,AR185)</f>
        <v>1</v>
      </c>
      <c r="G185" s="125"/>
      <c r="H185" s="5"/>
      <c r="I185" s="140"/>
      <c r="J185" s="126"/>
      <c r="K185" s="120"/>
      <c r="L185" s="98"/>
      <c r="M185" s="144"/>
      <c r="N185" s="129"/>
      <c r="O185" s="146"/>
      <c r="P185" s="98"/>
      <c r="Q185" s="144"/>
      <c r="R185" s="147"/>
      <c r="S185" s="121"/>
      <c r="T185" s="5"/>
      <c r="U185" s="140"/>
      <c r="V185" s="130"/>
      <c r="W185" s="149"/>
      <c r="X185" s="98"/>
      <c r="Y185" s="144"/>
      <c r="Z185" s="147"/>
      <c r="AA185" s="148"/>
      <c r="AB185" s="98"/>
      <c r="AC185" s="144"/>
      <c r="AD185" s="129"/>
      <c r="AE185" s="136"/>
      <c r="AF185" s="5"/>
      <c r="AG185" s="140"/>
      <c r="AH185" s="126"/>
      <c r="AI185" s="155"/>
      <c r="AJ185" s="123"/>
      <c r="AK185" s="139"/>
      <c r="AL185" s="124"/>
      <c r="AM185" s="155">
        <f>VLOOKUP(C185,'9'!$B$2:$H$1187,3,FALSE)</f>
        <v>1.9074074074074073E-2</v>
      </c>
      <c r="AN185" s="123">
        <f>VLOOKUP(C185,'9'!$B$2:$H$1187,4,FALSE)</f>
        <v>8</v>
      </c>
      <c r="AO185" s="139">
        <f>VLOOKUP(AN185,Баллы!$A$2:$B$101,2)+AP185/2</f>
        <v>87.5</v>
      </c>
      <c r="AP185" s="124">
        <f>VLOOKUP(C185,'9'!$B$2:$H$1187,6,FALSE)</f>
        <v>5</v>
      </c>
      <c r="AQ185" s="122"/>
      <c r="AR185" s="123"/>
      <c r="AS185" s="139"/>
      <c r="AT185" s="124"/>
      <c r="AU185" s="122"/>
      <c r="AV185" s="123"/>
      <c r="AW185" s="139"/>
      <c r="AX185" s="124"/>
    </row>
    <row r="186" spans="1:50" ht="14.4" customHeight="1">
      <c r="A186" s="245">
        <f>IF(D186=0," ",RANK(D186,$D$3:$D$1041,0))</f>
        <v>184</v>
      </c>
      <c r="B186" s="246">
        <v>184</v>
      </c>
      <c r="C186" s="111" t="s">
        <v>1413</v>
      </c>
      <c r="D186" s="115">
        <f>I186+M186+Q186+U186+Y186+AC186+AG186+AK186+AO186+AW186+AS186</f>
        <v>87</v>
      </c>
      <c r="E186" s="115">
        <f>J186+N186+R186+V186+Z186+AD186+AH186+AL186+AP186+AX186+AT186</f>
        <v>12</v>
      </c>
      <c r="F186" s="119">
        <f>COUNTA(H186,L186,P186,T186,X186,AB186,AF186,AJ186,AN186,AV186,AR186)</f>
        <v>1</v>
      </c>
      <c r="G186" s="125"/>
      <c r="H186" s="5"/>
      <c r="I186" s="140"/>
      <c r="J186" s="126"/>
      <c r="K186" s="120"/>
      <c r="L186" s="98"/>
      <c r="M186" s="144"/>
      <c r="N186" s="129"/>
      <c r="O186" s="146"/>
      <c r="P186" s="98"/>
      <c r="Q186" s="144"/>
      <c r="R186" s="147"/>
      <c r="S186" s="121"/>
      <c r="T186" s="5"/>
      <c r="U186" s="140"/>
      <c r="V186" s="130"/>
      <c r="W186" s="149"/>
      <c r="X186" s="98"/>
      <c r="Y186" s="144"/>
      <c r="Z186" s="147"/>
      <c r="AA186" s="148"/>
      <c r="AB186" s="98"/>
      <c r="AC186" s="144"/>
      <c r="AD186" s="129"/>
      <c r="AE186" s="136">
        <f>VLOOKUP(C186,'7'!$B$11:$H$105,3,FALSE)</f>
        <v>5.5578703703703707E-2</v>
      </c>
      <c r="AF186" s="5">
        <f>VLOOKUP(C186,'7'!$B$11:$H$105,4,FALSE)</f>
        <v>10</v>
      </c>
      <c r="AG186" s="140">
        <f>VLOOKUP(AF186,Баллы!$A$2:$B$101,2)+AH186/2</f>
        <v>87</v>
      </c>
      <c r="AH186" s="126">
        <f>VLOOKUP(C186,'7'!$B$11:$H$105,6,FALSE)</f>
        <v>12</v>
      </c>
      <c r="AI186" s="155"/>
      <c r="AJ186" s="123"/>
      <c r="AK186" s="139"/>
      <c r="AL186" s="124"/>
      <c r="AM186" s="155"/>
      <c r="AN186" s="123"/>
      <c r="AO186" s="139"/>
      <c r="AP186" s="124"/>
      <c r="AQ186" s="122"/>
      <c r="AR186" s="123"/>
      <c r="AS186" s="139"/>
      <c r="AT186" s="124"/>
      <c r="AU186" s="122"/>
      <c r="AV186" s="123"/>
      <c r="AW186" s="139"/>
      <c r="AX186" s="124"/>
    </row>
    <row r="187" spans="1:50" ht="14.4" customHeight="1">
      <c r="A187" s="245">
        <f>IF(D187=0," ",RANK(D187,$D$3:$D$1041,0))</f>
        <v>185</v>
      </c>
      <c r="B187" s="246">
        <v>185</v>
      </c>
      <c r="C187" s="107" t="s">
        <v>2442</v>
      </c>
      <c r="D187" s="115">
        <f>I187+M187+Q187+U187+Y187+AC187+AG187+AK187+AO187+AW187+AS187</f>
        <v>86.5</v>
      </c>
      <c r="E187" s="115">
        <f>J187+N187+R187+V187+Z187+AD187+AH187+AL187+AP187+AX187+AT187</f>
        <v>35</v>
      </c>
      <c r="F187" s="119">
        <f>COUNTA(H187,L187,P187,T187,X187,AB187,AF187,AJ187,AN187,AV187,AR187)</f>
        <v>2</v>
      </c>
      <c r="G187" s="125"/>
      <c r="H187" s="5"/>
      <c r="I187" s="140"/>
      <c r="J187" s="126"/>
      <c r="K187" s="120"/>
      <c r="L187" s="98"/>
      <c r="M187" s="144"/>
      <c r="N187" s="129"/>
      <c r="O187" s="146"/>
      <c r="P187" s="98"/>
      <c r="Q187" s="144"/>
      <c r="R187" s="147"/>
      <c r="S187" s="121">
        <f>VLOOKUP(C187,'4'!$B$2:$I$1053,3,FALSE)</f>
        <v>4.7384259259259258E-2</v>
      </c>
      <c r="T187" s="14">
        <f>VLOOKUP(C187,'4'!$B$2:$I$1053,4,FALSE)</f>
        <v>101</v>
      </c>
      <c r="U187" s="140">
        <f>VLOOKUP(T187,Баллы!$A$2:$B$101,2)+V187/2</f>
        <v>6</v>
      </c>
      <c r="V187" s="130">
        <f>VLOOKUP(C187,'4'!$B$2:$I$1053,6,FALSE)</f>
        <v>10</v>
      </c>
      <c r="W187" s="149"/>
      <c r="X187" s="98"/>
      <c r="Y187" s="144"/>
      <c r="Z187" s="147"/>
      <c r="AA187" s="148"/>
      <c r="AB187" s="98"/>
      <c r="AC187" s="144"/>
      <c r="AD187" s="129"/>
      <c r="AE187" s="136"/>
      <c r="AF187" s="5"/>
      <c r="AG187" s="140"/>
      <c r="AH187" s="126"/>
      <c r="AI187" s="155"/>
      <c r="AJ187" s="123"/>
      <c r="AK187" s="139"/>
      <c r="AL187" s="124"/>
      <c r="AM187" s="155">
        <f>VLOOKUP(C187,'9'!$B$2:$H$1187,3,FALSE)</f>
        <v>0.1142824074074074</v>
      </c>
      <c r="AN187" s="123">
        <f>VLOOKUP(C187,'9'!$B$2:$H$1187,4,FALSE)</f>
        <v>23</v>
      </c>
      <c r="AO187" s="139">
        <f>VLOOKUP(AN187,Баллы!$A$2:$B$101,2)+AP187/2</f>
        <v>80.5</v>
      </c>
      <c r="AP187" s="124">
        <f>VLOOKUP(C187,'9'!$B$2:$H$1187,6,FALSE)</f>
        <v>25</v>
      </c>
      <c r="AQ187" s="122"/>
      <c r="AR187" s="123"/>
      <c r="AS187" s="139"/>
      <c r="AT187" s="124"/>
      <c r="AU187" s="122"/>
      <c r="AV187" s="123"/>
      <c r="AW187" s="139"/>
      <c r="AX187" s="124"/>
    </row>
    <row r="188" spans="1:50" ht="14.4" customHeight="1">
      <c r="A188" s="245">
        <f>IF(D188=0," ",RANK(D188,$D$3:$D$1041,0))</f>
        <v>185</v>
      </c>
      <c r="B188" s="246">
        <v>186</v>
      </c>
      <c r="C188" s="104" t="s">
        <v>6236</v>
      </c>
      <c r="D188" s="115">
        <f>I188+M188+Q188+U188+Y188+AC188+AG188+AK188+AO188+AW188+AS188</f>
        <v>86.5</v>
      </c>
      <c r="E188" s="115">
        <f>J188+N188+R188+V188+Z188+AD188+AH188+AL188+AP188+AX188+AT188</f>
        <v>31</v>
      </c>
      <c r="F188" s="119">
        <f>COUNTA(H188,L188,P188,T188,X188,AB188,AF188,AJ188,AN188,AV188,AR188)</f>
        <v>1</v>
      </c>
      <c r="G188" s="125"/>
      <c r="H188" s="5"/>
      <c r="I188" s="140"/>
      <c r="J188" s="126"/>
      <c r="K188" s="120"/>
      <c r="L188" s="98"/>
      <c r="M188" s="144"/>
      <c r="N188" s="129"/>
      <c r="O188" s="146"/>
      <c r="P188" s="98"/>
      <c r="Q188" s="144"/>
      <c r="R188" s="147"/>
      <c r="S188" s="121"/>
      <c r="T188" s="5"/>
      <c r="U188" s="140"/>
      <c r="V188" s="130"/>
      <c r="W188" s="149"/>
      <c r="X188" s="98"/>
      <c r="Y188" s="144"/>
      <c r="Z188" s="147"/>
      <c r="AA188" s="148"/>
      <c r="AB188" s="98"/>
      <c r="AC188" s="144"/>
      <c r="AD188" s="129"/>
      <c r="AE188" s="136"/>
      <c r="AF188" s="5"/>
      <c r="AG188" s="140"/>
      <c r="AH188" s="126"/>
      <c r="AI188" s="155"/>
      <c r="AJ188" s="123"/>
      <c r="AK188" s="139"/>
      <c r="AL188" s="124"/>
      <c r="AM188" s="155"/>
      <c r="AN188" s="123"/>
      <c r="AO188" s="139"/>
      <c r="AP188" s="124"/>
      <c r="AQ188" s="122"/>
      <c r="AR188" s="123"/>
      <c r="AS188" s="139"/>
      <c r="AT188" s="124"/>
      <c r="AU188" s="122">
        <f>VLOOKUP(C188,'11'!$B$9:$H$521,3,FALSE)</f>
        <v>0.19590277777777779</v>
      </c>
      <c r="AV188" s="123">
        <f>VLOOKUP(C188,'11'!$B$9:$H$521,4,FALSE)</f>
        <v>20</v>
      </c>
      <c r="AW188" s="139">
        <f>VLOOKUP(AV188,Баллы!$A$2:$B$101,2)+AX188/2</f>
        <v>86.5</v>
      </c>
      <c r="AX188" s="124">
        <f>VLOOKUP(C188,'11'!$B$9:$H$521,6,FALSE)</f>
        <v>31</v>
      </c>
    </row>
    <row r="189" spans="1:50" ht="14.4" customHeight="1">
      <c r="A189" s="245">
        <f>IF(D189=0," ",RANK(D189,$D$3:$D$1041,0))</f>
        <v>185</v>
      </c>
      <c r="B189" s="246">
        <v>187</v>
      </c>
      <c r="C189" s="283" t="s">
        <v>4407</v>
      </c>
      <c r="D189" s="115">
        <f>I189+M189+Q189+U189+Y189+AC189+AG189+AK189+AO189+AW189+AS189</f>
        <v>86.5</v>
      </c>
      <c r="E189" s="115">
        <f>J189+N189+R189+V189+Z189+AD189+AH189+AL189+AP189+AX189+AT189</f>
        <v>25</v>
      </c>
      <c r="F189" s="119">
        <f>COUNTA(H189,L189,P189,T189,X189,AB189,AF189,AJ189,AN189,AV189,AR189)</f>
        <v>1</v>
      </c>
      <c r="G189" s="125"/>
      <c r="H189" s="5"/>
      <c r="I189" s="140"/>
      <c r="J189" s="126"/>
      <c r="K189" s="120"/>
      <c r="L189" s="98"/>
      <c r="M189" s="144"/>
      <c r="N189" s="129"/>
      <c r="O189" s="146"/>
      <c r="P189" s="98"/>
      <c r="Q189" s="144"/>
      <c r="R189" s="147"/>
      <c r="S189" s="121"/>
      <c r="T189" s="5"/>
      <c r="U189" s="140"/>
      <c r="V189" s="130"/>
      <c r="W189" s="149"/>
      <c r="X189" s="98"/>
      <c r="Y189" s="144"/>
      <c r="Z189" s="147"/>
      <c r="AA189" s="148"/>
      <c r="AB189" s="98"/>
      <c r="AC189" s="144"/>
      <c r="AD189" s="129"/>
      <c r="AE189" s="136"/>
      <c r="AF189" s="5"/>
      <c r="AG189" s="140"/>
      <c r="AH189" s="126"/>
      <c r="AI189" s="155"/>
      <c r="AJ189" s="123"/>
      <c r="AK189" s="139"/>
      <c r="AL189" s="124"/>
      <c r="AM189" s="155">
        <f>VLOOKUP(C189,'9'!$B$2:$H$1187,3,FALSE)</f>
        <v>0.11321759259259259</v>
      </c>
      <c r="AN189" s="123">
        <f>VLOOKUP(C189,'9'!$B$2:$H$1187,4,FALSE)</f>
        <v>17</v>
      </c>
      <c r="AO189" s="139">
        <f>VLOOKUP(AN189,Баллы!$A$2:$B$101,2)+AP189/2</f>
        <v>86.5</v>
      </c>
      <c r="AP189" s="124">
        <f>VLOOKUP(C189,'9'!$B$2:$H$1187,6,FALSE)</f>
        <v>25</v>
      </c>
      <c r="AQ189" s="122"/>
      <c r="AR189" s="123"/>
      <c r="AS189" s="139"/>
      <c r="AT189" s="124"/>
      <c r="AU189" s="122"/>
      <c r="AV189" s="123"/>
      <c r="AW189" s="139"/>
      <c r="AX189" s="124"/>
    </row>
    <row r="190" spans="1:50" ht="14.4" customHeight="1">
      <c r="A190" s="245">
        <f>IF(D190=0," ",RANK(D190,$D$3:$D$1041,0))</f>
        <v>188</v>
      </c>
      <c r="B190" s="246">
        <v>188</v>
      </c>
      <c r="C190" s="107" t="s">
        <v>2327</v>
      </c>
      <c r="D190" s="115">
        <f>I190+M190+Q190+U190+Y190+AC190+AG190+AK190+AO190+AW190+AS190</f>
        <v>86</v>
      </c>
      <c r="E190" s="115">
        <f>J190+N190+R190+V190+Z190+AD190+AH190+AL190+AP190+AX190+AT190</f>
        <v>20</v>
      </c>
      <c r="F190" s="119">
        <f>COUNTA(H190,L190,P190,T190,X190,AB190,AF190,AJ190,AN190,AV190,AR190)</f>
        <v>1</v>
      </c>
      <c r="G190" s="125"/>
      <c r="H190" s="5"/>
      <c r="I190" s="140"/>
      <c r="J190" s="126"/>
      <c r="K190" s="120"/>
      <c r="L190" s="98"/>
      <c r="M190" s="144"/>
      <c r="N190" s="129"/>
      <c r="O190" s="146"/>
      <c r="P190" s="98"/>
      <c r="Q190" s="144"/>
      <c r="R190" s="147"/>
      <c r="S190" s="121">
        <f>VLOOKUP(C190,'4'!$B$2:$I$1053,3,FALSE)</f>
        <v>9.1701388888888888E-2</v>
      </c>
      <c r="T190" s="5">
        <f>VLOOKUP(C190,'4'!$B$2:$I$1053,4,FALSE)</f>
        <v>15</v>
      </c>
      <c r="U190" s="140">
        <f>VLOOKUP(T190,Баллы!$A$2:$B$101,2)+V190/2</f>
        <v>86</v>
      </c>
      <c r="V190" s="130">
        <f>VLOOKUP(C190,'4'!$B$2:$I$1053,6,FALSE)</f>
        <v>20</v>
      </c>
      <c r="W190" s="149"/>
      <c r="X190" s="98"/>
      <c r="Y190" s="144"/>
      <c r="Z190" s="147"/>
      <c r="AA190" s="148"/>
      <c r="AB190" s="98"/>
      <c r="AC190" s="144"/>
      <c r="AD190" s="129"/>
      <c r="AE190" s="136"/>
      <c r="AF190" s="5"/>
      <c r="AG190" s="140"/>
      <c r="AH190" s="126"/>
      <c r="AI190" s="155"/>
      <c r="AJ190" s="123"/>
      <c r="AK190" s="139"/>
      <c r="AL190" s="124"/>
      <c r="AM190" s="155"/>
      <c r="AN190" s="123"/>
      <c r="AO190" s="139"/>
      <c r="AP190" s="124"/>
      <c r="AQ190" s="122"/>
      <c r="AR190" s="123"/>
      <c r="AS190" s="139"/>
      <c r="AT190" s="124"/>
      <c r="AU190" s="122"/>
      <c r="AV190" s="123"/>
      <c r="AW190" s="139"/>
      <c r="AX190" s="124"/>
    </row>
    <row r="191" spans="1:50" ht="14.4" customHeight="1">
      <c r="A191" s="245">
        <f>IF(D191=0," ",RANK(D191,$D$3:$D$1041,0))</f>
        <v>188</v>
      </c>
      <c r="B191" s="246">
        <v>189</v>
      </c>
      <c r="C191" s="111" t="s">
        <v>240</v>
      </c>
      <c r="D191" s="115">
        <f>I191+M191+Q191+U191+Y191+AC191+AG191+AK191+AO191+AW191+AS191</f>
        <v>86</v>
      </c>
      <c r="E191" s="115">
        <f>J191+N191+R191+V191+Z191+AD191+AH191+AL191+AP191+AX191+AT191</f>
        <v>12</v>
      </c>
      <c r="F191" s="119">
        <f>COUNTA(H191,L191,P191,T191,X191,AB191,AF191,AJ191,AN191,AV191,AR191)</f>
        <v>1</v>
      </c>
      <c r="G191" s="125"/>
      <c r="H191" s="5"/>
      <c r="I191" s="140"/>
      <c r="J191" s="126"/>
      <c r="K191" s="120"/>
      <c r="L191" s="98"/>
      <c r="M191" s="144"/>
      <c r="N191" s="129"/>
      <c r="O191" s="146"/>
      <c r="P191" s="98"/>
      <c r="Q191" s="144"/>
      <c r="R191" s="147"/>
      <c r="S191" s="121"/>
      <c r="T191" s="5"/>
      <c r="U191" s="140"/>
      <c r="V191" s="130"/>
      <c r="W191" s="149"/>
      <c r="X191" s="98"/>
      <c r="Y191" s="144"/>
      <c r="Z191" s="147"/>
      <c r="AA191" s="148"/>
      <c r="AB191" s="98"/>
      <c r="AC191" s="144"/>
      <c r="AD191" s="129"/>
      <c r="AE191" s="136">
        <f>VLOOKUP(C191,'7'!$B$11:$H$105,3,FALSE)</f>
        <v>5.572916666666667E-2</v>
      </c>
      <c r="AF191" s="5">
        <f>VLOOKUP(C191,'7'!$B$11:$H$105,4,FALSE)</f>
        <v>11</v>
      </c>
      <c r="AG191" s="140">
        <f>VLOOKUP(AF191,Баллы!$A$2:$B$101,2)+AH191/2</f>
        <v>86</v>
      </c>
      <c r="AH191" s="126">
        <f>VLOOKUP(C191,'7'!$B$11:$H$105,6,FALSE)</f>
        <v>12</v>
      </c>
      <c r="AI191" s="155"/>
      <c r="AJ191" s="123"/>
      <c r="AK191" s="139"/>
      <c r="AL191" s="124"/>
      <c r="AM191" s="155"/>
      <c r="AN191" s="123"/>
      <c r="AO191" s="139"/>
      <c r="AP191" s="124"/>
      <c r="AQ191" s="122"/>
      <c r="AR191" s="123"/>
      <c r="AS191" s="139"/>
      <c r="AT191" s="124"/>
      <c r="AU191" s="122"/>
      <c r="AV191" s="123"/>
      <c r="AW191" s="139"/>
      <c r="AX191" s="124"/>
    </row>
    <row r="192" spans="1:50" ht="14.4" customHeight="1">
      <c r="A192" s="245">
        <f>IF(D192=0," ",RANK(D192,$D$3:$D$1041,0))</f>
        <v>188</v>
      </c>
      <c r="B192" s="246">
        <v>190</v>
      </c>
      <c r="C192" s="104" t="s">
        <v>2675</v>
      </c>
      <c r="D192" s="115">
        <f>I192+M192+Q192+U192+Y192+AC192+AG192+AK192+AO192+AW192+AS192</f>
        <v>86</v>
      </c>
      <c r="E192" s="115">
        <f>J192+N192+R192+V192+Z192+AD192+AH192+AL192+AP192+AX192+AT192</f>
        <v>10</v>
      </c>
      <c r="F192" s="119">
        <f>COUNTA(H192,L192,P192,T192,X192,AB192,AF192,AJ192,AN192,AV192,AR192)</f>
        <v>1</v>
      </c>
      <c r="G192" s="125">
        <f>VLOOKUP(C192,'1'!$B$46:$H$384,3,FALSE)</f>
        <v>4.0173611111111111E-2</v>
      </c>
      <c r="H192" s="5">
        <f>VLOOKUP(C192,'1'!$B$46:$H$384,4,FALSE)</f>
        <v>10</v>
      </c>
      <c r="I192" s="140">
        <f>VLOOKUP(H192,Баллы!$A$2:$B$101,2)+J192/2</f>
        <v>86</v>
      </c>
      <c r="J192" s="126">
        <f>VLOOKUP(C192,'1'!$B$46:$H$384,6,FALSE)</f>
        <v>10</v>
      </c>
      <c r="K192" s="120"/>
      <c r="L192" s="98"/>
      <c r="M192" s="144"/>
      <c r="N192" s="129"/>
      <c r="O192" s="146"/>
      <c r="P192" s="98"/>
      <c r="Q192" s="144"/>
      <c r="R192" s="147"/>
      <c r="S192" s="121"/>
      <c r="T192" s="5"/>
      <c r="U192" s="140"/>
      <c r="V192" s="130"/>
      <c r="W192" s="149"/>
      <c r="X192" s="98"/>
      <c r="Y192" s="144"/>
      <c r="Z192" s="147"/>
      <c r="AA192" s="148"/>
      <c r="AB192" s="98"/>
      <c r="AC192" s="144"/>
      <c r="AD192" s="129"/>
      <c r="AE192" s="136"/>
      <c r="AF192" s="5"/>
      <c r="AG192" s="140"/>
      <c r="AH192" s="126"/>
      <c r="AI192" s="155"/>
      <c r="AJ192" s="123"/>
      <c r="AK192" s="139"/>
      <c r="AL192" s="124"/>
      <c r="AM192" s="155"/>
      <c r="AN192" s="123"/>
      <c r="AO192" s="139"/>
      <c r="AP192" s="124"/>
      <c r="AQ192" s="122"/>
      <c r="AR192" s="123"/>
      <c r="AS192" s="139"/>
      <c r="AT192" s="124"/>
      <c r="AU192" s="122"/>
      <c r="AV192" s="123"/>
      <c r="AW192" s="139"/>
      <c r="AX192" s="124"/>
    </row>
    <row r="193" spans="1:50" ht="14.4" customHeight="1">
      <c r="A193" s="245">
        <f>IF(D193=0," ",RANK(D193,$D$3:$D$1041,0))</f>
        <v>188</v>
      </c>
      <c r="B193" s="246">
        <v>190</v>
      </c>
      <c r="C193" s="107" t="s">
        <v>1550</v>
      </c>
      <c r="D193" s="115">
        <f>I193+M193+Q193+U193+Y193+AC193+AG193+AK193+AO193+AW193+AS193</f>
        <v>86</v>
      </c>
      <c r="E193" s="115">
        <f>J193+N193+R193+V193+Z193+AD193+AH193+AL193+AP193+AX193+AT193</f>
        <v>10</v>
      </c>
      <c r="F193" s="119">
        <f>COUNTA(H193,L193,P193,T193,X193,AB193,AF193,AJ193,AN193,AV193,AR193)</f>
        <v>1</v>
      </c>
      <c r="G193" s="125"/>
      <c r="H193" s="5"/>
      <c r="I193" s="140"/>
      <c r="J193" s="126"/>
      <c r="K193" s="120"/>
      <c r="L193" s="98"/>
      <c r="M193" s="144"/>
      <c r="N193" s="129"/>
      <c r="O193" s="146"/>
      <c r="P193" s="98"/>
      <c r="Q193" s="144"/>
      <c r="R193" s="147"/>
      <c r="S193" s="121">
        <f>VLOOKUP(C193,'4'!$B$2:$I$1053,3,FALSE)</f>
        <v>3.6990740740740741E-2</v>
      </c>
      <c r="T193" s="14">
        <f>VLOOKUP(C193,'4'!$B$2:$I$1053,4,FALSE)</f>
        <v>10</v>
      </c>
      <c r="U193" s="140">
        <f>VLOOKUP(T193,Баллы!$A$2:$B$101,2)+V193/2</f>
        <v>86</v>
      </c>
      <c r="V193" s="130">
        <f>VLOOKUP(C193,'4'!$B$2:$I$1053,6,FALSE)</f>
        <v>10</v>
      </c>
      <c r="W193" s="149"/>
      <c r="X193" s="98"/>
      <c r="Y193" s="144"/>
      <c r="Z193" s="147"/>
      <c r="AA193" s="148"/>
      <c r="AB193" s="98"/>
      <c r="AC193" s="144"/>
      <c r="AD193" s="129"/>
      <c r="AE193" s="136"/>
      <c r="AF193" s="5"/>
      <c r="AG193" s="140"/>
      <c r="AH193" s="126"/>
      <c r="AI193" s="155"/>
      <c r="AJ193" s="123"/>
      <c r="AK193" s="139"/>
      <c r="AL193" s="124"/>
      <c r="AM193" s="155"/>
      <c r="AN193" s="123"/>
      <c r="AO193" s="139"/>
      <c r="AP193" s="124"/>
      <c r="AQ193" s="122"/>
      <c r="AR193" s="123"/>
      <c r="AS193" s="139"/>
      <c r="AT193" s="124"/>
      <c r="AU193" s="122"/>
      <c r="AV193" s="123"/>
      <c r="AW193" s="139"/>
      <c r="AX193" s="124"/>
    </row>
    <row r="194" spans="1:50" ht="14.4" customHeight="1">
      <c r="A194" s="245">
        <f>IF(D194=0," ",RANK(D194,$D$3:$D$1041,0))</f>
        <v>188</v>
      </c>
      <c r="B194" s="246">
        <v>190</v>
      </c>
      <c r="C194" s="109" t="s">
        <v>2550</v>
      </c>
      <c r="D194" s="115">
        <f>I194+M194+Q194+U194+Y194+AC194+AG194+AK194+AO194+AW194+AS194</f>
        <v>86</v>
      </c>
      <c r="E194" s="115">
        <f>J194+N194+R194+V194+Z194+AD194+AH194+AL194+AP194+AX194+AT194</f>
        <v>10</v>
      </c>
      <c r="F194" s="119">
        <f>COUNTA(H194,L194,P194,T194,X194,AB194,AF194,AJ194,AN194,AV194,AR194)</f>
        <v>1</v>
      </c>
      <c r="G194" s="125"/>
      <c r="H194" s="5"/>
      <c r="I194" s="140"/>
      <c r="J194" s="126"/>
      <c r="K194" s="120"/>
      <c r="L194" s="98"/>
      <c r="M194" s="144"/>
      <c r="N194" s="129"/>
      <c r="O194" s="146"/>
      <c r="P194" s="98"/>
      <c r="Q194" s="144"/>
      <c r="R194" s="147"/>
      <c r="S194" s="121"/>
      <c r="T194" s="5"/>
      <c r="U194" s="140"/>
      <c r="V194" s="130"/>
      <c r="W194" s="149">
        <f>VLOOKUP(C194,'5'!$B$50:$H$423,3,FALSE)</f>
        <v>3.8356481481481484E-2</v>
      </c>
      <c r="X194" s="98">
        <f>VLOOKUP(C194,'5'!$B$50:$H$423,4,FALSE)</f>
        <v>10</v>
      </c>
      <c r="Y194" s="144">
        <f>VLOOKUP(X194,Баллы!$A$2:$B$101,2)+Z194/2</f>
        <v>86</v>
      </c>
      <c r="Z194" s="147">
        <f>VLOOKUP(C194,'5'!$B$50:$H$423,6,FALSE)</f>
        <v>10</v>
      </c>
      <c r="AA194" s="148"/>
      <c r="AB194" s="98"/>
      <c r="AC194" s="144"/>
      <c r="AD194" s="129"/>
      <c r="AE194" s="136"/>
      <c r="AF194" s="5"/>
      <c r="AG194" s="140"/>
      <c r="AH194" s="126"/>
      <c r="AI194" s="155"/>
      <c r="AJ194" s="123"/>
      <c r="AK194" s="139"/>
      <c r="AL194" s="124"/>
      <c r="AM194" s="155"/>
      <c r="AN194" s="123"/>
      <c r="AO194" s="139"/>
      <c r="AP194" s="124"/>
      <c r="AQ194" s="122"/>
      <c r="AR194" s="123"/>
      <c r="AS194" s="139"/>
      <c r="AT194" s="124"/>
      <c r="AU194" s="122"/>
      <c r="AV194" s="123"/>
      <c r="AW194" s="139"/>
      <c r="AX194" s="124"/>
    </row>
    <row r="195" spans="1:50" ht="14.4" customHeight="1">
      <c r="A195" s="245">
        <f>IF(D195=0," ",RANK(D195,$D$3:$D$1041,0))</f>
        <v>188</v>
      </c>
      <c r="B195" s="246">
        <v>190</v>
      </c>
      <c r="C195" s="105" t="s">
        <v>1346</v>
      </c>
      <c r="D195" s="115">
        <f>I195+M195+Q195+U195+Y195+AC195+AG195+AK195+AO195+AW195+AS195</f>
        <v>86</v>
      </c>
      <c r="E195" s="115">
        <f>J195+N195+R195+V195+Z195+AD195+AH195+AL195+AP195+AX195+AT195</f>
        <v>10</v>
      </c>
      <c r="F195" s="119">
        <f>COUNTA(H195,L195,P195,T195,X195,AB195,AF195,AJ195,AN195,AV195,AR195)</f>
        <v>1</v>
      </c>
      <c r="G195" s="125"/>
      <c r="H195" s="5"/>
      <c r="I195" s="140"/>
      <c r="J195" s="126"/>
      <c r="K195" s="120"/>
      <c r="L195" s="98"/>
      <c r="M195" s="144"/>
      <c r="N195" s="129"/>
      <c r="O195" s="146"/>
      <c r="P195" s="98"/>
      <c r="Q195" s="144"/>
      <c r="R195" s="147"/>
      <c r="S195" s="121"/>
      <c r="T195" s="5"/>
      <c r="U195" s="140"/>
      <c r="V195" s="130"/>
      <c r="W195" s="149"/>
      <c r="X195" s="98"/>
      <c r="Y195" s="144"/>
      <c r="Z195" s="147"/>
      <c r="AA195" s="148">
        <f>VLOOKUP(C195,'6'!$B$8:$H$202,3,FALSE)</f>
        <v>4.4745370370370373E-2</v>
      </c>
      <c r="AB195" s="98">
        <f>VLOOKUP(C195,'6'!$B$8:$H$202,4,FALSE)</f>
        <v>10</v>
      </c>
      <c r="AC195" s="144">
        <f>VLOOKUP(AB195,Баллы!$A$2:$B$101,2)+AD195/2</f>
        <v>86</v>
      </c>
      <c r="AD195" s="129">
        <f>VLOOKUP(C195,'6'!$B$8:$H$202,6,FALSE)</f>
        <v>10</v>
      </c>
      <c r="AE195" s="136"/>
      <c r="AF195" s="5"/>
      <c r="AG195" s="140"/>
      <c r="AH195" s="126"/>
      <c r="AI195" s="155"/>
      <c r="AJ195" s="123"/>
      <c r="AK195" s="139"/>
      <c r="AL195" s="124"/>
      <c r="AM195" s="155"/>
      <c r="AN195" s="123"/>
      <c r="AO195" s="139"/>
      <c r="AP195" s="124"/>
      <c r="AQ195" s="122"/>
      <c r="AR195" s="123"/>
      <c r="AS195" s="139"/>
      <c r="AT195" s="124"/>
      <c r="AU195" s="122"/>
      <c r="AV195" s="123"/>
      <c r="AW195" s="139"/>
      <c r="AX195" s="124"/>
    </row>
    <row r="196" spans="1:50" ht="14.4" customHeight="1">
      <c r="A196" s="245">
        <f>IF(D196=0," ",RANK(D196,$D$3:$D$1041,0))</f>
        <v>188</v>
      </c>
      <c r="B196" s="246">
        <v>190</v>
      </c>
      <c r="C196" s="283" t="s">
        <v>4536</v>
      </c>
      <c r="D196" s="115">
        <f>I196+M196+Q196+U196+Y196+AC196+AG196+AK196+AO196+AW196+AS196</f>
        <v>86</v>
      </c>
      <c r="E196" s="115">
        <f>J196+N196+R196+V196+Z196+AD196+AH196+AL196+AP196+AX196+AT196</f>
        <v>10</v>
      </c>
      <c r="F196" s="119">
        <f>COUNTA(H196,L196,P196,T196,X196,AB196,AF196,AJ196,AN196,AV196,AR196)</f>
        <v>1</v>
      </c>
      <c r="G196" s="125"/>
      <c r="H196" s="5"/>
      <c r="I196" s="140"/>
      <c r="J196" s="126"/>
      <c r="K196" s="120"/>
      <c r="L196" s="98"/>
      <c r="M196" s="144"/>
      <c r="N196" s="129"/>
      <c r="O196" s="146"/>
      <c r="P196" s="98"/>
      <c r="Q196" s="144"/>
      <c r="R196" s="147"/>
      <c r="S196" s="121"/>
      <c r="T196" s="5"/>
      <c r="U196" s="140"/>
      <c r="V196" s="130"/>
      <c r="W196" s="149"/>
      <c r="X196" s="98"/>
      <c r="Y196" s="144"/>
      <c r="Z196" s="147"/>
      <c r="AA196" s="148"/>
      <c r="AB196" s="98"/>
      <c r="AC196" s="144"/>
      <c r="AD196" s="129"/>
      <c r="AE196" s="136"/>
      <c r="AF196" s="5"/>
      <c r="AG196" s="140"/>
      <c r="AH196" s="126"/>
      <c r="AI196" s="155"/>
      <c r="AJ196" s="123"/>
      <c r="AK196" s="139"/>
      <c r="AL196" s="124"/>
      <c r="AM196" s="155">
        <f>VLOOKUP(C196,'9'!$B$2:$H$1187,3,FALSE)</f>
        <v>3.7800925925925925E-2</v>
      </c>
      <c r="AN196" s="123">
        <f>VLOOKUP(C196,'9'!$B$2:$H$1187,4,FALSE)</f>
        <v>10</v>
      </c>
      <c r="AO196" s="139">
        <f>VLOOKUP(AN196,Баллы!$A$2:$B$101,2)+AP196/2</f>
        <v>86</v>
      </c>
      <c r="AP196" s="124">
        <f>VLOOKUP(C196,'9'!$B$2:$H$1187,6,FALSE)</f>
        <v>10</v>
      </c>
      <c r="AQ196" s="122"/>
      <c r="AR196" s="123"/>
      <c r="AS196" s="139"/>
      <c r="AT196" s="124"/>
      <c r="AU196" s="122"/>
      <c r="AV196" s="123"/>
      <c r="AW196" s="139"/>
      <c r="AX196" s="124"/>
    </row>
    <row r="197" spans="1:50" ht="14.4" customHeight="1">
      <c r="A197" s="245">
        <f>IF(D197=0," ",RANK(D197,$D$3:$D$1041,0))</f>
        <v>195</v>
      </c>
      <c r="B197" s="246">
        <v>195</v>
      </c>
      <c r="C197" s="104" t="s">
        <v>6237</v>
      </c>
      <c r="D197" s="115">
        <f>I197+M197+Q197+U197+Y197+AC197+AG197+AK197+AO197+AW197+AS197</f>
        <v>85.5</v>
      </c>
      <c r="E197" s="115">
        <f>J197+N197+R197+V197+Z197+AD197+AH197+AL197+AP197+AX197+AT197</f>
        <v>31</v>
      </c>
      <c r="F197" s="119">
        <f>COUNTA(H197,L197,P197,T197,X197,AB197,AF197,AJ197,AN197,AV197,AR197)</f>
        <v>1</v>
      </c>
      <c r="G197" s="125"/>
      <c r="H197" s="5"/>
      <c r="I197" s="140"/>
      <c r="J197" s="126"/>
      <c r="K197" s="120"/>
      <c r="L197" s="98"/>
      <c r="M197" s="144"/>
      <c r="N197" s="129"/>
      <c r="O197" s="146"/>
      <c r="P197" s="98"/>
      <c r="Q197" s="144"/>
      <c r="R197" s="147"/>
      <c r="S197" s="121"/>
      <c r="T197" s="5"/>
      <c r="U197" s="140"/>
      <c r="V197" s="130"/>
      <c r="W197" s="149"/>
      <c r="X197" s="98"/>
      <c r="Y197" s="144"/>
      <c r="Z197" s="147"/>
      <c r="AA197" s="148"/>
      <c r="AB197" s="98"/>
      <c r="AC197" s="144"/>
      <c r="AD197" s="129"/>
      <c r="AE197" s="136"/>
      <c r="AF197" s="5"/>
      <c r="AG197" s="140"/>
      <c r="AH197" s="126"/>
      <c r="AI197" s="155"/>
      <c r="AJ197" s="123"/>
      <c r="AK197" s="139"/>
      <c r="AL197" s="124"/>
      <c r="AM197" s="155"/>
      <c r="AN197" s="123"/>
      <c r="AO197" s="139"/>
      <c r="AP197" s="124"/>
      <c r="AQ197" s="122"/>
      <c r="AR197" s="123"/>
      <c r="AS197" s="139"/>
      <c r="AT197" s="124"/>
      <c r="AU197" s="122">
        <f>VLOOKUP(C197,'11'!$B$9:$H$521,3,FALSE)</f>
        <v>0.22915509259259259</v>
      </c>
      <c r="AV197" s="123">
        <f>VLOOKUP(C197,'11'!$B$9:$H$521,4,FALSE)</f>
        <v>21</v>
      </c>
      <c r="AW197" s="139">
        <f>VLOOKUP(AV197,Баллы!$A$2:$B$101,2)+AX197/2</f>
        <v>85.5</v>
      </c>
      <c r="AX197" s="124">
        <f>VLOOKUP(C197,'11'!$B$9:$H$521,6,FALSE)</f>
        <v>31</v>
      </c>
    </row>
    <row r="198" spans="1:50" ht="14.4" customHeight="1">
      <c r="A198" s="245">
        <f>IF(D198=0," ",RANK(D198,$D$3:$D$1041,0))</f>
        <v>195</v>
      </c>
      <c r="B198" s="246">
        <v>196</v>
      </c>
      <c r="C198" s="108" t="s">
        <v>1220</v>
      </c>
      <c r="D198" s="115">
        <f>I198+M198+Q198+U198+Y198+AC198+AG198+AK198+AO198+AW198+AS198</f>
        <v>85.5</v>
      </c>
      <c r="E198" s="115">
        <f>J198+N198+R198+V198+Z198+AD198+AH198+AL198+AP198+AX198+AT198</f>
        <v>25</v>
      </c>
      <c r="F198" s="119">
        <f>COUNTA(H198,L198,P198,T198,X198,AB198,AF198,AJ198,AN198,AV198,AR198)</f>
        <v>1</v>
      </c>
      <c r="G198" s="125"/>
      <c r="H198" s="5"/>
      <c r="I198" s="140"/>
      <c r="J198" s="126"/>
      <c r="K198" s="120"/>
      <c r="L198" s="98"/>
      <c r="M198" s="144"/>
      <c r="N198" s="129"/>
      <c r="O198" s="146"/>
      <c r="P198" s="98"/>
      <c r="Q198" s="144"/>
      <c r="R198" s="147"/>
      <c r="S198" s="121"/>
      <c r="T198" s="5"/>
      <c r="U198" s="140"/>
      <c r="V198" s="130"/>
      <c r="W198" s="149">
        <f>VLOOKUP(C198,'5'!$B$50:$H$423,3,FALSE)</f>
        <v>0.1439236111111111</v>
      </c>
      <c r="X198" s="98">
        <f>VLOOKUP(C198,'5'!$B$50:$H$423,4,FALSE)</f>
        <v>18</v>
      </c>
      <c r="Y198" s="144">
        <f>VLOOKUP(X198,Баллы!$A$2:$B$101,2)+Z198/2</f>
        <v>85.5</v>
      </c>
      <c r="Z198" s="147">
        <f>VLOOKUP(C198,'5'!$B$50:$H$423,6,FALSE)</f>
        <v>25</v>
      </c>
      <c r="AA198" s="148"/>
      <c r="AB198" s="98"/>
      <c r="AC198" s="144"/>
      <c r="AD198" s="129"/>
      <c r="AE198" s="136"/>
      <c r="AF198" s="5"/>
      <c r="AG198" s="140"/>
      <c r="AH198" s="126"/>
      <c r="AI198" s="155"/>
      <c r="AJ198" s="123"/>
      <c r="AK198" s="139"/>
      <c r="AL198" s="124"/>
      <c r="AM198" s="155"/>
      <c r="AN198" s="123"/>
      <c r="AO198" s="139"/>
      <c r="AP198" s="124"/>
      <c r="AQ198" s="122"/>
      <c r="AR198" s="123"/>
      <c r="AS198" s="139"/>
      <c r="AT198" s="124"/>
      <c r="AU198" s="122"/>
      <c r="AV198" s="123"/>
      <c r="AW198" s="139"/>
      <c r="AX198" s="124"/>
    </row>
    <row r="199" spans="1:50" ht="14.4" customHeight="1">
      <c r="A199" s="245">
        <f>IF(D199=0," ",RANK(D199,$D$3:$D$1041,0))</f>
        <v>195</v>
      </c>
      <c r="B199" s="246">
        <v>197</v>
      </c>
      <c r="C199" s="104" t="s">
        <v>949</v>
      </c>
      <c r="D199" s="115">
        <f>I199+M199+Q199+U199+Y199+AC199+AG199+AK199+AO199+AW199+AS199</f>
        <v>85.5</v>
      </c>
      <c r="E199" s="115">
        <f>J199+N199+R199+V199+Z199+AD199+AH199+AL199+AP199+AX199+AT199</f>
        <v>15</v>
      </c>
      <c r="F199" s="119">
        <f>COUNTA(H199,L199,P199,T199,X199,AB199,AF199,AJ199,AN199,AV199,AR199)</f>
        <v>1</v>
      </c>
      <c r="G199" s="125"/>
      <c r="H199" s="5"/>
      <c r="I199" s="140"/>
      <c r="J199" s="126"/>
      <c r="K199" s="120">
        <f>VLOOKUP(C199,'2'!$B$101:$H$575,3,FALSE)</f>
        <v>5.5393518518518516E-2</v>
      </c>
      <c r="L199" s="98">
        <f>VLOOKUP(C199,'2'!$B$101:$H$575,4,FALSE)</f>
        <v>13</v>
      </c>
      <c r="M199" s="144">
        <f>VLOOKUP(L199,Баллы!$A$2:$B$101,2)+N199/2</f>
        <v>85.5</v>
      </c>
      <c r="N199" s="129">
        <f>VLOOKUP(C199,'2'!$B$101:$H$575,6,FALSE)</f>
        <v>15</v>
      </c>
      <c r="O199" s="146"/>
      <c r="P199" s="98"/>
      <c r="Q199" s="144"/>
      <c r="R199" s="147"/>
      <c r="S199" s="121"/>
      <c r="T199" s="5"/>
      <c r="U199" s="140"/>
      <c r="V199" s="130"/>
      <c r="W199" s="149"/>
      <c r="X199" s="98"/>
      <c r="Y199" s="144"/>
      <c r="Z199" s="147"/>
      <c r="AA199" s="148"/>
      <c r="AB199" s="98"/>
      <c r="AC199" s="144"/>
      <c r="AD199" s="129"/>
      <c r="AE199" s="136"/>
      <c r="AF199" s="5"/>
      <c r="AG199" s="140"/>
      <c r="AH199" s="126"/>
      <c r="AI199" s="155"/>
      <c r="AJ199" s="123"/>
      <c r="AK199" s="139"/>
      <c r="AL199" s="124"/>
      <c r="AM199" s="155"/>
      <c r="AN199" s="123"/>
      <c r="AO199" s="139"/>
      <c r="AP199" s="124"/>
      <c r="AQ199" s="122"/>
      <c r="AR199" s="123"/>
      <c r="AS199" s="139"/>
      <c r="AT199" s="124"/>
      <c r="AU199" s="122"/>
      <c r="AV199" s="123"/>
      <c r="AW199" s="139"/>
      <c r="AX199" s="124"/>
    </row>
    <row r="200" spans="1:50" ht="14.4" customHeight="1">
      <c r="A200" s="245">
        <f>IF(D200=0," ",RANK(D200,$D$3:$D$1041,0))</f>
        <v>195</v>
      </c>
      <c r="B200" s="246">
        <v>198</v>
      </c>
      <c r="C200" s="107" t="s">
        <v>2427</v>
      </c>
      <c r="D200" s="115">
        <f>I200+M200+Q200+U200+Y200+AC200+AG200+AK200+AO200+AW200+AS200</f>
        <v>85.5</v>
      </c>
      <c r="E200" s="115">
        <f>J200+N200+R200+V200+Z200+AD200+AH200+AL200+AP200+AX200+AT200</f>
        <v>5</v>
      </c>
      <c r="F200" s="119">
        <f>COUNTA(H200,L200,P200,T200,X200,AB200,AF200,AJ200,AN200,AV200,AR200)</f>
        <v>1</v>
      </c>
      <c r="G200" s="125"/>
      <c r="H200" s="5"/>
      <c r="I200" s="140"/>
      <c r="J200" s="126"/>
      <c r="K200" s="120"/>
      <c r="L200" s="98"/>
      <c r="M200" s="144"/>
      <c r="N200" s="129"/>
      <c r="O200" s="146"/>
      <c r="P200" s="98"/>
      <c r="Q200" s="144"/>
      <c r="R200" s="147"/>
      <c r="S200" s="121">
        <f>VLOOKUP(C200,'4'!$B$2:$I$1053,3,FALSE)</f>
        <v>1.545138888888889E-2</v>
      </c>
      <c r="T200" s="5">
        <f>VLOOKUP(C200,'4'!$B$2:$I$1053,4,FALSE)</f>
        <v>9</v>
      </c>
      <c r="U200" s="140">
        <f>VLOOKUP(T200,Баллы!$A$2:$B$101,2)+V200/2</f>
        <v>85.5</v>
      </c>
      <c r="V200" s="130">
        <f>VLOOKUP(C200,'4'!$B$2:$I$1053,6,FALSE)</f>
        <v>5</v>
      </c>
      <c r="W200" s="149"/>
      <c r="X200" s="98"/>
      <c r="Y200" s="144"/>
      <c r="Z200" s="147"/>
      <c r="AA200" s="148"/>
      <c r="AB200" s="98"/>
      <c r="AC200" s="144"/>
      <c r="AD200" s="129"/>
      <c r="AE200" s="136"/>
      <c r="AF200" s="5"/>
      <c r="AG200" s="140"/>
      <c r="AH200" s="126"/>
      <c r="AI200" s="155"/>
      <c r="AJ200" s="123"/>
      <c r="AK200" s="139"/>
      <c r="AL200" s="124"/>
      <c r="AM200" s="155"/>
      <c r="AN200" s="123"/>
      <c r="AO200" s="139"/>
      <c r="AP200" s="124"/>
      <c r="AQ200" s="122"/>
      <c r="AR200" s="123"/>
      <c r="AS200" s="139"/>
      <c r="AT200" s="124"/>
      <c r="AU200" s="122"/>
      <c r="AV200" s="123"/>
      <c r="AW200" s="139"/>
      <c r="AX200" s="124"/>
    </row>
    <row r="201" spans="1:50" ht="14.4" customHeight="1">
      <c r="A201" s="245">
        <f>IF(D201=0," ",RANK(D201,$D$3:$D$1041,0))</f>
        <v>195</v>
      </c>
      <c r="B201" s="246">
        <v>198</v>
      </c>
      <c r="C201" s="104" t="s">
        <v>2718</v>
      </c>
      <c r="D201" s="115">
        <f>I201+M201+Q201+U201+Y201+AC201+AG201+AK201+AO201+AW201+AS201</f>
        <v>85.5</v>
      </c>
      <c r="E201" s="115">
        <f>J201+N201+R201+V201+Z201+AD201+AH201+AL201+AP201+AX201+AT201</f>
        <v>5</v>
      </c>
      <c r="F201" s="119">
        <f>COUNTA(H201,L201,P201,T201,X201,AB201,AF201,AJ201,AN201,AV201,AR201)</f>
        <v>1</v>
      </c>
      <c r="G201" s="125"/>
      <c r="H201" s="5"/>
      <c r="I201" s="140"/>
      <c r="J201" s="126"/>
      <c r="K201" s="120"/>
      <c r="L201" s="98"/>
      <c r="M201" s="144"/>
      <c r="N201" s="129"/>
      <c r="O201" s="146"/>
      <c r="P201" s="98"/>
      <c r="Q201" s="144"/>
      <c r="R201" s="147"/>
      <c r="S201" s="121"/>
      <c r="T201" s="5"/>
      <c r="U201" s="140"/>
      <c r="V201" s="130"/>
      <c r="W201" s="149"/>
      <c r="X201" s="98"/>
      <c r="Y201" s="144"/>
      <c r="Z201" s="147"/>
      <c r="AA201" s="148"/>
      <c r="AB201" s="98"/>
      <c r="AC201" s="144"/>
      <c r="AD201" s="129"/>
      <c r="AE201" s="136"/>
      <c r="AF201" s="5"/>
      <c r="AG201" s="140"/>
      <c r="AH201" s="126"/>
      <c r="AI201" s="155">
        <f>VLOOKUP(C201,'8'!$B$6:$H$193,3,FALSE)</f>
        <v>2.2465277777777778E-2</v>
      </c>
      <c r="AJ201" s="123">
        <f>VLOOKUP(C201,'8'!$B$6:$H$193,4,FALSE)</f>
        <v>9</v>
      </c>
      <c r="AK201" s="139">
        <f>VLOOKUP(AJ201,Баллы!$A$2:$B$101,2)+AL201/2</f>
        <v>85.5</v>
      </c>
      <c r="AL201" s="124">
        <f>VLOOKUP(C201,'8'!$B$6:$H$193,6,FALSE)</f>
        <v>5</v>
      </c>
      <c r="AM201" s="155"/>
      <c r="AN201" s="123"/>
      <c r="AO201" s="139"/>
      <c r="AP201" s="124"/>
      <c r="AQ201" s="122"/>
      <c r="AR201" s="123"/>
      <c r="AS201" s="139"/>
      <c r="AT201" s="124"/>
      <c r="AU201" s="122"/>
      <c r="AV201" s="123"/>
      <c r="AW201" s="139"/>
      <c r="AX201" s="124"/>
    </row>
    <row r="202" spans="1:50" ht="14.4" customHeight="1">
      <c r="A202" s="245">
        <f>IF(D202=0," ",RANK(D202,$D$3:$D$1041,0))</f>
        <v>195</v>
      </c>
      <c r="B202" s="246">
        <v>198</v>
      </c>
      <c r="C202" s="283" t="s">
        <v>5027</v>
      </c>
      <c r="D202" s="115">
        <f>I202+M202+Q202+U202+Y202+AC202+AG202+AK202+AO202+AW202+AS202</f>
        <v>85.5</v>
      </c>
      <c r="E202" s="115">
        <f>J202+N202+R202+V202+Z202+AD202+AH202+AL202+AP202+AX202+AT202</f>
        <v>5</v>
      </c>
      <c r="F202" s="119">
        <f>COUNTA(H202,L202,P202,T202,X202,AB202,AF202,AJ202,AN202,AV202,AR202)</f>
        <v>1</v>
      </c>
      <c r="G202" s="125"/>
      <c r="H202" s="5"/>
      <c r="I202" s="140"/>
      <c r="J202" s="126"/>
      <c r="K202" s="120"/>
      <c r="L202" s="98"/>
      <c r="M202" s="144"/>
      <c r="N202" s="129"/>
      <c r="O202" s="146"/>
      <c r="P202" s="98"/>
      <c r="Q202" s="144"/>
      <c r="R202" s="147"/>
      <c r="S202" s="121"/>
      <c r="T202" s="5"/>
      <c r="U202" s="140"/>
      <c r="V202" s="130"/>
      <c r="W202" s="149"/>
      <c r="X202" s="98"/>
      <c r="Y202" s="144"/>
      <c r="Z202" s="147"/>
      <c r="AA202" s="148"/>
      <c r="AB202" s="98"/>
      <c r="AC202" s="144"/>
      <c r="AD202" s="129"/>
      <c r="AE202" s="136"/>
      <c r="AF202" s="5"/>
      <c r="AG202" s="140"/>
      <c r="AH202" s="126"/>
      <c r="AI202" s="155"/>
      <c r="AJ202" s="123"/>
      <c r="AK202" s="139"/>
      <c r="AL202" s="124"/>
      <c r="AM202" s="155">
        <f>VLOOKUP(C202,'9'!$B$2:$H$1187,3,FALSE)</f>
        <v>1.9398148148148147E-2</v>
      </c>
      <c r="AN202" s="123">
        <f>VLOOKUP(C202,'9'!$B$2:$H$1187,4,FALSE)</f>
        <v>9</v>
      </c>
      <c r="AO202" s="139">
        <f>VLOOKUP(AN202,Баллы!$A$2:$B$101,2)+AP202/2</f>
        <v>85.5</v>
      </c>
      <c r="AP202" s="124">
        <f>VLOOKUP(C202,'9'!$B$2:$H$1187,6,FALSE)</f>
        <v>5</v>
      </c>
      <c r="AQ202" s="122"/>
      <c r="AR202" s="123"/>
      <c r="AS202" s="139"/>
      <c r="AT202" s="124"/>
      <c r="AU202" s="122"/>
      <c r="AV202" s="123"/>
      <c r="AW202" s="139"/>
      <c r="AX202" s="124"/>
    </row>
    <row r="203" spans="1:50" ht="14.4" customHeight="1">
      <c r="A203" s="245">
        <f>IF(D203=0," ",RANK(D203,$D$3:$D$1041,0))</f>
        <v>201</v>
      </c>
      <c r="B203" s="246">
        <v>201</v>
      </c>
      <c r="C203" s="108" t="s">
        <v>120</v>
      </c>
      <c r="D203" s="115">
        <f>I203+M203+Q203+U203+Y203+AC203+AG203+AK203+AO203+AW203+AS203</f>
        <v>85</v>
      </c>
      <c r="E203" s="115">
        <f>J203+N203+R203+V203+Z203+AD203+AH203+AL203+AP203+AX203+AT203</f>
        <v>10</v>
      </c>
      <c r="F203" s="119">
        <f>COUNTA(H203,L203,P203,T203,X203,AB203,AF203,AJ203,AN203,AV203,AR203)</f>
        <v>1</v>
      </c>
      <c r="G203" s="125"/>
      <c r="H203" s="5"/>
      <c r="I203" s="140"/>
      <c r="J203" s="126"/>
      <c r="K203" s="120"/>
      <c r="L203" s="98"/>
      <c r="M203" s="144"/>
      <c r="N203" s="129"/>
      <c r="O203" s="146"/>
      <c r="P203" s="98"/>
      <c r="Q203" s="144"/>
      <c r="R203" s="147"/>
      <c r="S203" s="121"/>
      <c r="T203" s="5"/>
      <c r="U203" s="140"/>
      <c r="V203" s="130"/>
      <c r="W203" s="149">
        <f>VLOOKUP(C203,'5'!$B$50:$H$423,3,FALSE)</f>
        <v>4.0057870370370369E-2</v>
      </c>
      <c r="X203" s="98">
        <f>VLOOKUP(C203,'5'!$B$50:$H$423,4,FALSE)</f>
        <v>11</v>
      </c>
      <c r="Y203" s="144">
        <f>VLOOKUP(X203,Баллы!$A$2:$B$101,2)+Z203/2</f>
        <v>85</v>
      </c>
      <c r="Z203" s="147">
        <f>VLOOKUP(C203,'5'!$B$50:$H$423,6,FALSE)</f>
        <v>10</v>
      </c>
      <c r="AA203" s="148"/>
      <c r="AB203" s="98"/>
      <c r="AC203" s="144"/>
      <c r="AD203" s="129"/>
      <c r="AE203" s="136"/>
      <c r="AF203" s="5"/>
      <c r="AG203" s="140"/>
      <c r="AH203" s="126"/>
      <c r="AI203" s="155"/>
      <c r="AJ203" s="123"/>
      <c r="AK203" s="139"/>
      <c r="AL203" s="124"/>
      <c r="AM203" s="155"/>
      <c r="AN203" s="123"/>
      <c r="AO203" s="139"/>
      <c r="AP203" s="124"/>
      <c r="AQ203" s="122"/>
      <c r="AR203" s="123"/>
      <c r="AS203" s="139"/>
      <c r="AT203" s="124"/>
      <c r="AU203" s="122"/>
      <c r="AV203" s="123"/>
      <c r="AW203" s="139"/>
      <c r="AX203" s="124"/>
    </row>
    <row r="204" spans="1:50" ht="14.4" customHeight="1">
      <c r="A204" s="245">
        <f>IF(D204=0," ",RANK(D204,$D$3:$D$1041,0))</f>
        <v>201</v>
      </c>
      <c r="B204" s="246">
        <v>201</v>
      </c>
      <c r="C204" s="105" t="s">
        <v>2546</v>
      </c>
      <c r="D204" s="115">
        <f>I204+M204+Q204+U204+Y204+AC204+AG204+AK204+AO204+AW204+AS204</f>
        <v>85</v>
      </c>
      <c r="E204" s="115">
        <f>J204+N204+R204+V204+Z204+AD204+AH204+AL204+AP204+AX204+AT204</f>
        <v>10</v>
      </c>
      <c r="F204" s="119">
        <f>COUNTA(H204,L204,P204,T204,X204,AB204,AF204,AJ204,AN204,AV204,AR204)</f>
        <v>1</v>
      </c>
      <c r="G204" s="125"/>
      <c r="H204" s="5"/>
      <c r="I204" s="140"/>
      <c r="J204" s="126"/>
      <c r="K204" s="120"/>
      <c r="L204" s="98"/>
      <c r="M204" s="144"/>
      <c r="N204" s="129"/>
      <c r="O204" s="146"/>
      <c r="P204" s="98"/>
      <c r="Q204" s="144"/>
      <c r="R204" s="147"/>
      <c r="S204" s="121"/>
      <c r="T204" s="5"/>
      <c r="U204" s="140"/>
      <c r="V204" s="130"/>
      <c r="W204" s="149"/>
      <c r="X204" s="98"/>
      <c r="Y204" s="144"/>
      <c r="Z204" s="147"/>
      <c r="AA204" s="148">
        <f>VLOOKUP(C204,'6'!$B$8:$H$202,3,FALSE)</f>
        <v>4.4976851851851851E-2</v>
      </c>
      <c r="AB204" s="98">
        <f>VLOOKUP(C204,'6'!$B$8:$H$202,4,FALSE)</f>
        <v>11</v>
      </c>
      <c r="AC204" s="144">
        <f>VLOOKUP(AB204,Баллы!$A$2:$B$101,2)+AD204/2</f>
        <v>85</v>
      </c>
      <c r="AD204" s="129">
        <f>VLOOKUP(C204,'6'!$B$8:$H$202,6,FALSE)</f>
        <v>10</v>
      </c>
      <c r="AE204" s="136"/>
      <c r="AF204" s="5"/>
      <c r="AG204" s="140"/>
      <c r="AH204" s="126"/>
      <c r="AI204" s="155"/>
      <c r="AJ204" s="123"/>
      <c r="AK204" s="139"/>
      <c r="AL204" s="124"/>
      <c r="AM204" s="155"/>
      <c r="AN204" s="123"/>
      <c r="AO204" s="139"/>
      <c r="AP204" s="124"/>
      <c r="AQ204" s="122"/>
      <c r="AR204" s="123"/>
      <c r="AS204" s="139"/>
      <c r="AT204" s="124"/>
      <c r="AU204" s="122"/>
      <c r="AV204" s="123"/>
      <c r="AW204" s="139"/>
      <c r="AX204" s="124"/>
    </row>
    <row r="205" spans="1:50" ht="14.4" customHeight="1">
      <c r="A205" s="245">
        <f>IF(D205=0," ",RANK(D205,$D$3:$D$1041,0))</f>
        <v>201</v>
      </c>
      <c r="B205" s="246">
        <v>201</v>
      </c>
      <c r="C205" s="283" t="s">
        <v>4538</v>
      </c>
      <c r="D205" s="115">
        <f>I205+M205+Q205+U205+Y205+AC205+AG205+AK205+AO205+AW205+AS205</f>
        <v>85</v>
      </c>
      <c r="E205" s="115">
        <f>J205+N205+R205+V205+Z205+AD205+AH205+AL205+AP205+AX205+AT205</f>
        <v>10</v>
      </c>
      <c r="F205" s="119">
        <f>COUNTA(H205,L205,P205,T205,X205,AB205,AF205,AJ205,AN205,AV205,AR205)</f>
        <v>1</v>
      </c>
      <c r="G205" s="125"/>
      <c r="H205" s="5"/>
      <c r="I205" s="140"/>
      <c r="J205" s="126"/>
      <c r="K205" s="120"/>
      <c r="L205" s="98"/>
      <c r="M205" s="144"/>
      <c r="N205" s="129"/>
      <c r="O205" s="146"/>
      <c r="P205" s="98"/>
      <c r="Q205" s="144"/>
      <c r="R205" s="147"/>
      <c r="S205" s="121"/>
      <c r="T205" s="5"/>
      <c r="U205" s="140"/>
      <c r="V205" s="130"/>
      <c r="W205" s="149"/>
      <c r="X205" s="98"/>
      <c r="Y205" s="144"/>
      <c r="Z205" s="147"/>
      <c r="AA205" s="148"/>
      <c r="AB205" s="98"/>
      <c r="AC205" s="144"/>
      <c r="AD205" s="129"/>
      <c r="AE205" s="136"/>
      <c r="AF205" s="5"/>
      <c r="AG205" s="140"/>
      <c r="AH205" s="126"/>
      <c r="AI205" s="155"/>
      <c r="AJ205" s="123"/>
      <c r="AK205" s="139"/>
      <c r="AL205" s="124"/>
      <c r="AM205" s="155">
        <f>VLOOKUP(C205,'9'!$B$2:$H$1187,3,FALSE)</f>
        <v>3.7083333333333336E-2</v>
      </c>
      <c r="AN205" s="123">
        <f>VLOOKUP(C205,'9'!$B$2:$H$1187,4,FALSE)</f>
        <v>11</v>
      </c>
      <c r="AO205" s="139">
        <f>VLOOKUP(AN205,Баллы!$A$2:$B$101,2)+AP205/2</f>
        <v>85</v>
      </c>
      <c r="AP205" s="124">
        <f>VLOOKUP(C205,'9'!$B$2:$H$1187,6,FALSE)</f>
        <v>10</v>
      </c>
      <c r="AQ205" s="122"/>
      <c r="AR205" s="123"/>
      <c r="AS205" s="139"/>
      <c r="AT205" s="124"/>
      <c r="AU205" s="122"/>
      <c r="AV205" s="123"/>
      <c r="AW205" s="139"/>
      <c r="AX205" s="124"/>
    </row>
    <row r="206" spans="1:50" ht="14.4" customHeight="1">
      <c r="A206" s="245">
        <f>IF(D206=0," ",RANK(D206,$D$3:$D$1041,0))</f>
        <v>204</v>
      </c>
      <c r="B206" s="246">
        <v>204</v>
      </c>
      <c r="C206" s="107" t="s">
        <v>1947</v>
      </c>
      <c r="D206" s="115">
        <f>I206+M206+Q206+U206+Y206+AC206+AG206+AK206+AO206+AW206+AS206</f>
        <v>84</v>
      </c>
      <c r="E206" s="115">
        <f>J206+N206+R206+V206+Z206+AD206+AH206+AL206+AP206+AX206+AT206</f>
        <v>20</v>
      </c>
      <c r="F206" s="119">
        <f>COUNTA(H206,L206,P206,T206,X206,AB206,AF206,AJ206,AN206,AV206,AR206)</f>
        <v>1</v>
      </c>
      <c r="G206" s="125"/>
      <c r="H206" s="5"/>
      <c r="I206" s="140"/>
      <c r="J206" s="126"/>
      <c r="K206" s="120"/>
      <c r="L206" s="98"/>
      <c r="M206" s="144"/>
      <c r="N206" s="129"/>
      <c r="O206" s="146"/>
      <c r="P206" s="98"/>
      <c r="Q206" s="144"/>
      <c r="R206" s="147"/>
      <c r="S206" s="121">
        <f>VLOOKUP(C206,'4'!$B$2:$I$1053,3,FALSE)</f>
        <v>9.4826388888888891E-2</v>
      </c>
      <c r="T206" s="5">
        <f>VLOOKUP(C206,'4'!$B$2:$I$1053,4,FALSE)</f>
        <v>17</v>
      </c>
      <c r="U206" s="140">
        <f>VLOOKUP(T206,Баллы!$A$2:$B$101,2)+V206/2</f>
        <v>84</v>
      </c>
      <c r="V206" s="130">
        <f>VLOOKUP(C206,'4'!$B$2:$I$1053,6,FALSE)</f>
        <v>20</v>
      </c>
      <c r="W206" s="149"/>
      <c r="X206" s="98"/>
      <c r="Y206" s="144"/>
      <c r="Z206" s="147"/>
      <c r="AA206" s="148"/>
      <c r="AB206" s="98"/>
      <c r="AC206" s="144"/>
      <c r="AD206" s="129"/>
      <c r="AE206" s="136"/>
      <c r="AF206" s="5"/>
      <c r="AG206" s="140"/>
      <c r="AH206" s="126"/>
      <c r="AI206" s="155"/>
      <c r="AJ206" s="123"/>
      <c r="AK206" s="139"/>
      <c r="AL206" s="124"/>
      <c r="AM206" s="155"/>
      <c r="AN206" s="123"/>
      <c r="AO206" s="139"/>
      <c r="AP206" s="124"/>
      <c r="AQ206" s="122"/>
      <c r="AR206" s="123"/>
      <c r="AS206" s="139"/>
      <c r="AT206" s="124"/>
      <c r="AU206" s="122"/>
      <c r="AV206" s="123"/>
      <c r="AW206" s="139"/>
      <c r="AX206" s="124"/>
    </row>
    <row r="207" spans="1:50" ht="14.4" customHeight="1">
      <c r="A207" s="245">
        <f>IF(D207=0," ",RANK(D207,$D$3:$D$1041,0))</f>
        <v>204</v>
      </c>
      <c r="B207" s="246">
        <v>205</v>
      </c>
      <c r="C207" s="111" t="s">
        <v>1412</v>
      </c>
      <c r="D207" s="115">
        <f>I207+M207+Q207+U207+Y207+AC207+AG207+AK207+AO207+AW207+AS207</f>
        <v>84</v>
      </c>
      <c r="E207" s="115">
        <f>J207+N207+R207+V207+Z207+AD207+AH207+AL207+AP207+AX207+AT207</f>
        <v>12</v>
      </c>
      <c r="F207" s="119">
        <f>COUNTA(H207,L207,P207,T207,X207,AB207,AF207,AJ207,AN207,AV207,AR207)</f>
        <v>1</v>
      </c>
      <c r="G207" s="125"/>
      <c r="H207" s="5"/>
      <c r="I207" s="140"/>
      <c r="J207" s="126"/>
      <c r="K207" s="120"/>
      <c r="L207" s="98"/>
      <c r="M207" s="144"/>
      <c r="N207" s="129"/>
      <c r="O207" s="146"/>
      <c r="P207" s="98"/>
      <c r="Q207" s="144"/>
      <c r="R207" s="147"/>
      <c r="S207" s="121"/>
      <c r="T207" s="5"/>
      <c r="U207" s="140"/>
      <c r="V207" s="130"/>
      <c r="W207" s="149"/>
      <c r="X207" s="98"/>
      <c r="Y207" s="144"/>
      <c r="Z207" s="147"/>
      <c r="AA207" s="148"/>
      <c r="AB207" s="98"/>
      <c r="AC207" s="144"/>
      <c r="AD207" s="129"/>
      <c r="AE207" s="136">
        <f>VLOOKUP(C207,'7'!$B$11:$H$105,3,FALSE)</f>
        <v>6.6805555555555562E-2</v>
      </c>
      <c r="AF207" s="5">
        <f>VLOOKUP(C207,'7'!$B$11:$H$105,4,FALSE)</f>
        <v>13</v>
      </c>
      <c r="AG207" s="140">
        <f>VLOOKUP(AF207,Баллы!$A$2:$B$101,2)+AH207/2</f>
        <v>84</v>
      </c>
      <c r="AH207" s="126">
        <f>VLOOKUP(C207,'7'!$B$11:$H$105,6,FALSE)</f>
        <v>12</v>
      </c>
      <c r="AI207" s="155"/>
      <c r="AJ207" s="123"/>
      <c r="AK207" s="139"/>
      <c r="AL207" s="124"/>
      <c r="AM207" s="155"/>
      <c r="AN207" s="123"/>
      <c r="AO207" s="139"/>
      <c r="AP207" s="124"/>
      <c r="AQ207" s="122"/>
      <c r="AR207" s="123"/>
      <c r="AS207" s="139"/>
      <c r="AT207" s="124"/>
      <c r="AU207" s="122"/>
      <c r="AV207" s="123"/>
      <c r="AW207" s="139"/>
      <c r="AX207" s="124"/>
    </row>
    <row r="208" spans="1:50" ht="14.4" customHeight="1">
      <c r="A208" s="245">
        <f>IF(D208=0," ",RANK(D208,$D$3:$D$1041,0))</f>
        <v>204</v>
      </c>
      <c r="B208" s="246">
        <v>206</v>
      </c>
      <c r="C208" s="283" t="s">
        <v>4539</v>
      </c>
      <c r="D208" s="115">
        <f>I208+M208+Q208+U208+Y208+AC208+AG208+AK208+AO208+AW208+AS208</f>
        <v>84</v>
      </c>
      <c r="E208" s="115">
        <f>J208+N208+R208+V208+Z208+AD208+AH208+AL208+AP208+AX208+AT208</f>
        <v>10</v>
      </c>
      <c r="F208" s="119">
        <f>COUNTA(H208,L208,P208,T208,X208,AB208,AF208,AJ208,AN208,AV208,AR208)</f>
        <v>1</v>
      </c>
      <c r="G208" s="125"/>
      <c r="H208" s="5"/>
      <c r="I208" s="140"/>
      <c r="J208" s="126"/>
      <c r="K208" s="120"/>
      <c r="L208" s="98"/>
      <c r="M208" s="144"/>
      <c r="N208" s="129"/>
      <c r="O208" s="146"/>
      <c r="P208" s="98"/>
      <c r="Q208" s="144"/>
      <c r="R208" s="147"/>
      <c r="S208" s="121"/>
      <c r="T208" s="5"/>
      <c r="U208" s="140"/>
      <c r="V208" s="130"/>
      <c r="W208" s="149"/>
      <c r="X208" s="98"/>
      <c r="Y208" s="144"/>
      <c r="Z208" s="147"/>
      <c r="AA208" s="148"/>
      <c r="AB208" s="98"/>
      <c r="AC208" s="144"/>
      <c r="AD208" s="129"/>
      <c r="AE208" s="136"/>
      <c r="AF208" s="5"/>
      <c r="AG208" s="140"/>
      <c r="AH208" s="126"/>
      <c r="AI208" s="155"/>
      <c r="AJ208" s="123"/>
      <c r="AK208" s="139"/>
      <c r="AL208" s="124"/>
      <c r="AM208" s="155">
        <f>VLOOKUP(C208,'9'!$B$2:$H$1187,3,FALSE)</f>
        <v>3.7962962962962962E-2</v>
      </c>
      <c r="AN208" s="123">
        <f>VLOOKUP(C208,'9'!$B$2:$H$1187,4,FALSE)</f>
        <v>12</v>
      </c>
      <c r="AO208" s="139">
        <f>VLOOKUP(AN208,Баллы!$A$2:$B$101,2)+AP208/2</f>
        <v>84</v>
      </c>
      <c r="AP208" s="124">
        <f>VLOOKUP(C208,'9'!$B$2:$H$1187,6,FALSE)</f>
        <v>10</v>
      </c>
      <c r="AQ208" s="122"/>
      <c r="AR208" s="123"/>
      <c r="AS208" s="139"/>
      <c r="AT208" s="124"/>
      <c r="AU208" s="122"/>
      <c r="AV208" s="123"/>
      <c r="AW208" s="139"/>
      <c r="AX208" s="124"/>
    </row>
    <row r="209" spans="1:50" ht="14.4" customHeight="1">
      <c r="A209" s="245">
        <f>IF(D209=0," ",RANK(D209,$D$3:$D$1041,0))</f>
        <v>207</v>
      </c>
      <c r="B209" s="246">
        <v>207</v>
      </c>
      <c r="C209" s="104" t="s">
        <v>2676</v>
      </c>
      <c r="D209" s="115">
        <f>I209+M209+Q209+U209+Y209+AC209+AG209+AK209+AO209+AW209+AS209</f>
        <v>83.5</v>
      </c>
      <c r="E209" s="115">
        <f>J209+N209+R209+V209+Z209+AD209+AH209+AL209+AP209+AX209+AT209</f>
        <v>15</v>
      </c>
      <c r="F209" s="119">
        <f>COUNTA(H209,L209,P209,T209,X209,AB209,AF209,AJ209,AN209,AV209,AR209)</f>
        <v>1</v>
      </c>
      <c r="G209" s="125"/>
      <c r="H209" s="5"/>
      <c r="I209" s="140"/>
      <c r="J209" s="126"/>
      <c r="K209" s="120">
        <f>VLOOKUP(C209,'2'!$B$101:$H$575,3,FALSE)</f>
        <v>5.7766203703703702E-2</v>
      </c>
      <c r="L209" s="98">
        <f>VLOOKUP(C209,'2'!$B$101:$H$575,4,FALSE)</f>
        <v>15</v>
      </c>
      <c r="M209" s="144">
        <f>VLOOKUP(L209,Баллы!$A$2:$B$101,2)+N209/2</f>
        <v>83.5</v>
      </c>
      <c r="N209" s="129">
        <f>VLOOKUP(C209,'2'!$B$101:$H$575,6,FALSE)</f>
        <v>15</v>
      </c>
      <c r="O209" s="146"/>
      <c r="P209" s="98"/>
      <c r="Q209" s="144"/>
      <c r="R209" s="147"/>
      <c r="S209" s="121"/>
      <c r="T209" s="5"/>
      <c r="U209" s="140"/>
      <c r="V209" s="130"/>
      <c r="W209" s="149"/>
      <c r="X209" s="98"/>
      <c r="Y209" s="144"/>
      <c r="Z209" s="147"/>
      <c r="AA209" s="148"/>
      <c r="AB209" s="98"/>
      <c r="AC209" s="144"/>
      <c r="AD209" s="129"/>
      <c r="AE209" s="136"/>
      <c r="AF209" s="5"/>
      <c r="AG209" s="140"/>
      <c r="AH209" s="126"/>
      <c r="AI209" s="155"/>
      <c r="AJ209" s="123"/>
      <c r="AK209" s="139"/>
      <c r="AL209" s="124"/>
      <c r="AM209" s="155"/>
      <c r="AN209" s="123"/>
      <c r="AO209" s="139"/>
      <c r="AP209" s="124"/>
      <c r="AQ209" s="122"/>
      <c r="AR209" s="123"/>
      <c r="AS209" s="139"/>
      <c r="AT209" s="124"/>
      <c r="AU209" s="122"/>
      <c r="AV209" s="123"/>
      <c r="AW209" s="139"/>
      <c r="AX209" s="124"/>
    </row>
    <row r="210" spans="1:50" ht="14.4" customHeight="1">
      <c r="A210" s="245">
        <f>IF(D210=0," ",RANK(D210,$D$3:$D$1041,0))</f>
        <v>207</v>
      </c>
      <c r="B210" s="246">
        <v>208</v>
      </c>
      <c r="C210" s="104" t="s">
        <v>814</v>
      </c>
      <c r="D210" s="115">
        <f>I210+M210+Q210+U210+Y210+AC210+AG210+AK210+AO210+AW210+AS210</f>
        <v>83.5</v>
      </c>
      <c r="E210" s="115">
        <f>J210+N210+R210+V210+Z210+AD210+AH210+AL210+AP210+AX210+AT210</f>
        <v>5</v>
      </c>
      <c r="F210" s="119">
        <f>COUNTA(H210,L210,P210,T210,X210,AB210,AF210,AJ210,AN210,AV210,AR210)</f>
        <v>1</v>
      </c>
      <c r="G210" s="125"/>
      <c r="H210" s="5"/>
      <c r="I210" s="140"/>
      <c r="J210" s="126"/>
      <c r="K210" s="120">
        <f>VLOOKUP(C210,'2'!$B$101:$H$575,3,FALSE)</f>
        <v>2.1562499999999998E-2</v>
      </c>
      <c r="L210" s="98">
        <f>VLOOKUP(C210,'2'!$B$101:$H$575,4,FALSE)</f>
        <v>10</v>
      </c>
      <c r="M210" s="144">
        <f>VLOOKUP(L210,Баллы!$A$2:$B$101,2)+N210/2</f>
        <v>83.5</v>
      </c>
      <c r="N210" s="129">
        <f>VLOOKUP(C210,'2'!$B$101:$H$575,6,FALSE)</f>
        <v>5</v>
      </c>
      <c r="O210" s="146"/>
      <c r="P210" s="98"/>
      <c r="Q210" s="144"/>
      <c r="R210" s="147"/>
      <c r="S210" s="121"/>
      <c r="T210" s="5"/>
      <c r="U210" s="140"/>
      <c r="V210" s="130"/>
      <c r="W210" s="149"/>
      <c r="X210" s="98"/>
      <c r="Y210" s="144"/>
      <c r="Z210" s="147"/>
      <c r="AA210" s="148"/>
      <c r="AB210" s="98"/>
      <c r="AC210" s="144"/>
      <c r="AD210" s="129"/>
      <c r="AE210" s="136"/>
      <c r="AF210" s="5"/>
      <c r="AG210" s="140"/>
      <c r="AH210" s="126"/>
      <c r="AI210" s="155"/>
      <c r="AJ210" s="123"/>
      <c r="AK210" s="139"/>
      <c r="AL210" s="124"/>
      <c r="AM210" s="155"/>
      <c r="AN210" s="123"/>
      <c r="AO210" s="139"/>
      <c r="AP210" s="124"/>
      <c r="AQ210" s="122"/>
      <c r="AR210" s="123"/>
      <c r="AS210" s="139"/>
      <c r="AT210" s="124"/>
      <c r="AU210" s="122"/>
      <c r="AV210" s="123"/>
      <c r="AW210" s="139"/>
      <c r="AX210" s="124"/>
    </row>
    <row r="211" spans="1:50" ht="14.4" customHeight="1">
      <c r="A211" s="245">
        <f>IF(D211=0," ",RANK(D211,$D$3:$D$1041,0))</f>
        <v>207</v>
      </c>
      <c r="B211" s="246">
        <v>208</v>
      </c>
      <c r="C211" s="106" t="s">
        <v>2654</v>
      </c>
      <c r="D211" s="115">
        <f>I211+M211+Q211+U211+Y211+AC211+AG211+AK211+AO211+AW211+AS211</f>
        <v>83.5</v>
      </c>
      <c r="E211" s="115">
        <f>J211+N211+R211+V211+Z211+AD211+AH211+AL211+AP211+AX211+AT211</f>
        <v>5</v>
      </c>
      <c r="F211" s="119">
        <f>COUNTA(H211,L211,P211,T211,X211,AB211,AF211,AJ211,AN211,AV211,AR211)</f>
        <v>1</v>
      </c>
      <c r="G211" s="125"/>
      <c r="H211" s="5"/>
      <c r="I211" s="140"/>
      <c r="J211" s="126"/>
      <c r="K211" s="120"/>
      <c r="L211" s="98"/>
      <c r="M211" s="144"/>
      <c r="N211" s="129"/>
      <c r="O211" s="146"/>
      <c r="P211" s="98"/>
      <c r="Q211" s="144"/>
      <c r="R211" s="147"/>
      <c r="S211" s="121">
        <f>VLOOKUP(C211,'4'!$B$2:$I$1053,3,FALSE)</f>
        <v>1.5636574074074074E-2</v>
      </c>
      <c r="T211" s="5">
        <f>VLOOKUP(C211,'4'!$B$2:$I$1053,4,FALSE)</f>
        <v>10</v>
      </c>
      <c r="U211" s="140">
        <f>VLOOKUP(T211,Баллы!$A$2:$B$101,2)+V211/2</f>
        <v>83.5</v>
      </c>
      <c r="V211" s="130">
        <f>VLOOKUP(C211,'4'!$B$2:$I$1053,6,FALSE)</f>
        <v>5</v>
      </c>
      <c r="W211" s="149"/>
      <c r="X211" s="98"/>
      <c r="Y211" s="144"/>
      <c r="Z211" s="147"/>
      <c r="AA211" s="148"/>
      <c r="AB211" s="98"/>
      <c r="AC211" s="144"/>
      <c r="AD211" s="129"/>
      <c r="AE211" s="136"/>
      <c r="AF211" s="5"/>
      <c r="AG211" s="140"/>
      <c r="AH211" s="126"/>
      <c r="AI211" s="155"/>
      <c r="AJ211" s="123"/>
      <c r="AK211" s="139"/>
      <c r="AL211" s="124"/>
      <c r="AM211" s="155"/>
      <c r="AN211" s="123"/>
      <c r="AO211" s="139"/>
      <c r="AP211" s="124"/>
      <c r="AQ211" s="122"/>
      <c r="AR211" s="123"/>
      <c r="AS211" s="139"/>
      <c r="AT211" s="124"/>
      <c r="AU211" s="122"/>
      <c r="AV211" s="123"/>
      <c r="AW211" s="139"/>
      <c r="AX211" s="124"/>
    </row>
    <row r="212" spans="1:50" ht="14.4" customHeight="1">
      <c r="A212" s="245">
        <f>IF(D212=0," ",RANK(D212,$D$3:$D$1041,0))</f>
        <v>207</v>
      </c>
      <c r="B212" s="246">
        <v>208</v>
      </c>
      <c r="C212" s="283" t="s">
        <v>5029</v>
      </c>
      <c r="D212" s="115">
        <f>I212+M212+Q212+U212+Y212+AC212+AG212+AK212+AO212+AW212+AS212</f>
        <v>83.5</v>
      </c>
      <c r="E212" s="115">
        <f>J212+N212+R212+V212+Z212+AD212+AH212+AL212+AP212+AX212+AT212</f>
        <v>5</v>
      </c>
      <c r="F212" s="119">
        <f>COUNTA(H212,L212,P212,T212,X212,AB212,AF212,AJ212,AN212,AV212,AR212)</f>
        <v>1</v>
      </c>
      <c r="G212" s="125"/>
      <c r="H212" s="5"/>
      <c r="I212" s="140"/>
      <c r="J212" s="126"/>
      <c r="K212" s="120"/>
      <c r="L212" s="98"/>
      <c r="M212" s="144"/>
      <c r="N212" s="129"/>
      <c r="O212" s="146"/>
      <c r="P212" s="98"/>
      <c r="Q212" s="144"/>
      <c r="R212" s="147"/>
      <c r="S212" s="121"/>
      <c r="T212" s="5"/>
      <c r="U212" s="140"/>
      <c r="V212" s="130"/>
      <c r="W212" s="149"/>
      <c r="X212" s="98"/>
      <c r="Y212" s="144"/>
      <c r="Z212" s="147"/>
      <c r="AA212" s="148"/>
      <c r="AB212" s="98"/>
      <c r="AC212" s="144"/>
      <c r="AD212" s="129"/>
      <c r="AE212" s="136"/>
      <c r="AF212" s="5"/>
      <c r="AG212" s="140"/>
      <c r="AH212" s="126"/>
      <c r="AI212" s="155"/>
      <c r="AJ212" s="123"/>
      <c r="AK212" s="139"/>
      <c r="AL212" s="124"/>
      <c r="AM212" s="155">
        <f>VLOOKUP(C212,'9'!$B$2:$H$1187,3,FALSE)</f>
        <v>1.8749999999999999E-2</v>
      </c>
      <c r="AN212" s="123">
        <f>VLOOKUP(C212,'9'!$B$2:$H$1187,4,FALSE)</f>
        <v>10</v>
      </c>
      <c r="AO212" s="139">
        <f>VLOOKUP(AN212,Баллы!$A$2:$B$101,2)+AP212/2</f>
        <v>83.5</v>
      </c>
      <c r="AP212" s="124">
        <f>VLOOKUP(C212,'9'!$B$2:$H$1187,6,FALSE)</f>
        <v>5</v>
      </c>
      <c r="AQ212" s="122"/>
      <c r="AR212" s="123"/>
      <c r="AS212" s="139"/>
      <c r="AT212" s="124"/>
      <c r="AU212" s="122"/>
      <c r="AV212" s="123"/>
      <c r="AW212" s="139"/>
      <c r="AX212" s="124"/>
    </row>
    <row r="213" spans="1:50" ht="14.4" customHeight="1">
      <c r="A213" s="245">
        <f>IF(D213=0," ",RANK(D213,$D$3:$D$1041,0))</f>
        <v>211</v>
      </c>
      <c r="B213" s="246">
        <v>211</v>
      </c>
      <c r="C213" s="104" t="s">
        <v>644</v>
      </c>
      <c r="D213" s="115">
        <f>I213+M213+Q213+U213+Y213+AC213+AG213+AK213+AO213+AW213+AS213</f>
        <v>83</v>
      </c>
      <c r="E213" s="115">
        <f>J213+N213+R213+V213+Z213+AD213+AH213+AL213+AP213+AX213+AT213</f>
        <v>20</v>
      </c>
      <c r="F213" s="119">
        <f>COUNTA(H213,L213,P213,T213,X213,AB213,AF213,AJ213,AN213,AV213,AR213)</f>
        <v>2</v>
      </c>
      <c r="G213" s="125">
        <f>VLOOKUP(C213,'1'!$B$46:$H$384,3,FALSE)</f>
        <v>4.4398148148148152E-2</v>
      </c>
      <c r="H213" s="5">
        <f>VLOOKUP(C213,'1'!$B$46:$H$384,4,FALSE)</f>
        <v>27</v>
      </c>
      <c r="I213" s="140">
        <f>VLOOKUP(H213,Баллы!$A$2:$B$101,2)+J213/2</f>
        <v>69</v>
      </c>
      <c r="J213" s="126">
        <f>VLOOKUP(C213,'1'!$B$46:$H$384,6,FALSE)</f>
        <v>10</v>
      </c>
      <c r="K213" s="120"/>
      <c r="L213" s="98"/>
      <c r="M213" s="144"/>
      <c r="N213" s="129"/>
      <c r="O213" s="146"/>
      <c r="P213" s="98"/>
      <c r="Q213" s="144"/>
      <c r="R213" s="147"/>
      <c r="S213" s="121">
        <f>VLOOKUP(C213,'4'!$B$2:$I$1053,3,FALSE)</f>
        <v>4.5856481481481484E-2</v>
      </c>
      <c r="T213" s="5">
        <f>VLOOKUP(C213,'4'!$B$2:$I$1053,4,FALSE)</f>
        <v>82</v>
      </c>
      <c r="U213" s="140">
        <f>VLOOKUP(T213,Баллы!$A$2:$B$101,2)+V213/2</f>
        <v>14</v>
      </c>
      <c r="V213" s="130">
        <f>VLOOKUP(C213,'4'!$B$2:$I$1053,6,FALSE)</f>
        <v>10</v>
      </c>
      <c r="W213" s="149"/>
      <c r="X213" s="98"/>
      <c r="Y213" s="144"/>
      <c r="Z213" s="147"/>
      <c r="AA213" s="148"/>
      <c r="AB213" s="98"/>
      <c r="AC213" s="144"/>
      <c r="AD213" s="129"/>
      <c r="AE213" s="136"/>
      <c r="AF213" s="5"/>
      <c r="AG213" s="140"/>
      <c r="AH213" s="126"/>
      <c r="AI213" s="155"/>
      <c r="AJ213" s="123"/>
      <c r="AK213" s="139"/>
      <c r="AL213" s="124"/>
      <c r="AM213" s="155"/>
      <c r="AN213" s="123"/>
      <c r="AO213" s="139"/>
      <c r="AP213" s="124"/>
      <c r="AQ213" s="122"/>
      <c r="AR213" s="123"/>
      <c r="AS213" s="139"/>
      <c r="AT213" s="124"/>
      <c r="AU213" s="122"/>
      <c r="AV213" s="123"/>
      <c r="AW213" s="139"/>
      <c r="AX213" s="124"/>
    </row>
    <row r="214" spans="1:50" ht="14.4" customHeight="1">
      <c r="A214" s="245">
        <f>IF(D214=0," ",RANK(D214,$D$3:$D$1041,0))</f>
        <v>211</v>
      </c>
      <c r="B214" s="246">
        <v>212</v>
      </c>
      <c r="C214" s="107" t="s">
        <v>2109</v>
      </c>
      <c r="D214" s="115">
        <f>I214+M214+Q214+U214+Y214+AC214+AG214+AK214+AO214+AW214+AS214</f>
        <v>83</v>
      </c>
      <c r="E214" s="115">
        <f>J214+N214+R214+V214+Z214+AD214+AH214+AL214+AP214+AX214+AT214</f>
        <v>20</v>
      </c>
      <c r="F214" s="119">
        <f>COUNTA(H214,L214,P214,T214,X214,AB214,AF214,AJ214,AN214,AV214,AR214)</f>
        <v>1</v>
      </c>
      <c r="G214" s="125"/>
      <c r="H214" s="5"/>
      <c r="I214" s="140"/>
      <c r="J214" s="126"/>
      <c r="K214" s="120"/>
      <c r="L214" s="98"/>
      <c r="M214" s="144"/>
      <c r="N214" s="129"/>
      <c r="O214" s="146"/>
      <c r="P214" s="98"/>
      <c r="Q214" s="144"/>
      <c r="R214" s="147"/>
      <c r="S214" s="121">
        <f>VLOOKUP(C214,'4'!$B$2:$I$1053,3,FALSE)</f>
        <v>9.7604166666666672E-2</v>
      </c>
      <c r="T214" s="5">
        <f>VLOOKUP(C214,'4'!$B$2:$I$1053,4,FALSE)</f>
        <v>18</v>
      </c>
      <c r="U214" s="140">
        <f>VLOOKUP(T214,Баллы!$A$2:$B$101,2)+V214/2</f>
        <v>83</v>
      </c>
      <c r="V214" s="130">
        <f>VLOOKUP(C214,'4'!$B$2:$I$1053,6,FALSE)</f>
        <v>20</v>
      </c>
      <c r="W214" s="149"/>
      <c r="X214" s="98"/>
      <c r="Y214" s="144"/>
      <c r="Z214" s="147"/>
      <c r="AA214" s="148"/>
      <c r="AB214" s="98"/>
      <c r="AC214" s="144"/>
      <c r="AD214" s="129"/>
      <c r="AE214" s="136"/>
      <c r="AF214" s="5"/>
      <c r="AG214" s="140"/>
      <c r="AH214" s="126"/>
      <c r="AI214" s="155"/>
      <c r="AJ214" s="123"/>
      <c r="AK214" s="139"/>
      <c r="AL214" s="124"/>
      <c r="AM214" s="155"/>
      <c r="AN214" s="123"/>
      <c r="AO214" s="139"/>
      <c r="AP214" s="124"/>
      <c r="AQ214" s="122"/>
      <c r="AR214" s="123"/>
      <c r="AS214" s="139"/>
      <c r="AT214" s="124"/>
      <c r="AU214" s="122"/>
      <c r="AV214" s="123"/>
      <c r="AW214" s="139"/>
      <c r="AX214" s="124"/>
    </row>
    <row r="215" spans="1:50" ht="14.4" customHeight="1">
      <c r="A215" s="245">
        <f>IF(D215=0," ",RANK(D215,$D$3:$D$1041,0))</f>
        <v>211</v>
      </c>
      <c r="B215" s="246">
        <v>213</v>
      </c>
      <c r="C215" s="111" t="s">
        <v>250</v>
      </c>
      <c r="D215" s="115">
        <f>I215+M215+Q215+U215+Y215+AC215+AG215+AK215+AO215+AW215+AS215</f>
        <v>83</v>
      </c>
      <c r="E215" s="115">
        <f>J215+N215+R215+V215+Z215+AD215+AH215+AL215+AP215+AX215+AT215</f>
        <v>12</v>
      </c>
      <c r="F215" s="119">
        <f>COUNTA(H215,L215,P215,T215,X215,AB215,AF215,AJ215,AN215,AV215,AR215)</f>
        <v>1</v>
      </c>
      <c r="G215" s="125"/>
      <c r="H215" s="5"/>
      <c r="I215" s="140"/>
      <c r="J215" s="126"/>
      <c r="K215" s="120"/>
      <c r="L215" s="98"/>
      <c r="M215" s="144"/>
      <c r="N215" s="129"/>
      <c r="O215" s="146"/>
      <c r="P215" s="98"/>
      <c r="Q215" s="144"/>
      <c r="R215" s="147"/>
      <c r="S215" s="121"/>
      <c r="T215" s="5"/>
      <c r="U215" s="140"/>
      <c r="V215" s="130"/>
      <c r="W215" s="149"/>
      <c r="X215" s="98"/>
      <c r="Y215" s="144"/>
      <c r="Z215" s="147"/>
      <c r="AA215" s="148"/>
      <c r="AB215" s="98"/>
      <c r="AC215" s="144"/>
      <c r="AD215" s="129"/>
      <c r="AE215" s="136">
        <f>VLOOKUP(C215,'7'!$B$11:$H$105,3,FALSE)</f>
        <v>6.7766203703703703E-2</v>
      </c>
      <c r="AF215" s="5">
        <f>VLOOKUP(C215,'7'!$B$11:$H$105,4,FALSE)</f>
        <v>14</v>
      </c>
      <c r="AG215" s="140">
        <f>VLOOKUP(AF215,Баллы!$A$2:$B$101,2)+AH215/2</f>
        <v>83</v>
      </c>
      <c r="AH215" s="126">
        <f>VLOOKUP(C215,'7'!$B$11:$H$105,6,FALSE)</f>
        <v>12</v>
      </c>
      <c r="AI215" s="155"/>
      <c r="AJ215" s="123"/>
      <c r="AK215" s="139"/>
      <c r="AL215" s="124"/>
      <c r="AM215" s="155"/>
      <c r="AN215" s="123"/>
      <c r="AO215" s="139"/>
      <c r="AP215" s="124"/>
      <c r="AQ215" s="122"/>
      <c r="AR215" s="123"/>
      <c r="AS215" s="139"/>
      <c r="AT215" s="124"/>
      <c r="AU215" s="122"/>
      <c r="AV215" s="123"/>
      <c r="AW215" s="139"/>
      <c r="AX215" s="124"/>
    </row>
    <row r="216" spans="1:50" ht="14.4" customHeight="1">
      <c r="A216" s="245">
        <f>IF(D216=0," ",RANK(D216,$D$3:$D$1041,0))</f>
        <v>211</v>
      </c>
      <c r="B216" s="246">
        <v>214</v>
      </c>
      <c r="C216" s="108" t="s">
        <v>1151</v>
      </c>
      <c r="D216" s="115">
        <f>I216+M216+Q216+U216+Y216+AC216+AG216+AK216+AO216+AW216+AS216</f>
        <v>83</v>
      </c>
      <c r="E216" s="115">
        <f>J216+N216+R216+V216+Z216+AD216+AH216+AL216+AP216+AX216+AT216</f>
        <v>10</v>
      </c>
      <c r="F216" s="119">
        <f>COUNTA(H216,L216,P216,T216,X216,AB216,AF216,AJ216,AN216,AV216,AR216)</f>
        <v>1</v>
      </c>
      <c r="G216" s="125"/>
      <c r="H216" s="5"/>
      <c r="I216" s="140"/>
      <c r="J216" s="126"/>
      <c r="K216" s="120"/>
      <c r="L216" s="98"/>
      <c r="M216" s="144"/>
      <c r="N216" s="129"/>
      <c r="O216" s="146"/>
      <c r="P216" s="98"/>
      <c r="Q216" s="144"/>
      <c r="R216" s="147"/>
      <c r="S216" s="121"/>
      <c r="T216" s="5"/>
      <c r="U216" s="140"/>
      <c r="V216" s="130"/>
      <c r="W216" s="149">
        <f>VLOOKUP(C216,'5'!$B$50:$H$423,3,FALSE)</f>
        <v>4.0081018518518523E-2</v>
      </c>
      <c r="X216" s="98">
        <f>VLOOKUP(C216,'5'!$B$50:$H$423,4,FALSE)</f>
        <v>13</v>
      </c>
      <c r="Y216" s="144">
        <f>VLOOKUP(X216,Баллы!$A$2:$B$101,2)+Z216/2</f>
        <v>83</v>
      </c>
      <c r="Z216" s="147">
        <f>VLOOKUP(C216,'5'!$B$50:$H$423,6,FALSE)</f>
        <v>10</v>
      </c>
      <c r="AA216" s="148"/>
      <c r="AB216" s="98"/>
      <c r="AC216" s="144"/>
      <c r="AD216" s="129"/>
      <c r="AE216" s="136"/>
      <c r="AF216" s="5"/>
      <c r="AG216" s="140"/>
      <c r="AH216" s="126"/>
      <c r="AI216" s="155"/>
      <c r="AJ216" s="123"/>
      <c r="AK216" s="139"/>
      <c r="AL216" s="124"/>
      <c r="AM216" s="155"/>
      <c r="AN216" s="123"/>
      <c r="AO216" s="139"/>
      <c r="AP216" s="124"/>
      <c r="AQ216" s="122"/>
      <c r="AR216" s="123"/>
      <c r="AS216" s="139"/>
      <c r="AT216" s="124"/>
      <c r="AU216" s="122"/>
      <c r="AV216" s="123"/>
      <c r="AW216" s="139"/>
      <c r="AX216" s="124"/>
    </row>
    <row r="217" spans="1:50" ht="14.4" customHeight="1">
      <c r="A217" s="245">
        <f>IF(D217=0," ",RANK(D217,$D$3:$D$1041,0))</f>
        <v>211</v>
      </c>
      <c r="B217" s="246">
        <v>214</v>
      </c>
      <c r="C217" s="283" t="s">
        <v>4541</v>
      </c>
      <c r="D217" s="115">
        <f>I217+M217+Q217+U217+Y217+AC217+AG217+AK217+AO217+AW217+AS217</f>
        <v>83</v>
      </c>
      <c r="E217" s="115">
        <f>J217+N217+R217+V217+Z217+AD217+AH217+AL217+AP217+AX217+AT217</f>
        <v>10</v>
      </c>
      <c r="F217" s="119">
        <f>COUNTA(H217,L217,P217,T217,X217,AB217,AF217,AJ217,AN217,AV217,AR217)</f>
        <v>1</v>
      </c>
      <c r="G217" s="125"/>
      <c r="H217" s="5"/>
      <c r="I217" s="140"/>
      <c r="J217" s="126"/>
      <c r="K217" s="120"/>
      <c r="L217" s="98"/>
      <c r="M217" s="144"/>
      <c r="N217" s="129"/>
      <c r="O217" s="146"/>
      <c r="P217" s="98"/>
      <c r="Q217" s="144"/>
      <c r="R217" s="147"/>
      <c r="S217" s="121"/>
      <c r="T217" s="5"/>
      <c r="U217" s="140"/>
      <c r="V217" s="130"/>
      <c r="W217" s="149"/>
      <c r="X217" s="98"/>
      <c r="Y217" s="144"/>
      <c r="Z217" s="147"/>
      <c r="AA217" s="148"/>
      <c r="AB217" s="98"/>
      <c r="AC217" s="144"/>
      <c r="AD217" s="129"/>
      <c r="AE217" s="136"/>
      <c r="AF217" s="5"/>
      <c r="AG217" s="140"/>
      <c r="AH217" s="126"/>
      <c r="AI217" s="155"/>
      <c r="AJ217" s="123"/>
      <c r="AK217" s="139"/>
      <c r="AL217" s="124"/>
      <c r="AM217" s="155">
        <f>VLOOKUP(C217,'9'!$B$2:$H$1187,3,FALSE)</f>
        <v>3.8032407407407411E-2</v>
      </c>
      <c r="AN217" s="123">
        <f>VLOOKUP(C217,'9'!$B$2:$H$1187,4,FALSE)</f>
        <v>13</v>
      </c>
      <c r="AO217" s="139">
        <f>VLOOKUP(AN217,Баллы!$A$2:$B$101,2)+AP217/2</f>
        <v>83</v>
      </c>
      <c r="AP217" s="124">
        <f>VLOOKUP(C217,'9'!$B$2:$H$1187,6,FALSE)</f>
        <v>10</v>
      </c>
      <c r="AQ217" s="122"/>
      <c r="AR217" s="123"/>
      <c r="AS217" s="139"/>
      <c r="AT217" s="124"/>
      <c r="AU217" s="122"/>
      <c r="AV217" s="123"/>
      <c r="AW217" s="139"/>
      <c r="AX217" s="124"/>
    </row>
    <row r="218" spans="1:50" ht="14.4" customHeight="1">
      <c r="A218" s="245">
        <f>IF(D218=0," ",RANK(D218,$D$3:$D$1041,0))</f>
        <v>211</v>
      </c>
      <c r="B218" s="246">
        <v>214</v>
      </c>
      <c r="C218" s="104" t="s">
        <v>6213</v>
      </c>
      <c r="D218" s="115">
        <f>I218+M218+Q218+U218+Y218+AC218+AG218+AK218+AO218+AW218+AS218</f>
        <v>83</v>
      </c>
      <c r="E218" s="115">
        <f>J218+N218+R218+V218+Z218+AD218+AH218+AL218+AP218+AX218+AT218</f>
        <v>10</v>
      </c>
      <c r="F218" s="119">
        <f>COUNTA(H218,L218,P218,T218,X218,AB218,AF218,AJ218,AN218,AV218,AR218)</f>
        <v>1</v>
      </c>
      <c r="G218" s="125"/>
      <c r="H218" s="5"/>
      <c r="I218" s="140"/>
      <c r="J218" s="126"/>
      <c r="K218" s="120"/>
      <c r="L218" s="98"/>
      <c r="M218" s="144"/>
      <c r="N218" s="129"/>
      <c r="O218" s="146"/>
      <c r="P218" s="98"/>
      <c r="Q218" s="144"/>
      <c r="R218" s="147"/>
      <c r="S218" s="121"/>
      <c r="T218" s="5"/>
      <c r="U218" s="140"/>
      <c r="V218" s="130"/>
      <c r="W218" s="149"/>
      <c r="X218" s="98"/>
      <c r="Y218" s="144"/>
      <c r="Z218" s="147"/>
      <c r="AA218" s="148"/>
      <c r="AB218" s="98"/>
      <c r="AC218" s="144"/>
      <c r="AD218" s="129"/>
      <c r="AE218" s="136"/>
      <c r="AF218" s="5"/>
      <c r="AG218" s="140"/>
      <c r="AH218" s="126"/>
      <c r="AI218" s="155"/>
      <c r="AJ218" s="123"/>
      <c r="AK218" s="139"/>
      <c r="AL218" s="124"/>
      <c r="AM218" s="155"/>
      <c r="AN218" s="123"/>
      <c r="AO218" s="139"/>
      <c r="AP218" s="124"/>
      <c r="AQ218" s="122">
        <f>VLOOKUP(C218,'10'!$B$8:$H$232,3,FALSE)</f>
        <v>4.5740740740740742E-2</v>
      </c>
      <c r="AR218" s="123">
        <f>VLOOKUP(C218,'10'!$B$8:$H$232,4,FALSE)</f>
        <v>13</v>
      </c>
      <c r="AS218" s="139">
        <f>VLOOKUP(AR218,Баллы!$A$2:$B$101,2)+AT218/2</f>
        <v>83</v>
      </c>
      <c r="AT218" s="124">
        <f>VLOOKUP(C218,'10'!$B$8:$H$232,6,FALSE)</f>
        <v>10</v>
      </c>
      <c r="AU218" s="122"/>
      <c r="AV218" s="123"/>
      <c r="AW218" s="139"/>
      <c r="AX218" s="124"/>
    </row>
    <row r="219" spans="1:50" ht="14.4" customHeight="1">
      <c r="A219" s="245">
        <f>IF(D219=0," ",RANK(D219,$D$3:$D$1041,0))</f>
        <v>211</v>
      </c>
      <c r="B219" s="246">
        <v>217</v>
      </c>
      <c r="C219" s="104" t="s">
        <v>6260</v>
      </c>
      <c r="D219" s="115">
        <f>I219+M219+Q219+U219+Y219+AC219+AG219+AK219+AO219+AW219+AS219</f>
        <v>83</v>
      </c>
      <c r="E219" s="115">
        <f>J219+N219+R219+V219+Z219+AD219+AH219+AL219+AP219+AX219+AT219</f>
        <v>8</v>
      </c>
      <c r="F219" s="119">
        <f>COUNTA(H219,L219,P219,T219,X219,AB219,AF219,AJ219,AN219,AV219,AR219)</f>
        <v>1</v>
      </c>
      <c r="G219" s="125"/>
      <c r="H219" s="5"/>
      <c r="I219" s="140"/>
      <c r="J219" s="126"/>
      <c r="K219" s="120"/>
      <c r="L219" s="98"/>
      <c r="M219" s="144"/>
      <c r="N219" s="129"/>
      <c r="O219" s="146"/>
      <c r="P219" s="98"/>
      <c r="Q219" s="144"/>
      <c r="R219" s="147"/>
      <c r="S219" s="121"/>
      <c r="T219" s="5"/>
      <c r="U219" s="140"/>
      <c r="V219" s="130"/>
      <c r="W219" s="149"/>
      <c r="X219" s="98"/>
      <c r="Y219" s="144"/>
      <c r="Z219" s="147"/>
      <c r="AA219" s="148"/>
      <c r="AB219" s="98"/>
      <c r="AC219" s="144"/>
      <c r="AD219" s="129"/>
      <c r="AE219" s="136"/>
      <c r="AF219" s="5"/>
      <c r="AG219" s="140"/>
      <c r="AH219" s="126"/>
      <c r="AI219" s="155"/>
      <c r="AJ219" s="123"/>
      <c r="AK219" s="139"/>
      <c r="AL219" s="124"/>
      <c r="AM219" s="155"/>
      <c r="AN219" s="123"/>
      <c r="AO219" s="139"/>
      <c r="AP219" s="124"/>
      <c r="AQ219" s="122"/>
      <c r="AR219" s="123"/>
      <c r="AS219" s="139"/>
      <c r="AT219" s="124"/>
      <c r="AU219" s="122">
        <f>VLOOKUP(C219,'11'!$B$9:$H$521,3,FALSE)</f>
        <v>3.290509259259259E-2</v>
      </c>
      <c r="AV219" s="123">
        <f>VLOOKUP(C219,'11'!$B$9:$H$521,4,FALSE)</f>
        <v>12</v>
      </c>
      <c r="AW219" s="139">
        <f>VLOOKUP(AV219,Баллы!$A$2:$B$101,2)+AX219/2</f>
        <v>83</v>
      </c>
      <c r="AX219" s="124">
        <f>VLOOKUP(C219,'11'!$B$9:$H$521,6,FALSE)</f>
        <v>8</v>
      </c>
    </row>
    <row r="220" spans="1:50" ht="14.4" customHeight="1">
      <c r="A220" s="245">
        <f>IF(D220=0," ",RANK(D220,$D$3:$D$1041,0))</f>
        <v>218</v>
      </c>
      <c r="B220" s="246">
        <v>218</v>
      </c>
      <c r="C220" s="108" t="s">
        <v>123</v>
      </c>
      <c r="D220" s="115">
        <f>I220+M220+Q220+U220+Y220+AC220+AG220+AK220+AO220+AW220+AS220</f>
        <v>82.5</v>
      </c>
      <c r="E220" s="115">
        <f>J220+N220+R220+V220+Z220+AD220+AH220+AL220+AP220+AX220+AT220</f>
        <v>25</v>
      </c>
      <c r="F220" s="119">
        <f>COUNTA(H220,L220,P220,T220,X220,AB220,AF220,AJ220,AN220,AV220,AR220)</f>
        <v>1</v>
      </c>
      <c r="G220" s="125"/>
      <c r="H220" s="5"/>
      <c r="I220" s="140"/>
      <c r="J220" s="126"/>
      <c r="K220" s="120"/>
      <c r="L220" s="98"/>
      <c r="M220" s="144"/>
      <c r="N220" s="129"/>
      <c r="O220" s="146"/>
      <c r="P220" s="98"/>
      <c r="Q220" s="144"/>
      <c r="R220" s="147"/>
      <c r="S220" s="121"/>
      <c r="T220" s="5"/>
      <c r="U220" s="140"/>
      <c r="V220" s="130"/>
      <c r="W220" s="149">
        <f>VLOOKUP(C220,'5'!$B$50:$H$423,3,FALSE)</f>
        <v>0.14858796296296298</v>
      </c>
      <c r="X220" s="98">
        <f>VLOOKUP(C220,'5'!$B$50:$H$423,4,FALSE)</f>
        <v>21</v>
      </c>
      <c r="Y220" s="144">
        <f>VLOOKUP(X220,Баллы!$A$2:$B$101,2)+Z220/2</f>
        <v>82.5</v>
      </c>
      <c r="Z220" s="147">
        <f>VLOOKUP(C220,'5'!$B$50:$H$423,6,FALSE)</f>
        <v>25</v>
      </c>
      <c r="AA220" s="148"/>
      <c r="AB220" s="98"/>
      <c r="AC220" s="144"/>
      <c r="AD220" s="129"/>
      <c r="AE220" s="136"/>
      <c r="AF220" s="5"/>
      <c r="AG220" s="140"/>
      <c r="AH220" s="126"/>
      <c r="AI220" s="155"/>
      <c r="AJ220" s="123"/>
      <c r="AK220" s="139"/>
      <c r="AL220" s="124"/>
      <c r="AM220" s="155"/>
      <c r="AN220" s="123"/>
      <c r="AO220" s="139"/>
      <c r="AP220" s="124"/>
      <c r="AQ220" s="122"/>
      <c r="AR220" s="123"/>
      <c r="AS220" s="139"/>
      <c r="AT220" s="124"/>
      <c r="AU220" s="122"/>
      <c r="AV220" s="123"/>
      <c r="AW220" s="139"/>
      <c r="AX220" s="124"/>
    </row>
    <row r="221" spans="1:50" ht="14.4" customHeight="1">
      <c r="A221" s="245">
        <f>IF(D221=0," ",RANK(D221,$D$3:$D$1041,0))</f>
        <v>218</v>
      </c>
      <c r="B221" s="246">
        <v>218</v>
      </c>
      <c r="C221" s="283" t="s">
        <v>4412</v>
      </c>
      <c r="D221" s="115">
        <f>I221+M221+Q221+U221+Y221+AC221+AG221+AK221+AO221+AW221+AS221</f>
        <v>82.5</v>
      </c>
      <c r="E221" s="115">
        <f>J221+N221+R221+V221+Z221+AD221+AH221+AL221+AP221+AX221+AT221</f>
        <v>25</v>
      </c>
      <c r="F221" s="119">
        <f>COUNTA(H221,L221,P221,T221,X221,AB221,AF221,AJ221,AN221,AV221,AR221)</f>
        <v>1</v>
      </c>
      <c r="G221" s="125"/>
      <c r="H221" s="5"/>
      <c r="I221" s="140"/>
      <c r="J221" s="126"/>
      <c r="K221" s="120"/>
      <c r="L221" s="98"/>
      <c r="M221" s="144"/>
      <c r="N221" s="129"/>
      <c r="O221" s="146"/>
      <c r="P221" s="98"/>
      <c r="Q221" s="144"/>
      <c r="R221" s="147"/>
      <c r="S221" s="121"/>
      <c r="T221" s="5"/>
      <c r="U221" s="140"/>
      <c r="V221" s="130"/>
      <c r="W221" s="149"/>
      <c r="X221" s="98"/>
      <c r="Y221" s="144"/>
      <c r="Z221" s="147"/>
      <c r="AA221" s="148"/>
      <c r="AB221" s="98"/>
      <c r="AC221" s="144"/>
      <c r="AD221" s="129"/>
      <c r="AE221" s="136"/>
      <c r="AF221" s="5"/>
      <c r="AG221" s="140"/>
      <c r="AH221" s="126"/>
      <c r="AI221" s="155"/>
      <c r="AJ221" s="123"/>
      <c r="AK221" s="139"/>
      <c r="AL221" s="124"/>
      <c r="AM221" s="155">
        <f>VLOOKUP(C221,'9'!$B$2:$H$1187,3,FALSE)</f>
        <v>0.11190972222222222</v>
      </c>
      <c r="AN221" s="123">
        <f>VLOOKUP(C221,'9'!$B$2:$H$1187,4,FALSE)</f>
        <v>21</v>
      </c>
      <c r="AO221" s="139">
        <f>VLOOKUP(AN221,Баллы!$A$2:$B$101,2)+AP221/2</f>
        <v>82.5</v>
      </c>
      <c r="AP221" s="124">
        <f>VLOOKUP(C221,'9'!$B$2:$H$1187,6,FALSE)</f>
        <v>25</v>
      </c>
      <c r="AQ221" s="122"/>
      <c r="AR221" s="123"/>
      <c r="AS221" s="139"/>
      <c r="AT221" s="124"/>
      <c r="AU221" s="122"/>
      <c r="AV221" s="123"/>
      <c r="AW221" s="139"/>
      <c r="AX221" s="124"/>
    </row>
    <row r="222" spans="1:50" ht="14.4" customHeight="1">
      <c r="A222" s="245">
        <f>IF(D222=0," ",RANK(D222,$D$3:$D$1041,0))</f>
        <v>218</v>
      </c>
      <c r="B222" s="246">
        <v>220</v>
      </c>
      <c r="C222" s="104" t="s">
        <v>950</v>
      </c>
      <c r="D222" s="115">
        <f>I222+M222+Q222+U222+Y222+AC222+AG222+AK222+AO222+AW222+AS222</f>
        <v>82.5</v>
      </c>
      <c r="E222" s="115">
        <f>J222+N222+R222+V222+Z222+AD222+AH222+AL222+AP222+AX222+AT222</f>
        <v>15</v>
      </c>
      <c r="F222" s="119">
        <f>COUNTA(H222,L222,P222,T222,X222,AB222,AF222,AJ222,AN222,AV222,AR222)</f>
        <v>1</v>
      </c>
      <c r="G222" s="125"/>
      <c r="H222" s="5"/>
      <c r="I222" s="140"/>
      <c r="J222" s="126"/>
      <c r="K222" s="120">
        <f>VLOOKUP(C222,'2'!$B$101:$H$575,3,FALSE)</f>
        <v>5.7847222222222223E-2</v>
      </c>
      <c r="L222" s="98">
        <f>VLOOKUP(C222,'2'!$B$101:$H$575,4,FALSE)</f>
        <v>16</v>
      </c>
      <c r="M222" s="144">
        <f>VLOOKUP(L222,Баллы!$A$2:$B$101,2)+N222/2</f>
        <v>82.5</v>
      </c>
      <c r="N222" s="129">
        <f>VLOOKUP(C222,'2'!$B$101:$H$575,6,FALSE)</f>
        <v>15</v>
      </c>
      <c r="O222" s="146"/>
      <c r="P222" s="98"/>
      <c r="Q222" s="144"/>
      <c r="R222" s="147"/>
      <c r="S222" s="121"/>
      <c r="T222" s="5"/>
      <c r="U222" s="140"/>
      <c r="V222" s="130"/>
      <c r="W222" s="149"/>
      <c r="X222" s="98"/>
      <c r="Y222" s="144"/>
      <c r="Z222" s="147"/>
      <c r="AA222" s="148"/>
      <c r="AB222" s="98"/>
      <c r="AC222" s="144"/>
      <c r="AD222" s="129"/>
      <c r="AE222" s="136"/>
      <c r="AF222" s="5"/>
      <c r="AG222" s="140"/>
      <c r="AH222" s="126"/>
      <c r="AI222" s="155"/>
      <c r="AJ222" s="123"/>
      <c r="AK222" s="139"/>
      <c r="AL222" s="124"/>
      <c r="AM222" s="155"/>
      <c r="AN222" s="123"/>
      <c r="AO222" s="139"/>
      <c r="AP222" s="124"/>
      <c r="AQ222" s="122"/>
      <c r="AR222" s="123"/>
      <c r="AS222" s="139"/>
      <c r="AT222" s="124"/>
      <c r="AU222" s="122"/>
      <c r="AV222" s="123"/>
      <c r="AW222" s="139"/>
      <c r="AX222" s="124"/>
    </row>
    <row r="223" spans="1:50" ht="14.4" customHeight="1">
      <c r="A223" s="245">
        <f>IF(D223=0," ",RANK(D223,$D$3:$D$1041,0))</f>
        <v>218</v>
      </c>
      <c r="B223" s="246">
        <v>221</v>
      </c>
      <c r="C223" s="107" t="s">
        <v>2562</v>
      </c>
      <c r="D223" s="115">
        <f>I223+M223+Q223+U223+Y223+AC223+AG223+AK223+AO223+AW223+AS223</f>
        <v>82.5</v>
      </c>
      <c r="E223" s="115">
        <f>J223+N223+R223+V223+Z223+AD223+AH223+AL223+AP223+AX223+AT223</f>
        <v>5</v>
      </c>
      <c r="F223" s="119">
        <f>COUNTA(H223,L223,P223,T223,X223,AB223,AF223,AJ223,AN223,AV223,AR223)</f>
        <v>1</v>
      </c>
      <c r="G223" s="125"/>
      <c r="H223" s="5"/>
      <c r="I223" s="140"/>
      <c r="J223" s="126"/>
      <c r="K223" s="120"/>
      <c r="L223" s="98"/>
      <c r="M223" s="144"/>
      <c r="N223" s="129"/>
      <c r="O223" s="146"/>
      <c r="P223" s="98"/>
      <c r="Q223" s="144"/>
      <c r="R223" s="147"/>
      <c r="S223" s="121">
        <f>VLOOKUP(C223,'4'!$B$2:$I$1053,3,FALSE)</f>
        <v>1.5648148148148147E-2</v>
      </c>
      <c r="T223" s="5">
        <f>VLOOKUP(C223,'4'!$B$2:$I$1053,4,FALSE)</f>
        <v>11</v>
      </c>
      <c r="U223" s="140">
        <f>VLOOKUP(T223,Баллы!$A$2:$B$101,2)+V223/2</f>
        <v>82.5</v>
      </c>
      <c r="V223" s="130">
        <f>VLOOKUP(C223,'4'!$B$2:$I$1053,6,FALSE)</f>
        <v>5</v>
      </c>
      <c r="W223" s="149"/>
      <c r="X223" s="98"/>
      <c r="Y223" s="144"/>
      <c r="Z223" s="147"/>
      <c r="AA223" s="148"/>
      <c r="AB223" s="98"/>
      <c r="AC223" s="144"/>
      <c r="AD223" s="129"/>
      <c r="AE223" s="136"/>
      <c r="AF223" s="5"/>
      <c r="AG223" s="140"/>
      <c r="AH223" s="126"/>
      <c r="AI223" s="155"/>
      <c r="AJ223" s="123"/>
      <c r="AK223" s="139"/>
      <c r="AL223" s="124"/>
      <c r="AM223" s="155"/>
      <c r="AN223" s="123"/>
      <c r="AO223" s="139"/>
      <c r="AP223" s="124"/>
      <c r="AQ223" s="122"/>
      <c r="AR223" s="123"/>
      <c r="AS223" s="139"/>
      <c r="AT223" s="124"/>
      <c r="AU223" s="122"/>
      <c r="AV223" s="123"/>
      <c r="AW223" s="139"/>
      <c r="AX223" s="124"/>
    </row>
    <row r="224" spans="1:50" ht="14.4" customHeight="1">
      <c r="A224" s="245">
        <f>IF(D224=0," ",RANK(D224,$D$3:$D$1041,0))</f>
        <v>218</v>
      </c>
      <c r="B224" s="246">
        <v>221</v>
      </c>
      <c r="C224" s="104" t="s">
        <v>2716</v>
      </c>
      <c r="D224" s="115">
        <f>I224+M224+Q224+U224+Y224+AC224+AG224+AK224+AO224+AW224+AS224</f>
        <v>82.5</v>
      </c>
      <c r="E224" s="115">
        <f>J224+N224+R224+V224+Z224+AD224+AH224+AL224+AP224+AX224+AT224</f>
        <v>5</v>
      </c>
      <c r="F224" s="119">
        <f>COUNTA(H224,L224,P224,T224,X224,AB224,AF224,AJ224,AN224,AV224,AR224)</f>
        <v>1</v>
      </c>
      <c r="G224" s="125"/>
      <c r="H224" s="5"/>
      <c r="I224" s="140"/>
      <c r="J224" s="126"/>
      <c r="K224" s="120"/>
      <c r="L224" s="98"/>
      <c r="M224" s="144"/>
      <c r="N224" s="129"/>
      <c r="O224" s="146"/>
      <c r="P224" s="98"/>
      <c r="Q224" s="144"/>
      <c r="R224" s="147"/>
      <c r="S224" s="121"/>
      <c r="T224" s="5"/>
      <c r="U224" s="140"/>
      <c r="V224" s="130"/>
      <c r="W224" s="149"/>
      <c r="X224" s="98"/>
      <c r="Y224" s="144"/>
      <c r="Z224" s="147"/>
      <c r="AA224" s="148"/>
      <c r="AB224" s="98"/>
      <c r="AC224" s="144"/>
      <c r="AD224" s="129"/>
      <c r="AE224" s="136"/>
      <c r="AF224" s="5"/>
      <c r="AG224" s="140"/>
      <c r="AH224" s="126"/>
      <c r="AI224" s="155">
        <f>VLOOKUP(C224,'8'!$B$6:$H$193,3,FALSE)</f>
        <v>2.2905092592592591E-2</v>
      </c>
      <c r="AJ224" s="123">
        <f>VLOOKUP(C224,'8'!$B$6:$H$193,4,FALSE)</f>
        <v>11</v>
      </c>
      <c r="AK224" s="139">
        <f>VLOOKUP(AJ224,Баллы!$A$2:$B$101,2)+AL224/2</f>
        <v>82.5</v>
      </c>
      <c r="AL224" s="124">
        <f>VLOOKUP(C224,'8'!$B$6:$H$193,6,FALSE)</f>
        <v>5</v>
      </c>
      <c r="AM224" s="155"/>
      <c r="AN224" s="123"/>
      <c r="AO224" s="139"/>
      <c r="AP224" s="124"/>
      <c r="AQ224" s="122"/>
      <c r="AR224" s="123"/>
      <c r="AS224" s="139"/>
      <c r="AT224" s="124"/>
      <c r="AU224" s="122"/>
      <c r="AV224" s="123"/>
      <c r="AW224" s="139"/>
      <c r="AX224" s="124"/>
    </row>
    <row r="225" spans="1:50" ht="14.4" customHeight="1">
      <c r="A225" s="245">
        <f>IF(D225=0," ",RANK(D225,$D$3:$D$1041,0))</f>
        <v>218</v>
      </c>
      <c r="B225" s="246">
        <v>221</v>
      </c>
      <c r="C225" s="283" t="s">
        <v>5030</v>
      </c>
      <c r="D225" s="115">
        <f>I225+M225+Q225+U225+Y225+AC225+AG225+AK225+AO225+AW225+AS225</f>
        <v>82.5</v>
      </c>
      <c r="E225" s="115">
        <f>J225+N225+R225+V225+Z225+AD225+AH225+AL225+AP225+AX225+AT225</f>
        <v>5</v>
      </c>
      <c r="F225" s="119">
        <f>COUNTA(H225,L225,P225,T225,X225,AB225,AF225,AJ225,AN225,AV225,AR225)</f>
        <v>1</v>
      </c>
      <c r="G225" s="125"/>
      <c r="H225" s="5"/>
      <c r="I225" s="140"/>
      <c r="J225" s="126"/>
      <c r="K225" s="120"/>
      <c r="L225" s="98"/>
      <c r="M225" s="144"/>
      <c r="N225" s="129"/>
      <c r="O225" s="146"/>
      <c r="P225" s="98"/>
      <c r="Q225" s="144"/>
      <c r="R225" s="147"/>
      <c r="S225" s="121"/>
      <c r="T225" s="5"/>
      <c r="U225" s="140"/>
      <c r="V225" s="130"/>
      <c r="W225" s="149"/>
      <c r="X225" s="98"/>
      <c r="Y225" s="144"/>
      <c r="Z225" s="147"/>
      <c r="AA225" s="148"/>
      <c r="AB225" s="98"/>
      <c r="AC225" s="144"/>
      <c r="AD225" s="129"/>
      <c r="AE225" s="136"/>
      <c r="AF225" s="5"/>
      <c r="AG225" s="140"/>
      <c r="AH225" s="126"/>
      <c r="AI225" s="155"/>
      <c r="AJ225" s="123"/>
      <c r="AK225" s="139"/>
      <c r="AL225" s="124"/>
      <c r="AM225" s="155">
        <f>VLOOKUP(C225,'9'!$B$2:$H$1187,3,FALSE)</f>
        <v>1.9386574074074073E-2</v>
      </c>
      <c r="AN225" s="123">
        <f>VLOOKUP(C225,'9'!$B$2:$H$1187,4,FALSE)</f>
        <v>11</v>
      </c>
      <c r="AO225" s="139">
        <f>VLOOKUP(AN225,Баллы!$A$2:$B$101,2)+AP225/2</f>
        <v>82.5</v>
      </c>
      <c r="AP225" s="124">
        <f>VLOOKUP(C225,'9'!$B$2:$H$1187,6,FALSE)</f>
        <v>5</v>
      </c>
      <c r="AQ225" s="122"/>
      <c r="AR225" s="123"/>
      <c r="AS225" s="139"/>
      <c r="AT225" s="124"/>
      <c r="AU225" s="122"/>
      <c r="AV225" s="123"/>
      <c r="AW225" s="139"/>
      <c r="AX225" s="124"/>
    </row>
    <row r="226" spans="1:50" ht="14.4" customHeight="1">
      <c r="A226" s="245">
        <f>IF(D226=0," ",RANK(D226,$D$3:$D$1041,0))</f>
        <v>224</v>
      </c>
      <c r="B226" s="246">
        <v>224</v>
      </c>
      <c r="C226" s="107" t="s">
        <v>2064</v>
      </c>
      <c r="D226" s="115">
        <f>I226+M226+Q226+U226+Y226+AC226+AG226+AK226+AO226+AW226+AS226</f>
        <v>82</v>
      </c>
      <c r="E226" s="115">
        <f>J226+N226+R226+V226+Z226+AD226+AH226+AL226+AP226+AX226+AT226</f>
        <v>20</v>
      </c>
      <c r="F226" s="119">
        <f>COUNTA(H226,L226,P226,T226,X226,AB226,AF226,AJ226,AN226,AV226,AR226)</f>
        <v>1</v>
      </c>
      <c r="G226" s="125"/>
      <c r="H226" s="5"/>
      <c r="I226" s="140"/>
      <c r="J226" s="126"/>
      <c r="K226" s="120"/>
      <c r="L226" s="98"/>
      <c r="M226" s="144"/>
      <c r="N226" s="129"/>
      <c r="O226" s="146"/>
      <c r="P226" s="98"/>
      <c r="Q226" s="144"/>
      <c r="R226" s="147"/>
      <c r="S226" s="121">
        <f>VLOOKUP(C226,'4'!$B$2:$I$1053,3,FALSE)</f>
        <v>9.7650462962962967E-2</v>
      </c>
      <c r="T226" s="5">
        <f>VLOOKUP(C226,'4'!$B$2:$I$1053,4,FALSE)</f>
        <v>19</v>
      </c>
      <c r="U226" s="140">
        <f>VLOOKUP(T226,Баллы!$A$2:$B$101,2)+V226/2</f>
        <v>82</v>
      </c>
      <c r="V226" s="130">
        <f>VLOOKUP(C226,'4'!$B$2:$I$1053,6,FALSE)</f>
        <v>20</v>
      </c>
      <c r="W226" s="149"/>
      <c r="X226" s="98"/>
      <c r="Y226" s="144"/>
      <c r="Z226" s="147"/>
      <c r="AA226" s="148"/>
      <c r="AB226" s="98"/>
      <c r="AC226" s="144"/>
      <c r="AD226" s="129"/>
      <c r="AE226" s="136"/>
      <c r="AF226" s="5"/>
      <c r="AG226" s="140"/>
      <c r="AH226" s="126"/>
      <c r="AI226" s="155"/>
      <c r="AJ226" s="123"/>
      <c r="AK226" s="139"/>
      <c r="AL226" s="124"/>
      <c r="AM226" s="155"/>
      <c r="AN226" s="123"/>
      <c r="AO226" s="139"/>
      <c r="AP226" s="124"/>
      <c r="AQ226" s="122"/>
      <c r="AR226" s="123"/>
      <c r="AS226" s="139"/>
      <c r="AT226" s="124"/>
      <c r="AU226" s="122"/>
      <c r="AV226" s="123"/>
      <c r="AW226" s="139"/>
      <c r="AX226" s="124"/>
    </row>
    <row r="227" spans="1:50" ht="14.4" customHeight="1">
      <c r="A227" s="245">
        <f>IF(D227=0," ",RANK(D227,$D$3:$D$1041,0))</f>
        <v>224</v>
      </c>
      <c r="B227" s="246">
        <v>225</v>
      </c>
      <c r="C227" s="107" t="s">
        <v>2200</v>
      </c>
      <c r="D227" s="115">
        <f>I227+M227+Q227+U227+Y227+AC227+AG227+AK227+AO227+AW227+AS227</f>
        <v>82</v>
      </c>
      <c r="E227" s="115">
        <f>J227+N227+R227+V227+Z227+AD227+AH227+AL227+AP227+AX227+AT227</f>
        <v>10</v>
      </c>
      <c r="F227" s="119">
        <f>COUNTA(H227,L227,P227,T227,X227,AB227,AF227,AJ227,AN227,AV227,AR227)</f>
        <v>2</v>
      </c>
      <c r="G227" s="125"/>
      <c r="H227" s="5"/>
      <c r="I227" s="140"/>
      <c r="J227" s="126"/>
      <c r="K227" s="120"/>
      <c r="L227" s="98"/>
      <c r="M227" s="144"/>
      <c r="N227" s="129"/>
      <c r="O227" s="146"/>
      <c r="P227" s="98"/>
      <c r="Q227" s="144"/>
      <c r="R227" s="147"/>
      <c r="S227" s="121">
        <f>VLOOKUP(C227,'4'!$B$2:$I$1053,3,FALSE)</f>
        <v>1.8784722222222223E-2</v>
      </c>
      <c r="T227" s="5">
        <f>VLOOKUP(C227,'4'!$B$2:$I$1053,4,FALSE)</f>
        <v>43</v>
      </c>
      <c r="U227" s="140">
        <f>VLOOKUP(T227,Баллы!$A$2:$B$101,2)+V227/2</f>
        <v>50.5</v>
      </c>
      <c r="V227" s="130">
        <f>VLOOKUP(C227,'4'!$B$2:$I$1053,6,FALSE)</f>
        <v>5</v>
      </c>
      <c r="W227" s="149"/>
      <c r="X227" s="98"/>
      <c r="Y227" s="144"/>
      <c r="Z227" s="147"/>
      <c r="AA227" s="148"/>
      <c r="AB227" s="98"/>
      <c r="AC227" s="144"/>
      <c r="AD227" s="129"/>
      <c r="AE227" s="136"/>
      <c r="AF227" s="5"/>
      <c r="AG227" s="140"/>
      <c r="AH227" s="126"/>
      <c r="AI227" s="155"/>
      <c r="AJ227" s="123"/>
      <c r="AK227" s="139"/>
      <c r="AL227" s="124"/>
      <c r="AM227" s="155">
        <f>VLOOKUP(C227,'9'!$B$2:$H$1187,3,FALSE)</f>
        <v>2.3483796296296298E-2</v>
      </c>
      <c r="AN227" s="123">
        <f>VLOOKUP(C227,'9'!$B$2:$H$1187,4,FALSE)</f>
        <v>62</v>
      </c>
      <c r="AO227" s="139">
        <f>VLOOKUP(AN227,Баллы!$A$2:$B$101,2)+AP227/2</f>
        <v>31.5</v>
      </c>
      <c r="AP227" s="124">
        <f>VLOOKUP(C227,'9'!$B$2:$H$1187,6,FALSE)</f>
        <v>5</v>
      </c>
      <c r="AQ227" s="122"/>
      <c r="AR227" s="123"/>
      <c r="AS227" s="139"/>
      <c r="AT227" s="124"/>
      <c r="AU227" s="122"/>
      <c r="AV227" s="123"/>
      <c r="AW227" s="139"/>
      <c r="AX227" s="124"/>
    </row>
    <row r="228" spans="1:50" ht="14.4" customHeight="1">
      <c r="A228" s="245">
        <f>IF(D228=0," ",RANK(D228,$D$3:$D$1041,0))</f>
        <v>224</v>
      </c>
      <c r="B228" s="246">
        <v>226</v>
      </c>
      <c r="C228" s="107" t="s">
        <v>1467</v>
      </c>
      <c r="D228" s="115">
        <f>I228+M228+Q228+U228+Y228+AC228+AG228+AK228+AO228+AW228+AS228</f>
        <v>82</v>
      </c>
      <c r="E228" s="115">
        <f>J228+N228+R228+V228+Z228+AD228+AH228+AL228+AP228+AX228+AT228</f>
        <v>10</v>
      </c>
      <c r="F228" s="119">
        <f>COUNTA(H228,L228,P228,T228,X228,AB228,AF228,AJ228,AN228,AV228,AR228)</f>
        <v>1</v>
      </c>
      <c r="G228" s="125"/>
      <c r="H228" s="5"/>
      <c r="I228" s="140"/>
      <c r="J228" s="126"/>
      <c r="K228" s="120"/>
      <c r="L228" s="98"/>
      <c r="M228" s="144"/>
      <c r="N228" s="129"/>
      <c r="O228" s="146"/>
      <c r="P228" s="98"/>
      <c r="Q228" s="144"/>
      <c r="R228" s="147"/>
      <c r="S228" s="121">
        <f>VLOOKUP(C228,'4'!$B$2:$I$1053,3,FALSE)</f>
        <v>3.7372685185185182E-2</v>
      </c>
      <c r="T228" s="14">
        <f>VLOOKUP(C228,'4'!$B$2:$I$1053,4,FALSE)</f>
        <v>14</v>
      </c>
      <c r="U228" s="140">
        <f>VLOOKUP(T228,Баллы!$A$2:$B$101,2)+V228/2</f>
        <v>82</v>
      </c>
      <c r="V228" s="130">
        <f>VLOOKUP(C228,'4'!$B$2:$I$1053,6,FALSE)</f>
        <v>10</v>
      </c>
      <c r="W228" s="149"/>
      <c r="X228" s="98"/>
      <c r="Y228" s="144"/>
      <c r="Z228" s="147"/>
      <c r="AA228" s="148"/>
      <c r="AB228" s="98"/>
      <c r="AC228" s="144"/>
      <c r="AD228" s="129"/>
      <c r="AE228" s="136"/>
      <c r="AF228" s="5"/>
      <c r="AG228" s="140"/>
      <c r="AH228" s="126"/>
      <c r="AI228" s="155"/>
      <c r="AJ228" s="123"/>
      <c r="AK228" s="139"/>
      <c r="AL228" s="124"/>
      <c r="AM228" s="155"/>
      <c r="AN228" s="123"/>
      <c r="AO228" s="139"/>
      <c r="AP228" s="124"/>
      <c r="AQ228" s="122"/>
      <c r="AR228" s="123"/>
      <c r="AS228" s="139"/>
      <c r="AT228" s="124"/>
      <c r="AU228" s="122"/>
      <c r="AV228" s="123"/>
      <c r="AW228" s="139"/>
      <c r="AX228" s="124"/>
    </row>
    <row r="229" spans="1:50" ht="14.4" customHeight="1">
      <c r="A229" s="245">
        <f>IF(D229=0," ",RANK(D229,$D$3:$D$1041,0))</f>
        <v>224</v>
      </c>
      <c r="B229" s="246">
        <v>226</v>
      </c>
      <c r="C229" s="283" t="s">
        <v>5724</v>
      </c>
      <c r="D229" s="115">
        <f>I229+M229+Q229+U229+Y229+AC229+AG229+AK229+AO229+AW229+AS229</f>
        <v>82</v>
      </c>
      <c r="E229" s="115">
        <f>J229+N229+R229+V229+Z229+AD229+AH229+AL229+AP229+AX229+AT229</f>
        <v>10</v>
      </c>
      <c r="F229" s="119">
        <f>COUNTA(H229,L229,P229,T229,X229,AB229,AF229,AJ229,AN229,AV229,AR229)</f>
        <v>1</v>
      </c>
      <c r="G229" s="125"/>
      <c r="H229" s="5"/>
      <c r="I229" s="140"/>
      <c r="J229" s="126"/>
      <c r="K229" s="120"/>
      <c r="L229" s="98"/>
      <c r="M229" s="144"/>
      <c r="N229" s="129"/>
      <c r="O229" s="146"/>
      <c r="P229" s="98"/>
      <c r="Q229" s="144"/>
      <c r="R229" s="147"/>
      <c r="S229" s="121"/>
      <c r="T229" s="5"/>
      <c r="U229" s="140"/>
      <c r="V229" s="130"/>
      <c r="W229" s="149"/>
      <c r="X229" s="98"/>
      <c r="Y229" s="144"/>
      <c r="Z229" s="147"/>
      <c r="AA229" s="148"/>
      <c r="AB229" s="98"/>
      <c r="AC229" s="144"/>
      <c r="AD229" s="129"/>
      <c r="AE229" s="136"/>
      <c r="AF229" s="5"/>
      <c r="AG229" s="140"/>
      <c r="AH229" s="126"/>
      <c r="AI229" s="155"/>
      <c r="AJ229" s="123"/>
      <c r="AK229" s="139"/>
      <c r="AL229" s="124"/>
      <c r="AM229" s="155">
        <f>VLOOKUP(C229,'9'!$B$2:$H$1187,3,FALSE)</f>
        <v>3.8113425925925926E-2</v>
      </c>
      <c r="AN229" s="123">
        <f>VLOOKUP(C229,'9'!$B$2:$H$1187,4,FALSE)</f>
        <v>14</v>
      </c>
      <c r="AO229" s="139">
        <f>VLOOKUP(AN229,Баллы!$A$2:$B$101,2)+AP229/2</f>
        <v>82</v>
      </c>
      <c r="AP229" s="124">
        <f>VLOOKUP(C229,'9'!$B$2:$H$1187,6,FALSE)</f>
        <v>10</v>
      </c>
      <c r="AQ229" s="122"/>
      <c r="AR229" s="123"/>
      <c r="AS229" s="139"/>
      <c r="AT229" s="124"/>
      <c r="AU229" s="122"/>
      <c r="AV229" s="123"/>
      <c r="AW229" s="139"/>
      <c r="AX229" s="124"/>
    </row>
    <row r="230" spans="1:50" ht="14.4" customHeight="1">
      <c r="A230" s="245">
        <f>IF(D230=0," ",RANK(D230,$D$3:$D$1041,0))</f>
        <v>228</v>
      </c>
      <c r="B230" s="246">
        <v>228</v>
      </c>
      <c r="C230" s="283" t="s">
        <v>5031</v>
      </c>
      <c r="D230" s="115">
        <f>I230+M230+Q230+U230+Y230+AC230+AG230+AK230+AO230+AW230+AS230</f>
        <v>81.5</v>
      </c>
      <c r="E230" s="115">
        <f>J230+N230+R230+V230+Z230+AD230+AH230+AL230+AP230+AX230+AT230</f>
        <v>5</v>
      </c>
      <c r="F230" s="119">
        <f>COUNTA(H230,L230,P230,T230,X230,AB230,AF230,AJ230,AN230,AV230,AR230)</f>
        <v>1</v>
      </c>
      <c r="G230" s="125"/>
      <c r="H230" s="5"/>
      <c r="I230" s="140"/>
      <c r="J230" s="126"/>
      <c r="K230" s="120"/>
      <c r="L230" s="98"/>
      <c r="M230" s="144"/>
      <c r="N230" s="129"/>
      <c r="O230" s="146"/>
      <c r="P230" s="98"/>
      <c r="Q230" s="144"/>
      <c r="R230" s="147"/>
      <c r="S230" s="121"/>
      <c r="T230" s="5"/>
      <c r="U230" s="140"/>
      <c r="V230" s="130"/>
      <c r="W230" s="149"/>
      <c r="X230" s="98"/>
      <c r="Y230" s="144"/>
      <c r="Z230" s="147"/>
      <c r="AA230" s="148"/>
      <c r="AB230" s="98"/>
      <c r="AC230" s="144"/>
      <c r="AD230" s="129"/>
      <c r="AE230" s="136"/>
      <c r="AF230" s="5"/>
      <c r="AG230" s="140"/>
      <c r="AH230" s="126"/>
      <c r="AI230" s="155"/>
      <c r="AJ230" s="123"/>
      <c r="AK230" s="139"/>
      <c r="AL230" s="124"/>
      <c r="AM230" s="155">
        <f>VLOOKUP(C230,'9'!$B$2:$H$1187,3,FALSE)</f>
        <v>1.9479166666666665E-2</v>
      </c>
      <c r="AN230" s="123">
        <f>VLOOKUP(C230,'9'!$B$2:$H$1187,4,FALSE)</f>
        <v>12</v>
      </c>
      <c r="AO230" s="139">
        <f>VLOOKUP(AN230,Баллы!$A$2:$B$101,2)+AP230/2</f>
        <v>81.5</v>
      </c>
      <c r="AP230" s="124">
        <f>VLOOKUP(C230,'9'!$B$2:$H$1187,6,FALSE)</f>
        <v>5</v>
      </c>
      <c r="AQ230" s="122"/>
      <c r="AR230" s="123"/>
      <c r="AS230" s="139"/>
      <c r="AT230" s="124"/>
      <c r="AU230" s="122"/>
      <c r="AV230" s="123"/>
      <c r="AW230" s="139"/>
      <c r="AX230" s="124"/>
    </row>
    <row r="231" spans="1:50" ht="14.4" customHeight="1">
      <c r="A231" s="245">
        <f>IF(D231=0," ",RANK(D231,$D$3:$D$1041,0))</f>
        <v>229</v>
      </c>
      <c r="B231" s="246">
        <v>229</v>
      </c>
      <c r="C231" s="111" t="s">
        <v>1409</v>
      </c>
      <c r="D231" s="115">
        <f>I231+M231+Q231+U231+Y231+AC231+AG231+AK231+AO231+AW231+AS231</f>
        <v>81</v>
      </c>
      <c r="E231" s="115">
        <f>J231+N231+R231+V231+Z231+AD231+AH231+AL231+AP231+AX231+AT231</f>
        <v>12</v>
      </c>
      <c r="F231" s="119">
        <f>COUNTA(H231,L231,P231,T231,X231,AB231,AF231,AJ231,AN231,AV231,AR231)</f>
        <v>1</v>
      </c>
      <c r="G231" s="125"/>
      <c r="H231" s="5"/>
      <c r="I231" s="140"/>
      <c r="J231" s="126"/>
      <c r="K231" s="120"/>
      <c r="L231" s="98"/>
      <c r="M231" s="144"/>
      <c r="N231" s="129"/>
      <c r="O231" s="146"/>
      <c r="P231" s="98"/>
      <c r="Q231" s="144"/>
      <c r="R231" s="147"/>
      <c r="S231" s="121"/>
      <c r="T231" s="5"/>
      <c r="U231" s="140"/>
      <c r="V231" s="130"/>
      <c r="W231" s="149"/>
      <c r="X231" s="98"/>
      <c r="Y231" s="144"/>
      <c r="Z231" s="147"/>
      <c r="AA231" s="148"/>
      <c r="AB231" s="98"/>
      <c r="AC231" s="144"/>
      <c r="AD231" s="129"/>
      <c r="AE231" s="136">
        <f>VLOOKUP(C231,'7'!$B$11:$H$105,3,FALSE)</f>
        <v>8.3506944444444439E-2</v>
      </c>
      <c r="AF231" s="5">
        <f>VLOOKUP(C231,'7'!$B$11:$H$105,4,FALSE)</f>
        <v>16</v>
      </c>
      <c r="AG231" s="140">
        <f>VLOOKUP(AF231,Баллы!$A$2:$B$101,2)+AH231/2</f>
        <v>81</v>
      </c>
      <c r="AH231" s="126">
        <f>VLOOKUP(C231,'7'!$B$11:$H$105,6,FALSE)</f>
        <v>12</v>
      </c>
      <c r="AI231" s="155"/>
      <c r="AJ231" s="123"/>
      <c r="AK231" s="139"/>
      <c r="AL231" s="124"/>
      <c r="AM231" s="155"/>
      <c r="AN231" s="123"/>
      <c r="AO231" s="139"/>
      <c r="AP231" s="124"/>
      <c r="AQ231" s="122"/>
      <c r="AR231" s="123"/>
      <c r="AS231" s="139"/>
      <c r="AT231" s="124"/>
      <c r="AU231" s="122"/>
      <c r="AV231" s="123"/>
      <c r="AW231" s="139"/>
      <c r="AX231" s="124"/>
    </row>
    <row r="232" spans="1:50" ht="14.4" customHeight="1">
      <c r="A232" s="245">
        <f>IF(D232=0," ",RANK(D232,$D$3:$D$1041,0))</f>
        <v>229</v>
      </c>
      <c r="B232" s="246">
        <v>230</v>
      </c>
      <c r="C232" s="104" t="s">
        <v>635</v>
      </c>
      <c r="D232" s="115">
        <f>I232+M232+Q232+U232+Y232+AC232+AG232+AK232+AO232+AW232+AS232</f>
        <v>81</v>
      </c>
      <c r="E232" s="115">
        <f>J232+N232+R232+V232+Z232+AD232+AH232+AL232+AP232+AX232+AT232</f>
        <v>10</v>
      </c>
      <c r="F232" s="119">
        <f>COUNTA(H232,L232,P232,T232,X232,AB232,AF232,AJ232,AN232,AV232,AR232)</f>
        <v>1</v>
      </c>
      <c r="G232" s="125">
        <f>VLOOKUP(C232,'1'!$B$46:$H$384,3,FALSE)</f>
        <v>4.1770833333333333E-2</v>
      </c>
      <c r="H232" s="5">
        <f>VLOOKUP(C232,'1'!$B$46:$H$384,4,FALSE)</f>
        <v>15</v>
      </c>
      <c r="I232" s="140">
        <f>VLOOKUP(H232,Баллы!$A$2:$B$101,2)+J232/2</f>
        <v>81</v>
      </c>
      <c r="J232" s="126">
        <f>VLOOKUP(C232,'1'!$B$46:$H$384,6,FALSE)</f>
        <v>10</v>
      </c>
      <c r="K232" s="120"/>
      <c r="L232" s="98"/>
      <c r="M232" s="144"/>
      <c r="N232" s="129"/>
      <c r="O232" s="146"/>
      <c r="P232" s="98"/>
      <c r="Q232" s="144"/>
      <c r="R232" s="147"/>
      <c r="S232" s="121"/>
      <c r="T232" s="5"/>
      <c r="U232" s="140"/>
      <c r="V232" s="130"/>
      <c r="W232" s="149"/>
      <c r="X232" s="98"/>
      <c r="Y232" s="144"/>
      <c r="Z232" s="147"/>
      <c r="AA232" s="148"/>
      <c r="AB232" s="98"/>
      <c r="AC232" s="144"/>
      <c r="AD232" s="129"/>
      <c r="AE232" s="136"/>
      <c r="AF232" s="5"/>
      <c r="AG232" s="140"/>
      <c r="AH232" s="126"/>
      <c r="AI232" s="155"/>
      <c r="AJ232" s="123"/>
      <c r="AK232" s="139"/>
      <c r="AL232" s="124"/>
      <c r="AM232" s="155"/>
      <c r="AN232" s="123"/>
      <c r="AO232" s="139"/>
      <c r="AP232" s="124"/>
      <c r="AQ232" s="122"/>
      <c r="AR232" s="123"/>
      <c r="AS232" s="139"/>
      <c r="AT232" s="124"/>
      <c r="AU232" s="122"/>
      <c r="AV232" s="123"/>
      <c r="AW232" s="139"/>
      <c r="AX232" s="124"/>
    </row>
    <row r="233" spans="1:50" ht="14.4" customHeight="1">
      <c r="A233" s="245">
        <f>IF(D233=0," ",RANK(D233,$D$3:$D$1041,0))</f>
        <v>229</v>
      </c>
      <c r="B233" s="246">
        <v>230</v>
      </c>
      <c r="C233" s="107" t="s">
        <v>1562</v>
      </c>
      <c r="D233" s="115">
        <f>I233+M233+Q233+U233+Y233+AC233+AG233+AK233+AO233+AW233+AS233</f>
        <v>81</v>
      </c>
      <c r="E233" s="115">
        <f>J233+N233+R233+V233+Z233+AD233+AH233+AL233+AP233+AX233+AT233</f>
        <v>10</v>
      </c>
      <c r="F233" s="119">
        <f>COUNTA(H233,L233,P233,T233,X233,AB233,AF233,AJ233,AN233,AV233,AR233)</f>
        <v>1</v>
      </c>
      <c r="G233" s="125"/>
      <c r="H233" s="5"/>
      <c r="I233" s="140"/>
      <c r="J233" s="126"/>
      <c r="K233" s="120"/>
      <c r="L233" s="98"/>
      <c r="M233" s="144"/>
      <c r="N233" s="129"/>
      <c r="O233" s="146"/>
      <c r="P233" s="98"/>
      <c r="Q233" s="144"/>
      <c r="R233" s="147"/>
      <c r="S233" s="121">
        <f>VLOOKUP(C233,'4'!$B$2:$I$1053,3,FALSE)</f>
        <v>3.7685185185185183E-2</v>
      </c>
      <c r="T233" s="14">
        <f>VLOOKUP(C233,'4'!$B$2:$I$1053,4,FALSE)</f>
        <v>15</v>
      </c>
      <c r="U233" s="140">
        <f>VLOOKUP(T233,Баллы!$A$2:$B$101,2)+V233/2</f>
        <v>81</v>
      </c>
      <c r="V233" s="130">
        <f>VLOOKUP(C233,'4'!$B$2:$I$1053,6,FALSE)</f>
        <v>10</v>
      </c>
      <c r="W233" s="149"/>
      <c r="X233" s="98"/>
      <c r="Y233" s="144"/>
      <c r="Z233" s="147"/>
      <c r="AA233" s="148"/>
      <c r="AB233" s="98"/>
      <c r="AC233" s="144"/>
      <c r="AD233" s="129"/>
      <c r="AE233" s="136"/>
      <c r="AF233" s="5"/>
      <c r="AG233" s="140"/>
      <c r="AH233" s="126"/>
      <c r="AI233" s="155"/>
      <c r="AJ233" s="123"/>
      <c r="AK233" s="139"/>
      <c r="AL233" s="124"/>
      <c r="AM233" s="155"/>
      <c r="AN233" s="123"/>
      <c r="AO233" s="139"/>
      <c r="AP233" s="124"/>
      <c r="AQ233" s="122"/>
      <c r="AR233" s="123"/>
      <c r="AS233" s="139"/>
      <c r="AT233" s="124"/>
      <c r="AU233" s="122"/>
      <c r="AV233" s="123"/>
      <c r="AW233" s="139"/>
      <c r="AX233" s="124"/>
    </row>
    <row r="234" spans="1:50" ht="14.4" customHeight="1">
      <c r="A234" s="245">
        <f>IF(D234=0," ",RANK(D234,$D$3:$D$1041,0))</f>
        <v>229</v>
      </c>
      <c r="B234" s="246">
        <v>230</v>
      </c>
      <c r="C234" s="105" t="s">
        <v>1345</v>
      </c>
      <c r="D234" s="115">
        <f>I234+M234+Q234+U234+Y234+AC234+AG234+AK234+AO234+AW234+AS234</f>
        <v>81</v>
      </c>
      <c r="E234" s="115">
        <f>J234+N234+R234+V234+Z234+AD234+AH234+AL234+AP234+AX234+AT234</f>
        <v>10</v>
      </c>
      <c r="F234" s="119">
        <f>COUNTA(H234,L234,P234,T234,X234,AB234,AF234,AJ234,AN234,AV234,AR234)</f>
        <v>1</v>
      </c>
      <c r="G234" s="125"/>
      <c r="H234" s="5"/>
      <c r="I234" s="140"/>
      <c r="J234" s="126"/>
      <c r="K234" s="120"/>
      <c r="L234" s="98"/>
      <c r="M234" s="144"/>
      <c r="N234" s="129"/>
      <c r="O234" s="146"/>
      <c r="P234" s="98"/>
      <c r="Q234" s="144"/>
      <c r="R234" s="147"/>
      <c r="S234" s="121"/>
      <c r="T234" s="5"/>
      <c r="U234" s="140"/>
      <c r="V234" s="130"/>
      <c r="W234" s="149"/>
      <c r="X234" s="98"/>
      <c r="Y234" s="144"/>
      <c r="Z234" s="147"/>
      <c r="AA234" s="148">
        <f>VLOOKUP(C234,'6'!$B$8:$H$202,3,FALSE)</f>
        <v>4.7662037037037037E-2</v>
      </c>
      <c r="AB234" s="98">
        <f>VLOOKUP(C234,'6'!$B$8:$H$202,4,FALSE)</f>
        <v>15</v>
      </c>
      <c r="AC234" s="144">
        <f>VLOOKUP(AB234,Баллы!$A$2:$B$101,2)+AD234/2</f>
        <v>81</v>
      </c>
      <c r="AD234" s="129">
        <f>VLOOKUP(C234,'6'!$B$8:$H$202,6,FALSE)</f>
        <v>10</v>
      </c>
      <c r="AE234" s="136"/>
      <c r="AF234" s="5"/>
      <c r="AG234" s="140"/>
      <c r="AH234" s="126"/>
      <c r="AI234" s="155"/>
      <c r="AJ234" s="123"/>
      <c r="AK234" s="139"/>
      <c r="AL234" s="124"/>
      <c r="AM234" s="155"/>
      <c r="AN234" s="123"/>
      <c r="AO234" s="139"/>
      <c r="AP234" s="124"/>
      <c r="AQ234" s="122"/>
      <c r="AR234" s="123"/>
      <c r="AS234" s="139"/>
      <c r="AT234" s="124"/>
      <c r="AU234" s="122"/>
      <c r="AV234" s="123"/>
      <c r="AW234" s="139"/>
      <c r="AX234" s="124"/>
    </row>
    <row r="235" spans="1:50" ht="14.4" customHeight="1">
      <c r="A235" s="245">
        <f>IF(D235=0," ",RANK(D235,$D$3:$D$1041,0))</f>
        <v>233</v>
      </c>
      <c r="B235" s="246">
        <v>233</v>
      </c>
      <c r="C235" s="104" t="s">
        <v>1062</v>
      </c>
      <c r="D235" s="115">
        <f>I235+M235+Q235+U235+Y235+AC235+AG235+AK235+AO235+AW235+AS235</f>
        <v>80.5</v>
      </c>
      <c r="E235" s="115">
        <f>J235+N235+R235+V235+Z235+AD235+AH235+AL235+AP235+AX235+AT235</f>
        <v>5</v>
      </c>
      <c r="F235" s="119">
        <f>COUNTA(H235,L235,P235,T235,X235,AB235,AF235,AJ235,AN235,AV235,AR235)</f>
        <v>1</v>
      </c>
      <c r="G235" s="125"/>
      <c r="H235" s="5"/>
      <c r="I235" s="140"/>
      <c r="J235" s="126"/>
      <c r="K235" s="120"/>
      <c r="L235" s="98"/>
      <c r="M235" s="144"/>
      <c r="N235" s="129"/>
      <c r="O235" s="146"/>
      <c r="P235" s="98"/>
      <c r="Q235" s="144"/>
      <c r="R235" s="147"/>
      <c r="S235" s="121"/>
      <c r="T235" s="5"/>
      <c r="U235" s="140"/>
      <c r="V235" s="130"/>
      <c r="W235" s="149"/>
      <c r="X235" s="98"/>
      <c r="Y235" s="144"/>
      <c r="Z235" s="147"/>
      <c r="AA235" s="148"/>
      <c r="AB235" s="98"/>
      <c r="AC235" s="144"/>
      <c r="AD235" s="129"/>
      <c r="AE235" s="136"/>
      <c r="AF235" s="5"/>
      <c r="AG235" s="140"/>
      <c r="AH235" s="126"/>
      <c r="AI235" s="155">
        <f>VLOOKUP(C235,'8'!$B$6:$H$193,3,FALSE)</f>
        <v>2.2951388888888889E-2</v>
      </c>
      <c r="AJ235" s="123">
        <f>VLOOKUP(C235,'8'!$B$6:$H$193,4,FALSE)</f>
        <v>13</v>
      </c>
      <c r="AK235" s="139">
        <f>VLOOKUP(AJ235,Баллы!$A$2:$B$101,2)+AL235/2</f>
        <v>80.5</v>
      </c>
      <c r="AL235" s="124">
        <f>VLOOKUP(C235,'8'!$B$6:$H$193,6,FALSE)</f>
        <v>5</v>
      </c>
      <c r="AM235" s="155"/>
      <c r="AN235" s="123"/>
      <c r="AO235" s="139"/>
      <c r="AP235" s="124"/>
      <c r="AQ235" s="122"/>
      <c r="AR235" s="123"/>
      <c r="AS235" s="139"/>
      <c r="AT235" s="124"/>
      <c r="AU235" s="122"/>
      <c r="AV235" s="123"/>
      <c r="AW235" s="139"/>
      <c r="AX235" s="124"/>
    </row>
    <row r="236" spans="1:50" ht="14.4" customHeight="1">
      <c r="A236" s="245">
        <f>IF(D236=0," ",RANK(D236,$D$3:$D$1041,0))</f>
        <v>234</v>
      </c>
      <c r="B236" s="246">
        <v>234</v>
      </c>
      <c r="C236" s="104" t="s">
        <v>165</v>
      </c>
      <c r="D236" s="115">
        <f>I236+M236+Q236+U236+Y236+AC236+AG236+AK236+AO236+AW236+AS236</f>
        <v>80</v>
      </c>
      <c r="E236" s="115">
        <f>J236+N236+R236+V236+Z236+AD236+AH236+AL236+AP236+AX236+AT236</f>
        <v>40</v>
      </c>
      <c r="F236" s="119">
        <f>COUNTA(H236,L236,P236,T236,X236,AB236,AF236,AJ236,AN236,AV236,AR236)</f>
        <v>2</v>
      </c>
      <c r="G236" s="125"/>
      <c r="H236" s="5"/>
      <c r="I236" s="140"/>
      <c r="J236" s="126"/>
      <c r="K236" s="120">
        <f>VLOOKUP(C236,'2'!$B$101:$H$575,3,FALSE)</f>
        <v>7.9965277777777774E-2</v>
      </c>
      <c r="L236" s="98">
        <f>VLOOKUP(C236,'2'!$B$101:$H$575,4,FALSE)</f>
        <v>84</v>
      </c>
      <c r="M236" s="144">
        <f>VLOOKUP(L236,Баллы!$A$2:$B$101,2)+N236/2</f>
        <v>14.5</v>
      </c>
      <c r="N236" s="129">
        <f>VLOOKUP(C236,'2'!$B$101:$H$575,6,FALSE)</f>
        <v>15</v>
      </c>
      <c r="O236" s="146"/>
      <c r="P236" s="98"/>
      <c r="Q236" s="144"/>
      <c r="R236" s="147"/>
      <c r="S236" s="121"/>
      <c r="T236" s="5"/>
      <c r="U236" s="140"/>
      <c r="V236" s="130"/>
      <c r="W236" s="149">
        <f>VLOOKUP(C236,'5'!$B$50:$H$423,3,FALSE)</f>
        <v>0.17782407407407408</v>
      </c>
      <c r="X236" s="98">
        <f>VLOOKUP(C236,'5'!$B$50:$H$423,4,FALSE)</f>
        <v>38</v>
      </c>
      <c r="Y236" s="144">
        <f>VLOOKUP(X236,Баллы!$A$2:$B$101,2)+Z236/2</f>
        <v>65.5</v>
      </c>
      <c r="Z236" s="147">
        <f>VLOOKUP(C236,'5'!$B$50:$H$423,6,FALSE)</f>
        <v>25</v>
      </c>
      <c r="AA236" s="148"/>
      <c r="AB236" s="98"/>
      <c r="AC236" s="144"/>
      <c r="AD236" s="129"/>
      <c r="AE236" s="136"/>
      <c r="AF236" s="5"/>
      <c r="AG236" s="140"/>
      <c r="AH236" s="126"/>
      <c r="AI236" s="155"/>
      <c r="AJ236" s="123"/>
      <c r="AK236" s="139"/>
      <c r="AL236" s="124"/>
      <c r="AM236" s="155"/>
      <c r="AN236" s="123"/>
      <c r="AO236" s="139"/>
      <c r="AP236" s="124"/>
      <c r="AQ236" s="122"/>
      <c r="AR236" s="123"/>
      <c r="AS236" s="139"/>
      <c r="AT236" s="124"/>
      <c r="AU236" s="122"/>
      <c r="AV236" s="123"/>
      <c r="AW236" s="139"/>
      <c r="AX236" s="124"/>
    </row>
    <row r="237" spans="1:50" ht="14.4" customHeight="1">
      <c r="A237" s="245">
        <f>IF(D237=0," ",RANK(D237,$D$3:$D$1041,0))</f>
        <v>235</v>
      </c>
      <c r="B237" s="246">
        <v>235</v>
      </c>
      <c r="C237" s="104" t="s">
        <v>847</v>
      </c>
      <c r="D237" s="115">
        <f>I237+M237+Q237+U237+Y237+AC237+AG237+AK237+AO237+AW237+AS237</f>
        <v>79.5</v>
      </c>
      <c r="E237" s="115">
        <f>J237+N237+R237+V237+Z237+AD237+AH237+AL237+AP237+AX237+AT237</f>
        <v>15</v>
      </c>
      <c r="F237" s="119">
        <f>COUNTA(H237,L237,P237,T237,X237,AB237,AF237,AJ237,AN237,AV237,AR237)</f>
        <v>2</v>
      </c>
      <c r="G237" s="125"/>
      <c r="H237" s="5"/>
      <c r="I237" s="140"/>
      <c r="J237" s="126"/>
      <c r="K237" s="120">
        <f>VLOOKUP(C237,'2'!$B$101:$H$575,3,FALSE)</f>
        <v>2.6446759259259264E-2</v>
      </c>
      <c r="L237" s="98">
        <f>VLOOKUP(C237,'2'!$B$101:$H$575,4,FALSE)</f>
        <v>57</v>
      </c>
      <c r="M237" s="144">
        <f>VLOOKUP(L237,Баллы!$A$2:$B$101,2)+N237/2</f>
        <v>36.5</v>
      </c>
      <c r="N237" s="129">
        <f>VLOOKUP(C237,'2'!$B$101:$H$575,6,FALSE)</f>
        <v>5</v>
      </c>
      <c r="O237" s="146"/>
      <c r="P237" s="98"/>
      <c r="Q237" s="144"/>
      <c r="R237" s="147"/>
      <c r="S237" s="121"/>
      <c r="T237" s="5"/>
      <c r="U237" s="140"/>
      <c r="V237" s="130"/>
      <c r="W237" s="149"/>
      <c r="X237" s="98"/>
      <c r="Y237" s="144"/>
      <c r="Z237" s="147"/>
      <c r="AA237" s="148">
        <f>VLOOKUP(C237,'6'!$B$8:$H$202,3,FALSE)</f>
        <v>6.8530092592592587E-2</v>
      </c>
      <c r="AB237" s="98">
        <f>VLOOKUP(C237,'6'!$B$8:$H$202,4,FALSE)</f>
        <v>53</v>
      </c>
      <c r="AC237" s="144">
        <f>VLOOKUP(AB237,Баллы!$A$2:$B$101,2)+AD237/2</f>
        <v>43</v>
      </c>
      <c r="AD237" s="129">
        <f>VLOOKUP(C237,'6'!$B$8:$H$202,6,FALSE)</f>
        <v>10</v>
      </c>
      <c r="AE237" s="136"/>
      <c r="AF237" s="5"/>
      <c r="AG237" s="140"/>
      <c r="AH237" s="126"/>
      <c r="AI237" s="155"/>
      <c r="AJ237" s="123"/>
      <c r="AK237" s="139"/>
      <c r="AL237" s="124"/>
      <c r="AM237" s="155"/>
      <c r="AN237" s="123"/>
      <c r="AO237" s="139"/>
      <c r="AP237" s="124"/>
      <c r="AQ237" s="122"/>
      <c r="AR237" s="123"/>
      <c r="AS237" s="139"/>
      <c r="AT237" s="124"/>
      <c r="AU237" s="122"/>
      <c r="AV237" s="123"/>
      <c r="AW237" s="139"/>
      <c r="AX237" s="124"/>
    </row>
    <row r="238" spans="1:50" ht="14.4" customHeight="1">
      <c r="A238" s="245">
        <f>IF(D238=0," ",RANK(D238,$D$3:$D$1041,0))</f>
        <v>235</v>
      </c>
      <c r="B238" s="246">
        <v>236</v>
      </c>
      <c r="C238" s="104" t="s">
        <v>817</v>
      </c>
      <c r="D238" s="115">
        <f>I238+M238+Q238+U238+Y238+AC238+AG238+AK238+AO238+AW238+AS238</f>
        <v>79.5</v>
      </c>
      <c r="E238" s="115">
        <f>J238+N238+R238+V238+Z238+AD238+AH238+AL238+AP238+AX238+AT238</f>
        <v>5</v>
      </c>
      <c r="F238" s="119">
        <f>COUNTA(H238,L238,P238,T238,X238,AB238,AF238,AJ238,AN238,AV238,AR238)</f>
        <v>1</v>
      </c>
      <c r="G238" s="125"/>
      <c r="H238" s="5"/>
      <c r="I238" s="140"/>
      <c r="J238" s="126"/>
      <c r="K238" s="120">
        <f>VLOOKUP(C238,'2'!$B$101:$H$575,3,FALSE)</f>
        <v>2.1770833333333336E-2</v>
      </c>
      <c r="L238" s="98">
        <f>VLOOKUP(C238,'2'!$B$101:$H$575,4,FALSE)</f>
        <v>14</v>
      </c>
      <c r="M238" s="144">
        <f>VLOOKUP(L238,Баллы!$A$2:$B$101,2)+N238/2</f>
        <v>79.5</v>
      </c>
      <c r="N238" s="129">
        <f>VLOOKUP(C238,'2'!$B$101:$H$575,6,FALSE)</f>
        <v>5</v>
      </c>
      <c r="O238" s="146"/>
      <c r="P238" s="98"/>
      <c r="Q238" s="144"/>
      <c r="R238" s="147"/>
      <c r="S238" s="121"/>
      <c r="T238" s="5"/>
      <c r="U238" s="140"/>
      <c r="V238" s="130"/>
      <c r="W238" s="149"/>
      <c r="X238" s="98"/>
      <c r="Y238" s="144"/>
      <c r="Z238" s="147"/>
      <c r="AA238" s="148"/>
      <c r="AB238" s="98"/>
      <c r="AC238" s="144"/>
      <c r="AD238" s="129"/>
      <c r="AE238" s="136"/>
      <c r="AF238" s="5"/>
      <c r="AG238" s="140"/>
      <c r="AH238" s="126"/>
      <c r="AI238" s="155"/>
      <c r="AJ238" s="123"/>
      <c r="AK238" s="139"/>
      <c r="AL238" s="124"/>
      <c r="AM238" s="155"/>
      <c r="AN238" s="123"/>
      <c r="AO238" s="139"/>
      <c r="AP238" s="124"/>
      <c r="AQ238" s="122"/>
      <c r="AR238" s="123"/>
      <c r="AS238" s="139"/>
      <c r="AT238" s="124"/>
      <c r="AU238" s="122"/>
      <c r="AV238" s="123"/>
      <c r="AW238" s="139"/>
      <c r="AX238" s="124"/>
    </row>
    <row r="239" spans="1:50" ht="14.4" customHeight="1">
      <c r="A239" s="245">
        <f>IF(D239=0," ",RANK(D239,$D$3:$D$1041,0))</f>
        <v>235</v>
      </c>
      <c r="B239" s="246">
        <v>236</v>
      </c>
      <c r="C239" s="107" t="s">
        <v>2127</v>
      </c>
      <c r="D239" s="115">
        <f>I239+M239+Q239+U239+Y239+AC239+AG239+AK239+AO239+AW239+AS239</f>
        <v>79.5</v>
      </c>
      <c r="E239" s="115">
        <f>J239+N239+R239+V239+Z239+AD239+AH239+AL239+AP239+AX239+AT239</f>
        <v>5</v>
      </c>
      <c r="F239" s="119">
        <f>COUNTA(H239,L239,P239,T239,X239,AB239,AF239,AJ239,AN239,AV239,AR239)</f>
        <v>1</v>
      </c>
      <c r="G239" s="125"/>
      <c r="H239" s="5"/>
      <c r="I239" s="140"/>
      <c r="J239" s="126"/>
      <c r="K239" s="120"/>
      <c r="L239" s="98"/>
      <c r="M239" s="144"/>
      <c r="N239" s="129"/>
      <c r="O239" s="146"/>
      <c r="P239" s="98"/>
      <c r="Q239" s="144"/>
      <c r="R239" s="147"/>
      <c r="S239" s="121">
        <f>VLOOKUP(C239,'4'!$B$2:$I$1053,3,FALSE)</f>
        <v>1.5914351851851853E-2</v>
      </c>
      <c r="T239" s="5">
        <f>VLOOKUP(C239,'4'!$B$2:$I$1053,4,FALSE)</f>
        <v>14</v>
      </c>
      <c r="U239" s="140">
        <f>VLOOKUP(T239,Баллы!$A$2:$B$101,2)+V239/2</f>
        <v>79.5</v>
      </c>
      <c r="V239" s="130">
        <f>VLOOKUP(C239,'4'!$B$2:$I$1053,6,FALSE)</f>
        <v>5</v>
      </c>
      <c r="W239" s="149"/>
      <c r="X239" s="98"/>
      <c r="Y239" s="144"/>
      <c r="Z239" s="147"/>
      <c r="AA239" s="148"/>
      <c r="AB239" s="98"/>
      <c r="AC239" s="144"/>
      <c r="AD239" s="129"/>
      <c r="AE239" s="136"/>
      <c r="AF239" s="5"/>
      <c r="AG239" s="140"/>
      <c r="AH239" s="126"/>
      <c r="AI239" s="155"/>
      <c r="AJ239" s="123"/>
      <c r="AK239" s="139"/>
      <c r="AL239" s="124"/>
      <c r="AM239" s="155"/>
      <c r="AN239" s="123"/>
      <c r="AO239" s="139"/>
      <c r="AP239" s="124"/>
      <c r="AQ239" s="122"/>
      <c r="AR239" s="123"/>
      <c r="AS239" s="139"/>
      <c r="AT239" s="124"/>
      <c r="AU239" s="122"/>
      <c r="AV239" s="123"/>
      <c r="AW239" s="139"/>
      <c r="AX239" s="124"/>
    </row>
    <row r="240" spans="1:50" ht="14.4" customHeight="1">
      <c r="A240" s="245">
        <f>IF(D240=0," ",RANK(D240,$D$3:$D$1041,0))</f>
        <v>235</v>
      </c>
      <c r="B240" s="246">
        <v>236</v>
      </c>
      <c r="C240" s="283" t="s">
        <v>5034</v>
      </c>
      <c r="D240" s="115">
        <f>I240+M240+Q240+U240+Y240+AC240+AG240+AK240+AO240+AW240+AS240</f>
        <v>79.5</v>
      </c>
      <c r="E240" s="115">
        <f>J240+N240+R240+V240+Z240+AD240+AH240+AL240+AP240+AX240+AT240</f>
        <v>5</v>
      </c>
      <c r="F240" s="119">
        <f>COUNTA(H240,L240,P240,T240,X240,AB240,AF240,AJ240,AN240,AV240,AR240)</f>
        <v>1</v>
      </c>
      <c r="G240" s="125"/>
      <c r="H240" s="5"/>
      <c r="I240" s="140"/>
      <c r="J240" s="126"/>
      <c r="K240" s="120"/>
      <c r="L240" s="98"/>
      <c r="M240" s="144"/>
      <c r="N240" s="129"/>
      <c r="O240" s="146"/>
      <c r="P240" s="98"/>
      <c r="Q240" s="144"/>
      <c r="R240" s="147"/>
      <c r="S240" s="121"/>
      <c r="T240" s="5"/>
      <c r="U240" s="140"/>
      <c r="V240" s="130"/>
      <c r="W240" s="149"/>
      <c r="X240" s="98"/>
      <c r="Y240" s="144"/>
      <c r="Z240" s="147"/>
      <c r="AA240" s="148"/>
      <c r="AB240" s="98"/>
      <c r="AC240" s="144"/>
      <c r="AD240" s="129"/>
      <c r="AE240" s="136"/>
      <c r="AF240" s="5"/>
      <c r="AG240" s="140"/>
      <c r="AH240" s="126"/>
      <c r="AI240" s="155"/>
      <c r="AJ240" s="123"/>
      <c r="AK240" s="139"/>
      <c r="AL240" s="124"/>
      <c r="AM240" s="155">
        <f>VLOOKUP(C240,'9'!$B$2:$H$1187,3,FALSE)</f>
        <v>1.9189814814814816E-2</v>
      </c>
      <c r="AN240" s="123">
        <f>VLOOKUP(C240,'9'!$B$2:$H$1187,4,FALSE)</f>
        <v>14</v>
      </c>
      <c r="AO240" s="139">
        <f>VLOOKUP(AN240,Баллы!$A$2:$B$101,2)+AP240/2</f>
        <v>79.5</v>
      </c>
      <c r="AP240" s="124">
        <f>VLOOKUP(C240,'9'!$B$2:$H$1187,6,FALSE)</f>
        <v>5</v>
      </c>
      <c r="AQ240" s="122"/>
      <c r="AR240" s="123"/>
      <c r="AS240" s="139"/>
      <c r="AT240" s="124"/>
      <c r="AU240" s="122"/>
      <c r="AV240" s="123"/>
      <c r="AW240" s="139"/>
      <c r="AX240" s="124"/>
    </row>
    <row r="241" spans="1:50" ht="14.4" customHeight="1">
      <c r="A241" s="245">
        <f>IF(D241=0," ",RANK(D241,$D$3:$D$1041,0))</f>
        <v>239</v>
      </c>
      <c r="B241" s="246">
        <v>239</v>
      </c>
      <c r="C241" s="107" t="s">
        <v>2117</v>
      </c>
      <c r="D241" s="115">
        <f>I241+M241+Q241+U241+Y241+AC241+AG241+AK241+AO241+AW241+AS241</f>
        <v>79</v>
      </c>
      <c r="E241" s="115">
        <f>J241+N241+R241+V241+Z241+AD241+AH241+AL241+AP241+AX241+AT241</f>
        <v>20</v>
      </c>
      <c r="F241" s="119">
        <f>COUNTA(H241,L241,P241,T241,X241,AB241,AF241,AJ241,AN241,AV241,AR241)</f>
        <v>1</v>
      </c>
      <c r="G241" s="125"/>
      <c r="H241" s="5"/>
      <c r="I241" s="140"/>
      <c r="J241" s="126"/>
      <c r="K241" s="120"/>
      <c r="L241" s="98"/>
      <c r="M241" s="144"/>
      <c r="N241" s="129"/>
      <c r="O241" s="146"/>
      <c r="P241" s="98"/>
      <c r="Q241" s="144"/>
      <c r="R241" s="147"/>
      <c r="S241" s="121">
        <f>VLOOKUP(C241,'4'!$B$2:$I$1053,3,FALSE)</f>
        <v>9.9537037037037035E-2</v>
      </c>
      <c r="T241" s="5">
        <f>VLOOKUP(C241,'4'!$B$2:$I$1053,4,FALSE)</f>
        <v>22</v>
      </c>
      <c r="U241" s="140">
        <f>VLOOKUP(T241,Баллы!$A$2:$B$101,2)+V241/2</f>
        <v>79</v>
      </c>
      <c r="V241" s="130">
        <f>VLOOKUP(C241,'4'!$B$2:$I$1053,6,FALSE)</f>
        <v>20</v>
      </c>
      <c r="W241" s="149"/>
      <c r="X241" s="98"/>
      <c r="Y241" s="144"/>
      <c r="Z241" s="147"/>
      <c r="AA241" s="148"/>
      <c r="AB241" s="98"/>
      <c r="AC241" s="144"/>
      <c r="AD241" s="129"/>
      <c r="AE241" s="136"/>
      <c r="AF241" s="5"/>
      <c r="AG241" s="140"/>
      <c r="AH241" s="126"/>
      <c r="AI241" s="155"/>
      <c r="AJ241" s="123"/>
      <c r="AK241" s="139"/>
      <c r="AL241" s="124"/>
      <c r="AM241" s="155"/>
      <c r="AN241" s="123"/>
      <c r="AO241" s="139"/>
      <c r="AP241" s="124"/>
      <c r="AQ241" s="122"/>
      <c r="AR241" s="123"/>
      <c r="AS241" s="139"/>
      <c r="AT241" s="124"/>
      <c r="AU241" s="122"/>
      <c r="AV241" s="123"/>
      <c r="AW241" s="139"/>
      <c r="AX241" s="124"/>
    </row>
    <row r="242" spans="1:50" ht="14.4" customHeight="1">
      <c r="A242" s="245">
        <f>IF(D242=0," ",RANK(D242,$D$3:$D$1041,0))</f>
        <v>239</v>
      </c>
      <c r="B242" s="246">
        <v>240</v>
      </c>
      <c r="C242" s="267" t="s">
        <v>1963</v>
      </c>
      <c r="D242" s="115">
        <f>I242+M242+Q242+U242+Y242+AC242+AG242+AK242+AO242+AW242+AS242</f>
        <v>79</v>
      </c>
      <c r="E242" s="115">
        <f>J242+N242+R242+V242+Z242+AD242+AH242+AL242+AP242+AX242+AT242</f>
        <v>10</v>
      </c>
      <c r="F242" s="119">
        <f>COUNTA(H242,L242,P242,T242,X242,AB242,AF242,AJ242,AN242,AV242,AR242)</f>
        <v>2</v>
      </c>
      <c r="G242" s="125"/>
      <c r="H242" s="5"/>
      <c r="I242" s="140"/>
      <c r="J242" s="126"/>
      <c r="K242" s="120"/>
      <c r="L242" s="98"/>
      <c r="M242" s="144"/>
      <c r="N242" s="129"/>
      <c r="O242" s="146"/>
      <c r="P242" s="98"/>
      <c r="Q242" s="144"/>
      <c r="R242" s="147"/>
      <c r="S242" s="121">
        <f>VLOOKUP(C242,'4'!$B$2:$I$1053,3,FALSE)</f>
        <v>2.4386574074074074E-2</v>
      </c>
      <c r="T242" s="5">
        <f>VLOOKUP(C242,'4'!$B$2:$I$1053,4,FALSE)</f>
        <v>180</v>
      </c>
      <c r="U242" s="140">
        <f>VLOOKUP(T242,Баллы!$A$2:$B$101,2)+V242/2</f>
        <v>3.5</v>
      </c>
      <c r="V242" s="130">
        <f>VLOOKUP(C242,'4'!$B$2:$I$1053,6,FALSE)</f>
        <v>5</v>
      </c>
      <c r="W242" s="149"/>
      <c r="X242" s="98"/>
      <c r="Y242" s="144"/>
      <c r="Z242" s="147"/>
      <c r="AA242" s="148"/>
      <c r="AB242" s="98"/>
      <c r="AC242" s="144"/>
      <c r="AD242" s="129"/>
      <c r="AE242" s="136"/>
      <c r="AF242" s="5"/>
      <c r="AG242" s="140"/>
      <c r="AH242" s="126"/>
      <c r="AI242" s="155">
        <f>VLOOKUP(C242,'8'!$B$6:$H$193,3,FALSE)</f>
        <v>2.4537037037037038E-2</v>
      </c>
      <c r="AJ242" s="123">
        <f>VLOOKUP(C242,'8'!$B$6:$H$193,4,FALSE)</f>
        <v>18</v>
      </c>
      <c r="AK242" s="139">
        <f>VLOOKUP(AJ242,Баллы!$A$2:$B$101,2)+AL242/2</f>
        <v>75.5</v>
      </c>
      <c r="AL242" s="124">
        <f>VLOOKUP(C242,'8'!$B$6:$H$193,6,FALSE)</f>
        <v>5</v>
      </c>
      <c r="AM242" s="155"/>
      <c r="AN242" s="123"/>
      <c r="AO242" s="139"/>
      <c r="AP242" s="124"/>
      <c r="AQ242" s="122"/>
      <c r="AR242" s="123"/>
      <c r="AS242" s="139"/>
      <c r="AT242" s="124"/>
      <c r="AU242" s="122"/>
      <c r="AV242" s="123"/>
      <c r="AW242" s="139"/>
      <c r="AX242" s="124"/>
    </row>
    <row r="243" spans="1:50" ht="14.4" customHeight="1">
      <c r="A243" s="245">
        <f>IF(D243=0," ",RANK(D243,$D$3:$D$1041,0))</f>
        <v>239</v>
      </c>
      <c r="B243" s="246">
        <v>241</v>
      </c>
      <c r="C243" s="108" t="s">
        <v>1153</v>
      </c>
      <c r="D243" s="115">
        <f>I243+M243+Q243+U243+Y243+AC243+AG243+AK243+AO243+AW243+AS243</f>
        <v>79</v>
      </c>
      <c r="E243" s="115">
        <f>J243+N243+R243+V243+Z243+AD243+AH243+AL243+AP243+AX243+AT243</f>
        <v>10</v>
      </c>
      <c r="F243" s="119">
        <f>COUNTA(H243,L243,P243,T243,X243,AB243,AF243,AJ243,AN243,AV243,AR243)</f>
        <v>1</v>
      </c>
      <c r="G243" s="125"/>
      <c r="H243" s="5"/>
      <c r="I243" s="140"/>
      <c r="J243" s="126"/>
      <c r="K243" s="120"/>
      <c r="L243" s="98"/>
      <c r="M243" s="144"/>
      <c r="N243" s="129"/>
      <c r="O243" s="146"/>
      <c r="P243" s="98"/>
      <c r="Q243" s="144"/>
      <c r="R243" s="147"/>
      <c r="S243" s="121"/>
      <c r="T243" s="5"/>
      <c r="U243" s="140"/>
      <c r="V243" s="130"/>
      <c r="W243" s="149">
        <f>VLOOKUP(C243,'5'!$B$50:$H$423,3,FALSE)</f>
        <v>4.1932870370370377E-2</v>
      </c>
      <c r="X243" s="98">
        <f>VLOOKUP(C243,'5'!$B$50:$H$423,4,FALSE)</f>
        <v>17</v>
      </c>
      <c r="Y243" s="144">
        <f>VLOOKUP(X243,Баллы!$A$2:$B$101,2)+Z243/2</f>
        <v>79</v>
      </c>
      <c r="Z243" s="147">
        <f>VLOOKUP(C243,'5'!$B$50:$H$423,6,FALSE)</f>
        <v>10</v>
      </c>
      <c r="AA243" s="148"/>
      <c r="AB243" s="98"/>
      <c r="AC243" s="144"/>
      <c r="AD243" s="129"/>
      <c r="AE243" s="136"/>
      <c r="AF243" s="5"/>
      <c r="AG243" s="140"/>
      <c r="AH243" s="126"/>
      <c r="AI243" s="155"/>
      <c r="AJ243" s="123"/>
      <c r="AK243" s="139"/>
      <c r="AL243" s="124"/>
      <c r="AM243" s="155"/>
      <c r="AN243" s="123"/>
      <c r="AO243" s="139"/>
      <c r="AP243" s="124"/>
      <c r="AQ243" s="122"/>
      <c r="AR243" s="123"/>
      <c r="AS243" s="139"/>
      <c r="AT243" s="124"/>
      <c r="AU243" s="122"/>
      <c r="AV243" s="123"/>
      <c r="AW243" s="139"/>
      <c r="AX243" s="124"/>
    </row>
    <row r="244" spans="1:50" ht="14.4" customHeight="1">
      <c r="A244" s="245">
        <f>IF(D244=0," ",RANK(D244,$D$3:$D$1041,0))</f>
        <v>242</v>
      </c>
      <c r="B244" s="246">
        <v>242</v>
      </c>
      <c r="C244" s="283" t="s">
        <v>4418</v>
      </c>
      <c r="D244" s="115">
        <f>I244+M244+Q244+U244+Y244+AC244+AG244+AK244+AO244+AW244+AS244</f>
        <v>78.5</v>
      </c>
      <c r="E244" s="115">
        <f>J244+N244+R244+V244+Z244+AD244+AH244+AL244+AP244+AX244+AT244</f>
        <v>25</v>
      </c>
      <c r="F244" s="119">
        <f>COUNTA(H244,L244,P244,T244,X244,AB244,AF244,AJ244,AN244,AV244,AR244)</f>
        <v>1</v>
      </c>
      <c r="G244" s="125"/>
      <c r="H244" s="5"/>
      <c r="I244" s="140"/>
      <c r="J244" s="126"/>
      <c r="K244" s="120"/>
      <c r="L244" s="98"/>
      <c r="M244" s="144"/>
      <c r="N244" s="129"/>
      <c r="O244" s="146"/>
      <c r="P244" s="98"/>
      <c r="Q244" s="144"/>
      <c r="R244" s="147"/>
      <c r="S244" s="121"/>
      <c r="T244" s="5"/>
      <c r="U244" s="140"/>
      <c r="V244" s="130"/>
      <c r="W244" s="149"/>
      <c r="X244" s="98"/>
      <c r="Y244" s="144"/>
      <c r="Z244" s="147"/>
      <c r="AA244" s="148"/>
      <c r="AB244" s="98"/>
      <c r="AC244" s="144"/>
      <c r="AD244" s="129"/>
      <c r="AE244" s="136"/>
      <c r="AF244" s="5"/>
      <c r="AG244" s="140"/>
      <c r="AH244" s="126"/>
      <c r="AI244" s="155"/>
      <c r="AJ244" s="123"/>
      <c r="AK244" s="139"/>
      <c r="AL244" s="124"/>
      <c r="AM244" s="155">
        <f>VLOOKUP(C244,'9'!$B$2:$H$1187,3,FALSE)</f>
        <v>0.11511574074074074</v>
      </c>
      <c r="AN244" s="123">
        <f>VLOOKUP(C244,'9'!$B$2:$H$1187,4,FALSE)</f>
        <v>25</v>
      </c>
      <c r="AO244" s="139">
        <f>VLOOKUP(AN244,Баллы!$A$2:$B$101,2)+AP244/2</f>
        <v>78.5</v>
      </c>
      <c r="AP244" s="124">
        <f>VLOOKUP(C244,'9'!$B$2:$H$1187,6,FALSE)</f>
        <v>25</v>
      </c>
      <c r="AQ244" s="122"/>
      <c r="AR244" s="123"/>
      <c r="AS244" s="139"/>
      <c r="AT244" s="124"/>
      <c r="AU244" s="122"/>
      <c r="AV244" s="123"/>
      <c r="AW244" s="139"/>
      <c r="AX244" s="124"/>
    </row>
    <row r="245" spans="1:50" ht="14.4" customHeight="1">
      <c r="A245" s="245">
        <f>IF(D245=0," ",RANK(D245,$D$3:$D$1041,0))</f>
        <v>242</v>
      </c>
      <c r="B245" s="246">
        <v>243</v>
      </c>
      <c r="C245" s="104" t="s">
        <v>6239</v>
      </c>
      <c r="D245" s="115">
        <f>I245+M245+Q245+U245+Y245+AC245+AG245+AK245+AO245+AW245+AS245</f>
        <v>78.5</v>
      </c>
      <c r="E245" s="115">
        <f>J245+N245+R245+V245+Z245+AD245+AH245+AL245+AP245+AX245+AT245</f>
        <v>15</v>
      </c>
      <c r="F245" s="119">
        <f>COUNTA(H245,L245,P245,T245,X245,AB245,AF245,AJ245,AN245,AV245,AR245)</f>
        <v>1</v>
      </c>
      <c r="G245" s="125"/>
      <c r="H245" s="5"/>
      <c r="I245" s="140"/>
      <c r="J245" s="126"/>
      <c r="K245" s="120"/>
      <c r="L245" s="98"/>
      <c r="M245" s="144"/>
      <c r="N245" s="129"/>
      <c r="O245" s="146"/>
      <c r="P245" s="98"/>
      <c r="Q245" s="144"/>
      <c r="R245" s="147"/>
      <c r="S245" s="121"/>
      <c r="T245" s="5"/>
      <c r="U245" s="140"/>
      <c r="V245" s="130"/>
      <c r="W245" s="149"/>
      <c r="X245" s="98"/>
      <c r="Y245" s="144"/>
      <c r="Z245" s="147"/>
      <c r="AA245" s="148"/>
      <c r="AB245" s="98"/>
      <c r="AC245" s="144"/>
      <c r="AD245" s="129"/>
      <c r="AE245" s="136"/>
      <c r="AF245" s="5"/>
      <c r="AG245" s="140"/>
      <c r="AH245" s="126"/>
      <c r="AI245" s="155"/>
      <c r="AJ245" s="123"/>
      <c r="AK245" s="139"/>
      <c r="AL245" s="124"/>
      <c r="AM245" s="155"/>
      <c r="AN245" s="123"/>
      <c r="AO245" s="139"/>
      <c r="AP245" s="124"/>
      <c r="AQ245" s="122"/>
      <c r="AR245" s="123"/>
      <c r="AS245" s="139"/>
      <c r="AT245" s="124"/>
      <c r="AU245" s="122">
        <f>VLOOKUP(C245,'11'!$B$9:$H$521,3,FALSE)</f>
        <v>6.4502314814814818E-2</v>
      </c>
      <c r="AV245" s="123">
        <f>VLOOKUP(C245,'11'!$B$9:$H$521,4,FALSE)</f>
        <v>20</v>
      </c>
      <c r="AW245" s="139">
        <f>VLOOKUP(AV245,Баллы!$A$2:$B$101,2)+AX245/2</f>
        <v>78.5</v>
      </c>
      <c r="AX245" s="124">
        <f>VLOOKUP(C245,'11'!$B$9:$H$521,6,FALSE)</f>
        <v>15</v>
      </c>
    </row>
    <row r="246" spans="1:50" ht="14.4" customHeight="1">
      <c r="A246" s="245">
        <f>IF(D246=0," ",RANK(D246,$D$3:$D$1041,0))</f>
        <v>244</v>
      </c>
      <c r="B246" s="246">
        <v>244</v>
      </c>
      <c r="C246" s="104" t="s">
        <v>638</v>
      </c>
      <c r="D246" s="115">
        <f>I246+M246+Q246+U246+Y246+AC246+AG246+AK246+AO246+AW246+AS246</f>
        <v>78</v>
      </c>
      <c r="E246" s="115">
        <f>J246+N246+R246+V246+Z246+AD246+AH246+AL246+AP246+AX246+AT246</f>
        <v>10</v>
      </c>
      <c r="F246" s="119">
        <f>COUNTA(H246,L246,P246,T246,X246,AB246,AF246,AJ246,AN246,AV246,AR246)</f>
        <v>1</v>
      </c>
      <c r="G246" s="125">
        <f>VLOOKUP(C246,'1'!$B$46:$H$384,3,FALSE)</f>
        <v>4.2418981481481481E-2</v>
      </c>
      <c r="H246" s="5">
        <f>VLOOKUP(C246,'1'!$B$46:$H$384,4,FALSE)</f>
        <v>18</v>
      </c>
      <c r="I246" s="140">
        <f>VLOOKUP(H246,Баллы!$A$2:$B$101,2)+J246/2</f>
        <v>78</v>
      </c>
      <c r="J246" s="126">
        <f>VLOOKUP(C246,'1'!$B$46:$H$384,6,FALSE)</f>
        <v>10</v>
      </c>
      <c r="K246" s="120"/>
      <c r="L246" s="98"/>
      <c r="M246" s="144"/>
      <c r="N246" s="129"/>
      <c r="O246" s="146"/>
      <c r="P246" s="98"/>
      <c r="Q246" s="144"/>
      <c r="R246" s="147"/>
      <c r="S246" s="121"/>
      <c r="T246" s="5"/>
      <c r="U246" s="140"/>
      <c r="V246" s="130"/>
      <c r="W246" s="149"/>
      <c r="X246" s="98"/>
      <c r="Y246" s="144"/>
      <c r="Z246" s="147"/>
      <c r="AA246" s="148"/>
      <c r="AB246" s="98"/>
      <c r="AC246" s="144"/>
      <c r="AD246" s="129"/>
      <c r="AE246" s="136"/>
      <c r="AF246" s="5"/>
      <c r="AG246" s="140"/>
      <c r="AH246" s="126"/>
      <c r="AI246" s="155"/>
      <c r="AJ246" s="123"/>
      <c r="AK246" s="139"/>
      <c r="AL246" s="124"/>
      <c r="AM246" s="155"/>
      <c r="AN246" s="123"/>
      <c r="AO246" s="139"/>
      <c r="AP246" s="124"/>
      <c r="AQ246" s="122"/>
      <c r="AR246" s="123"/>
      <c r="AS246" s="139"/>
      <c r="AT246" s="124"/>
      <c r="AU246" s="122"/>
      <c r="AV246" s="123"/>
      <c r="AW246" s="139"/>
      <c r="AX246" s="124"/>
    </row>
    <row r="247" spans="1:50" ht="14.4" customHeight="1">
      <c r="A247" s="245">
        <f>IF(D247=0," ",RANK(D247,$D$3:$D$1041,0))</f>
        <v>244</v>
      </c>
      <c r="B247" s="246">
        <v>244</v>
      </c>
      <c r="C247" s="107" t="s">
        <v>1813</v>
      </c>
      <c r="D247" s="115">
        <f>I247+M247+Q247+U247+Y247+AC247+AG247+AK247+AO247+AW247+AS247</f>
        <v>78</v>
      </c>
      <c r="E247" s="115">
        <f>J247+N247+R247+V247+Z247+AD247+AH247+AL247+AP247+AX247+AT247</f>
        <v>10</v>
      </c>
      <c r="F247" s="119">
        <f>COUNTA(H247,L247,P247,T247,X247,AB247,AF247,AJ247,AN247,AV247,AR247)</f>
        <v>1</v>
      </c>
      <c r="G247" s="125"/>
      <c r="H247" s="5"/>
      <c r="I247" s="140"/>
      <c r="J247" s="126"/>
      <c r="K247" s="120"/>
      <c r="L247" s="98"/>
      <c r="M247" s="144"/>
      <c r="N247" s="129"/>
      <c r="O247" s="146"/>
      <c r="P247" s="98"/>
      <c r="Q247" s="144"/>
      <c r="R247" s="147"/>
      <c r="S247" s="121">
        <f>VLOOKUP(C247,'4'!$B$2:$I$1053,3,FALSE)</f>
        <v>3.7928240740740742E-2</v>
      </c>
      <c r="T247" s="14">
        <f>VLOOKUP(C247,'4'!$B$2:$I$1053,4,FALSE)</f>
        <v>18</v>
      </c>
      <c r="U247" s="140">
        <f>VLOOKUP(T247,Баллы!$A$2:$B$101,2)+V247/2</f>
        <v>78</v>
      </c>
      <c r="V247" s="130">
        <f>VLOOKUP(C247,'4'!$B$2:$I$1053,6,FALSE)</f>
        <v>10</v>
      </c>
      <c r="W247" s="149"/>
      <c r="X247" s="98"/>
      <c r="Y247" s="144"/>
      <c r="Z247" s="147"/>
      <c r="AA247" s="148"/>
      <c r="AB247" s="98"/>
      <c r="AC247" s="144"/>
      <c r="AD247" s="129"/>
      <c r="AE247" s="136"/>
      <c r="AF247" s="5"/>
      <c r="AG247" s="140"/>
      <c r="AH247" s="126"/>
      <c r="AI247" s="155"/>
      <c r="AJ247" s="123"/>
      <c r="AK247" s="139"/>
      <c r="AL247" s="124"/>
      <c r="AM247" s="155"/>
      <c r="AN247" s="123"/>
      <c r="AO247" s="139"/>
      <c r="AP247" s="124"/>
      <c r="AQ247" s="122"/>
      <c r="AR247" s="123"/>
      <c r="AS247" s="139"/>
      <c r="AT247" s="124"/>
      <c r="AU247" s="122"/>
      <c r="AV247" s="123"/>
      <c r="AW247" s="139"/>
      <c r="AX247" s="124"/>
    </row>
    <row r="248" spans="1:50" ht="14.4" customHeight="1">
      <c r="A248" s="245">
        <f>IF(D248=0," ",RANK(D248,$D$3:$D$1041,0))</f>
        <v>244</v>
      </c>
      <c r="B248" s="246">
        <v>244</v>
      </c>
      <c r="C248" s="105" t="s">
        <v>259</v>
      </c>
      <c r="D248" s="115">
        <f>I248+M248+Q248+U248+Y248+AC248+AG248+AK248+AO248+AW248+AS248</f>
        <v>78</v>
      </c>
      <c r="E248" s="115">
        <f>J248+N248+R248+V248+Z248+AD248+AH248+AL248+AP248+AX248+AT248</f>
        <v>10</v>
      </c>
      <c r="F248" s="119">
        <f>COUNTA(H248,L248,P248,T248,X248,AB248,AF248,AJ248,AN248,AV248,AR248)</f>
        <v>1</v>
      </c>
      <c r="G248" s="125"/>
      <c r="H248" s="5"/>
      <c r="I248" s="140"/>
      <c r="J248" s="126"/>
      <c r="K248" s="120"/>
      <c r="L248" s="98"/>
      <c r="M248" s="144"/>
      <c r="N248" s="129"/>
      <c r="O248" s="146"/>
      <c r="P248" s="98"/>
      <c r="Q248" s="144"/>
      <c r="R248" s="147"/>
      <c r="S248" s="121"/>
      <c r="T248" s="5"/>
      <c r="U248" s="140"/>
      <c r="V248" s="130"/>
      <c r="W248" s="149"/>
      <c r="X248" s="98"/>
      <c r="Y248" s="144"/>
      <c r="Z248" s="147"/>
      <c r="AA248" s="148">
        <f>VLOOKUP(C248,'6'!$B$8:$H$202,3,FALSE)</f>
        <v>4.8900462962962965E-2</v>
      </c>
      <c r="AB248" s="98">
        <f>VLOOKUP(C248,'6'!$B$8:$H$202,4,FALSE)</f>
        <v>18</v>
      </c>
      <c r="AC248" s="144">
        <f>VLOOKUP(AB248,Баллы!$A$2:$B$101,2)+AD248/2</f>
        <v>78</v>
      </c>
      <c r="AD248" s="129">
        <f>VLOOKUP(C248,'6'!$B$8:$H$202,6,FALSE)</f>
        <v>10</v>
      </c>
      <c r="AE248" s="136"/>
      <c r="AF248" s="5"/>
      <c r="AG248" s="140"/>
      <c r="AH248" s="126"/>
      <c r="AI248" s="155"/>
      <c r="AJ248" s="123"/>
      <c r="AK248" s="139"/>
      <c r="AL248" s="124"/>
      <c r="AM248" s="155"/>
      <c r="AN248" s="123"/>
      <c r="AO248" s="139"/>
      <c r="AP248" s="124"/>
      <c r="AQ248" s="122"/>
      <c r="AR248" s="123"/>
      <c r="AS248" s="139"/>
      <c r="AT248" s="124"/>
      <c r="AU248" s="122"/>
      <c r="AV248" s="123"/>
      <c r="AW248" s="139"/>
      <c r="AX248" s="124"/>
    </row>
    <row r="249" spans="1:50" ht="14.4" customHeight="1">
      <c r="A249" s="245">
        <f>IF(D249=0," ",RANK(D249,$D$3:$D$1041,0))</f>
        <v>244</v>
      </c>
      <c r="B249" s="246">
        <v>244</v>
      </c>
      <c r="C249" s="104" t="s">
        <v>6214</v>
      </c>
      <c r="D249" s="115">
        <f>I249+M249+Q249+U249+Y249+AC249+AG249+AK249+AO249+AW249+AS249</f>
        <v>78</v>
      </c>
      <c r="E249" s="115">
        <f>J249+N249+R249+V249+Z249+AD249+AH249+AL249+AP249+AX249+AT249</f>
        <v>10</v>
      </c>
      <c r="F249" s="119">
        <f>COUNTA(H249,L249,P249,T249,X249,AB249,AF249,AJ249,AN249,AV249,AR249)</f>
        <v>1</v>
      </c>
      <c r="G249" s="125"/>
      <c r="H249" s="5"/>
      <c r="I249" s="140"/>
      <c r="J249" s="126"/>
      <c r="K249" s="120"/>
      <c r="L249" s="98"/>
      <c r="M249" s="144"/>
      <c r="N249" s="129"/>
      <c r="O249" s="146"/>
      <c r="P249" s="98"/>
      <c r="Q249" s="144"/>
      <c r="R249" s="147"/>
      <c r="S249" s="121"/>
      <c r="T249" s="5"/>
      <c r="U249" s="140"/>
      <c r="V249" s="130"/>
      <c r="W249" s="149"/>
      <c r="X249" s="98"/>
      <c r="Y249" s="144"/>
      <c r="Z249" s="147"/>
      <c r="AA249" s="148"/>
      <c r="AB249" s="98"/>
      <c r="AC249" s="144"/>
      <c r="AD249" s="129"/>
      <c r="AE249" s="136"/>
      <c r="AF249" s="5"/>
      <c r="AG249" s="140"/>
      <c r="AH249" s="126"/>
      <c r="AI249" s="155"/>
      <c r="AJ249" s="123"/>
      <c r="AK249" s="139"/>
      <c r="AL249" s="124"/>
      <c r="AM249" s="155"/>
      <c r="AN249" s="123"/>
      <c r="AO249" s="139"/>
      <c r="AP249" s="124"/>
      <c r="AQ249" s="122">
        <f>VLOOKUP(C249,'10'!$B$8:$H$232,3,FALSE)</f>
        <v>4.7361111111111111E-2</v>
      </c>
      <c r="AR249" s="123">
        <f>VLOOKUP(C249,'10'!$B$8:$H$232,4,FALSE)</f>
        <v>18</v>
      </c>
      <c r="AS249" s="139">
        <f>VLOOKUP(AR249,Баллы!$A$2:$B$101,2)+AT249/2</f>
        <v>78</v>
      </c>
      <c r="AT249" s="124">
        <f>VLOOKUP(C249,'10'!$B$8:$H$232,6,FALSE)</f>
        <v>10</v>
      </c>
      <c r="AU249" s="122"/>
      <c r="AV249" s="123"/>
      <c r="AW249" s="139"/>
      <c r="AX249" s="124"/>
    </row>
    <row r="250" spans="1:50" ht="14.4" customHeight="1">
      <c r="A250" s="245">
        <f>IF(D250=0," ",RANK(D250,$D$3:$D$1041,0))</f>
        <v>244</v>
      </c>
      <c r="B250" s="246">
        <v>248</v>
      </c>
      <c r="C250" s="104" t="s">
        <v>6261</v>
      </c>
      <c r="D250" s="115">
        <f>I250+M250+Q250+U250+Y250+AC250+AG250+AK250+AO250+AW250+AS250</f>
        <v>78</v>
      </c>
      <c r="E250" s="115">
        <f>J250+N250+R250+V250+Z250+AD250+AH250+AL250+AP250+AX250+AT250</f>
        <v>8</v>
      </c>
      <c r="F250" s="119">
        <f>COUNTA(H250,L250,P250,T250,X250,AB250,AF250,AJ250,AN250,AV250,AR250)</f>
        <v>1</v>
      </c>
      <c r="G250" s="125"/>
      <c r="H250" s="5"/>
      <c r="I250" s="140"/>
      <c r="J250" s="126"/>
      <c r="K250" s="120"/>
      <c r="L250" s="98"/>
      <c r="M250" s="144"/>
      <c r="N250" s="129"/>
      <c r="O250" s="146"/>
      <c r="P250" s="98"/>
      <c r="Q250" s="144"/>
      <c r="R250" s="147"/>
      <c r="S250" s="121"/>
      <c r="T250" s="5"/>
      <c r="U250" s="140"/>
      <c r="V250" s="130"/>
      <c r="W250" s="149"/>
      <c r="X250" s="98"/>
      <c r="Y250" s="144"/>
      <c r="Z250" s="147"/>
      <c r="AA250" s="148"/>
      <c r="AB250" s="98"/>
      <c r="AC250" s="144"/>
      <c r="AD250" s="129"/>
      <c r="AE250" s="136"/>
      <c r="AF250" s="5"/>
      <c r="AG250" s="140"/>
      <c r="AH250" s="126"/>
      <c r="AI250" s="155"/>
      <c r="AJ250" s="123"/>
      <c r="AK250" s="139"/>
      <c r="AL250" s="124"/>
      <c r="AM250" s="155"/>
      <c r="AN250" s="123"/>
      <c r="AO250" s="139"/>
      <c r="AP250" s="124"/>
      <c r="AQ250" s="122"/>
      <c r="AR250" s="123"/>
      <c r="AS250" s="139"/>
      <c r="AT250" s="124"/>
      <c r="AU250" s="122">
        <f>VLOOKUP(C250,'11'!$B$9:$H$521,3,FALSE)</f>
        <v>3.4212962962962966E-2</v>
      </c>
      <c r="AV250" s="123">
        <f>VLOOKUP(C250,'11'!$B$9:$H$521,4,FALSE)</f>
        <v>17</v>
      </c>
      <c r="AW250" s="139">
        <f>VLOOKUP(AV250,Баллы!$A$2:$B$101,2)+AX250/2</f>
        <v>78</v>
      </c>
      <c r="AX250" s="124">
        <f>VLOOKUP(C250,'11'!$B$9:$H$521,6,FALSE)</f>
        <v>8</v>
      </c>
    </row>
    <row r="251" spans="1:50" ht="14.4" customHeight="1">
      <c r="A251" s="245">
        <f>IF(D251=0," ",RANK(D251,$D$3:$D$1041,0))</f>
        <v>249</v>
      </c>
      <c r="B251" s="246">
        <v>249</v>
      </c>
      <c r="C251" s="108" t="s">
        <v>1223</v>
      </c>
      <c r="D251" s="115">
        <f>I251+M251+Q251+U251+Y251+AC251+AG251+AK251+AO251+AW251+AS251</f>
        <v>77.5</v>
      </c>
      <c r="E251" s="115">
        <f>J251+N251+R251+V251+Z251+AD251+AH251+AL251+AP251+AX251+AT251</f>
        <v>25</v>
      </c>
      <c r="F251" s="119">
        <f>COUNTA(H251,L251,P251,T251,X251,AB251,AF251,AJ251,AN251,AV251,AR251)</f>
        <v>1</v>
      </c>
      <c r="G251" s="125"/>
      <c r="H251" s="5"/>
      <c r="I251" s="140"/>
      <c r="J251" s="126"/>
      <c r="K251" s="120"/>
      <c r="L251" s="98"/>
      <c r="M251" s="144"/>
      <c r="N251" s="129"/>
      <c r="O251" s="146"/>
      <c r="P251" s="98"/>
      <c r="Q251" s="144"/>
      <c r="R251" s="147"/>
      <c r="S251" s="121"/>
      <c r="T251" s="5"/>
      <c r="U251" s="140"/>
      <c r="V251" s="130"/>
      <c r="W251" s="149">
        <f>VLOOKUP(C251,'5'!$B$50:$H$423,3,FALSE)</f>
        <v>0.15574074074074074</v>
      </c>
      <c r="X251" s="98">
        <f>VLOOKUP(C251,'5'!$B$50:$H$423,4,FALSE)</f>
        <v>26</v>
      </c>
      <c r="Y251" s="144">
        <f>VLOOKUP(X251,Баллы!$A$2:$B$101,2)+Z251/2</f>
        <v>77.5</v>
      </c>
      <c r="Z251" s="147">
        <f>VLOOKUP(C251,'5'!$B$50:$H$423,6,FALSE)</f>
        <v>25</v>
      </c>
      <c r="AA251" s="148"/>
      <c r="AB251" s="98"/>
      <c r="AC251" s="144"/>
      <c r="AD251" s="129"/>
      <c r="AE251" s="136"/>
      <c r="AF251" s="5"/>
      <c r="AG251" s="140"/>
      <c r="AH251" s="126"/>
      <c r="AI251" s="155"/>
      <c r="AJ251" s="123"/>
      <c r="AK251" s="139"/>
      <c r="AL251" s="124"/>
      <c r="AM251" s="155"/>
      <c r="AN251" s="123"/>
      <c r="AO251" s="139"/>
      <c r="AP251" s="124"/>
      <c r="AQ251" s="122"/>
      <c r="AR251" s="123"/>
      <c r="AS251" s="139"/>
      <c r="AT251" s="124"/>
      <c r="AU251" s="122"/>
      <c r="AV251" s="123"/>
      <c r="AW251" s="139"/>
      <c r="AX251" s="124"/>
    </row>
    <row r="252" spans="1:50" ht="14.4" customHeight="1">
      <c r="A252" s="245">
        <f>IF(D252=0," ",RANK(D252,$D$3:$D$1041,0))</f>
        <v>249</v>
      </c>
      <c r="B252" s="246">
        <v>249</v>
      </c>
      <c r="C252" s="283" t="s">
        <v>2429</v>
      </c>
      <c r="D252" s="115">
        <f>I252+M252+Q252+U252+Y252+AC252+AG252+AK252+AO252+AW252+AS252</f>
        <v>77.5</v>
      </c>
      <c r="E252" s="115">
        <f>J252+N252+R252+V252+Z252+AD252+AH252+AL252+AP252+AX252+AT252</f>
        <v>25</v>
      </c>
      <c r="F252" s="119">
        <f>COUNTA(H252,L252,P252,T252,X252,AB252,AF252,AJ252,AN252,AV252,AR252)</f>
        <v>1</v>
      </c>
      <c r="G252" s="125"/>
      <c r="H252" s="5"/>
      <c r="I252" s="140"/>
      <c r="J252" s="126"/>
      <c r="K252" s="120"/>
      <c r="L252" s="98"/>
      <c r="M252" s="144"/>
      <c r="N252" s="129"/>
      <c r="O252" s="146"/>
      <c r="P252" s="98"/>
      <c r="Q252" s="144"/>
      <c r="R252" s="147"/>
      <c r="S252" s="121"/>
      <c r="T252" s="5"/>
      <c r="U252" s="140"/>
      <c r="V252" s="130"/>
      <c r="W252" s="149"/>
      <c r="X252" s="98"/>
      <c r="Y252" s="144"/>
      <c r="Z252" s="147"/>
      <c r="AA252" s="148"/>
      <c r="AB252" s="98"/>
      <c r="AC252" s="144"/>
      <c r="AD252" s="129"/>
      <c r="AE252" s="136"/>
      <c r="AF252" s="5"/>
      <c r="AG252" s="140"/>
      <c r="AH252" s="126"/>
      <c r="AI252" s="155"/>
      <c r="AJ252" s="123"/>
      <c r="AK252" s="139"/>
      <c r="AL252" s="124"/>
      <c r="AM252" s="155">
        <f>VLOOKUP(C252,'9'!$B$2:$H$1187,3,FALSE)</f>
        <v>0.11628472222222222</v>
      </c>
      <c r="AN252" s="123">
        <f>VLOOKUP(C252,'9'!$B$2:$H$1187,4,FALSE)</f>
        <v>26</v>
      </c>
      <c r="AO252" s="139">
        <f>VLOOKUP(AN252,Баллы!$A$2:$B$101,2)+AP252/2</f>
        <v>77.5</v>
      </c>
      <c r="AP252" s="124">
        <f>VLOOKUP(C252,'9'!$B$2:$H$1187,6,FALSE)</f>
        <v>25</v>
      </c>
      <c r="AQ252" s="122"/>
      <c r="AR252" s="123"/>
      <c r="AS252" s="139"/>
      <c r="AT252" s="124"/>
      <c r="AU252" s="122"/>
      <c r="AV252" s="123"/>
      <c r="AW252" s="139"/>
      <c r="AX252" s="124"/>
    </row>
    <row r="253" spans="1:50" ht="14.4" customHeight="1">
      <c r="A253" s="245">
        <f>IF(D253=0," ",RANK(D253,$D$3:$D$1041,0))</f>
        <v>249</v>
      </c>
      <c r="B253" s="246">
        <v>251</v>
      </c>
      <c r="C253" s="104" t="s">
        <v>6240</v>
      </c>
      <c r="D253" s="115">
        <f>I253+M253+Q253+U253+Y253+AC253+AG253+AK253+AO253+AW253+AS253</f>
        <v>77.5</v>
      </c>
      <c r="E253" s="115">
        <f>J253+N253+R253+V253+Z253+AD253+AH253+AL253+AP253+AX253+AT253</f>
        <v>15</v>
      </c>
      <c r="F253" s="119">
        <f>COUNTA(H253,L253,P253,T253,X253,AB253,AF253,AJ253,AN253,AV253,AR253)</f>
        <v>1</v>
      </c>
      <c r="G253" s="125"/>
      <c r="H253" s="5"/>
      <c r="I253" s="140"/>
      <c r="J253" s="126"/>
      <c r="K253" s="120"/>
      <c r="L253" s="98"/>
      <c r="M253" s="144"/>
      <c r="N253" s="129"/>
      <c r="O253" s="146"/>
      <c r="P253" s="98"/>
      <c r="Q253" s="144"/>
      <c r="R253" s="147"/>
      <c r="S253" s="121"/>
      <c r="T253" s="5"/>
      <c r="U253" s="140"/>
      <c r="V253" s="130"/>
      <c r="W253" s="149"/>
      <c r="X253" s="98"/>
      <c r="Y253" s="144"/>
      <c r="Z253" s="147"/>
      <c r="AA253" s="148"/>
      <c r="AB253" s="98"/>
      <c r="AC253" s="144"/>
      <c r="AD253" s="129"/>
      <c r="AE253" s="136"/>
      <c r="AF253" s="5"/>
      <c r="AG253" s="140"/>
      <c r="AH253" s="126"/>
      <c r="AI253" s="155"/>
      <c r="AJ253" s="123"/>
      <c r="AK253" s="139"/>
      <c r="AL253" s="124"/>
      <c r="AM253" s="155"/>
      <c r="AN253" s="123"/>
      <c r="AO253" s="139"/>
      <c r="AP253" s="124"/>
      <c r="AQ253" s="122"/>
      <c r="AR253" s="123"/>
      <c r="AS253" s="139"/>
      <c r="AT253" s="124"/>
      <c r="AU253" s="122">
        <f>VLOOKUP(C253,'11'!$B$9:$H$521,3,FALSE)</f>
        <v>6.5833333333333327E-2</v>
      </c>
      <c r="AV253" s="123">
        <f>VLOOKUP(C253,'11'!$B$9:$H$521,4,FALSE)</f>
        <v>21</v>
      </c>
      <c r="AW253" s="139">
        <f>VLOOKUP(AV253,Баллы!$A$2:$B$101,2)+AX253/2</f>
        <v>77.5</v>
      </c>
      <c r="AX253" s="124">
        <f>VLOOKUP(C253,'11'!$B$9:$H$521,6,FALSE)</f>
        <v>15</v>
      </c>
    </row>
    <row r="254" spans="1:50" ht="14.4" customHeight="1">
      <c r="A254" s="245">
        <f>IF(D254=0," ",RANK(D254,$D$3:$D$1041,0))</f>
        <v>249</v>
      </c>
      <c r="B254" s="246">
        <v>252</v>
      </c>
      <c r="C254" s="104" t="s">
        <v>2714</v>
      </c>
      <c r="D254" s="115">
        <f>I254+M254+Q254+U254+Y254+AC254+AG254+AK254+AO254+AW254+AS254</f>
        <v>77.5</v>
      </c>
      <c r="E254" s="115">
        <f>J254+N254+R254+V254+Z254+AD254+AH254+AL254+AP254+AX254+AT254</f>
        <v>5</v>
      </c>
      <c r="F254" s="119">
        <f>COUNTA(H254,L254,P254,T254,X254,AB254,AF254,AJ254,AN254,AV254,AR254)</f>
        <v>1</v>
      </c>
      <c r="G254" s="125"/>
      <c r="H254" s="5"/>
      <c r="I254" s="140"/>
      <c r="J254" s="126"/>
      <c r="K254" s="120"/>
      <c r="L254" s="98"/>
      <c r="M254" s="144"/>
      <c r="N254" s="129"/>
      <c r="O254" s="146"/>
      <c r="P254" s="98"/>
      <c r="Q254" s="144"/>
      <c r="R254" s="147"/>
      <c r="S254" s="121"/>
      <c r="T254" s="5"/>
      <c r="U254" s="140"/>
      <c r="V254" s="130"/>
      <c r="W254" s="149"/>
      <c r="X254" s="98"/>
      <c r="Y254" s="144"/>
      <c r="Z254" s="147"/>
      <c r="AA254" s="148"/>
      <c r="AB254" s="98"/>
      <c r="AC254" s="144"/>
      <c r="AD254" s="129"/>
      <c r="AE254" s="136"/>
      <c r="AF254" s="5"/>
      <c r="AG254" s="140"/>
      <c r="AH254" s="126"/>
      <c r="AI254" s="155">
        <f>VLOOKUP(C254,'8'!$B$6:$H$193,3,FALSE)</f>
        <v>2.3449074074074074E-2</v>
      </c>
      <c r="AJ254" s="123">
        <f>VLOOKUP(C254,'8'!$B$6:$H$193,4,FALSE)</f>
        <v>16</v>
      </c>
      <c r="AK254" s="139">
        <f>VLOOKUP(AJ254,Баллы!$A$2:$B$101,2)+AL254/2</f>
        <v>77.5</v>
      </c>
      <c r="AL254" s="124">
        <f>VLOOKUP(C254,'8'!$B$6:$H$193,6,FALSE)</f>
        <v>5</v>
      </c>
      <c r="AM254" s="155"/>
      <c r="AN254" s="123"/>
      <c r="AO254" s="139"/>
      <c r="AP254" s="124"/>
      <c r="AQ254" s="122"/>
      <c r="AR254" s="123"/>
      <c r="AS254" s="139"/>
      <c r="AT254" s="124"/>
      <c r="AU254" s="122"/>
      <c r="AV254" s="123"/>
      <c r="AW254" s="139"/>
      <c r="AX254" s="124"/>
    </row>
    <row r="255" spans="1:50" ht="14.4" customHeight="1">
      <c r="A255" s="245">
        <f>IF(D255=0," ",RANK(D255,$D$3:$D$1041,0))</f>
        <v>249</v>
      </c>
      <c r="B255" s="246">
        <v>252</v>
      </c>
      <c r="C255" s="283" t="s">
        <v>5036</v>
      </c>
      <c r="D255" s="115">
        <f>I255+M255+Q255+U255+Y255+AC255+AG255+AK255+AO255+AW255+AS255</f>
        <v>77.5</v>
      </c>
      <c r="E255" s="115">
        <f>J255+N255+R255+V255+Z255+AD255+AH255+AL255+AP255+AX255+AT255</f>
        <v>5</v>
      </c>
      <c r="F255" s="119">
        <f>COUNTA(H255,L255,P255,T255,X255,AB255,AF255,AJ255,AN255,AV255,AR255)</f>
        <v>1</v>
      </c>
      <c r="G255" s="125"/>
      <c r="H255" s="5"/>
      <c r="I255" s="140"/>
      <c r="J255" s="126"/>
      <c r="K255" s="120"/>
      <c r="L255" s="98"/>
      <c r="M255" s="144"/>
      <c r="N255" s="129"/>
      <c r="O255" s="146"/>
      <c r="P255" s="98"/>
      <c r="Q255" s="144"/>
      <c r="R255" s="147"/>
      <c r="S255" s="121"/>
      <c r="T255" s="5"/>
      <c r="U255" s="140"/>
      <c r="V255" s="130"/>
      <c r="W255" s="149"/>
      <c r="X255" s="98"/>
      <c r="Y255" s="144"/>
      <c r="Z255" s="147"/>
      <c r="AA255" s="148"/>
      <c r="AB255" s="98"/>
      <c r="AC255" s="144"/>
      <c r="AD255" s="129"/>
      <c r="AE255" s="136"/>
      <c r="AF255" s="5"/>
      <c r="AG255" s="140"/>
      <c r="AH255" s="126"/>
      <c r="AI255" s="155"/>
      <c r="AJ255" s="123"/>
      <c r="AK255" s="139"/>
      <c r="AL255" s="124"/>
      <c r="AM255" s="155">
        <f>VLOOKUP(C255,'9'!$B$2:$H$1187,3,FALSE)</f>
        <v>1.9965277777777776E-2</v>
      </c>
      <c r="AN255" s="123">
        <f>VLOOKUP(C255,'9'!$B$2:$H$1187,4,FALSE)</f>
        <v>16</v>
      </c>
      <c r="AO255" s="139">
        <f>VLOOKUP(AN255,Баллы!$A$2:$B$101,2)+AP255/2</f>
        <v>77.5</v>
      </c>
      <c r="AP255" s="124">
        <f>VLOOKUP(C255,'9'!$B$2:$H$1187,6,FALSE)</f>
        <v>5</v>
      </c>
      <c r="AQ255" s="122"/>
      <c r="AR255" s="123"/>
      <c r="AS255" s="139"/>
      <c r="AT255" s="124"/>
      <c r="AU255" s="122"/>
      <c r="AV255" s="123"/>
      <c r="AW255" s="139"/>
      <c r="AX255" s="124"/>
    </row>
    <row r="256" spans="1:50" ht="14.4" customHeight="1">
      <c r="A256" s="245">
        <f>IF(D256=0," ",RANK(D256,$D$3:$D$1041,0))</f>
        <v>254</v>
      </c>
      <c r="B256" s="246">
        <v>254</v>
      </c>
      <c r="C256" s="108" t="s">
        <v>1175</v>
      </c>
      <c r="D256" s="115">
        <f>I256+M256+Q256+U256+Y256+AC256+AG256+AK256+AO256+AW256+AS256</f>
        <v>77</v>
      </c>
      <c r="E256" s="115">
        <f>J256+N256+R256+V256+Z256+AD256+AH256+AL256+AP256+AX256+AT256</f>
        <v>20</v>
      </c>
      <c r="F256" s="119">
        <f>COUNTA(H256,L256,P256,T256,X256,AB256,AF256,AJ256,AN256,AV256,AR256)</f>
        <v>2</v>
      </c>
      <c r="G256" s="125"/>
      <c r="H256" s="5"/>
      <c r="I256" s="140"/>
      <c r="J256" s="126"/>
      <c r="K256" s="120"/>
      <c r="L256" s="98"/>
      <c r="M256" s="144"/>
      <c r="N256" s="129"/>
      <c r="O256" s="146"/>
      <c r="P256" s="98"/>
      <c r="Q256" s="144"/>
      <c r="R256" s="147"/>
      <c r="S256" s="121"/>
      <c r="T256" s="5"/>
      <c r="U256" s="140"/>
      <c r="V256" s="130"/>
      <c r="W256" s="149">
        <f>VLOOKUP(C256,'5'!$B$50:$H$423,3,FALSE)</f>
        <v>6.1921296296296301E-2</v>
      </c>
      <c r="X256" s="98">
        <f>VLOOKUP(C256,'5'!$B$50:$H$423,4,FALSE)</f>
        <v>67</v>
      </c>
      <c r="Y256" s="144">
        <f>VLOOKUP(X256,Баллы!$A$2:$B$101,2)+Z256/2</f>
        <v>29</v>
      </c>
      <c r="Z256" s="147">
        <f>VLOOKUP(C256,'5'!$B$50:$H$423,6,FALSE)</f>
        <v>10</v>
      </c>
      <c r="AA256" s="148">
        <f>VLOOKUP(C256,'6'!$B$8:$H$202,3,FALSE)</f>
        <v>6.5543981481481481E-2</v>
      </c>
      <c r="AB256" s="98">
        <f>VLOOKUP(C256,'6'!$B$8:$H$202,4,FALSE)</f>
        <v>48</v>
      </c>
      <c r="AC256" s="144">
        <f>VLOOKUP(AB256,Баллы!$A$2:$B$101,2)+AD256/2</f>
        <v>48</v>
      </c>
      <c r="AD256" s="129">
        <f>VLOOKUP(C256,'6'!$B$8:$H$202,6,FALSE)</f>
        <v>10</v>
      </c>
      <c r="AE256" s="136"/>
      <c r="AF256" s="5"/>
      <c r="AG256" s="140"/>
      <c r="AH256" s="126"/>
      <c r="AI256" s="155"/>
      <c r="AJ256" s="123"/>
      <c r="AK256" s="139"/>
      <c r="AL256" s="124"/>
      <c r="AM256" s="155"/>
      <c r="AN256" s="123"/>
      <c r="AO256" s="139"/>
      <c r="AP256" s="124"/>
      <c r="AQ256" s="122"/>
      <c r="AR256" s="123"/>
      <c r="AS256" s="139"/>
      <c r="AT256" s="124"/>
      <c r="AU256" s="122"/>
      <c r="AV256" s="123"/>
      <c r="AW256" s="139"/>
      <c r="AX256" s="124"/>
    </row>
    <row r="257" spans="1:50" ht="14.4" customHeight="1">
      <c r="A257" s="245">
        <f>IF(D257=0," ",RANK(D257,$D$3:$D$1041,0))</f>
        <v>254</v>
      </c>
      <c r="B257" s="246">
        <v>255</v>
      </c>
      <c r="C257" s="107" t="s">
        <v>2183</v>
      </c>
      <c r="D257" s="115">
        <f>I257+M257+Q257+U257+Y257+AC257+AG257+AK257+AO257+AW257+AS257</f>
        <v>77</v>
      </c>
      <c r="E257" s="115">
        <f>J257+N257+R257+V257+Z257+AD257+AH257+AL257+AP257+AX257+AT257</f>
        <v>20</v>
      </c>
      <c r="F257" s="119">
        <f>COUNTA(H257,L257,P257,T257,X257,AB257,AF257,AJ257,AN257,AV257,AR257)</f>
        <v>1</v>
      </c>
      <c r="G257" s="125"/>
      <c r="H257" s="5"/>
      <c r="I257" s="140"/>
      <c r="J257" s="126"/>
      <c r="K257" s="120"/>
      <c r="L257" s="98"/>
      <c r="M257" s="144"/>
      <c r="N257" s="129"/>
      <c r="O257" s="146"/>
      <c r="P257" s="98"/>
      <c r="Q257" s="144"/>
      <c r="R257" s="147"/>
      <c r="S257" s="121">
        <f>VLOOKUP(C257,'4'!$B$2:$I$1053,3,FALSE)</f>
        <v>0.1053587962962963</v>
      </c>
      <c r="T257" s="5">
        <f>VLOOKUP(C257,'4'!$B$2:$I$1053,4,FALSE)</f>
        <v>24</v>
      </c>
      <c r="U257" s="140">
        <f>VLOOKUP(T257,Баллы!$A$2:$B$101,2)+V257/2</f>
        <v>77</v>
      </c>
      <c r="V257" s="130">
        <f>VLOOKUP(C257,'4'!$B$2:$I$1053,6,FALSE)</f>
        <v>20</v>
      </c>
      <c r="W257" s="149"/>
      <c r="X257" s="98"/>
      <c r="Y257" s="144"/>
      <c r="Z257" s="147"/>
      <c r="AA257" s="148"/>
      <c r="AB257" s="98"/>
      <c r="AC257" s="144"/>
      <c r="AD257" s="129"/>
      <c r="AE257" s="136"/>
      <c r="AF257" s="5"/>
      <c r="AG257" s="140"/>
      <c r="AH257" s="126"/>
      <c r="AI257" s="155"/>
      <c r="AJ257" s="123"/>
      <c r="AK257" s="139"/>
      <c r="AL257" s="124"/>
      <c r="AM257" s="155"/>
      <c r="AN257" s="123"/>
      <c r="AO257" s="139"/>
      <c r="AP257" s="124"/>
      <c r="AQ257" s="122"/>
      <c r="AR257" s="123"/>
      <c r="AS257" s="139"/>
      <c r="AT257" s="124"/>
      <c r="AU257" s="122"/>
      <c r="AV257" s="123"/>
      <c r="AW257" s="139"/>
      <c r="AX257" s="124"/>
    </row>
    <row r="258" spans="1:50" ht="14.4" customHeight="1">
      <c r="A258" s="245">
        <f>IF(D258=0," ",RANK(D258,$D$3:$D$1041,0))</f>
        <v>254</v>
      </c>
      <c r="B258" s="246">
        <v>256</v>
      </c>
      <c r="C258" s="104" t="s">
        <v>639</v>
      </c>
      <c r="D258" s="115">
        <f>I258+M258+Q258+U258+Y258+AC258+AG258+AK258+AO258+AW258+AS258</f>
        <v>77</v>
      </c>
      <c r="E258" s="115">
        <f>J258+N258+R258+V258+Z258+AD258+AH258+AL258+AP258+AX258+AT258</f>
        <v>10</v>
      </c>
      <c r="F258" s="119">
        <f>COUNTA(H258,L258,P258,T258,X258,AB258,AF258,AJ258,AN258,AV258,AR258)</f>
        <v>1</v>
      </c>
      <c r="G258" s="125">
        <f>VLOOKUP(C258,'1'!$B$46:$H$384,3,FALSE)</f>
        <v>4.2511574074074077E-2</v>
      </c>
      <c r="H258" s="5">
        <f>VLOOKUP(C258,'1'!$B$46:$H$384,4,FALSE)</f>
        <v>19</v>
      </c>
      <c r="I258" s="140">
        <f>VLOOKUP(H258,Баллы!$A$2:$B$101,2)+J258/2</f>
        <v>77</v>
      </c>
      <c r="J258" s="126">
        <f>VLOOKUP(C258,'1'!$B$46:$H$384,6,FALSE)</f>
        <v>10</v>
      </c>
      <c r="K258" s="120"/>
      <c r="L258" s="98"/>
      <c r="M258" s="144"/>
      <c r="N258" s="129"/>
      <c r="O258" s="146"/>
      <c r="P258" s="98"/>
      <c r="Q258" s="144"/>
      <c r="R258" s="147"/>
      <c r="S258" s="121"/>
      <c r="T258" s="5"/>
      <c r="U258" s="140"/>
      <c r="V258" s="130"/>
      <c r="W258" s="149"/>
      <c r="X258" s="98"/>
      <c r="Y258" s="144"/>
      <c r="Z258" s="147"/>
      <c r="AA258" s="148"/>
      <c r="AB258" s="98"/>
      <c r="AC258" s="144"/>
      <c r="AD258" s="129"/>
      <c r="AE258" s="136"/>
      <c r="AF258" s="5"/>
      <c r="AG258" s="140"/>
      <c r="AH258" s="126"/>
      <c r="AI258" s="155"/>
      <c r="AJ258" s="123"/>
      <c r="AK258" s="139"/>
      <c r="AL258" s="124"/>
      <c r="AM258" s="155"/>
      <c r="AN258" s="123"/>
      <c r="AO258" s="139"/>
      <c r="AP258" s="124"/>
      <c r="AQ258" s="122"/>
      <c r="AR258" s="123"/>
      <c r="AS258" s="139"/>
      <c r="AT258" s="124"/>
      <c r="AU258" s="122"/>
      <c r="AV258" s="123"/>
      <c r="AW258" s="139"/>
      <c r="AX258" s="124"/>
    </row>
    <row r="259" spans="1:50" ht="14.4" customHeight="1">
      <c r="A259" s="245">
        <f>IF(D259=0," ",RANK(D259,$D$3:$D$1041,0))</f>
        <v>254</v>
      </c>
      <c r="B259" s="246">
        <v>256</v>
      </c>
      <c r="C259" s="251" t="s">
        <v>2677</v>
      </c>
      <c r="D259" s="115">
        <f>I259+M259+Q259+U259+Y259+AC259+AG259+AK259+AO259+AW259+AS259</f>
        <v>77</v>
      </c>
      <c r="E259" s="115">
        <f>J259+N259+R259+V259+Z259+AD259+AH259+AL259+AP259+AX259+AT259</f>
        <v>10</v>
      </c>
      <c r="F259" s="119">
        <f>COUNTA(H259,L259,P259,T259,X259,AB259,AF259,AJ259,AN259,AV259,AR259)</f>
        <v>1</v>
      </c>
      <c r="G259" s="125"/>
      <c r="H259" s="5"/>
      <c r="I259" s="140"/>
      <c r="J259" s="126"/>
      <c r="K259" s="120"/>
      <c r="L259" s="98"/>
      <c r="M259" s="144"/>
      <c r="N259" s="129"/>
      <c r="O259" s="146"/>
      <c r="P259" s="98"/>
      <c r="Q259" s="144"/>
      <c r="R259" s="147"/>
      <c r="S259" s="121"/>
      <c r="T259" s="5"/>
      <c r="U259" s="140"/>
      <c r="V259" s="130"/>
      <c r="W259" s="149"/>
      <c r="X259" s="98"/>
      <c r="Y259" s="144"/>
      <c r="Z259" s="147"/>
      <c r="AA259" s="148">
        <f>VLOOKUP(C259,'6'!$B$8:$H$202,3,FALSE)</f>
        <v>4.925925925925926E-2</v>
      </c>
      <c r="AB259" s="98">
        <f>VLOOKUP(C259,'6'!$B$8:$H$202,4,FALSE)</f>
        <v>19</v>
      </c>
      <c r="AC259" s="144">
        <f>VLOOKUP(AB259,Баллы!$A$2:$B$101,2)+AD259/2</f>
        <v>77</v>
      </c>
      <c r="AD259" s="129">
        <f>VLOOKUP(C259,'6'!$B$8:$H$202,6,FALSE)</f>
        <v>10</v>
      </c>
      <c r="AE259" s="136"/>
      <c r="AF259" s="5"/>
      <c r="AG259" s="140"/>
      <c r="AH259" s="126"/>
      <c r="AI259" s="155"/>
      <c r="AJ259" s="123"/>
      <c r="AK259" s="139"/>
      <c r="AL259" s="124"/>
      <c r="AM259" s="155"/>
      <c r="AN259" s="123"/>
      <c r="AO259" s="139"/>
      <c r="AP259" s="124"/>
      <c r="AQ259" s="122"/>
      <c r="AR259" s="123"/>
      <c r="AS259" s="139"/>
      <c r="AT259" s="124"/>
      <c r="AU259" s="122"/>
      <c r="AV259" s="123"/>
      <c r="AW259" s="139"/>
      <c r="AX259" s="124"/>
    </row>
    <row r="260" spans="1:50" ht="14.4" customHeight="1">
      <c r="A260" s="245">
        <f>IF(D260=0," ",RANK(D260,$D$3:$D$1041,0))</f>
        <v>254</v>
      </c>
      <c r="B260" s="246">
        <v>256</v>
      </c>
      <c r="C260" s="105" t="s">
        <v>238</v>
      </c>
      <c r="D260" s="115">
        <f>I260+M260+Q260+U260+Y260+AC260+AG260+AK260+AO260+AW260+AS260</f>
        <v>77</v>
      </c>
      <c r="E260" s="115">
        <f>J260+N260+R260+V260+Z260+AD260+AH260+AL260+AP260+AX260+AT260</f>
        <v>10</v>
      </c>
      <c r="F260" s="119">
        <f>COUNTA(H260,L260,P260,T260,X260,AB260,AF260,AJ260,AN260,AV260,AR260)</f>
        <v>1</v>
      </c>
      <c r="G260" s="125"/>
      <c r="H260" s="5"/>
      <c r="I260" s="140"/>
      <c r="J260" s="126"/>
      <c r="K260" s="120"/>
      <c r="L260" s="98"/>
      <c r="M260" s="144"/>
      <c r="N260" s="129"/>
      <c r="O260" s="146"/>
      <c r="P260" s="98"/>
      <c r="Q260" s="144"/>
      <c r="R260" s="147"/>
      <c r="S260" s="121"/>
      <c r="T260" s="5"/>
      <c r="U260" s="140"/>
      <c r="V260" s="130"/>
      <c r="W260" s="149"/>
      <c r="X260" s="98"/>
      <c r="Y260" s="144"/>
      <c r="Z260" s="147"/>
      <c r="AA260" s="148">
        <f>VLOOKUP(C260,'6'!$B$8:$H$202,3,FALSE)</f>
        <v>4.925925925925926E-2</v>
      </c>
      <c r="AB260" s="98">
        <f>VLOOKUP(C260,'6'!$B$8:$H$202,4,FALSE)</f>
        <v>19</v>
      </c>
      <c r="AC260" s="144">
        <f>VLOOKUP(AB260,Баллы!$A$2:$B$101,2)+AD260/2</f>
        <v>77</v>
      </c>
      <c r="AD260" s="129">
        <f>VLOOKUP(C260,'6'!$B$8:$H$202,6,FALSE)</f>
        <v>10</v>
      </c>
      <c r="AE260" s="136"/>
      <c r="AF260" s="5"/>
      <c r="AG260" s="140"/>
      <c r="AH260" s="126"/>
      <c r="AI260" s="155"/>
      <c r="AJ260" s="123"/>
      <c r="AK260" s="139"/>
      <c r="AL260" s="124"/>
      <c r="AM260" s="155"/>
      <c r="AN260" s="123"/>
      <c r="AO260" s="139"/>
      <c r="AP260" s="124"/>
      <c r="AQ260" s="122"/>
      <c r="AR260" s="123"/>
      <c r="AS260" s="139"/>
      <c r="AT260" s="124"/>
      <c r="AU260" s="122"/>
      <c r="AV260" s="123"/>
      <c r="AW260" s="139"/>
      <c r="AX260" s="124"/>
    </row>
    <row r="261" spans="1:50" ht="14.4" customHeight="1">
      <c r="A261" s="245">
        <f>IF(D261=0," ",RANK(D261,$D$3:$D$1041,0))</f>
        <v>254</v>
      </c>
      <c r="B261" s="246">
        <v>256</v>
      </c>
      <c r="C261" s="105" t="s">
        <v>1344</v>
      </c>
      <c r="D261" s="115">
        <f>I261+M261+Q261+U261+Y261+AC261+AG261+AK261+AO261+AW261+AS261</f>
        <v>77</v>
      </c>
      <c r="E261" s="115">
        <f>J261+N261+R261+V261+Z261+AD261+AH261+AL261+AP261+AX261+AT261</f>
        <v>10</v>
      </c>
      <c r="F261" s="119">
        <f>COUNTA(H261,L261,P261,T261,X261,AB261,AF261,AJ261,AN261,AV261,AR261)</f>
        <v>1</v>
      </c>
      <c r="G261" s="125"/>
      <c r="H261" s="5"/>
      <c r="I261" s="140"/>
      <c r="J261" s="126"/>
      <c r="K261" s="120"/>
      <c r="L261" s="98"/>
      <c r="M261" s="144"/>
      <c r="N261" s="129"/>
      <c r="O261" s="146"/>
      <c r="P261" s="98"/>
      <c r="Q261" s="144"/>
      <c r="R261" s="147"/>
      <c r="S261" s="121"/>
      <c r="T261" s="5"/>
      <c r="U261" s="140"/>
      <c r="V261" s="130"/>
      <c r="W261" s="149"/>
      <c r="X261" s="98"/>
      <c r="Y261" s="144"/>
      <c r="Z261" s="147"/>
      <c r="AA261" s="148">
        <f>VLOOKUP(C261,'6'!$B$8:$H$202,3,FALSE)</f>
        <v>4.925925925925926E-2</v>
      </c>
      <c r="AB261" s="98">
        <f>VLOOKUP(C261,'6'!$B$8:$H$202,4,FALSE)</f>
        <v>19</v>
      </c>
      <c r="AC261" s="144">
        <f>VLOOKUP(AB261,Баллы!$A$2:$B$101,2)+AD261/2</f>
        <v>77</v>
      </c>
      <c r="AD261" s="129">
        <f>VLOOKUP(C261,'6'!$B$8:$H$202,6,FALSE)</f>
        <v>10</v>
      </c>
      <c r="AE261" s="136"/>
      <c r="AF261" s="5"/>
      <c r="AG261" s="140"/>
      <c r="AH261" s="126"/>
      <c r="AI261" s="155"/>
      <c r="AJ261" s="123"/>
      <c r="AK261" s="139"/>
      <c r="AL261" s="124"/>
      <c r="AM261" s="155"/>
      <c r="AN261" s="123"/>
      <c r="AO261" s="139"/>
      <c r="AP261" s="124"/>
      <c r="AQ261" s="122"/>
      <c r="AR261" s="123"/>
      <c r="AS261" s="139"/>
      <c r="AT261" s="124"/>
      <c r="AU261" s="122"/>
      <c r="AV261" s="123"/>
      <c r="AW261" s="139"/>
      <c r="AX261" s="124"/>
    </row>
    <row r="262" spans="1:50" ht="14.4" customHeight="1">
      <c r="A262" s="245">
        <f>IF(D262=0," ",RANK(D262,$D$3:$D$1041,0))</f>
        <v>254</v>
      </c>
      <c r="B262" s="246">
        <v>256</v>
      </c>
      <c r="C262" s="283" t="s">
        <v>4549</v>
      </c>
      <c r="D262" s="115">
        <f>I262+M262+Q262+U262+Y262+AC262+AG262+AK262+AO262+AW262+AS262</f>
        <v>77</v>
      </c>
      <c r="E262" s="115">
        <f>J262+N262+R262+V262+Z262+AD262+AH262+AL262+AP262+AX262+AT262</f>
        <v>10</v>
      </c>
      <c r="F262" s="119">
        <f>COUNTA(H262,L262,P262,T262,X262,AB262,AF262,AJ262,AN262,AV262,AR262)</f>
        <v>1</v>
      </c>
      <c r="G262" s="125"/>
      <c r="H262" s="5"/>
      <c r="I262" s="140"/>
      <c r="J262" s="126"/>
      <c r="K262" s="120"/>
      <c r="L262" s="98"/>
      <c r="M262" s="144"/>
      <c r="N262" s="129"/>
      <c r="O262" s="146"/>
      <c r="P262" s="98"/>
      <c r="Q262" s="144"/>
      <c r="R262" s="147"/>
      <c r="S262" s="121"/>
      <c r="T262" s="5"/>
      <c r="U262" s="140"/>
      <c r="V262" s="130"/>
      <c r="W262" s="149"/>
      <c r="X262" s="98"/>
      <c r="Y262" s="144"/>
      <c r="Z262" s="147"/>
      <c r="AA262" s="148"/>
      <c r="AB262" s="98"/>
      <c r="AC262" s="144"/>
      <c r="AD262" s="129"/>
      <c r="AE262" s="136"/>
      <c r="AF262" s="5"/>
      <c r="AG262" s="140"/>
      <c r="AH262" s="126"/>
      <c r="AI262" s="155"/>
      <c r="AJ262" s="123"/>
      <c r="AK262" s="139"/>
      <c r="AL262" s="124"/>
      <c r="AM262" s="155">
        <f>VLOOKUP(C262,'9'!$B$2:$H$1187,3,FALSE)</f>
        <v>3.9097222222222221E-2</v>
      </c>
      <c r="AN262" s="123">
        <f>VLOOKUP(C262,'9'!$B$2:$H$1187,4,FALSE)</f>
        <v>19</v>
      </c>
      <c r="AO262" s="139">
        <f>VLOOKUP(AN262,Баллы!$A$2:$B$101,2)+AP262/2</f>
        <v>77</v>
      </c>
      <c r="AP262" s="124">
        <f>VLOOKUP(C262,'9'!$B$2:$H$1187,6,FALSE)</f>
        <v>10</v>
      </c>
      <c r="AQ262" s="122"/>
      <c r="AR262" s="123"/>
      <c r="AS262" s="139"/>
      <c r="AT262" s="124"/>
      <c r="AU262" s="122"/>
      <c r="AV262" s="123"/>
      <c r="AW262" s="139"/>
      <c r="AX262" s="124"/>
    </row>
    <row r="263" spans="1:50" ht="14.4" customHeight="1">
      <c r="A263" s="245">
        <f>IF(D263=0," ",RANK(D263,$D$3:$D$1041,0))</f>
        <v>261</v>
      </c>
      <c r="B263" s="246">
        <v>261</v>
      </c>
      <c r="C263" s="283" t="s">
        <v>4421</v>
      </c>
      <c r="D263" s="115">
        <f>I263+M263+Q263+U263+Y263+AC263+AG263+AK263+AO263+AW263+AS263</f>
        <v>76.5</v>
      </c>
      <c r="E263" s="115">
        <f>J263+N263+R263+V263+Z263+AD263+AH263+AL263+AP263+AX263+AT263</f>
        <v>25</v>
      </c>
      <c r="F263" s="119">
        <f>COUNTA(H263,L263,P263,T263,X263,AB263,AF263,AJ263,AN263,AV263,AR263)</f>
        <v>1</v>
      </c>
      <c r="G263" s="125"/>
      <c r="H263" s="5"/>
      <c r="I263" s="140"/>
      <c r="J263" s="126"/>
      <c r="K263" s="120"/>
      <c r="L263" s="98"/>
      <c r="M263" s="144"/>
      <c r="N263" s="129"/>
      <c r="O263" s="146"/>
      <c r="P263" s="98"/>
      <c r="Q263" s="144"/>
      <c r="R263" s="147"/>
      <c r="S263" s="121"/>
      <c r="T263" s="5"/>
      <c r="U263" s="140"/>
      <c r="V263" s="130"/>
      <c r="W263" s="149"/>
      <c r="X263" s="98"/>
      <c r="Y263" s="144"/>
      <c r="Z263" s="147"/>
      <c r="AA263" s="148"/>
      <c r="AB263" s="98"/>
      <c r="AC263" s="144"/>
      <c r="AD263" s="129"/>
      <c r="AE263" s="136"/>
      <c r="AF263" s="5"/>
      <c r="AG263" s="140"/>
      <c r="AH263" s="126"/>
      <c r="AI263" s="155"/>
      <c r="AJ263" s="123"/>
      <c r="AK263" s="139"/>
      <c r="AL263" s="124"/>
      <c r="AM263" s="155">
        <f>VLOOKUP(C263,'9'!$B$2:$H$1187,3,FALSE)</f>
        <v>0.11666666666666667</v>
      </c>
      <c r="AN263" s="123">
        <f>VLOOKUP(C263,'9'!$B$2:$H$1187,4,FALSE)</f>
        <v>27</v>
      </c>
      <c r="AO263" s="139">
        <f>VLOOKUP(AN263,Баллы!$A$2:$B$101,2)+AP263/2</f>
        <v>76.5</v>
      </c>
      <c r="AP263" s="124">
        <f>VLOOKUP(C263,'9'!$B$2:$H$1187,6,FALSE)</f>
        <v>25</v>
      </c>
      <c r="AQ263" s="122"/>
      <c r="AR263" s="123"/>
      <c r="AS263" s="139"/>
      <c r="AT263" s="124"/>
      <c r="AU263" s="122"/>
      <c r="AV263" s="123"/>
      <c r="AW263" s="139"/>
      <c r="AX263" s="124"/>
    </row>
    <row r="264" spans="1:50" ht="14.4" customHeight="1">
      <c r="A264" s="245">
        <f>IF(D264=0," ",RANK(D264,$D$3:$D$1041,0))</f>
        <v>261</v>
      </c>
      <c r="B264" s="246">
        <v>262</v>
      </c>
      <c r="C264" s="104" t="s">
        <v>137</v>
      </c>
      <c r="D264" s="115">
        <f>I264+M264+Q264+U264+Y264+AC264+AG264+AK264+AO264+AW264+AS264</f>
        <v>76.5</v>
      </c>
      <c r="E264" s="115">
        <f>J264+N264+R264+V264+Z264+AD264+AH264+AL264+AP264+AX264+AT264</f>
        <v>15</v>
      </c>
      <c r="F264" s="119">
        <f>COUNTA(H264,L264,P264,T264,X264,AB264,AF264,AJ264,AN264,AV264,AR264)</f>
        <v>2</v>
      </c>
      <c r="G264" s="125"/>
      <c r="H264" s="5"/>
      <c r="I264" s="140"/>
      <c r="J264" s="126"/>
      <c r="K264" s="120">
        <f>VLOOKUP(C264,'2'!$B$101:$H$575,3,FALSE)</f>
        <v>2.5902777777777775E-2</v>
      </c>
      <c r="L264" s="98">
        <f>VLOOKUP(C264,'2'!$B$101:$H$575,4,FALSE)</f>
        <v>49</v>
      </c>
      <c r="M264" s="144">
        <f>VLOOKUP(L264,Баллы!$A$2:$B$101,2)+N264/2</f>
        <v>44.5</v>
      </c>
      <c r="N264" s="129">
        <f>VLOOKUP(C264,'2'!$B$101:$H$575,6,FALSE)</f>
        <v>5</v>
      </c>
      <c r="O264" s="146"/>
      <c r="P264" s="98"/>
      <c r="Q264" s="144"/>
      <c r="R264" s="147"/>
      <c r="S264" s="121"/>
      <c r="T264" s="5"/>
      <c r="U264" s="140"/>
      <c r="V264" s="130"/>
      <c r="W264" s="149">
        <f>VLOOKUP(C264,'5'!$B$50:$H$423,3,FALSE)</f>
        <v>5.9282407407407402E-2</v>
      </c>
      <c r="X264" s="98">
        <f>VLOOKUP(C264,'5'!$B$50:$H$423,4,FALSE)</f>
        <v>64</v>
      </c>
      <c r="Y264" s="144">
        <f>VLOOKUP(X264,Баллы!$A$2:$B$101,2)+Z264/2</f>
        <v>32</v>
      </c>
      <c r="Z264" s="147">
        <f>VLOOKUP(C264,'5'!$B$50:$H$423,6,FALSE)</f>
        <v>10</v>
      </c>
      <c r="AA264" s="148"/>
      <c r="AB264" s="98"/>
      <c r="AC264" s="144"/>
      <c r="AD264" s="129"/>
      <c r="AE264" s="136"/>
      <c r="AF264" s="5"/>
      <c r="AG264" s="140"/>
      <c r="AH264" s="126"/>
      <c r="AI264" s="155"/>
      <c r="AJ264" s="123"/>
      <c r="AK264" s="139"/>
      <c r="AL264" s="124"/>
      <c r="AM264" s="155"/>
      <c r="AN264" s="123"/>
      <c r="AO264" s="139"/>
      <c r="AP264" s="124"/>
      <c r="AQ264" s="122"/>
      <c r="AR264" s="123"/>
      <c r="AS264" s="139"/>
      <c r="AT264" s="124"/>
      <c r="AU264" s="122"/>
      <c r="AV264" s="123"/>
      <c r="AW264" s="139"/>
      <c r="AX264" s="124"/>
    </row>
    <row r="265" spans="1:50" ht="14.4" customHeight="1">
      <c r="A265" s="245">
        <f>IF(D265=0," ",RANK(D265,$D$3:$D$1041,0))</f>
        <v>261</v>
      </c>
      <c r="B265" s="246">
        <v>263</v>
      </c>
      <c r="C265" s="104" t="s">
        <v>951</v>
      </c>
      <c r="D265" s="115">
        <f>I265+M265+Q265+U265+Y265+AC265+AG265+AK265+AO265+AW265+AS265</f>
        <v>76.5</v>
      </c>
      <c r="E265" s="115">
        <f>J265+N265+R265+V265+Z265+AD265+AH265+AL265+AP265+AX265+AT265</f>
        <v>15</v>
      </c>
      <c r="F265" s="119">
        <f>COUNTA(H265,L265,P265,T265,X265,AB265,AF265,AJ265,AN265,AV265,AR265)</f>
        <v>1</v>
      </c>
      <c r="G265" s="125"/>
      <c r="H265" s="5"/>
      <c r="I265" s="140"/>
      <c r="J265" s="126"/>
      <c r="K265" s="120">
        <f>VLOOKUP(C265,'2'!$B$101:$H$575,3,FALSE)</f>
        <v>6.0162037037037042E-2</v>
      </c>
      <c r="L265" s="98">
        <f>VLOOKUP(C265,'2'!$B$101:$H$575,4,FALSE)</f>
        <v>22</v>
      </c>
      <c r="M265" s="144">
        <f>VLOOKUP(L265,Баллы!$A$2:$B$101,2)+N265/2</f>
        <v>76.5</v>
      </c>
      <c r="N265" s="129">
        <f>VLOOKUP(C265,'2'!$B$101:$H$575,6,FALSE)</f>
        <v>15</v>
      </c>
      <c r="O265" s="146"/>
      <c r="P265" s="98"/>
      <c r="Q265" s="144"/>
      <c r="R265" s="147"/>
      <c r="S265" s="121"/>
      <c r="T265" s="5"/>
      <c r="U265" s="140"/>
      <c r="V265" s="130"/>
      <c r="W265" s="149"/>
      <c r="X265" s="98"/>
      <c r="Y265" s="144"/>
      <c r="Z265" s="147"/>
      <c r="AA265" s="148"/>
      <c r="AB265" s="98"/>
      <c r="AC265" s="144"/>
      <c r="AD265" s="129"/>
      <c r="AE265" s="136"/>
      <c r="AF265" s="5"/>
      <c r="AG265" s="140"/>
      <c r="AH265" s="126"/>
      <c r="AI265" s="155"/>
      <c r="AJ265" s="123"/>
      <c r="AK265" s="139"/>
      <c r="AL265" s="124"/>
      <c r="AM265" s="155"/>
      <c r="AN265" s="123"/>
      <c r="AO265" s="139"/>
      <c r="AP265" s="124"/>
      <c r="AQ265" s="122"/>
      <c r="AR265" s="123"/>
      <c r="AS265" s="139"/>
      <c r="AT265" s="124"/>
      <c r="AU265" s="122"/>
      <c r="AV265" s="123"/>
      <c r="AW265" s="139"/>
      <c r="AX265" s="124"/>
    </row>
    <row r="266" spans="1:50" ht="14.4" customHeight="1">
      <c r="A266" s="245">
        <f>IF(D266=0," ",RANK(D266,$D$3:$D$1041,0))</f>
        <v>261</v>
      </c>
      <c r="B266" s="246">
        <v>264</v>
      </c>
      <c r="C266" s="104" t="s">
        <v>820</v>
      </c>
      <c r="D266" s="115">
        <f>I266+M266+Q266+U266+Y266+AC266+AG266+AK266+AO266+AW266+AS266</f>
        <v>76.5</v>
      </c>
      <c r="E266" s="115">
        <f>J266+N266+R266+V266+Z266+AD266+AH266+AL266+AP266+AX266+AT266</f>
        <v>5</v>
      </c>
      <c r="F266" s="119">
        <f>COUNTA(H266,L266,P266,T266,X266,AB266,AF266,AJ266,AN266,AV266,AR266)</f>
        <v>1</v>
      </c>
      <c r="G266" s="125"/>
      <c r="H266" s="5"/>
      <c r="I266" s="140"/>
      <c r="J266" s="126"/>
      <c r="K266" s="120">
        <f>VLOOKUP(C266,'2'!$B$101:$H$575,3,FALSE)</f>
        <v>2.2210648148148149E-2</v>
      </c>
      <c r="L266" s="98">
        <f>VLOOKUP(C266,'2'!$B$101:$H$575,4,FALSE)</f>
        <v>17</v>
      </c>
      <c r="M266" s="144">
        <f>VLOOKUP(L266,Баллы!$A$2:$B$101,2)+N266/2</f>
        <v>76.5</v>
      </c>
      <c r="N266" s="129">
        <f>VLOOKUP(C266,'2'!$B$101:$H$575,6,FALSE)</f>
        <v>5</v>
      </c>
      <c r="O266" s="146"/>
      <c r="P266" s="98"/>
      <c r="Q266" s="144"/>
      <c r="R266" s="147"/>
      <c r="S266" s="121"/>
      <c r="T266" s="5"/>
      <c r="U266" s="140"/>
      <c r="V266" s="130"/>
      <c r="W266" s="149"/>
      <c r="X266" s="98"/>
      <c r="Y266" s="144"/>
      <c r="Z266" s="147"/>
      <c r="AA266" s="148"/>
      <c r="AB266" s="98"/>
      <c r="AC266" s="144"/>
      <c r="AD266" s="129"/>
      <c r="AE266" s="136"/>
      <c r="AF266" s="5"/>
      <c r="AG266" s="140"/>
      <c r="AH266" s="126"/>
      <c r="AI266" s="155"/>
      <c r="AJ266" s="123"/>
      <c r="AK266" s="139"/>
      <c r="AL266" s="124"/>
      <c r="AM266" s="155"/>
      <c r="AN266" s="123"/>
      <c r="AO266" s="139"/>
      <c r="AP266" s="124"/>
      <c r="AQ266" s="122"/>
      <c r="AR266" s="123"/>
      <c r="AS266" s="139"/>
      <c r="AT266" s="124"/>
      <c r="AU266" s="122"/>
      <c r="AV266" s="123"/>
      <c r="AW266" s="139"/>
      <c r="AX266" s="124"/>
    </row>
    <row r="267" spans="1:50" ht="14.4" customHeight="1">
      <c r="A267" s="245">
        <f>IF(D267=0," ",RANK(D267,$D$3:$D$1041,0))</f>
        <v>261</v>
      </c>
      <c r="B267" s="246">
        <v>264</v>
      </c>
      <c r="C267" s="107" t="s">
        <v>1529</v>
      </c>
      <c r="D267" s="115">
        <f>I267+M267+Q267+U267+Y267+AC267+AG267+AK267+AO267+AW267+AS267</f>
        <v>76.5</v>
      </c>
      <c r="E267" s="115">
        <f>J267+N267+R267+V267+Z267+AD267+AH267+AL267+AP267+AX267+AT267</f>
        <v>5</v>
      </c>
      <c r="F267" s="119">
        <f>COUNTA(H267,L267,P267,T267,X267,AB267,AF267,AJ267,AN267,AV267,AR267)</f>
        <v>1</v>
      </c>
      <c r="G267" s="125"/>
      <c r="H267" s="5"/>
      <c r="I267" s="140"/>
      <c r="J267" s="126"/>
      <c r="K267" s="120"/>
      <c r="L267" s="98"/>
      <c r="M267" s="144"/>
      <c r="N267" s="129"/>
      <c r="O267" s="146"/>
      <c r="P267" s="98"/>
      <c r="Q267" s="144"/>
      <c r="R267" s="147"/>
      <c r="S267" s="121">
        <f>VLOOKUP(C267,'4'!$B$2:$I$1053,3,FALSE)</f>
        <v>1.6296296296296295E-2</v>
      </c>
      <c r="T267" s="5">
        <f>VLOOKUP(C267,'4'!$B$2:$I$1053,4,FALSE)</f>
        <v>17</v>
      </c>
      <c r="U267" s="140">
        <f>VLOOKUP(T267,Баллы!$A$2:$B$101,2)+V267/2</f>
        <v>76.5</v>
      </c>
      <c r="V267" s="130">
        <f>VLOOKUP(C267,'4'!$B$2:$I$1053,6,FALSE)</f>
        <v>5</v>
      </c>
      <c r="W267" s="149"/>
      <c r="X267" s="98"/>
      <c r="Y267" s="144"/>
      <c r="Z267" s="147"/>
      <c r="AA267" s="148"/>
      <c r="AB267" s="98"/>
      <c r="AC267" s="144"/>
      <c r="AD267" s="129"/>
      <c r="AE267" s="136"/>
      <c r="AF267" s="5"/>
      <c r="AG267" s="140"/>
      <c r="AH267" s="126"/>
      <c r="AI267" s="155"/>
      <c r="AJ267" s="123"/>
      <c r="AK267" s="139"/>
      <c r="AL267" s="124"/>
      <c r="AM267" s="155"/>
      <c r="AN267" s="123"/>
      <c r="AO267" s="139"/>
      <c r="AP267" s="124"/>
      <c r="AQ267" s="122"/>
      <c r="AR267" s="123"/>
      <c r="AS267" s="139"/>
      <c r="AT267" s="124"/>
      <c r="AU267" s="122"/>
      <c r="AV267" s="123"/>
      <c r="AW267" s="139"/>
      <c r="AX267" s="124"/>
    </row>
    <row r="268" spans="1:50" ht="14.4" customHeight="1">
      <c r="A268" s="245">
        <f>IF(D268=0," ",RANK(D268,$D$3:$D$1041,0))</f>
        <v>261</v>
      </c>
      <c r="B268" s="246">
        <v>264</v>
      </c>
      <c r="C268" s="104" t="s">
        <v>2713</v>
      </c>
      <c r="D268" s="115">
        <f>I268+M268+Q268+U268+Y268+AC268+AG268+AK268+AO268+AW268+AS268</f>
        <v>76.5</v>
      </c>
      <c r="E268" s="115">
        <f>J268+N268+R268+V268+Z268+AD268+AH268+AL268+AP268+AX268+AT268</f>
        <v>5</v>
      </c>
      <c r="F268" s="119">
        <f>COUNTA(H268,L268,P268,T268,X268,AB268,AF268,AJ268,AN268,AV268,AR268)</f>
        <v>1</v>
      </c>
      <c r="G268" s="125"/>
      <c r="H268" s="5"/>
      <c r="I268" s="140"/>
      <c r="J268" s="126"/>
      <c r="K268" s="120"/>
      <c r="L268" s="98"/>
      <c r="M268" s="144"/>
      <c r="N268" s="129"/>
      <c r="O268" s="146"/>
      <c r="P268" s="98"/>
      <c r="Q268" s="144"/>
      <c r="R268" s="147"/>
      <c r="S268" s="121"/>
      <c r="T268" s="5"/>
      <c r="U268" s="140"/>
      <c r="V268" s="130"/>
      <c r="W268" s="149"/>
      <c r="X268" s="98"/>
      <c r="Y268" s="144"/>
      <c r="Z268" s="147"/>
      <c r="AA268" s="148"/>
      <c r="AB268" s="98"/>
      <c r="AC268" s="144"/>
      <c r="AD268" s="129"/>
      <c r="AE268" s="136"/>
      <c r="AF268" s="5"/>
      <c r="AG268" s="140"/>
      <c r="AH268" s="126"/>
      <c r="AI268" s="155">
        <f>VLOOKUP(C268,'8'!$B$6:$H$193,3,FALSE)</f>
        <v>2.4432870370370369E-2</v>
      </c>
      <c r="AJ268" s="123">
        <f>VLOOKUP(C268,'8'!$B$6:$H$193,4,FALSE)</f>
        <v>17</v>
      </c>
      <c r="AK268" s="139">
        <f>VLOOKUP(AJ268,Баллы!$A$2:$B$101,2)+AL268/2</f>
        <v>76.5</v>
      </c>
      <c r="AL268" s="124">
        <f>VLOOKUP(C268,'8'!$B$6:$H$193,6,FALSE)</f>
        <v>5</v>
      </c>
      <c r="AM268" s="155"/>
      <c r="AN268" s="123"/>
      <c r="AO268" s="139"/>
      <c r="AP268" s="124"/>
      <c r="AQ268" s="122"/>
      <c r="AR268" s="123"/>
      <c r="AS268" s="139"/>
      <c r="AT268" s="124"/>
      <c r="AU268" s="122"/>
      <c r="AV268" s="123"/>
      <c r="AW268" s="139"/>
      <c r="AX268" s="124"/>
    </row>
    <row r="269" spans="1:50" ht="14.4" customHeight="1">
      <c r="A269" s="245">
        <f>IF(D269=0," ",RANK(D269,$D$3:$D$1041,0))</f>
        <v>267</v>
      </c>
      <c r="B269" s="246">
        <v>267</v>
      </c>
      <c r="C269" s="107" t="s">
        <v>2601</v>
      </c>
      <c r="D269" s="115">
        <f>I269+M269+Q269+U269+Y269+AC269+AG269+AK269+AO269+AW269+AS269</f>
        <v>76</v>
      </c>
      <c r="E269" s="115">
        <f>J269+N269+R269+V269+Z269+AD269+AH269+AL269+AP269+AX269+AT269</f>
        <v>20</v>
      </c>
      <c r="F269" s="119">
        <f>COUNTA(H269,L269,P269,T269,X269,AB269,AF269,AJ269,AN269,AV269,AR269)</f>
        <v>1</v>
      </c>
      <c r="G269" s="125"/>
      <c r="H269" s="5"/>
      <c r="I269" s="140"/>
      <c r="J269" s="126"/>
      <c r="K269" s="120"/>
      <c r="L269" s="98"/>
      <c r="M269" s="144"/>
      <c r="N269" s="129"/>
      <c r="O269" s="146"/>
      <c r="P269" s="98"/>
      <c r="Q269" s="144"/>
      <c r="R269" s="147"/>
      <c r="S269" s="121">
        <f>VLOOKUP(C269,'4'!$B$2:$I$1053,3,FALSE)</f>
        <v>0.1053587962962963</v>
      </c>
      <c r="T269" s="5">
        <f>VLOOKUP(C269,'4'!$B$2:$I$1053,4,FALSE)</f>
        <v>25</v>
      </c>
      <c r="U269" s="140">
        <f>VLOOKUP(T269,Баллы!$A$2:$B$101,2)+V269/2</f>
        <v>76</v>
      </c>
      <c r="V269" s="130">
        <f>VLOOKUP(C269,'4'!$B$2:$I$1053,6,FALSE)</f>
        <v>20</v>
      </c>
      <c r="W269" s="149"/>
      <c r="X269" s="98"/>
      <c r="Y269" s="144"/>
      <c r="Z269" s="147"/>
      <c r="AA269" s="148"/>
      <c r="AB269" s="98"/>
      <c r="AC269" s="144"/>
      <c r="AD269" s="129"/>
      <c r="AE269" s="136"/>
      <c r="AF269" s="5"/>
      <c r="AG269" s="140"/>
      <c r="AH269" s="126"/>
      <c r="AI269" s="155"/>
      <c r="AJ269" s="123"/>
      <c r="AK269" s="139"/>
      <c r="AL269" s="124"/>
      <c r="AM269" s="155"/>
      <c r="AN269" s="123"/>
      <c r="AO269" s="139"/>
      <c r="AP269" s="124"/>
      <c r="AQ269" s="122"/>
      <c r="AR269" s="123"/>
      <c r="AS269" s="139"/>
      <c r="AT269" s="124"/>
      <c r="AU269" s="122"/>
      <c r="AV269" s="123"/>
      <c r="AW269" s="139"/>
      <c r="AX269" s="124"/>
    </row>
    <row r="270" spans="1:50" ht="14.4" customHeight="1">
      <c r="A270" s="245">
        <f>IF(D270=0," ",RANK(D270,$D$3:$D$1041,0))</f>
        <v>267</v>
      </c>
      <c r="B270" s="246">
        <v>268</v>
      </c>
      <c r="C270" s="107" t="s">
        <v>1476</v>
      </c>
      <c r="D270" s="115">
        <f>I270+M270+Q270+U270+Y270+AC270+AG270+AK270+AO270+AW270+AS270</f>
        <v>76</v>
      </c>
      <c r="E270" s="115">
        <f>J270+N270+R270+V270+Z270+AD270+AH270+AL270+AP270+AX270+AT270</f>
        <v>10</v>
      </c>
      <c r="F270" s="119">
        <f>COUNTA(H270,L270,P270,T270,X270,AB270,AF270,AJ270,AN270,AV270,AR270)</f>
        <v>1</v>
      </c>
      <c r="G270" s="125"/>
      <c r="H270" s="5"/>
      <c r="I270" s="140"/>
      <c r="J270" s="126"/>
      <c r="K270" s="120"/>
      <c r="L270" s="98"/>
      <c r="M270" s="144"/>
      <c r="N270" s="129"/>
      <c r="O270" s="146"/>
      <c r="P270" s="98"/>
      <c r="Q270" s="144"/>
      <c r="R270" s="147"/>
      <c r="S270" s="121">
        <f>VLOOKUP(C270,'4'!$B$2:$I$1053,3,FALSE)</f>
        <v>3.8136574074074073E-2</v>
      </c>
      <c r="T270" s="14">
        <f>VLOOKUP(C270,'4'!$B$2:$I$1053,4,FALSE)</f>
        <v>20</v>
      </c>
      <c r="U270" s="140">
        <f>VLOOKUP(T270,Баллы!$A$2:$B$101,2)+V270/2</f>
        <v>76</v>
      </c>
      <c r="V270" s="130">
        <f>VLOOKUP(C270,'4'!$B$2:$I$1053,6,FALSE)</f>
        <v>10</v>
      </c>
      <c r="W270" s="149"/>
      <c r="X270" s="98"/>
      <c r="Y270" s="144"/>
      <c r="Z270" s="147"/>
      <c r="AA270" s="148"/>
      <c r="AB270" s="98"/>
      <c r="AC270" s="144"/>
      <c r="AD270" s="129"/>
      <c r="AE270" s="136"/>
      <c r="AF270" s="5"/>
      <c r="AG270" s="140"/>
      <c r="AH270" s="126"/>
      <c r="AI270" s="155"/>
      <c r="AJ270" s="123"/>
      <c r="AK270" s="139"/>
      <c r="AL270" s="124"/>
      <c r="AM270" s="155"/>
      <c r="AN270" s="123"/>
      <c r="AO270" s="139"/>
      <c r="AP270" s="124"/>
      <c r="AQ270" s="122"/>
      <c r="AR270" s="123"/>
      <c r="AS270" s="139"/>
      <c r="AT270" s="124"/>
      <c r="AU270" s="122"/>
      <c r="AV270" s="123"/>
      <c r="AW270" s="139"/>
      <c r="AX270" s="124"/>
    </row>
    <row r="271" spans="1:50" ht="14.4" customHeight="1">
      <c r="A271" s="245">
        <f>IF(D271=0," ",RANK(D271,$D$3:$D$1041,0))</f>
        <v>267</v>
      </c>
      <c r="B271" s="246">
        <v>268</v>
      </c>
      <c r="C271" s="283" t="s">
        <v>4551</v>
      </c>
      <c r="D271" s="115">
        <f>I271+M271+Q271+U271+Y271+AC271+AG271+AK271+AO271+AW271+AS271</f>
        <v>76</v>
      </c>
      <c r="E271" s="115">
        <f>J271+N271+R271+V271+Z271+AD271+AH271+AL271+AP271+AX271+AT271</f>
        <v>10</v>
      </c>
      <c r="F271" s="119">
        <f>COUNTA(H271,L271,P271,T271,X271,AB271,AF271,AJ271,AN271,AV271,AR271)</f>
        <v>1</v>
      </c>
      <c r="G271" s="125"/>
      <c r="H271" s="5"/>
      <c r="I271" s="140"/>
      <c r="J271" s="126"/>
      <c r="K271" s="120"/>
      <c r="L271" s="98"/>
      <c r="M271" s="144"/>
      <c r="N271" s="129"/>
      <c r="O271" s="146"/>
      <c r="P271" s="98"/>
      <c r="Q271" s="144"/>
      <c r="R271" s="147"/>
      <c r="S271" s="121"/>
      <c r="T271" s="5"/>
      <c r="U271" s="140"/>
      <c r="V271" s="130"/>
      <c r="W271" s="149"/>
      <c r="X271" s="98"/>
      <c r="Y271" s="144"/>
      <c r="Z271" s="147"/>
      <c r="AA271" s="148"/>
      <c r="AB271" s="98"/>
      <c r="AC271" s="144"/>
      <c r="AD271" s="129"/>
      <c r="AE271" s="136"/>
      <c r="AF271" s="5"/>
      <c r="AG271" s="140"/>
      <c r="AH271" s="126"/>
      <c r="AI271" s="155"/>
      <c r="AJ271" s="123"/>
      <c r="AK271" s="139"/>
      <c r="AL271" s="124"/>
      <c r="AM271" s="155">
        <f>VLOOKUP(C271,'9'!$B$2:$H$1187,3,FALSE)</f>
        <v>3.8935185185185184E-2</v>
      </c>
      <c r="AN271" s="123">
        <f>VLOOKUP(C271,'9'!$B$2:$H$1187,4,FALSE)</f>
        <v>20</v>
      </c>
      <c r="AO271" s="139">
        <f>VLOOKUP(AN271,Баллы!$A$2:$B$101,2)+AP271/2</f>
        <v>76</v>
      </c>
      <c r="AP271" s="124">
        <f>VLOOKUP(C271,'9'!$B$2:$H$1187,6,FALSE)</f>
        <v>10</v>
      </c>
      <c r="AQ271" s="122"/>
      <c r="AR271" s="123"/>
      <c r="AS271" s="139"/>
      <c r="AT271" s="124"/>
      <c r="AU271" s="122"/>
      <c r="AV271" s="123"/>
      <c r="AW271" s="139"/>
      <c r="AX271" s="124"/>
    </row>
    <row r="272" spans="1:50" ht="14.4" customHeight="1">
      <c r="A272" s="245">
        <f>IF(D272=0," ",RANK(D272,$D$3:$D$1041,0))</f>
        <v>267</v>
      </c>
      <c r="B272" s="246">
        <v>268</v>
      </c>
      <c r="C272" s="104" t="s">
        <v>6215</v>
      </c>
      <c r="D272" s="115">
        <f>I272+M272+Q272+U272+Y272+AC272+AG272+AK272+AO272+AW272+AS272</f>
        <v>76</v>
      </c>
      <c r="E272" s="115">
        <f>J272+N272+R272+V272+Z272+AD272+AH272+AL272+AP272+AX272+AT272</f>
        <v>10</v>
      </c>
      <c r="F272" s="119">
        <f>COUNTA(H272,L272,P272,T272,X272,AB272,AF272,AJ272,AN272,AV272,AR272)</f>
        <v>1</v>
      </c>
      <c r="G272" s="125"/>
      <c r="H272" s="5"/>
      <c r="I272" s="140"/>
      <c r="J272" s="126"/>
      <c r="K272" s="120"/>
      <c r="L272" s="98"/>
      <c r="M272" s="144"/>
      <c r="N272" s="129"/>
      <c r="O272" s="146"/>
      <c r="P272" s="98"/>
      <c r="Q272" s="144"/>
      <c r="R272" s="147"/>
      <c r="S272" s="121"/>
      <c r="T272" s="5"/>
      <c r="U272" s="140"/>
      <c r="V272" s="130"/>
      <c r="W272" s="149"/>
      <c r="X272" s="98"/>
      <c r="Y272" s="144"/>
      <c r="Z272" s="147"/>
      <c r="AA272" s="148"/>
      <c r="AB272" s="98"/>
      <c r="AC272" s="144"/>
      <c r="AD272" s="129"/>
      <c r="AE272" s="136"/>
      <c r="AF272" s="5"/>
      <c r="AG272" s="140"/>
      <c r="AH272" s="126"/>
      <c r="AI272" s="155"/>
      <c r="AJ272" s="123"/>
      <c r="AK272" s="139"/>
      <c r="AL272" s="124"/>
      <c r="AM272" s="155"/>
      <c r="AN272" s="123"/>
      <c r="AO272" s="139"/>
      <c r="AP272" s="124"/>
      <c r="AQ272" s="122">
        <f>VLOOKUP(C272,'10'!$B$8:$H$232,3,FALSE)</f>
        <v>4.8310185185185185E-2</v>
      </c>
      <c r="AR272" s="123">
        <f>VLOOKUP(C272,'10'!$B$8:$H$232,4,FALSE)</f>
        <v>20</v>
      </c>
      <c r="AS272" s="139">
        <f>VLOOKUP(AR272,Баллы!$A$2:$B$101,2)+AT272/2</f>
        <v>76</v>
      </c>
      <c r="AT272" s="124">
        <f>VLOOKUP(C272,'10'!$B$8:$H$232,6,FALSE)</f>
        <v>10</v>
      </c>
      <c r="AU272" s="122"/>
      <c r="AV272" s="123"/>
      <c r="AW272" s="139"/>
      <c r="AX272" s="124"/>
    </row>
    <row r="273" spans="1:50" ht="14.4" customHeight="1">
      <c r="A273" s="245">
        <f>IF(D273=0," ",RANK(D273,$D$3:$D$1041,0))</f>
        <v>271</v>
      </c>
      <c r="B273" s="246">
        <v>271</v>
      </c>
      <c r="C273" s="104" t="s">
        <v>821</v>
      </c>
      <c r="D273" s="115">
        <f>I273+M273+Q273+U273+Y273+AC273+AG273+AK273+AO273+AW273+AS273</f>
        <v>75.5</v>
      </c>
      <c r="E273" s="115">
        <f>J273+N273+R273+V273+Z273+AD273+AH273+AL273+AP273+AX273+AT273</f>
        <v>5</v>
      </c>
      <c r="F273" s="119">
        <f>COUNTA(H273,L273,P273,T273,X273,AB273,AF273,AJ273,AN273,AV273,AR273)</f>
        <v>1</v>
      </c>
      <c r="G273" s="125"/>
      <c r="H273" s="5"/>
      <c r="I273" s="140"/>
      <c r="J273" s="126"/>
      <c r="K273" s="120">
        <f>VLOOKUP(C273,'2'!$B$101:$H$575,3,FALSE)</f>
        <v>2.3136574074074077E-2</v>
      </c>
      <c r="L273" s="98">
        <f>VLOOKUP(C273,'2'!$B$101:$H$575,4,FALSE)</f>
        <v>18</v>
      </c>
      <c r="M273" s="144">
        <f>VLOOKUP(L273,Баллы!$A$2:$B$101,2)+N273/2</f>
        <v>75.5</v>
      </c>
      <c r="N273" s="129">
        <f>VLOOKUP(C273,'2'!$B$101:$H$575,6,FALSE)</f>
        <v>5</v>
      </c>
      <c r="O273" s="146"/>
      <c r="P273" s="98"/>
      <c r="Q273" s="144"/>
      <c r="R273" s="147"/>
      <c r="S273" s="121"/>
      <c r="T273" s="5"/>
      <c r="U273" s="140"/>
      <c r="V273" s="130"/>
      <c r="W273" s="149"/>
      <c r="X273" s="98"/>
      <c r="Y273" s="144"/>
      <c r="Z273" s="147"/>
      <c r="AA273" s="148"/>
      <c r="AB273" s="98"/>
      <c r="AC273" s="144"/>
      <c r="AD273" s="129"/>
      <c r="AE273" s="136"/>
      <c r="AF273" s="5"/>
      <c r="AG273" s="140"/>
      <c r="AH273" s="126"/>
      <c r="AI273" s="155"/>
      <c r="AJ273" s="123"/>
      <c r="AK273" s="139"/>
      <c r="AL273" s="124"/>
      <c r="AM273" s="155"/>
      <c r="AN273" s="123"/>
      <c r="AO273" s="139"/>
      <c r="AP273" s="124"/>
      <c r="AQ273" s="122"/>
      <c r="AR273" s="123"/>
      <c r="AS273" s="139"/>
      <c r="AT273" s="124"/>
      <c r="AU273" s="122"/>
      <c r="AV273" s="123"/>
      <c r="AW273" s="139"/>
      <c r="AX273" s="124"/>
    </row>
    <row r="274" spans="1:50" ht="14.4" customHeight="1">
      <c r="A274" s="245">
        <f>IF(D274=0," ",RANK(D274,$D$3:$D$1041,0))</f>
        <v>271</v>
      </c>
      <c r="B274" s="246">
        <v>271</v>
      </c>
      <c r="C274" s="283" t="s">
        <v>5039</v>
      </c>
      <c r="D274" s="115">
        <f>I274+M274+Q274+U274+Y274+AC274+AG274+AK274+AO274+AW274+AS274</f>
        <v>75.5</v>
      </c>
      <c r="E274" s="115">
        <f>J274+N274+R274+V274+Z274+AD274+AH274+AL274+AP274+AX274+AT274</f>
        <v>5</v>
      </c>
      <c r="F274" s="119">
        <f>COUNTA(H274,L274,P274,T274,X274,AB274,AF274,AJ274,AN274,AV274,AR274)</f>
        <v>1</v>
      </c>
      <c r="G274" s="125"/>
      <c r="H274" s="5"/>
      <c r="I274" s="140"/>
      <c r="J274" s="126"/>
      <c r="K274" s="120"/>
      <c r="L274" s="98"/>
      <c r="M274" s="144"/>
      <c r="N274" s="129"/>
      <c r="O274" s="146"/>
      <c r="P274" s="98"/>
      <c r="Q274" s="144"/>
      <c r="R274" s="147"/>
      <c r="S274" s="121"/>
      <c r="T274" s="5"/>
      <c r="U274" s="140"/>
      <c r="V274" s="130"/>
      <c r="W274" s="149"/>
      <c r="X274" s="98"/>
      <c r="Y274" s="144"/>
      <c r="Z274" s="147"/>
      <c r="AA274" s="148"/>
      <c r="AB274" s="98"/>
      <c r="AC274" s="144"/>
      <c r="AD274" s="129"/>
      <c r="AE274" s="136"/>
      <c r="AF274" s="5"/>
      <c r="AG274" s="140"/>
      <c r="AH274" s="126"/>
      <c r="AI274" s="155"/>
      <c r="AJ274" s="123"/>
      <c r="AK274" s="139"/>
      <c r="AL274" s="124"/>
      <c r="AM274" s="155">
        <f>VLOOKUP(C274,'9'!$B$2:$H$1187,3,FALSE)</f>
        <v>2.0069444444444445E-2</v>
      </c>
      <c r="AN274" s="123">
        <f>VLOOKUP(C274,'9'!$B$2:$H$1187,4,FALSE)</f>
        <v>18</v>
      </c>
      <c r="AO274" s="139">
        <f>VLOOKUP(AN274,Баллы!$A$2:$B$101,2)+AP274/2</f>
        <v>75.5</v>
      </c>
      <c r="AP274" s="124">
        <f>VLOOKUP(C274,'9'!$B$2:$H$1187,6,FALSE)</f>
        <v>5</v>
      </c>
      <c r="AQ274" s="122"/>
      <c r="AR274" s="123"/>
      <c r="AS274" s="139"/>
      <c r="AT274" s="124"/>
      <c r="AU274" s="122"/>
      <c r="AV274" s="123"/>
      <c r="AW274" s="139"/>
      <c r="AX274" s="124"/>
    </row>
    <row r="275" spans="1:50" ht="14.4" customHeight="1">
      <c r="A275" s="245">
        <f>IF(D275=0," ",RANK(D275,$D$3:$D$1041,0))</f>
        <v>273</v>
      </c>
      <c r="B275" s="246">
        <v>273</v>
      </c>
      <c r="C275" s="249" t="s">
        <v>2678</v>
      </c>
      <c r="D275" s="115">
        <f>I275+M275+Q275+U275+Y275+AC275+AG275+AK275+AO275+AW275+AS275</f>
        <v>75</v>
      </c>
      <c r="E275" s="115">
        <f>J275+N275+R275+V275+Z275+AD275+AH275+AL275+AP275+AX275+AT275</f>
        <v>10</v>
      </c>
      <c r="F275" s="119">
        <f>COUNTA(H275,L275,P275,T275,X275,AB275,AF275,AJ275,AN275,AV275,AR275)</f>
        <v>1</v>
      </c>
      <c r="G275" s="125"/>
      <c r="H275" s="5"/>
      <c r="I275" s="140"/>
      <c r="J275" s="126"/>
      <c r="K275" s="120"/>
      <c r="L275" s="98"/>
      <c r="M275" s="144"/>
      <c r="N275" s="129"/>
      <c r="O275" s="146"/>
      <c r="P275" s="98"/>
      <c r="Q275" s="144"/>
      <c r="R275" s="147"/>
      <c r="S275" s="121">
        <f>VLOOKUP(C275,'4'!$B$2:$I$1053,3,FALSE)</f>
        <v>3.8263888888888889E-2</v>
      </c>
      <c r="T275" s="14">
        <f>VLOOKUP(C275,'4'!$B$2:$I$1053,4,FALSE)</f>
        <v>21</v>
      </c>
      <c r="U275" s="140">
        <f>VLOOKUP(T275,Баллы!$A$2:$B$101,2)+V275/2</f>
        <v>75</v>
      </c>
      <c r="V275" s="130">
        <f>VLOOKUP(C275,'4'!$B$2:$I$1053,6,FALSE)</f>
        <v>10</v>
      </c>
      <c r="W275" s="149"/>
      <c r="X275" s="98"/>
      <c r="Y275" s="144"/>
      <c r="Z275" s="147"/>
      <c r="AA275" s="148"/>
      <c r="AB275" s="98"/>
      <c r="AC275" s="144"/>
      <c r="AD275" s="129"/>
      <c r="AE275" s="136"/>
      <c r="AF275" s="5"/>
      <c r="AG275" s="140"/>
      <c r="AH275" s="126"/>
      <c r="AI275" s="155"/>
      <c r="AJ275" s="123"/>
      <c r="AK275" s="139"/>
      <c r="AL275" s="124"/>
      <c r="AM275" s="155"/>
      <c r="AN275" s="123"/>
      <c r="AO275" s="139"/>
      <c r="AP275" s="124"/>
      <c r="AQ275" s="122"/>
      <c r="AR275" s="123"/>
      <c r="AS275" s="139"/>
      <c r="AT275" s="124"/>
      <c r="AU275" s="122"/>
      <c r="AV275" s="123"/>
      <c r="AW275" s="139"/>
      <c r="AX275" s="124"/>
    </row>
    <row r="276" spans="1:50" ht="14.4" customHeight="1">
      <c r="A276" s="245">
        <f>IF(D276=0," ",RANK(D276,$D$3:$D$1041,0))</f>
        <v>273</v>
      </c>
      <c r="B276" s="246">
        <v>274</v>
      </c>
      <c r="C276" s="104" t="s">
        <v>6262</v>
      </c>
      <c r="D276" s="115">
        <f>I276+M276+Q276+U276+Y276+AC276+AG276+AK276+AO276+AW276+AS276</f>
        <v>75</v>
      </c>
      <c r="E276" s="115">
        <f>J276+N276+R276+V276+Z276+AD276+AH276+AL276+AP276+AX276+AT276</f>
        <v>8</v>
      </c>
      <c r="F276" s="119">
        <f>COUNTA(H276,L276,P276,T276,X276,AB276,AF276,AJ276,AN276,AV276,AR276)</f>
        <v>1</v>
      </c>
      <c r="G276" s="125"/>
      <c r="H276" s="5"/>
      <c r="I276" s="140"/>
      <c r="J276" s="126"/>
      <c r="K276" s="120"/>
      <c r="L276" s="98"/>
      <c r="M276" s="144"/>
      <c r="N276" s="129"/>
      <c r="O276" s="146"/>
      <c r="P276" s="98"/>
      <c r="Q276" s="144"/>
      <c r="R276" s="147"/>
      <c r="S276" s="121"/>
      <c r="T276" s="5"/>
      <c r="U276" s="140"/>
      <c r="V276" s="130"/>
      <c r="W276" s="149"/>
      <c r="X276" s="98"/>
      <c r="Y276" s="144"/>
      <c r="Z276" s="147"/>
      <c r="AA276" s="148"/>
      <c r="AB276" s="98"/>
      <c r="AC276" s="144"/>
      <c r="AD276" s="129"/>
      <c r="AE276" s="136"/>
      <c r="AF276" s="5"/>
      <c r="AG276" s="140"/>
      <c r="AH276" s="126"/>
      <c r="AI276" s="155"/>
      <c r="AJ276" s="123"/>
      <c r="AK276" s="139"/>
      <c r="AL276" s="124"/>
      <c r="AM276" s="155"/>
      <c r="AN276" s="123"/>
      <c r="AO276" s="139"/>
      <c r="AP276" s="124"/>
      <c r="AQ276" s="122"/>
      <c r="AR276" s="123"/>
      <c r="AS276" s="139"/>
      <c r="AT276" s="124"/>
      <c r="AU276" s="122">
        <f>VLOOKUP(C276,'11'!$B$9:$H$521,3,FALSE)</f>
        <v>3.5127314814814813E-2</v>
      </c>
      <c r="AV276" s="123">
        <f>VLOOKUP(C276,'11'!$B$9:$H$521,4,FALSE)</f>
        <v>20</v>
      </c>
      <c r="AW276" s="139">
        <f>VLOOKUP(AV276,Баллы!$A$2:$B$101,2)+AX276/2</f>
        <v>75</v>
      </c>
      <c r="AX276" s="124">
        <f>VLOOKUP(C276,'11'!$B$9:$H$521,6,FALSE)</f>
        <v>8</v>
      </c>
    </row>
    <row r="277" spans="1:50" ht="14.4" customHeight="1">
      <c r="A277" s="245">
        <f>IF(D277=0," ",RANK(D277,$D$3:$D$1041,0))</f>
        <v>275</v>
      </c>
      <c r="B277" s="246">
        <v>275</v>
      </c>
      <c r="C277" s="283" t="s">
        <v>4424</v>
      </c>
      <c r="D277" s="115">
        <f>I277+M277+Q277+U277+Y277+AC277+AG277+AK277+AO277+AW277+AS277</f>
        <v>74.5</v>
      </c>
      <c r="E277" s="115">
        <f>J277+N277+R277+V277+Z277+AD277+AH277+AL277+AP277+AX277+AT277</f>
        <v>25</v>
      </c>
      <c r="F277" s="119">
        <f>COUNTA(H277,L277,P277,T277,X277,AB277,AF277,AJ277,AN277,AV277,AR277)</f>
        <v>1</v>
      </c>
      <c r="G277" s="125"/>
      <c r="H277" s="5"/>
      <c r="I277" s="140"/>
      <c r="J277" s="126"/>
      <c r="K277" s="120"/>
      <c r="L277" s="98"/>
      <c r="M277" s="144"/>
      <c r="N277" s="129"/>
      <c r="O277" s="146"/>
      <c r="P277" s="98"/>
      <c r="Q277" s="144"/>
      <c r="R277" s="147"/>
      <c r="S277" s="121"/>
      <c r="T277" s="5"/>
      <c r="U277" s="140"/>
      <c r="V277" s="130"/>
      <c r="W277" s="149"/>
      <c r="X277" s="98"/>
      <c r="Y277" s="144"/>
      <c r="Z277" s="147"/>
      <c r="AA277" s="148"/>
      <c r="AB277" s="98"/>
      <c r="AC277" s="144"/>
      <c r="AD277" s="129"/>
      <c r="AE277" s="136"/>
      <c r="AF277" s="5"/>
      <c r="AG277" s="140"/>
      <c r="AH277" s="126"/>
      <c r="AI277" s="155"/>
      <c r="AJ277" s="123"/>
      <c r="AK277" s="139"/>
      <c r="AL277" s="124"/>
      <c r="AM277" s="155">
        <f>VLOOKUP(C277,'9'!$B$2:$H$1187,3,FALSE)</f>
        <v>0.1178125</v>
      </c>
      <c r="AN277" s="123">
        <f>VLOOKUP(C277,'9'!$B$2:$H$1187,4,FALSE)</f>
        <v>29</v>
      </c>
      <c r="AO277" s="139">
        <f>VLOOKUP(AN277,Баллы!$A$2:$B$101,2)+AP277/2</f>
        <v>74.5</v>
      </c>
      <c r="AP277" s="124">
        <f>VLOOKUP(C277,'9'!$B$2:$H$1187,6,FALSE)</f>
        <v>25</v>
      </c>
      <c r="AQ277" s="122"/>
      <c r="AR277" s="123"/>
      <c r="AS277" s="139"/>
      <c r="AT277" s="124"/>
      <c r="AU277" s="122"/>
      <c r="AV277" s="123"/>
      <c r="AW277" s="139"/>
      <c r="AX277" s="124"/>
    </row>
    <row r="278" spans="1:50" ht="14.4" customHeight="1">
      <c r="A278" s="245">
        <f>IF(D278=0," ",RANK(D278,$D$3:$D$1041,0))</f>
        <v>275</v>
      </c>
      <c r="B278" s="246">
        <v>276</v>
      </c>
      <c r="C278" s="104" t="s">
        <v>316</v>
      </c>
      <c r="D278" s="115">
        <f>I278+M278+Q278+U278+Y278+AC278+AG278+AK278+AO278+AW278+AS278</f>
        <v>74.5</v>
      </c>
      <c r="E278" s="115">
        <f>J278+N278+R278+V278+Z278+AD278+AH278+AL278+AP278+AX278+AT278</f>
        <v>15</v>
      </c>
      <c r="F278" s="119">
        <f>COUNTA(H278,L278,P278,T278,X278,AB278,AF278,AJ278,AN278,AV278,AR278)</f>
        <v>2</v>
      </c>
      <c r="G278" s="125"/>
      <c r="H278" s="5"/>
      <c r="I278" s="140"/>
      <c r="J278" s="126"/>
      <c r="K278" s="120">
        <f>VLOOKUP(C278,'2'!$B$101:$H$575,3,FALSE)</f>
        <v>3.0972222222222224E-2</v>
      </c>
      <c r="L278" s="98">
        <f>VLOOKUP(C278,'2'!$B$101:$H$575,4,FALSE)</f>
        <v>82</v>
      </c>
      <c r="M278" s="144">
        <f>VLOOKUP(L278,Баллы!$A$2:$B$101,2)+N278/2</f>
        <v>11.5</v>
      </c>
      <c r="N278" s="129">
        <f>VLOOKUP(C278,'2'!$B$101:$H$575,6,FALSE)</f>
        <v>5</v>
      </c>
      <c r="O278" s="146"/>
      <c r="P278" s="98"/>
      <c r="Q278" s="144"/>
      <c r="R278" s="147"/>
      <c r="S278" s="121"/>
      <c r="T278" s="5"/>
      <c r="U278" s="140"/>
      <c r="V278" s="130"/>
      <c r="W278" s="149"/>
      <c r="X278" s="98"/>
      <c r="Y278" s="144"/>
      <c r="Z278" s="147"/>
      <c r="AA278" s="148"/>
      <c r="AB278" s="98"/>
      <c r="AC278" s="144"/>
      <c r="AD278" s="129"/>
      <c r="AE278" s="136"/>
      <c r="AF278" s="5"/>
      <c r="AG278" s="140"/>
      <c r="AH278" s="126"/>
      <c r="AI278" s="155"/>
      <c r="AJ278" s="123"/>
      <c r="AK278" s="139"/>
      <c r="AL278" s="124"/>
      <c r="AM278" s="155"/>
      <c r="AN278" s="123"/>
      <c r="AO278" s="139"/>
      <c r="AP278" s="124"/>
      <c r="AQ278" s="122">
        <f>VLOOKUP(C278,'10'!$B$8:$H$232,3,FALSE)</f>
        <v>5.1018518518518519E-2</v>
      </c>
      <c r="AR278" s="123">
        <f>VLOOKUP(C278,'10'!$B$8:$H$232,4,FALSE)</f>
        <v>33</v>
      </c>
      <c r="AS278" s="139">
        <f>VLOOKUP(AR278,Баллы!$A$2:$B$101,2)+AT278/2</f>
        <v>63</v>
      </c>
      <c r="AT278" s="124">
        <f>VLOOKUP(C278,'10'!$B$8:$H$232,6,FALSE)</f>
        <v>10</v>
      </c>
      <c r="AU278" s="122"/>
      <c r="AV278" s="123"/>
      <c r="AW278" s="139"/>
      <c r="AX278" s="124"/>
    </row>
    <row r="279" spans="1:50" ht="14.4" customHeight="1">
      <c r="A279" s="245">
        <f>IF(D279=0," ",RANK(D279,$D$3:$D$1041,0))</f>
        <v>275</v>
      </c>
      <c r="B279" s="246">
        <v>277</v>
      </c>
      <c r="C279" s="283" t="s">
        <v>5040</v>
      </c>
      <c r="D279" s="115">
        <f>I279+M279+Q279+U279+Y279+AC279+AG279+AK279+AO279+AW279+AS279</f>
        <v>74.5</v>
      </c>
      <c r="E279" s="115">
        <f>J279+N279+R279+V279+Z279+AD279+AH279+AL279+AP279+AX279+AT279</f>
        <v>5</v>
      </c>
      <c r="F279" s="119">
        <f>COUNTA(H279,L279,P279,T279,X279,AB279,AF279,AJ279,AN279,AV279,AR279)</f>
        <v>1</v>
      </c>
      <c r="G279" s="125"/>
      <c r="H279" s="5"/>
      <c r="I279" s="140"/>
      <c r="J279" s="126"/>
      <c r="K279" s="120"/>
      <c r="L279" s="98"/>
      <c r="M279" s="144"/>
      <c r="N279" s="129"/>
      <c r="O279" s="146"/>
      <c r="P279" s="98"/>
      <c r="Q279" s="144"/>
      <c r="R279" s="147"/>
      <c r="S279" s="121"/>
      <c r="T279" s="5"/>
      <c r="U279" s="140"/>
      <c r="V279" s="130"/>
      <c r="W279" s="149"/>
      <c r="X279" s="98"/>
      <c r="Y279" s="144"/>
      <c r="Z279" s="147"/>
      <c r="AA279" s="148"/>
      <c r="AB279" s="98"/>
      <c r="AC279" s="144"/>
      <c r="AD279" s="129"/>
      <c r="AE279" s="136"/>
      <c r="AF279" s="5"/>
      <c r="AG279" s="140"/>
      <c r="AH279" s="126"/>
      <c r="AI279" s="155"/>
      <c r="AJ279" s="123"/>
      <c r="AK279" s="139"/>
      <c r="AL279" s="124"/>
      <c r="AM279" s="155">
        <f>VLOOKUP(C279,'9'!$B$2:$H$1187,3,FALSE)</f>
        <v>2.011574074074074E-2</v>
      </c>
      <c r="AN279" s="123">
        <f>VLOOKUP(C279,'9'!$B$2:$H$1187,4,FALSE)</f>
        <v>19</v>
      </c>
      <c r="AO279" s="139">
        <f>VLOOKUP(AN279,Баллы!$A$2:$B$101,2)+AP279/2</f>
        <v>74.5</v>
      </c>
      <c r="AP279" s="124">
        <f>VLOOKUP(C279,'9'!$B$2:$H$1187,6,FALSE)</f>
        <v>5</v>
      </c>
      <c r="AQ279" s="122"/>
      <c r="AR279" s="123"/>
      <c r="AS279" s="139"/>
      <c r="AT279" s="124"/>
      <c r="AU279" s="122"/>
      <c r="AV279" s="123"/>
      <c r="AW279" s="139"/>
      <c r="AX279" s="124"/>
    </row>
    <row r="280" spans="1:50" ht="14.4" customHeight="1">
      <c r="A280" s="245">
        <f>IF(D280=0," ",RANK(D280,$D$3:$D$1041,0))</f>
        <v>278</v>
      </c>
      <c r="B280" s="246">
        <v>278</v>
      </c>
      <c r="C280" s="107" t="s">
        <v>1961</v>
      </c>
      <c r="D280" s="115">
        <f>I280+M280+Q280+U280+Y280+AC280+AG280+AK280+AO280+AW280+AS280</f>
        <v>74</v>
      </c>
      <c r="E280" s="115">
        <f>J280+N280+R280+V280+Z280+AD280+AH280+AL280+AP280+AX280+AT280</f>
        <v>20</v>
      </c>
      <c r="F280" s="119">
        <f>COUNTA(H280,L280,P280,T280,X280,AB280,AF280,AJ280,AN280,AV280,AR280)</f>
        <v>1</v>
      </c>
      <c r="G280" s="125"/>
      <c r="H280" s="5"/>
      <c r="I280" s="140"/>
      <c r="J280" s="126"/>
      <c r="K280" s="120"/>
      <c r="L280" s="98"/>
      <c r="M280" s="144"/>
      <c r="N280" s="129"/>
      <c r="O280" s="146"/>
      <c r="P280" s="98"/>
      <c r="Q280" s="144"/>
      <c r="R280" s="147"/>
      <c r="S280" s="121">
        <f>VLOOKUP(C280,'4'!$B$2:$I$1053,3,FALSE)</f>
        <v>0.11749999999999999</v>
      </c>
      <c r="T280" s="5">
        <f>VLOOKUP(C280,'4'!$B$2:$I$1053,4,FALSE)</f>
        <v>27</v>
      </c>
      <c r="U280" s="140">
        <f>VLOOKUP(T280,Баллы!$A$2:$B$101,2)+V280/2</f>
        <v>74</v>
      </c>
      <c r="V280" s="130">
        <f>VLOOKUP(C280,'4'!$B$2:$I$1053,6,FALSE)</f>
        <v>20</v>
      </c>
      <c r="W280" s="149"/>
      <c r="X280" s="98"/>
      <c r="Y280" s="144"/>
      <c r="Z280" s="147"/>
      <c r="AA280" s="148"/>
      <c r="AB280" s="98"/>
      <c r="AC280" s="144"/>
      <c r="AD280" s="129"/>
      <c r="AE280" s="136"/>
      <c r="AF280" s="5"/>
      <c r="AG280" s="140"/>
      <c r="AH280" s="126"/>
      <c r="AI280" s="155"/>
      <c r="AJ280" s="123"/>
      <c r="AK280" s="139"/>
      <c r="AL280" s="124"/>
      <c r="AM280" s="155"/>
      <c r="AN280" s="123"/>
      <c r="AO280" s="139"/>
      <c r="AP280" s="124"/>
      <c r="AQ280" s="122"/>
      <c r="AR280" s="123"/>
      <c r="AS280" s="139"/>
      <c r="AT280" s="124"/>
      <c r="AU280" s="122"/>
      <c r="AV280" s="123"/>
      <c r="AW280" s="139"/>
      <c r="AX280" s="124"/>
    </row>
    <row r="281" spans="1:50" ht="14.4" customHeight="1">
      <c r="A281" s="245">
        <f>IF(D281=0," ",RANK(D281,$D$3:$D$1041,0))</f>
        <v>278</v>
      </c>
      <c r="B281" s="246">
        <v>279</v>
      </c>
      <c r="C281" s="104" t="s">
        <v>640</v>
      </c>
      <c r="D281" s="115">
        <f>I281+M281+Q281+U281+Y281+AC281+AG281+AK281+AO281+AW281+AS281</f>
        <v>74</v>
      </c>
      <c r="E281" s="115">
        <f>J281+N281+R281+V281+Z281+AD281+AH281+AL281+AP281+AX281+AT281</f>
        <v>10</v>
      </c>
      <c r="F281" s="119">
        <f>COUNTA(H281,L281,P281,T281,X281,AB281,AF281,AJ281,AN281,AV281,AR281)</f>
        <v>1</v>
      </c>
      <c r="G281" s="125">
        <f>VLOOKUP(C281,'1'!$B$46:$H$384,3,FALSE)</f>
        <v>4.3449074074074077E-2</v>
      </c>
      <c r="H281" s="5">
        <f>VLOOKUP(C281,'1'!$B$46:$H$384,4,FALSE)</f>
        <v>22</v>
      </c>
      <c r="I281" s="140">
        <f>VLOOKUP(H281,Баллы!$A$2:$B$101,2)+J281/2</f>
        <v>74</v>
      </c>
      <c r="J281" s="126">
        <f>VLOOKUP(C281,'1'!$B$46:$H$384,6,FALSE)</f>
        <v>10</v>
      </c>
      <c r="K281" s="120"/>
      <c r="L281" s="98"/>
      <c r="M281" s="144"/>
      <c r="N281" s="129"/>
      <c r="O281" s="146"/>
      <c r="P281" s="98"/>
      <c r="Q281" s="144"/>
      <c r="R281" s="147"/>
      <c r="S281" s="121"/>
      <c r="T281" s="5"/>
      <c r="U281" s="140"/>
      <c r="V281" s="130"/>
      <c r="W281" s="149"/>
      <c r="X281" s="98"/>
      <c r="Y281" s="144"/>
      <c r="Z281" s="147"/>
      <c r="AA281" s="148"/>
      <c r="AB281" s="98"/>
      <c r="AC281" s="144"/>
      <c r="AD281" s="129"/>
      <c r="AE281" s="136"/>
      <c r="AF281" s="5"/>
      <c r="AG281" s="140"/>
      <c r="AH281" s="126"/>
      <c r="AI281" s="155"/>
      <c r="AJ281" s="123"/>
      <c r="AK281" s="139"/>
      <c r="AL281" s="124"/>
      <c r="AM281" s="155"/>
      <c r="AN281" s="123"/>
      <c r="AO281" s="139"/>
      <c r="AP281" s="124"/>
      <c r="AQ281" s="122"/>
      <c r="AR281" s="123"/>
      <c r="AS281" s="139"/>
      <c r="AT281" s="124"/>
      <c r="AU281" s="122"/>
      <c r="AV281" s="123"/>
      <c r="AW281" s="139"/>
      <c r="AX281" s="124"/>
    </row>
    <row r="282" spans="1:50" ht="14.4" customHeight="1">
      <c r="A282" s="245">
        <f>IF(D282=0," ",RANK(D282,$D$3:$D$1041,0))</f>
        <v>278</v>
      </c>
      <c r="B282" s="246">
        <v>279</v>
      </c>
      <c r="C282" s="107" t="s">
        <v>1801</v>
      </c>
      <c r="D282" s="115">
        <f>I282+M282+Q282+U282+Y282+AC282+AG282+AK282+AO282+AW282+AS282</f>
        <v>74</v>
      </c>
      <c r="E282" s="115">
        <f>J282+N282+R282+V282+Z282+AD282+AH282+AL282+AP282+AX282+AT282</f>
        <v>10</v>
      </c>
      <c r="F282" s="119">
        <f>COUNTA(H282,L282,P282,T282,X282,AB282,AF282,AJ282,AN282,AV282,AR282)</f>
        <v>1</v>
      </c>
      <c r="G282" s="125"/>
      <c r="H282" s="5"/>
      <c r="I282" s="140"/>
      <c r="J282" s="126"/>
      <c r="K282" s="120"/>
      <c r="L282" s="98"/>
      <c r="M282" s="144"/>
      <c r="N282" s="129"/>
      <c r="O282" s="146"/>
      <c r="P282" s="98"/>
      <c r="Q282" s="144"/>
      <c r="R282" s="147"/>
      <c r="S282" s="121">
        <f>VLOOKUP(C282,'4'!$B$2:$I$1053,3,FALSE)</f>
        <v>3.8379629629629632E-2</v>
      </c>
      <c r="T282" s="14">
        <f>VLOOKUP(C282,'4'!$B$2:$I$1053,4,FALSE)</f>
        <v>22</v>
      </c>
      <c r="U282" s="140">
        <f>VLOOKUP(T282,Баллы!$A$2:$B$101,2)+V282/2</f>
        <v>74</v>
      </c>
      <c r="V282" s="130">
        <f>VLOOKUP(C282,'4'!$B$2:$I$1053,6,FALSE)</f>
        <v>10</v>
      </c>
      <c r="W282" s="149"/>
      <c r="X282" s="98"/>
      <c r="Y282" s="144"/>
      <c r="Z282" s="147"/>
      <c r="AA282" s="148"/>
      <c r="AB282" s="98"/>
      <c r="AC282" s="144"/>
      <c r="AD282" s="129"/>
      <c r="AE282" s="136"/>
      <c r="AF282" s="5"/>
      <c r="AG282" s="140"/>
      <c r="AH282" s="126"/>
      <c r="AI282" s="155"/>
      <c r="AJ282" s="123"/>
      <c r="AK282" s="139"/>
      <c r="AL282" s="124"/>
      <c r="AM282" s="155"/>
      <c r="AN282" s="123"/>
      <c r="AO282" s="139"/>
      <c r="AP282" s="124"/>
      <c r="AQ282" s="122"/>
      <c r="AR282" s="123"/>
      <c r="AS282" s="139"/>
      <c r="AT282" s="124"/>
      <c r="AU282" s="122"/>
      <c r="AV282" s="123"/>
      <c r="AW282" s="139"/>
      <c r="AX282" s="124"/>
    </row>
    <row r="283" spans="1:50" ht="14.4" customHeight="1">
      <c r="A283" s="245">
        <f>IF(D283=0," ",RANK(D283,$D$3:$D$1041,0))</f>
        <v>278</v>
      </c>
      <c r="B283" s="246">
        <v>279</v>
      </c>
      <c r="C283" s="283" t="s">
        <v>4555</v>
      </c>
      <c r="D283" s="115">
        <f>I283+M283+Q283+U283+Y283+AC283+AG283+AK283+AO283+AW283+AS283</f>
        <v>74</v>
      </c>
      <c r="E283" s="115">
        <f>J283+N283+R283+V283+Z283+AD283+AH283+AL283+AP283+AX283+AT283</f>
        <v>10</v>
      </c>
      <c r="F283" s="119">
        <f>COUNTA(H283,L283,P283,T283,X283,AB283,AF283,AJ283,AN283,AV283,AR283)</f>
        <v>1</v>
      </c>
      <c r="G283" s="125"/>
      <c r="H283" s="5"/>
      <c r="I283" s="140"/>
      <c r="J283" s="126"/>
      <c r="K283" s="120"/>
      <c r="L283" s="98"/>
      <c r="M283" s="144"/>
      <c r="N283" s="129"/>
      <c r="O283" s="146"/>
      <c r="P283" s="98"/>
      <c r="Q283" s="144"/>
      <c r="R283" s="147"/>
      <c r="S283" s="121"/>
      <c r="T283" s="5"/>
      <c r="U283" s="140"/>
      <c r="V283" s="130"/>
      <c r="W283" s="149"/>
      <c r="X283" s="98"/>
      <c r="Y283" s="144"/>
      <c r="Z283" s="147"/>
      <c r="AA283" s="148"/>
      <c r="AB283" s="98"/>
      <c r="AC283" s="144"/>
      <c r="AD283" s="129"/>
      <c r="AE283" s="136"/>
      <c r="AF283" s="5"/>
      <c r="AG283" s="140"/>
      <c r="AH283" s="126"/>
      <c r="AI283" s="155"/>
      <c r="AJ283" s="123"/>
      <c r="AK283" s="139"/>
      <c r="AL283" s="124"/>
      <c r="AM283" s="155">
        <f>VLOOKUP(C283,'9'!$B$2:$H$1187,3,FALSE)</f>
        <v>3.9317129629629632E-2</v>
      </c>
      <c r="AN283" s="123">
        <f>VLOOKUP(C283,'9'!$B$2:$H$1187,4,FALSE)</f>
        <v>22</v>
      </c>
      <c r="AO283" s="139">
        <f>VLOOKUP(AN283,Баллы!$A$2:$B$101,2)+AP283/2</f>
        <v>74</v>
      </c>
      <c r="AP283" s="124">
        <f>VLOOKUP(C283,'9'!$B$2:$H$1187,6,FALSE)</f>
        <v>10</v>
      </c>
      <c r="AQ283" s="122"/>
      <c r="AR283" s="123"/>
      <c r="AS283" s="139"/>
      <c r="AT283" s="124"/>
      <c r="AU283" s="122"/>
      <c r="AV283" s="123"/>
      <c r="AW283" s="139"/>
      <c r="AX283" s="124"/>
    </row>
    <row r="284" spans="1:50" ht="14.4" customHeight="1">
      <c r="A284" s="245">
        <f>IF(D284=0," ",RANK(D284,$D$3:$D$1041,0))</f>
        <v>282</v>
      </c>
      <c r="B284" s="246">
        <v>282</v>
      </c>
      <c r="C284" s="104" t="s">
        <v>335</v>
      </c>
      <c r="D284" s="115">
        <f>I284+M284+Q284+U284+Y284+AC284+AG284+AK284+AO284+AW284+AS284</f>
        <v>73.5</v>
      </c>
      <c r="E284" s="115">
        <f>J284+N284+R284+V284+Z284+AD284+AH284+AL284+AP284+AX284+AT284</f>
        <v>5</v>
      </c>
      <c r="F284" s="119">
        <f>COUNTA(H284,L284,P284,T284,X284,AB284,AF284,AJ284,AN284,AV284,AR284)</f>
        <v>1</v>
      </c>
      <c r="G284" s="125"/>
      <c r="H284" s="5"/>
      <c r="I284" s="140"/>
      <c r="J284" s="126"/>
      <c r="K284" s="120">
        <f>VLOOKUP(C284,'2'!$B$101:$H$575,3,FALSE)</f>
        <v>2.3310185185185187E-2</v>
      </c>
      <c r="L284" s="98">
        <f>VLOOKUP(C284,'2'!$B$101:$H$575,4,FALSE)</f>
        <v>20</v>
      </c>
      <c r="M284" s="144">
        <f>VLOOKUP(L284,Баллы!$A$2:$B$101,2)+N284/2</f>
        <v>73.5</v>
      </c>
      <c r="N284" s="129">
        <f>VLOOKUP(C284,'2'!$B$101:$H$575,6,FALSE)</f>
        <v>5</v>
      </c>
      <c r="O284" s="146"/>
      <c r="P284" s="98"/>
      <c r="Q284" s="144"/>
      <c r="R284" s="147"/>
      <c r="S284" s="121"/>
      <c r="T284" s="5"/>
      <c r="U284" s="140"/>
      <c r="V284" s="130"/>
      <c r="W284" s="149"/>
      <c r="X284" s="98"/>
      <c r="Y284" s="144"/>
      <c r="Z284" s="147"/>
      <c r="AA284" s="148"/>
      <c r="AB284" s="98"/>
      <c r="AC284" s="144"/>
      <c r="AD284" s="129"/>
      <c r="AE284" s="136"/>
      <c r="AF284" s="5"/>
      <c r="AG284" s="140"/>
      <c r="AH284" s="126"/>
      <c r="AI284" s="155"/>
      <c r="AJ284" s="123"/>
      <c r="AK284" s="139"/>
      <c r="AL284" s="124"/>
      <c r="AM284" s="155"/>
      <c r="AN284" s="123"/>
      <c r="AO284" s="139"/>
      <c r="AP284" s="124"/>
      <c r="AQ284" s="122"/>
      <c r="AR284" s="123"/>
      <c r="AS284" s="139"/>
      <c r="AT284" s="124"/>
      <c r="AU284" s="122"/>
      <c r="AV284" s="123"/>
      <c r="AW284" s="139"/>
      <c r="AX284" s="124"/>
    </row>
    <row r="285" spans="1:50" ht="14.4" customHeight="1">
      <c r="A285" s="245">
        <f>IF(D285=0," ",RANK(D285,$D$3:$D$1041,0))</f>
        <v>282</v>
      </c>
      <c r="B285" s="246">
        <v>282</v>
      </c>
      <c r="C285" s="107" t="s">
        <v>2397</v>
      </c>
      <c r="D285" s="115">
        <f>I285+M285+Q285+U285+Y285+AC285+AG285+AK285+AO285+AW285+AS285</f>
        <v>73.5</v>
      </c>
      <c r="E285" s="115">
        <f>J285+N285+R285+V285+Z285+AD285+AH285+AL285+AP285+AX285+AT285</f>
        <v>5</v>
      </c>
      <c r="F285" s="119">
        <f>COUNTA(H285,L285,P285,T285,X285,AB285,AF285,AJ285,AN285,AV285,AR285)</f>
        <v>1</v>
      </c>
      <c r="G285" s="125"/>
      <c r="H285" s="5"/>
      <c r="I285" s="140"/>
      <c r="J285" s="126"/>
      <c r="K285" s="120"/>
      <c r="L285" s="98"/>
      <c r="M285" s="144"/>
      <c r="N285" s="129"/>
      <c r="O285" s="146"/>
      <c r="P285" s="98"/>
      <c r="Q285" s="144"/>
      <c r="R285" s="147"/>
      <c r="S285" s="121">
        <f>VLOOKUP(C285,'4'!$B$2:$I$1053,3,FALSE)</f>
        <v>1.6932870370370369E-2</v>
      </c>
      <c r="T285" s="5">
        <f>VLOOKUP(C285,'4'!$B$2:$I$1053,4,FALSE)</f>
        <v>20</v>
      </c>
      <c r="U285" s="140">
        <f>VLOOKUP(T285,Баллы!$A$2:$B$101,2)+V285/2</f>
        <v>73.5</v>
      </c>
      <c r="V285" s="130">
        <f>VLOOKUP(C285,'4'!$B$2:$I$1053,6,FALSE)</f>
        <v>5</v>
      </c>
      <c r="W285" s="149"/>
      <c r="X285" s="98"/>
      <c r="Y285" s="144"/>
      <c r="Z285" s="147"/>
      <c r="AA285" s="148"/>
      <c r="AB285" s="98"/>
      <c r="AC285" s="144"/>
      <c r="AD285" s="129"/>
      <c r="AE285" s="136"/>
      <c r="AF285" s="5"/>
      <c r="AG285" s="140"/>
      <c r="AH285" s="126"/>
      <c r="AI285" s="155"/>
      <c r="AJ285" s="123"/>
      <c r="AK285" s="139"/>
      <c r="AL285" s="124"/>
      <c r="AM285" s="155"/>
      <c r="AN285" s="123"/>
      <c r="AO285" s="139"/>
      <c r="AP285" s="124"/>
      <c r="AQ285" s="122"/>
      <c r="AR285" s="123"/>
      <c r="AS285" s="139"/>
      <c r="AT285" s="124"/>
      <c r="AU285" s="122"/>
      <c r="AV285" s="123"/>
      <c r="AW285" s="139"/>
      <c r="AX285" s="124"/>
    </row>
    <row r="286" spans="1:50" ht="14.4" customHeight="1">
      <c r="A286" s="245">
        <f>IF(D286=0," ",RANK(D286,$D$3:$D$1041,0))</f>
        <v>282</v>
      </c>
      <c r="B286" s="246">
        <v>282</v>
      </c>
      <c r="C286" s="283" t="s">
        <v>5042</v>
      </c>
      <c r="D286" s="115">
        <f>I286+M286+Q286+U286+Y286+AC286+AG286+AK286+AO286+AW286+AS286</f>
        <v>73.5</v>
      </c>
      <c r="E286" s="115">
        <f>J286+N286+R286+V286+Z286+AD286+AH286+AL286+AP286+AX286+AT286</f>
        <v>5</v>
      </c>
      <c r="F286" s="119">
        <f>COUNTA(H286,L286,P286,T286,X286,AB286,AF286,AJ286,AN286,AV286,AR286)</f>
        <v>1</v>
      </c>
      <c r="G286" s="125"/>
      <c r="H286" s="5"/>
      <c r="I286" s="140"/>
      <c r="J286" s="126"/>
      <c r="K286" s="120"/>
      <c r="L286" s="98"/>
      <c r="M286" s="144"/>
      <c r="N286" s="129"/>
      <c r="O286" s="146"/>
      <c r="P286" s="98"/>
      <c r="Q286" s="144"/>
      <c r="R286" s="147"/>
      <c r="S286" s="121"/>
      <c r="T286" s="5"/>
      <c r="U286" s="140"/>
      <c r="V286" s="130"/>
      <c r="W286" s="149"/>
      <c r="X286" s="98"/>
      <c r="Y286" s="144"/>
      <c r="Z286" s="147"/>
      <c r="AA286" s="148"/>
      <c r="AB286" s="98"/>
      <c r="AC286" s="144"/>
      <c r="AD286" s="129"/>
      <c r="AE286" s="136"/>
      <c r="AF286" s="5"/>
      <c r="AG286" s="140"/>
      <c r="AH286" s="126"/>
      <c r="AI286" s="155"/>
      <c r="AJ286" s="123"/>
      <c r="AK286" s="139"/>
      <c r="AL286" s="124"/>
      <c r="AM286" s="155">
        <f>VLOOKUP(C286,'9'!$B$2:$H$1187,3,FALSE)</f>
        <v>2.0381944444444446E-2</v>
      </c>
      <c r="AN286" s="123">
        <f>VLOOKUP(C286,'9'!$B$2:$H$1187,4,FALSE)</f>
        <v>20</v>
      </c>
      <c r="AO286" s="139">
        <f>VLOOKUP(AN286,Баллы!$A$2:$B$101,2)+AP286/2</f>
        <v>73.5</v>
      </c>
      <c r="AP286" s="124">
        <f>VLOOKUP(C286,'9'!$B$2:$H$1187,6,FALSE)</f>
        <v>5</v>
      </c>
      <c r="AQ286" s="122"/>
      <c r="AR286" s="123"/>
      <c r="AS286" s="139"/>
      <c r="AT286" s="124"/>
      <c r="AU286" s="122"/>
      <c r="AV286" s="123"/>
      <c r="AW286" s="139"/>
      <c r="AX286" s="124"/>
    </row>
    <row r="287" spans="1:50" ht="14.4" customHeight="1">
      <c r="A287" s="245">
        <f>IF(D287=0," ",RANK(D287,$D$3:$D$1041,0))</f>
        <v>285</v>
      </c>
      <c r="B287" s="246">
        <v>285</v>
      </c>
      <c r="C287" s="107" t="s">
        <v>1698</v>
      </c>
      <c r="D287" s="115">
        <f>I287+M287+Q287+U287+Y287+AC287+AG287+AK287+AO287+AW287+AS287</f>
        <v>73</v>
      </c>
      <c r="E287" s="115">
        <f>J287+N287+R287+V287+Z287+AD287+AH287+AL287+AP287+AX287+AT287</f>
        <v>20</v>
      </c>
      <c r="F287" s="119">
        <f>COUNTA(H287,L287,P287,T287,X287,AB287,AF287,AJ287,AN287,AV287,AR287)</f>
        <v>1</v>
      </c>
      <c r="G287" s="125"/>
      <c r="H287" s="5"/>
      <c r="I287" s="140"/>
      <c r="J287" s="126"/>
      <c r="K287" s="120"/>
      <c r="L287" s="98"/>
      <c r="M287" s="144"/>
      <c r="N287" s="129"/>
      <c r="O287" s="146"/>
      <c r="P287" s="98"/>
      <c r="Q287" s="144"/>
      <c r="R287" s="147"/>
      <c r="S287" s="121">
        <f>VLOOKUP(C287,'4'!$B$2:$I$1053,3,FALSE)</f>
        <v>0.1184375</v>
      </c>
      <c r="T287" s="5">
        <f>VLOOKUP(C287,'4'!$B$2:$I$1053,4,FALSE)</f>
        <v>28</v>
      </c>
      <c r="U287" s="140">
        <f>VLOOKUP(T287,Баллы!$A$2:$B$101,2)+V287/2</f>
        <v>73</v>
      </c>
      <c r="V287" s="130">
        <f>VLOOKUP(C287,'4'!$B$2:$I$1053,6,FALSE)</f>
        <v>20</v>
      </c>
      <c r="W287" s="149"/>
      <c r="X287" s="98"/>
      <c r="Y287" s="144"/>
      <c r="Z287" s="147"/>
      <c r="AA287" s="148"/>
      <c r="AB287" s="98"/>
      <c r="AC287" s="144"/>
      <c r="AD287" s="129"/>
      <c r="AE287" s="136"/>
      <c r="AF287" s="5"/>
      <c r="AG287" s="140"/>
      <c r="AH287" s="126"/>
      <c r="AI287" s="155"/>
      <c r="AJ287" s="123"/>
      <c r="AK287" s="139"/>
      <c r="AL287" s="124"/>
      <c r="AM287" s="155"/>
      <c r="AN287" s="123"/>
      <c r="AO287" s="139"/>
      <c r="AP287" s="124"/>
      <c r="AQ287" s="122"/>
      <c r="AR287" s="123"/>
      <c r="AS287" s="139"/>
      <c r="AT287" s="124"/>
      <c r="AU287" s="122"/>
      <c r="AV287" s="123"/>
      <c r="AW287" s="139"/>
      <c r="AX287" s="124"/>
    </row>
    <row r="288" spans="1:50" ht="14.4" customHeight="1">
      <c r="A288" s="245">
        <f>IF(D288=0," ",RANK(D288,$D$3:$D$1041,0))</f>
        <v>285</v>
      </c>
      <c r="B288" s="246">
        <v>286</v>
      </c>
      <c r="C288" s="107" t="s">
        <v>2372</v>
      </c>
      <c r="D288" s="115">
        <f>I288+M288+Q288+U288+Y288+AC288+AG288+AK288+AO288+AW288+AS288</f>
        <v>73</v>
      </c>
      <c r="E288" s="115">
        <f>J288+N288+R288+V288+Z288+AD288+AH288+AL288+AP288+AX288+AT288</f>
        <v>10</v>
      </c>
      <c r="F288" s="119">
        <f>COUNTA(H288,L288,P288,T288,X288,AB288,AF288,AJ288,AN288,AV288,AR288)</f>
        <v>1</v>
      </c>
      <c r="G288" s="125"/>
      <c r="H288" s="5"/>
      <c r="I288" s="140"/>
      <c r="J288" s="126"/>
      <c r="K288" s="120"/>
      <c r="L288" s="98"/>
      <c r="M288" s="144"/>
      <c r="N288" s="129"/>
      <c r="O288" s="146"/>
      <c r="P288" s="98"/>
      <c r="Q288" s="144"/>
      <c r="R288" s="147"/>
      <c r="S288" s="121">
        <f>VLOOKUP(C288,'4'!$B$2:$I$1053,3,FALSE)</f>
        <v>3.8946759259259257E-2</v>
      </c>
      <c r="T288" s="14">
        <f>VLOOKUP(C288,'4'!$B$2:$I$1053,4,FALSE)</f>
        <v>23</v>
      </c>
      <c r="U288" s="140">
        <f>VLOOKUP(T288,Баллы!$A$2:$B$101,2)+V288/2</f>
        <v>73</v>
      </c>
      <c r="V288" s="130">
        <f>VLOOKUP(C288,'4'!$B$2:$I$1053,6,FALSE)</f>
        <v>10</v>
      </c>
      <c r="W288" s="149"/>
      <c r="X288" s="98"/>
      <c r="Y288" s="144"/>
      <c r="Z288" s="147"/>
      <c r="AA288" s="148"/>
      <c r="AB288" s="98"/>
      <c r="AC288" s="144"/>
      <c r="AD288" s="129"/>
      <c r="AE288" s="136"/>
      <c r="AF288" s="5"/>
      <c r="AG288" s="140"/>
      <c r="AH288" s="126"/>
      <c r="AI288" s="155"/>
      <c r="AJ288" s="123"/>
      <c r="AK288" s="139"/>
      <c r="AL288" s="124"/>
      <c r="AM288" s="155"/>
      <c r="AN288" s="123"/>
      <c r="AO288" s="139"/>
      <c r="AP288" s="124"/>
      <c r="AQ288" s="122"/>
      <c r="AR288" s="123"/>
      <c r="AS288" s="139"/>
      <c r="AT288" s="124"/>
      <c r="AU288" s="122"/>
      <c r="AV288" s="123"/>
      <c r="AW288" s="139"/>
      <c r="AX288" s="124"/>
    </row>
    <row r="289" spans="1:50" ht="14.4" customHeight="1">
      <c r="A289" s="245">
        <f>IF(D289=0," ",RANK(D289,$D$3:$D$1041,0))</f>
        <v>285</v>
      </c>
      <c r="B289" s="246">
        <v>287</v>
      </c>
      <c r="C289" s="104" t="s">
        <v>2720</v>
      </c>
      <c r="D289" s="115">
        <f>I289+M289+Q289+U289+Y289+AC289+AG289+AK289+AO289+AW289+AS289</f>
        <v>73</v>
      </c>
      <c r="E289" s="115">
        <f>J289+N289+R289+V289+Z289+AD289+AH289+AL289+AP289+AX289+AT289</f>
        <v>8</v>
      </c>
      <c r="F289" s="119">
        <f>COUNTA(H289,L289,P289,T289,X289,AB289,AF289,AJ289,AN289,AV289,AR289)</f>
        <v>1</v>
      </c>
      <c r="G289" s="125"/>
      <c r="H289" s="5"/>
      <c r="I289" s="140"/>
      <c r="J289" s="126"/>
      <c r="K289" s="120"/>
      <c r="L289" s="98"/>
      <c r="M289" s="144"/>
      <c r="N289" s="129"/>
      <c r="O289" s="146"/>
      <c r="P289" s="98"/>
      <c r="Q289" s="144"/>
      <c r="R289" s="147"/>
      <c r="S289" s="121"/>
      <c r="T289" s="5"/>
      <c r="U289" s="140"/>
      <c r="V289" s="130"/>
      <c r="W289" s="149"/>
      <c r="X289" s="98"/>
      <c r="Y289" s="144"/>
      <c r="Z289" s="147"/>
      <c r="AA289" s="148"/>
      <c r="AB289" s="98"/>
      <c r="AC289" s="144"/>
      <c r="AD289" s="129"/>
      <c r="AE289" s="136"/>
      <c r="AF289" s="5"/>
      <c r="AG289" s="140"/>
      <c r="AH289" s="126"/>
      <c r="AI289" s="155"/>
      <c r="AJ289" s="123"/>
      <c r="AK289" s="139"/>
      <c r="AL289" s="124"/>
      <c r="AM289" s="155"/>
      <c r="AN289" s="123"/>
      <c r="AO289" s="139"/>
      <c r="AP289" s="124"/>
      <c r="AQ289" s="122"/>
      <c r="AR289" s="123"/>
      <c r="AS289" s="139"/>
      <c r="AT289" s="124"/>
      <c r="AU289" s="122">
        <f>VLOOKUP(C289,'11'!$B$9:$H$521,3,FALSE)</f>
        <v>3.5694444444444445E-2</v>
      </c>
      <c r="AV289" s="123">
        <f>VLOOKUP(C289,'11'!$B$9:$H$521,4,FALSE)</f>
        <v>22</v>
      </c>
      <c r="AW289" s="139">
        <f>VLOOKUP(AV289,Баллы!$A$2:$B$101,2)+AX289/2</f>
        <v>73</v>
      </c>
      <c r="AX289" s="124">
        <f>VLOOKUP(C289,'11'!$B$9:$H$521,6,FALSE)</f>
        <v>8</v>
      </c>
    </row>
    <row r="290" spans="1:50" ht="14.4" customHeight="1">
      <c r="A290" s="245">
        <f>IF(D290=0," ",RANK(D290,$D$3:$D$1041,0))</f>
        <v>288</v>
      </c>
      <c r="B290" s="246">
        <v>288</v>
      </c>
      <c r="C290" s="104" t="s">
        <v>974</v>
      </c>
      <c r="D290" s="115">
        <f>I290+M290+Q290+U290+Y290+AC290+AG290+AK290+AO290+AW290+AS290</f>
        <v>72.5</v>
      </c>
      <c r="E290" s="115">
        <f>J290+N290+R290+V290+Z290+AD290+AH290+AL290+AP290+AX290+AT290</f>
        <v>25</v>
      </c>
      <c r="F290" s="119">
        <f>COUNTA(H290,L290,P290,T290,X290,AB290,AF290,AJ290,AN290,AV290,AR290)</f>
        <v>2</v>
      </c>
      <c r="G290" s="125"/>
      <c r="H290" s="5"/>
      <c r="I290" s="140"/>
      <c r="J290" s="126"/>
      <c r="K290" s="120">
        <f>VLOOKUP(C290,'2'!$B$101:$H$575,3,FALSE)</f>
        <v>7.5173611111111108E-2</v>
      </c>
      <c r="L290" s="98">
        <f>VLOOKUP(C290,'2'!$B$101:$H$575,4,FALSE)</f>
        <v>74</v>
      </c>
      <c r="M290" s="144">
        <f>VLOOKUP(L290,Баллы!$A$2:$B$101,2)+N290/2</f>
        <v>24.5</v>
      </c>
      <c r="N290" s="129">
        <f>VLOOKUP(C290,'2'!$B$101:$H$575,6,FALSE)</f>
        <v>15</v>
      </c>
      <c r="O290" s="146"/>
      <c r="P290" s="98"/>
      <c r="Q290" s="144"/>
      <c r="R290" s="147"/>
      <c r="S290" s="121"/>
      <c r="T290" s="5"/>
      <c r="U290" s="140"/>
      <c r="V290" s="130"/>
      <c r="W290" s="149">
        <f>VLOOKUP(C290,'5'!$B$50:$H$423,3,FALSE)</f>
        <v>4.9942129629629628E-2</v>
      </c>
      <c r="X290" s="98">
        <f>VLOOKUP(C290,'5'!$B$50:$H$423,4,FALSE)</f>
        <v>48</v>
      </c>
      <c r="Y290" s="144">
        <f>VLOOKUP(X290,Баллы!$A$2:$B$101,2)+Z290/2</f>
        <v>48</v>
      </c>
      <c r="Z290" s="147">
        <f>VLOOKUP(C290,'5'!$B$50:$H$423,6,FALSE)</f>
        <v>10</v>
      </c>
      <c r="AA290" s="148"/>
      <c r="AB290" s="98"/>
      <c r="AC290" s="144"/>
      <c r="AD290" s="129"/>
      <c r="AE290" s="136"/>
      <c r="AF290" s="5"/>
      <c r="AG290" s="140"/>
      <c r="AH290" s="126"/>
      <c r="AI290" s="155"/>
      <c r="AJ290" s="123"/>
      <c r="AK290" s="139"/>
      <c r="AL290" s="124"/>
      <c r="AM290" s="155"/>
      <c r="AN290" s="123"/>
      <c r="AO290" s="139"/>
      <c r="AP290" s="124"/>
      <c r="AQ290" s="122"/>
      <c r="AR290" s="123"/>
      <c r="AS290" s="139"/>
      <c r="AT290" s="124"/>
      <c r="AU290" s="122"/>
      <c r="AV290" s="123"/>
      <c r="AW290" s="139"/>
      <c r="AX290" s="124"/>
    </row>
    <row r="291" spans="1:50" ht="14.4" customHeight="1">
      <c r="A291" s="245">
        <f>IF(D291=0," ",RANK(D291,$D$3:$D$1041,0))</f>
        <v>288</v>
      </c>
      <c r="B291" s="246">
        <v>289</v>
      </c>
      <c r="C291" s="283" t="s">
        <v>4426</v>
      </c>
      <c r="D291" s="115">
        <f>I291+M291+Q291+U291+Y291+AC291+AG291+AK291+AO291+AW291+AS291</f>
        <v>72.5</v>
      </c>
      <c r="E291" s="115">
        <f>J291+N291+R291+V291+Z291+AD291+AH291+AL291+AP291+AX291+AT291</f>
        <v>25</v>
      </c>
      <c r="F291" s="119">
        <f>COUNTA(H291,L291,P291,T291,X291,AB291,AF291,AJ291,AN291,AV291,AR291)</f>
        <v>1</v>
      </c>
      <c r="G291" s="125"/>
      <c r="H291" s="5"/>
      <c r="I291" s="140"/>
      <c r="J291" s="126"/>
      <c r="K291" s="120"/>
      <c r="L291" s="98"/>
      <c r="M291" s="144"/>
      <c r="N291" s="129"/>
      <c r="O291" s="146"/>
      <c r="P291" s="98"/>
      <c r="Q291" s="144"/>
      <c r="R291" s="147"/>
      <c r="S291" s="121"/>
      <c r="T291" s="5"/>
      <c r="U291" s="140"/>
      <c r="V291" s="130"/>
      <c r="W291" s="149"/>
      <c r="X291" s="98"/>
      <c r="Y291" s="144"/>
      <c r="Z291" s="147"/>
      <c r="AA291" s="148"/>
      <c r="AB291" s="98"/>
      <c r="AC291" s="144"/>
      <c r="AD291" s="129"/>
      <c r="AE291" s="136"/>
      <c r="AF291" s="5"/>
      <c r="AG291" s="140"/>
      <c r="AH291" s="126"/>
      <c r="AI291" s="155"/>
      <c r="AJ291" s="123"/>
      <c r="AK291" s="139"/>
      <c r="AL291" s="124"/>
      <c r="AM291" s="155">
        <f>VLOOKUP(C291,'9'!$B$2:$H$1187,3,FALSE)</f>
        <v>0.11425925925925925</v>
      </c>
      <c r="AN291" s="123">
        <f>VLOOKUP(C291,'9'!$B$2:$H$1187,4,FALSE)</f>
        <v>31</v>
      </c>
      <c r="AO291" s="139">
        <f>VLOOKUP(AN291,Баллы!$A$2:$B$101,2)+AP291/2</f>
        <v>72.5</v>
      </c>
      <c r="AP291" s="124">
        <f>VLOOKUP(C291,'9'!$B$2:$H$1187,6,FALSE)</f>
        <v>25</v>
      </c>
      <c r="AQ291" s="122"/>
      <c r="AR291" s="123"/>
      <c r="AS291" s="139"/>
      <c r="AT291" s="124"/>
      <c r="AU291" s="122"/>
      <c r="AV291" s="123"/>
      <c r="AW291" s="139"/>
      <c r="AX291" s="124"/>
    </row>
    <row r="292" spans="1:50" ht="14.4" customHeight="1">
      <c r="A292" s="245">
        <f>IF(D292=0," ",RANK(D292,$D$3:$D$1041,0))</f>
        <v>288</v>
      </c>
      <c r="B292" s="246">
        <v>290</v>
      </c>
      <c r="C292" s="104" t="s">
        <v>952</v>
      </c>
      <c r="D292" s="115">
        <f>I292+M292+Q292+U292+Y292+AC292+AG292+AK292+AO292+AW292+AS292</f>
        <v>72.5</v>
      </c>
      <c r="E292" s="115">
        <f>J292+N292+R292+V292+Z292+AD292+AH292+AL292+AP292+AX292+AT292</f>
        <v>15</v>
      </c>
      <c r="F292" s="119">
        <f>COUNTA(H292,L292,P292,T292,X292,AB292,AF292,AJ292,AN292,AV292,AR292)</f>
        <v>1</v>
      </c>
      <c r="G292" s="125"/>
      <c r="H292" s="5"/>
      <c r="I292" s="140"/>
      <c r="J292" s="126"/>
      <c r="K292" s="120">
        <f>VLOOKUP(C292,'2'!$B$101:$H$575,3,FALSE)</f>
        <v>6.1562499999999999E-2</v>
      </c>
      <c r="L292" s="98">
        <f>VLOOKUP(C292,'2'!$B$101:$H$575,4,FALSE)</f>
        <v>26</v>
      </c>
      <c r="M292" s="144">
        <f>VLOOKUP(L292,Баллы!$A$2:$B$101,2)+N292/2</f>
        <v>72.5</v>
      </c>
      <c r="N292" s="129">
        <f>VLOOKUP(C292,'2'!$B$101:$H$575,6,FALSE)</f>
        <v>15</v>
      </c>
      <c r="O292" s="146"/>
      <c r="P292" s="98"/>
      <c r="Q292" s="144"/>
      <c r="R292" s="147"/>
      <c r="S292" s="121"/>
      <c r="T292" s="5"/>
      <c r="U292" s="140"/>
      <c r="V292" s="130"/>
      <c r="W292" s="149"/>
      <c r="X292" s="98"/>
      <c r="Y292" s="144"/>
      <c r="Z292" s="147"/>
      <c r="AA292" s="148"/>
      <c r="AB292" s="98"/>
      <c r="AC292" s="144"/>
      <c r="AD292" s="129"/>
      <c r="AE292" s="136"/>
      <c r="AF292" s="5"/>
      <c r="AG292" s="140"/>
      <c r="AH292" s="126"/>
      <c r="AI292" s="155"/>
      <c r="AJ292" s="123"/>
      <c r="AK292" s="139"/>
      <c r="AL292" s="124"/>
      <c r="AM292" s="155"/>
      <c r="AN292" s="123"/>
      <c r="AO292" s="139"/>
      <c r="AP292" s="124"/>
      <c r="AQ292" s="122"/>
      <c r="AR292" s="123"/>
      <c r="AS292" s="139"/>
      <c r="AT292" s="124"/>
      <c r="AU292" s="122"/>
      <c r="AV292" s="123"/>
      <c r="AW292" s="139"/>
      <c r="AX292" s="124"/>
    </row>
    <row r="293" spans="1:50" ht="14.4" customHeight="1">
      <c r="A293" s="245">
        <f>IF(D293=0," ",RANK(D293,$D$3:$D$1041,0))</f>
        <v>288</v>
      </c>
      <c r="B293" s="246">
        <v>291</v>
      </c>
      <c r="C293" s="104" t="s">
        <v>822</v>
      </c>
      <c r="D293" s="115">
        <f>I293+M293+Q293+U293+Y293+AC293+AG293+AK293+AO293+AW293+AS293</f>
        <v>72.5</v>
      </c>
      <c r="E293" s="115">
        <f>J293+N293+R293+V293+Z293+AD293+AH293+AL293+AP293+AX293+AT293</f>
        <v>5</v>
      </c>
      <c r="F293" s="119">
        <f>COUNTA(H293,L293,P293,T293,X293,AB293,AF293,AJ293,AN293,AV293,AR293)</f>
        <v>1</v>
      </c>
      <c r="G293" s="125"/>
      <c r="H293" s="5"/>
      <c r="I293" s="140"/>
      <c r="J293" s="126"/>
      <c r="K293" s="120">
        <f>VLOOKUP(C293,'2'!$B$101:$H$575,3,FALSE)</f>
        <v>2.344907407407407E-2</v>
      </c>
      <c r="L293" s="98">
        <f>VLOOKUP(C293,'2'!$B$101:$H$575,4,FALSE)</f>
        <v>21</v>
      </c>
      <c r="M293" s="144">
        <f>VLOOKUP(L293,Баллы!$A$2:$B$101,2)+N293/2</f>
        <v>72.5</v>
      </c>
      <c r="N293" s="129">
        <f>VLOOKUP(C293,'2'!$B$101:$H$575,6,FALSE)</f>
        <v>5</v>
      </c>
      <c r="O293" s="146"/>
      <c r="P293" s="98"/>
      <c r="Q293" s="144"/>
      <c r="R293" s="147"/>
      <c r="S293" s="121"/>
      <c r="T293" s="5"/>
      <c r="U293" s="140"/>
      <c r="V293" s="130"/>
      <c r="W293" s="149"/>
      <c r="X293" s="98"/>
      <c r="Y293" s="144"/>
      <c r="Z293" s="147"/>
      <c r="AA293" s="148"/>
      <c r="AB293" s="98"/>
      <c r="AC293" s="144"/>
      <c r="AD293" s="129"/>
      <c r="AE293" s="136"/>
      <c r="AF293" s="5"/>
      <c r="AG293" s="140"/>
      <c r="AH293" s="126"/>
      <c r="AI293" s="155"/>
      <c r="AJ293" s="123"/>
      <c r="AK293" s="139"/>
      <c r="AL293" s="124"/>
      <c r="AM293" s="155"/>
      <c r="AN293" s="123"/>
      <c r="AO293" s="139"/>
      <c r="AP293" s="124"/>
      <c r="AQ293" s="122"/>
      <c r="AR293" s="123"/>
      <c r="AS293" s="139"/>
      <c r="AT293" s="124"/>
      <c r="AU293" s="122"/>
      <c r="AV293" s="123"/>
      <c r="AW293" s="139"/>
      <c r="AX293" s="124"/>
    </row>
    <row r="294" spans="1:50" ht="14.4" customHeight="1">
      <c r="A294" s="245">
        <f>IF(D294=0," ",RANK(D294,$D$3:$D$1041,0))</f>
        <v>288</v>
      </c>
      <c r="B294" s="246">
        <v>291</v>
      </c>
      <c r="C294" s="107" t="s">
        <v>2143</v>
      </c>
      <c r="D294" s="115">
        <f>I294+M294+Q294+U294+Y294+AC294+AG294+AK294+AO294+AW294+AS294</f>
        <v>72.5</v>
      </c>
      <c r="E294" s="115">
        <f>J294+N294+R294+V294+Z294+AD294+AH294+AL294+AP294+AX294+AT294</f>
        <v>5</v>
      </c>
      <c r="F294" s="119">
        <f>COUNTA(H294,L294,P294,T294,X294,AB294,AF294,AJ294,AN294,AV294,AR294)</f>
        <v>1</v>
      </c>
      <c r="G294" s="125"/>
      <c r="H294" s="5"/>
      <c r="I294" s="140"/>
      <c r="J294" s="126"/>
      <c r="K294" s="120"/>
      <c r="L294" s="98"/>
      <c r="M294" s="144"/>
      <c r="N294" s="129"/>
      <c r="O294" s="146"/>
      <c r="P294" s="98"/>
      <c r="Q294" s="144"/>
      <c r="R294" s="147"/>
      <c r="S294" s="121">
        <f>VLOOKUP(C294,'4'!$B$2:$I$1053,3,FALSE)</f>
        <v>1.6932870370370369E-2</v>
      </c>
      <c r="T294" s="5">
        <f>VLOOKUP(C294,'4'!$B$2:$I$1053,4,FALSE)</f>
        <v>21</v>
      </c>
      <c r="U294" s="140">
        <f>VLOOKUP(T294,Баллы!$A$2:$B$101,2)+V294/2</f>
        <v>72.5</v>
      </c>
      <c r="V294" s="130">
        <f>VLOOKUP(C294,'4'!$B$2:$I$1053,6,FALSE)</f>
        <v>5</v>
      </c>
      <c r="W294" s="149"/>
      <c r="X294" s="98"/>
      <c r="Y294" s="144"/>
      <c r="Z294" s="147"/>
      <c r="AA294" s="148"/>
      <c r="AB294" s="98"/>
      <c r="AC294" s="144"/>
      <c r="AD294" s="129"/>
      <c r="AE294" s="136"/>
      <c r="AF294" s="5"/>
      <c r="AG294" s="140"/>
      <c r="AH294" s="126"/>
      <c r="AI294" s="155"/>
      <c r="AJ294" s="123"/>
      <c r="AK294" s="139"/>
      <c r="AL294" s="124"/>
      <c r="AM294" s="155"/>
      <c r="AN294" s="123"/>
      <c r="AO294" s="139"/>
      <c r="AP294" s="124"/>
      <c r="AQ294" s="122"/>
      <c r="AR294" s="123"/>
      <c r="AS294" s="139"/>
      <c r="AT294" s="124"/>
      <c r="AU294" s="122"/>
      <c r="AV294" s="123"/>
      <c r="AW294" s="139"/>
      <c r="AX294" s="124"/>
    </row>
    <row r="295" spans="1:50" ht="14.4" customHeight="1">
      <c r="A295" s="245">
        <f>IF(D295=0," ",RANK(D295,$D$3:$D$1041,0))</f>
        <v>288</v>
      </c>
      <c r="B295" s="246">
        <v>291</v>
      </c>
      <c r="C295" s="283" t="s">
        <v>5044</v>
      </c>
      <c r="D295" s="115">
        <f>I295+M295+Q295+U295+Y295+AC295+AG295+AK295+AO295+AW295+AS295</f>
        <v>72.5</v>
      </c>
      <c r="E295" s="115">
        <f>J295+N295+R295+V295+Z295+AD295+AH295+AL295+AP295+AX295+AT295</f>
        <v>5</v>
      </c>
      <c r="F295" s="119">
        <f>COUNTA(H295,L295,P295,T295,X295,AB295,AF295,AJ295,AN295,AV295,AR295)</f>
        <v>1</v>
      </c>
      <c r="G295" s="125"/>
      <c r="H295" s="5"/>
      <c r="I295" s="140"/>
      <c r="J295" s="126"/>
      <c r="K295" s="120"/>
      <c r="L295" s="98"/>
      <c r="M295" s="144"/>
      <c r="N295" s="129"/>
      <c r="O295" s="146"/>
      <c r="P295" s="98"/>
      <c r="Q295" s="144"/>
      <c r="R295" s="147"/>
      <c r="S295" s="121"/>
      <c r="T295" s="5"/>
      <c r="U295" s="140"/>
      <c r="V295" s="130"/>
      <c r="W295" s="149"/>
      <c r="X295" s="98"/>
      <c r="Y295" s="144"/>
      <c r="Z295" s="147"/>
      <c r="AA295" s="148"/>
      <c r="AB295" s="98"/>
      <c r="AC295" s="144"/>
      <c r="AD295" s="129"/>
      <c r="AE295" s="136"/>
      <c r="AF295" s="5"/>
      <c r="AG295" s="140"/>
      <c r="AH295" s="126"/>
      <c r="AI295" s="155"/>
      <c r="AJ295" s="123"/>
      <c r="AK295" s="139"/>
      <c r="AL295" s="124"/>
      <c r="AM295" s="155">
        <f>VLOOKUP(C295,'9'!$B$2:$H$1187,3,FALSE)</f>
        <v>2.0520833333333332E-2</v>
      </c>
      <c r="AN295" s="123">
        <f>VLOOKUP(C295,'9'!$B$2:$H$1187,4,FALSE)</f>
        <v>21</v>
      </c>
      <c r="AO295" s="139">
        <f>VLOOKUP(AN295,Баллы!$A$2:$B$101,2)+AP295/2</f>
        <v>72.5</v>
      </c>
      <c r="AP295" s="124">
        <f>VLOOKUP(C295,'9'!$B$2:$H$1187,6,FALSE)</f>
        <v>5</v>
      </c>
      <c r="AQ295" s="122"/>
      <c r="AR295" s="123"/>
      <c r="AS295" s="139"/>
      <c r="AT295" s="124"/>
      <c r="AU295" s="122"/>
      <c r="AV295" s="123"/>
      <c r="AW295" s="139"/>
      <c r="AX295" s="124"/>
    </row>
    <row r="296" spans="1:50" ht="14.4" customHeight="1">
      <c r="A296" s="245">
        <f>IF(D296=0," ",RANK(D296,$D$3:$D$1041,0))</f>
        <v>294</v>
      </c>
      <c r="B296" s="246">
        <v>294</v>
      </c>
      <c r="C296" s="105" t="s">
        <v>1343</v>
      </c>
      <c r="D296" s="115">
        <f>I296+M296+Q296+U296+Y296+AC296+AG296+AK296+AO296+AW296+AS296</f>
        <v>72</v>
      </c>
      <c r="E296" s="115">
        <f>J296+N296+R296+V296+Z296+AD296+AH296+AL296+AP296+AX296+AT296</f>
        <v>10</v>
      </c>
      <c r="F296" s="119">
        <f>COUNTA(H296,L296,P296,T296,X296,AB296,AF296,AJ296,AN296,AV296,AR296)</f>
        <v>1</v>
      </c>
      <c r="G296" s="125"/>
      <c r="H296" s="5"/>
      <c r="I296" s="140"/>
      <c r="J296" s="126"/>
      <c r="K296" s="120"/>
      <c r="L296" s="98"/>
      <c r="M296" s="144"/>
      <c r="N296" s="129"/>
      <c r="O296" s="146"/>
      <c r="P296" s="98"/>
      <c r="Q296" s="144"/>
      <c r="R296" s="147"/>
      <c r="S296" s="121"/>
      <c r="T296" s="5"/>
      <c r="U296" s="140"/>
      <c r="V296" s="130"/>
      <c r="W296" s="149"/>
      <c r="X296" s="98"/>
      <c r="Y296" s="144"/>
      <c r="Z296" s="147"/>
      <c r="AA296" s="148">
        <f>VLOOKUP(C296,'6'!$B$8:$H$202,3,FALSE)</f>
        <v>5.2546296296296292E-2</v>
      </c>
      <c r="AB296" s="98">
        <f>VLOOKUP(C296,'6'!$B$8:$H$202,4,FALSE)</f>
        <v>24</v>
      </c>
      <c r="AC296" s="144">
        <f>VLOOKUP(AB296,Баллы!$A$2:$B$101,2)+AD296/2</f>
        <v>72</v>
      </c>
      <c r="AD296" s="129">
        <f>VLOOKUP(C296,'6'!$B$8:$H$202,6,FALSE)</f>
        <v>10</v>
      </c>
      <c r="AE296" s="136"/>
      <c r="AF296" s="5"/>
      <c r="AG296" s="140"/>
      <c r="AH296" s="126"/>
      <c r="AI296" s="155"/>
      <c r="AJ296" s="123"/>
      <c r="AK296" s="139"/>
      <c r="AL296" s="124"/>
      <c r="AM296" s="155"/>
      <c r="AN296" s="123"/>
      <c r="AO296" s="139"/>
      <c r="AP296" s="124"/>
      <c r="AQ296" s="122"/>
      <c r="AR296" s="123"/>
      <c r="AS296" s="139"/>
      <c r="AT296" s="124"/>
      <c r="AU296" s="122"/>
      <c r="AV296" s="123"/>
      <c r="AW296" s="139"/>
      <c r="AX296" s="124"/>
    </row>
    <row r="297" spans="1:50" ht="14.4" customHeight="1">
      <c r="A297" s="245">
        <f>IF(D297=0," ",RANK(D297,$D$3:$D$1041,0))</f>
        <v>294</v>
      </c>
      <c r="B297" s="246">
        <v>294</v>
      </c>
      <c r="C297" s="283" t="s">
        <v>4559</v>
      </c>
      <c r="D297" s="115">
        <f>I297+M297+Q297+U297+Y297+AC297+AG297+AK297+AO297+AW297+AS297</f>
        <v>72</v>
      </c>
      <c r="E297" s="115">
        <f>J297+N297+R297+V297+Z297+AD297+AH297+AL297+AP297+AX297+AT297</f>
        <v>10</v>
      </c>
      <c r="F297" s="119">
        <f>COUNTA(H297,L297,P297,T297,X297,AB297,AF297,AJ297,AN297,AV297,AR297)</f>
        <v>1</v>
      </c>
      <c r="G297" s="125"/>
      <c r="H297" s="5"/>
      <c r="I297" s="140"/>
      <c r="J297" s="126"/>
      <c r="K297" s="120"/>
      <c r="L297" s="98"/>
      <c r="M297" s="144"/>
      <c r="N297" s="129"/>
      <c r="O297" s="146"/>
      <c r="P297" s="98"/>
      <c r="Q297" s="144"/>
      <c r="R297" s="147"/>
      <c r="S297" s="121"/>
      <c r="T297" s="5"/>
      <c r="U297" s="140"/>
      <c r="V297" s="130"/>
      <c r="W297" s="149"/>
      <c r="X297" s="98"/>
      <c r="Y297" s="144"/>
      <c r="Z297" s="147"/>
      <c r="AA297" s="148"/>
      <c r="AB297" s="98"/>
      <c r="AC297" s="144"/>
      <c r="AD297" s="129"/>
      <c r="AE297" s="136"/>
      <c r="AF297" s="5"/>
      <c r="AG297" s="140"/>
      <c r="AH297" s="126"/>
      <c r="AI297" s="155"/>
      <c r="AJ297" s="123"/>
      <c r="AK297" s="139"/>
      <c r="AL297" s="124"/>
      <c r="AM297" s="155">
        <f>VLOOKUP(C297,'9'!$B$2:$H$1187,3,FALSE)</f>
        <v>3.8831018518518522E-2</v>
      </c>
      <c r="AN297" s="123">
        <f>VLOOKUP(C297,'9'!$B$2:$H$1187,4,FALSE)</f>
        <v>24</v>
      </c>
      <c r="AO297" s="139">
        <f>VLOOKUP(AN297,Баллы!$A$2:$B$101,2)+AP297/2</f>
        <v>72</v>
      </c>
      <c r="AP297" s="124">
        <f>VLOOKUP(C297,'9'!$B$2:$H$1187,6,FALSE)</f>
        <v>10</v>
      </c>
      <c r="AQ297" s="122"/>
      <c r="AR297" s="123"/>
      <c r="AS297" s="139"/>
      <c r="AT297" s="124"/>
      <c r="AU297" s="122"/>
      <c r="AV297" s="123"/>
      <c r="AW297" s="139"/>
      <c r="AX297" s="124"/>
    </row>
    <row r="298" spans="1:50" ht="14.4" customHeight="1">
      <c r="A298" s="245">
        <f>IF(D298=0," ",RANK(D298,$D$3:$D$1041,0))</f>
        <v>296</v>
      </c>
      <c r="B298" s="246">
        <v>296</v>
      </c>
      <c r="C298" s="104" t="s">
        <v>6241</v>
      </c>
      <c r="D298" s="115">
        <f>I298+M298+Q298+U298+Y298+AC298+AG298+AK298+AO298+AW298+AS298</f>
        <v>71.5</v>
      </c>
      <c r="E298" s="115">
        <f>J298+N298+R298+V298+Z298+AD298+AH298+AL298+AP298+AX298+AT298</f>
        <v>15</v>
      </c>
      <c r="F298" s="119">
        <f>COUNTA(H298,L298,P298,T298,X298,AB298,AF298,AJ298,AN298,AV298,AR298)</f>
        <v>1</v>
      </c>
      <c r="G298" s="125"/>
      <c r="H298" s="5"/>
      <c r="I298" s="140"/>
      <c r="J298" s="126"/>
      <c r="K298" s="120"/>
      <c r="L298" s="98"/>
      <c r="M298" s="144"/>
      <c r="N298" s="129"/>
      <c r="O298" s="146"/>
      <c r="P298" s="98"/>
      <c r="Q298" s="144"/>
      <c r="R298" s="147"/>
      <c r="S298" s="121"/>
      <c r="T298" s="5"/>
      <c r="U298" s="140"/>
      <c r="V298" s="130"/>
      <c r="W298" s="149"/>
      <c r="X298" s="98"/>
      <c r="Y298" s="144"/>
      <c r="Z298" s="147"/>
      <c r="AA298" s="148"/>
      <c r="AB298" s="98"/>
      <c r="AC298" s="144"/>
      <c r="AD298" s="129"/>
      <c r="AE298" s="136"/>
      <c r="AF298" s="5"/>
      <c r="AG298" s="140"/>
      <c r="AH298" s="126"/>
      <c r="AI298" s="155"/>
      <c r="AJ298" s="123"/>
      <c r="AK298" s="139"/>
      <c r="AL298" s="124"/>
      <c r="AM298" s="155"/>
      <c r="AN298" s="123"/>
      <c r="AO298" s="139"/>
      <c r="AP298" s="124"/>
      <c r="AQ298" s="122"/>
      <c r="AR298" s="123"/>
      <c r="AS298" s="139"/>
      <c r="AT298" s="124"/>
      <c r="AU298" s="122">
        <f>VLOOKUP(C298,'11'!$B$9:$H$521,3,FALSE)</f>
        <v>6.7800925925925931E-2</v>
      </c>
      <c r="AV298" s="123">
        <f>VLOOKUP(C298,'11'!$B$9:$H$521,4,FALSE)</f>
        <v>27</v>
      </c>
      <c r="AW298" s="139">
        <f>VLOOKUP(AV298,Баллы!$A$2:$B$101,2)+AX298/2</f>
        <v>71.5</v>
      </c>
      <c r="AX298" s="124">
        <f>VLOOKUP(C298,'11'!$B$9:$H$521,6,FALSE)</f>
        <v>15</v>
      </c>
    </row>
    <row r="299" spans="1:50" ht="14.4" customHeight="1">
      <c r="A299" s="245">
        <f>IF(D299=0," ",RANK(D299,$D$3:$D$1041,0))</f>
        <v>296</v>
      </c>
      <c r="B299" s="246">
        <v>297</v>
      </c>
      <c r="C299" s="104" t="s">
        <v>336</v>
      </c>
      <c r="D299" s="115">
        <f>I299+M299+Q299+U299+Y299+AC299+AG299+AK299+AO299+AW299+AS299</f>
        <v>71.5</v>
      </c>
      <c r="E299" s="115">
        <f>J299+N299+R299+V299+Z299+AD299+AH299+AL299+AP299+AX299+AT299</f>
        <v>13</v>
      </c>
      <c r="F299" s="119">
        <f>COUNTA(H299,L299,P299,T299,X299,AB299,AF299,AJ299,AN299,AV299,AR299)</f>
        <v>2</v>
      </c>
      <c r="G299" s="125"/>
      <c r="H299" s="5"/>
      <c r="I299" s="140"/>
      <c r="J299" s="126"/>
      <c r="K299" s="120">
        <f>VLOOKUP(C299,'2'!$B$101:$H$575,3,FALSE)</f>
        <v>2.7696759259259258E-2</v>
      </c>
      <c r="L299" s="98">
        <f>VLOOKUP(C299,'2'!$B$101:$H$575,4,FALSE)</f>
        <v>68</v>
      </c>
      <c r="M299" s="144">
        <f>VLOOKUP(L299,Баллы!$A$2:$B$101,2)+N299/2</f>
        <v>25.5</v>
      </c>
      <c r="N299" s="129">
        <f>VLOOKUP(C299,'2'!$B$101:$H$575,6,FALSE)</f>
        <v>5</v>
      </c>
      <c r="O299" s="146"/>
      <c r="P299" s="98"/>
      <c r="Q299" s="144"/>
      <c r="R299" s="147"/>
      <c r="S299" s="121"/>
      <c r="T299" s="5"/>
      <c r="U299" s="140"/>
      <c r="V299" s="130"/>
      <c r="W299" s="149"/>
      <c r="X299" s="98"/>
      <c r="Y299" s="144"/>
      <c r="Z299" s="147"/>
      <c r="AA299" s="148"/>
      <c r="AB299" s="98"/>
      <c r="AC299" s="144"/>
      <c r="AD299" s="129"/>
      <c r="AE299" s="136"/>
      <c r="AF299" s="5"/>
      <c r="AG299" s="140"/>
      <c r="AH299" s="126"/>
      <c r="AI299" s="155"/>
      <c r="AJ299" s="123"/>
      <c r="AK299" s="139"/>
      <c r="AL299" s="124"/>
      <c r="AM299" s="155"/>
      <c r="AN299" s="123"/>
      <c r="AO299" s="139"/>
      <c r="AP299" s="124"/>
      <c r="AQ299" s="122"/>
      <c r="AR299" s="123"/>
      <c r="AS299" s="139"/>
      <c r="AT299" s="124"/>
      <c r="AU299" s="122">
        <f>VLOOKUP(C299,'11'!$B$9:$H$521,3,FALSE)</f>
        <v>4.0555555555555553E-2</v>
      </c>
      <c r="AV299" s="123">
        <f>VLOOKUP(C299,'11'!$B$9:$H$521,4,FALSE)</f>
        <v>49</v>
      </c>
      <c r="AW299" s="139">
        <f>VLOOKUP(AV299,Баллы!$A$2:$B$101,2)+AX299/2</f>
        <v>46</v>
      </c>
      <c r="AX299" s="124">
        <f>VLOOKUP(C299,'11'!$B$9:$H$521,6,FALSE)</f>
        <v>8</v>
      </c>
    </row>
    <row r="300" spans="1:50" ht="14.4" customHeight="1">
      <c r="A300" s="245">
        <f>IF(D300=0," ",RANK(D300,$D$3:$D$1041,0))</f>
        <v>296</v>
      </c>
      <c r="B300" s="246">
        <v>298</v>
      </c>
      <c r="C300" s="107" t="s">
        <v>2479</v>
      </c>
      <c r="D300" s="115">
        <f>I300+M300+Q300+U300+Y300+AC300+AG300+AK300+AO300+AW300+AS300</f>
        <v>71.5</v>
      </c>
      <c r="E300" s="115">
        <f>J300+N300+R300+V300+Z300+AD300+AH300+AL300+AP300+AX300+AT300</f>
        <v>5</v>
      </c>
      <c r="F300" s="119">
        <f>COUNTA(H300,L300,P300,T300,X300,AB300,AF300,AJ300,AN300,AV300,AR300)</f>
        <v>1</v>
      </c>
      <c r="G300" s="125"/>
      <c r="H300" s="5"/>
      <c r="I300" s="140"/>
      <c r="J300" s="126"/>
      <c r="K300" s="120"/>
      <c r="L300" s="98"/>
      <c r="M300" s="144"/>
      <c r="N300" s="129"/>
      <c r="O300" s="146"/>
      <c r="P300" s="98"/>
      <c r="Q300" s="144"/>
      <c r="R300" s="147"/>
      <c r="S300" s="121">
        <f>VLOOKUP(C300,'4'!$B$2:$I$1053,3,FALSE)</f>
        <v>1.695601851851852E-2</v>
      </c>
      <c r="T300" s="5">
        <f>VLOOKUP(C300,'4'!$B$2:$I$1053,4,FALSE)</f>
        <v>22</v>
      </c>
      <c r="U300" s="140">
        <f>VLOOKUP(T300,Баллы!$A$2:$B$101,2)+V300/2</f>
        <v>71.5</v>
      </c>
      <c r="V300" s="130">
        <f>VLOOKUP(C300,'4'!$B$2:$I$1053,6,FALSE)</f>
        <v>5</v>
      </c>
      <c r="W300" s="149"/>
      <c r="X300" s="98"/>
      <c r="Y300" s="144"/>
      <c r="Z300" s="147"/>
      <c r="AA300" s="148"/>
      <c r="AB300" s="98"/>
      <c r="AC300" s="144"/>
      <c r="AD300" s="129"/>
      <c r="AE300" s="136"/>
      <c r="AF300" s="5"/>
      <c r="AG300" s="140"/>
      <c r="AH300" s="126"/>
      <c r="AI300" s="155"/>
      <c r="AJ300" s="123"/>
      <c r="AK300" s="139"/>
      <c r="AL300" s="124"/>
      <c r="AM300" s="155"/>
      <c r="AN300" s="123"/>
      <c r="AO300" s="139"/>
      <c r="AP300" s="124"/>
      <c r="AQ300" s="122"/>
      <c r="AR300" s="123"/>
      <c r="AS300" s="139"/>
      <c r="AT300" s="124"/>
      <c r="AU300" s="122"/>
      <c r="AV300" s="123"/>
      <c r="AW300" s="139"/>
      <c r="AX300" s="124"/>
    </row>
    <row r="301" spans="1:50" ht="14.4" customHeight="1">
      <c r="A301" s="245">
        <f>IF(D301=0," ",RANK(D301,$D$3:$D$1041,0))</f>
        <v>296</v>
      </c>
      <c r="B301" s="246">
        <v>298</v>
      </c>
      <c r="C301" s="283" t="s">
        <v>5045</v>
      </c>
      <c r="D301" s="115">
        <f>I301+M301+Q301+U301+Y301+AC301+AG301+AK301+AO301+AW301+AS301</f>
        <v>71.5</v>
      </c>
      <c r="E301" s="115">
        <f>J301+N301+R301+V301+Z301+AD301+AH301+AL301+AP301+AX301+AT301</f>
        <v>5</v>
      </c>
      <c r="F301" s="119">
        <f>COUNTA(H301,L301,P301,T301,X301,AB301,AF301,AJ301,AN301,AV301,AR301)</f>
        <v>1</v>
      </c>
      <c r="G301" s="125"/>
      <c r="H301" s="5"/>
      <c r="I301" s="140"/>
      <c r="J301" s="126"/>
      <c r="K301" s="120"/>
      <c r="L301" s="98"/>
      <c r="M301" s="144"/>
      <c r="N301" s="129"/>
      <c r="O301" s="146"/>
      <c r="P301" s="98"/>
      <c r="Q301" s="144"/>
      <c r="R301" s="147"/>
      <c r="S301" s="121"/>
      <c r="T301" s="5"/>
      <c r="U301" s="140"/>
      <c r="V301" s="130"/>
      <c r="W301" s="149"/>
      <c r="X301" s="98"/>
      <c r="Y301" s="144"/>
      <c r="Z301" s="147"/>
      <c r="AA301" s="148"/>
      <c r="AB301" s="98"/>
      <c r="AC301" s="144"/>
      <c r="AD301" s="129"/>
      <c r="AE301" s="136"/>
      <c r="AF301" s="5"/>
      <c r="AG301" s="140"/>
      <c r="AH301" s="126"/>
      <c r="AI301" s="155"/>
      <c r="AJ301" s="123"/>
      <c r="AK301" s="139"/>
      <c r="AL301" s="124"/>
      <c r="AM301" s="155">
        <f>VLOOKUP(C301,'9'!$B$2:$H$1187,3,FALSE)</f>
        <v>2.1377314814814814E-2</v>
      </c>
      <c r="AN301" s="123">
        <f>VLOOKUP(C301,'9'!$B$2:$H$1187,4,FALSE)</f>
        <v>22</v>
      </c>
      <c r="AO301" s="139">
        <f>VLOOKUP(AN301,Баллы!$A$2:$B$101,2)+AP301/2</f>
        <v>71.5</v>
      </c>
      <c r="AP301" s="124">
        <f>VLOOKUP(C301,'9'!$B$2:$H$1187,6,FALSE)</f>
        <v>5</v>
      </c>
      <c r="AQ301" s="122"/>
      <c r="AR301" s="123"/>
      <c r="AS301" s="139"/>
      <c r="AT301" s="124"/>
      <c r="AU301" s="122"/>
      <c r="AV301" s="123"/>
      <c r="AW301" s="139"/>
      <c r="AX301" s="124"/>
    </row>
    <row r="302" spans="1:50" ht="14.4" customHeight="1">
      <c r="A302" s="245">
        <f>IF(D302=0," ",RANK(D302,$D$3:$D$1041,0))</f>
        <v>300</v>
      </c>
      <c r="B302" s="246">
        <v>300</v>
      </c>
      <c r="C302" s="104" t="s">
        <v>643</v>
      </c>
      <c r="D302" s="115">
        <f>I302+M302+Q302+U302+Y302+AC302+AG302+AK302+AO302+AW302+AS302</f>
        <v>71</v>
      </c>
      <c r="E302" s="115">
        <f>J302+N302+R302+V302+Z302+AD302+AH302+AL302+AP302+AX302+AT302</f>
        <v>10</v>
      </c>
      <c r="F302" s="119">
        <f>COUNTA(H302,L302,P302,T302,X302,AB302,AF302,AJ302,AN302,AV302,AR302)</f>
        <v>1</v>
      </c>
      <c r="G302" s="125">
        <f>VLOOKUP(C302,'1'!$B$46:$H$384,3,FALSE)</f>
        <v>4.3796296296296298E-2</v>
      </c>
      <c r="H302" s="5">
        <f>VLOOKUP(C302,'1'!$B$46:$H$384,4,FALSE)</f>
        <v>25</v>
      </c>
      <c r="I302" s="140">
        <f>VLOOKUP(H302,Баллы!$A$2:$B$101,2)+J302/2</f>
        <v>71</v>
      </c>
      <c r="J302" s="126">
        <f>VLOOKUP(C302,'1'!$B$46:$H$384,6,FALSE)</f>
        <v>10</v>
      </c>
      <c r="K302" s="120"/>
      <c r="L302" s="98"/>
      <c r="M302" s="144"/>
      <c r="N302" s="129"/>
      <c r="O302" s="146"/>
      <c r="P302" s="98"/>
      <c r="Q302" s="144"/>
      <c r="R302" s="147"/>
      <c r="S302" s="121"/>
      <c r="T302" s="5"/>
      <c r="U302" s="140"/>
      <c r="V302" s="130"/>
      <c r="W302" s="149"/>
      <c r="X302" s="98"/>
      <c r="Y302" s="144"/>
      <c r="Z302" s="147"/>
      <c r="AA302" s="148"/>
      <c r="AB302" s="98"/>
      <c r="AC302" s="144"/>
      <c r="AD302" s="129"/>
      <c r="AE302" s="136"/>
      <c r="AF302" s="5"/>
      <c r="AG302" s="140"/>
      <c r="AH302" s="126"/>
      <c r="AI302" s="155"/>
      <c r="AJ302" s="123"/>
      <c r="AK302" s="139"/>
      <c r="AL302" s="124"/>
      <c r="AM302" s="155"/>
      <c r="AN302" s="123"/>
      <c r="AO302" s="139"/>
      <c r="AP302" s="124"/>
      <c r="AQ302" s="122"/>
      <c r="AR302" s="123"/>
      <c r="AS302" s="139"/>
      <c r="AT302" s="124"/>
      <c r="AU302" s="122"/>
      <c r="AV302" s="123"/>
      <c r="AW302" s="139"/>
      <c r="AX302" s="124"/>
    </row>
    <row r="303" spans="1:50" ht="14.4" customHeight="1">
      <c r="A303" s="245">
        <f>IF(D303=0," ",RANK(D303,$D$3:$D$1041,0))</f>
        <v>300</v>
      </c>
      <c r="B303" s="246">
        <v>300</v>
      </c>
      <c r="C303" s="107" t="s">
        <v>1608</v>
      </c>
      <c r="D303" s="115">
        <f>I303+M303+Q303+U303+Y303+AC303+AG303+AK303+AO303+AW303+AS303</f>
        <v>71</v>
      </c>
      <c r="E303" s="115">
        <f>J303+N303+R303+V303+Z303+AD303+AH303+AL303+AP303+AX303+AT303</f>
        <v>10</v>
      </c>
      <c r="F303" s="119">
        <f>COUNTA(H303,L303,P303,T303,X303,AB303,AF303,AJ303,AN303,AV303,AR303)</f>
        <v>1</v>
      </c>
      <c r="G303" s="125"/>
      <c r="H303" s="5"/>
      <c r="I303" s="140"/>
      <c r="J303" s="126"/>
      <c r="K303" s="120"/>
      <c r="L303" s="98"/>
      <c r="M303" s="144"/>
      <c r="N303" s="129"/>
      <c r="O303" s="146"/>
      <c r="P303" s="98"/>
      <c r="Q303" s="144"/>
      <c r="R303" s="147"/>
      <c r="S303" s="121">
        <f>VLOOKUP(C303,'4'!$B$2:$I$1053,3,FALSE)</f>
        <v>3.9444444444444442E-2</v>
      </c>
      <c r="T303" s="14">
        <f>VLOOKUP(C303,'4'!$B$2:$I$1053,4,FALSE)</f>
        <v>25</v>
      </c>
      <c r="U303" s="140">
        <f>VLOOKUP(T303,Баллы!$A$2:$B$101,2)+V303/2</f>
        <v>71</v>
      </c>
      <c r="V303" s="130">
        <f>VLOOKUP(C303,'4'!$B$2:$I$1053,6,FALSE)</f>
        <v>10</v>
      </c>
      <c r="W303" s="149"/>
      <c r="X303" s="98"/>
      <c r="Y303" s="144"/>
      <c r="Z303" s="147"/>
      <c r="AA303" s="148"/>
      <c r="AB303" s="98"/>
      <c r="AC303" s="144"/>
      <c r="AD303" s="129"/>
      <c r="AE303" s="136"/>
      <c r="AF303" s="5"/>
      <c r="AG303" s="140"/>
      <c r="AH303" s="126"/>
      <c r="AI303" s="155"/>
      <c r="AJ303" s="123"/>
      <c r="AK303" s="139"/>
      <c r="AL303" s="124"/>
      <c r="AM303" s="155"/>
      <c r="AN303" s="123"/>
      <c r="AO303" s="139"/>
      <c r="AP303" s="124"/>
      <c r="AQ303" s="122"/>
      <c r="AR303" s="123"/>
      <c r="AS303" s="139"/>
      <c r="AT303" s="124"/>
      <c r="AU303" s="122"/>
      <c r="AV303" s="123"/>
      <c r="AW303" s="139"/>
      <c r="AX303" s="124"/>
    </row>
    <row r="304" spans="1:50" ht="14.4" customHeight="1">
      <c r="A304" s="245">
        <f>IF(D304=0," ",RANK(D304,$D$3:$D$1041,0))</f>
        <v>300</v>
      </c>
      <c r="B304" s="246">
        <v>300</v>
      </c>
      <c r="C304" s="105" t="s">
        <v>1342</v>
      </c>
      <c r="D304" s="115">
        <f>I304+M304+Q304+U304+Y304+AC304+AG304+AK304+AO304+AW304+AS304</f>
        <v>71</v>
      </c>
      <c r="E304" s="115">
        <f>J304+N304+R304+V304+Z304+AD304+AH304+AL304+AP304+AX304+AT304</f>
        <v>10</v>
      </c>
      <c r="F304" s="119">
        <f>COUNTA(H304,L304,P304,T304,X304,AB304,AF304,AJ304,AN304,AV304,AR304)</f>
        <v>1</v>
      </c>
      <c r="G304" s="125"/>
      <c r="H304" s="5"/>
      <c r="I304" s="140"/>
      <c r="J304" s="126"/>
      <c r="K304" s="120"/>
      <c r="L304" s="98"/>
      <c r="M304" s="144"/>
      <c r="N304" s="129"/>
      <c r="O304" s="146"/>
      <c r="P304" s="98"/>
      <c r="Q304" s="144"/>
      <c r="R304" s="147"/>
      <c r="S304" s="121"/>
      <c r="T304" s="5"/>
      <c r="U304" s="140"/>
      <c r="V304" s="130"/>
      <c r="W304" s="149"/>
      <c r="X304" s="98"/>
      <c r="Y304" s="144"/>
      <c r="Z304" s="147"/>
      <c r="AA304" s="148">
        <f>VLOOKUP(C304,'6'!$B$8:$H$202,3,FALSE)</f>
        <v>5.2638888888888895E-2</v>
      </c>
      <c r="AB304" s="98">
        <f>VLOOKUP(C304,'6'!$B$8:$H$202,4,FALSE)</f>
        <v>25</v>
      </c>
      <c r="AC304" s="144">
        <f>VLOOKUP(AB304,Баллы!$A$2:$B$101,2)+AD304/2</f>
        <v>71</v>
      </c>
      <c r="AD304" s="129">
        <f>VLOOKUP(C304,'6'!$B$8:$H$202,6,FALSE)</f>
        <v>10</v>
      </c>
      <c r="AE304" s="136"/>
      <c r="AF304" s="5"/>
      <c r="AG304" s="140"/>
      <c r="AH304" s="126"/>
      <c r="AI304" s="155"/>
      <c r="AJ304" s="123"/>
      <c r="AK304" s="139"/>
      <c r="AL304" s="124"/>
      <c r="AM304" s="155"/>
      <c r="AN304" s="123"/>
      <c r="AO304" s="139"/>
      <c r="AP304" s="124"/>
      <c r="AQ304" s="122"/>
      <c r="AR304" s="123"/>
      <c r="AS304" s="139"/>
      <c r="AT304" s="124"/>
      <c r="AU304" s="122"/>
      <c r="AV304" s="123"/>
      <c r="AW304" s="139"/>
      <c r="AX304" s="124"/>
    </row>
    <row r="305" spans="1:50" ht="14.4" customHeight="1">
      <c r="A305" s="245">
        <f>IF(D305=0," ",RANK(D305,$D$3:$D$1041,0))</f>
        <v>300</v>
      </c>
      <c r="B305" s="246">
        <v>300</v>
      </c>
      <c r="C305" s="105" t="s">
        <v>77</v>
      </c>
      <c r="D305" s="115">
        <f>I305+M305+Q305+U305+Y305+AC305+AG305+AK305+AO305+AW305+AS305</f>
        <v>71</v>
      </c>
      <c r="E305" s="115">
        <f>J305+N305+R305+V305+Z305+AD305+AH305+AL305+AP305+AX305+AT305</f>
        <v>10</v>
      </c>
      <c r="F305" s="119">
        <f>COUNTA(H305,L305,P305,T305,X305,AB305,AF305,AJ305,AN305,AV305,AR305)</f>
        <v>1</v>
      </c>
      <c r="G305" s="125"/>
      <c r="H305" s="5"/>
      <c r="I305" s="140"/>
      <c r="J305" s="126"/>
      <c r="K305" s="120"/>
      <c r="L305" s="98"/>
      <c r="M305" s="144"/>
      <c r="N305" s="129"/>
      <c r="O305" s="146"/>
      <c r="P305" s="98"/>
      <c r="Q305" s="144"/>
      <c r="R305" s="147"/>
      <c r="S305" s="121"/>
      <c r="T305" s="5"/>
      <c r="U305" s="140"/>
      <c r="V305" s="130"/>
      <c r="W305" s="149"/>
      <c r="X305" s="98"/>
      <c r="Y305" s="144"/>
      <c r="Z305" s="147"/>
      <c r="AA305" s="148">
        <f>VLOOKUP(C305,'6'!$B$8:$H$202,3,FALSE)</f>
        <v>5.2638888888888895E-2</v>
      </c>
      <c r="AB305" s="98">
        <f>VLOOKUP(C305,'6'!$B$8:$H$202,4,FALSE)</f>
        <v>25</v>
      </c>
      <c r="AC305" s="144">
        <f>VLOOKUP(AB305,Баллы!$A$2:$B$101,2)+AD305/2</f>
        <v>71</v>
      </c>
      <c r="AD305" s="129">
        <f>VLOOKUP(C305,'6'!$B$8:$H$202,6,FALSE)</f>
        <v>10</v>
      </c>
      <c r="AE305" s="136"/>
      <c r="AF305" s="5"/>
      <c r="AG305" s="140"/>
      <c r="AH305" s="126"/>
      <c r="AI305" s="155"/>
      <c r="AJ305" s="123"/>
      <c r="AK305" s="139"/>
      <c r="AL305" s="124"/>
      <c r="AM305" s="155"/>
      <c r="AN305" s="123"/>
      <c r="AO305" s="139"/>
      <c r="AP305" s="124"/>
      <c r="AQ305" s="122"/>
      <c r="AR305" s="123"/>
      <c r="AS305" s="139"/>
      <c r="AT305" s="124"/>
      <c r="AU305" s="122"/>
      <c r="AV305" s="123"/>
      <c r="AW305" s="139"/>
      <c r="AX305" s="124"/>
    </row>
    <row r="306" spans="1:50" ht="14.4" customHeight="1">
      <c r="A306" s="245">
        <f>IF(D306=0," ",RANK(D306,$D$3:$D$1041,0))</f>
        <v>300</v>
      </c>
      <c r="B306" s="246">
        <v>304</v>
      </c>
      <c r="C306" s="104" t="s">
        <v>6263</v>
      </c>
      <c r="D306" s="115">
        <f>I306+M306+Q306+U306+Y306+AC306+AG306+AK306+AO306+AW306+AS306</f>
        <v>71</v>
      </c>
      <c r="E306" s="115">
        <f>J306+N306+R306+V306+Z306+AD306+AH306+AL306+AP306+AX306+AT306</f>
        <v>8</v>
      </c>
      <c r="F306" s="119">
        <f>COUNTA(H306,L306,P306,T306,X306,AB306,AF306,AJ306,AN306,AV306,AR306)</f>
        <v>1</v>
      </c>
      <c r="G306" s="125"/>
      <c r="H306" s="5"/>
      <c r="I306" s="140"/>
      <c r="J306" s="126"/>
      <c r="K306" s="120"/>
      <c r="L306" s="98"/>
      <c r="M306" s="144"/>
      <c r="N306" s="129"/>
      <c r="O306" s="146"/>
      <c r="P306" s="98"/>
      <c r="Q306" s="144"/>
      <c r="R306" s="147"/>
      <c r="S306" s="121"/>
      <c r="T306" s="5"/>
      <c r="U306" s="140"/>
      <c r="V306" s="130"/>
      <c r="W306" s="149"/>
      <c r="X306" s="98"/>
      <c r="Y306" s="144"/>
      <c r="Z306" s="147"/>
      <c r="AA306" s="148"/>
      <c r="AB306" s="98"/>
      <c r="AC306" s="144"/>
      <c r="AD306" s="129"/>
      <c r="AE306" s="136"/>
      <c r="AF306" s="5"/>
      <c r="AG306" s="140"/>
      <c r="AH306" s="126"/>
      <c r="AI306" s="155"/>
      <c r="AJ306" s="123"/>
      <c r="AK306" s="139"/>
      <c r="AL306" s="124"/>
      <c r="AM306" s="155"/>
      <c r="AN306" s="123"/>
      <c r="AO306" s="139"/>
      <c r="AP306" s="124"/>
      <c r="AQ306" s="122"/>
      <c r="AR306" s="123"/>
      <c r="AS306" s="139"/>
      <c r="AT306" s="124"/>
      <c r="AU306" s="122">
        <f>VLOOKUP(C306,'11'!$B$9:$H$521,3,FALSE)</f>
        <v>3.5810185185185188E-2</v>
      </c>
      <c r="AV306" s="123">
        <f>VLOOKUP(C306,'11'!$B$9:$H$521,4,FALSE)</f>
        <v>24</v>
      </c>
      <c r="AW306" s="139">
        <f>VLOOKUP(AV306,Баллы!$A$2:$B$101,2)+AX306/2</f>
        <v>71</v>
      </c>
      <c r="AX306" s="124">
        <f>VLOOKUP(C306,'11'!$B$9:$H$521,6,FALSE)</f>
        <v>8</v>
      </c>
    </row>
    <row r="307" spans="1:50" ht="14.4" customHeight="1">
      <c r="A307" s="245">
        <f>IF(D307=0," ",RANK(D307,$D$3:$D$1041,0))</f>
        <v>305</v>
      </c>
      <c r="B307" s="246">
        <v>305</v>
      </c>
      <c r="C307" s="283" t="s">
        <v>5752</v>
      </c>
      <c r="D307" s="115">
        <f>I307+M307+Q307+U307+Y307+AC307+AG307+AK307+AO307+AW307+AS307</f>
        <v>70.5</v>
      </c>
      <c r="E307" s="115">
        <f>J307+N307+R307+V307+Z307+AD307+AH307+AL307+AP307+AX307+AT307</f>
        <v>25</v>
      </c>
      <c r="F307" s="119">
        <f>COUNTA(H307,L307,P307,T307,X307,AB307,AF307,AJ307,AN307,AV307,AR307)</f>
        <v>1</v>
      </c>
      <c r="G307" s="125"/>
      <c r="H307" s="5"/>
      <c r="I307" s="140"/>
      <c r="J307" s="126"/>
      <c r="K307" s="120"/>
      <c r="L307" s="98"/>
      <c r="M307" s="144"/>
      <c r="N307" s="129"/>
      <c r="O307" s="146"/>
      <c r="P307" s="98"/>
      <c r="Q307" s="144"/>
      <c r="R307" s="147"/>
      <c r="S307" s="121"/>
      <c r="T307" s="5"/>
      <c r="U307" s="140"/>
      <c r="V307" s="130"/>
      <c r="W307" s="149"/>
      <c r="X307" s="98"/>
      <c r="Y307" s="144"/>
      <c r="Z307" s="147"/>
      <c r="AA307" s="148"/>
      <c r="AB307" s="98"/>
      <c r="AC307" s="144"/>
      <c r="AD307" s="129"/>
      <c r="AE307" s="136"/>
      <c r="AF307" s="5"/>
      <c r="AG307" s="140"/>
      <c r="AH307" s="126"/>
      <c r="AI307" s="155"/>
      <c r="AJ307" s="123"/>
      <c r="AK307" s="139"/>
      <c r="AL307" s="124"/>
      <c r="AM307" s="155">
        <f>VLOOKUP(C307,'9'!$B$2:$H$1187,3,FALSE)</f>
        <v>0.11789351851851852</v>
      </c>
      <c r="AN307" s="123">
        <f>VLOOKUP(C307,'9'!$B$2:$H$1187,4,FALSE)</f>
        <v>33</v>
      </c>
      <c r="AO307" s="139">
        <f>VLOOKUP(AN307,Баллы!$A$2:$B$101,2)+AP307/2</f>
        <v>70.5</v>
      </c>
      <c r="AP307" s="124">
        <f>VLOOKUP(C307,'9'!$B$2:$H$1187,6,FALSE)</f>
        <v>25</v>
      </c>
      <c r="AQ307" s="122"/>
      <c r="AR307" s="123"/>
      <c r="AS307" s="139"/>
      <c r="AT307" s="124"/>
      <c r="AU307" s="122"/>
      <c r="AV307" s="123"/>
      <c r="AW307" s="139"/>
      <c r="AX307" s="124"/>
    </row>
    <row r="308" spans="1:50" ht="14.4" customHeight="1">
      <c r="A308" s="245">
        <f>IF(D308=0," ",RANK(D308,$D$3:$D$1041,0))</f>
        <v>305</v>
      </c>
      <c r="B308" s="246">
        <v>306</v>
      </c>
      <c r="C308" s="104" t="s">
        <v>854</v>
      </c>
      <c r="D308" s="115">
        <f>I308+M308+Q308+U308+Y308+AC308+AG308+AK308+AO308+AW308+AS308</f>
        <v>70.5</v>
      </c>
      <c r="E308" s="115">
        <f>J308+N308+R308+V308+Z308+AD308+AH308+AL308+AP308+AX308+AT308</f>
        <v>15</v>
      </c>
      <c r="F308" s="119">
        <f>COUNTA(H308,L308,P308,T308,X308,AB308,AF308,AJ308,AN308,AV308,AR308)</f>
        <v>2</v>
      </c>
      <c r="G308" s="125"/>
      <c r="H308" s="5"/>
      <c r="I308" s="140"/>
      <c r="J308" s="126"/>
      <c r="K308" s="120">
        <f>VLOOKUP(C308,'2'!$B$101:$H$575,3,FALSE)</f>
        <v>2.7685185185185188E-2</v>
      </c>
      <c r="L308" s="98">
        <f>VLOOKUP(C308,'2'!$B$101:$H$575,4,FALSE)</f>
        <v>67</v>
      </c>
      <c r="M308" s="144">
        <f>VLOOKUP(L308,Баллы!$A$2:$B$101,2)+N308/2</f>
        <v>26.5</v>
      </c>
      <c r="N308" s="129">
        <f>VLOOKUP(C308,'2'!$B$101:$H$575,6,FALSE)</f>
        <v>5</v>
      </c>
      <c r="O308" s="146"/>
      <c r="P308" s="98"/>
      <c r="Q308" s="144"/>
      <c r="R308" s="147"/>
      <c r="S308" s="121"/>
      <c r="T308" s="5"/>
      <c r="U308" s="140"/>
      <c r="V308" s="130"/>
      <c r="W308" s="149">
        <f>VLOOKUP(C308,'5'!$B$50:$H$423,3,FALSE)</f>
        <v>5.0474537037037033E-2</v>
      </c>
      <c r="X308" s="98">
        <f>VLOOKUP(C308,'5'!$B$50:$H$423,4,FALSE)</f>
        <v>52</v>
      </c>
      <c r="Y308" s="144">
        <f>VLOOKUP(X308,Баллы!$A$2:$B$101,2)+Z308/2</f>
        <v>44</v>
      </c>
      <c r="Z308" s="147">
        <f>VLOOKUP(C308,'5'!$B$50:$H$423,6,FALSE)</f>
        <v>10</v>
      </c>
      <c r="AA308" s="148"/>
      <c r="AB308" s="98"/>
      <c r="AC308" s="144"/>
      <c r="AD308" s="129"/>
      <c r="AE308" s="136"/>
      <c r="AF308" s="5"/>
      <c r="AG308" s="140"/>
      <c r="AH308" s="126"/>
      <c r="AI308" s="155"/>
      <c r="AJ308" s="123"/>
      <c r="AK308" s="139"/>
      <c r="AL308" s="124"/>
      <c r="AM308" s="155"/>
      <c r="AN308" s="123"/>
      <c r="AO308" s="139"/>
      <c r="AP308" s="124"/>
      <c r="AQ308" s="122"/>
      <c r="AR308" s="123"/>
      <c r="AS308" s="139"/>
      <c r="AT308" s="124"/>
      <c r="AU308" s="122"/>
      <c r="AV308" s="123"/>
      <c r="AW308" s="139"/>
      <c r="AX308" s="124"/>
    </row>
    <row r="309" spans="1:50" ht="14.4" customHeight="1">
      <c r="A309" s="245">
        <f>IF(D309=0," ",RANK(D309,$D$3:$D$1041,0))</f>
        <v>305</v>
      </c>
      <c r="B309" s="246">
        <v>306</v>
      </c>
      <c r="C309" s="107" t="s">
        <v>2246</v>
      </c>
      <c r="D309" s="115">
        <f>I309+M309+Q309+U309+Y309+AC309+AG309+AK309+AO309+AW309+AS309</f>
        <v>70.5</v>
      </c>
      <c r="E309" s="115">
        <f>J309+N309+R309+V309+Z309+AD309+AH309+AL309+AP309+AX309+AT309</f>
        <v>15</v>
      </c>
      <c r="F309" s="119">
        <f>COUNTA(H309,L309,P309,T309,X309,AB309,AF309,AJ309,AN309,AV309,AR309)</f>
        <v>2</v>
      </c>
      <c r="G309" s="125"/>
      <c r="H309" s="5"/>
      <c r="I309" s="140"/>
      <c r="J309" s="126"/>
      <c r="K309" s="120"/>
      <c r="L309" s="98"/>
      <c r="M309" s="144"/>
      <c r="N309" s="129"/>
      <c r="O309" s="146"/>
      <c r="P309" s="98"/>
      <c r="Q309" s="144"/>
      <c r="R309" s="147"/>
      <c r="S309" s="121">
        <f>VLOOKUP(C309,'4'!$B$2:$I$1053,3,FALSE)</f>
        <v>6.0740740740740741E-2</v>
      </c>
      <c r="T309" s="5">
        <f>VLOOKUP(C309,'4'!$B$2:$I$1053,4,FALSE)</f>
        <v>163</v>
      </c>
      <c r="U309" s="140">
        <f>VLOOKUP(T309,Баллы!$A$2:$B$101,2)+V309/2</f>
        <v>6</v>
      </c>
      <c r="V309" s="130">
        <f>VLOOKUP(C309,'4'!$B$2:$I$1053,6,FALSE)</f>
        <v>10</v>
      </c>
      <c r="W309" s="149"/>
      <c r="X309" s="98"/>
      <c r="Y309" s="144"/>
      <c r="Z309" s="147"/>
      <c r="AA309" s="148"/>
      <c r="AB309" s="98"/>
      <c r="AC309" s="144"/>
      <c r="AD309" s="129"/>
      <c r="AE309" s="136"/>
      <c r="AF309" s="5"/>
      <c r="AG309" s="140"/>
      <c r="AH309" s="126"/>
      <c r="AI309" s="155"/>
      <c r="AJ309" s="123"/>
      <c r="AK309" s="139"/>
      <c r="AL309" s="124"/>
      <c r="AM309" s="155">
        <f>VLOOKUP(C309,'9'!$B$2:$H$1187,3,FALSE)</f>
        <v>2.148148148148148E-2</v>
      </c>
      <c r="AN309" s="123">
        <f>VLOOKUP(C309,'9'!$B$2:$H$1187,4,FALSE)</f>
        <v>29</v>
      </c>
      <c r="AO309" s="139">
        <f>VLOOKUP(AN309,Баллы!$A$2:$B$101,2)+AP309/2</f>
        <v>64.5</v>
      </c>
      <c r="AP309" s="124">
        <f>VLOOKUP(C309,'9'!$B$2:$H$1187,6,FALSE)</f>
        <v>5</v>
      </c>
      <c r="AQ309" s="122"/>
      <c r="AR309" s="123"/>
      <c r="AS309" s="139"/>
      <c r="AT309" s="124"/>
      <c r="AU309" s="122"/>
      <c r="AV309" s="123"/>
      <c r="AW309" s="139"/>
      <c r="AX309" s="124"/>
    </row>
    <row r="310" spans="1:50" ht="14.4" customHeight="1">
      <c r="A310" s="245">
        <f>IF(D310=0," ",RANK(D310,$D$3:$D$1041,0))</f>
        <v>305</v>
      </c>
      <c r="B310" s="246">
        <v>308</v>
      </c>
      <c r="C310" s="104" t="s">
        <v>6242</v>
      </c>
      <c r="D310" s="115">
        <f>I310+M310+Q310+U310+Y310+AC310+AG310+AK310+AO310+AW310+AS310</f>
        <v>70.5</v>
      </c>
      <c r="E310" s="115">
        <f>J310+N310+R310+V310+Z310+AD310+AH310+AL310+AP310+AX310+AT310</f>
        <v>15</v>
      </c>
      <c r="F310" s="119">
        <f>COUNTA(H310,L310,P310,T310,X310,AB310,AF310,AJ310,AN310,AV310,AR310)</f>
        <v>1</v>
      </c>
      <c r="G310" s="125"/>
      <c r="H310" s="5"/>
      <c r="I310" s="140"/>
      <c r="J310" s="126"/>
      <c r="K310" s="120"/>
      <c r="L310" s="98"/>
      <c r="M310" s="144"/>
      <c r="N310" s="129"/>
      <c r="O310" s="146"/>
      <c r="P310" s="98"/>
      <c r="Q310" s="144"/>
      <c r="R310" s="147"/>
      <c r="S310" s="121"/>
      <c r="T310" s="5"/>
      <c r="U310" s="140"/>
      <c r="V310" s="130"/>
      <c r="W310" s="149"/>
      <c r="X310" s="98"/>
      <c r="Y310" s="144"/>
      <c r="Z310" s="147"/>
      <c r="AA310" s="148"/>
      <c r="AB310" s="98"/>
      <c r="AC310" s="144"/>
      <c r="AD310" s="129"/>
      <c r="AE310" s="136"/>
      <c r="AF310" s="5"/>
      <c r="AG310" s="140"/>
      <c r="AH310" s="126"/>
      <c r="AI310" s="155"/>
      <c r="AJ310" s="123"/>
      <c r="AK310" s="139"/>
      <c r="AL310" s="124"/>
      <c r="AM310" s="155"/>
      <c r="AN310" s="123"/>
      <c r="AO310" s="139"/>
      <c r="AP310" s="124"/>
      <c r="AQ310" s="122"/>
      <c r="AR310" s="123"/>
      <c r="AS310" s="139"/>
      <c r="AT310" s="124"/>
      <c r="AU310" s="122">
        <f>VLOOKUP(C310,'11'!$B$9:$H$521,3,FALSE)</f>
        <v>6.8287037037037035E-2</v>
      </c>
      <c r="AV310" s="123">
        <f>VLOOKUP(C310,'11'!$B$9:$H$521,4,FALSE)</f>
        <v>28</v>
      </c>
      <c r="AW310" s="139">
        <f>VLOOKUP(AV310,Баллы!$A$2:$B$101,2)+AX310/2</f>
        <v>70.5</v>
      </c>
      <c r="AX310" s="124">
        <f>VLOOKUP(C310,'11'!$B$9:$H$521,6,FALSE)</f>
        <v>15</v>
      </c>
    </row>
    <row r="311" spans="1:50" ht="14.4" customHeight="1">
      <c r="A311" s="245">
        <f>IF(D311=0," ",RANK(D311,$D$3:$D$1041,0))</f>
        <v>305</v>
      </c>
      <c r="B311" s="246">
        <v>309</v>
      </c>
      <c r="C311" s="104" t="s">
        <v>2709</v>
      </c>
      <c r="D311" s="115">
        <f>I311+M311+Q311+U311+Y311+AC311+AG311+AK311+AO311+AW311+AS311</f>
        <v>70.5</v>
      </c>
      <c r="E311" s="115">
        <f>J311+N311+R311+V311+Z311+AD311+AH311+AL311+AP311+AX311+AT311</f>
        <v>5</v>
      </c>
      <c r="F311" s="119">
        <f>COUNTA(H311,L311,P311,T311,X311,AB311,AF311,AJ311,AN311,AV311,AR311)</f>
        <v>1</v>
      </c>
      <c r="G311" s="125"/>
      <c r="H311" s="5"/>
      <c r="I311" s="140"/>
      <c r="J311" s="126"/>
      <c r="K311" s="120"/>
      <c r="L311" s="98"/>
      <c r="M311" s="144"/>
      <c r="N311" s="129"/>
      <c r="O311" s="146"/>
      <c r="P311" s="98"/>
      <c r="Q311" s="144"/>
      <c r="R311" s="147"/>
      <c r="S311" s="121"/>
      <c r="T311" s="5"/>
      <c r="U311" s="140"/>
      <c r="V311" s="130"/>
      <c r="W311" s="149"/>
      <c r="X311" s="98"/>
      <c r="Y311" s="144"/>
      <c r="Z311" s="147"/>
      <c r="AA311" s="148"/>
      <c r="AB311" s="98"/>
      <c r="AC311" s="144"/>
      <c r="AD311" s="129"/>
      <c r="AE311" s="136"/>
      <c r="AF311" s="5"/>
      <c r="AG311" s="140"/>
      <c r="AH311" s="126"/>
      <c r="AI311" s="155">
        <f>VLOOKUP(C311,'8'!$B$6:$H$193,3,FALSE)</f>
        <v>2.7025462962962963E-2</v>
      </c>
      <c r="AJ311" s="123">
        <f>VLOOKUP(C311,'8'!$B$6:$H$193,4,FALSE)</f>
        <v>23</v>
      </c>
      <c r="AK311" s="139">
        <f>VLOOKUP(AJ311,Баллы!$A$2:$B$101,2)+AL311/2</f>
        <v>70.5</v>
      </c>
      <c r="AL311" s="124">
        <f>VLOOKUP(C311,'8'!$B$6:$H$193,6,FALSE)</f>
        <v>5</v>
      </c>
      <c r="AM311" s="155"/>
      <c r="AN311" s="123"/>
      <c r="AO311" s="139"/>
      <c r="AP311" s="124"/>
      <c r="AQ311" s="122"/>
      <c r="AR311" s="123"/>
      <c r="AS311" s="139"/>
      <c r="AT311" s="124"/>
      <c r="AU311" s="122"/>
      <c r="AV311" s="123"/>
      <c r="AW311" s="139"/>
      <c r="AX311" s="124"/>
    </row>
    <row r="312" spans="1:50" ht="14.4" customHeight="1">
      <c r="A312" s="245">
        <f>IF(D312=0," ",RANK(D312,$D$3:$D$1041,0))</f>
        <v>305</v>
      </c>
      <c r="B312" s="246">
        <v>309</v>
      </c>
      <c r="C312" s="283" t="s">
        <v>5048</v>
      </c>
      <c r="D312" s="115">
        <f>I312+M312+Q312+U312+Y312+AC312+AG312+AK312+AO312+AW312+AS312</f>
        <v>70.5</v>
      </c>
      <c r="E312" s="115">
        <f>J312+N312+R312+V312+Z312+AD312+AH312+AL312+AP312+AX312+AT312</f>
        <v>5</v>
      </c>
      <c r="F312" s="119">
        <f>COUNTA(H312,L312,P312,T312,X312,AB312,AF312,AJ312,AN312,AV312,AR312)</f>
        <v>1</v>
      </c>
      <c r="G312" s="125"/>
      <c r="H312" s="5"/>
      <c r="I312" s="140"/>
      <c r="J312" s="126"/>
      <c r="K312" s="120"/>
      <c r="L312" s="98"/>
      <c r="M312" s="144"/>
      <c r="N312" s="129"/>
      <c r="O312" s="146"/>
      <c r="P312" s="98"/>
      <c r="Q312" s="144"/>
      <c r="R312" s="147"/>
      <c r="S312" s="121"/>
      <c r="T312" s="5"/>
      <c r="U312" s="140"/>
      <c r="V312" s="130"/>
      <c r="W312" s="149"/>
      <c r="X312" s="98"/>
      <c r="Y312" s="144"/>
      <c r="Z312" s="147"/>
      <c r="AA312" s="148"/>
      <c r="AB312" s="98"/>
      <c r="AC312" s="144"/>
      <c r="AD312" s="129"/>
      <c r="AE312" s="136"/>
      <c r="AF312" s="5"/>
      <c r="AG312" s="140"/>
      <c r="AH312" s="126"/>
      <c r="AI312" s="155"/>
      <c r="AJ312" s="123"/>
      <c r="AK312" s="139"/>
      <c r="AL312" s="124"/>
      <c r="AM312" s="155">
        <f>VLOOKUP(C312,'9'!$B$2:$H$1187,3,FALSE)</f>
        <v>2.0729166666666667E-2</v>
      </c>
      <c r="AN312" s="123">
        <f>VLOOKUP(C312,'9'!$B$2:$H$1187,4,FALSE)</f>
        <v>23</v>
      </c>
      <c r="AO312" s="139">
        <f>VLOOKUP(AN312,Баллы!$A$2:$B$101,2)+AP312/2</f>
        <v>70.5</v>
      </c>
      <c r="AP312" s="124">
        <f>VLOOKUP(C312,'9'!$B$2:$H$1187,6,FALSE)</f>
        <v>5</v>
      </c>
      <c r="AQ312" s="122"/>
      <c r="AR312" s="123"/>
      <c r="AS312" s="139"/>
      <c r="AT312" s="124"/>
      <c r="AU312" s="122"/>
      <c r="AV312" s="123"/>
      <c r="AW312" s="139"/>
      <c r="AX312" s="124"/>
    </row>
    <row r="313" spans="1:50" ht="14.4" customHeight="1">
      <c r="A313" s="245">
        <f>IF(D313=0," ",RANK(D313,$D$3:$D$1041,0))</f>
        <v>311</v>
      </c>
      <c r="B313" s="246">
        <v>311</v>
      </c>
      <c r="C313" s="107" t="s">
        <v>1984</v>
      </c>
      <c r="D313" s="115">
        <f>I313+M313+Q313+U313+Y313+AC313+AG313+AK313+AO313+AW313+AS313</f>
        <v>70</v>
      </c>
      <c r="E313" s="115">
        <f>J313+N313+R313+V313+Z313+AD313+AH313+AL313+AP313+AX313+AT313</f>
        <v>10</v>
      </c>
      <c r="F313" s="119">
        <f>COUNTA(H313,L313,P313,T313,X313,AB313,AF313,AJ313,AN313,AV313,AR313)</f>
        <v>1</v>
      </c>
      <c r="G313" s="125"/>
      <c r="H313" s="5"/>
      <c r="I313" s="140"/>
      <c r="J313" s="126"/>
      <c r="K313" s="120"/>
      <c r="L313" s="98"/>
      <c r="M313" s="144"/>
      <c r="N313" s="129"/>
      <c r="O313" s="146"/>
      <c r="P313" s="98"/>
      <c r="Q313" s="144"/>
      <c r="R313" s="147"/>
      <c r="S313" s="121">
        <f>VLOOKUP(C313,'4'!$B$2:$I$1053,3,FALSE)</f>
        <v>3.9629629629629633E-2</v>
      </c>
      <c r="T313" s="14">
        <f>VLOOKUP(C313,'4'!$B$2:$I$1053,4,FALSE)</f>
        <v>26</v>
      </c>
      <c r="U313" s="140">
        <f>VLOOKUP(T313,Баллы!$A$2:$B$101,2)+V313/2</f>
        <v>70</v>
      </c>
      <c r="V313" s="130">
        <f>VLOOKUP(C313,'4'!$B$2:$I$1053,6,FALSE)</f>
        <v>10</v>
      </c>
      <c r="W313" s="149"/>
      <c r="X313" s="98"/>
      <c r="Y313" s="144"/>
      <c r="Z313" s="147"/>
      <c r="AA313" s="148"/>
      <c r="AB313" s="98"/>
      <c r="AC313" s="144"/>
      <c r="AD313" s="129"/>
      <c r="AE313" s="136"/>
      <c r="AF313" s="5"/>
      <c r="AG313" s="140"/>
      <c r="AH313" s="126"/>
      <c r="AI313" s="155"/>
      <c r="AJ313" s="123"/>
      <c r="AK313" s="139"/>
      <c r="AL313" s="124"/>
      <c r="AM313" s="155"/>
      <c r="AN313" s="123"/>
      <c r="AO313" s="139"/>
      <c r="AP313" s="124"/>
      <c r="AQ313" s="122"/>
      <c r="AR313" s="123"/>
      <c r="AS313" s="139"/>
      <c r="AT313" s="124"/>
      <c r="AU313" s="122"/>
      <c r="AV313" s="123"/>
      <c r="AW313" s="139"/>
      <c r="AX313" s="124"/>
    </row>
    <row r="314" spans="1:50" ht="14.4" customHeight="1">
      <c r="A314" s="245">
        <f>IF(D314=0," ",RANK(D314,$D$3:$D$1041,0))</f>
        <v>311</v>
      </c>
      <c r="B314" s="246">
        <v>311</v>
      </c>
      <c r="C314" s="283" t="s">
        <v>4563</v>
      </c>
      <c r="D314" s="115">
        <f>I314+M314+Q314+U314+Y314+AC314+AG314+AK314+AO314+AW314+AS314</f>
        <v>70</v>
      </c>
      <c r="E314" s="115">
        <f>J314+N314+R314+V314+Z314+AD314+AH314+AL314+AP314+AX314+AT314</f>
        <v>10</v>
      </c>
      <c r="F314" s="119">
        <f>COUNTA(H314,L314,P314,T314,X314,AB314,AF314,AJ314,AN314,AV314,AR314)</f>
        <v>1</v>
      </c>
      <c r="G314" s="125"/>
      <c r="H314" s="5"/>
      <c r="I314" s="140"/>
      <c r="J314" s="126"/>
      <c r="K314" s="120"/>
      <c r="L314" s="98"/>
      <c r="M314" s="144"/>
      <c r="N314" s="129"/>
      <c r="O314" s="146"/>
      <c r="P314" s="98"/>
      <c r="Q314" s="144"/>
      <c r="R314" s="147"/>
      <c r="S314" s="121"/>
      <c r="T314" s="5"/>
      <c r="U314" s="140"/>
      <c r="V314" s="130"/>
      <c r="W314" s="149"/>
      <c r="X314" s="98"/>
      <c r="Y314" s="144"/>
      <c r="Z314" s="147"/>
      <c r="AA314" s="148"/>
      <c r="AB314" s="98"/>
      <c r="AC314" s="144"/>
      <c r="AD314" s="129"/>
      <c r="AE314" s="136"/>
      <c r="AF314" s="5"/>
      <c r="AG314" s="140"/>
      <c r="AH314" s="126"/>
      <c r="AI314" s="155"/>
      <c r="AJ314" s="123"/>
      <c r="AK314" s="139"/>
      <c r="AL314" s="124"/>
      <c r="AM314" s="155">
        <f>VLOOKUP(C314,'9'!$B$2:$H$1187,3,FALSE)</f>
        <v>3.9722222222222221E-2</v>
      </c>
      <c r="AN314" s="123">
        <f>VLOOKUP(C314,'9'!$B$2:$H$1187,4,FALSE)</f>
        <v>26</v>
      </c>
      <c r="AO314" s="139">
        <f>VLOOKUP(AN314,Баллы!$A$2:$B$101,2)+AP314/2</f>
        <v>70</v>
      </c>
      <c r="AP314" s="124">
        <f>VLOOKUP(C314,'9'!$B$2:$H$1187,6,FALSE)</f>
        <v>10</v>
      </c>
      <c r="AQ314" s="122"/>
      <c r="AR314" s="123"/>
      <c r="AS314" s="139"/>
      <c r="AT314" s="124"/>
      <c r="AU314" s="122"/>
      <c r="AV314" s="123"/>
      <c r="AW314" s="139"/>
      <c r="AX314" s="124"/>
    </row>
    <row r="315" spans="1:50" ht="14.4" customHeight="1">
      <c r="A315" s="245">
        <f>IF(D315=0," ",RANK(D315,$D$3:$D$1041,0))</f>
        <v>311</v>
      </c>
      <c r="B315" s="246">
        <v>311</v>
      </c>
      <c r="C315" s="104" t="s">
        <v>6217</v>
      </c>
      <c r="D315" s="115">
        <f>I315+M315+Q315+U315+Y315+AC315+AG315+AK315+AO315+AW315+AS315</f>
        <v>70</v>
      </c>
      <c r="E315" s="115">
        <f>J315+N315+R315+V315+Z315+AD315+AH315+AL315+AP315+AX315+AT315</f>
        <v>10</v>
      </c>
      <c r="F315" s="119">
        <f>COUNTA(H315,L315,P315,T315,X315,AB315,AF315,AJ315,AN315,AV315,AR315)</f>
        <v>1</v>
      </c>
      <c r="G315" s="125"/>
      <c r="H315" s="5"/>
      <c r="I315" s="140"/>
      <c r="J315" s="126"/>
      <c r="K315" s="120"/>
      <c r="L315" s="98"/>
      <c r="M315" s="144"/>
      <c r="N315" s="129"/>
      <c r="O315" s="146"/>
      <c r="P315" s="98"/>
      <c r="Q315" s="144"/>
      <c r="R315" s="147"/>
      <c r="S315" s="121"/>
      <c r="T315" s="5"/>
      <c r="U315" s="140"/>
      <c r="V315" s="130"/>
      <c r="W315" s="149"/>
      <c r="X315" s="98"/>
      <c r="Y315" s="144"/>
      <c r="Z315" s="147"/>
      <c r="AA315" s="148"/>
      <c r="AB315" s="98"/>
      <c r="AC315" s="144"/>
      <c r="AD315" s="129"/>
      <c r="AE315" s="136"/>
      <c r="AF315" s="5"/>
      <c r="AG315" s="140"/>
      <c r="AH315" s="126"/>
      <c r="AI315" s="155"/>
      <c r="AJ315" s="123"/>
      <c r="AK315" s="139"/>
      <c r="AL315" s="124"/>
      <c r="AM315" s="155"/>
      <c r="AN315" s="123"/>
      <c r="AO315" s="139"/>
      <c r="AP315" s="124"/>
      <c r="AQ315" s="122">
        <f>VLOOKUP(C315,'10'!$B$8:$H$232,3,FALSE)</f>
        <v>4.9224537037037039E-2</v>
      </c>
      <c r="AR315" s="123">
        <f>VLOOKUP(C315,'10'!$B$8:$H$232,4,FALSE)</f>
        <v>26</v>
      </c>
      <c r="AS315" s="139">
        <f>VLOOKUP(AR315,Баллы!$A$2:$B$101,2)+AT315/2</f>
        <v>70</v>
      </c>
      <c r="AT315" s="124">
        <f>VLOOKUP(C315,'10'!$B$8:$H$232,6,FALSE)</f>
        <v>10</v>
      </c>
      <c r="AU315" s="122"/>
      <c r="AV315" s="123"/>
      <c r="AW315" s="139"/>
      <c r="AX315" s="124"/>
    </row>
    <row r="316" spans="1:50" ht="14.4" customHeight="1">
      <c r="A316" s="245">
        <f>IF(D316=0," ",RANK(D316,$D$3:$D$1041,0))</f>
        <v>311</v>
      </c>
      <c r="B316" s="246">
        <v>314</v>
      </c>
      <c r="C316" s="104" t="s">
        <v>6264</v>
      </c>
      <c r="D316" s="115">
        <f>I316+M316+Q316+U316+Y316+AC316+AG316+AK316+AO316+AW316+AS316</f>
        <v>70</v>
      </c>
      <c r="E316" s="115">
        <f>J316+N316+R316+V316+Z316+AD316+AH316+AL316+AP316+AX316+AT316</f>
        <v>8</v>
      </c>
      <c r="F316" s="119">
        <f>COUNTA(H316,L316,P316,T316,X316,AB316,AF316,AJ316,AN316,AV316,AR316)</f>
        <v>1</v>
      </c>
      <c r="G316" s="125"/>
      <c r="H316" s="5"/>
      <c r="I316" s="140"/>
      <c r="J316" s="126"/>
      <c r="K316" s="120"/>
      <c r="L316" s="98"/>
      <c r="M316" s="144"/>
      <c r="N316" s="129"/>
      <c r="O316" s="146"/>
      <c r="P316" s="98"/>
      <c r="Q316" s="144"/>
      <c r="R316" s="147"/>
      <c r="S316" s="121"/>
      <c r="T316" s="5"/>
      <c r="U316" s="140"/>
      <c r="V316" s="130"/>
      <c r="W316" s="149"/>
      <c r="X316" s="98"/>
      <c r="Y316" s="144"/>
      <c r="Z316" s="147"/>
      <c r="AA316" s="148"/>
      <c r="AB316" s="98"/>
      <c r="AC316" s="144"/>
      <c r="AD316" s="129"/>
      <c r="AE316" s="136"/>
      <c r="AF316" s="5"/>
      <c r="AG316" s="140"/>
      <c r="AH316" s="126"/>
      <c r="AI316" s="155"/>
      <c r="AJ316" s="123"/>
      <c r="AK316" s="139"/>
      <c r="AL316" s="124"/>
      <c r="AM316" s="155"/>
      <c r="AN316" s="123"/>
      <c r="AO316" s="139"/>
      <c r="AP316" s="124"/>
      <c r="AQ316" s="122"/>
      <c r="AR316" s="123"/>
      <c r="AS316" s="139"/>
      <c r="AT316" s="124"/>
      <c r="AU316" s="122">
        <f>VLOOKUP(C316,'11'!$B$9:$H$521,3,FALSE)</f>
        <v>3.622685185185185E-2</v>
      </c>
      <c r="AV316" s="123">
        <f>VLOOKUP(C316,'11'!$B$9:$H$521,4,FALSE)</f>
        <v>25</v>
      </c>
      <c r="AW316" s="139">
        <f>VLOOKUP(AV316,Баллы!$A$2:$B$101,2)+AX316/2</f>
        <v>70</v>
      </c>
      <c r="AX316" s="124">
        <f>VLOOKUP(C316,'11'!$B$9:$H$521,6,FALSE)</f>
        <v>8</v>
      </c>
    </row>
    <row r="317" spans="1:50" ht="14.4" customHeight="1">
      <c r="A317" s="245">
        <f>IF(D317=0," ",RANK(D317,$D$3:$D$1041,0))</f>
        <v>315</v>
      </c>
      <c r="B317" s="246">
        <v>315</v>
      </c>
      <c r="C317" s="104" t="s">
        <v>825</v>
      </c>
      <c r="D317" s="115">
        <f>I317+M317+Q317+U317+Y317+AC317+AG317+AK317+AO317+AW317+AS317</f>
        <v>69.5</v>
      </c>
      <c r="E317" s="115">
        <f>J317+N317+R317+V317+Z317+AD317+AH317+AL317+AP317+AX317+AT317</f>
        <v>5</v>
      </c>
      <c r="F317" s="119">
        <f>COUNTA(H317,L317,P317,T317,X317,AB317,AF317,AJ317,AN317,AV317,AR317)</f>
        <v>1</v>
      </c>
      <c r="G317" s="125"/>
      <c r="H317" s="5"/>
      <c r="I317" s="140"/>
      <c r="J317" s="126"/>
      <c r="K317" s="120">
        <f>VLOOKUP(C317,'2'!$B$101:$H$575,3,FALSE)</f>
        <v>2.3819444444444445E-2</v>
      </c>
      <c r="L317" s="98">
        <f>VLOOKUP(C317,'2'!$B$101:$H$575,4,FALSE)</f>
        <v>24</v>
      </c>
      <c r="M317" s="144">
        <f>VLOOKUP(L317,Баллы!$A$2:$B$101,2)+N317/2</f>
        <v>69.5</v>
      </c>
      <c r="N317" s="129">
        <f>VLOOKUP(C317,'2'!$B$101:$H$575,6,FALSE)</f>
        <v>5</v>
      </c>
      <c r="O317" s="146"/>
      <c r="P317" s="98"/>
      <c r="Q317" s="144"/>
      <c r="R317" s="147"/>
      <c r="S317" s="121"/>
      <c r="T317" s="5"/>
      <c r="U317" s="140"/>
      <c r="V317" s="130"/>
      <c r="W317" s="149"/>
      <c r="X317" s="98"/>
      <c r="Y317" s="144"/>
      <c r="Z317" s="147"/>
      <c r="AA317" s="148"/>
      <c r="AB317" s="98"/>
      <c r="AC317" s="144"/>
      <c r="AD317" s="129"/>
      <c r="AE317" s="136"/>
      <c r="AF317" s="5"/>
      <c r="AG317" s="140"/>
      <c r="AH317" s="126"/>
      <c r="AI317" s="155"/>
      <c r="AJ317" s="123"/>
      <c r="AK317" s="139"/>
      <c r="AL317" s="124"/>
      <c r="AM317" s="155"/>
      <c r="AN317" s="123"/>
      <c r="AO317" s="139"/>
      <c r="AP317" s="124"/>
      <c r="AQ317" s="122"/>
      <c r="AR317" s="123"/>
      <c r="AS317" s="139"/>
      <c r="AT317" s="124"/>
      <c r="AU317" s="122"/>
      <c r="AV317" s="123"/>
      <c r="AW317" s="139"/>
      <c r="AX317" s="124"/>
    </row>
    <row r="318" spans="1:50" ht="14.4" customHeight="1">
      <c r="A318" s="245">
        <f>IF(D318=0," ",RANK(D318,$D$3:$D$1041,0))</f>
        <v>315</v>
      </c>
      <c r="B318" s="246">
        <v>315</v>
      </c>
      <c r="C318" s="283" t="s">
        <v>5049</v>
      </c>
      <c r="D318" s="115">
        <f>I318+M318+Q318+U318+Y318+AC318+AG318+AK318+AO318+AW318+AS318</f>
        <v>69.5</v>
      </c>
      <c r="E318" s="115">
        <f>J318+N318+R318+V318+Z318+AD318+AH318+AL318+AP318+AX318+AT318</f>
        <v>5</v>
      </c>
      <c r="F318" s="119">
        <f>COUNTA(H318,L318,P318,T318,X318,AB318,AF318,AJ318,AN318,AV318,AR318)</f>
        <v>1</v>
      </c>
      <c r="G318" s="125"/>
      <c r="H318" s="5"/>
      <c r="I318" s="140"/>
      <c r="J318" s="126"/>
      <c r="K318" s="120"/>
      <c r="L318" s="98"/>
      <c r="M318" s="144"/>
      <c r="N318" s="129"/>
      <c r="O318" s="146"/>
      <c r="P318" s="98"/>
      <c r="Q318" s="144"/>
      <c r="R318" s="147"/>
      <c r="S318" s="121"/>
      <c r="T318" s="5"/>
      <c r="U318" s="140"/>
      <c r="V318" s="130"/>
      <c r="W318" s="149"/>
      <c r="X318" s="98"/>
      <c r="Y318" s="144"/>
      <c r="Z318" s="147"/>
      <c r="AA318" s="148"/>
      <c r="AB318" s="98"/>
      <c r="AC318" s="144"/>
      <c r="AD318" s="129"/>
      <c r="AE318" s="136"/>
      <c r="AF318" s="5"/>
      <c r="AG318" s="140"/>
      <c r="AH318" s="126"/>
      <c r="AI318" s="155"/>
      <c r="AJ318" s="123"/>
      <c r="AK318" s="139"/>
      <c r="AL318" s="124"/>
      <c r="AM318" s="155">
        <f>VLOOKUP(C318,'9'!$B$2:$H$1187,3,FALSE)</f>
        <v>2.0729166666666667E-2</v>
      </c>
      <c r="AN318" s="123">
        <f>VLOOKUP(C318,'9'!$B$2:$H$1187,4,FALSE)</f>
        <v>24</v>
      </c>
      <c r="AO318" s="139">
        <f>VLOOKUP(AN318,Баллы!$A$2:$B$101,2)+AP318/2</f>
        <v>69.5</v>
      </c>
      <c r="AP318" s="124">
        <f>VLOOKUP(C318,'9'!$B$2:$H$1187,6,FALSE)</f>
        <v>5</v>
      </c>
      <c r="AQ318" s="122"/>
      <c r="AR318" s="123"/>
      <c r="AS318" s="139"/>
      <c r="AT318" s="124"/>
      <c r="AU318" s="122"/>
      <c r="AV318" s="123"/>
      <c r="AW318" s="139"/>
      <c r="AX318" s="124"/>
    </row>
    <row r="319" spans="1:50" ht="14.4" customHeight="1">
      <c r="A319" s="245">
        <f>IF(D319=0," ",RANK(D319,$D$3:$D$1041,0))</f>
        <v>317</v>
      </c>
      <c r="B319" s="246">
        <v>317</v>
      </c>
      <c r="C319" s="107" t="s">
        <v>2400</v>
      </c>
      <c r="D319" s="115">
        <f>I319+M319+Q319+U319+Y319+AC319+AG319+AK319+AO319+AW319+AS319</f>
        <v>69</v>
      </c>
      <c r="E319" s="115">
        <f>J319+N319+R319+V319+Z319+AD319+AH319+AL319+AP319+AX319+AT319</f>
        <v>10</v>
      </c>
      <c r="F319" s="119">
        <f>COUNTA(H319,L319,P319,T319,X319,AB319,AF319,AJ319,AN319,AV319,AR319)</f>
        <v>1</v>
      </c>
      <c r="G319" s="125"/>
      <c r="H319" s="5"/>
      <c r="I319" s="140"/>
      <c r="J319" s="126"/>
      <c r="K319" s="120"/>
      <c r="L319" s="98"/>
      <c r="M319" s="144"/>
      <c r="N319" s="129"/>
      <c r="O319" s="146"/>
      <c r="P319" s="98"/>
      <c r="Q319" s="144"/>
      <c r="R319" s="147"/>
      <c r="S319" s="121">
        <f>VLOOKUP(C319,'4'!$B$2:$I$1053,3,FALSE)</f>
        <v>3.9664351851851853E-2</v>
      </c>
      <c r="T319" s="14">
        <f>VLOOKUP(C319,'4'!$B$2:$I$1053,4,FALSE)</f>
        <v>27</v>
      </c>
      <c r="U319" s="140">
        <f>VLOOKUP(T319,Баллы!$A$2:$B$101,2)+V319/2</f>
        <v>69</v>
      </c>
      <c r="V319" s="130">
        <f>VLOOKUP(C319,'4'!$B$2:$I$1053,6,FALSE)</f>
        <v>10</v>
      </c>
      <c r="W319" s="149"/>
      <c r="X319" s="98"/>
      <c r="Y319" s="144"/>
      <c r="Z319" s="147"/>
      <c r="AA319" s="148"/>
      <c r="AB319" s="98"/>
      <c r="AC319" s="144"/>
      <c r="AD319" s="129"/>
      <c r="AE319" s="136"/>
      <c r="AF319" s="5"/>
      <c r="AG319" s="140"/>
      <c r="AH319" s="126"/>
      <c r="AI319" s="155"/>
      <c r="AJ319" s="123"/>
      <c r="AK319" s="139"/>
      <c r="AL319" s="124"/>
      <c r="AM319" s="155"/>
      <c r="AN319" s="123"/>
      <c r="AO319" s="139"/>
      <c r="AP319" s="124"/>
      <c r="AQ319" s="122"/>
      <c r="AR319" s="123"/>
      <c r="AS319" s="139"/>
      <c r="AT319" s="124"/>
      <c r="AU319" s="122"/>
      <c r="AV319" s="123"/>
      <c r="AW319" s="139"/>
      <c r="AX319" s="124"/>
    </row>
    <row r="320" spans="1:50" ht="14.4" customHeight="1">
      <c r="A320" s="245">
        <f>IF(D320=0," ",RANK(D320,$D$3:$D$1041,0))</f>
        <v>317</v>
      </c>
      <c r="B320" s="246">
        <v>317</v>
      </c>
      <c r="C320" s="105" t="s">
        <v>1341</v>
      </c>
      <c r="D320" s="115">
        <f>I320+M320+Q320+U320+Y320+AC320+AG320+AK320+AO320+AW320+AS320</f>
        <v>69</v>
      </c>
      <c r="E320" s="115">
        <f>J320+N320+R320+V320+Z320+AD320+AH320+AL320+AP320+AX320+AT320</f>
        <v>10</v>
      </c>
      <c r="F320" s="119">
        <f>COUNTA(H320,L320,P320,T320,X320,AB320,AF320,AJ320,AN320,AV320,AR320)</f>
        <v>1</v>
      </c>
      <c r="G320" s="125"/>
      <c r="H320" s="5"/>
      <c r="I320" s="140"/>
      <c r="J320" s="126"/>
      <c r="K320" s="120"/>
      <c r="L320" s="98"/>
      <c r="M320" s="144"/>
      <c r="N320" s="129"/>
      <c r="O320" s="146"/>
      <c r="P320" s="98"/>
      <c r="Q320" s="144"/>
      <c r="R320" s="147"/>
      <c r="S320" s="121"/>
      <c r="T320" s="5"/>
      <c r="U320" s="140"/>
      <c r="V320" s="130"/>
      <c r="W320" s="149"/>
      <c r="X320" s="98"/>
      <c r="Y320" s="144"/>
      <c r="Z320" s="147"/>
      <c r="AA320" s="148">
        <f>VLOOKUP(C320,'6'!$B$8:$H$202,3,FALSE)</f>
        <v>5.2974537037037035E-2</v>
      </c>
      <c r="AB320" s="98">
        <f>VLOOKUP(C320,'6'!$B$8:$H$202,4,FALSE)</f>
        <v>27</v>
      </c>
      <c r="AC320" s="144">
        <f>VLOOKUP(AB320,Баллы!$A$2:$B$101,2)+AD320/2</f>
        <v>69</v>
      </c>
      <c r="AD320" s="129">
        <f>VLOOKUP(C320,'6'!$B$8:$H$202,6,FALSE)</f>
        <v>10</v>
      </c>
      <c r="AE320" s="136"/>
      <c r="AF320" s="5"/>
      <c r="AG320" s="140"/>
      <c r="AH320" s="126"/>
      <c r="AI320" s="155"/>
      <c r="AJ320" s="123"/>
      <c r="AK320" s="139"/>
      <c r="AL320" s="124"/>
      <c r="AM320" s="155"/>
      <c r="AN320" s="123"/>
      <c r="AO320" s="139"/>
      <c r="AP320" s="124"/>
      <c r="AQ320" s="122"/>
      <c r="AR320" s="123"/>
      <c r="AS320" s="139"/>
      <c r="AT320" s="124"/>
      <c r="AU320" s="122"/>
      <c r="AV320" s="123"/>
      <c r="AW320" s="139"/>
      <c r="AX320" s="124"/>
    </row>
    <row r="321" spans="1:50" ht="14.4" customHeight="1">
      <c r="A321" s="245">
        <f>IF(D321=0," ",RANK(D321,$D$3:$D$1041,0))</f>
        <v>317</v>
      </c>
      <c r="B321" s="246">
        <v>317</v>
      </c>
      <c r="C321" s="104" t="s">
        <v>6218</v>
      </c>
      <c r="D321" s="115">
        <f>I321+M321+Q321+U321+Y321+AC321+AG321+AK321+AO321+AW321+AS321</f>
        <v>69</v>
      </c>
      <c r="E321" s="115">
        <f>J321+N321+R321+V321+Z321+AD321+AH321+AL321+AP321+AX321+AT321</f>
        <v>10</v>
      </c>
      <c r="F321" s="119">
        <f>COUNTA(H321,L321,P321,T321,X321,AB321,AF321,AJ321,AN321,AV321,AR321)</f>
        <v>1</v>
      </c>
      <c r="G321" s="125"/>
      <c r="H321" s="5"/>
      <c r="I321" s="140"/>
      <c r="J321" s="126"/>
      <c r="K321" s="120"/>
      <c r="L321" s="98"/>
      <c r="M321" s="144"/>
      <c r="N321" s="129"/>
      <c r="O321" s="146"/>
      <c r="P321" s="98"/>
      <c r="Q321" s="144"/>
      <c r="R321" s="147"/>
      <c r="S321" s="121"/>
      <c r="T321" s="5"/>
      <c r="U321" s="140"/>
      <c r="V321" s="130"/>
      <c r="W321" s="149"/>
      <c r="X321" s="98"/>
      <c r="Y321" s="144"/>
      <c r="Z321" s="147"/>
      <c r="AA321" s="148"/>
      <c r="AB321" s="98"/>
      <c r="AC321" s="144"/>
      <c r="AD321" s="129"/>
      <c r="AE321" s="136"/>
      <c r="AF321" s="5"/>
      <c r="AG321" s="140"/>
      <c r="AH321" s="126"/>
      <c r="AI321" s="155"/>
      <c r="AJ321" s="123"/>
      <c r="AK321" s="139"/>
      <c r="AL321" s="124"/>
      <c r="AM321" s="155"/>
      <c r="AN321" s="123"/>
      <c r="AO321" s="139"/>
      <c r="AP321" s="124"/>
      <c r="AQ321" s="122">
        <f>VLOOKUP(C321,'10'!$B$8:$H$232,3,FALSE)</f>
        <v>4.929398148148148E-2</v>
      </c>
      <c r="AR321" s="123">
        <f>VLOOKUP(C321,'10'!$B$8:$H$232,4,FALSE)</f>
        <v>27</v>
      </c>
      <c r="AS321" s="139">
        <f>VLOOKUP(AR321,Баллы!$A$2:$B$101,2)+AT321/2</f>
        <v>69</v>
      </c>
      <c r="AT321" s="124">
        <f>VLOOKUP(C321,'10'!$B$8:$H$232,6,FALSE)</f>
        <v>10</v>
      </c>
      <c r="AU321" s="122"/>
      <c r="AV321" s="123"/>
      <c r="AW321" s="139"/>
      <c r="AX321" s="124"/>
    </row>
    <row r="322" spans="1:50" ht="14.4" customHeight="1">
      <c r="A322" s="245">
        <f>IF(D322=0," ",RANK(D322,$D$3:$D$1041,0))</f>
        <v>320</v>
      </c>
      <c r="B322" s="246">
        <v>320</v>
      </c>
      <c r="C322" s="283" t="s">
        <v>4432</v>
      </c>
      <c r="D322" s="115">
        <f>I322+M322+Q322+U322+Y322+AC322+AG322+AK322+AO322+AW322+AS322</f>
        <v>68.5</v>
      </c>
      <c r="E322" s="115">
        <f>J322+N322+R322+V322+Z322+AD322+AH322+AL322+AP322+AX322+AT322</f>
        <v>25</v>
      </c>
      <c r="F322" s="119">
        <f>COUNTA(H322,L322,P322,T322,X322,AB322,AF322,AJ322,AN322,AV322,AR322)</f>
        <v>1</v>
      </c>
      <c r="G322" s="125"/>
      <c r="H322" s="5"/>
      <c r="I322" s="140"/>
      <c r="J322" s="126"/>
      <c r="K322" s="120"/>
      <c r="L322" s="98"/>
      <c r="M322" s="144"/>
      <c r="N322" s="129"/>
      <c r="O322" s="146"/>
      <c r="P322" s="98"/>
      <c r="Q322" s="144"/>
      <c r="R322" s="147"/>
      <c r="S322" s="121"/>
      <c r="T322" s="5"/>
      <c r="U322" s="140"/>
      <c r="V322" s="130"/>
      <c r="W322" s="149"/>
      <c r="X322" s="98"/>
      <c r="Y322" s="144"/>
      <c r="Z322" s="147"/>
      <c r="AA322" s="148"/>
      <c r="AB322" s="98"/>
      <c r="AC322" s="144"/>
      <c r="AD322" s="129"/>
      <c r="AE322" s="136"/>
      <c r="AF322" s="5"/>
      <c r="AG322" s="140"/>
      <c r="AH322" s="126"/>
      <c r="AI322" s="155"/>
      <c r="AJ322" s="123"/>
      <c r="AK322" s="139"/>
      <c r="AL322" s="124"/>
      <c r="AM322" s="155">
        <f>VLOOKUP(C322,'9'!$B$2:$H$1187,3,FALSE)</f>
        <v>0.11498842592592592</v>
      </c>
      <c r="AN322" s="123">
        <f>VLOOKUP(C322,'9'!$B$2:$H$1187,4,FALSE)</f>
        <v>35</v>
      </c>
      <c r="AO322" s="139">
        <f>VLOOKUP(AN322,Баллы!$A$2:$B$101,2)+AP322/2</f>
        <v>68.5</v>
      </c>
      <c r="AP322" s="124">
        <f>VLOOKUP(C322,'9'!$B$2:$H$1187,6,FALSE)</f>
        <v>25</v>
      </c>
      <c r="AQ322" s="122"/>
      <c r="AR322" s="123"/>
      <c r="AS322" s="139"/>
      <c r="AT322" s="124"/>
      <c r="AU322" s="122"/>
      <c r="AV322" s="123"/>
      <c r="AW322" s="139"/>
      <c r="AX322" s="124"/>
    </row>
    <row r="323" spans="1:50" ht="14.4" customHeight="1">
      <c r="A323" s="245">
        <f>IF(D323=0," ",RANK(D323,$D$3:$D$1041,0))</f>
        <v>320</v>
      </c>
      <c r="B323" s="246">
        <v>321</v>
      </c>
      <c r="C323" s="104" t="s">
        <v>2679</v>
      </c>
      <c r="D323" s="115">
        <f>I323+M323+Q323+U323+Y323+AC323+AG323+AK323+AO323+AW323+AS323</f>
        <v>68.5</v>
      </c>
      <c r="E323" s="115">
        <f>J323+N323+R323+V323+Z323+AD323+AH323+AL323+AP323+AX323+AT323</f>
        <v>15</v>
      </c>
      <c r="F323" s="119">
        <f>COUNTA(H323,L323,P323,T323,X323,AB323,AF323,AJ323,AN323,AV323,AR323)</f>
        <v>1</v>
      </c>
      <c r="G323" s="125"/>
      <c r="H323" s="5"/>
      <c r="I323" s="140"/>
      <c r="J323" s="126"/>
      <c r="K323" s="120">
        <f>VLOOKUP(C323,'2'!$B$101:$H$575,3,FALSE)</f>
        <v>6.2962962962962957E-2</v>
      </c>
      <c r="L323" s="98">
        <f>VLOOKUP(C323,'2'!$B$101:$H$575,4,FALSE)</f>
        <v>30</v>
      </c>
      <c r="M323" s="144">
        <f>VLOOKUP(L323,Баллы!$A$2:$B$101,2)+N323/2</f>
        <v>68.5</v>
      </c>
      <c r="N323" s="129">
        <f>VLOOKUP(C323,'2'!$B$101:$H$575,6,FALSE)</f>
        <v>15</v>
      </c>
      <c r="O323" s="146"/>
      <c r="P323" s="98"/>
      <c r="Q323" s="144"/>
      <c r="R323" s="147"/>
      <c r="S323" s="121"/>
      <c r="T323" s="5"/>
      <c r="U323" s="140"/>
      <c r="V323" s="130"/>
      <c r="W323" s="149"/>
      <c r="X323" s="98"/>
      <c r="Y323" s="144"/>
      <c r="Z323" s="147"/>
      <c r="AA323" s="148"/>
      <c r="AB323" s="98"/>
      <c r="AC323" s="144"/>
      <c r="AD323" s="129"/>
      <c r="AE323" s="136"/>
      <c r="AF323" s="5"/>
      <c r="AG323" s="140"/>
      <c r="AH323" s="126"/>
      <c r="AI323" s="155"/>
      <c r="AJ323" s="123"/>
      <c r="AK323" s="139"/>
      <c r="AL323" s="124"/>
      <c r="AM323" s="155"/>
      <c r="AN323" s="123"/>
      <c r="AO323" s="139"/>
      <c r="AP323" s="124"/>
      <c r="AQ323" s="122"/>
      <c r="AR323" s="123"/>
      <c r="AS323" s="139"/>
      <c r="AT323" s="124"/>
      <c r="AU323" s="122"/>
      <c r="AV323" s="123"/>
      <c r="AW323" s="139"/>
      <c r="AX323" s="124"/>
    </row>
    <row r="324" spans="1:50" ht="14.4" customHeight="1">
      <c r="A324" s="245">
        <f>IF(D324=0," ",RANK(D324,$D$3:$D$1041,0))</f>
        <v>322</v>
      </c>
      <c r="B324" s="246">
        <v>322</v>
      </c>
      <c r="C324" s="105" t="s">
        <v>1340</v>
      </c>
      <c r="D324" s="115">
        <f>I324+M324+Q324+U324+Y324+AC324+AG324+AK324+AO324+AW324+AS324</f>
        <v>68</v>
      </c>
      <c r="E324" s="115">
        <f>J324+N324+R324+V324+Z324+AD324+AH324+AL324+AP324+AX324+AT324</f>
        <v>10</v>
      </c>
      <c r="F324" s="119">
        <f>COUNTA(H324,L324,P324,T324,X324,AB324,AF324,AJ324,AN324,AV324,AR324)</f>
        <v>1</v>
      </c>
      <c r="G324" s="125"/>
      <c r="H324" s="5"/>
      <c r="I324" s="140"/>
      <c r="J324" s="126"/>
      <c r="K324" s="120"/>
      <c r="L324" s="98"/>
      <c r="M324" s="144"/>
      <c r="N324" s="129"/>
      <c r="O324" s="146"/>
      <c r="P324" s="98"/>
      <c r="Q324" s="144"/>
      <c r="R324" s="147"/>
      <c r="S324" s="121"/>
      <c r="T324" s="5"/>
      <c r="U324" s="140"/>
      <c r="V324" s="130"/>
      <c r="W324" s="149"/>
      <c r="X324" s="98"/>
      <c r="Y324" s="144"/>
      <c r="Z324" s="147"/>
      <c r="AA324" s="148">
        <f>VLOOKUP(C324,'6'!$B$8:$H$202,3,FALSE)</f>
        <v>5.3657407407407404E-2</v>
      </c>
      <c r="AB324" s="98">
        <f>VLOOKUP(C324,'6'!$B$8:$H$202,4,FALSE)</f>
        <v>28</v>
      </c>
      <c r="AC324" s="144">
        <f>VLOOKUP(AB324,Баллы!$A$2:$B$101,2)+AD324/2</f>
        <v>68</v>
      </c>
      <c r="AD324" s="129">
        <f>VLOOKUP(C324,'6'!$B$8:$H$202,6,FALSE)</f>
        <v>10</v>
      </c>
      <c r="AE324" s="136"/>
      <c r="AF324" s="5"/>
      <c r="AG324" s="140"/>
      <c r="AH324" s="126"/>
      <c r="AI324" s="155"/>
      <c r="AJ324" s="123"/>
      <c r="AK324" s="139"/>
      <c r="AL324" s="124"/>
      <c r="AM324" s="155"/>
      <c r="AN324" s="123"/>
      <c r="AO324" s="139"/>
      <c r="AP324" s="124"/>
      <c r="AQ324" s="122"/>
      <c r="AR324" s="123"/>
      <c r="AS324" s="139"/>
      <c r="AT324" s="124"/>
      <c r="AU324" s="122"/>
      <c r="AV324" s="123"/>
      <c r="AW324" s="139"/>
      <c r="AX324" s="124"/>
    </row>
    <row r="325" spans="1:50" ht="14.4" customHeight="1">
      <c r="A325" s="245">
        <f>IF(D325=0," ",RANK(D325,$D$3:$D$1041,0))</f>
        <v>322</v>
      </c>
      <c r="B325" s="246">
        <v>322</v>
      </c>
      <c r="C325" s="283" t="s">
        <v>4567</v>
      </c>
      <c r="D325" s="115">
        <f>I325+M325+Q325+U325+Y325+AC325+AG325+AK325+AO325+AW325+AS325</f>
        <v>68</v>
      </c>
      <c r="E325" s="115">
        <f>J325+N325+R325+V325+Z325+AD325+AH325+AL325+AP325+AX325+AT325</f>
        <v>10</v>
      </c>
      <c r="F325" s="119">
        <f>COUNTA(H325,L325,P325,T325,X325,AB325,AF325,AJ325,AN325,AV325,AR325)</f>
        <v>1</v>
      </c>
      <c r="G325" s="125"/>
      <c r="H325" s="5"/>
      <c r="I325" s="140"/>
      <c r="J325" s="126"/>
      <c r="K325" s="120"/>
      <c r="L325" s="98"/>
      <c r="M325" s="144"/>
      <c r="N325" s="129"/>
      <c r="O325" s="146"/>
      <c r="P325" s="98"/>
      <c r="Q325" s="144"/>
      <c r="R325" s="147"/>
      <c r="S325" s="121"/>
      <c r="T325" s="5"/>
      <c r="U325" s="140"/>
      <c r="V325" s="130"/>
      <c r="W325" s="149"/>
      <c r="X325" s="98"/>
      <c r="Y325" s="144"/>
      <c r="Z325" s="147"/>
      <c r="AA325" s="148"/>
      <c r="AB325" s="98"/>
      <c r="AC325" s="144"/>
      <c r="AD325" s="129"/>
      <c r="AE325" s="136"/>
      <c r="AF325" s="5"/>
      <c r="AG325" s="140"/>
      <c r="AH325" s="126"/>
      <c r="AI325" s="155"/>
      <c r="AJ325" s="123"/>
      <c r="AK325" s="139"/>
      <c r="AL325" s="124"/>
      <c r="AM325" s="155">
        <f>VLOOKUP(C325,'9'!$B$2:$H$1187,3,FALSE)</f>
        <v>4.010416666666667E-2</v>
      </c>
      <c r="AN325" s="123">
        <f>VLOOKUP(C325,'9'!$B$2:$H$1187,4,FALSE)</f>
        <v>28</v>
      </c>
      <c r="AO325" s="139">
        <f>VLOOKUP(AN325,Баллы!$A$2:$B$101,2)+AP325/2</f>
        <v>68</v>
      </c>
      <c r="AP325" s="124">
        <f>VLOOKUP(C325,'9'!$B$2:$H$1187,6,FALSE)</f>
        <v>10</v>
      </c>
      <c r="AQ325" s="122"/>
      <c r="AR325" s="123"/>
      <c r="AS325" s="139"/>
      <c r="AT325" s="124"/>
      <c r="AU325" s="122"/>
      <c r="AV325" s="123"/>
      <c r="AW325" s="139"/>
      <c r="AX325" s="124"/>
    </row>
    <row r="326" spans="1:50" ht="14.4" customHeight="1">
      <c r="A326" s="245">
        <f>IF(D326=0," ",RANK(D326,$D$3:$D$1041,0))</f>
        <v>322</v>
      </c>
      <c r="B326" s="246">
        <v>322</v>
      </c>
      <c r="C326" s="104" t="s">
        <v>6219</v>
      </c>
      <c r="D326" s="115">
        <f>I326+M326+Q326+U326+Y326+AC326+AG326+AK326+AO326+AW326+AS326</f>
        <v>68</v>
      </c>
      <c r="E326" s="115">
        <f>J326+N326+R326+V326+Z326+AD326+AH326+AL326+AP326+AX326+AT326</f>
        <v>10</v>
      </c>
      <c r="F326" s="119">
        <f>COUNTA(H326,L326,P326,T326,X326,AB326,AF326,AJ326,AN326,AV326,AR326)</f>
        <v>1</v>
      </c>
      <c r="G326" s="125"/>
      <c r="H326" s="5"/>
      <c r="I326" s="140"/>
      <c r="J326" s="126"/>
      <c r="K326" s="120"/>
      <c r="L326" s="98"/>
      <c r="M326" s="144"/>
      <c r="N326" s="129"/>
      <c r="O326" s="146"/>
      <c r="P326" s="98"/>
      <c r="Q326" s="144"/>
      <c r="R326" s="147"/>
      <c r="S326" s="121"/>
      <c r="T326" s="5"/>
      <c r="U326" s="140"/>
      <c r="V326" s="130"/>
      <c r="W326" s="149"/>
      <c r="X326" s="98"/>
      <c r="Y326" s="144"/>
      <c r="Z326" s="147"/>
      <c r="AA326" s="148"/>
      <c r="AB326" s="98"/>
      <c r="AC326" s="144"/>
      <c r="AD326" s="129"/>
      <c r="AE326" s="136"/>
      <c r="AF326" s="5"/>
      <c r="AG326" s="140"/>
      <c r="AH326" s="126"/>
      <c r="AI326" s="155"/>
      <c r="AJ326" s="123"/>
      <c r="AK326" s="139"/>
      <c r="AL326" s="124"/>
      <c r="AM326" s="155"/>
      <c r="AN326" s="123"/>
      <c r="AO326" s="139"/>
      <c r="AP326" s="124"/>
      <c r="AQ326" s="122">
        <f>VLOOKUP(C326,'10'!$B$8:$H$232,3,FALSE)</f>
        <v>4.9444444444444444E-2</v>
      </c>
      <c r="AR326" s="123">
        <f>VLOOKUP(C326,'10'!$B$8:$H$232,4,FALSE)</f>
        <v>28</v>
      </c>
      <c r="AS326" s="139">
        <f>VLOOKUP(AR326,Баллы!$A$2:$B$101,2)+AT326/2</f>
        <v>68</v>
      </c>
      <c r="AT326" s="124">
        <f>VLOOKUP(C326,'10'!$B$8:$H$232,6,FALSE)</f>
        <v>10</v>
      </c>
      <c r="AU326" s="122"/>
      <c r="AV326" s="123"/>
      <c r="AW326" s="139"/>
      <c r="AX326" s="124"/>
    </row>
    <row r="327" spans="1:50" ht="14.4" customHeight="1">
      <c r="A327" s="245">
        <f>IF(D327=0," ",RANK(D327,$D$3:$D$1041,0))</f>
        <v>325</v>
      </c>
      <c r="B327" s="246">
        <v>325</v>
      </c>
      <c r="C327" s="109" t="s">
        <v>2645</v>
      </c>
      <c r="D327" s="115">
        <f>I327+M327+Q327+U327+Y327+AC327+AG327+AK327+AO327+AW327+AS327</f>
        <v>67.5</v>
      </c>
      <c r="E327" s="115">
        <f>J327+N327+R327+V327+Z327+AD327+AH327+AL327+AP327+AX327+AT327</f>
        <v>25</v>
      </c>
      <c r="F327" s="119">
        <f>COUNTA(H327,L327,P327,T327,X327,AB327,AF327,AJ327,AN327,AV327,AR327)</f>
        <v>1</v>
      </c>
      <c r="G327" s="125"/>
      <c r="H327" s="5"/>
      <c r="I327" s="140"/>
      <c r="J327" s="126"/>
      <c r="K327" s="120"/>
      <c r="L327" s="98"/>
      <c r="M327" s="144"/>
      <c r="N327" s="129"/>
      <c r="O327" s="146"/>
      <c r="P327" s="98"/>
      <c r="Q327" s="144"/>
      <c r="R327" s="147"/>
      <c r="S327" s="121"/>
      <c r="T327" s="5"/>
      <c r="U327" s="140"/>
      <c r="V327" s="130"/>
      <c r="W327" s="149">
        <f>VLOOKUP(C327,'5'!$B$50:$H$423,3,FALSE)</f>
        <v>0.17203703703703702</v>
      </c>
      <c r="X327" s="98">
        <f>VLOOKUP(C327,'5'!$B$50:$H$423,4,FALSE)</f>
        <v>36</v>
      </c>
      <c r="Y327" s="144">
        <f>VLOOKUP(X327,Баллы!$A$2:$B$101,2)+Z327/2</f>
        <v>67.5</v>
      </c>
      <c r="Z327" s="147">
        <f>VLOOKUP(C327,'5'!$B$50:$H$423,6,FALSE)</f>
        <v>25</v>
      </c>
      <c r="AA327" s="148"/>
      <c r="AB327" s="98"/>
      <c r="AC327" s="144"/>
      <c r="AD327" s="129"/>
      <c r="AE327" s="136"/>
      <c r="AF327" s="5"/>
      <c r="AG327" s="140"/>
      <c r="AH327" s="126"/>
      <c r="AI327" s="155"/>
      <c r="AJ327" s="123"/>
      <c r="AK327" s="139"/>
      <c r="AL327" s="124"/>
      <c r="AM327" s="155"/>
      <c r="AN327" s="123"/>
      <c r="AO327" s="139"/>
      <c r="AP327" s="124"/>
      <c r="AQ327" s="122"/>
      <c r="AR327" s="123"/>
      <c r="AS327" s="139"/>
      <c r="AT327" s="124"/>
      <c r="AU327" s="122"/>
      <c r="AV327" s="123"/>
      <c r="AW327" s="139"/>
      <c r="AX327" s="124"/>
    </row>
    <row r="328" spans="1:50" ht="14.4" customHeight="1">
      <c r="A328" s="245">
        <f>IF(D328=0," ",RANK(D328,$D$3:$D$1041,0))</f>
        <v>325</v>
      </c>
      <c r="B328" s="246">
        <v>325</v>
      </c>
      <c r="C328" s="283" t="s">
        <v>4434</v>
      </c>
      <c r="D328" s="115">
        <f>I328+M328+Q328+U328+Y328+AC328+AG328+AK328+AO328+AW328+AS328</f>
        <v>67.5</v>
      </c>
      <c r="E328" s="115">
        <f>J328+N328+R328+V328+Z328+AD328+AH328+AL328+AP328+AX328+AT328</f>
        <v>25</v>
      </c>
      <c r="F328" s="119">
        <f>COUNTA(H328,L328,P328,T328,X328,AB328,AF328,AJ328,AN328,AV328,AR328)</f>
        <v>1</v>
      </c>
      <c r="G328" s="125"/>
      <c r="H328" s="5"/>
      <c r="I328" s="140"/>
      <c r="J328" s="126"/>
      <c r="K328" s="120"/>
      <c r="L328" s="98"/>
      <c r="M328" s="144"/>
      <c r="N328" s="129"/>
      <c r="O328" s="146"/>
      <c r="P328" s="98"/>
      <c r="Q328" s="144"/>
      <c r="R328" s="147"/>
      <c r="S328" s="121"/>
      <c r="T328" s="5"/>
      <c r="U328" s="140"/>
      <c r="V328" s="130"/>
      <c r="W328" s="149"/>
      <c r="X328" s="98"/>
      <c r="Y328" s="144"/>
      <c r="Z328" s="147"/>
      <c r="AA328" s="148"/>
      <c r="AB328" s="98"/>
      <c r="AC328" s="144"/>
      <c r="AD328" s="129"/>
      <c r="AE328" s="136"/>
      <c r="AF328" s="5"/>
      <c r="AG328" s="140"/>
      <c r="AH328" s="126"/>
      <c r="AI328" s="155"/>
      <c r="AJ328" s="123"/>
      <c r="AK328" s="139"/>
      <c r="AL328" s="124"/>
      <c r="AM328" s="155">
        <f>VLOOKUP(C328,'9'!$B$2:$H$1187,3,FALSE)</f>
        <v>0.115</v>
      </c>
      <c r="AN328" s="123">
        <f>VLOOKUP(C328,'9'!$B$2:$H$1187,4,FALSE)</f>
        <v>36</v>
      </c>
      <c r="AO328" s="139">
        <f>VLOOKUP(AN328,Баллы!$A$2:$B$101,2)+AP328/2</f>
        <v>67.5</v>
      </c>
      <c r="AP328" s="124">
        <f>VLOOKUP(C328,'9'!$B$2:$H$1187,6,FALSE)</f>
        <v>25</v>
      </c>
      <c r="AQ328" s="122"/>
      <c r="AR328" s="123"/>
      <c r="AS328" s="139"/>
      <c r="AT328" s="124"/>
      <c r="AU328" s="122"/>
      <c r="AV328" s="123"/>
      <c r="AW328" s="139"/>
      <c r="AX328" s="124"/>
    </row>
    <row r="329" spans="1:50" ht="14.4" customHeight="1">
      <c r="A329" s="245">
        <f>IF(D329=0," ",RANK(D329,$D$3:$D$1041,0))</f>
        <v>325</v>
      </c>
      <c r="B329" s="246">
        <v>327</v>
      </c>
      <c r="C329" s="104" t="s">
        <v>826</v>
      </c>
      <c r="D329" s="115">
        <f>I329+M329+Q329+U329+Y329+AC329+AG329+AK329+AO329+AW329+AS329</f>
        <v>67.5</v>
      </c>
      <c r="E329" s="115">
        <f>J329+N329+R329+V329+Z329+AD329+AH329+AL329+AP329+AX329+AT329</f>
        <v>5</v>
      </c>
      <c r="F329" s="119">
        <f>COUNTA(H329,L329,P329,T329,X329,AB329,AF329,AJ329,AN329,AV329,AR329)</f>
        <v>1</v>
      </c>
      <c r="G329" s="125"/>
      <c r="H329" s="5"/>
      <c r="I329" s="140"/>
      <c r="J329" s="126"/>
      <c r="K329" s="120">
        <f>VLOOKUP(C329,'2'!$B$101:$H$575,3,FALSE)</f>
        <v>2.3877314814814813E-2</v>
      </c>
      <c r="L329" s="98">
        <f>VLOOKUP(C329,'2'!$B$101:$H$575,4,FALSE)</f>
        <v>26</v>
      </c>
      <c r="M329" s="144">
        <f>VLOOKUP(L329,Баллы!$A$2:$B$101,2)+N329/2</f>
        <v>67.5</v>
      </c>
      <c r="N329" s="129">
        <f>VLOOKUP(C329,'2'!$B$101:$H$575,6,FALSE)</f>
        <v>5</v>
      </c>
      <c r="O329" s="146"/>
      <c r="P329" s="98"/>
      <c r="Q329" s="144"/>
      <c r="R329" s="147"/>
      <c r="S329" s="121"/>
      <c r="T329" s="5"/>
      <c r="U329" s="140"/>
      <c r="V329" s="130"/>
      <c r="W329" s="149"/>
      <c r="X329" s="98"/>
      <c r="Y329" s="144"/>
      <c r="Z329" s="147"/>
      <c r="AA329" s="148"/>
      <c r="AB329" s="98"/>
      <c r="AC329" s="144"/>
      <c r="AD329" s="129"/>
      <c r="AE329" s="136"/>
      <c r="AF329" s="5"/>
      <c r="AG329" s="140"/>
      <c r="AH329" s="126"/>
      <c r="AI329" s="155"/>
      <c r="AJ329" s="123"/>
      <c r="AK329" s="139"/>
      <c r="AL329" s="124"/>
      <c r="AM329" s="155"/>
      <c r="AN329" s="123"/>
      <c r="AO329" s="139"/>
      <c r="AP329" s="124"/>
      <c r="AQ329" s="122"/>
      <c r="AR329" s="123"/>
      <c r="AS329" s="139"/>
      <c r="AT329" s="124"/>
      <c r="AU329" s="122"/>
      <c r="AV329" s="123"/>
      <c r="AW329" s="139"/>
      <c r="AX329" s="124"/>
    </row>
    <row r="330" spans="1:50" ht="14.4" customHeight="1">
      <c r="A330" s="245">
        <f>IF(D330=0," ",RANK(D330,$D$3:$D$1041,0))</f>
        <v>325</v>
      </c>
      <c r="B330" s="246">
        <v>327</v>
      </c>
      <c r="C330" s="107" t="s">
        <v>2382</v>
      </c>
      <c r="D330" s="115">
        <f>I330+M330+Q330+U330+Y330+AC330+AG330+AK330+AO330+AW330+AS330</f>
        <v>67.5</v>
      </c>
      <c r="E330" s="115">
        <f>J330+N330+R330+V330+Z330+AD330+AH330+AL330+AP330+AX330+AT330</f>
        <v>5</v>
      </c>
      <c r="F330" s="119">
        <f>COUNTA(H330,L330,P330,T330,X330,AB330,AF330,AJ330,AN330,AV330,AR330)</f>
        <v>1</v>
      </c>
      <c r="G330" s="125"/>
      <c r="H330" s="5"/>
      <c r="I330" s="140"/>
      <c r="J330" s="126"/>
      <c r="K330" s="120"/>
      <c r="L330" s="98"/>
      <c r="M330" s="144"/>
      <c r="N330" s="129"/>
      <c r="O330" s="146"/>
      <c r="P330" s="98"/>
      <c r="Q330" s="144"/>
      <c r="R330" s="147"/>
      <c r="S330" s="121">
        <f>VLOOKUP(C330,'4'!$B$2:$I$1053,3,FALSE)</f>
        <v>1.7349537037037038E-2</v>
      </c>
      <c r="T330" s="5">
        <f>VLOOKUP(C330,'4'!$B$2:$I$1053,4,FALSE)</f>
        <v>26</v>
      </c>
      <c r="U330" s="140">
        <f>VLOOKUP(T330,Баллы!$A$2:$B$101,2)+V330/2</f>
        <v>67.5</v>
      </c>
      <c r="V330" s="130">
        <f>VLOOKUP(C330,'4'!$B$2:$I$1053,6,FALSE)</f>
        <v>5</v>
      </c>
      <c r="W330" s="149"/>
      <c r="X330" s="98"/>
      <c r="Y330" s="144"/>
      <c r="Z330" s="147"/>
      <c r="AA330" s="148"/>
      <c r="AB330" s="98"/>
      <c r="AC330" s="144"/>
      <c r="AD330" s="129"/>
      <c r="AE330" s="136"/>
      <c r="AF330" s="5"/>
      <c r="AG330" s="140"/>
      <c r="AH330" s="126"/>
      <c r="AI330" s="155"/>
      <c r="AJ330" s="123"/>
      <c r="AK330" s="139"/>
      <c r="AL330" s="124"/>
      <c r="AM330" s="155"/>
      <c r="AN330" s="123"/>
      <c r="AO330" s="139"/>
      <c r="AP330" s="124"/>
      <c r="AQ330" s="122"/>
      <c r="AR330" s="123"/>
      <c r="AS330" s="139"/>
      <c r="AT330" s="124"/>
      <c r="AU330" s="122"/>
      <c r="AV330" s="123"/>
      <c r="AW330" s="139"/>
      <c r="AX330" s="124"/>
    </row>
    <row r="331" spans="1:50" ht="14.4" customHeight="1">
      <c r="A331" s="245">
        <f>IF(D331=0," ",RANK(D331,$D$3:$D$1041,0))</f>
        <v>325</v>
      </c>
      <c r="B331" s="246">
        <v>327</v>
      </c>
      <c r="C331" s="104" t="s">
        <v>2707</v>
      </c>
      <c r="D331" s="115">
        <f>I331+M331+Q331+U331+Y331+AC331+AG331+AK331+AO331+AW331+AS331</f>
        <v>67.5</v>
      </c>
      <c r="E331" s="115">
        <f>J331+N331+R331+V331+Z331+AD331+AH331+AL331+AP331+AX331+AT331</f>
        <v>5</v>
      </c>
      <c r="F331" s="119">
        <f>COUNTA(H331,L331,P331,T331,X331,AB331,AF331,AJ331,AN331,AV331,AR331)</f>
        <v>1</v>
      </c>
      <c r="G331" s="125"/>
      <c r="H331" s="5"/>
      <c r="I331" s="140"/>
      <c r="J331" s="126"/>
      <c r="K331" s="120"/>
      <c r="L331" s="98"/>
      <c r="M331" s="144"/>
      <c r="N331" s="129"/>
      <c r="O331" s="146"/>
      <c r="P331" s="98"/>
      <c r="Q331" s="144"/>
      <c r="R331" s="147"/>
      <c r="S331" s="121"/>
      <c r="T331" s="5"/>
      <c r="U331" s="140"/>
      <c r="V331" s="130"/>
      <c r="W331" s="149"/>
      <c r="X331" s="98"/>
      <c r="Y331" s="144"/>
      <c r="Z331" s="147"/>
      <c r="AA331" s="148"/>
      <c r="AB331" s="98"/>
      <c r="AC331" s="144"/>
      <c r="AD331" s="129"/>
      <c r="AE331" s="136"/>
      <c r="AF331" s="5"/>
      <c r="AG331" s="140"/>
      <c r="AH331" s="126"/>
      <c r="AI331" s="155">
        <f>VLOOKUP(C331,'8'!$B$6:$H$193,3,FALSE)</f>
        <v>2.7430555555555555E-2</v>
      </c>
      <c r="AJ331" s="123">
        <f>VLOOKUP(C331,'8'!$B$6:$H$193,4,FALSE)</f>
        <v>26</v>
      </c>
      <c r="AK331" s="139">
        <f>VLOOKUP(AJ331,Баллы!$A$2:$B$101,2)+AL331/2</f>
        <v>67.5</v>
      </c>
      <c r="AL331" s="124">
        <f>VLOOKUP(C331,'8'!$B$6:$H$193,6,FALSE)</f>
        <v>5</v>
      </c>
      <c r="AM331" s="155"/>
      <c r="AN331" s="123"/>
      <c r="AO331" s="139"/>
      <c r="AP331" s="124"/>
      <c r="AQ331" s="122"/>
      <c r="AR331" s="123"/>
      <c r="AS331" s="139"/>
      <c r="AT331" s="124"/>
      <c r="AU331" s="122"/>
      <c r="AV331" s="123"/>
      <c r="AW331" s="139"/>
      <c r="AX331" s="124"/>
    </row>
    <row r="332" spans="1:50" ht="14.4" customHeight="1">
      <c r="A332" s="245">
        <f>IF(D332=0," ",RANK(D332,$D$3:$D$1041,0))</f>
        <v>330</v>
      </c>
      <c r="B332" s="246">
        <v>330</v>
      </c>
      <c r="C332" s="108" t="s">
        <v>330</v>
      </c>
      <c r="D332" s="115">
        <f>I332+M332+Q332+U332+Y332+AC332+AG332+AK332+AO332+AW332+AS332</f>
        <v>67</v>
      </c>
      <c r="E332" s="115">
        <f>J332+N332+R332+V332+Z332+AD332+AH332+AL332+AP332+AX332+AT332</f>
        <v>18</v>
      </c>
      <c r="F332" s="119">
        <f>COUNTA(H332,L332,P332,T332,X332,AB332,AF332,AJ332,AN332,AV332,AR332)</f>
        <v>2</v>
      </c>
      <c r="G332" s="125"/>
      <c r="H332" s="5"/>
      <c r="I332" s="140"/>
      <c r="J332" s="126"/>
      <c r="K332" s="120"/>
      <c r="L332" s="98"/>
      <c r="M332" s="144"/>
      <c r="N332" s="129"/>
      <c r="O332" s="146"/>
      <c r="P332" s="98"/>
      <c r="Q332" s="144"/>
      <c r="R332" s="147"/>
      <c r="S332" s="121"/>
      <c r="T332" s="5"/>
      <c r="U332" s="140"/>
      <c r="V332" s="130"/>
      <c r="W332" s="149">
        <f>VLOOKUP(C332,'5'!$B$50:$H$423,3,FALSE)</f>
        <v>6.0972222222222226E-2</v>
      </c>
      <c r="X332" s="98">
        <f>VLOOKUP(C332,'5'!$B$50:$H$423,4,FALSE)</f>
        <v>65</v>
      </c>
      <c r="Y332" s="144">
        <f>VLOOKUP(X332,Баллы!$A$2:$B$101,2)+Z332/2</f>
        <v>31</v>
      </c>
      <c r="Z332" s="147">
        <f>VLOOKUP(C332,'5'!$B$50:$H$423,6,FALSE)</f>
        <v>10</v>
      </c>
      <c r="AA332" s="148"/>
      <c r="AB332" s="98"/>
      <c r="AC332" s="144"/>
      <c r="AD332" s="129"/>
      <c r="AE332" s="136"/>
      <c r="AF332" s="5"/>
      <c r="AG332" s="140"/>
      <c r="AH332" s="126"/>
      <c r="AI332" s="155"/>
      <c r="AJ332" s="123"/>
      <c r="AK332" s="139"/>
      <c r="AL332" s="124"/>
      <c r="AM332" s="155"/>
      <c r="AN332" s="123"/>
      <c r="AO332" s="139"/>
      <c r="AP332" s="124"/>
      <c r="AQ332" s="122"/>
      <c r="AR332" s="123"/>
      <c r="AS332" s="139"/>
      <c r="AT332" s="124"/>
      <c r="AU332" s="122">
        <f>VLOOKUP(C332,'11'!$B$9:$H$521,3,FALSE)</f>
        <v>4.1701388888888892E-2</v>
      </c>
      <c r="AV332" s="123">
        <f>VLOOKUP(C332,'11'!$B$9:$H$521,4,FALSE)</f>
        <v>59</v>
      </c>
      <c r="AW332" s="139">
        <f>VLOOKUP(AV332,Баллы!$A$2:$B$101,2)+AX332/2</f>
        <v>36</v>
      </c>
      <c r="AX332" s="124">
        <f>VLOOKUP(C332,'11'!$B$9:$H$521,6,FALSE)</f>
        <v>8</v>
      </c>
    </row>
    <row r="333" spans="1:50" ht="14.4" customHeight="1">
      <c r="A333" s="245">
        <f>IF(D333=0," ",RANK(D333,$D$3:$D$1041,0))</f>
        <v>330</v>
      </c>
      <c r="B333" s="246">
        <v>331</v>
      </c>
      <c r="C333" s="107" t="s">
        <v>1631</v>
      </c>
      <c r="D333" s="115">
        <f>I333+M333+Q333+U333+Y333+AC333+AG333+AK333+AO333+AW333+AS333</f>
        <v>67</v>
      </c>
      <c r="E333" s="115">
        <f>J333+N333+R333+V333+Z333+AD333+AH333+AL333+AP333+AX333+AT333</f>
        <v>10</v>
      </c>
      <c r="F333" s="119">
        <f>COUNTA(H333,L333,P333,T333,X333,AB333,AF333,AJ333,AN333,AV333,AR333)</f>
        <v>1</v>
      </c>
      <c r="G333" s="125"/>
      <c r="H333" s="5"/>
      <c r="I333" s="140"/>
      <c r="J333" s="126"/>
      <c r="K333" s="120"/>
      <c r="L333" s="98"/>
      <c r="M333" s="144"/>
      <c r="N333" s="129"/>
      <c r="O333" s="146"/>
      <c r="P333" s="98"/>
      <c r="Q333" s="144"/>
      <c r="R333" s="147"/>
      <c r="S333" s="121">
        <f>VLOOKUP(C333,'4'!$B$2:$I$1053,3,FALSE)</f>
        <v>4.0023148148148148E-2</v>
      </c>
      <c r="T333" s="14">
        <f>VLOOKUP(C333,'4'!$B$2:$I$1053,4,FALSE)</f>
        <v>29</v>
      </c>
      <c r="U333" s="140">
        <f>VLOOKUP(T333,Баллы!$A$2:$B$101,2)+V333/2</f>
        <v>67</v>
      </c>
      <c r="V333" s="130">
        <f>VLOOKUP(C333,'4'!$B$2:$I$1053,6,FALSE)</f>
        <v>10</v>
      </c>
      <c r="W333" s="149"/>
      <c r="X333" s="98"/>
      <c r="Y333" s="144"/>
      <c r="Z333" s="147"/>
      <c r="AA333" s="148"/>
      <c r="AB333" s="98"/>
      <c r="AC333" s="144"/>
      <c r="AD333" s="129"/>
      <c r="AE333" s="136"/>
      <c r="AF333" s="5"/>
      <c r="AG333" s="140"/>
      <c r="AH333" s="126"/>
      <c r="AI333" s="155"/>
      <c r="AJ333" s="123"/>
      <c r="AK333" s="139"/>
      <c r="AL333" s="124"/>
      <c r="AM333" s="155"/>
      <c r="AN333" s="123"/>
      <c r="AO333" s="139"/>
      <c r="AP333" s="124"/>
      <c r="AQ333" s="122"/>
      <c r="AR333" s="123"/>
      <c r="AS333" s="139"/>
      <c r="AT333" s="124"/>
      <c r="AU333" s="122"/>
      <c r="AV333" s="123"/>
      <c r="AW333" s="139"/>
      <c r="AX333" s="124"/>
    </row>
    <row r="334" spans="1:50" ht="14.4" customHeight="1">
      <c r="A334" s="245">
        <f>IF(D334=0," ",RANK(D334,$D$3:$D$1041,0))</f>
        <v>330</v>
      </c>
      <c r="B334" s="246">
        <v>331</v>
      </c>
      <c r="C334" s="105" t="s">
        <v>1339</v>
      </c>
      <c r="D334" s="115">
        <f>I334+M334+Q334+U334+Y334+AC334+AG334+AK334+AO334+AW334+AS334</f>
        <v>67</v>
      </c>
      <c r="E334" s="115">
        <f>J334+N334+R334+V334+Z334+AD334+AH334+AL334+AP334+AX334+AT334</f>
        <v>10</v>
      </c>
      <c r="F334" s="119">
        <f>COUNTA(H334,L334,P334,T334,X334,AB334,AF334,AJ334,AN334,AV334,AR334)</f>
        <v>1</v>
      </c>
      <c r="G334" s="125"/>
      <c r="H334" s="5"/>
      <c r="I334" s="140"/>
      <c r="J334" s="126"/>
      <c r="K334" s="120"/>
      <c r="L334" s="98"/>
      <c r="M334" s="144"/>
      <c r="N334" s="129"/>
      <c r="O334" s="146"/>
      <c r="P334" s="98"/>
      <c r="Q334" s="144"/>
      <c r="R334" s="147"/>
      <c r="S334" s="121"/>
      <c r="T334" s="5"/>
      <c r="U334" s="140"/>
      <c r="V334" s="130"/>
      <c r="W334" s="149"/>
      <c r="X334" s="98"/>
      <c r="Y334" s="144"/>
      <c r="Z334" s="147"/>
      <c r="AA334" s="148">
        <f>VLOOKUP(C334,'6'!$B$8:$H$202,3,FALSE)</f>
        <v>5.3668981481481477E-2</v>
      </c>
      <c r="AB334" s="98">
        <f>VLOOKUP(C334,'6'!$B$8:$H$202,4,FALSE)</f>
        <v>29</v>
      </c>
      <c r="AC334" s="144">
        <f>VLOOKUP(AB334,Баллы!$A$2:$B$101,2)+AD334/2</f>
        <v>67</v>
      </c>
      <c r="AD334" s="129">
        <f>VLOOKUP(C334,'6'!$B$8:$H$202,6,FALSE)</f>
        <v>10</v>
      </c>
      <c r="AE334" s="136"/>
      <c r="AF334" s="5"/>
      <c r="AG334" s="140"/>
      <c r="AH334" s="126"/>
      <c r="AI334" s="155"/>
      <c r="AJ334" s="123"/>
      <c r="AK334" s="139"/>
      <c r="AL334" s="124"/>
      <c r="AM334" s="155"/>
      <c r="AN334" s="123"/>
      <c r="AO334" s="139"/>
      <c r="AP334" s="124"/>
      <c r="AQ334" s="122"/>
      <c r="AR334" s="123"/>
      <c r="AS334" s="139"/>
      <c r="AT334" s="124"/>
      <c r="AU334" s="122"/>
      <c r="AV334" s="123"/>
      <c r="AW334" s="139"/>
      <c r="AX334" s="124"/>
    </row>
    <row r="335" spans="1:50" ht="14.4" customHeight="1">
      <c r="A335" s="245">
        <f>IF(D335=0," ",RANK(D335,$D$3:$D$1041,0))</f>
        <v>330</v>
      </c>
      <c r="B335" s="246">
        <v>333</v>
      </c>
      <c r="C335" s="104" t="s">
        <v>6265</v>
      </c>
      <c r="D335" s="115">
        <f>I335+M335+Q335+U335+Y335+AC335+AG335+AK335+AO335+AW335+AS335</f>
        <v>67</v>
      </c>
      <c r="E335" s="115">
        <f>J335+N335+R335+V335+Z335+AD335+AH335+AL335+AP335+AX335+AT335</f>
        <v>8</v>
      </c>
      <c r="F335" s="119">
        <f>COUNTA(H335,L335,P335,T335,X335,AB335,AF335,AJ335,AN335,AV335,AR335)</f>
        <v>1</v>
      </c>
      <c r="G335" s="125"/>
      <c r="H335" s="5"/>
      <c r="I335" s="140"/>
      <c r="J335" s="126"/>
      <c r="K335" s="120"/>
      <c r="L335" s="98"/>
      <c r="M335" s="144"/>
      <c r="N335" s="129"/>
      <c r="O335" s="146"/>
      <c r="P335" s="98"/>
      <c r="Q335" s="144"/>
      <c r="R335" s="147"/>
      <c r="S335" s="121"/>
      <c r="T335" s="5"/>
      <c r="U335" s="140"/>
      <c r="V335" s="130"/>
      <c r="W335" s="149"/>
      <c r="X335" s="98"/>
      <c r="Y335" s="144"/>
      <c r="Z335" s="147"/>
      <c r="AA335" s="148"/>
      <c r="AB335" s="98"/>
      <c r="AC335" s="144"/>
      <c r="AD335" s="129"/>
      <c r="AE335" s="136"/>
      <c r="AF335" s="5"/>
      <c r="AG335" s="140"/>
      <c r="AH335" s="126"/>
      <c r="AI335" s="155"/>
      <c r="AJ335" s="123"/>
      <c r="AK335" s="139"/>
      <c r="AL335" s="124"/>
      <c r="AM335" s="155"/>
      <c r="AN335" s="123"/>
      <c r="AO335" s="139"/>
      <c r="AP335" s="124"/>
      <c r="AQ335" s="122"/>
      <c r="AR335" s="123"/>
      <c r="AS335" s="139"/>
      <c r="AT335" s="124"/>
      <c r="AU335" s="122">
        <f>VLOOKUP(C335,'11'!$B$9:$H$521,3,FALSE)</f>
        <v>3.6909722222222219E-2</v>
      </c>
      <c r="AV335" s="123">
        <f>VLOOKUP(C335,'11'!$B$9:$H$521,4,FALSE)</f>
        <v>28</v>
      </c>
      <c r="AW335" s="139">
        <f>VLOOKUP(AV335,Баллы!$A$2:$B$101,2)+AX335/2</f>
        <v>67</v>
      </c>
      <c r="AX335" s="124">
        <f>VLOOKUP(C335,'11'!$B$9:$H$521,6,FALSE)</f>
        <v>8</v>
      </c>
    </row>
    <row r="336" spans="1:50" ht="14.4" customHeight="1">
      <c r="A336" s="245">
        <f>IF(D336=0," ",RANK(D336,$D$3:$D$1041,0))</f>
        <v>334</v>
      </c>
      <c r="B336" s="246">
        <v>334</v>
      </c>
      <c r="C336" s="283" t="s">
        <v>4435</v>
      </c>
      <c r="D336" s="115">
        <f>I336+M336+Q336+U336+Y336+AC336+AG336+AK336+AO336+AW336+AS336</f>
        <v>66.5</v>
      </c>
      <c r="E336" s="115">
        <f>J336+N336+R336+V336+Z336+AD336+AH336+AL336+AP336+AX336+AT336</f>
        <v>25</v>
      </c>
      <c r="F336" s="119">
        <f>COUNTA(H336,L336,P336,T336,X336,AB336,AF336,AJ336,AN336,AV336,AR336)</f>
        <v>1</v>
      </c>
      <c r="G336" s="125"/>
      <c r="H336" s="5"/>
      <c r="I336" s="140"/>
      <c r="J336" s="126"/>
      <c r="K336" s="120"/>
      <c r="L336" s="98"/>
      <c r="M336" s="144"/>
      <c r="N336" s="129"/>
      <c r="O336" s="146"/>
      <c r="P336" s="98"/>
      <c r="Q336" s="144"/>
      <c r="R336" s="147"/>
      <c r="S336" s="121"/>
      <c r="T336" s="5"/>
      <c r="U336" s="140"/>
      <c r="V336" s="130"/>
      <c r="W336" s="149"/>
      <c r="X336" s="98"/>
      <c r="Y336" s="144"/>
      <c r="Z336" s="147"/>
      <c r="AA336" s="148"/>
      <c r="AB336" s="98"/>
      <c r="AC336" s="144"/>
      <c r="AD336" s="129"/>
      <c r="AE336" s="136"/>
      <c r="AF336" s="5"/>
      <c r="AG336" s="140"/>
      <c r="AH336" s="126"/>
      <c r="AI336" s="155"/>
      <c r="AJ336" s="123"/>
      <c r="AK336" s="139"/>
      <c r="AL336" s="124"/>
      <c r="AM336" s="155">
        <f>VLOOKUP(C336,'9'!$B$2:$H$1187,3,FALSE)</f>
        <v>0.11891203703703704</v>
      </c>
      <c r="AN336" s="123">
        <f>VLOOKUP(C336,'9'!$B$2:$H$1187,4,FALSE)</f>
        <v>37</v>
      </c>
      <c r="AO336" s="139">
        <f>VLOOKUP(AN336,Баллы!$A$2:$B$101,2)+AP336/2</f>
        <v>66.5</v>
      </c>
      <c r="AP336" s="124">
        <f>VLOOKUP(C336,'9'!$B$2:$H$1187,6,FALSE)</f>
        <v>25</v>
      </c>
      <c r="AQ336" s="122"/>
      <c r="AR336" s="123"/>
      <c r="AS336" s="139"/>
      <c r="AT336" s="124"/>
      <c r="AU336" s="122"/>
      <c r="AV336" s="123"/>
      <c r="AW336" s="139"/>
      <c r="AX336" s="124"/>
    </row>
    <row r="337" spans="1:50" ht="14.4" customHeight="1">
      <c r="A337" s="245">
        <f>IF(D337=0," ",RANK(D337,$D$3:$D$1041,0))</f>
        <v>334</v>
      </c>
      <c r="B337" s="246">
        <v>335</v>
      </c>
      <c r="C337" s="104" t="s">
        <v>326</v>
      </c>
      <c r="D337" s="115">
        <f>I337+M337+Q337+U337+Y337+AC337+AG337+AK337+AO337+AW337+AS337</f>
        <v>66.5</v>
      </c>
      <c r="E337" s="115">
        <f>J337+N337+R337+V337+Z337+AD337+AH337+AL337+AP337+AX337+AT337</f>
        <v>15</v>
      </c>
      <c r="F337" s="119">
        <f>COUNTA(H337,L337,P337,T337,X337,AB337,AF337,AJ337,AN337,AV337,AR337)</f>
        <v>1</v>
      </c>
      <c r="G337" s="125"/>
      <c r="H337" s="5"/>
      <c r="I337" s="140"/>
      <c r="J337" s="126"/>
      <c r="K337" s="120">
        <f>VLOOKUP(C337,'2'!$B$101:$H$575,3,FALSE)</f>
        <v>6.3101851851851853E-2</v>
      </c>
      <c r="L337" s="98">
        <f>VLOOKUP(C337,'2'!$B$101:$H$575,4,FALSE)</f>
        <v>32</v>
      </c>
      <c r="M337" s="144">
        <f>VLOOKUP(L337,Баллы!$A$2:$B$101,2)+N337/2</f>
        <v>66.5</v>
      </c>
      <c r="N337" s="129">
        <f>VLOOKUP(C337,'2'!$B$101:$H$575,6,FALSE)</f>
        <v>15</v>
      </c>
      <c r="O337" s="146"/>
      <c r="P337" s="98"/>
      <c r="Q337" s="144"/>
      <c r="R337" s="147"/>
      <c r="S337" s="121"/>
      <c r="T337" s="5"/>
      <c r="U337" s="140"/>
      <c r="V337" s="130"/>
      <c r="W337" s="149"/>
      <c r="X337" s="98"/>
      <c r="Y337" s="144"/>
      <c r="Z337" s="147"/>
      <c r="AA337" s="148"/>
      <c r="AB337" s="98"/>
      <c r="AC337" s="144"/>
      <c r="AD337" s="129"/>
      <c r="AE337" s="136"/>
      <c r="AF337" s="5"/>
      <c r="AG337" s="140"/>
      <c r="AH337" s="126"/>
      <c r="AI337" s="155"/>
      <c r="AJ337" s="123"/>
      <c r="AK337" s="139"/>
      <c r="AL337" s="124"/>
      <c r="AM337" s="155"/>
      <c r="AN337" s="123"/>
      <c r="AO337" s="139"/>
      <c r="AP337" s="124"/>
      <c r="AQ337" s="122"/>
      <c r="AR337" s="123"/>
      <c r="AS337" s="139"/>
      <c r="AT337" s="124"/>
      <c r="AU337" s="122"/>
      <c r="AV337" s="123"/>
      <c r="AW337" s="139"/>
      <c r="AX337" s="124"/>
    </row>
    <row r="338" spans="1:50" ht="14.4" customHeight="1">
      <c r="A338" s="245">
        <f>IF(D338=0," ",RANK(D338,$D$3:$D$1041,0))</f>
        <v>334</v>
      </c>
      <c r="B338" s="246">
        <v>336</v>
      </c>
      <c r="C338" s="107" t="s">
        <v>2323</v>
      </c>
      <c r="D338" s="115">
        <f>I338+M338+Q338+U338+Y338+AC338+AG338+AK338+AO338+AW338+AS338</f>
        <v>66.5</v>
      </c>
      <c r="E338" s="115">
        <f>J338+N338+R338+V338+Z338+AD338+AH338+AL338+AP338+AX338+AT338</f>
        <v>5</v>
      </c>
      <c r="F338" s="119">
        <f>COUNTA(H338,L338,P338,T338,X338,AB338,AF338,AJ338,AN338,AV338,AR338)</f>
        <v>1</v>
      </c>
      <c r="G338" s="125"/>
      <c r="H338" s="5"/>
      <c r="I338" s="140"/>
      <c r="J338" s="126"/>
      <c r="K338" s="120"/>
      <c r="L338" s="98"/>
      <c r="M338" s="144"/>
      <c r="N338" s="129"/>
      <c r="O338" s="146"/>
      <c r="P338" s="98"/>
      <c r="Q338" s="144"/>
      <c r="R338" s="147"/>
      <c r="S338" s="121">
        <f>VLOOKUP(C338,'4'!$B$2:$I$1053,3,FALSE)</f>
        <v>1.7361111111111112E-2</v>
      </c>
      <c r="T338" s="5">
        <f>VLOOKUP(C338,'4'!$B$2:$I$1053,4,FALSE)</f>
        <v>27</v>
      </c>
      <c r="U338" s="140">
        <f>VLOOKUP(T338,Баллы!$A$2:$B$101,2)+V338/2</f>
        <v>66.5</v>
      </c>
      <c r="V338" s="130">
        <f>VLOOKUP(C338,'4'!$B$2:$I$1053,6,FALSE)</f>
        <v>5</v>
      </c>
      <c r="W338" s="149"/>
      <c r="X338" s="98"/>
      <c r="Y338" s="144"/>
      <c r="Z338" s="147"/>
      <c r="AA338" s="148"/>
      <c r="AB338" s="98"/>
      <c r="AC338" s="144"/>
      <c r="AD338" s="129"/>
      <c r="AE338" s="136"/>
      <c r="AF338" s="5"/>
      <c r="AG338" s="140"/>
      <c r="AH338" s="126"/>
      <c r="AI338" s="155"/>
      <c r="AJ338" s="123"/>
      <c r="AK338" s="139"/>
      <c r="AL338" s="124"/>
      <c r="AM338" s="155"/>
      <c r="AN338" s="123"/>
      <c r="AO338" s="139"/>
      <c r="AP338" s="124"/>
      <c r="AQ338" s="122"/>
      <c r="AR338" s="123"/>
      <c r="AS338" s="139"/>
      <c r="AT338" s="124"/>
      <c r="AU338" s="122"/>
      <c r="AV338" s="123"/>
      <c r="AW338" s="139"/>
      <c r="AX338" s="124"/>
    </row>
    <row r="339" spans="1:50" ht="14.4" customHeight="1">
      <c r="A339" s="245">
        <f>IF(D339=0," ",RANK(D339,$D$3:$D$1041,0))</f>
        <v>334</v>
      </c>
      <c r="B339" s="246">
        <v>336</v>
      </c>
      <c r="C339" s="283" t="s">
        <v>5054</v>
      </c>
      <c r="D339" s="115">
        <f>I339+M339+Q339+U339+Y339+AC339+AG339+AK339+AO339+AW339+AS339</f>
        <v>66.5</v>
      </c>
      <c r="E339" s="115">
        <f>J339+N339+R339+V339+Z339+AD339+AH339+AL339+AP339+AX339+AT339</f>
        <v>5</v>
      </c>
      <c r="F339" s="119">
        <f>COUNTA(H339,L339,P339,T339,X339,AB339,AF339,AJ339,AN339,AV339,AR339)</f>
        <v>1</v>
      </c>
      <c r="G339" s="125"/>
      <c r="H339" s="5"/>
      <c r="I339" s="140"/>
      <c r="J339" s="126"/>
      <c r="K339" s="120"/>
      <c r="L339" s="98"/>
      <c r="M339" s="144"/>
      <c r="N339" s="129"/>
      <c r="O339" s="146"/>
      <c r="P339" s="98"/>
      <c r="Q339" s="144"/>
      <c r="R339" s="147"/>
      <c r="S339" s="121"/>
      <c r="T339" s="5"/>
      <c r="U339" s="140"/>
      <c r="V339" s="130"/>
      <c r="W339" s="149"/>
      <c r="X339" s="98"/>
      <c r="Y339" s="144"/>
      <c r="Z339" s="147"/>
      <c r="AA339" s="148"/>
      <c r="AB339" s="98"/>
      <c r="AC339" s="144"/>
      <c r="AD339" s="129"/>
      <c r="AE339" s="136"/>
      <c r="AF339" s="5"/>
      <c r="AG339" s="140"/>
      <c r="AH339" s="126"/>
      <c r="AI339" s="155"/>
      <c r="AJ339" s="123"/>
      <c r="AK339" s="139"/>
      <c r="AL339" s="124"/>
      <c r="AM339" s="155">
        <f>VLOOKUP(C339,'9'!$B$2:$H$1187,3,FALSE)</f>
        <v>2.0925925925925924E-2</v>
      </c>
      <c r="AN339" s="123">
        <f>VLOOKUP(C339,'9'!$B$2:$H$1187,4,FALSE)</f>
        <v>27</v>
      </c>
      <c r="AO339" s="139">
        <f>VLOOKUP(AN339,Баллы!$A$2:$B$101,2)+AP339/2</f>
        <v>66.5</v>
      </c>
      <c r="AP339" s="124">
        <f>VLOOKUP(C339,'9'!$B$2:$H$1187,6,FALSE)</f>
        <v>5</v>
      </c>
      <c r="AQ339" s="122"/>
      <c r="AR339" s="123"/>
      <c r="AS339" s="139"/>
      <c r="AT339" s="124"/>
      <c r="AU339" s="122"/>
      <c r="AV339" s="123"/>
      <c r="AW339" s="139"/>
      <c r="AX339" s="124"/>
    </row>
    <row r="340" spans="1:50" ht="14.4" customHeight="1">
      <c r="A340" s="245">
        <f>IF(D340=0," ",RANK(D340,$D$3:$D$1041,0))</f>
        <v>338</v>
      </c>
      <c r="B340" s="246">
        <v>338</v>
      </c>
      <c r="C340" s="104" t="s">
        <v>646</v>
      </c>
      <c r="D340" s="115">
        <f>I340+M340+Q340+U340+Y340+AC340+AG340+AK340+AO340+AW340+AS340</f>
        <v>66</v>
      </c>
      <c r="E340" s="115">
        <f>J340+N340+R340+V340+Z340+AD340+AH340+AL340+AP340+AX340+AT340</f>
        <v>10</v>
      </c>
      <c r="F340" s="119">
        <f>COUNTA(H340,L340,P340,T340,X340,AB340,AF340,AJ340,AN340,AV340,AR340)</f>
        <v>1</v>
      </c>
      <c r="G340" s="125">
        <f>VLOOKUP(C340,'1'!$B$46:$H$384,3,FALSE)</f>
        <v>4.4699074074074079E-2</v>
      </c>
      <c r="H340" s="5">
        <f>VLOOKUP(C340,'1'!$B$46:$H$384,4,FALSE)</f>
        <v>30</v>
      </c>
      <c r="I340" s="140">
        <f>VLOOKUP(H340,Баллы!$A$2:$B$101,2)+J340/2</f>
        <v>66</v>
      </c>
      <c r="J340" s="126">
        <f>VLOOKUP(C340,'1'!$B$46:$H$384,6,FALSE)</f>
        <v>10</v>
      </c>
      <c r="K340" s="120"/>
      <c r="L340" s="98"/>
      <c r="M340" s="144"/>
      <c r="N340" s="129"/>
      <c r="O340" s="146"/>
      <c r="P340" s="98"/>
      <c r="Q340" s="144"/>
      <c r="R340" s="147"/>
      <c r="S340" s="121"/>
      <c r="T340" s="5"/>
      <c r="U340" s="140"/>
      <c r="V340" s="130"/>
      <c r="W340" s="149"/>
      <c r="X340" s="98"/>
      <c r="Y340" s="144"/>
      <c r="Z340" s="147"/>
      <c r="AA340" s="148"/>
      <c r="AB340" s="98"/>
      <c r="AC340" s="144"/>
      <c r="AD340" s="129"/>
      <c r="AE340" s="136"/>
      <c r="AF340" s="5"/>
      <c r="AG340" s="140"/>
      <c r="AH340" s="126"/>
      <c r="AI340" s="155"/>
      <c r="AJ340" s="123"/>
      <c r="AK340" s="139"/>
      <c r="AL340" s="124"/>
      <c r="AM340" s="155"/>
      <c r="AN340" s="123"/>
      <c r="AO340" s="139"/>
      <c r="AP340" s="124"/>
      <c r="AQ340" s="122"/>
      <c r="AR340" s="123"/>
      <c r="AS340" s="139"/>
      <c r="AT340" s="124"/>
      <c r="AU340" s="122"/>
      <c r="AV340" s="123"/>
      <c r="AW340" s="139"/>
      <c r="AX340" s="124"/>
    </row>
    <row r="341" spans="1:50" ht="14.4" customHeight="1">
      <c r="A341" s="245">
        <f>IF(D341=0," ",RANK(D341,$D$3:$D$1041,0))</f>
        <v>338</v>
      </c>
      <c r="B341" s="246">
        <v>338</v>
      </c>
      <c r="C341" s="107" t="s">
        <v>1604</v>
      </c>
      <c r="D341" s="115">
        <f>I341+M341+Q341+U341+Y341+AC341+AG341+AK341+AO341+AW341+AS341</f>
        <v>66</v>
      </c>
      <c r="E341" s="115">
        <f>J341+N341+R341+V341+Z341+AD341+AH341+AL341+AP341+AX341+AT341</f>
        <v>10</v>
      </c>
      <c r="F341" s="119">
        <f>COUNTA(H341,L341,P341,T341,X341,AB341,AF341,AJ341,AN341,AV341,AR341)</f>
        <v>1</v>
      </c>
      <c r="G341" s="125"/>
      <c r="H341" s="5"/>
      <c r="I341" s="140"/>
      <c r="J341" s="126"/>
      <c r="K341" s="120"/>
      <c r="L341" s="98"/>
      <c r="M341" s="144"/>
      <c r="N341" s="129"/>
      <c r="O341" s="146"/>
      <c r="P341" s="98"/>
      <c r="Q341" s="144"/>
      <c r="R341" s="147"/>
      <c r="S341" s="121">
        <f>VLOOKUP(C341,'4'!$B$2:$I$1053,3,FALSE)</f>
        <v>4.0115740740740743E-2</v>
      </c>
      <c r="T341" s="14">
        <f>VLOOKUP(C341,'4'!$B$2:$I$1053,4,FALSE)</f>
        <v>30</v>
      </c>
      <c r="U341" s="140">
        <f>VLOOKUP(T341,Баллы!$A$2:$B$101,2)+V341/2</f>
        <v>66</v>
      </c>
      <c r="V341" s="130">
        <f>VLOOKUP(C341,'4'!$B$2:$I$1053,6,FALSE)</f>
        <v>10</v>
      </c>
      <c r="W341" s="149"/>
      <c r="X341" s="98"/>
      <c r="Y341" s="144"/>
      <c r="Z341" s="147"/>
      <c r="AA341" s="148"/>
      <c r="AB341" s="98"/>
      <c r="AC341" s="144"/>
      <c r="AD341" s="129"/>
      <c r="AE341" s="136"/>
      <c r="AF341" s="5"/>
      <c r="AG341" s="140"/>
      <c r="AH341" s="126"/>
      <c r="AI341" s="155"/>
      <c r="AJ341" s="123"/>
      <c r="AK341" s="139"/>
      <c r="AL341" s="124"/>
      <c r="AM341" s="155"/>
      <c r="AN341" s="123"/>
      <c r="AO341" s="139"/>
      <c r="AP341" s="124"/>
      <c r="AQ341" s="122"/>
      <c r="AR341" s="123"/>
      <c r="AS341" s="139"/>
      <c r="AT341" s="124"/>
      <c r="AU341" s="122"/>
      <c r="AV341" s="123"/>
      <c r="AW341" s="139"/>
      <c r="AX341" s="124"/>
    </row>
    <row r="342" spans="1:50" ht="14.4" customHeight="1">
      <c r="A342" s="245">
        <f>IF(D342=0," ",RANK(D342,$D$3:$D$1041,0))</f>
        <v>338</v>
      </c>
      <c r="B342" s="246">
        <v>338</v>
      </c>
      <c r="C342" s="105" t="s">
        <v>1338</v>
      </c>
      <c r="D342" s="115">
        <f>I342+M342+Q342+U342+Y342+AC342+AG342+AK342+AO342+AW342+AS342</f>
        <v>66</v>
      </c>
      <c r="E342" s="115">
        <f>J342+N342+R342+V342+Z342+AD342+AH342+AL342+AP342+AX342+AT342</f>
        <v>10</v>
      </c>
      <c r="F342" s="119">
        <f>COUNTA(H342,L342,P342,T342,X342,AB342,AF342,AJ342,AN342,AV342,AR342)</f>
        <v>1</v>
      </c>
      <c r="G342" s="125"/>
      <c r="H342" s="5"/>
      <c r="I342" s="140"/>
      <c r="J342" s="126"/>
      <c r="K342" s="120"/>
      <c r="L342" s="98"/>
      <c r="M342" s="144"/>
      <c r="N342" s="129"/>
      <c r="O342" s="146"/>
      <c r="P342" s="98"/>
      <c r="Q342" s="144"/>
      <c r="R342" s="147"/>
      <c r="S342" s="121"/>
      <c r="T342" s="5"/>
      <c r="U342" s="140"/>
      <c r="V342" s="130"/>
      <c r="W342" s="149"/>
      <c r="X342" s="98"/>
      <c r="Y342" s="144"/>
      <c r="Z342" s="147"/>
      <c r="AA342" s="148">
        <f>VLOOKUP(C342,'6'!$B$8:$H$202,3,FALSE)</f>
        <v>5.3969907407407404E-2</v>
      </c>
      <c r="AB342" s="98">
        <f>VLOOKUP(C342,'6'!$B$8:$H$202,4,FALSE)</f>
        <v>30</v>
      </c>
      <c r="AC342" s="144">
        <f>VLOOKUP(AB342,Баллы!$A$2:$B$101,2)+AD342/2</f>
        <v>66</v>
      </c>
      <c r="AD342" s="129">
        <f>VLOOKUP(C342,'6'!$B$8:$H$202,6,FALSE)</f>
        <v>10</v>
      </c>
      <c r="AE342" s="136"/>
      <c r="AF342" s="5"/>
      <c r="AG342" s="140"/>
      <c r="AH342" s="126"/>
      <c r="AI342" s="155"/>
      <c r="AJ342" s="123"/>
      <c r="AK342" s="139"/>
      <c r="AL342" s="124"/>
      <c r="AM342" s="155"/>
      <c r="AN342" s="123"/>
      <c r="AO342" s="139"/>
      <c r="AP342" s="124"/>
      <c r="AQ342" s="122"/>
      <c r="AR342" s="123"/>
      <c r="AS342" s="139"/>
      <c r="AT342" s="124"/>
      <c r="AU342" s="122"/>
      <c r="AV342" s="123"/>
      <c r="AW342" s="139"/>
      <c r="AX342" s="124"/>
    </row>
    <row r="343" spans="1:50" ht="14.4" customHeight="1">
      <c r="A343" s="245">
        <f>IF(D343=0," ",RANK(D343,$D$3:$D$1041,0))</f>
        <v>338</v>
      </c>
      <c r="B343" s="246">
        <v>338</v>
      </c>
      <c r="C343" s="283" t="s">
        <v>4570</v>
      </c>
      <c r="D343" s="115">
        <f>I343+M343+Q343+U343+Y343+AC343+AG343+AK343+AO343+AW343+AS343</f>
        <v>66</v>
      </c>
      <c r="E343" s="115">
        <f>J343+N343+R343+V343+Z343+AD343+AH343+AL343+AP343+AX343+AT343</f>
        <v>10</v>
      </c>
      <c r="F343" s="119">
        <f>COUNTA(H343,L343,P343,T343,X343,AB343,AF343,AJ343,AN343,AV343,AR343)</f>
        <v>1</v>
      </c>
      <c r="G343" s="125"/>
      <c r="H343" s="5"/>
      <c r="I343" s="140"/>
      <c r="J343" s="126"/>
      <c r="K343" s="120"/>
      <c r="L343" s="98"/>
      <c r="M343" s="144"/>
      <c r="N343" s="129"/>
      <c r="O343" s="146"/>
      <c r="P343" s="98"/>
      <c r="Q343" s="144"/>
      <c r="R343" s="147"/>
      <c r="S343" s="121"/>
      <c r="T343" s="5"/>
      <c r="U343" s="140"/>
      <c r="V343" s="130"/>
      <c r="W343" s="149"/>
      <c r="X343" s="98"/>
      <c r="Y343" s="144"/>
      <c r="Z343" s="147"/>
      <c r="AA343" s="148"/>
      <c r="AB343" s="98"/>
      <c r="AC343" s="144"/>
      <c r="AD343" s="129"/>
      <c r="AE343" s="136"/>
      <c r="AF343" s="5"/>
      <c r="AG343" s="140"/>
      <c r="AH343" s="126"/>
      <c r="AI343" s="155"/>
      <c r="AJ343" s="123"/>
      <c r="AK343" s="139"/>
      <c r="AL343" s="124"/>
      <c r="AM343" s="155">
        <f>VLOOKUP(C343,'9'!$B$2:$H$1187,3,FALSE)</f>
        <v>4.0567129629629627E-2</v>
      </c>
      <c r="AN343" s="123">
        <f>VLOOKUP(C343,'9'!$B$2:$H$1187,4,FALSE)</f>
        <v>30</v>
      </c>
      <c r="AO343" s="139">
        <f>VLOOKUP(AN343,Баллы!$A$2:$B$101,2)+AP343/2</f>
        <v>66</v>
      </c>
      <c r="AP343" s="124">
        <f>VLOOKUP(C343,'9'!$B$2:$H$1187,6,FALSE)</f>
        <v>10</v>
      </c>
      <c r="AQ343" s="122"/>
      <c r="AR343" s="123"/>
      <c r="AS343" s="139"/>
      <c r="AT343" s="124"/>
      <c r="AU343" s="122"/>
      <c r="AV343" s="123"/>
      <c r="AW343" s="139"/>
      <c r="AX343" s="124"/>
    </row>
    <row r="344" spans="1:50" ht="14.4" customHeight="1">
      <c r="A344" s="245">
        <f>IF(D344=0," ",RANK(D344,$D$3:$D$1041,0))</f>
        <v>338</v>
      </c>
      <c r="B344" s="246">
        <v>338</v>
      </c>
      <c r="C344" s="104" t="s">
        <v>6220</v>
      </c>
      <c r="D344" s="115">
        <f>I344+M344+Q344+U344+Y344+AC344+AG344+AK344+AO344+AW344+AS344</f>
        <v>66</v>
      </c>
      <c r="E344" s="115">
        <f>J344+N344+R344+V344+Z344+AD344+AH344+AL344+AP344+AX344+AT344</f>
        <v>10</v>
      </c>
      <c r="F344" s="119">
        <f>COUNTA(H344,L344,P344,T344,X344,AB344,AF344,AJ344,AN344,AV344,AR344)</f>
        <v>1</v>
      </c>
      <c r="G344" s="125"/>
      <c r="H344" s="5"/>
      <c r="I344" s="140"/>
      <c r="J344" s="126"/>
      <c r="K344" s="120"/>
      <c r="L344" s="98"/>
      <c r="M344" s="144"/>
      <c r="N344" s="129"/>
      <c r="O344" s="146"/>
      <c r="P344" s="98"/>
      <c r="Q344" s="144"/>
      <c r="R344" s="147"/>
      <c r="S344" s="121"/>
      <c r="T344" s="5"/>
      <c r="U344" s="140"/>
      <c r="V344" s="130"/>
      <c r="W344" s="149"/>
      <c r="X344" s="98"/>
      <c r="Y344" s="144"/>
      <c r="Z344" s="147"/>
      <c r="AA344" s="148"/>
      <c r="AB344" s="98"/>
      <c r="AC344" s="144"/>
      <c r="AD344" s="129"/>
      <c r="AE344" s="136"/>
      <c r="AF344" s="5"/>
      <c r="AG344" s="140"/>
      <c r="AH344" s="126"/>
      <c r="AI344" s="155"/>
      <c r="AJ344" s="123"/>
      <c r="AK344" s="139"/>
      <c r="AL344" s="124"/>
      <c r="AM344" s="155"/>
      <c r="AN344" s="123"/>
      <c r="AO344" s="139"/>
      <c r="AP344" s="124"/>
      <c r="AQ344" s="122">
        <f>VLOOKUP(C344,'10'!$B$8:$H$232,3,FALSE)</f>
        <v>4.9837962962962966E-2</v>
      </c>
      <c r="AR344" s="123">
        <f>VLOOKUP(C344,'10'!$B$8:$H$232,4,FALSE)</f>
        <v>30</v>
      </c>
      <c r="AS344" s="139">
        <f>VLOOKUP(AR344,Баллы!$A$2:$B$101,2)+AT344/2</f>
        <v>66</v>
      </c>
      <c r="AT344" s="124">
        <f>VLOOKUP(C344,'10'!$B$8:$H$232,6,FALSE)</f>
        <v>10</v>
      </c>
      <c r="AU344" s="122"/>
      <c r="AV344" s="123"/>
      <c r="AW344" s="139"/>
      <c r="AX344" s="124"/>
    </row>
    <row r="345" spans="1:50" ht="14.4" customHeight="1">
      <c r="A345" s="245">
        <f>IF(D345=0," ",RANK(D345,$D$3:$D$1041,0))</f>
        <v>338</v>
      </c>
      <c r="B345" s="246">
        <v>343</v>
      </c>
      <c r="C345" s="104" t="s">
        <v>6266</v>
      </c>
      <c r="D345" s="115">
        <f>I345+M345+Q345+U345+Y345+AC345+AG345+AK345+AO345+AW345+AS345</f>
        <v>66</v>
      </c>
      <c r="E345" s="115">
        <f>J345+N345+R345+V345+Z345+AD345+AH345+AL345+AP345+AX345+AT345</f>
        <v>8</v>
      </c>
      <c r="F345" s="119">
        <f>COUNTA(H345,L345,P345,T345,X345,AB345,AF345,AJ345,AN345,AV345,AR345)</f>
        <v>1</v>
      </c>
      <c r="G345" s="125"/>
      <c r="H345" s="5"/>
      <c r="I345" s="140"/>
      <c r="J345" s="126"/>
      <c r="K345" s="120"/>
      <c r="L345" s="98"/>
      <c r="M345" s="144"/>
      <c r="N345" s="129"/>
      <c r="O345" s="146"/>
      <c r="P345" s="98"/>
      <c r="Q345" s="144"/>
      <c r="R345" s="147"/>
      <c r="S345" s="121"/>
      <c r="T345" s="5"/>
      <c r="U345" s="140"/>
      <c r="V345" s="130"/>
      <c r="W345" s="149"/>
      <c r="X345" s="98"/>
      <c r="Y345" s="144"/>
      <c r="Z345" s="147"/>
      <c r="AA345" s="148"/>
      <c r="AB345" s="98"/>
      <c r="AC345" s="144"/>
      <c r="AD345" s="129"/>
      <c r="AE345" s="136"/>
      <c r="AF345" s="5"/>
      <c r="AG345" s="140"/>
      <c r="AH345" s="126"/>
      <c r="AI345" s="155"/>
      <c r="AJ345" s="123"/>
      <c r="AK345" s="139"/>
      <c r="AL345" s="124"/>
      <c r="AM345" s="155"/>
      <c r="AN345" s="123"/>
      <c r="AO345" s="139"/>
      <c r="AP345" s="124"/>
      <c r="AQ345" s="122"/>
      <c r="AR345" s="123"/>
      <c r="AS345" s="139"/>
      <c r="AT345" s="124"/>
      <c r="AU345" s="122">
        <f>VLOOKUP(C345,'11'!$B$9:$H$521,3,FALSE)</f>
        <v>3.7002314814814814E-2</v>
      </c>
      <c r="AV345" s="123">
        <f>VLOOKUP(C345,'11'!$B$9:$H$521,4,FALSE)</f>
        <v>29</v>
      </c>
      <c r="AW345" s="139">
        <f>VLOOKUP(AV345,Баллы!$A$2:$B$101,2)+AX345/2</f>
        <v>66</v>
      </c>
      <c r="AX345" s="124">
        <f>VLOOKUP(C345,'11'!$B$9:$H$521,6,FALSE)</f>
        <v>8</v>
      </c>
    </row>
    <row r="346" spans="1:50" ht="14.4" customHeight="1">
      <c r="A346" s="245">
        <f>IF(D346=0," ",RANK(D346,$D$3:$D$1041,0))</f>
        <v>344</v>
      </c>
      <c r="B346" s="246">
        <v>344</v>
      </c>
      <c r="C346" s="283" t="s">
        <v>4437</v>
      </c>
      <c r="D346" s="115">
        <f>I346+M346+Q346+U346+Y346+AC346+AG346+AK346+AO346+AW346+AS346</f>
        <v>65.5</v>
      </c>
      <c r="E346" s="115">
        <f>J346+N346+R346+V346+Z346+AD346+AH346+AL346+AP346+AX346+AT346</f>
        <v>25</v>
      </c>
      <c r="F346" s="119">
        <f>COUNTA(H346,L346,P346,T346,X346,AB346,AF346,AJ346,AN346,AV346,AR346)</f>
        <v>1</v>
      </c>
      <c r="G346" s="125"/>
      <c r="H346" s="5"/>
      <c r="I346" s="140"/>
      <c r="J346" s="126"/>
      <c r="K346" s="120"/>
      <c r="L346" s="98"/>
      <c r="M346" s="144"/>
      <c r="N346" s="129"/>
      <c r="O346" s="146"/>
      <c r="P346" s="98"/>
      <c r="Q346" s="144"/>
      <c r="R346" s="147"/>
      <c r="S346" s="121"/>
      <c r="T346" s="5"/>
      <c r="U346" s="140"/>
      <c r="V346" s="130"/>
      <c r="W346" s="149"/>
      <c r="X346" s="98"/>
      <c r="Y346" s="144"/>
      <c r="Z346" s="147"/>
      <c r="AA346" s="148"/>
      <c r="AB346" s="98"/>
      <c r="AC346" s="144"/>
      <c r="AD346" s="129"/>
      <c r="AE346" s="136"/>
      <c r="AF346" s="5"/>
      <c r="AG346" s="140"/>
      <c r="AH346" s="126"/>
      <c r="AI346" s="155"/>
      <c r="AJ346" s="123"/>
      <c r="AK346" s="139"/>
      <c r="AL346" s="124"/>
      <c r="AM346" s="155">
        <f>VLOOKUP(C346,'9'!$B$2:$H$1187,3,FALSE)</f>
        <v>0.11918981481481482</v>
      </c>
      <c r="AN346" s="123">
        <f>VLOOKUP(C346,'9'!$B$2:$H$1187,4,FALSE)</f>
        <v>38</v>
      </c>
      <c r="AO346" s="139">
        <f>VLOOKUP(AN346,Баллы!$A$2:$B$101,2)+AP346/2</f>
        <v>65.5</v>
      </c>
      <c r="AP346" s="124">
        <f>VLOOKUP(C346,'9'!$B$2:$H$1187,6,FALSE)</f>
        <v>25</v>
      </c>
      <c r="AQ346" s="122"/>
      <c r="AR346" s="123"/>
      <c r="AS346" s="139"/>
      <c r="AT346" s="124"/>
      <c r="AU346" s="122"/>
      <c r="AV346" s="123"/>
      <c r="AW346" s="139"/>
      <c r="AX346" s="124"/>
    </row>
    <row r="347" spans="1:50" ht="14.4" customHeight="1">
      <c r="A347" s="245">
        <f>IF(D347=0," ",RANK(D347,$D$3:$D$1041,0))</f>
        <v>344</v>
      </c>
      <c r="B347" s="246">
        <v>345</v>
      </c>
      <c r="C347" s="104" t="s">
        <v>6243</v>
      </c>
      <c r="D347" s="115">
        <f>I347+M347+Q347+U347+Y347+AC347+AG347+AK347+AO347+AW347+AS347</f>
        <v>65.5</v>
      </c>
      <c r="E347" s="115">
        <f>J347+N347+R347+V347+Z347+AD347+AH347+AL347+AP347+AX347+AT347</f>
        <v>15</v>
      </c>
      <c r="F347" s="119">
        <f>COUNTA(H347,L347,P347,T347,X347,AB347,AF347,AJ347,AN347,AV347,AR347)</f>
        <v>1</v>
      </c>
      <c r="G347" s="125"/>
      <c r="H347" s="5"/>
      <c r="I347" s="140"/>
      <c r="J347" s="126"/>
      <c r="K347" s="120"/>
      <c r="L347" s="98"/>
      <c r="M347" s="144"/>
      <c r="N347" s="129"/>
      <c r="O347" s="146"/>
      <c r="P347" s="98"/>
      <c r="Q347" s="144"/>
      <c r="R347" s="147"/>
      <c r="S347" s="121"/>
      <c r="T347" s="5"/>
      <c r="U347" s="140"/>
      <c r="V347" s="130"/>
      <c r="W347" s="149"/>
      <c r="X347" s="98"/>
      <c r="Y347" s="144"/>
      <c r="Z347" s="147"/>
      <c r="AA347" s="148"/>
      <c r="AB347" s="98"/>
      <c r="AC347" s="144"/>
      <c r="AD347" s="129"/>
      <c r="AE347" s="136"/>
      <c r="AF347" s="5"/>
      <c r="AG347" s="140"/>
      <c r="AH347" s="126"/>
      <c r="AI347" s="155"/>
      <c r="AJ347" s="123"/>
      <c r="AK347" s="139"/>
      <c r="AL347" s="124"/>
      <c r="AM347" s="155"/>
      <c r="AN347" s="123"/>
      <c r="AO347" s="139"/>
      <c r="AP347" s="124"/>
      <c r="AQ347" s="122"/>
      <c r="AR347" s="123"/>
      <c r="AS347" s="139"/>
      <c r="AT347" s="124"/>
      <c r="AU347" s="122">
        <f>VLOOKUP(C347,'11'!$B$9:$H$521,3,FALSE)</f>
        <v>7.0787037037037037E-2</v>
      </c>
      <c r="AV347" s="123">
        <f>VLOOKUP(C347,'11'!$B$9:$H$521,4,FALSE)</f>
        <v>33</v>
      </c>
      <c r="AW347" s="139">
        <f>VLOOKUP(AV347,Баллы!$A$2:$B$101,2)+AX347/2</f>
        <v>65.5</v>
      </c>
      <c r="AX347" s="124">
        <f>VLOOKUP(C347,'11'!$B$9:$H$521,6,FALSE)</f>
        <v>15</v>
      </c>
    </row>
    <row r="348" spans="1:50" ht="14.4" customHeight="1">
      <c r="A348" s="245">
        <f>IF(D348=0," ",RANK(D348,$D$3:$D$1041,0))</f>
        <v>344</v>
      </c>
      <c r="B348" s="246">
        <v>346</v>
      </c>
      <c r="C348" s="104" t="s">
        <v>827</v>
      </c>
      <c r="D348" s="115">
        <f>I348+M348+Q348+U348+Y348+AC348+AG348+AK348+AO348+AW348+AS348</f>
        <v>65.5</v>
      </c>
      <c r="E348" s="115">
        <f>J348+N348+R348+V348+Z348+AD348+AH348+AL348+AP348+AX348+AT348</f>
        <v>5</v>
      </c>
      <c r="F348" s="119">
        <f>COUNTA(H348,L348,P348,T348,X348,AB348,AF348,AJ348,AN348,AV348,AR348)</f>
        <v>1</v>
      </c>
      <c r="G348" s="125"/>
      <c r="H348" s="5"/>
      <c r="I348" s="140"/>
      <c r="J348" s="126"/>
      <c r="K348" s="120">
        <f>VLOOKUP(C348,'2'!$B$101:$H$575,3,FALSE)</f>
        <v>2.3969907407407409E-2</v>
      </c>
      <c r="L348" s="98">
        <f>VLOOKUP(C348,'2'!$B$101:$H$575,4,FALSE)</f>
        <v>28</v>
      </c>
      <c r="M348" s="144">
        <f>VLOOKUP(L348,Баллы!$A$2:$B$101,2)+N348/2</f>
        <v>65.5</v>
      </c>
      <c r="N348" s="129">
        <f>VLOOKUP(C348,'2'!$B$101:$H$575,6,FALSE)</f>
        <v>5</v>
      </c>
      <c r="O348" s="146"/>
      <c r="P348" s="98"/>
      <c r="Q348" s="144"/>
      <c r="R348" s="147"/>
      <c r="S348" s="121"/>
      <c r="T348" s="5"/>
      <c r="U348" s="140"/>
      <c r="V348" s="130"/>
      <c r="W348" s="149"/>
      <c r="X348" s="98"/>
      <c r="Y348" s="144"/>
      <c r="Z348" s="147"/>
      <c r="AA348" s="148"/>
      <c r="AB348" s="98"/>
      <c r="AC348" s="144"/>
      <c r="AD348" s="129"/>
      <c r="AE348" s="136"/>
      <c r="AF348" s="5"/>
      <c r="AG348" s="140"/>
      <c r="AH348" s="126"/>
      <c r="AI348" s="155"/>
      <c r="AJ348" s="123"/>
      <c r="AK348" s="139"/>
      <c r="AL348" s="124"/>
      <c r="AM348" s="155"/>
      <c r="AN348" s="123"/>
      <c r="AO348" s="139"/>
      <c r="AP348" s="124"/>
      <c r="AQ348" s="122"/>
      <c r="AR348" s="123"/>
      <c r="AS348" s="139"/>
      <c r="AT348" s="124"/>
      <c r="AU348" s="122"/>
      <c r="AV348" s="123"/>
      <c r="AW348" s="139"/>
      <c r="AX348" s="124"/>
    </row>
    <row r="349" spans="1:50" ht="14.4" customHeight="1">
      <c r="A349" s="245">
        <f>IF(D349=0," ",RANK(D349,$D$3:$D$1041,0))</f>
        <v>344</v>
      </c>
      <c r="B349" s="246">
        <v>346</v>
      </c>
      <c r="C349" s="107" t="s">
        <v>1597</v>
      </c>
      <c r="D349" s="115">
        <f>I349+M349+Q349+U349+Y349+AC349+AG349+AK349+AO349+AW349+AS349</f>
        <v>65.5</v>
      </c>
      <c r="E349" s="115">
        <f>J349+N349+R349+V349+Z349+AD349+AH349+AL349+AP349+AX349+AT349</f>
        <v>5</v>
      </c>
      <c r="F349" s="119">
        <f>COUNTA(H349,L349,P349,T349,X349,AB349,AF349,AJ349,AN349,AV349,AR349)</f>
        <v>1</v>
      </c>
      <c r="G349" s="125"/>
      <c r="H349" s="5"/>
      <c r="I349" s="140"/>
      <c r="J349" s="126"/>
      <c r="K349" s="120"/>
      <c r="L349" s="98"/>
      <c r="M349" s="144"/>
      <c r="N349" s="129"/>
      <c r="O349" s="146"/>
      <c r="P349" s="98"/>
      <c r="Q349" s="144"/>
      <c r="R349" s="147"/>
      <c r="S349" s="121">
        <f>VLOOKUP(C349,'4'!$B$2:$I$1053,3,FALSE)</f>
        <v>1.7430555555555557E-2</v>
      </c>
      <c r="T349" s="5">
        <f>VLOOKUP(C349,'4'!$B$2:$I$1053,4,FALSE)</f>
        <v>28</v>
      </c>
      <c r="U349" s="140">
        <f>VLOOKUP(T349,Баллы!$A$2:$B$101,2)+V349/2</f>
        <v>65.5</v>
      </c>
      <c r="V349" s="130">
        <f>VLOOKUP(C349,'4'!$B$2:$I$1053,6,FALSE)</f>
        <v>5</v>
      </c>
      <c r="W349" s="149"/>
      <c r="X349" s="98"/>
      <c r="Y349" s="144"/>
      <c r="Z349" s="147"/>
      <c r="AA349" s="148"/>
      <c r="AB349" s="98"/>
      <c r="AC349" s="144"/>
      <c r="AD349" s="129"/>
      <c r="AE349" s="136"/>
      <c r="AF349" s="5"/>
      <c r="AG349" s="140"/>
      <c r="AH349" s="126"/>
      <c r="AI349" s="155"/>
      <c r="AJ349" s="123"/>
      <c r="AK349" s="139"/>
      <c r="AL349" s="124"/>
      <c r="AM349" s="155"/>
      <c r="AN349" s="123"/>
      <c r="AO349" s="139"/>
      <c r="AP349" s="124"/>
      <c r="AQ349" s="122"/>
      <c r="AR349" s="123"/>
      <c r="AS349" s="139"/>
      <c r="AT349" s="124"/>
      <c r="AU349" s="122"/>
      <c r="AV349" s="123"/>
      <c r="AW349" s="139"/>
      <c r="AX349" s="124"/>
    </row>
    <row r="350" spans="1:50" ht="14.4" customHeight="1">
      <c r="A350" s="245">
        <f>IF(D350=0," ",RANK(D350,$D$3:$D$1041,0))</f>
        <v>344</v>
      </c>
      <c r="B350" s="246">
        <v>346</v>
      </c>
      <c r="C350" s="104" t="s">
        <v>2706</v>
      </c>
      <c r="D350" s="115">
        <f>I350+M350+Q350+U350+Y350+AC350+AG350+AK350+AO350+AW350+AS350</f>
        <v>65.5</v>
      </c>
      <c r="E350" s="115">
        <f>J350+N350+R350+V350+Z350+AD350+AH350+AL350+AP350+AX350+AT350</f>
        <v>5</v>
      </c>
      <c r="F350" s="119">
        <f>COUNTA(H350,L350,P350,T350,X350,AB350,AF350,AJ350,AN350,AV350,AR350)</f>
        <v>1</v>
      </c>
      <c r="G350" s="125"/>
      <c r="H350" s="5"/>
      <c r="I350" s="140"/>
      <c r="J350" s="126"/>
      <c r="K350" s="120"/>
      <c r="L350" s="98"/>
      <c r="M350" s="144"/>
      <c r="N350" s="129"/>
      <c r="O350" s="146"/>
      <c r="P350" s="98"/>
      <c r="Q350" s="144"/>
      <c r="R350" s="147"/>
      <c r="S350" s="121"/>
      <c r="T350" s="5"/>
      <c r="U350" s="140"/>
      <c r="V350" s="130"/>
      <c r="W350" s="149"/>
      <c r="X350" s="98"/>
      <c r="Y350" s="144"/>
      <c r="Z350" s="147"/>
      <c r="AA350" s="148"/>
      <c r="AB350" s="98"/>
      <c r="AC350" s="144"/>
      <c r="AD350" s="129"/>
      <c r="AE350" s="136"/>
      <c r="AF350" s="5"/>
      <c r="AG350" s="140"/>
      <c r="AH350" s="126"/>
      <c r="AI350" s="155">
        <f>VLOOKUP(C350,'8'!$B$6:$H$193,3,FALSE)</f>
        <v>2.7511574074074074E-2</v>
      </c>
      <c r="AJ350" s="123">
        <f>VLOOKUP(C350,'8'!$B$6:$H$193,4,FALSE)</f>
        <v>28</v>
      </c>
      <c r="AK350" s="139">
        <f>VLOOKUP(AJ350,Баллы!$A$2:$B$101,2)+AL350/2</f>
        <v>65.5</v>
      </c>
      <c r="AL350" s="124">
        <f>VLOOKUP(C350,'8'!$B$6:$H$193,6,FALSE)</f>
        <v>5</v>
      </c>
      <c r="AM350" s="155"/>
      <c r="AN350" s="123"/>
      <c r="AO350" s="139"/>
      <c r="AP350" s="124"/>
      <c r="AQ350" s="122"/>
      <c r="AR350" s="123"/>
      <c r="AS350" s="139"/>
      <c r="AT350" s="124"/>
      <c r="AU350" s="122"/>
      <c r="AV350" s="123"/>
      <c r="AW350" s="139"/>
      <c r="AX350" s="124"/>
    </row>
    <row r="351" spans="1:50" ht="14.4" customHeight="1">
      <c r="A351" s="245">
        <f>IF(D351=0," ",RANK(D351,$D$3:$D$1041,0))</f>
        <v>344</v>
      </c>
      <c r="B351" s="246">
        <v>346</v>
      </c>
      <c r="C351" s="283" t="s">
        <v>5056</v>
      </c>
      <c r="D351" s="115">
        <f>I351+M351+Q351+U351+Y351+AC351+AG351+AK351+AO351+AW351+AS351</f>
        <v>65.5</v>
      </c>
      <c r="E351" s="115">
        <f>J351+N351+R351+V351+Z351+AD351+AH351+AL351+AP351+AX351+AT351</f>
        <v>5</v>
      </c>
      <c r="F351" s="119">
        <f>COUNTA(H351,L351,P351,T351,X351,AB351,AF351,AJ351,AN351,AV351,AR351)</f>
        <v>1</v>
      </c>
      <c r="G351" s="125"/>
      <c r="H351" s="5"/>
      <c r="I351" s="140"/>
      <c r="J351" s="126"/>
      <c r="K351" s="120"/>
      <c r="L351" s="98"/>
      <c r="M351" s="144"/>
      <c r="N351" s="129"/>
      <c r="O351" s="146"/>
      <c r="P351" s="98"/>
      <c r="Q351" s="144"/>
      <c r="R351" s="147"/>
      <c r="S351" s="121"/>
      <c r="T351" s="5"/>
      <c r="U351" s="140"/>
      <c r="V351" s="130"/>
      <c r="W351" s="149"/>
      <c r="X351" s="98"/>
      <c r="Y351" s="144"/>
      <c r="Z351" s="147"/>
      <c r="AA351" s="148"/>
      <c r="AB351" s="98"/>
      <c r="AC351" s="144"/>
      <c r="AD351" s="129"/>
      <c r="AE351" s="136"/>
      <c r="AF351" s="5"/>
      <c r="AG351" s="140"/>
      <c r="AH351" s="126"/>
      <c r="AI351" s="155"/>
      <c r="AJ351" s="123"/>
      <c r="AK351" s="139"/>
      <c r="AL351" s="124"/>
      <c r="AM351" s="155">
        <f>VLOOKUP(C351,'9'!$B$2:$H$1187,3,FALSE)</f>
        <v>2.101851851851852E-2</v>
      </c>
      <c r="AN351" s="123">
        <f>VLOOKUP(C351,'9'!$B$2:$H$1187,4,FALSE)</f>
        <v>28</v>
      </c>
      <c r="AO351" s="139">
        <f>VLOOKUP(AN351,Баллы!$A$2:$B$101,2)+AP351/2</f>
        <v>65.5</v>
      </c>
      <c r="AP351" s="124">
        <f>VLOOKUP(C351,'9'!$B$2:$H$1187,6,FALSE)</f>
        <v>5</v>
      </c>
      <c r="AQ351" s="122"/>
      <c r="AR351" s="123"/>
      <c r="AS351" s="139"/>
      <c r="AT351" s="124"/>
      <c r="AU351" s="122"/>
      <c r="AV351" s="123"/>
      <c r="AW351" s="139"/>
      <c r="AX351" s="124"/>
    </row>
    <row r="352" spans="1:50" ht="14.4" customHeight="1">
      <c r="A352" s="245">
        <f>IF(D352=0," ",RANK(D352,$D$3:$D$1041,0))</f>
        <v>350</v>
      </c>
      <c r="B352" s="246">
        <v>350</v>
      </c>
      <c r="C352" s="104" t="s">
        <v>647</v>
      </c>
      <c r="D352" s="115">
        <f>I352+M352+Q352+U352+Y352+AC352+AG352+AK352+AO352+AW352+AS352</f>
        <v>65</v>
      </c>
      <c r="E352" s="115">
        <f>J352+N352+R352+V352+Z352+AD352+AH352+AL352+AP352+AX352+AT352</f>
        <v>10</v>
      </c>
      <c r="F352" s="119">
        <f>COUNTA(H352,L352,P352,T352,X352,AB352,AF352,AJ352,AN352,AV352,AR352)</f>
        <v>1</v>
      </c>
      <c r="G352" s="125">
        <f>VLOOKUP(C352,'1'!$B$46:$H$384,3,FALSE)</f>
        <v>4.5069444444444447E-2</v>
      </c>
      <c r="H352" s="5">
        <f>VLOOKUP(C352,'1'!$B$46:$H$384,4,FALSE)</f>
        <v>31</v>
      </c>
      <c r="I352" s="140">
        <f>VLOOKUP(H352,Баллы!$A$2:$B$101,2)+J352/2</f>
        <v>65</v>
      </c>
      <c r="J352" s="126">
        <f>VLOOKUP(C352,'1'!$B$46:$H$384,6,FALSE)</f>
        <v>10</v>
      </c>
      <c r="K352" s="120"/>
      <c r="L352" s="98"/>
      <c r="M352" s="144"/>
      <c r="N352" s="129"/>
      <c r="O352" s="146"/>
      <c r="P352" s="98"/>
      <c r="Q352" s="144"/>
      <c r="R352" s="147"/>
      <c r="S352" s="121"/>
      <c r="T352" s="5"/>
      <c r="U352" s="140"/>
      <c r="V352" s="130"/>
      <c r="W352" s="149"/>
      <c r="X352" s="98"/>
      <c r="Y352" s="144"/>
      <c r="Z352" s="147"/>
      <c r="AA352" s="148"/>
      <c r="AB352" s="98"/>
      <c r="AC352" s="144"/>
      <c r="AD352" s="129"/>
      <c r="AE352" s="136"/>
      <c r="AF352" s="5"/>
      <c r="AG352" s="140"/>
      <c r="AH352" s="126"/>
      <c r="AI352" s="155"/>
      <c r="AJ352" s="123"/>
      <c r="AK352" s="139"/>
      <c r="AL352" s="124"/>
      <c r="AM352" s="155"/>
      <c r="AN352" s="123"/>
      <c r="AO352" s="139"/>
      <c r="AP352" s="124"/>
      <c r="AQ352" s="122"/>
      <c r="AR352" s="123"/>
      <c r="AS352" s="139"/>
      <c r="AT352" s="124"/>
      <c r="AU352" s="122"/>
      <c r="AV352" s="123"/>
      <c r="AW352" s="139"/>
      <c r="AX352" s="124"/>
    </row>
    <row r="353" spans="1:50" ht="14.4" customHeight="1">
      <c r="A353" s="245">
        <f>IF(D353=0," ",RANK(D353,$D$3:$D$1041,0))</f>
        <v>350</v>
      </c>
      <c r="B353" s="246">
        <v>350</v>
      </c>
      <c r="C353" s="106" t="s">
        <v>2618</v>
      </c>
      <c r="D353" s="115">
        <f>I353+M353+Q353+U353+Y353+AC353+AG353+AK353+AO353+AW353+AS353</f>
        <v>65</v>
      </c>
      <c r="E353" s="115">
        <f>J353+N353+R353+V353+Z353+AD353+AH353+AL353+AP353+AX353+AT353</f>
        <v>10</v>
      </c>
      <c r="F353" s="119">
        <f>COUNTA(H353,L353,P353,T353,X353,AB353,AF353,AJ353,AN353,AV353,AR353)</f>
        <v>1</v>
      </c>
      <c r="G353" s="125"/>
      <c r="H353" s="5"/>
      <c r="I353" s="140"/>
      <c r="J353" s="126"/>
      <c r="K353" s="120"/>
      <c r="L353" s="98"/>
      <c r="M353" s="144"/>
      <c r="N353" s="129"/>
      <c r="O353" s="146"/>
      <c r="P353" s="98"/>
      <c r="Q353" s="144"/>
      <c r="R353" s="147"/>
      <c r="S353" s="121">
        <f>VLOOKUP(C353,'4'!$B$2:$I$1053,3,FALSE)</f>
        <v>4.0127314814814817E-2</v>
      </c>
      <c r="T353" s="14">
        <f>VLOOKUP(C353,'4'!$B$2:$I$1053,4,FALSE)</f>
        <v>31</v>
      </c>
      <c r="U353" s="140">
        <f>VLOOKUP(T353,Баллы!$A$2:$B$101,2)+V353/2</f>
        <v>65</v>
      </c>
      <c r="V353" s="130">
        <f>VLOOKUP(C353,'4'!$B$2:$I$1053,6,FALSE)</f>
        <v>10</v>
      </c>
      <c r="W353" s="149"/>
      <c r="X353" s="98"/>
      <c r="Y353" s="144"/>
      <c r="Z353" s="147"/>
      <c r="AA353" s="148"/>
      <c r="AB353" s="98"/>
      <c r="AC353" s="144"/>
      <c r="AD353" s="129"/>
      <c r="AE353" s="136"/>
      <c r="AF353" s="5"/>
      <c r="AG353" s="140"/>
      <c r="AH353" s="126"/>
      <c r="AI353" s="155"/>
      <c r="AJ353" s="123"/>
      <c r="AK353" s="139"/>
      <c r="AL353" s="124"/>
      <c r="AM353" s="155"/>
      <c r="AN353" s="123"/>
      <c r="AO353" s="139"/>
      <c r="AP353" s="124"/>
      <c r="AQ353" s="122"/>
      <c r="AR353" s="123"/>
      <c r="AS353" s="139"/>
      <c r="AT353" s="124"/>
      <c r="AU353" s="122"/>
      <c r="AV353" s="123"/>
      <c r="AW353" s="139"/>
      <c r="AX353" s="124"/>
    </row>
    <row r="354" spans="1:50" ht="14.4" customHeight="1">
      <c r="A354" s="245">
        <f>IF(D354=0," ",RANK(D354,$D$3:$D$1041,0))</f>
        <v>350</v>
      </c>
      <c r="B354" s="246">
        <v>350</v>
      </c>
      <c r="C354" s="108" t="s">
        <v>1159</v>
      </c>
      <c r="D354" s="115">
        <f>I354+M354+Q354+U354+Y354+AC354+AG354+AK354+AO354+AW354+AS354</f>
        <v>65</v>
      </c>
      <c r="E354" s="115">
        <f>J354+N354+R354+V354+Z354+AD354+AH354+AL354+AP354+AX354+AT354</f>
        <v>10</v>
      </c>
      <c r="F354" s="119">
        <f>COUNTA(H354,L354,P354,T354,X354,AB354,AF354,AJ354,AN354,AV354,AR354)</f>
        <v>1</v>
      </c>
      <c r="G354" s="125"/>
      <c r="H354" s="5"/>
      <c r="I354" s="140"/>
      <c r="J354" s="126"/>
      <c r="K354" s="120"/>
      <c r="L354" s="98"/>
      <c r="M354" s="144"/>
      <c r="N354" s="129"/>
      <c r="O354" s="146"/>
      <c r="P354" s="98"/>
      <c r="Q354" s="144"/>
      <c r="R354" s="147"/>
      <c r="S354" s="121"/>
      <c r="T354" s="5"/>
      <c r="U354" s="140"/>
      <c r="V354" s="130"/>
      <c r="W354" s="149">
        <f>VLOOKUP(C354,'5'!$B$50:$H$423,3,FALSE)</f>
        <v>4.5081018518518513E-2</v>
      </c>
      <c r="X354" s="98">
        <f>VLOOKUP(C354,'5'!$B$50:$H$423,4,FALSE)</f>
        <v>31</v>
      </c>
      <c r="Y354" s="144">
        <f>VLOOKUP(X354,Баллы!$A$2:$B$101,2)+Z354/2</f>
        <v>65</v>
      </c>
      <c r="Z354" s="147">
        <f>VLOOKUP(C354,'5'!$B$50:$H$423,6,FALSE)</f>
        <v>10</v>
      </c>
      <c r="AA354" s="148"/>
      <c r="AB354" s="98"/>
      <c r="AC354" s="144"/>
      <c r="AD354" s="129"/>
      <c r="AE354" s="136"/>
      <c r="AF354" s="5"/>
      <c r="AG354" s="140"/>
      <c r="AH354" s="126"/>
      <c r="AI354" s="155"/>
      <c r="AJ354" s="123"/>
      <c r="AK354" s="139"/>
      <c r="AL354" s="124"/>
      <c r="AM354" s="155"/>
      <c r="AN354" s="123"/>
      <c r="AO354" s="139"/>
      <c r="AP354" s="124"/>
      <c r="AQ354" s="122"/>
      <c r="AR354" s="123"/>
      <c r="AS354" s="139"/>
      <c r="AT354" s="124"/>
      <c r="AU354" s="122"/>
      <c r="AV354" s="123"/>
      <c r="AW354" s="139"/>
      <c r="AX354" s="124"/>
    </row>
    <row r="355" spans="1:50" ht="14.4" customHeight="1">
      <c r="A355" s="245">
        <f>IF(D355=0," ",RANK(D355,$D$3:$D$1041,0))</f>
        <v>350</v>
      </c>
      <c r="B355" s="246">
        <v>350</v>
      </c>
      <c r="C355" s="105" t="s">
        <v>1337</v>
      </c>
      <c r="D355" s="115">
        <f>I355+M355+Q355+U355+Y355+AC355+AG355+AK355+AO355+AW355+AS355</f>
        <v>65</v>
      </c>
      <c r="E355" s="115">
        <f>J355+N355+R355+V355+Z355+AD355+AH355+AL355+AP355+AX355+AT355</f>
        <v>10</v>
      </c>
      <c r="F355" s="119">
        <f>COUNTA(H355,L355,P355,T355,X355,AB355,AF355,AJ355,AN355,AV355,AR355)</f>
        <v>1</v>
      </c>
      <c r="G355" s="125"/>
      <c r="H355" s="5"/>
      <c r="I355" s="140"/>
      <c r="J355" s="126"/>
      <c r="K355" s="120"/>
      <c r="L355" s="98"/>
      <c r="M355" s="144"/>
      <c r="N355" s="129"/>
      <c r="O355" s="146"/>
      <c r="P355" s="98"/>
      <c r="Q355" s="144"/>
      <c r="R355" s="147"/>
      <c r="S355" s="121"/>
      <c r="T355" s="5"/>
      <c r="U355" s="140"/>
      <c r="V355" s="130"/>
      <c r="W355" s="149"/>
      <c r="X355" s="98"/>
      <c r="Y355" s="144"/>
      <c r="Z355" s="147"/>
      <c r="AA355" s="148">
        <f>VLOOKUP(C355,'6'!$B$8:$H$202,3,FALSE)</f>
        <v>5.4328703703703705E-2</v>
      </c>
      <c r="AB355" s="98">
        <f>VLOOKUP(C355,'6'!$B$8:$H$202,4,FALSE)</f>
        <v>31</v>
      </c>
      <c r="AC355" s="144">
        <f>VLOOKUP(AB355,Баллы!$A$2:$B$101,2)+AD355/2</f>
        <v>65</v>
      </c>
      <c r="AD355" s="129">
        <f>VLOOKUP(C355,'6'!$B$8:$H$202,6,FALSE)</f>
        <v>10</v>
      </c>
      <c r="AE355" s="136"/>
      <c r="AF355" s="5"/>
      <c r="AG355" s="140"/>
      <c r="AH355" s="126"/>
      <c r="AI355" s="155"/>
      <c r="AJ355" s="123"/>
      <c r="AK355" s="139"/>
      <c r="AL355" s="124"/>
      <c r="AM355" s="155"/>
      <c r="AN355" s="123"/>
      <c r="AO355" s="139"/>
      <c r="AP355" s="124"/>
      <c r="AQ355" s="122"/>
      <c r="AR355" s="123"/>
      <c r="AS355" s="139"/>
      <c r="AT355" s="124"/>
      <c r="AU355" s="122"/>
      <c r="AV355" s="123"/>
      <c r="AW355" s="139"/>
      <c r="AX355" s="124"/>
    </row>
    <row r="356" spans="1:50" ht="14.4" customHeight="1">
      <c r="A356" s="245">
        <f>IF(D356=0," ",RANK(D356,$D$3:$D$1041,0))</f>
        <v>350</v>
      </c>
      <c r="B356" s="246">
        <v>350</v>
      </c>
      <c r="C356" s="283" t="s">
        <v>5726</v>
      </c>
      <c r="D356" s="115">
        <f>I356+M356+Q356+U356+Y356+AC356+AG356+AK356+AO356+AW356+AS356</f>
        <v>65</v>
      </c>
      <c r="E356" s="115">
        <f>J356+N356+R356+V356+Z356+AD356+AH356+AL356+AP356+AX356+AT356</f>
        <v>10</v>
      </c>
      <c r="F356" s="119">
        <f>COUNTA(H356,L356,P356,T356,X356,AB356,AF356,AJ356,AN356,AV356,AR356)</f>
        <v>1</v>
      </c>
      <c r="G356" s="125"/>
      <c r="H356" s="5"/>
      <c r="I356" s="140"/>
      <c r="J356" s="126"/>
      <c r="K356" s="120"/>
      <c r="L356" s="98"/>
      <c r="M356" s="144"/>
      <c r="N356" s="129"/>
      <c r="O356" s="146"/>
      <c r="P356" s="98"/>
      <c r="Q356" s="144"/>
      <c r="R356" s="147"/>
      <c r="S356" s="121"/>
      <c r="T356" s="5"/>
      <c r="U356" s="140"/>
      <c r="V356" s="130"/>
      <c r="W356" s="149"/>
      <c r="X356" s="98"/>
      <c r="Y356" s="144"/>
      <c r="Z356" s="147"/>
      <c r="AA356" s="148"/>
      <c r="AB356" s="98"/>
      <c r="AC356" s="144"/>
      <c r="AD356" s="129"/>
      <c r="AE356" s="136"/>
      <c r="AF356" s="5"/>
      <c r="AG356" s="140"/>
      <c r="AH356" s="126"/>
      <c r="AI356" s="155"/>
      <c r="AJ356" s="123"/>
      <c r="AK356" s="139"/>
      <c r="AL356" s="124"/>
      <c r="AM356" s="155">
        <f>VLOOKUP(C356,'9'!$B$2:$H$1187,3,FALSE)</f>
        <v>4.0983796296296296E-2</v>
      </c>
      <c r="AN356" s="123">
        <f>VLOOKUP(C356,'9'!$B$2:$H$1187,4,FALSE)</f>
        <v>31</v>
      </c>
      <c r="AO356" s="139">
        <f>VLOOKUP(AN356,Баллы!$A$2:$B$101,2)+AP356/2</f>
        <v>65</v>
      </c>
      <c r="AP356" s="124">
        <f>VLOOKUP(C356,'9'!$B$2:$H$1187,6,FALSE)</f>
        <v>10</v>
      </c>
      <c r="AQ356" s="122"/>
      <c r="AR356" s="123"/>
      <c r="AS356" s="139"/>
      <c r="AT356" s="124"/>
      <c r="AU356" s="122"/>
      <c r="AV356" s="123"/>
      <c r="AW356" s="139"/>
      <c r="AX356" s="124"/>
    </row>
    <row r="357" spans="1:50" ht="14.4" customHeight="1">
      <c r="A357" s="245">
        <f>IF(D357=0," ",RANK(D357,$D$3:$D$1041,0))</f>
        <v>355</v>
      </c>
      <c r="B357" s="246">
        <v>355</v>
      </c>
      <c r="C357" s="283" t="s">
        <v>4439</v>
      </c>
      <c r="D357" s="115">
        <f>I357+M357+Q357+U357+Y357+AC357+AG357+AK357+AO357+AW357+AS357</f>
        <v>64.5</v>
      </c>
      <c r="E357" s="115">
        <f>J357+N357+R357+V357+Z357+AD357+AH357+AL357+AP357+AX357+AT357</f>
        <v>25</v>
      </c>
      <c r="F357" s="119">
        <f>COUNTA(H357,L357,P357,T357,X357,AB357,AF357,AJ357,AN357,AV357,AR357)</f>
        <v>1</v>
      </c>
      <c r="G357" s="125"/>
      <c r="H357" s="5"/>
      <c r="I357" s="140"/>
      <c r="J357" s="126"/>
      <c r="K357" s="120"/>
      <c r="L357" s="98"/>
      <c r="M357" s="144"/>
      <c r="N357" s="129"/>
      <c r="O357" s="146"/>
      <c r="P357" s="98"/>
      <c r="Q357" s="144"/>
      <c r="R357" s="147"/>
      <c r="S357" s="121"/>
      <c r="T357" s="5"/>
      <c r="U357" s="140"/>
      <c r="V357" s="130"/>
      <c r="W357" s="149"/>
      <c r="X357" s="98"/>
      <c r="Y357" s="144"/>
      <c r="Z357" s="147"/>
      <c r="AA357" s="148"/>
      <c r="AB357" s="98"/>
      <c r="AC357" s="144"/>
      <c r="AD357" s="129"/>
      <c r="AE357" s="136"/>
      <c r="AF357" s="5"/>
      <c r="AG357" s="140"/>
      <c r="AH357" s="126"/>
      <c r="AI357" s="155"/>
      <c r="AJ357" s="123"/>
      <c r="AK357" s="139"/>
      <c r="AL357" s="124"/>
      <c r="AM357" s="155">
        <f>VLOOKUP(C357,'9'!$B$2:$H$1187,3,FALSE)</f>
        <v>0.12024305555555556</v>
      </c>
      <c r="AN357" s="123">
        <f>VLOOKUP(C357,'9'!$B$2:$H$1187,4,FALSE)</f>
        <v>39</v>
      </c>
      <c r="AO357" s="139">
        <f>VLOOKUP(AN357,Баллы!$A$2:$B$101,2)+AP357/2</f>
        <v>64.5</v>
      </c>
      <c r="AP357" s="124">
        <f>VLOOKUP(C357,'9'!$B$2:$H$1187,6,FALSE)</f>
        <v>25</v>
      </c>
      <c r="AQ357" s="122"/>
      <c r="AR357" s="123"/>
      <c r="AS357" s="139"/>
      <c r="AT357" s="124"/>
      <c r="AU357" s="122"/>
      <c r="AV357" s="123"/>
      <c r="AW357" s="139"/>
      <c r="AX357" s="124"/>
    </row>
    <row r="358" spans="1:50" ht="14.4" customHeight="1">
      <c r="A358" s="245">
        <f>IF(D358=0," ",RANK(D358,$D$3:$D$1041,0))</f>
        <v>355</v>
      </c>
      <c r="B358" s="246">
        <v>356</v>
      </c>
      <c r="C358" s="107" t="s">
        <v>2105</v>
      </c>
      <c r="D358" s="115">
        <f>I358+M358+Q358+U358+Y358+AC358+AG358+AK358+AO358+AW358+AS358</f>
        <v>64.5</v>
      </c>
      <c r="E358" s="115">
        <f>J358+N358+R358+V358+Z358+AD358+AH358+AL358+AP358+AX358+AT358</f>
        <v>5</v>
      </c>
      <c r="F358" s="119">
        <f>COUNTA(H358,L358,P358,T358,X358,AB358,AF358,AJ358,AN358,AV358,AR358)</f>
        <v>1</v>
      </c>
      <c r="G358" s="125"/>
      <c r="H358" s="5"/>
      <c r="I358" s="140"/>
      <c r="J358" s="126"/>
      <c r="K358" s="120"/>
      <c r="L358" s="98"/>
      <c r="M358" s="144"/>
      <c r="N358" s="129"/>
      <c r="O358" s="146"/>
      <c r="P358" s="98"/>
      <c r="Q358" s="144"/>
      <c r="R358" s="147"/>
      <c r="S358" s="121">
        <f>VLOOKUP(C358,'4'!$B$2:$I$1053,3,FALSE)</f>
        <v>1.7465277777777777E-2</v>
      </c>
      <c r="T358" s="5">
        <f>VLOOKUP(C358,'4'!$B$2:$I$1053,4,FALSE)</f>
        <v>29</v>
      </c>
      <c r="U358" s="140">
        <f>VLOOKUP(T358,Баллы!$A$2:$B$101,2)+V358/2</f>
        <v>64.5</v>
      </c>
      <c r="V358" s="130">
        <f>VLOOKUP(C358,'4'!$B$2:$I$1053,6,FALSE)</f>
        <v>5</v>
      </c>
      <c r="W358" s="149"/>
      <c r="X358" s="98"/>
      <c r="Y358" s="144"/>
      <c r="Z358" s="147"/>
      <c r="AA358" s="148"/>
      <c r="AB358" s="98"/>
      <c r="AC358" s="144"/>
      <c r="AD358" s="129"/>
      <c r="AE358" s="136"/>
      <c r="AF358" s="5"/>
      <c r="AG358" s="140"/>
      <c r="AH358" s="126"/>
      <c r="AI358" s="155"/>
      <c r="AJ358" s="123"/>
      <c r="AK358" s="139"/>
      <c r="AL358" s="124"/>
      <c r="AM358" s="155"/>
      <c r="AN358" s="123"/>
      <c r="AO358" s="139"/>
      <c r="AP358" s="124"/>
      <c r="AQ358" s="122"/>
      <c r="AR358" s="123"/>
      <c r="AS358" s="139"/>
      <c r="AT358" s="124"/>
      <c r="AU358" s="122"/>
      <c r="AV358" s="123"/>
      <c r="AW358" s="139"/>
      <c r="AX358" s="124"/>
    </row>
    <row r="359" spans="1:50" ht="14.4" customHeight="1">
      <c r="A359" s="245">
        <f>IF(D359=0," ",RANK(D359,$D$3:$D$1041,0))</f>
        <v>355</v>
      </c>
      <c r="B359" s="246">
        <v>356</v>
      </c>
      <c r="C359" s="104" t="s">
        <v>2705</v>
      </c>
      <c r="D359" s="115">
        <f>I359+M359+Q359+U359+Y359+AC359+AG359+AK359+AO359+AW359+AS359</f>
        <v>64.5</v>
      </c>
      <c r="E359" s="115">
        <f>J359+N359+R359+V359+Z359+AD359+AH359+AL359+AP359+AX359+AT359</f>
        <v>5</v>
      </c>
      <c r="F359" s="119">
        <f>COUNTA(H359,L359,P359,T359,X359,AB359,AF359,AJ359,AN359,AV359,AR359)</f>
        <v>1</v>
      </c>
      <c r="G359" s="125"/>
      <c r="H359" s="5"/>
      <c r="I359" s="140"/>
      <c r="J359" s="126"/>
      <c r="K359" s="120"/>
      <c r="L359" s="98"/>
      <c r="M359" s="144"/>
      <c r="N359" s="129"/>
      <c r="O359" s="146"/>
      <c r="P359" s="98"/>
      <c r="Q359" s="144"/>
      <c r="R359" s="147"/>
      <c r="S359" s="121"/>
      <c r="T359" s="5"/>
      <c r="U359" s="140"/>
      <c r="V359" s="130"/>
      <c r="W359" s="149"/>
      <c r="X359" s="98"/>
      <c r="Y359" s="144"/>
      <c r="Z359" s="147"/>
      <c r="AA359" s="148"/>
      <c r="AB359" s="98"/>
      <c r="AC359" s="144"/>
      <c r="AD359" s="129"/>
      <c r="AE359" s="136"/>
      <c r="AF359" s="5"/>
      <c r="AG359" s="140"/>
      <c r="AH359" s="126"/>
      <c r="AI359" s="155">
        <f>VLOOKUP(C359,'8'!$B$6:$H$193,3,FALSE)</f>
        <v>2.7754629629629629E-2</v>
      </c>
      <c r="AJ359" s="123">
        <f>VLOOKUP(C359,'8'!$B$6:$H$193,4,FALSE)</f>
        <v>29</v>
      </c>
      <c r="AK359" s="139">
        <f>VLOOKUP(AJ359,Баллы!$A$2:$B$101,2)+AL359/2</f>
        <v>64.5</v>
      </c>
      <c r="AL359" s="124">
        <f>VLOOKUP(C359,'8'!$B$6:$H$193,6,FALSE)</f>
        <v>5</v>
      </c>
      <c r="AM359" s="155"/>
      <c r="AN359" s="123"/>
      <c r="AO359" s="139"/>
      <c r="AP359" s="124"/>
      <c r="AQ359" s="122"/>
      <c r="AR359" s="123"/>
      <c r="AS359" s="139"/>
      <c r="AT359" s="124"/>
      <c r="AU359" s="122"/>
      <c r="AV359" s="123"/>
      <c r="AW359" s="139"/>
      <c r="AX359" s="124"/>
    </row>
    <row r="360" spans="1:50" ht="14.4" customHeight="1">
      <c r="A360" s="245">
        <f>IF(D360=0," ",RANK(D360,$D$3:$D$1041,0))</f>
        <v>358</v>
      </c>
      <c r="B360" s="246">
        <v>358</v>
      </c>
      <c r="C360" s="107" t="s">
        <v>277</v>
      </c>
      <c r="D360" s="115">
        <f>I360+M360+Q360+U360+Y360+AC360+AG360+AK360+AO360+AW360+AS360</f>
        <v>64</v>
      </c>
      <c r="E360" s="115">
        <f>J360+N360+R360+V360+Z360+AD360+AH360+AL360+AP360+AX360+AT360</f>
        <v>10</v>
      </c>
      <c r="F360" s="119">
        <f>COUNTA(H360,L360,P360,T360,X360,AB360,AF360,AJ360,AN360,AV360,AR360)</f>
        <v>1</v>
      </c>
      <c r="G360" s="125"/>
      <c r="H360" s="5"/>
      <c r="I360" s="140"/>
      <c r="J360" s="126"/>
      <c r="K360" s="120"/>
      <c r="L360" s="98"/>
      <c r="M360" s="144"/>
      <c r="N360" s="129"/>
      <c r="O360" s="146"/>
      <c r="P360" s="98"/>
      <c r="Q360" s="144"/>
      <c r="R360" s="147"/>
      <c r="S360" s="121">
        <f>VLOOKUP(C360,'4'!$B$2:$I$1053,3,FALSE)</f>
        <v>4.0266203703703707E-2</v>
      </c>
      <c r="T360" s="14">
        <f>VLOOKUP(C360,'4'!$B$2:$I$1053,4,FALSE)</f>
        <v>32</v>
      </c>
      <c r="U360" s="140">
        <f>VLOOKUP(T360,Баллы!$A$2:$B$101,2)+V360/2</f>
        <v>64</v>
      </c>
      <c r="V360" s="130">
        <f>VLOOKUP(C360,'4'!$B$2:$I$1053,6,FALSE)</f>
        <v>10</v>
      </c>
      <c r="W360" s="149"/>
      <c r="X360" s="98"/>
      <c r="Y360" s="144"/>
      <c r="Z360" s="147"/>
      <c r="AA360" s="148"/>
      <c r="AB360" s="98"/>
      <c r="AC360" s="144"/>
      <c r="AD360" s="129"/>
      <c r="AE360" s="136"/>
      <c r="AF360" s="5"/>
      <c r="AG360" s="140"/>
      <c r="AH360" s="126"/>
      <c r="AI360" s="155"/>
      <c r="AJ360" s="123"/>
      <c r="AK360" s="139"/>
      <c r="AL360" s="124"/>
      <c r="AM360" s="155"/>
      <c r="AN360" s="123"/>
      <c r="AO360" s="139"/>
      <c r="AP360" s="124"/>
      <c r="AQ360" s="122"/>
      <c r="AR360" s="123"/>
      <c r="AS360" s="139"/>
      <c r="AT360" s="124"/>
      <c r="AU360" s="122"/>
      <c r="AV360" s="123"/>
      <c r="AW360" s="139"/>
      <c r="AX360" s="124"/>
    </row>
    <row r="361" spans="1:50" ht="14.4" customHeight="1">
      <c r="A361" s="245">
        <f>IF(D361=0," ",RANK(D361,$D$3:$D$1041,0))</f>
        <v>359</v>
      </c>
      <c r="B361" s="246">
        <v>359</v>
      </c>
      <c r="C361" s="108" t="s">
        <v>142</v>
      </c>
      <c r="D361" s="115">
        <f>I361+M361+Q361+U361+Y361+AC361+AG361+AK361+AO361+AW361+AS361</f>
        <v>63.5</v>
      </c>
      <c r="E361" s="115">
        <f>J361+N361+R361+V361+Z361+AD361+AH361+AL361+AP361+AX361+AT361</f>
        <v>25</v>
      </c>
      <c r="F361" s="119">
        <f>COUNTA(H361,L361,P361,T361,X361,AB361,AF361,AJ361,AN361,AV361,AR361)</f>
        <v>1</v>
      </c>
      <c r="G361" s="125"/>
      <c r="H361" s="5"/>
      <c r="I361" s="140"/>
      <c r="J361" s="126"/>
      <c r="K361" s="120"/>
      <c r="L361" s="98"/>
      <c r="M361" s="144"/>
      <c r="N361" s="129"/>
      <c r="O361" s="146"/>
      <c r="P361" s="98"/>
      <c r="Q361" s="144"/>
      <c r="R361" s="147"/>
      <c r="S361" s="121"/>
      <c r="T361" s="5"/>
      <c r="U361" s="140"/>
      <c r="V361" s="130"/>
      <c r="W361" s="149">
        <f>VLOOKUP(C361,'5'!$B$50:$H$423,3,FALSE)</f>
        <v>0.18359953703703702</v>
      </c>
      <c r="X361" s="98">
        <f>VLOOKUP(C361,'5'!$B$50:$H$423,4,FALSE)</f>
        <v>40</v>
      </c>
      <c r="Y361" s="144">
        <f>VLOOKUP(X361,Баллы!$A$2:$B$101,2)+Z361/2</f>
        <v>63.5</v>
      </c>
      <c r="Z361" s="147">
        <f>VLOOKUP(C361,'5'!$B$50:$H$423,6,FALSE)</f>
        <v>25</v>
      </c>
      <c r="AA361" s="148"/>
      <c r="AB361" s="98"/>
      <c r="AC361" s="144"/>
      <c r="AD361" s="129"/>
      <c r="AE361" s="136"/>
      <c r="AF361" s="5"/>
      <c r="AG361" s="140"/>
      <c r="AH361" s="126"/>
      <c r="AI361" s="155"/>
      <c r="AJ361" s="123"/>
      <c r="AK361" s="139"/>
      <c r="AL361" s="124"/>
      <c r="AM361" s="155"/>
      <c r="AN361" s="123"/>
      <c r="AO361" s="139"/>
      <c r="AP361" s="124"/>
      <c r="AQ361" s="122"/>
      <c r="AR361" s="123"/>
      <c r="AS361" s="139"/>
      <c r="AT361" s="124"/>
      <c r="AU361" s="122"/>
      <c r="AV361" s="123"/>
      <c r="AW361" s="139"/>
      <c r="AX361" s="124"/>
    </row>
    <row r="362" spans="1:50" ht="14.4" customHeight="1">
      <c r="A362" s="245">
        <f>IF(D362=0," ",RANK(D362,$D$3:$D$1041,0))</f>
        <v>359</v>
      </c>
      <c r="B362" s="246">
        <v>360</v>
      </c>
      <c r="C362" s="104" t="s">
        <v>828</v>
      </c>
      <c r="D362" s="115">
        <f>I362+M362+Q362+U362+Y362+AC362+AG362+AK362+AO362+AW362+AS362</f>
        <v>63.5</v>
      </c>
      <c r="E362" s="115">
        <f>J362+N362+R362+V362+Z362+AD362+AH362+AL362+AP362+AX362+AT362</f>
        <v>5</v>
      </c>
      <c r="F362" s="119">
        <f>COUNTA(H362,L362,P362,T362,X362,AB362,AF362,AJ362,AN362,AV362,AR362)</f>
        <v>1</v>
      </c>
      <c r="G362" s="125"/>
      <c r="H362" s="5"/>
      <c r="I362" s="140"/>
      <c r="J362" s="126"/>
      <c r="K362" s="120">
        <f>VLOOKUP(C362,'2'!$B$101:$H$575,3,FALSE)</f>
        <v>2.4097222222222225E-2</v>
      </c>
      <c r="L362" s="98">
        <f>VLOOKUP(C362,'2'!$B$101:$H$575,4,FALSE)</f>
        <v>30</v>
      </c>
      <c r="M362" s="144">
        <f>VLOOKUP(L362,Баллы!$A$2:$B$101,2)+N362/2</f>
        <v>63.5</v>
      </c>
      <c r="N362" s="129">
        <f>VLOOKUP(C362,'2'!$B$101:$H$575,6,FALSE)</f>
        <v>5</v>
      </c>
      <c r="O362" s="146"/>
      <c r="P362" s="98"/>
      <c r="Q362" s="144"/>
      <c r="R362" s="147"/>
      <c r="S362" s="121"/>
      <c r="T362" s="5"/>
      <c r="U362" s="140"/>
      <c r="V362" s="130"/>
      <c r="W362" s="149"/>
      <c r="X362" s="98"/>
      <c r="Y362" s="144"/>
      <c r="Z362" s="147"/>
      <c r="AA362" s="148"/>
      <c r="AB362" s="98"/>
      <c r="AC362" s="144"/>
      <c r="AD362" s="129"/>
      <c r="AE362" s="136"/>
      <c r="AF362" s="5"/>
      <c r="AG362" s="140"/>
      <c r="AH362" s="126"/>
      <c r="AI362" s="155"/>
      <c r="AJ362" s="123"/>
      <c r="AK362" s="139"/>
      <c r="AL362" s="124"/>
      <c r="AM362" s="155"/>
      <c r="AN362" s="123"/>
      <c r="AO362" s="139"/>
      <c r="AP362" s="124"/>
      <c r="AQ362" s="122"/>
      <c r="AR362" s="123"/>
      <c r="AS362" s="139"/>
      <c r="AT362" s="124"/>
      <c r="AU362" s="122"/>
      <c r="AV362" s="123"/>
      <c r="AW362" s="139"/>
      <c r="AX362" s="124"/>
    </row>
    <row r="363" spans="1:50" ht="14.4" customHeight="1">
      <c r="A363" s="245">
        <f>IF(D363=0," ",RANK(D363,$D$3:$D$1041,0))</f>
        <v>359</v>
      </c>
      <c r="B363" s="246">
        <v>360</v>
      </c>
      <c r="C363" s="104" t="s">
        <v>2703</v>
      </c>
      <c r="D363" s="115">
        <f>I363+M363+Q363+U363+Y363+AC363+AG363+AK363+AO363+AW363+AS363</f>
        <v>63.5</v>
      </c>
      <c r="E363" s="115">
        <f>J363+N363+R363+V363+Z363+AD363+AH363+AL363+AP363+AX363+AT363</f>
        <v>5</v>
      </c>
      <c r="F363" s="119">
        <f>COUNTA(H363,L363,P363,T363,X363,AB363,AF363,AJ363,AN363,AV363,AR363)</f>
        <v>1</v>
      </c>
      <c r="G363" s="125"/>
      <c r="H363" s="5"/>
      <c r="I363" s="140"/>
      <c r="J363" s="126"/>
      <c r="K363" s="120"/>
      <c r="L363" s="98"/>
      <c r="M363" s="144"/>
      <c r="N363" s="129"/>
      <c r="O363" s="146"/>
      <c r="P363" s="98"/>
      <c r="Q363" s="144"/>
      <c r="R363" s="147"/>
      <c r="S363" s="121"/>
      <c r="T363" s="5"/>
      <c r="U363" s="140"/>
      <c r="V363" s="130"/>
      <c r="W363" s="149"/>
      <c r="X363" s="98"/>
      <c r="Y363" s="144"/>
      <c r="Z363" s="147"/>
      <c r="AA363" s="148"/>
      <c r="AB363" s="98"/>
      <c r="AC363" s="144"/>
      <c r="AD363" s="129"/>
      <c r="AE363" s="136"/>
      <c r="AF363" s="5"/>
      <c r="AG363" s="140"/>
      <c r="AH363" s="126"/>
      <c r="AI363" s="155">
        <f>VLOOKUP(C363,'8'!$B$6:$H$193,3,FALSE)</f>
        <v>3.0254629629629631E-2</v>
      </c>
      <c r="AJ363" s="123">
        <f>VLOOKUP(C363,'8'!$B$6:$H$193,4,FALSE)</f>
        <v>30</v>
      </c>
      <c r="AK363" s="139">
        <f>VLOOKUP(AJ363,Баллы!$A$2:$B$101,2)+AL363/2</f>
        <v>63.5</v>
      </c>
      <c r="AL363" s="124">
        <f>VLOOKUP(C363,'8'!$B$6:$H$193,6,FALSE)</f>
        <v>5</v>
      </c>
      <c r="AM363" s="155"/>
      <c r="AN363" s="123"/>
      <c r="AO363" s="139"/>
      <c r="AP363" s="124"/>
      <c r="AQ363" s="122"/>
      <c r="AR363" s="123"/>
      <c r="AS363" s="139"/>
      <c r="AT363" s="124"/>
      <c r="AU363" s="122"/>
      <c r="AV363" s="123"/>
      <c r="AW363" s="139"/>
      <c r="AX363" s="124"/>
    </row>
    <row r="364" spans="1:50" ht="14.4" customHeight="1">
      <c r="A364" s="245">
        <f>IF(D364=0," ",RANK(D364,$D$3:$D$1041,0))</f>
        <v>359</v>
      </c>
      <c r="B364" s="246">
        <v>360</v>
      </c>
      <c r="C364" s="283" t="s">
        <v>5702</v>
      </c>
      <c r="D364" s="115">
        <f>I364+M364+Q364+U364+Y364+AC364+AG364+AK364+AO364+AW364+AS364</f>
        <v>63.5</v>
      </c>
      <c r="E364" s="115">
        <f>J364+N364+R364+V364+Z364+AD364+AH364+AL364+AP364+AX364+AT364</f>
        <v>5</v>
      </c>
      <c r="F364" s="119">
        <f>COUNTA(H364,L364,P364,T364,X364,AB364,AF364,AJ364,AN364,AV364,AR364)</f>
        <v>1</v>
      </c>
      <c r="G364" s="125"/>
      <c r="H364" s="5"/>
      <c r="I364" s="140"/>
      <c r="J364" s="126"/>
      <c r="K364" s="120"/>
      <c r="L364" s="98"/>
      <c r="M364" s="144"/>
      <c r="N364" s="129"/>
      <c r="O364" s="146"/>
      <c r="P364" s="98"/>
      <c r="Q364" s="144"/>
      <c r="R364" s="147"/>
      <c r="S364" s="121"/>
      <c r="T364" s="5"/>
      <c r="U364" s="140"/>
      <c r="V364" s="130"/>
      <c r="W364" s="149"/>
      <c r="X364" s="98"/>
      <c r="Y364" s="144"/>
      <c r="Z364" s="147"/>
      <c r="AA364" s="148"/>
      <c r="AB364" s="98"/>
      <c r="AC364" s="144"/>
      <c r="AD364" s="129"/>
      <c r="AE364" s="136"/>
      <c r="AF364" s="5"/>
      <c r="AG364" s="140"/>
      <c r="AH364" s="126"/>
      <c r="AI364" s="155"/>
      <c r="AJ364" s="123"/>
      <c r="AK364" s="139"/>
      <c r="AL364" s="124"/>
      <c r="AM364" s="155">
        <f>VLOOKUP(C364,'9'!$B$2:$H$1187,3,FALSE)</f>
        <v>2.1469907407407406E-2</v>
      </c>
      <c r="AN364" s="123">
        <f>VLOOKUP(C364,'9'!$B$2:$H$1187,4,FALSE)</f>
        <v>30</v>
      </c>
      <c r="AO364" s="139">
        <f>VLOOKUP(AN364,Баллы!$A$2:$B$101,2)+AP364/2</f>
        <v>63.5</v>
      </c>
      <c r="AP364" s="124">
        <f>VLOOKUP(C364,'9'!$B$2:$H$1187,6,FALSE)</f>
        <v>5</v>
      </c>
      <c r="AQ364" s="122"/>
      <c r="AR364" s="123"/>
      <c r="AS364" s="139"/>
      <c r="AT364" s="124"/>
      <c r="AU364" s="122"/>
      <c r="AV364" s="123"/>
      <c r="AW364" s="139"/>
      <c r="AX364" s="124"/>
    </row>
    <row r="365" spans="1:50" ht="14.4" customHeight="1">
      <c r="A365" s="245">
        <f>IF(D365=0," ",RANK(D365,$D$3:$D$1041,0))</f>
        <v>363</v>
      </c>
      <c r="B365" s="246">
        <v>363</v>
      </c>
      <c r="C365" s="104" t="s">
        <v>6227</v>
      </c>
      <c r="D365" s="115">
        <f>I365+M365+Q365+U365+Y365+AC365+AG365+AK365+AO365+AW365+AS365</f>
        <v>63</v>
      </c>
      <c r="E365" s="115">
        <f>J365+N365+R365+V365+Z365+AD365+AH365+AL365+AP365+AX365+AT365</f>
        <v>18</v>
      </c>
      <c r="F365" s="119">
        <f>COUNTA(H365,L365,P365,T365,X365,AB365,AF365,AJ365,AN365,AV365,AR365)</f>
        <v>2</v>
      </c>
      <c r="G365" s="125"/>
      <c r="H365" s="5"/>
      <c r="I365" s="140"/>
      <c r="J365" s="126"/>
      <c r="K365" s="120"/>
      <c r="L365" s="98"/>
      <c r="M365" s="144"/>
      <c r="N365" s="129"/>
      <c r="O365" s="146"/>
      <c r="P365" s="98"/>
      <c r="Q365" s="144"/>
      <c r="R365" s="147"/>
      <c r="S365" s="121"/>
      <c r="T365" s="5"/>
      <c r="U365" s="140"/>
      <c r="V365" s="130"/>
      <c r="W365" s="149"/>
      <c r="X365" s="98"/>
      <c r="Y365" s="144"/>
      <c r="Z365" s="147"/>
      <c r="AA365" s="148"/>
      <c r="AB365" s="98"/>
      <c r="AC365" s="144"/>
      <c r="AD365" s="129"/>
      <c r="AE365" s="136"/>
      <c r="AF365" s="5"/>
      <c r="AG365" s="140"/>
      <c r="AH365" s="126"/>
      <c r="AI365" s="155"/>
      <c r="AJ365" s="123"/>
      <c r="AK365" s="139"/>
      <c r="AL365" s="124"/>
      <c r="AM365" s="155"/>
      <c r="AN365" s="123"/>
      <c r="AO365" s="139"/>
      <c r="AP365" s="124"/>
      <c r="AQ365" s="122">
        <f>VLOOKUP(C365,'10'!$B$8:$H$232,3,FALSE)</f>
        <v>5.9756944444444446E-2</v>
      </c>
      <c r="AR365" s="123">
        <f>VLOOKUP(C365,'10'!$B$8:$H$232,4,FALSE)</f>
        <v>47</v>
      </c>
      <c r="AS365" s="139">
        <f>VLOOKUP(AR365,Баллы!$A$2:$B$101,2)+AT365/2</f>
        <v>49</v>
      </c>
      <c r="AT365" s="124">
        <f>VLOOKUP(C365,'10'!$B$8:$H$232,6,FALSE)</f>
        <v>10</v>
      </c>
      <c r="AU365" s="122">
        <f>VLOOKUP(C365,'11'!$B$9:$H$521,3,FALSE)</f>
        <v>4.8888888888888891E-2</v>
      </c>
      <c r="AV365" s="123">
        <f>VLOOKUP(C365,'11'!$B$9:$H$521,4,FALSE)</f>
        <v>81</v>
      </c>
      <c r="AW365" s="139">
        <f>VLOOKUP(AV365,Баллы!$A$2:$B$101,2)+AX365/2</f>
        <v>14</v>
      </c>
      <c r="AX365" s="124">
        <f>VLOOKUP(C365,'11'!$B$9:$H$521,6,FALSE)</f>
        <v>8</v>
      </c>
    </row>
    <row r="366" spans="1:50" ht="14.4" customHeight="1">
      <c r="A366" s="245">
        <f>IF(D366=0," ",RANK(D366,$D$3:$D$1041,0))</f>
        <v>363</v>
      </c>
      <c r="B366" s="246">
        <v>364</v>
      </c>
      <c r="C366" s="107" t="s">
        <v>1478</v>
      </c>
      <c r="D366" s="115">
        <f>I366+M366+Q366+U366+Y366+AC366+AG366+AK366+AO366+AW366+AS366</f>
        <v>63</v>
      </c>
      <c r="E366" s="115">
        <f>J366+N366+R366+V366+Z366+AD366+AH366+AL366+AP366+AX366+AT366</f>
        <v>10</v>
      </c>
      <c r="F366" s="119">
        <f>COUNTA(H366,L366,P366,T366,X366,AB366,AF366,AJ366,AN366,AV366,AR366)</f>
        <v>2</v>
      </c>
      <c r="G366" s="125"/>
      <c r="H366" s="5"/>
      <c r="I366" s="140"/>
      <c r="J366" s="126"/>
      <c r="K366" s="120"/>
      <c r="L366" s="98"/>
      <c r="M366" s="144"/>
      <c r="N366" s="129"/>
      <c r="O366" s="146"/>
      <c r="P366" s="98"/>
      <c r="Q366" s="144"/>
      <c r="R366" s="147"/>
      <c r="S366" s="121">
        <f>VLOOKUP(C366,'4'!$B$2:$I$1053,3,FALSE)</f>
        <v>1.9421296296296298E-2</v>
      </c>
      <c r="T366" s="5">
        <f>VLOOKUP(C366,'4'!$B$2:$I$1053,4,FALSE)</f>
        <v>52</v>
      </c>
      <c r="U366" s="140">
        <f>VLOOKUP(T366,Баллы!$A$2:$B$101,2)+V366/2</f>
        <v>41.5</v>
      </c>
      <c r="V366" s="130">
        <f>VLOOKUP(C366,'4'!$B$2:$I$1053,6,FALSE)</f>
        <v>5</v>
      </c>
      <c r="W366" s="149"/>
      <c r="X366" s="98"/>
      <c r="Y366" s="144"/>
      <c r="Z366" s="147"/>
      <c r="AA366" s="148"/>
      <c r="AB366" s="98"/>
      <c r="AC366" s="144"/>
      <c r="AD366" s="129"/>
      <c r="AE366" s="136"/>
      <c r="AF366" s="5"/>
      <c r="AG366" s="140"/>
      <c r="AH366" s="126"/>
      <c r="AI366" s="155"/>
      <c r="AJ366" s="123"/>
      <c r="AK366" s="139"/>
      <c r="AL366" s="124"/>
      <c r="AM366" s="155">
        <f>VLOOKUP(C366,'9'!$B$2:$H$1187,3,FALSE)</f>
        <v>2.3310185185185184E-2</v>
      </c>
      <c r="AN366" s="123">
        <f>VLOOKUP(C366,'9'!$B$2:$H$1187,4,FALSE)</f>
        <v>72</v>
      </c>
      <c r="AO366" s="139">
        <f>VLOOKUP(AN366,Баллы!$A$2:$B$101,2)+AP366/2</f>
        <v>21.5</v>
      </c>
      <c r="AP366" s="124">
        <f>VLOOKUP(C366,'9'!$B$2:$H$1187,6,FALSE)</f>
        <v>5</v>
      </c>
      <c r="AQ366" s="122"/>
      <c r="AR366" s="123"/>
      <c r="AS366" s="139"/>
      <c r="AT366" s="124"/>
      <c r="AU366" s="122"/>
      <c r="AV366" s="123"/>
      <c r="AW366" s="139"/>
      <c r="AX366" s="124"/>
    </row>
    <row r="367" spans="1:50" ht="14.4" customHeight="1">
      <c r="A367" s="245">
        <f>IF(D367=0," ",RANK(D367,$D$3:$D$1041,0))</f>
        <v>363</v>
      </c>
      <c r="B367" s="246">
        <v>365</v>
      </c>
      <c r="C367" s="105" t="s">
        <v>1336</v>
      </c>
      <c r="D367" s="115">
        <f>I367+M367+Q367+U367+Y367+AC367+AG367+AK367+AO367+AW367+AS367</f>
        <v>63</v>
      </c>
      <c r="E367" s="115">
        <f>J367+N367+R367+V367+Z367+AD367+AH367+AL367+AP367+AX367+AT367</f>
        <v>10</v>
      </c>
      <c r="F367" s="119">
        <f>COUNTA(H367,L367,P367,T367,X367,AB367,AF367,AJ367,AN367,AV367,AR367)</f>
        <v>1</v>
      </c>
      <c r="G367" s="125"/>
      <c r="H367" s="5"/>
      <c r="I367" s="140"/>
      <c r="J367" s="126"/>
      <c r="K367" s="120"/>
      <c r="L367" s="98"/>
      <c r="M367" s="144"/>
      <c r="N367" s="129"/>
      <c r="O367" s="146"/>
      <c r="P367" s="98"/>
      <c r="Q367" s="144"/>
      <c r="R367" s="147"/>
      <c r="S367" s="121"/>
      <c r="T367" s="5"/>
      <c r="U367" s="140"/>
      <c r="V367" s="130"/>
      <c r="W367" s="149"/>
      <c r="X367" s="98"/>
      <c r="Y367" s="144"/>
      <c r="Z367" s="147"/>
      <c r="AA367" s="148">
        <f>VLOOKUP(C367,'6'!$B$8:$H$202,3,FALSE)</f>
        <v>5.6921296296296296E-2</v>
      </c>
      <c r="AB367" s="98">
        <f>VLOOKUP(C367,'6'!$B$8:$H$202,4,FALSE)</f>
        <v>33</v>
      </c>
      <c r="AC367" s="144">
        <f>VLOOKUP(AB367,Баллы!$A$2:$B$101,2)+AD367/2</f>
        <v>63</v>
      </c>
      <c r="AD367" s="129">
        <f>VLOOKUP(C367,'6'!$B$8:$H$202,6,FALSE)</f>
        <v>10</v>
      </c>
      <c r="AE367" s="136"/>
      <c r="AF367" s="5"/>
      <c r="AG367" s="140"/>
      <c r="AH367" s="126"/>
      <c r="AI367" s="155"/>
      <c r="AJ367" s="123"/>
      <c r="AK367" s="139"/>
      <c r="AL367" s="124"/>
      <c r="AM367" s="155"/>
      <c r="AN367" s="123"/>
      <c r="AO367" s="139"/>
      <c r="AP367" s="124"/>
      <c r="AQ367" s="122"/>
      <c r="AR367" s="123"/>
      <c r="AS367" s="139"/>
      <c r="AT367" s="124"/>
      <c r="AU367" s="122"/>
      <c r="AV367" s="123"/>
      <c r="AW367" s="139"/>
      <c r="AX367" s="124"/>
    </row>
    <row r="368" spans="1:50" ht="14.4" customHeight="1">
      <c r="A368" s="245">
        <f>IF(D368=0," ",RANK(D368,$D$3:$D$1041,0))</f>
        <v>363</v>
      </c>
      <c r="B368" s="246">
        <v>365</v>
      </c>
      <c r="C368" s="283" t="s">
        <v>4574</v>
      </c>
      <c r="D368" s="115">
        <f>I368+M368+Q368+U368+Y368+AC368+AG368+AK368+AO368+AW368+AS368</f>
        <v>63</v>
      </c>
      <c r="E368" s="115">
        <f>J368+N368+R368+V368+Z368+AD368+AH368+AL368+AP368+AX368+AT368</f>
        <v>10</v>
      </c>
      <c r="F368" s="119">
        <f>COUNTA(H368,L368,P368,T368,X368,AB368,AF368,AJ368,AN368,AV368,AR368)</f>
        <v>1</v>
      </c>
      <c r="G368" s="125"/>
      <c r="H368" s="5"/>
      <c r="I368" s="140"/>
      <c r="J368" s="126"/>
      <c r="K368" s="120"/>
      <c r="L368" s="98"/>
      <c r="M368" s="144"/>
      <c r="N368" s="129"/>
      <c r="O368" s="146"/>
      <c r="P368" s="98"/>
      <c r="Q368" s="144"/>
      <c r="R368" s="147"/>
      <c r="S368" s="121"/>
      <c r="T368" s="5"/>
      <c r="U368" s="140"/>
      <c r="V368" s="130"/>
      <c r="W368" s="149"/>
      <c r="X368" s="98"/>
      <c r="Y368" s="144"/>
      <c r="Z368" s="147"/>
      <c r="AA368" s="148"/>
      <c r="AB368" s="98"/>
      <c r="AC368" s="144"/>
      <c r="AD368" s="129"/>
      <c r="AE368" s="136"/>
      <c r="AF368" s="5"/>
      <c r="AG368" s="140"/>
      <c r="AH368" s="126"/>
      <c r="AI368" s="155"/>
      <c r="AJ368" s="123"/>
      <c r="AK368" s="139"/>
      <c r="AL368" s="124"/>
      <c r="AM368" s="155">
        <f>VLOOKUP(C368,'9'!$B$2:$H$1187,3,FALSE)</f>
        <v>4.1134259259259259E-2</v>
      </c>
      <c r="AN368" s="123">
        <f>VLOOKUP(C368,'9'!$B$2:$H$1187,4,FALSE)</f>
        <v>33</v>
      </c>
      <c r="AO368" s="139">
        <f>VLOOKUP(AN368,Баллы!$A$2:$B$101,2)+AP368/2</f>
        <v>63</v>
      </c>
      <c r="AP368" s="124">
        <f>VLOOKUP(C368,'9'!$B$2:$H$1187,6,FALSE)</f>
        <v>10</v>
      </c>
      <c r="AQ368" s="122"/>
      <c r="AR368" s="123"/>
      <c r="AS368" s="139"/>
      <c r="AT368" s="124"/>
      <c r="AU368" s="122"/>
      <c r="AV368" s="123"/>
      <c r="AW368" s="139"/>
      <c r="AX368" s="124"/>
    </row>
    <row r="369" spans="1:50" ht="14.4" customHeight="1">
      <c r="A369" s="245">
        <f>IF(D369=0," ",RANK(D369,$D$3:$D$1041,0))</f>
        <v>367</v>
      </c>
      <c r="B369" s="246">
        <v>367</v>
      </c>
      <c r="C369" s="104" t="s">
        <v>6244</v>
      </c>
      <c r="D369" s="115">
        <f>I369+M369+Q369+U369+Y369+AC369+AG369+AK369+AO369+AW369+AS369</f>
        <v>62.5</v>
      </c>
      <c r="E369" s="115">
        <f>J369+N369+R369+V369+Z369+AD369+AH369+AL369+AP369+AX369+AT369</f>
        <v>15</v>
      </c>
      <c r="F369" s="119">
        <f>COUNTA(H369,L369,P369,T369,X369,AB369,AF369,AJ369,AN369,AV369,AR369)</f>
        <v>1</v>
      </c>
      <c r="G369" s="125"/>
      <c r="H369" s="5"/>
      <c r="I369" s="140"/>
      <c r="J369" s="126"/>
      <c r="K369" s="120"/>
      <c r="L369" s="98"/>
      <c r="M369" s="144"/>
      <c r="N369" s="129"/>
      <c r="O369" s="146"/>
      <c r="P369" s="98"/>
      <c r="Q369" s="144"/>
      <c r="R369" s="147"/>
      <c r="S369" s="121"/>
      <c r="T369" s="5"/>
      <c r="U369" s="140"/>
      <c r="V369" s="130"/>
      <c r="W369" s="149"/>
      <c r="X369" s="98"/>
      <c r="Y369" s="144"/>
      <c r="Z369" s="147"/>
      <c r="AA369" s="148"/>
      <c r="AB369" s="98"/>
      <c r="AC369" s="144"/>
      <c r="AD369" s="129"/>
      <c r="AE369" s="136"/>
      <c r="AF369" s="5"/>
      <c r="AG369" s="140"/>
      <c r="AH369" s="126"/>
      <c r="AI369" s="155"/>
      <c r="AJ369" s="123"/>
      <c r="AK369" s="139"/>
      <c r="AL369" s="124"/>
      <c r="AM369" s="155"/>
      <c r="AN369" s="123"/>
      <c r="AO369" s="139"/>
      <c r="AP369" s="124"/>
      <c r="AQ369" s="122"/>
      <c r="AR369" s="123"/>
      <c r="AS369" s="139"/>
      <c r="AT369" s="124"/>
      <c r="AU369" s="122">
        <f>VLOOKUP(C369,'11'!$B$9:$H$521,3,FALSE)</f>
        <v>7.1585648148148148E-2</v>
      </c>
      <c r="AV369" s="123">
        <f>VLOOKUP(C369,'11'!$B$9:$H$521,4,FALSE)</f>
        <v>36</v>
      </c>
      <c r="AW369" s="139">
        <f>VLOOKUP(AV369,Баллы!$A$2:$B$101,2)+AX369/2</f>
        <v>62.5</v>
      </c>
      <c r="AX369" s="124">
        <f>VLOOKUP(C369,'11'!$B$9:$H$521,6,FALSE)</f>
        <v>15</v>
      </c>
    </row>
    <row r="370" spans="1:50" ht="14.4" customHeight="1">
      <c r="A370" s="245">
        <f>IF(D370=0," ",RANK(D370,$D$3:$D$1041,0))</f>
        <v>367</v>
      </c>
      <c r="B370" s="246">
        <v>368</v>
      </c>
      <c r="C370" s="104" t="s">
        <v>499</v>
      </c>
      <c r="D370" s="115">
        <f>I370+M370+Q370+U370+Y370+AC370+AG370+AK370+AO370+AW370+AS370</f>
        <v>62.5</v>
      </c>
      <c r="E370" s="115">
        <f>J370+N370+R370+V370+Z370+AD370+AH370+AL370+AP370+AX370+AT370</f>
        <v>5</v>
      </c>
      <c r="F370" s="119">
        <f>COUNTA(H370,L370,P370,T370,X370,AB370,AF370,AJ370,AN370,AV370,AR370)</f>
        <v>1</v>
      </c>
      <c r="G370" s="125"/>
      <c r="H370" s="5"/>
      <c r="I370" s="140"/>
      <c r="J370" s="126"/>
      <c r="K370" s="120">
        <f>VLOOKUP(C370,'2'!$B$101:$H$575,3,FALSE)</f>
        <v>2.4143518518518519E-2</v>
      </c>
      <c r="L370" s="98">
        <f>VLOOKUP(C370,'2'!$B$101:$H$575,4,FALSE)</f>
        <v>31</v>
      </c>
      <c r="M370" s="144">
        <f>VLOOKUP(L370,Баллы!$A$2:$B$101,2)+N370/2</f>
        <v>62.5</v>
      </c>
      <c r="N370" s="129">
        <f>VLOOKUP(C370,'2'!$B$101:$H$575,6,FALSE)</f>
        <v>5</v>
      </c>
      <c r="O370" s="146"/>
      <c r="P370" s="98"/>
      <c r="Q370" s="144"/>
      <c r="R370" s="147"/>
      <c r="S370" s="121"/>
      <c r="T370" s="5"/>
      <c r="U370" s="140"/>
      <c r="V370" s="130"/>
      <c r="W370" s="149"/>
      <c r="X370" s="98"/>
      <c r="Y370" s="144"/>
      <c r="Z370" s="147"/>
      <c r="AA370" s="148"/>
      <c r="AB370" s="98"/>
      <c r="AC370" s="144"/>
      <c r="AD370" s="129"/>
      <c r="AE370" s="136"/>
      <c r="AF370" s="5"/>
      <c r="AG370" s="140"/>
      <c r="AH370" s="126"/>
      <c r="AI370" s="155"/>
      <c r="AJ370" s="123"/>
      <c r="AK370" s="139"/>
      <c r="AL370" s="124"/>
      <c r="AM370" s="155"/>
      <c r="AN370" s="123"/>
      <c r="AO370" s="139"/>
      <c r="AP370" s="124"/>
      <c r="AQ370" s="122"/>
      <c r="AR370" s="123"/>
      <c r="AS370" s="139"/>
      <c r="AT370" s="124"/>
      <c r="AU370" s="122"/>
      <c r="AV370" s="123"/>
      <c r="AW370" s="139"/>
      <c r="AX370" s="124"/>
    </row>
    <row r="371" spans="1:50" ht="14.4" customHeight="1">
      <c r="A371" s="245">
        <f>IF(D371=0," ",RANK(D371,$D$3:$D$1041,0))</f>
        <v>367</v>
      </c>
      <c r="B371" s="246">
        <v>368</v>
      </c>
      <c r="C371" s="283" t="s">
        <v>5060</v>
      </c>
      <c r="D371" s="115">
        <f>I371+M371+Q371+U371+Y371+AC371+AG371+AK371+AO371+AW371+AS371</f>
        <v>62.5</v>
      </c>
      <c r="E371" s="115">
        <f>J371+N371+R371+V371+Z371+AD371+AH371+AL371+AP371+AX371+AT371</f>
        <v>5</v>
      </c>
      <c r="F371" s="119">
        <f>COUNTA(H371,L371,P371,T371,X371,AB371,AF371,AJ371,AN371,AV371,AR371)</f>
        <v>1</v>
      </c>
      <c r="G371" s="125"/>
      <c r="H371" s="5"/>
      <c r="I371" s="140"/>
      <c r="J371" s="126"/>
      <c r="K371" s="120"/>
      <c r="L371" s="98"/>
      <c r="M371" s="144"/>
      <c r="N371" s="129"/>
      <c r="O371" s="146"/>
      <c r="P371" s="98"/>
      <c r="Q371" s="144"/>
      <c r="R371" s="147"/>
      <c r="S371" s="121"/>
      <c r="T371" s="5"/>
      <c r="U371" s="140"/>
      <c r="V371" s="130"/>
      <c r="W371" s="149"/>
      <c r="X371" s="98"/>
      <c r="Y371" s="144"/>
      <c r="Z371" s="147"/>
      <c r="AA371" s="148"/>
      <c r="AB371" s="98"/>
      <c r="AC371" s="144"/>
      <c r="AD371" s="129"/>
      <c r="AE371" s="136"/>
      <c r="AF371" s="5"/>
      <c r="AG371" s="140"/>
      <c r="AH371" s="126"/>
      <c r="AI371" s="155"/>
      <c r="AJ371" s="123"/>
      <c r="AK371" s="139"/>
      <c r="AL371" s="124"/>
      <c r="AM371" s="155">
        <f>VLOOKUP(C371,'9'!$B$2:$H$1187,3,FALSE)</f>
        <v>2.1087962962962965E-2</v>
      </c>
      <c r="AN371" s="123">
        <f>VLOOKUP(C371,'9'!$B$2:$H$1187,4,FALSE)</f>
        <v>31</v>
      </c>
      <c r="AO371" s="139">
        <f>VLOOKUP(AN371,Баллы!$A$2:$B$101,2)+AP371/2</f>
        <v>62.5</v>
      </c>
      <c r="AP371" s="124">
        <f>VLOOKUP(C371,'9'!$B$2:$H$1187,6,FALSE)</f>
        <v>5</v>
      </c>
      <c r="AQ371" s="122"/>
      <c r="AR371" s="123"/>
      <c r="AS371" s="139"/>
      <c r="AT371" s="124"/>
      <c r="AU371" s="122"/>
      <c r="AV371" s="123"/>
      <c r="AW371" s="139"/>
      <c r="AX371" s="124"/>
    </row>
    <row r="372" spans="1:50" ht="14.4" customHeight="1">
      <c r="A372" s="245">
        <f>IF(D372=0," ",RANK(D372,$D$3:$D$1041,0))</f>
        <v>370</v>
      </c>
      <c r="B372" s="246">
        <v>370</v>
      </c>
      <c r="C372" s="104" t="s">
        <v>2047</v>
      </c>
      <c r="D372" s="115">
        <f>I372+M372+Q372+U372+Y372+AC372+AG372+AK372+AO372+AW372+AS372</f>
        <v>62</v>
      </c>
      <c r="E372" s="115">
        <f>J372+N372+R372+V372+Z372+AD372+AH372+AL372+AP372+AX372+AT372</f>
        <v>20</v>
      </c>
      <c r="F372" s="119">
        <f>COUNTA(H372,L372,P372,T372,X372,AB372,AF372,AJ372,AN372,AV372,AR372)</f>
        <v>3</v>
      </c>
      <c r="G372" s="125">
        <f>VLOOKUP(C372,'1'!$B$46:$H$384,3,FALSE)</f>
        <v>5.5856481481481479E-2</v>
      </c>
      <c r="H372" s="5">
        <f>VLOOKUP(C372,'1'!$B$46:$H$384,4,FALSE)</f>
        <v>71</v>
      </c>
      <c r="I372" s="140">
        <f>VLOOKUP(H372,Баллы!$A$2:$B$101,2)+J372/2</f>
        <v>25</v>
      </c>
      <c r="J372" s="126">
        <f>VLOOKUP(C372,'1'!$B$46:$H$384,6,FALSE)</f>
        <v>10</v>
      </c>
      <c r="K372" s="120">
        <f>VLOOKUP(C372,'2'!$B$101:$H$575,3,FALSE)</f>
        <v>2.6504629629629628E-2</v>
      </c>
      <c r="L372" s="98">
        <f>VLOOKUP(C372,'2'!$B$101:$H$575,4,FALSE)</f>
        <v>60</v>
      </c>
      <c r="M372" s="144">
        <f>VLOOKUP(L372,Баллы!$A$2:$B$101,2)+N372/2</f>
        <v>33.5</v>
      </c>
      <c r="N372" s="129">
        <f>VLOOKUP(C372,'2'!$B$101:$H$575,6,FALSE)</f>
        <v>5</v>
      </c>
      <c r="O372" s="146"/>
      <c r="P372" s="98"/>
      <c r="Q372" s="144"/>
      <c r="R372" s="147"/>
      <c r="S372" s="121">
        <f>VLOOKUP(C372,'4'!$B$2:$I$1053,3,FALSE)</f>
        <v>2.2013888888888888E-2</v>
      </c>
      <c r="T372" s="5">
        <f>VLOOKUP(C372,'4'!$B$2:$I$1053,4,FALSE)</f>
        <v>113</v>
      </c>
      <c r="U372" s="140">
        <f>VLOOKUP(T372,Баллы!$A$2:$B$101,2)+V372/2</f>
        <v>3.5</v>
      </c>
      <c r="V372" s="130">
        <f>VLOOKUP(C372,'4'!$B$2:$I$1053,6,FALSE)</f>
        <v>5</v>
      </c>
      <c r="W372" s="149"/>
      <c r="X372" s="98"/>
      <c r="Y372" s="144"/>
      <c r="Z372" s="147"/>
      <c r="AA372" s="148"/>
      <c r="AB372" s="98"/>
      <c r="AC372" s="144"/>
      <c r="AD372" s="129"/>
      <c r="AE372" s="136"/>
      <c r="AF372" s="5"/>
      <c r="AG372" s="140"/>
      <c r="AH372" s="126"/>
      <c r="AI372" s="155"/>
      <c r="AJ372" s="123"/>
      <c r="AK372" s="139"/>
      <c r="AL372" s="124"/>
      <c r="AM372" s="155"/>
      <c r="AN372" s="123"/>
      <c r="AO372" s="139"/>
      <c r="AP372" s="124"/>
      <c r="AQ372" s="122"/>
      <c r="AR372" s="123"/>
      <c r="AS372" s="139"/>
      <c r="AT372" s="124"/>
      <c r="AU372" s="122"/>
      <c r="AV372" s="123"/>
      <c r="AW372" s="139"/>
      <c r="AX372" s="124"/>
    </row>
    <row r="373" spans="1:50" ht="14.4" customHeight="1">
      <c r="A373" s="245">
        <f>IF(D373=0," ",RANK(D373,$D$3:$D$1041,0))</f>
        <v>370</v>
      </c>
      <c r="B373" s="246">
        <v>371</v>
      </c>
      <c r="C373" s="107" t="s">
        <v>2146</v>
      </c>
      <c r="D373" s="115">
        <f>I373+M373+Q373+U373+Y373+AC373+AG373+AK373+AO373+AW373+AS373</f>
        <v>62</v>
      </c>
      <c r="E373" s="115">
        <f>J373+N373+R373+V373+Z373+AD373+AH373+AL373+AP373+AX373+AT373</f>
        <v>10</v>
      </c>
      <c r="F373" s="119">
        <f>COUNTA(H373,L373,P373,T373,X373,AB373,AF373,AJ373,AN373,AV373,AR373)</f>
        <v>1</v>
      </c>
      <c r="G373" s="125"/>
      <c r="H373" s="5"/>
      <c r="I373" s="140"/>
      <c r="J373" s="126"/>
      <c r="K373" s="120"/>
      <c r="L373" s="98"/>
      <c r="M373" s="144"/>
      <c r="N373" s="129"/>
      <c r="O373" s="146"/>
      <c r="P373" s="98"/>
      <c r="Q373" s="144"/>
      <c r="R373" s="147"/>
      <c r="S373" s="121">
        <f>VLOOKUP(C373,'4'!$B$2:$I$1053,3,FALSE)</f>
        <v>4.0636574074074075E-2</v>
      </c>
      <c r="T373" s="14">
        <f>VLOOKUP(C373,'4'!$B$2:$I$1053,4,FALSE)</f>
        <v>34</v>
      </c>
      <c r="U373" s="140">
        <f>VLOOKUP(T373,Баллы!$A$2:$B$101,2)+V373/2</f>
        <v>62</v>
      </c>
      <c r="V373" s="130">
        <f>VLOOKUP(C373,'4'!$B$2:$I$1053,6,FALSE)</f>
        <v>10</v>
      </c>
      <c r="W373" s="149"/>
      <c r="X373" s="98"/>
      <c r="Y373" s="144"/>
      <c r="Z373" s="147"/>
      <c r="AA373" s="148"/>
      <c r="AB373" s="98"/>
      <c r="AC373" s="144"/>
      <c r="AD373" s="129"/>
      <c r="AE373" s="136"/>
      <c r="AF373" s="5"/>
      <c r="AG373" s="140"/>
      <c r="AH373" s="126"/>
      <c r="AI373" s="155"/>
      <c r="AJ373" s="123"/>
      <c r="AK373" s="139"/>
      <c r="AL373" s="124"/>
      <c r="AM373" s="155"/>
      <c r="AN373" s="123"/>
      <c r="AO373" s="139"/>
      <c r="AP373" s="124"/>
      <c r="AQ373" s="122"/>
      <c r="AR373" s="123"/>
      <c r="AS373" s="139"/>
      <c r="AT373" s="124"/>
      <c r="AU373" s="122"/>
      <c r="AV373" s="123"/>
      <c r="AW373" s="139"/>
      <c r="AX373" s="124"/>
    </row>
    <row r="374" spans="1:50" ht="14.4" customHeight="1">
      <c r="A374" s="245">
        <f>IF(D374=0," ",RANK(D374,$D$3:$D$1041,0))</f>
        <v>370</v>
      </c>
      <c r="B374" s="246">
        <v>371</v>
      </c>
      <c r="C374" s="108" t="s">
        <v>162</v>
      </c>
      <c r="D374" s="115">
        <f>I374+M374+Q374+U374+Y374+AC374+AG374+AK374+AO374+AW374+AS374</f>
        <v>62</v>
      </c>
      <c r="E374" s="115">
        <f>J374+N374+R374+V374+Z374+AD374+AH374+AL374+AP374+AX374+AT374</f>
        <v>10</v>
      </c>
      <c r="F374" s="119">
        <f>COUNTA(H374,L374,P374,T374,X374,AB374,AF374,AJ374,AN374,AV374,AR374)</f>
        <v>1</v>
      </c>
      <c r="G374" s="125"/>
      <c r="H374" s="5"/>
      <c r="I374" s="140"/>
      <c r="J374" s="126"/>
      <c r="K374" s="120"/>
      <c r="L374" s="98"/>
      <c r="M374" s="144"/>
      <c r="N374" s="129"/>
      <c r="O374" s="146"/>
      <c r="P374" s="98"/>
      <c r="Q374" s="144"/>
      <c r="R374" s="147"/>
      <c r="S374" s="121"/>
      <c r="T374" s="5"/>
      <c r="U374" s="140"/>
      <c r="V374" s="130"/>
      <c r="W374" s="149">
        <f>VLOOKUP(C374,'5'!$B$50:$H$423,3,FALSE)</f>
        <v>4.614583333333333E-2</v>
      </c>
      <c r="X374" s="98">
        <f>VLOOKUP(C374,'5'!$B$50:$H$423,4,FALSE)</f>
        <v>34</v>
      </c>
      <c r="Y374" s="144">
        <f>VLOOKUP(X374,Баллы!$A$2:$B$101,2)+Z374/2</f>
        <v>62</v>
      </c>
      <c r="Z374" s="147">
        <f>VLOOKUP(C374,'5'!$B$50:$H$423,6,FALSE)</f>
        <v>10</v>
      </c>
      <c r="AA374" s="148"/>
      <c r="AB374" s="98"/>
      <c r="AC374" s="144"/>
      <c r="AD374" s="129"/>
      <c r="AE374" s="136"/>
      <c r="AF374" s="5"/>
      <c r="AG374" s="140"/>
      <c r="AH374" s="126"/>
      <c r="AI374" s="155"/>
      <c r="AJ374" s="123"/>
      <c r="AK374" s="139"/>
      <c r="AL374" s="124"/>
      <c r="AM374" s="155"/>
      <c r="AN374" s="123"/>
      <c r="AO374" s="139"/>
      <c r="AP374" s="124"/>
      <c r="AQ374" s="122"/>
      <c r="AR374" s="123"/>
      <c r="AS374" s="139"/>
      <c r="AT374" s="124"/>
      <c r="AU374" s="122"/>
      <c r="AV374" s="123"/>
      <c r="AW374" s="139"/>
      <c r="AX374" s="124"/>
    </row>
    <row r="375" spans="1:50" ht="14.4" customHeight="1">
      <c r="A375" s="245">
        <f>IF(D375=0," ",RANK(D375,$D$3:$D$1041,0))</f>
        <v>370</v>
      </c>
      <c r="B375" s="246">
        <v>371</v>
      </c>
      <c r="C375" s="105" t="s">
        <v>69</v>
      </c>
      <c r="D375" s="115">
        <f>I375+M375+Q375+U375+Y375+AC375+AG375+AK375+AO375+AW375+AS375</f>
        <v>62</v>
      </c>
      <c r="E375" s="115">
        <f>J375+N375+R375+V375+Z375+AD375+AH375+AL375+AP375+AX375+AT375</f>
        <v>10</v>
      </c>
      <c r="F375" s="119">
        <f>COUNTA(H375,L375,P375,T375,X375,AB375,AF375,AJ375,AN375,AV375,AR375)</f>
        <v>1</v>
      </c>
      <c r="G375" s="125"/>
      <c r="H375" s="5"/>
      <c r="I375" s="140"/>
      <c r="J375" s="126"/>
      <c r="K375" s="120"/>
      <c r="L375" s="98"/>
      <c r="M375" s="144"/>
      <c r="N375" s="129"/>
      <c r="O375" s="146"/>
      <c r="P375" s="98"/>
      <c r="Q375" s="144"/>
      <c r="R375" s="147"/>
      <c r="S375" s="121"/>
      <c r="T375" s="5"/>
      <c r="U375" s="140"/>
      <c r="V375" s="130"/>
      <c r="W375" s="149"/>
      <c r="X375" s="98"/>
      <c r="Y375" s="144"/>
      <c r="Z375" s="147"/>
      <c r="AA375" s="148">
        <f>VLOOKUP(C375,'6'!$B$8:$H$202,3,FALSE)</f>
        <v>5.7002314814814818E-2</v>
      </c>
      <c r="AB375" s="98">
        <f>VLOOKUP(C375,'6'!$B$8:$H$202,4,FALSE)</f>
        <v>34</v>
      </c>
      <c r="AC375" s="144">
        <f>VLOOKUP(AB375,Баллы!$A$2:$B$101,2)+AD375/2</f>
        <v>62</v>
      </c>
      <c r="AD375" s="129">
        <f>VLOOKUP(C375,'6'!$B$8:$H$202,6,FALSE)</f>
        <v>10</v>
      </c>
      <c r="AE375" s="136"/>
      <c r="AF375" s="5"/>
      <c r="AG375" s="140"/>
      <c r="AH375" s="126"/>
      <c r="AI375" s="155"/>
      <c r="AJ375" s="123"/>
      <c r="AK375" s="139"/>
      <c r="AL375" s="124"/>
      <c r="AM375" s="155"/>
      <c r="AN375" s="123"/>
      <c r="AO375" s="139"/>
      <c r="AP375" s="124"/>
      <c r="AQ375" s="122"/>
      <c r="AR375" s="123"/>
      <c r="AS375" s="139"/>
      <c r="AT375" s="124"/>
      <c r="AU375" s="122"/>
      <c r="AV375" s="123"/>
      <c r="AW375" s="139"/>
      <c r="AX375" s="124"/>
    </row>
    <row r="376" spans="1:50" ht="14.4" customHeight="1">
      <c r="A376" s="245">
        <f>IF(D376=0," ",RANK(D376,$D$3:$D$1041,0))</f>
        <v>370</v>
      </c>
      <c r="B376" s="246">
        <v>371</v>
      </c>
      <c r="C376" s="283" t="s">
        <v>4576</v>
      </c>
      <c r="D376" s="115">
        <f>I376+M376+Q376+U376+Y376+AC376+AG376+AK376+AO376+AW376+AS376</f>
        <v>62</v>
      </c>
      <c r="E376" s="115">
        <f>J376+N376+R376+V376+Z376+AD376+AH376+AL376+AP376+AX376+AT376</f>
        <v>10</v>
      </c>
      <c r="F376" s="119">
        <f>COUNTA(H376,L376,P376,T376,X376,AB376,AF376,AJ376,AN376,AV376,AR376)</f>
        <v>1</v>
      </c>
      <c r="G376" s="125"/>
      <c r="H376" s="5"/>
      <c r="I376" s="140"/>
      <c r="J376" s="126"/>
      <c r="K376" s="120"/>
      <c r="L376" s="98"/>
      <c r="M376" s="144"/>
      <c r="N376" s="129"/>
      <c r="O376" s="146"/>
      <c r="P376" s="98"/>
      <c r="Q376" s="144"/>
      <c r="R376" s="147"/>
      <c r="S376" s="121"/>
      <c r="T376" s="5"/>
      <c r="U376" s="140"/>
      <c r="V376" s="130"/>
      <c r="W376" s="149"/>
      <c r="X376" s="98"/>
      <c r="Y376" s="144"/>
      <c r="Z376" s="147"/>
      <c r="AA376" s="148"/>
      <c r="AB376" s="98"/>
      <c r="AC376" s="144"/>
      <c r="AD376" s="129"/>
      <c r="AE376" s="136"/>
      <c r="AF376" s="5"/>
      <c r="AG376" s="140"/>
      <c r="AH376" s="126"/>
      <c r="AI376" s="155"/>
      <c r="AJ376" s="123"/>
      <c r="AK376" s="139"/>
      <c r="AL376" s="124"/>
      <c r="AM376" s="155">
        <f>VLOOKUP(C376,'9'!$B$2:$H$1187,3,FALSE)</f>
        <v>4.0520833333333332E-2</v>
      </c>
      <c r="AN376" s="123">
        <f>VLOOKUP(C376,'9'!$B$2:$H$1187,4,FALSE)</f>
        <v>34</v>
      </c>
      <c r="AO376" s="139">
        <f>VLOOKUP(AN376,Баллы!$A$2:$B$101,2)+AP376/2</f>
        <v>62</v>
      </c>
      <c r="AP376" s="124">
        <f>VLOOKUP(C376,'9'!$B$2:$H$1187,6,FALSE)</f>
        <v>10</v>
      </c>
      <c r="AQ376" s="122"/>
      <c r="AR376" s="123"/>
      <c r="AS376" s="139"/>
      <c r="AT376" s="124"/>
      <c r="AU376" s="122"/>
      <c r="AV376" s="123"/>
      <c r="AW376" s="139"/>
      <c r="AX376" s="124"/>
    </row>
    <row r="377" spans="1:50" ht="14.4" customHeight="1">
      <c r="A377" s="245">
        <f>IF(D377=0," ",RANK(D377,$D$3:$D$1041,0))</f>
        <v>375</v>
      </c>
      <c r="B377" s="246">
        <v>375</v>
      </c>
      <c r="C377" s="104" t="s">
        <v>125</v>
      </c>
      <c r="D377" s="115">
        <f>I377+M377+Q377+U377+Y377+AC377+AG377+AK377+AO377+AW377+AS377</f>
        <v>61.5</v>
      </c>
      <c r="E377" s="115">
        <f>J377+N377+R377+V377+Z377+AD377+AH377+AL377+AP377+AX377+AT377</f>
        <v>15</v>
      </c>
      <c r="F377" s="119">
        <f>COUNTA(H377,L377,P377,T377,X377,AB377,AF377,AJ377,AN377,AV377,AR377)</f>
        <v>1</v>
      </c>
      <c r="G377" s="125"/>
      <c r="H377" s="5"/>
      <c r="I377" s="140"/>
      <c r="J377" s="126"/>
      <c r="K377" s="120">
        <f>VLOOKUP(C377,'2'!$B$101:$H$575,3,FALSE)</f>
        <v>6.3587962962962971E-2</v>
      </c>
      <c r="L377" s="98">
        <f>VLOOKUP(C377,'2'!$B$101:$H$575,4,FALSE)</f>
        <v>37</v>
      </c>
      <c r="M377" s="144">
        <f>VLOOKUP(L377,Баллы!$A$2:$B$101,2)+N377/2</f>
        <v>61.5</v>
      </c>
      <c r="N377" s="129">
        <f>VLOOKUP(C377,'2'!$B$101:$H$575,6,FALSE)</f>
        <v>15</v>
      </c>
      <c r="O377" s="146"/>
      <c r="P377" s="98"/>
      <c r="Q377" s="144"/>
      <c r="R377" s="147"/>
      <c r="S377" s="121"/>
      <c r="T377" s="5"/>
      <c r="U377" s="140"/>
      <c r="V377" s="130"/>
      <c r="W377" s="149"/>
      <c r="X377" s="98"/>
      <c r="Y377" s="144"/>
      <c r="Z377" s="147"/>
      <c r="AA377" s="148"/>
      <c r="AB377" s="98"/>
      <c r="AC377" s="144"/>
      <c r="AD377" s="129"/>
      <c r="AE377" s="136"/>
      <c r="AF377" s="5"/>
      <c r="AG377" s="140"/>
      <c r="AH377" s="126"/>
      <c r="AI377" s="155"/>
      <c r="AJ377" s="123"/>
      <c r="AK377" s="139"/>
      <c r="AL377" s="124"/>
      <c r="AM377" s="155"/>
      <c r="AN377" s="123"/>
      <c r="AO377" s="139"/>
      <c r="AP377" s="124"/>
      <c r="AQ377" s="122"/>
      <c r="AR377" s="123"/>
      <c r="AS377" s="139"/>
      <c r="AT377" s="124"/>
      <c r="AU377" s="122"/>
      <c r="AV377" s="123"/>
      <c r="AW377" s="139"/>
      <c r="AX377" s="124"/>
    </row>
    <row r="378" spans="1:50" ht="14.4" customHeight="1">
      <c r="A378" s="245">
        <f>IF(D378=0," ",RANK(D378,$D$3:$D$1041,0))</f>
        <v>375</v>
      </c>
      <c r="B378" s="246">
        <v>376</v>
      </c>
      <c r="C378" s="283" t="s">
        <v>5062</v>
      </c>
      <c r="D378" s="115">
        <f>I378+M378+Q378+U378+Y378+AC378+AG378+AK378+AO378+AW378+AS378</f>
        <v>61.5</v>
      </c>
      <c r="E378" s="115">
        <f>J378+N378+R378+V378+Z378+AD378+AH378+AL378+AP378+AX378+AT378</f>
        <v>5</v>
      </c>
      <c r="F378" s="119">
        <f>COUNTA(H378,L378,P378,T378,X378,AB378,AF378,AJ378,AN378,AV378,AR378)</f>
        <v>1</v>
      </c>
      <c r="G378" s="125"/>
      <c r="H378" s="5"/>
      <c r="I378" s="140"/>
      <c r="J378" s="126"/>
      <c r="K378" s="120"/>
      <c r="L378" s="98"/>
      <c r="M378" s="144"/>
      <c r="N378" s="129"/>
      <c r="O378" s="146"/>
      <c r="P378" s="98"/>
      <c r="Q378" s="144"/>
      <c r="R378" s="147"/>
      <c r="S378" s="121"/>
      <c r="T378" s="5"/>
      <c r="U378" s="140"/>
      <c r="V378" s="130"/>
      <c r="W378" s="149"/>
      <c r="X378" s="98"/>
      <c r="Y378" s="144"/>
      <c r="Z378" s="147"/>
      <c r="AA378" s="148"/>
      <c r="AB378" s="98"/>
      <c r="AC378" s="144"/>
      <c r="AD378" s="129"/>
      <c r="AE378" s="136"/>
      <c r="AF378" s="5"/>
      <c r="AG378" s="140"/>
      <c r="AH378" s="126"/>
      <c r="AI378" s="155"/>
      <c r="AJ378" s="123"/>
      <c r="AK378" s="139"/>
      <c r="AL378" s="124"/>
      <c r="AM378" s="155">
        <f>VLOOKUP(C378,'9'!$B$2:$H$1187,3,FALSE)</f>
        <v>2.1597222222222223E-2</v>
      </c>
      <c r="AN378" s="123">
        <f>VLOOKUP(C378,'9'!$B$2:$H$1187,4,FALSE)</f>
        <v>32</v>
      </c>
      <c r="AO378" s="139">
        <f>VLOOKUP(AN378,Баллы!$A$2:$B$101,2)+AP378/2</f>
        <v>61.5</v>
      </c>
      <c r="AP378" s="124">
        <f>VLOOKUP(C378,'9'!$B$2:$H$1187,6,FALSE)</f>
        <v>5</v>
      </c>
      <c r="AQ378" s="122"/>
      <c r="AR378" s="123"/>
      <c r="AS378" s="139"/>
      <c r="AT378" s="124"/>
      <c r="AU378" s="122"/>
      <c r="AV378" s="123"/>
      <c r="AW378" s="139"/>
      <c r="AX378" s="124"/>
    </row>
    <row r="379" spans="1:50" ht="14.4" customHeight="1">
      <c r="A379" s="245">
        <f>IF(D379=0," ",RANK(D379,$D$3:$D$1041,0))</f>
        <v>377</v>
      </c>
      <c r="B379" s="246">
        <v>377</v>
      </c>
      <c r="C379" s="107" t="s">
        <v>2360</v>
      </c>
      <c r="D379" s="115">
        <f>I379+M379+Q379+U379+Y379+AC379+AG379+AK379+AO379+AW379+AS379</f>
        <v>61</v>
      </c>
      <c r="E379" s="115">
        <f>J379+N379+R379+V379+Z379+AD379+AH379+AL379+AP379+AX379+AT379</f>
        <v>10</v>
      </c>
      <c r="F379" s="119">
        <f>COUNTA(H379,L379,P379,T379,X379,AB379,AF379,AJ379,AN379,AV379,AR379)</f>
        <v>1</v>
      </c>
      <c r="G379" s="125"/>
      <c r="H379" s="5"/>
      <c r="I379" s="140"/>
      <c r="J379" s="126"/>
      <c r="K379" s="120"/>
      <c r="L379" s="98"/>
      <c r="M379" s="144"/>
      <c r="N379" s="129"/>
      <c r="O379" s="146"/>
      <c r="P379" s="98"/>
      <c r="Q379" s="144"/>
      <c r="R379" s="147"/>
      <c r="S379" s="121">
        <f>VLOOKUP(C379,'4'!$B$2:$I$1053,3,FALSE)</f>
        <v>4.0821759259259259E-2</v>
      </c>
      <c r="T379" s="14">
        <f>VLOOKUP(C379,'4'!$B$2:$I$1053,4,FALSE)</f>
        <v>35</v>
      </c>
      <c r="U379" s="140">
        <f>VLOOKUP(T379,Баллы!$A$2:$B$101,2)+V379/2</f>
        <v>61</v>
      </c>
      <c r="V379" s="130">
        <f>VLOOKUP(C379,'4'!$B$2:$I$1053,6,FALSE)</f>
        <v>10</v>
      </c>
      <c r="W379" s="149"/>
      <c r="X379" s="98"/>
      <c r="Y379" s="144"/>
      <c r="Z379" s="147"/>
      <c r="AA379" s="148"/>
      <c r="AB379" s="98"/>
      <c r="AC379" s="144"/>
      <c r="AD379" s="129"/>
      <c r="AE379" s="136"/>
      <c r="AF379" s="5"/>
      <c r="AG379" s="140"/>
      <c r="AH379" s="126"/>
      <c r="AI379" s="155"/>
      <c r="AJ379" s="123"/>
      <c r="AK379" s="139"/>
      <c r="AL379" s="124"/>
      <c r="AM379" s="155"/>
      <c r="AN379" s="123"/>
      <c r="AO379" s="139"/>
      <c r="AP379" s="124"/>
      <c r="AQ379" s="122"/>
      <c r="AR379" s="123"/>
      <c r="AS379" s="139"/>
      <c r="AT379" s="124"/>
      <c r="AU379" s="122"/>
      <c r="AV379" s="123"/>
      <c r="AW379" s="139"/>
      <c r="AX379" s="124"/>
    </row>
    <row r="380" spans="1:50" ht="14.4" customHeight="1">
      <c r="A380" s="245">
        <f>IF(D380=0," ",RANK(D380,$D$3:$D$1041,0))</f>
        <v>377</v>
      </c>
      <c r="B380" s="246">
        <v>377</v>
      </c>
      <c r="C380" s="110" t="s">
        <v>2608</v>
      </c>
      <c r="D380" s="115">
        <f>I380+M380+Q380+U380+Y380+AC380+AG380+AK380+AO380+AW380+AS380</f>
        <v>61</v>
      </c>
      <c r="E380" s="115">
        <f>J380+N380+R380+V380+Z380+AD380+AH380+AL380+AP380+AX380+AT380</f>
        <v>10</v>
      </c>
      <c r="F380" s="119">
        <f>COUNTA(H380,L380,P380,T380,X380,AB380,AF380,AJ380,AN380,AV380,AR380)</f>
        <v>1</v>
      </c>
      <c r="G380" s="125"/>
      <c r="H380" s="5"/>
      <c r="I380" s="140"/>
      <c r="J380" s="126"/>
      <c r="K380" s="120"/>
      <c r="L380" s="98"/>
      <c r="M380" s="144"/>
      <c r="N380" s="129"/>
      <c r="O380" s="146"/>
      <c r="P380" s="98"/>
      <c r="Q380" s="144"/>
      <c r="R380" s="147"/>
      <c r="S380" s="121"/>
      <c r="T380" s="5"/>
      <c r="U380" s="140"/>
      <c r="V380" s="130"/>
      <c r="W380" s="149"/>
      <c r="X380" s="98"/>
      <c r="Y380" s="144"/>
      <c r="Z380" s="147"/>
      <c r="AA380" s="148">
        <f>VLOOKUP(C380,'6'!$B$8:$H$202,3,FALSE)</f>
        <v>5.7256944444444437E-2</v>
      </c>
      <c r="AB380" s="98">
        <f>VLOOKUP(C380,'6'!$B$8:$H$202,4,FALSE)</f>
        <v>35</v>
      </c>
      <c r="AC380" s="144">
        <f>VLOOKUP(AB380,Баллы!$A$2:$B$101,2)+AD380/2</f>
        <v>61</v>
      </c>
      <c r="AD380" s="129">
        <f>VLOOKUP(C380,'6'!$B$8:$H$202,6,FALSE)</f>
        <v>10</v>
      </c>
      <c r="AE380" s="136"/>
      <c r="AF380" s="5"/>
      <c r="AG380" s="140"/>
      <c r="AH380" s="126"/>
      <c r="AI380" s="155"/>
      <c r="AJ380" s="123"/>
      <c r="AK380" s="139"/>
      <c r="AL380" s="124"/>
      <c r="AM380" s="155"/>
      <c r="AN380" s="123"/>
      <c r="AO380" s="139"/>
      <c r="AP380" s="124"/>
      <c r="AQ380" s="122"/>
      <c r="AR380" s="123"/>
      <c r="AS380" s="139"/>
      <c r="AT380" s="124"/>
      <c r="AU380" s="122"/>
      <c r="AV380" s="123"/>
      <c r="AW380" s="139"/>
      <c r="AX380" s="124"/>
    </row>
    <row r="381" spans="1:50" ht="14.4" customHeight="1">
      <c r="A381" s="245">
        <f>IF(D381=0," ",RANK(D381,$D$3:$D$1041,0))</f>
        <v>377</v>
      </c>
      <c r="B381" s="246">
        <v>379</v>
      </c>
      <c r="C381" s="104" t="s">
        <v>6267</v>
      </c>
      <c r="D381" s="115">
        <f>I381+M381+Q381+U381+Y381+AC381+AG381+AK381+AO381+AW381+AS381</f>
        <v>61</v>
      </c>
      <c r="E381" s="115">
        <f>J381+N381+R381+V381+Z381+AD381+AH381+AL381+AP381+AX381+AT381</f>
        <v>8</v>
      </c>
      <c r="F381" s="119">
        <f>COUNTA(H381,L381,P381,T381,X381,AB381,AF381,AJ381,AN381,AV381,AR381)</f>
        <v>1</v>
      </c>
      <c r="G381" s="125"/>
      <c r="H381" s="5"/>
      <c r="I381" s="140"/>
      <c r="J381" s="126"/>
      <c r="K381" s="120"/>
      <c r="L381" s="98"/>
      <c r="M381" s="144"/>
      <c r="N381" s="129"/>
      <c r="O381" s="146"/>
      <c r="P381" s="98"/>
      <c r="Q381" s="144"/>
      <c r="R381" s="147"/>
      <c r="S381" s="121"/>
      <c r="T381" s="5"/>
      <c r="U381" s="140"/>
      <c r="V381" s="130"/>
      <c r="W381" s="149"/>
      <c r="X381" s="98"/>
      <c r="Y381" s="144"/>
      <c r="Z381" s="147"/>
      <c r="AA381" s="148"/>
      <c r="AB381" s="98"/>
      <c r="AC381" s="144"/>
      <c r="AD381" s="129"/>
      <c r="AE381" s="136"/>
      <c r="AF381" s="5"/>
      <c r="AG381" s="140"/>
      <c r="AH381" s="126"/>
      <c r="AI381" s="155"/>
      <c r="AJ381" s="123"/>
      <c r="AK381" s="139"/>
      <c r="AL381" s="124"/>
      <c r="AM381" s="155"/>
      <c r="AN381" s="123"/>
      <c r="AO381" s="139"/>
      <c r="AP381" s="124"/>
      <c r="AQ381" s="122"/>
      <c r="AR381" s="123"/>
      <c r="AS381" s="139"/>
      <c r="AT381" s="124"/>
      <c r="AU381" s="122">
        <f>VLOOKUP(C381,'11'!$B$9:$H$521,3,FALSE)</f>
        <v>3.7893518518518521E-2</v>
      </c>
      <c r="AV381" s="123">
        <f>VLOOKUP(C381,'11'!$B$9:$H$521,4,FALSE)</f>
        <v>34</v>
      </c>
      <c r="AW381" s="139">
        <f>VLOOKUP(AV381,Баллы!$A$2:$B$101,2)+AX381/2</f>
        <v>61</v>
      </c>
      <c r="AX381" s="124">
        <f>VLOOKUP(C381,'11'!$B$9:$H$521,6,FALSE)</f>
        <v>8</v>
      </c>
    </row>
    <row r="382" spans="1:50" ht="14.4" customHeight="1">
      <c r="A382" s="245">
        <f>IF(D382=0," ",RANK(D382,$D$3:$D$1041,0))</f>
        <v>380</v>
      </c>
      <c r="B382" s="246">
        <v>380</v>
      </c>
      <c r="C382" s="283" t="s">
        <v>4444</v>
      </c>
      <c r="D382" s="115">
        <f>I382+M382+Q382+U382+Y382+AC382+AG382+AK382+AO382+AW382+AS382</f>
        <v>60.5</v>
      </c>
      <c r="E382" s="115">
        <f>J382+N382+R382+V382+Z382+AD382+AH382+AL382+AP382+AX382+AT382</f>
        <v>25</v>
      </c>
      <c r="F382" s="119">
        <f>COUNTA(H382,L382,P382,T382,X382,AB382,AF382,AJ382,AN382,AV382,AR382)</f>
        <v>1</v>
      </c>
      <c r="G382" s="125"/>
      <c r="H382" s="5"/>
      <c r="I382" s="140"/>
      <c r="J382" s="126"/>
      <c r="K382" s="120"/>
      <c r="L382" s="98"/>
      <c r="M382" s="144"/>
      <c r="N382" s="129"/>
      <c r="O382" s="146"/>
      <c r="P382" s="98"/>
      <c r="Q382" s="144"/>
      <c r="R382" s="147"/>
      <c r="S382" s="121"/>
      <c r="T382" s="5"/>
      <c r="U382" s="140"/>
      <c r="V382" s="130"/>
      <c r="W382" s="149"/>
      <c r="X382" s="98"/>
      <c r="Y382" s="144"/>
      <c r="Z382" s="147"/>
      <c r="AA382" s="148"/>
      <c r="AB382" s="98"/>
      <c r="AC382" s="144"/>
      <c r="AD382" s="129"/>
      <c r="AE382" s="136"/>
      <c r="AF382" s="5"/>
      <c r="AG382" s="140"/>
      <c r="AH382" s="126"/>
      <c r="AI382" s="155"/>
      <c r="AJ382" s="123"/>
      <c r="AK382" s="139"/>
      <c r="AL382" s="124"/>
      <c r="AM382" s="155">
        <f>VLOOKUP(C382,'9'!$B$2:$H$1187,3,FALSE)</f>
        <v>0.12408564814814815</v>
      </c>
      <c r="AN382" s="123">
        <f>VLOOKUP(C382,'9'!$B$2:$H$1187,4,FALSE)</f>
        <v>43</v>
      </c>
      <c r="AO382" s="139">
        <f>VLOOKUP(AN382,Баллы!$A$2:$B$101,2)+AP382/2</f>
        <v>60.5</v>
      </c>
      <c r="AP382" s="124">
        <f>VLOOKUP(C382,'9'!$B$2:$H$1187,6,FALSE)</f>
        <v>25</v>
      </c>
      <c r="AQ382" s="122"/>
      <c r="AR382" s="123"/>
      <c r="AS382" s="139"/>
      <c r="AT382" s="124"/>
      <c r="AU382" s="122"/>
      <c r="AV382" s="123"/>
      <c r="AW382" s="139"/>
      <c r="AX382" s="124"/>
    </row>
    <row r="383" spans="1:50" ht="14.4" customHeight="1">
      <c r="A383" s="245">
        <f>IF(D383=0," ",RANK(D383,$D$3:$D$1041,0))</f>
        <v>380</v>
      </c>
      <c r="B383" s="246">
        <v>381</v>
      </c>
      <c r="C383" s="104" t="s">
        <v>649</v>
      </c>
      <c r="D383" s="115">
        <f>I383+M383+Q383+U383+Y383+AC383+AG383+AK383+AO383+AW383+AS383</f>
        <v>60.5</v>
      </c>
      <c r="E383" s="115">
        <f>J383+N383+R383+V383+Z383+AD383+AH383+AL383+AP383+AX383+AT383</f>
        <v>15</v>
      </c>
      <c r="F383" s="119">
        <f>COUNTA(H383,L383,P383,T383,X383,AB383,AF383,AJ383,AN383,AV383,AR383)</f>
        <v>2</v>
      </c>
      <c r="G383" s="125">
        <f>VLOOKUP(C383,'1'!$B$46:$H$384,3,FALSE)</f>
        <v>4.6655092592592595E-2</v>
      </c>
      <c r="H383" s="5">
        <f>VLOOKUP(C383,'1'!$B$46:$H$384,4,FALSE)</f>
        <v>39</v>
      </c>
      <c r="I383" s="140">
        <f>VLOOKUP(H383,Баллы!$A$2:$B$101,2)+J383/2</f>
        <v>57</v>
      </c>
      <c r="J383" s="126">
        <f>VLOOKUP(C383,'1'!$B$46:$H$384,6,FALSE)</f>
        <v>10</v>
      </c>
      <c r="K383" s="120"/>
      <c r="L383" s="98"/>
      <c r="M383" s="144"/>
      <c r="N383" s="129"/>
      <c r="O383" s="146"/>
      <c r="P383" s="98"/>
      <c r="Q383" s="144"/>
      <c r="R383" s="147"/>
      <c r="S383" s="121"/>
      <c r="T383" s="5"/>
      <c r="U383" s="140"/>
      <c r="V383" s="130"/>
      <c r="W383" s="149"/>
      <c r="X383" s="98"/>
      <c r="Y383" s="144"/>
      <c r="Z383" s="147"/>
      <c r="AA383" s="148"/>
      <c r="AB383" s="98"/>
      <c r="AC383" s="144"/>
      <c r="AD383" s="129"/>
      <c r="AE383" s="136"/>
      <c r="AF383" s="5"/>
      <c r="AG383" s="140"/>
      <c r="AH383" s="126"/>
      <c r="AI383" s="155"/>
      <c r="AJ383" s="123"/>
      <c r="AK383" s="139"/>
      <c r="AL383" s="124"/>
      <c r="AM383" s="155">
        <f>VLOOKUP(C383,'9'!$B$2:$H$1187,3,FALSE)</f>
        <v>2.5937499999999999E-2</v>
      </c>
      <c r="AN383" s="123">
        <f>VLOOKUP(C383,'9'!$B$2:$H$1187,4,FALSE)</f>
        <v>168</v>
      </c>
      <c r="AO383" s="139">
        <f>VLOOKUP(AN383,Баллы!$A$2:$B$101,2)+AP383/2</f>
        <v>3.5</v>
      </c>
      <c r="AP383" s="124">
        <f>VLOOKUP(C383,'9'!$B$2:$H$1187,6,FALSE)</f>
        <v>5</v>
      </c>
      <c r="AQ383" s="122"/>
      <c r="AR383" s="123"/>
      <c r="AS383" s="139"/>
      <c r="AT383" s="124"/>
      <c r="AU383" s="122"/>
      <c r="AV383" s="123"/>
      <c r="AW383" s="139"/>
      <c r="AX383" s="124"/>
    </row>
    <row r="384" spans="1:50" ht="14.4" customHeight="1">
      <c r="A384" s="245">
        <f>IF(D384=0," ",RANK(D384,$D$3:$D$1041,0))</f>
        <v>380</v>
      </c>
      <c r="B384" s="246">
        <v>382</v>
      </c>
      <c r="C384" s="283" t="s">
        <v>5064</v>
      </c>
      <c r="D384" s="115">
        <f>I384+M384+Q384+U384+Y384+AC384+AG384+AK384+AO384+AW384+AS384</f>
        <v>60.5</v>
      </c>
      <c r="E384" s="115">
        <f>J384+N384+R384+V384+Z384+AD384+AH384+AL384+AP384+AX384+AT384</f>
        <v>5</v>
      </c>
      <c r="F384" s="119">
        <f>COUNTA(H384,L384,P384,T384,X384,AB384,AF384,AJ384,AN384,AV384,AR384)</f>
        <v>1</v>
      </c>
      <c r="G384" s="125"/>
      <c r="H384" s="5"/>
      <c r="I384" s="140"/>
      <c r="J384" s="126"/>
      <c r="K384" s="120"/>
      <c r="L384" s="98"/>
      <c r="M384" s="144"/>
      <c r="N384" s="129"/>
      <c r="O384" s="146"/>
      <c r="P384" s="98"/>
      <c r="Q384" s="144"/>
      <c r="R384" s="147"/>
      <c r="S384" s="121"/>
      <c r="T384" s="5"/>
      <c r="U384" s="140"/>
      <c r="V384" s="130"/>
      <c r="W384" s="149"/>
      <c r="X384" s="98"/>
      <c r="Y384" s="144"/>
      <c r="Z384" s="147"/>
      <c r="AA384" s="148"/>
      <c r="AB384" s="98"/>
      <c r="AC384" s="144"/>
      <c r="AD384" s="129"/>
      <c r="AE384" s="136"/>
      <c r="AF384" s="5"/>
      <c r="AG384" s="140"/>
      <c r="AH384" s="126"/>
      <c r="AI384" s="155"/>
      <c r="AJ384" s="123"/>
      <c r="AK384" s="139"/>
      <c r="AL384" s="124"/>
      <c r="AM384" s="155">
        <f>VLOOKUP(C384,'9'!$B$2:$H$1187,3,FALSE)</f>
        <v>2.119212962962963E-2</v>
      </c>
      <c r="AN384" s="123">
        <f>VLOOKUP(C384,'9'!$B$2:$H$1187,4,FALSE)</f>
        <v>33</v>
      </c>
      <c r="AO384" s="139">
        <f>VLOOKUP(AN384,Баллы!$A$2:$B$101,2)+AP384/2</f>
        <v>60.5</v>
      </c>
      <c r="AP384" s="124">
        <f>VLOOKUP(C384,'9'!$B$2:$H$1187,6,FALSE)</f>
        <v>5</v>
      </c>
      <c r="AQ384" s="122"/>
      <c r="AR384" s="123"/>
      <c r="AS384" s="139"/>
      <c r="AT384" s="124"/>
      <c r="AU384" s="122"/>
      <c r="AV384" s="123"/>
      <c r="AW384" s="139"/>
      <c r="AX384" s="124"/>
    </row>
    <row r="385" spans="1:50" ht="14.4" customHeight="1">
      <c r="A385" s="245">
        <f>IF(D385=0," ",RANK(D385,$D$3:$D$1041,0))</f>
        <v>383</v>
      </c>
      <c r="B385" s="246">
        <v>383</v>
      </c>
      <c r="C385" s="108" t="s">
        <v>1160</v>
      </c>
      <c r="D385" s="115">
        <f>I385+M385+Q385+U385+Y385+AC385+AG385+AK385+AO385+AW385+AS385</f>
        <v>60</v>
      </c>
      <c r="E385" s="115">
        <f>J385+N385+R385+V385+Z385+AD385+AH385+AL385+AP385+AX385+AT385</f>
        <v>10</v>
      </c>
      <c r="F385" s="119">
        <f>COUNTA(H385,L385,P385,T385,X385,AB385,AF385,AJ385,AN385,AV385,AR385)</f>
        <v>1</v>
      </c>
      <c r="G385" s="125"/>
      <c r="H385" s="5"/>
      <c r="I385" s="140"/>
      <c r="J385" s="126"/>
      <c r="K385" s="120"/>
      <c r="L385" s="98"/>
      <c r="M385" s="144"/>
      <c r="N385" s="129"/>
      <c r="O385" s="146"/>
      <c r="P385" s="98"/>
      <c r="Q385" s="144"/>
      <c r="R385" s="147"/>
      <c r="S385" s="121"/>
      <c r="T385" s="5"/>
      <c r="U385" s="140"/>
      <c r="V385" s="130"/>
      <c r="W385" s="149">
        <f>VLOOKUP(C385,'5'!$B$50:$H$423,3,FALSE)</f>
        <v>4.7002314814814816E-2</v>
      </c>
      <c r="X385" s="98">
        <f>VLOOKUP(C385,'5'!$B$50:$H$423,4,FALSE)</f>
        <v>36</v>
      </c>
      <c r="Y385" s="144">
        <f>VLOOKUP(X385,Баллы!$A$2:$B$101,2)+Z385/2</f>
        <v>60</v>
      </c>
      <c r="Z385" s="147">
        <f>VLOOKUP(C385,'5'!$B$50:$H$423,6,FALSE)</f>
        <v>10</v>
      </c>
      <c r="AA385" s="148"/>
      <c r="AB385" s="98"/>
      <c r="AC385" s="144"/>
      <c r="AD385" s="129"/>
      <c r="AE385" s="136"/>
      <c r="AF385" s="5"/>
      <c r="AG385" s="140"/>
      <c r="AH385" s="126"/>
      <c r="AI385" s="155"/>
      <c r="AJ385" s="123"/>
      <c r="AK385" s="139"/>
      <c r="AL385" s="124"/>
      <c r="AM385" s="155"/>
      <c r="AN385" s="123"/>
      <c r="AO385" s="139"/>
      <c r="AP385" s="124"/>
      <c r="AQ385" s="122"/>
      <c r="AR385" s="123"/>
      <c r="AS385" s="139"/>
      <c r="AT385" s="124"/>
      <c r="AU385" s="122"/>
      <c r="AV385" s="123"/>
      <c r="AW385" s="139"/>
      <c r="AX385" s="124"/>
    </row>
    <row r="386" spans="1:50" ht="14.4" customHeight="1">
      <c r="A386" s="245">
        <f>IF(D386=0," ",RANK(D386,$D$3:$D$1041,0))</f>
        <v>383</v>
      </c>
      <c r="B386" s="246">
        <v>383</v>
      </c>
      <c r="C386" s="105" t="s">
        <v>1335</v>
      </c>
      <c r="D386" s="115">
        <f>I386+M386+Q386+U386+Y386+AC386+AG386+AK386+AO386+AW386+AS386</f>
        <v>60</v>
      </c>
      <c r="E386" s="115">
        <f>J386+N386+R386+V386+Z386+AD386+AH386+AL386+AP386+AX386+AT386</f>
        <v>10</v>
      </c>
      <c r="F386" s="119">
        <f>COUNTA(H386,L386,P386,T386,X386,AB386,AF386,AJ386,AN386,AV386,AR386)</f>
        <v>1</v>
      </c>
      <c r="G386" s="125"/>
      <c r="H386" s="5"/>
      <c r="I386" s="140"/>
      <c r="J386" s="126"/>
      <c r="K386" s="120"/>
      <c r="L386" s="98"/>
      <c r="M386" s="144"/>
      <c r="N386" s="129"/>
      <c r="O386" s="146"/>
      <c r="P386" s="98"/>
      <c r="Q386" s="144"/>
      <c r="R386" s="147"/>
      <c r="S386" s="121"/>
      <c r="T386" s="5"/>
      <c r="U386" s="140"/>
      <c r="V386" s="130"/>
      <c r="W386" s="149"/>
      <c r="X386" s="98"/>
      <c r="Y386" s="144"/>
      <c r="Z386" s="147"/>
      <c r="AA386" s="148">
        <f>VLOOKUP(C386,'6'!$B$8:$H$202,3,FALSE)</f>
        <v>5.7291666666666664E-2</v>
      </c>
      <c r="AB386" s="98">
        <f>VLOOKUP(C386,'6'!$B$8:$H$202,4,FALSE)</f>
        <v>36</v>
      </c>
      <c r="AC386" s="144">
        <f>VLOOKUP(AB386,Баллы!$A$2:$B$101,2)+AD386/2</f>
        <v>60</v>
      </c>
      <c r="AD386" s="129">
        <f>VLOOKUP(C386,'6'!$B$8:$H$202,6,FALSE)</f>
        <v>10</v>
      </c>
      <c r="AE386" s="136"/>
      <c r="AF386" s="5"/>
      <c r="AG386" s="140"/>
      <c r="AH386" s="126"/>
      <c r="AI386" s="155"/>
      <c r="AJ386" s="123"/>
      <c r="AK386" s="139"/>
      <c r="AL386" s="124"/>
      <c r="AM386" s="155"/>
      <c r="AN386" s="123"/>
      <c r="AO386" s="139"/>
      <c r="AP386" s="124"/>
      <c r="AQ386" s="122"/>
      <c r="AR386" s="123"/>
      <c r="AS386" s="139"/>
      <c r="AT386" s="124"/>
      <c r="AU386" s="122"/>
      <c r="AV386" s="123"/>
      <c r="AW386" s="139"/>
      <c r="AX386" s="124"/>
    </row>
    <row r="387" spans="1:50" ht="14.4" customHeight="1">
      <c r="A387" s="245">
        <f>IF(D387=0," ",RANK(D387,$D$3:$D$1041,0))</f>
        <v>383</v>
      </c>
      <c r="B387" s="246">
        <v>383</v>
      </c>
      <c r="C387" s="104" t="s">
        <v>6221</v>
      </c>
      <c r="D387" s="115">
        <f>I387+M387+Q387+U387+Y387+AC387+AG387+AK387+AO387+AW387+AS387</f>
        <v>60</v>
      </c>
      <c r="E387" s="115">
        <f>J387+N387+R387+V387+Z387+AD387+AH387+AL387+AP387+AX387+AT387</f>
        <v>10</v>
      </c>
      <c r="F387" s="119">
        <f>COUNTA(H387,L387,P387,T387,X387,AB387,AF387,AJ387,AN387,AV387,AR387)</f>
        <v>1</v>
      </c>
      <c r="G387" s="125"/>
      <c r="H387" s="5"/>
      <c r="I387" s="140"/>
      <c r="J387" s="126"/>
      <c r="K387" s="120"/>
      <c r="L387" s="98"/>
      <c r="M387" s="144"/>
      <c r="N387" s="129"/>
      <c r="O387" s="146"/>
      <c r="P387" s="98"/>
      <c r="Q387" s="144"/>
      <c r="R387" s="147"/>
      <c r="S387" s="121"/>
      <c r="T387" s="5"/>
      <c r="U387" s="140"/>
      <c r="V387" s="130"/>
      <c r="W387" s="149"/>
      <c r="X387" s="98"/>
      <c r="Y387" s="144"/>
      <c r="Z387" s="147"/>
      <c r="AA387" s="148"/>
      <c r="AB387" s="98"/>
      <c r="AC387" s="144"/>
      <c r="AD387" s="129"/>
      <c r="AE387" s="136"/>
      <c r="AF387" s="5"/>
      <c r="AG387" s="140"/>
      <c r="AH387" s="126"/>
      <c r="AI387" s="155"/>
      <c r="AJ387" s="123"/>
      <c r="AK387" s="139"/>
      <c r="AL387" s="124"/>
      <c r="AM387" s="155"/>
      <c r="AN387" s="123"/>
      <c r="AO387" s="139"/>
      <c r="AP387" s="124"/>
      <c r="AQ387" s="122">
        <f>VLOOKUP(C387,'10'!$B$8:$H$232,3,FALSE)</f>
        <v>5.3668981481481484E-2</v>
      </c>
      <c r="AR387" s="123">
        <f>VLOOKUP(C387,'10'!$B$8:$H$232,4,FALSE)</f>
        <v>36</v>
      </c>
      <c r="AS387" s="139">
        <f>VLOOKUP(AR387,Баллы!$A$2:$B$101,2)+AT387/2</f>
        <v>60</v>
      </c>
      <c r="AT387" s="124">
        <f>VLOOKUP(C387,'10'!$B$8:$H$232,6,FALSE)</f>
        <v>10</v>
      </c>
      <c r="AU387" s="122"/>
      <c r="AV387" s="123"/>
      <c r="AW387" s="139"/>
      <c r="AX387" s="124"/>
    </row>
    <row r="388" spans="1:50" ht="14.4" customHeight="1">
      <c r="A388" s="245">
        <f>IF(D388=0," ",RANK(D388,$D$3:$D$1041,0))</f>
        <v>386</v>
      </c>
      <c r="B388" s="246">
        <v>386</v>
      </c>
      <c r="C388" s="283" t="s">
        <v>4447</v>
      </c>
      <c r="D388" s="115">
        <f>I388+M388+Q388+U388+Y388+AC388+AG388+AK388+AO388+AW388+AS388</f>
        <v>59.5</v>
      </c>
      <c r="E388" s="115">
        <f>J388+N388+R388+V388+Z388+AD388+AH388+AL388+AP388+AX388+AT388</f>
        <v>25</v>
      </c>
      <c r="F388" s="119">
        <f>COUNTA(H388,L388,P388,T388,X388,AB388,AF388,AJ388,AN388,AV388,AR388)</f>
        <v>1</v>
      </c>
      <c r="G388" s="125"/>
      <c r="H388" s="5"/>
      <c r="I388" s="140"/>
      <c r="J388" s="126"/>
      <c r="K388" s="120"/>
      <c r="L388" s="98"/>
      <c r="M388" s="144"/>
      <c r="N388" s="129"/>
      <c r="O388" s="146"/>
      <c r="P388" s="98"/>
      <c r="Q388" s="144"/>
      <c r="R388" s="147"/>
      <c r="S388" s="121"/>
      <c r="T388" s="5"/>
      <c r="U388" s="140"/>
      <c r="V388" s="130"/>
      <c r="W388" s="149"/>
      <c r="X388" s="98"/>
      <c r="Y388" s="144"/>
      <c r="Z388" s="147"/>
      <c r="AA388" s="148"/>
      <c r="AB388" s="98"/>
      <c r="AC388" s="144"/>
      <c r="AD388" s="129"/>
      <c r="AE388" s="136"/>
      <c r="AF388" s="5"/>
      <c r="AG388" s="140"/>
      <c r="AH388" s="126"/>
      <c r="AI388" s="155"/>
      <c r="AJ388" s="123"/>
      <c r="AK388" s="139"/>
      <c r="AL388" s="124"/>
      <c r="AM388" s="155">
        <f>VLOOKUP(C388,'9'!$B$2:$H$1187,3,FALSE)</f>
        <v>0.12775462962962963</v>
      </c>
      <c r="AN388" s="123">
        <f>VLOOKUP(C388,'9'!$B$2:$H$1187,4,FALSE)</f>
        <v>44</v>
      </c>
      <c r="AO388" s="139">
        <f>VLOOKUP(AN388,Баллы!$A$2:$B$101,2)+AP388/2</f>
        <v>59.5</v>
      </c>
      <c r="AP388" s="124">
        <f>VLOOKUP(C388,'9'!$B$2:$H$1187,6,FALSE)</f>
        <v>25</v>
      </c>
      <c r="AQ388" s="122"/>
      <c r="AR388" s="123"/>
      <c r="AS388" s="139"/>
      <c r="AT388" s="124"/>
      <c r="AU388" s="122"/>
      <c r="AV388" s="123"/>
      <c r="AW388" s="139"/>
      <c r="AX388" s="124"/>
    </row>
    <row r="389" spans="1:50" ht="14.4" customHeight="1">
      <c r="A389" s="245">
        <f>IF(D389=0," ",RANK(D389,$D$3:$D$1041,0))</f>
        <v>386</v>
      </c>
      <c r="B389" s="246">
        <v>386</v>
      </c>
      <c r="C389" s="104" t="s">
        <v>327</v>
      </c>
      <c r="D389" s="115">
        <f>I389+M389+Q389+U389+Y389+AC389+AG389+AK389+AO389+AW389+AS389</f>
        <v>59.5</v>
      </c>
      <c r="E389" s="115">
        <f>J389+N389+R389+V389+Z389+AD389+AH389+AL389+AP389+AX389+AT389</f>
        <v>15</v>
      </c>
      <c r="F389" s="119">
        <f>COUNTA(H389,L389,P389,T389,X389,AB389,AF389,AJ389,AN389,AV389,AR389)</f>
        <v>1</v>
      </c>
      <c r="G389" s="125"/>
      <c r="H389" s="5"/>
      <c r="I389" s="140"/>
      <c r="J389" s="126"/>
      <c r="K389" s="120">
        <f>VLOOKUP(C389,'2'!$B$101:$H$575,3,FALSE)</f>
        <v>6.3958333333333339E-2</v>
      </c>
      <c r="L389" s="98">
        <f>VLOOKUP(C389,'2'!$B$101:$H$575,4,FALSE)</f>
        <v>39</v>
      </c>
      <c r="M389" s="144">
        <f>VLOOKUP(L389,Баллы!$A$2:$B$101,2)+N389/2</f>
        <v>59.5</v>
      </c>
      <c r="N389" s="129">
        <f>VLOOKUP(C389,'2'!$B$101:$H$575,6,FALSE)</f>
        <v>15</v>
      </c>
      <c r="O389" s="146"/>
      <c r="P389" s="98"/>
      <c r="Q389" s="144"/>
      <c r="R389" s="147"/>
      <c r="S389" s="121"/>
      <c r="T389" s="5"/>
      <c r="U389" s="140"/>
      <c r="V389" s="130"/>
      <c r="W389" s="149"/>
      <c r="X389" s="98"/>
      <c r="Y389" s="144"/>
      <c r="Z389" s="147"/>
      <c r="AA389" s="148"/>
      <c r="AB389" s="98"/>
      <c r="AC389" s="144"/>
      <c r="AD389" s="129"/>
      <c r="AE389" s="136"/>
      <c r="AF389" s="5"/>
      <c r="AG389" s="140"/>
      <c r="AH389" s="126"/>
      <c r="AI389" s="155"/>
      <c r="AJ389" s="123"/>
      <c r="AK389" s="139"/>
      <c r="AL389" s="124"/>
      <c r="AM389" s="155"/>
      <c r="AN389" s="123"/>
      <c r="AO389" s="139"/>
      <c r="AP389" s="124"/>
      <c r="AQ389" s="122"/>
      <c r="AR389" s="123"/>
      <c r="AS389" s="139"/>
      <c r="AT389" s="124"/>
      <c r="AU389" s="122"/>
      <c r="AV389" s="123"/>
      <c r="AW389" s="139"/>
      <c r="AX389" s="124"/>
    </row>
    <row r="390" spans="1:50" ht="14.4" customHeight="1">
      <c r="A390" s="245">
        <f>IF(D390=0," ",RANK(D390,$D$3:$D$1041,0))</f>
        <v>386</v>
      </c>
      <c r="B390" s="246">
        <v>387</v>
      </c>
      <c r="C390" s="107" t="s">
        <v>1611</v>
      </c>
      <c r="D390" s="115">
        <f>I390+M390+Q390+U390+Y390+AC390+AG390+AK390+AO390+AW390+AS390</f>
        <v>59.5</v>
      </c>
      <c r="E390" s="115">
        <f>J390+N390+R390+V390+Z390+AD390+AH390+AL390+AP390+AX390+AT390</f>
        <v>5</v>
      </c>
      <c r="F390" s="119">
        <f>COUNTA(H390,L390,P390,T390,X390,AB390,AF390,AJ390,AN390,AV390,AR390)</f>
        <v>1</v>
      </c>
      <c r="G390" s="125"/>
      <c r="H390" s="5"/>
      <c r="I390" s="140"/>
      <c r="J390" s="126"/>
      <c r="K390" s="120"/>
      <c r="L390" s="98"/>
      <c r="M390" s="144"/>
      <c r="N390" s="129"/>
      <c r="O390" s="146"/>
      <c r="P390" s="98"/>
      <c r="Q390" s="144"/>
      <c r="R390" s="147"/>
      <c r="S390" s="121">
        <f>VLOOKUP(C390,'4'!$B$2:$I$1053,3,FALSE)</f>
        <v>1.7986111111111112E-2</v>
      </c>
      <c r="T390" s="5">
        <f>VLOOKUP(C390,'4'!$B$2:$I$1053,4,FALSE)</f>
        <v>34</v>
      </c>
      <c r="U390" s="140">
        <f>VLOOKUP(T390,Баллы!$A$2:$B$101,2)+V390/2</f>
        <v>59.5</v>
      </c>
      <c r="V390" s="130">
        <f>VLOOKUP(C390,'4'!$B$2:$I$1053,6,FALSE)</f>
        <v>5</v>
      </c>
      <c r="W390" s="149"/>
      <c r="X390" s="98"/>
      <c r="Y390" s="144"/>
      <c r="Z390" s="147"/>
      <c r="AA390" s="148"/>
      <c r="AB390" s="98"/>
      <c r="AC390" s="144"/>
      <c r="AD390" s="129"/>
      <c r="AE390" s="136"/>
      <c r="AF390" s="5"/>
      <c r="AG390" s="140"/>
      <c r="AH390" s="126"/>
      <c r="AI390" s="155"/>
      <c r="AJ390" s="123"/>
      <c r="AK390" s="139"/>
      <c r="AL390" s="124"/>
      <c r="AM390" s="155"/>
      <c r="AN390" s="123"/>
      <c r="AO390" s="139"/>
      <c r="AP390" s="124"/>
      <c r="AQ390" s="122"/>
      <c r="AR390" s="123"/>
      <c r="AS390" s="139"/>
      <c r="AT390" s="124"/>
      <c r="AU390" s="122"/>
      <c r="AV390" s="123"/>
      <c r="AW390" s="139"/>
      <c r="AX390" s="124"/>
    </row>
    <row r="391" spans="1:50" ht="14.4" customHeight="1">
      <c r="A391" s="245">
        <f>IF(D391=0," ",RANK(D391,$D$3:$D$1041,0))</f>
        <v>386</v>
      </c>
      <c r="B391" s="246">
        <v>387</v>
      </c>
      <c r="C391" s="104" t="s">
        <v>6245</v>
      </c>
      <c r="D391" s="115">
        <f>I391+M391+Q391+U391+Y391+AC391+AG391+AK391+AO391+AW391+AS391</f>
        <v>59.5</v>
      </c>
      <c r="E391" s="115">
        <f>J391+N391+R391+V391+Z391+AD391+AH391+AL391+AP391+AX391+AT391</f>
        <v>15</v>
      </c>
      <c r="F391" s="119">
        <f>COUNTA(H391,L391,P391,T391,X391,AB391,AF391,AJ391,AN391,AV391,AR391)</f>
        <v>1</v>
      </c>
      <c r="G391" s="125"/>
      <c r="H391" s="5"/>
      <c r="I391" s="140"/>
      <c r="J391" s="126"/>
      <c r="K391" s="120"/>
      <c r="L391" s="98"/>
      <c r="M391" s="144"/>
      <c r="N391" s="129"/>
      <c r="O391" s="146"/>
      <c r="P391" s="98"/>
      <c r="Q391" s="144"/>
      <c r="R391" s="147"/>
      <c r="S391" s="121"/>
      <c r="T391" s="5"/>
      <c r="U391" s="140"/>
      <c r="V391" s="130"/>
      <c r="W391" s="149"/>
      <c r="X391" s="98"/>
      <c r="Y391" s="144"/>
      <c r="Z391" s="147"/>
      <c r="AA391" s="148"/>
      <c r="AB391" s="98"/>
      <c r="AC391" s="144"/>
      <c r="AD391" s="129"/>
      <c r="AE391" s="136"/>
      <c r="AF391" s="5"/>
      <c r="AG391" s="140"/>
      <c r="AH391" s="126"/>
      <c r="AI391" s="155"/>
      <c r="AJ391" s="123"/>
      <c r="AK391" s="139"/>
      <c r="AL391" s="124"/>
      <c r="AM391" s="155"/>
      <c r="AN391" s="123"/>
      <c r="AO391" s="139"/>
      <c r="AP391" s="124"/>
      <c r="AQ391" s="122"/>
      <c r="AR391" s="123"/>
      <c r="AS391" s="139"/>
      <c r="AT391" s="124"/>
      <c r="AU391" s="122">
        <f>VLOOKUP(C391,'11'!$B$9:$H$521,3,FALSE)</f>
        <v>7.3032407407407407E-2</v>
      </c>
      <c r="AV391" s="123">
        <f>VLOOKUP(C391,'11'!$B$9:$H$521,4,FALSE)</f>
        <v>39</v>
      </c>
      <c r="AW391" s="139">
        <f>VLOOKUP(AV391,Баллы!$A$2:$B$101,2)+AX391/2</f>
        <v>59.5</v>
      </c>
      <c r="AX391" s="124">
        <f>VLOOKUP(C391,'11'!$B$9:$H$521,6,FALSE)</f>
        <v>15</v>
      </c>
    </row>
    <row r="392" spans="1:50" ht="14.4" customHeight="1">
      <c r="A392" s="245">
        <f>IF(D392=0," ",RANK(D392,$D$3:$D$1041,0))</f>
        <v>386</v>
      </c>
      <c r="B392" s="246">
        <v>390</v>
      </c>
      <c r="C392" s="283" t="s">
        <v>5067</v>
      </c>
      <c r="D392" s="115">
        <f>I392+M392+Q392+U392+Y392+AC392+AG392+AK392+AO392+AW392+AS392</f>
        <v>59.5</v>
      </c>
      <c r="E392" s="115">
        <f>J392+N392+R392+V392+Z392+AD392+AH392+AL392+AP392+AX392+AT392</f>
        <v>5</v>
      </c>
      <c r="F392" s="119">
        <f>COUNTA(H392,L392,P392,T392,X392,AB392,AF392,AJ392,AN392,AV392,AR392)</f>
        <v>1</v>
      </c>
      <c r="G392" s="125"/>
      <c r="H392" s="5"/>
      <c r="I392" s="140"/>
      <c r="J392" s="126"/>
      <c r="K392" s="120"/>
      <c r="L392" s="98"/>
      <c r="M392" s="144"/>
      <c r="N392" s="129"/>
      <c r="O392" s="146"/>
      <c r="P392" s="98"/>
      <c r="Q392" s="144"/>
      <c r="R392" s="147"/>
      <c r="S392" s="121"/>
      <c r="T392" s="5"/>
      <c r="U392" s="140"/>
      <c r="V392" s="130"/>
      <c r="W392" s="149"/>
      <c r="X392" s="98"/>
      <c r="Y392" s="144"/>
      <c r="Z392" s="147"/>
      <c r="AA392" s="148"/>
      <c r="AB392" s="98"/>
      <c r="AC392" s="144"/>
      <c r="AD392" s="129"/>
      <c r="AE392" s="136"/>
      <c r="AF392" s="5"/>
      <c r="AG392" s="140"/>
      <c r="AH392" s="126"/>
      <c r="AI392" s="155"/>
      <c r="AJ392" s="123"/>
      <c r="AK392" s="139"/>
      <c r="AL392" s="124"/>
      <c r="AM392" s="155">
        <f>VLOOKUP(C392,'9'!$B$2:$H$1187,3,FALSE)</f>
        <v>2.1689814814814815E-2</v>
      </c>
      <c r="AN392" s="123">
        <f>VLOOKUP(C392,'9'!$B$2:$H$1187,4,FALSE)</f>
        <v>34</v>
      </c>
      <c r="AO392" s="139">
        <f>VLOOKUP(AN392,Баллы!$A$2:$B$101,2)+AP392/2</f>
        <v>59.5</v>
      </c>
      <c r="AP392" s="124">
        <f>VLOOKUP(C392,'9'!$B$2:$H$1187,6,FALSE)</f>
        <v>5</v>
      </c>
      <c r="AQ392" s="122"/>
      <c r="AR392" s="123"/>
      <c r="AS392" s="139"/>
      <c r="AT392" s="124"/>
      <c r="AU392" s="122"/>
      <c r="AV392" s="123"/>
      <c r="AW392" s="139"/>
      <c r="AX392" s="124"/>
    </row>
    <row r="393" spans="1:50" ht="14.4" customHeight="1">
      <c r="A393" s="245">
        <f>IF(D393=0," ",RANK(D393,$D$3:$D$1041,0))</f>
        <v>391</v>
      </c>
      <c r="B393" s="246">
        <v>391</v>
      </c>
      <c r="C393" s="107" t="s">
        <v>2368</v>
      </c>
      <c r="D393" s="115">
        <f>I393+M393+Q393+U393+Y393+AC393+AG393+AK393+AO393+AW393+AS393</f>
        <v>59</v>
      </c>
      <c r="E393" s="115">
        <f>J393+N393+R393+V393+Z393+AD393+AH393+AL393+AP393+AX393+AT393</f>
        <v>10</v>
      </c>
      <c r="F393" s="119">
        <f>COUNTA(H393,L393,P393,T393,X393,AB393,AF393,AJ393,AN393,AV393,AR393)</f>
        <v>1</v>
      </c>
      <c r="G393" s="125"/>
      <c r="H393" s="5"/>
      <c r="I393" s="140"/>
      <c r="J393" s="126"/>
      <c r="K393" s="120"/>
      <c r="L393" s="98"/>
      <c r="M393" s="144"/>
      <c r="N393" s="129"/>
      <c r="O393" s="146"/>
      <c r="P393" s="98"/>
      <c r="Q393" s="144"/>
      <c r="R393" s="147"/>
      <c r="S393" s="121">
        <f>VLOOKUP(C393,'4'!$B$2:$I$1053,3,FALSE)</f>
        <v>4.0925925925925928E-2</v>
      </c>
      <c r="T393" s="14">
        <f>VLOOKUP(C393,'4'!$B$2:$I$1053,4,FALSE)</f>
        <v>37</v>
      </c>
      <c r="U393" s="140">
        <f>VLOOKUP(T393,Баллы!$A$2:$B$101,2)+V393/2</f>
        <v>59</v>
      </c>
      <c r="V393" s="130">
        <f>VLOOKUP(C393,'4'!$B$2:$I$1053,6,FALSE)</f>
        <v>10</v>
      </c>
      <c r="W393" s="149"/>
      <c r="X393" s="98"/>
      <c r="Y393" s="144"/>
      <c r="Z393" s="147"/>
      <c r="AA393" s="148"/>
      <c r="AB393" s="98"/>
      <c r="AC393" s="144"/>
      <c r="AD393" s="129"/>
      <c r="AE393" s="136"/>
      <c r="AF393" s="5"/>
      <c r="AG393" s="140"/>
      <c r="AH393" s="126"/>
      <c r="AI393" s="155"/>
      <c r="AJ393" s="123"/>
      <c r="AK393" s="139"/>
      <c r="AL393" s="124"/>
      <c r="AM393" s="155"/>
      <c r="AN393" s="123"/>
      <c r="AO393" s="139"/>
      <c r="AP393" s="124"/>
      <c r="AQ393" s="122"/>
      <c r="AR393" s="123"/>
      <c r="AS393" s="139"/>
      <c r="AT393" s="124"/>
      <c r="AU393" s="122"/>
      <c r="AV393" s="123"/>
      <c r="AW393" s="139"/>
      <c r="AX393" s="124"/>
    </row>
    <row r="394" spans="1:50" ht="14.4" customHeight="1">
      <c r="A394" s="245">
        <f>IF(D394=0," ",RANK(D394,$D$3:$D$1041,0))</f>
        <v>391</v>
      </c>
      <c r="B394" s="246">
        <v>391</v>
      </c>
      <c r="C394" s="251" t="s">
        <v>2685</v>
      </c>
      <c r="D394" s="115">
        <f>I394+M394+Q394+U394+Y394+AC394+AG394+AK394+AO394+AW394+AS394</f>
        <v>59</v>
      </c>
      <c r="E394" s="115">
        <f>J394+N394+R394+V394+Z394+AD394+AH394+AL394+AP394+AX394+AT394</f>
        <v>10</v>
      </c>
      <c r="F394" s="119">
        <f>COUNTA(H394,L394,P394,T394,X394,AB394,AF394,AJ394,AN394,AV394,AR394)</f>
        <v>1</v>
      </c>
      <c r="G394" s="125"/>
      <c r="H394" s="5"/>
      <c r="I394" s="140"/>
      <c r="J394" s="126"/>
      <c r="K394" s="120"/>
      <c r="L394" s="98"/>
      <c r="M394" s="144"/>
      <c r="N394" s="129"/>
      <c r="O394" s="146"/>
      <c r="P394" s="98"/>
      <c r="Q394" s="144"/>
      <c r="R394" s="147"/>
      <c r="S394" s="121"/>
      <c r="T394" s="5"/>
      <c r="U394" s="140"/>
      <c r="V394" s="130"/>
      <c r="W394" s="149"/>
      <c r="X394" s="98"/>
      <c r="Y394" s="144"/>
      <c r="Z394" s="147"/>
      <c r="AA394" s="148">
        <f>VLOOKUP(C394,'6'!$B$8:$H$202,3,FALSE)</f>
        <v>5.8043981481481481E-2</v>
      </c>
      <c r="AB394" s="98">
        <f>VLOOKUP(C394,'6'!$B$8:$H$202,4,FALSE)</f>
        <v>37</v>
      </c>
      <c r="AC394" s="144">
        <f>VLOOKUP(AB394,Баллы!$A$2:$B$101,2)+AD394/2</f>
        <v>59</v>
      </c>
      <c r="AD394" s="129">
        <f>VLOOKUP(C394,'6'!$B$8:$H$202,6,FALSE)</f>
        <v>10</v>
      </c>
      <c r="AE394" s="136"/>
      <c r="AF394" s="5"/>
      <c r="AG394" s="140"/>
      <c r="AH394" s="126"/>
      <c r="AI394" s="155"/>
      <c r="AJ394" s="123"/>
      <c r="AK394" s="139"/>
      <c r="AL394" s="124"/>
      <c r="AM394" s="155"/>
      <c r="AN394" s="123"/>
      <c r="AO394" s="139"/>
      <c r="AP394" s="124"/>
      <c r="AQ394" s="122"/>
      <c r="AR394" s="123"/>
      <c r="AS394" s="139"/>
      <c r="AT394" s="124"/>
      <c r="AU394" s="122"/>
      <c r="AV394" s="123"/>
      <c r="AW394" s="139"/>
      <c r="AX394" s="124"/>
    </row>
    <row r="395" spans="1:50" ht="14.4" customHeight="1">
      <c r="A395" s="245">
        <f>IF(D395=0," ",RANK(D395,$D$3:$D$1041,0))</f>
        <v>391</v>
      </c>
      <c r="B395" s="246">
        <v>391</v>
      </c>
      <c r="C395" s="283" t="s">
        <v>4580</v>
      </c>
      <c r="D395" s="115">
        <f>I395+M395+Q395+U395+Y395+AC395+AG395+AK395+AO395+AW395+AS395</f>
        <v>59</v>
      </c>
      <c r="E395" s="115">
        <f>J395+N395+R395+V395+Z395+AD395+AH395+AL395+AP395+AX395+AT395</f>
        <v>10</v>
      </c>
      <c r="F395" s="119">
        <f>COUNTA(H395,L395,P395,T395,X395,AB395,AF395,AJ395,AN395,AV395,AR395)</f>
        <v>1</v>
      </c>
      <c r="G395" s="125"/>
      <c r="H395" s="5"/>
      <c r="I395" s="140"/>
      <c r="J395" s="126"/>
      <c r="K395" s="120"/>
      <c r="L395" s="98"/>
      <c r="M395" s="144"/>
      <c r="N395" s="129"/>
      <c r="O395" s="146"/>
      <c r="P395" s="98"/>
      <c r="Q395" s="144"/>
      <c r="R395" s="147"/>
      <c r="S395" s="121"/>
      <c r="T395" s="5"/>
      <c r="U395" s="140"/>
      <c r="V395" s="130"/>
      <c r="W395" s="149"/>
      <c r="X395" s="98"/>
      <c r="Y395" s="144"/>
      <c r="Z395" s="147"/>
      <c r="AA395" s="148"/>
      <c r="AB395" s="98"/>
      <c r="AC395" s="144"/>
      <c r="AD395" s="129"/>
      <c r="AE395" s="136"/>
      <c r="AF395" s="5"/>
      <c r="AG395" s="140"/>
      <c r="AH395" s="126"/>
      <c r="AI395" s="155"/>
      <c r="AJ395" s="123"/>
      <c r="AK395" s="139"/>
      <c r="AL395" s="124"/>
      <c r="AM395" s="155">
        <f>VLOOKUP(C395,'9'!$B$2:$H$1187,3,FALSE)</f>
        <v>4.1157407407407406E-2</v>
      </c>
      <c r="AN395" s="123">
        <f>VLOOKUP(C395,'9'!$B$2:$H$1187,4,FALSE)</f>
        <v>37</v>
      </c>
      <c r="AO395" s="139">
        <f>VLOOKUP(AN395,Баллы!$A$2:$B$101,2)+AP395/2</f>
        <v>59</v>
      </c>
      <c r="AP395" s="124">
        <f>VLOOKUP(C395,'9'!$B$2:$H$1187,6,FALSE)</f>
        <v>10</v>
      </c>
      <c r="AQ395" s="122"/>
      <c r="AR395" s="123"/>
      <c r="AS395" s="139"/>
      <c r="AT395" s="124"/>
      <c r="AU395" s="122"/>
      <c r="AV395" s="123"/>
      <c r="AW395" s="139"/>
      <c r="AX395" s="124"/>
    </row>
    <row r="396" spans="1:50" ht="14.4" customHeight="1">
      <c r="A396" s="245">
        <f>IF(D396=0," ",RANK(D396,$D$3:$D$1041,0))</f>
        <v>391</v>
      </c>
      <c r="B396" s="246">
        <v>391</v>
      </c>
      <c r="C396" s="104" t="s">
        <v>6222</v>
      </c>
      <c r="D396" s="115">
        <f>I396+M396+Q396+U396+Y396+AC396+AG396+AK396+AO396+AW396+AS396</f>
        <v>59</v>
      </c>
      <c r="E396" s="115">
        <f>J396+N396+R396+V396+Z396+AD396+AH396+AL396+AP396+AX396+AT396</f>
        <v>10</v>
      </c>
      <c r="F396" s="119">
        <f>COUNTA(H396,L396,P396,T396,X396,AB396,AF396,AJ396,AN396,AV396,AR396)</f>
        <v>1</v>
      </c>
      <c r="G396" s="125"/>
      <c r="H396" s="5"/>
      <c r="I396" s="140"/>
      <c r="J396" s="126"/>
      <c r="K396" s="120"/>
      <c r="L396" s="98"/>
      <c r="M396" s="144"/>
      <c r="N396" s="129"/>
      <c r="O396" s="146"/>
      <c r="P396" s="98"/>
      <c r="Q396" s="144"/>
      <c r="R396" s="147"/>
      <c r="S396" s="121"/>
      <c r="T396" s="5"/>
      <c r="U396" s="140"/>
      <c r="V396" s="130"/>
      <c r="W396" s="149"/>
      <c r="X396" s="98"/>
      <c r="Y396" s="144"/>
      <c r="Z396" s="147"/>
      <c r="AA396" s="148"/>
      <c r="AB396" s="98"/>
      <c r="AC396" s="144"/>
      <c r="AD396" s="129"/>
      <c r="AE396" s="136"/>
      <c r="AF396" s="5"/>
      <c r="AG396" s="140"/>
      <c r="AH396" s="126"/>
      <c r="AI396" s="155"/>
      <c r="AJ396" s="123"/>
      <c r="AK396" s="139"/>
      <c r="AL396" s="124"/>
      <c r="AM396" s="155"/>
      <c r="AN396" s="123"/>
      <c r="AO396" s="139"/>
      <c r="AP396" s="124"/>
      <c r="AQ396" s="122">
        <f>VLOOKUP(C396,'10'!$B$8:$H$232,3,FALSE)</f>
        <v>5.3680555555555558E-2</v>
      </c>
      <c r="AR396" s="123">
        <f>VLOOKUP(C396,'10'!$B$8:$H$232,4,FALSE)</f>
        <v>37</v>
      </c>
      <c r="AS396" s="139">
        <f>VLOOKUP(AR396,Баллы!$A$2:$B$101,2)+AT396/2</f>
        <v>59</v>
      </c>
      <c r="AT396" s="124">
        <f>VLOOKUP(C396,'10'!$B$8:$H$232,6,FALSE)</f>
        <v>10</v>
      </c>
      <c r="AU396" s="122"/>
      <c r="AV396" s="123"/>
      <c r="AW396" s="139"/>
      <c r="AX396" s="124"/>
    </row>
    <row r="397" spans="1:50" ht="14.4" customHeight="1">
      <c r="A397" s="245">
        <f>IF(D397=0," ",RANK(D397,$D$3:$D$1041,0))</f>
        <v>395</v>
      </c>
      <c r="B397" s="246">
        <v>395</v>
      </c>
      <c r="C397" s="108" t="s">
        <v>1227</v>
      </c>
      <c r="D397" s="115">
        <f>I397+M397+Q397+U397+Y397+AC397+AG397+AK397+AO397+AW397+AS397</f>
        <v>58.5</v>
      </c>
      <c r="E397" s="115">
        <f>J397+N397+R397+V397+Z397+AD397+AH397+AL397+AP397+AX397+AT397</f>
        <v>25</v>
      </c>
      <c r="F397" s="119">
        <f>COUNTA(H397,L397,P397,T397,X397,AB397,AF397,AJ397,AN397,AV397,AR397)</f>
        <v>1</v>
      </c>
      <c r="G397" s="125"/>
      <c r="H397" s="5"/>
      <c r="I397" s="140"/>
      <c r="J397" s="126"/>
      <c r="K397" s="120"/>
      <c r="L397" s="98"/>
      <c r="M397" s="144"/>
      <c r="N397" s="129"/>
      <c r="O397" s="146"/>
      <c r="P397" s="98"/>
      <c r="Q397" s="144"/>
      <c r="R397" s="147"/>
      <c r="S397" s="121"/>
      <c r="T397" s="5"/>
      <c r="U397" s="140"/>
      <c r="V397" s="130"/>
      <c r="W397" s="149">
        <f>VLOOKUP(C397,'5'!$B$50:$H$423,3,FALSE)</f>
        <v>0.20118055555555556</v>
      </c>
      <c r="X397" s="98">
        <f>VLOOKUP(C397,'5'!$B$50:$H$423,4,FALSE)</f>
        <v>45</v>
      </c>
      <c r="Y397" s="144">
        <f>VLOOKUP(X397,Баллы!$A$2:$B$101,2)+Z397/2</f>
        <v>58.5</v>
      </c>
      <c r="Z397" s="147">
        <f>VLOOKUP(C397,'5'!$B$50:$H$423,6,FALSE)</f>
        <v>25</v>
      </c>
      <c r="AA397" s="148"/>
      <c r="AB397" s="98"/>
      <c r="AC397" s="144"/>
      <c r="AD397" s="129"/>
      <c r="AE397" s="136"/>
      <c r="AF397" s="5"/>
      <c r="AG397" s="140"/>
      <c r="AH397" s="126"/>
      <c r="AI397" s="155"/>
      <c r="AJ397" s="123"/>
      <c r="AK397" s="139"/>
      <c r="AL397" s="124"/>
      <c r="AM397" s="155"/>
      <c r="AN397" s="123"/>
      <c r="AO397" s="139"/>
      <c r="AP397" s="124"/>
      <c r="AQ397" s="122"/>
      <c r="AR397" s="123"/>
      <c r="AS397" s="139"/>
      <c r="AT397" s="124"/>
      <c r="AU397" s="122"/>
      <c r="AV397" s="123"/>
      <c r="AW397" s="139"/>
      <c r="AX397" s="124"/>
    </row>
    <row r="398" spans="1:50" ht="14.4" customHeight="1">
      <c r="A398" s="245">
        <f>IF(D398=0," ",RANK(D398,$D$3:$D$1041,0))</f>
        <v>395</v>
      </c>
      <c r="B398" s="246">
        <v>396</v>
      </c>
      <c r="C398" s="107" t="s">
        <v>2221</v>
      </c>
      <c r="D398" s="115">
        <f>I398+M398+Q398+U398+Y398+AC398+AG398+AK398+AO398+AW398+AS398</f>
        <v>58.5</v>
      </c>
      <c r="E398" s="115">
        <f>J398+N398+R398+V398+Z398+AD398+AH398+AL398+AP398+AX398+AT398</f>
        <v>5</v>
      </c>
      <c r="F398" s="119">
        <f>COUNTA(H398,L398,P398,T398,X398,AB398,AF398,AJ398,AN398,AV398,AR398)</f>
        <v>1</v>
      </c>
      <c r="G398" s="125"/>
      <c r="H398" s="5"/>
      <c r="I398" s="140"/>
      <c r="J398" s="126"/>
      <c r="K398" s="120"/>
      <c r="L398" s="98"/>
      <c r="M398" s="144"/>
      <c r="N398" s="129"/>
      <c r="O398" s="146"/>
      <c r="P398" s="98"/>
      <c r="Q398" s="144"/>
      <c r="R398" s="147"/>
      <c r="S398" s="121">
        <f>VLOOKUP(C398,'4'!$B$2:$I$1053,3,FALSE)</f>
        <v>1.8252314814814815E-2</v>
      </c>
      <c r="T398" s="5">
        <f>VLOOKUP(C398,'4'!$B$2:$I$1053,4,FALSE)</f>
        <v>35</v>
      </c>
      <c r="U398" s="140">
        <f>VLOOKUP(T398,Баллы!$A$2:$B$101,2)+V398/2</f>
        <v>58.5</v>
      </c>
      <c r="V398" s="130">
        <f>VLOOKUP(C398,'4'!$B$2:$I$1053,6,FALSE)</f>
        <v>5</v>
      </c>
      <c r="W398" s="149"/>
      <c r="X398" s="98"/>
      <c r="Y398" s="144"/>
      <c r="Z398" s="147"/>
      <c r="AA398" s="148"/>
      <c r="AB398" s="98"/>
      <c r="AC398" s="144"/>
      <c r="AD398" s="129"/>
      <c r="AE398" s="136"/>
      <c r="AF398" s="5"/>
      <c r="AG398" s="140"/>
      <c r="AH398" s="126"/>
      <c r="AI398" s="155"/>
      <c r="AJ398" s="123"/>
      <c r="AK398" s="139"/>
      <c r="AL398" s="124"/>
      <c r="AM398" s="155"/>
      <c r="AN398" s="123"/>
      <c r="AO398" s="139"/>
      <c r="AP398" s="124"/>
      <c r="AQ398" s="122"/>
      <c r="AR398" s="123"/>
      <c r="AS398" s="139"/>
      <c r="AT398" s="124"/>
      <c r="AU398" s="122"/>
      <c r="AV398" s="123"/>
      <c r="AW398" s="139"/>
      <c r="AX398" s="124"/>
    </row>
    <row r="399" spans="1:50" ht="14.4" customHeight="1">
      <c r="A399" s="245">
        <f>IF(D399=0," ",RANK(D399,$D$3:$D$1041,0))</f>
        <v>395</v>
      </c>
      <c r="B399" s="246">
        <v>396</v>
      </c>
      <c r="C399" s="283" t="s">
        <v>5750</v>
      </c>
      <c r="D399" s="115">
        <f>I399+M399+Q399+U399+Y399+AC399+AG399+AK399+AO399+AW399+AS399</f>
        <v>58.5</v>
      </c>
      <c r="E399" s="115">
        <f>J399+N399+R399+V399+Z399+AD399+AH399+AL399+AP399+AX399+AT399</f>
        <v>5</v>
      </c>
      <c r="F399" s="119">
        <f>COUNTA(H399,L399,P399,T399,X399,AB399,AF399,AJ399,AN399,AV399,AR399)</f>
        <v>1</v>
      </c>
      <c r="G399" s="125"/>
      <c r="H399" s="5"/>
      <c r="I399" s="140"/>
      <c r="J399" s="126"/>
      <c r="K399" s="120"/>
      <c r="L399" s="98"/>
      <c r="M399" s="144"/>
      <c r="N399" s="129"/>
      <c r="O399" s="146"/>
      <c r="P399" s="98"/>
      <c r="Q399" s="144"/>
      <c r="R399" s="147"/>
      <c r="S399" s="121"/>
      <c r="T399" s="5"/>
      <c r="U399" s="140"/>
      <c r="V399" s="130"/>
      <c r="W399" s="149"/>
      <c r="X399" s="98"/>
      <c r="Y399" s="144"/>
      <c r="Z399" s="147"/>
      <c r="AA399" s="148"/>
      <c r="AB399" s="98"/>
      <c r="AC399" s="144"/>
      <c r="AD399" s="129"/>
      <c r="AE399" s="136"/>
      <c r="AF399" s="5"/>
      <c r="AG399" s="140"/>
      <c r="AH399" s="126"/>
      <c r="AI399" s="155"/>
      <c r="AJ399" s="123"/>
      <c r="AK399" s="139"/>
      <c r="AL399" s="124"/>
      <c r="AM399" s="155">
        <f>VLOOKUP(C399,'9'!$B$2:$H$1187,3,FALSE)</f>
        <v>2.162037037037037E-2</v>
      </c>
      <c r="AN399" s="123">
        <f>VLOOKUP(C399,'9'!$B$2:$H$1187,4,FALSE)</f>
        <v>35</v>
      </c>
      <c r="AO399" s="139">
        <f>VLOOKUP(AN399,Баллы!$A$2:$B$101,2)+AP399/2</f>
        <v>58.5</v>
      </c>
      <c r="AP399" s="124">
        <f>VLOOKUP(C399,'9'!$B$2:$H$1187,6,FALSE)</f>
        <v>5</v>
      </c>
      <c r="AQ399" s="122"/>
      <c r="AR399" s="123"/>
      <c r="AS399" s="139"/>
      <c r="AT399" s="124"/>
      <c r="AU399" s="122"/>
      <c r="AV399" s="123"/>
      <c r="AW399" s="139"/>
      <c r="AX399" s="124"/>
    </row>
    <row r="400" spans="1:50" ht="14.4" customHeight="1">
      <c r="A400" s="245">
        <f>IF(D400=0," ",RANK(D400,$D$3:$D$1041,0))</f>
        <v>398</v>
      </c>
      <c r="B400" s="246">
        <v>398</v>
      </c>
      <c r="C400" s="104" t="s">
        <v>415</v>
      </c>
      <c r="D400" s="115">
        <f>I400+M400+Q400+U400+Y400+AC400+AG400+AK400+AO400+AW400+AS400</f>
        <v>58</v>
      </c>
      <c r="E400" s="115">
        <f>J400+N400+R400+V400+Z400+AD400+AH400+AL400+AP400+AX400+AT400</f>
        <v>10</v>
      </c>
      <c r="F400" s="119">
        <f>COUNTA(H400,L400,P400,T400,X400,AB400,AF400,AJ400,AN400,AV400,AR400)</f>
        <v>1</v>
      </c>
      <c r="G400" s="125">
        <f>VLOOKUP(C400,'1'!$B$46:$H$384,3,FALSE)</f>
        <v>4.6620370370370368E-2</v>
      </c>
      <c r="H400" s="5">
        <f>VLOOKUP(C400,'1'!$B$46:$H$384,4,FALSE)</f>
        <v>38</v>
      </c>
      <c r="I400" s="140">
        <f>VLOOKUP(H400,Баллы!$A$2:$B$101,2)+J400/2</f>
        <v>58</v>
      </c>
      <c r="J400" s="126">
        <f>VLOOKUP(C400,'1'!$B$46:$H$384,6,FALSE)</f>
        <v>10</v>
      </c>
      <c r="K400" s="120"/>
      <c r="L400" s="98"/>
      <c r="M400" s="144"/>
      <c r="N400" s="129"/>
      <c r="O400" s="146"/>
      <c r="P400" s="98"/>
      <c r="Q400" s="144"/>
      <c r="R400" s="147"/>
      <c r="S400" s="121"/>
      <c r="T400" s="5"/>
      <c r="U400" s="140"/>
      <c r="V400" s="130"/>
      <c r="W400" s="149"/>
      <c r="X400" s="98"/>
      <c r="Y400" s="144"/>
      <c r="Z400" s="147"/>
      <c r="AA400" s="148"/>
      <c r="AB400" s="98"/>
      <c r="AC400" s="144"/>
      <c r="AD400" s="129"/>
      <c r="AE400" s="136"/>
      <c r="AF400" s="5"/>
      <c r="AG400" s="140"/>
      <c r="AH400" s="126"/>
      <c r="AI400" s="155"/>
      <c r="AJ400" s="123"/>
      <c r="AK400" s="139"/>
      <c r="AL400" s="124"/>
      <c r="AM400" s="155"/>
      <c r="AN400" s="123"/>
      <c r="AO400" s="139"/>
      <c r="AP400" s="124"/>
      <c r="AQ400" s="122"/>
      <c r="AR400" s="123"/>
      <c r="AS400" s="139"/>
      <c r="AT400" s="124"/>
      <c r="AU400" s="122"/>
      <c r="AV400" s="123"/>
      <c r="AW400" s="139"/>
      <c r="AX400" s="124"/>
    </row>
    <row r="401" spans="1:50" ht="14.4" customHeight="1">
      <c r="A401" s="245">
        <f>IF(D401=0," ",RANK(D401,$D$3:$D$1041,0))</f>
        <v>398</v>
      </c>
      <c r="B401" s="246">
        <v>398</v>
      </c>
      <c r="C401" s="107" t="s">
        <v>2519</v>
      </c>
      <c r="D401" s="115">
        <f>I401+M401+Q401+U401+Y401+AC401+AG401+AK401+AO401+AW401+AS401</f>
        <v>58</v>
      </c>
      <c r="E401" s="115">
        <f>J401+N401+R401+V401+Z401+AD401+AH401+AL401+AP401+AX401+AT401</f>
        <v>10</v>
      </c>
      <c r="F401" s="119">
        <f>COUNTA(H401,L401,P401,T401,X401,AB401,AF401,AJ401,AN401,AV401,AR401)</f>
        <v>1</v>
      </c>
      <c r="G401" s="125"/>
      <c r="H401" s="5"/>
      <c r="I401" s="140"/>
      <c r="J401" s="126"/>
      <c r="K401" s="120"/>
      <c r="L401" s="98"/>
      <c r="M401" s="144"/>
      <c r="N401" s="129"/>
      <c r="O401" s="146"/>
      <c r="P401" s="98"/>
      <c r="Q401" s="144"/>
      <c r="R401" s="147"/>
      <c r="S401" s="121">
        <f>VLOOKUP(C401,'4'!$B$2:$I$1053,3,FALSE)</f>
        <v>4.1099537037037039E-2</v>
      </c>
      <c r="T401" s="14">
        <f>VLOOKUP(C401,'4'!$B$2:$I$1053,4,FALSE)</f>
        <v>38</v>
      </c>
      <c r="U401" s="140">
        <f>VLOOKUP(T401,Баллы!$A$2:$B$101,2)+V401/2</f>
        <v>58</v>
      </c>
      <c r="V401" s="130">
        <f>VLOOKUP(C401,'4'!$B$2:$I$1053,6,FALSE)</f>
        <v>10</v>
      </c>
      <c r="W401" s="149"/>
      <c r="X401" s="98"/>
      <c r="Y401" s="144"/>
      <c r="Z401" s="147"/>
      <c r="AA401" s="148"/>
      <c r="AB401" s="98"/>
      <c r="AC401" s="144"/>
      <c r="AD401" s="129"/>
      <c r="AE401" s="136"/>
      <c r="AF401" s="5"/>
      <c r="AG401" s="140"/>
      <c r="AH401" s="126"/>
      <c r="AI401" s="155"/>
      <c r="AJ401" s="123"/>
      <c r="AK401" s="139"/>
      <c r="AL401" s="124"/>
      <c r="AM401" s="155"/>
      <c r="AN401" s="123"/>
      <c r="AO401" s="139"/>
      <c r="AP401" s="124"/>
      <c r="AQ401" s="122"/>
      <c r="AR401" s="123"/>
      <c r="AS401" s="139"/>
      <c r="AT401" s="124"/>
      <c r="AU401" s="122"/>
      <c r="AV401" s="123"/>
      <c r="AW401" s="139"/>
      <c r="AX401" s="124"/>
    </row>
    <row r="402" spans="1:50" ht="14.4" customHeight="1">
      <c r="A402" s="245">
        <f>IF(D402=0," ",RANK(D402,$D$3:$D$1041,0))</f>
        <v>398</v>
      </c>
      <c r="B402" s="246">
        <v>398</v>
      </c>
      <c r="C402" s="110" t="s">
        <v>2609</v>
      </c>
      <c r="D402" s="115">
        <f>I402+M402+Q402+U402+Y402+AC402+AG402+AK402+AO402+AW402+AS402</f>
        <v>58</v>
      </c>
      <c r="E402" s="115">
        <f>J402+N402+R402+V402+Z402+AD402+AH402+AL402+AP402+AX402+AT402</f>
        <v>10</v>
      </c>
      <c r="F402" s="119">
        <f>COUNTA(H402,L402,P402,T402,X402,AB402,AF402,AJ402,AN402,AV402,AR402)</f>
        <v>1</v>
      </c>
      <c r="G402" s="125"/>
      <c r="H402" s="5"/>
      <c r="I402" s="140"/>
      <c r="J402" s="126"/>
      <c r="K402" s="120"/>
      <c r="L402" s="98"/>
      <c r="M402" s="144"/>
      <c r="N402" s="129"/>
      <c r="O402" s="146"/>
      <c r="P402" s="98"/>
      <c r="Q402" s="144"/>
      <c r="R402" s="147"/>
      <c r="S402" s="121"/>
      <c r="T402" s="5"/>
      <c r="U402" s="140"/>
      <c r="V402" s="130"/>
      <c r="W402" s="149"/>
      <c r="X402" s="98"/>
      <c r="Y402" s="144"/>
      <c r="Z402" s="147"/>
      <c r="AA402" s="148">
        <f>VLOOKUP(C402,'6'!$B$8:$H$202,3,FALSE)</f>
        <v>5.8136574074074077E-2</v>
      </c>
      <c r="AB402" s="98">
        <f>VLOOKUP(C402,'6'!$B$8:$H$202,4,FALSE)</f>
        <v>38</v>
      </c>
      <c r="AC402" s="144">
        <f>VLOOKUP(AB402,Баллы!$A$2:$B$101,2)+AD402/2</f>
        <v>58</v>
      </c>
      <c r="AD402" s="129">
        <f>VLOOKUP(C402,'6'!$B$8:$H$202,6,FALSE)</f>
        <v>10</v>
      </c>
      <c r="AE402" s="136"/>
      <c r="AF402" s="5"/>
      <c r="AG402" s="140"/>
      <c r="AH402" s="126"/>
      <c r="AI402" s="155"/>
      <c r="AJ402" s="123"/>
      <c r="AK402" s="139"/>
      <c r="AL402" s="124"/>
      <c r="AM402" s="155"/>
      <c r="AN402" s="123"/>
      <c r="AO402" s="139"/>
      <c r="AP402" s="124"/>
      <c r="AQ402" s="122"/>
      <c r="AR402" s="123"/>
      <c r="AS402" s="139"/>
      <c r="AT402" s="124"/>
      <c r="AU402" s="122"/>
      <c r="AV402" s="123"/>
      <c r="AW402" s="139"/>
      <c r="AX402" s="124"/>
    </row>
    <row r="403" spans="1:50" ht="14.4" customHeight="1">
      <c r="A403" s="245">
        <f>IF(D403=0," ",RANK(D403,$D$3:$D$1041,0))</f>
        <v>398</v>
      </c>
      <c r="B403" s="246">
        <v>398</v>
      </c>
      <c r="C403" s="104" t="s">
        <v>509</v>
      </c>
      <c r="D403" s="115">
        <f>I403+M403+Q403+U403+Y403+AC403+AG403+AK403+AO403+AW403+AS403</f>
        <v>58</v>
      </c>
      <c r="E403" s="115">
        <f>J403+N403+R403+V403+Z403+AD403+AH403+AL403+AP403+AX403+AT403</f>
        <v>10</v>
      </c>
      <c r="F403" s="119">
        <f>COUNTA(H403,L403,P403,T403,X403,AB403,AF403,AJ403,AN403,AV403,AR403)</f>
        <v>1</v>
      </c>
      <c r="G403" s="125"/>
      <c r="H403" s="5"/>
      <c r="I403" s="140"/>
      <c r="J403" s="126"/>
      <c r="K403" s="120"/>
      <c r="L403" s="98"/>
      <c r="M403" s="144"/>
      <c r="N403" s="129"/>
      <c r="O403" s="146"/>
      <c r="P403" s="98"/>
      <c r="Q403" s="144"/>
      <c r="R403" s="147"/>
      <c r="S403" s="121"/>
      <c r="T403" s="5"/>
      <c r="U403" s="140"/>
      <c r="V403" s="130"/>
      <c r="W403" s="149"/>
      <c r="X403" s="98"/>
      <c r="Y403" s="144"/>
      <c r="Z403" s="147"/>
      <c r="AA403" s="148"/>
      <c r="AB403" s="98"/>
      <c r="AC403" s="144"/>
      <c r="AD403" s="129"/>
      <c r="AE403" s="136"/>
      <c r="AF403" s="5"/>
      <c r="AG403" s="140"/>
      <c r="AH403" s="126"/>
      <c r="AI403" s="155"/>
      <c r="AJ403" s="123"/>
      <c r="AK403" s="139"/>
      <c r="AL403" s="124"/>
      <c r="AM403" s="155"/>
      <c r="AN403" s="123"/>
      <c r="AO403" s="139"/>
      <c r="AP403" s="124"/>
      <c r="AQ403" s="122">
        <f>VLOOKUP(C403,'10'!$B$8:$H$232,3,FALSE)</f>
        <v>5.3842592592592595E-2</v>
      </c>
      <c r="AR403" s="123">
        <f>VLOOKUP(C403,'10'!$B$8:$H$232,4,FALSE)</f>
        <v>38</v>
      </c>
      <c r="AS403" s="139">
        <f>VLOOKUP(AR403,Баллы!$A$2:$B$101,2)+AT403/2</f>
        <v>58</v>
      </c>
      <c r="AT403" s="124">
        <f>VLOOKUP(C403,'10'!$B$8:$H$232,6,FALSE)</f>
        <v>10</v>
      </c>
      <c r="AU403" s="122"/>
      <c r="AV403" s="123"/>
      <c r="AW403" s="139"/>
      <c r="AX403" s="124"/>
    </row>
    <row r="404" spans="1:50" ht="14.4" customHeight="1">
      <c r="A404" s="245">
        <f>IF(D404=0," ",RANK(D404,$D$3:$D$1041,0))</f>
        <v>402</v>
      </c>
      <c r="B404" s="246">
        <v>402</v>
      </c>
      <c r="C404" s="283" t="s">
        <v>4449</v>
      </c>
      <c r="D404" s="115">
        <f>I404+M404+Q404+U404+Y404+AC404+AG404+AK404+AO404+AW404+AS404</f>
        <v>57.5</v>
      </c>
      <c r="E404" s="115">
        <f>J404+N404+R404+V404+Z404+AD404+AH404+AL404+AP404+AX404+AT404</f>
        <v>25</v>
      </c>
      <c r="F404" s="119">
        <f>COUNTA(H404,L404,P404,T404,X404,AB404,AF404,AJ404,AN404,AV404,AR404)</f>
        <v>1</v>
      </c>
      <c r="G404" s="125"/>
      <c r="H404" s="5"/>
      <c r="I404" s="140"/>
      <c r="J404" s="126"/>
      <c r="K404" s="120"/>
      <c r="L404" s="98"/>
      <c r="M404" s="144"/>
      <c r="N404" s="129"/>
      <c r="O404" s="146"/>
      <c r="P404" s="98"/>
      <c r="Q404" s="144"/>
      <c r="R404" s="147"/>
      <c r="S404" s="121"/>
      <c r="T404" s="5"/>
      <c r="U404" s="140"/>
      <c r="V404" s="130"/>
      <c r="W404" s="149"/>
      <c r="X404" s="98"/>
      <c r="Y404" s="144"/>
      <c r="Z404" s="147"/>
      <c r="AA404" s="148"/>
      <c r="AB404" s="98"/>
      <c r="AC404" s="144"/>
      <c r="AD404" s="129"/>
      <c r="AE404" s="136"/>
      <c r="AF404" s="5"/>
      <c r="AG404" s="140"/>
      <c r="AH404" s="126"/>
      <c r="AI404" s="155"/>
      <c r="AJ404" s="123"/>
      <c r="AK404" s="139"/>
      <c r="AL404" s="124"/>
      <c r="AM404" s="155">
        <f>VLOOKUP(C404,'9'!$B$2:$H$1187,3,FALSE)</f>
        <v>0.13005787037037037</v>
      </c>
      <c r="AN404" s="123">
        <f>VLOOKUP(C404,'9'!$B$2:$H$1187,4,FALSE)</f>
        <v>46</v>
      </c>
      <c r="AO404" s="139">
        <f>VLOOKUP(AN404,Баллы!$A$2:$B$101,2)+AP404/2</f>
        <v>57.5</v>
      </c>
      <c r="AP404" s="124">
        <f>VLOOKUP(C404,'9'!$B$2:$H$1187,6,FALSE)</f>
        <v>25</v>
      </c>
      <c r="AQ404" s="122"/>
      <c r="AR404" s="123"/>
      <c r="AS404" s="139"/>
      <c r="AT404" s="124"/>
      <c r="AU404" s="122"/>
      <c r="AV404" s="123"/>
      <c r="AW404" s="139"/>
      <c r="AX404" s="124"/>
    </row>
    <row r="405" spans="1:50" ht="14.4" customHeight="1">
      <c r="A405" s="245">
        <f>IF(D405=0," ",RANK(D405,$D$3:$D$1041,0))</f>
        <v>402</v>
      </c>
      <c r="B405" s="246">
        <v>403</v>
      </c>
      <c r="C405" s="104" t="s">
        <v>833</v>
      </c>
      <c r="D405" s="115">
        <f>I405+M405+Q405+U405+Y405+AC405+AG405+AK405+AO405+AW405+AS405</f>
        <v>57.5</v>
      </c>
      <c r="E405" s="115">
        <f>J405+N405+R405+V405+Z405+AD405+AH405+AL405+AP405+AX405+AT405</f>
        <v>5</v>
      </c>
      <c r="F405" s="119">
        <f>COUNTA(H405,L405,P405,T405,X405,AB405,AF405,AJ405,AN405,AV405,AR405)</f>
        <v>1</v>
      </c>
      <c r="G405" s="125"/>
      <c r="H405" s="5"/>
      <c r="I405" s="140"/>
      <c r="J405" s="126"/>
      <c r="K405" s="120">
        <f>VLOOKUP(C405,'2'!$B$101:$H$575,3,FALSE)</f>
        <v>2.4571759259259262E-2</v>
      </c>
      <c r="L405" s="98">
        <f>VLOOKUP(C405,'2'!$B$101:$H$575,4,FALSE)</f>
        <v>36</v>
      </c>
      <c r="M405" s="144">
        <f>VLOOKUP(L405,Баллы!$A$2:$B$101,2)+N405/2</f>
        <v>57.5</v>
      </c>
      <c r="N405" s="129">
        <f>VLOOKUP(C405,'2'!$B$101:$H$575,6,FALSE)</f>
        <v>5</v>
      </c>
      <c r="O405" s="146"/>
      <c r="P405" s="98"/>
      <c r="Q405" s="144"/>
      <c r="R405" s="147"/>
      <c r="S405" s="121"/>
      <c r="T405" s="5"/>
      <c r="U405" s="140"/>
      <c r="V405" s="130"/>
      <c r="W405" s="149"/>
      <c r="X405" s="98"/>
      <c r="Y405" s="144"/>
      <c r="Z405" s="147"/>
      <c r="AA405" s="148"/>
      <c r="AB405" s="98"/>
      <c r="AC405" s="144"/>
      <c r="AD405" s="129"/>
      <c r="AE405" s="136"/>
      <c r="AF405" s="5"/>
      <c r="AG405" s="140"/>
      <c r="AH405" s="126"/>
      <c r="AI405" s="155"/>
      <c r="AJ405" s="123"/>
      <c r="AK405" s="139"/>
      <c r="AL405" s="124"/>
      <c r="AM405" s="155"/>
      <c r="AN405" s="123"/>
      <c r="AO405" s="139"/>
      <c r="AP405" s="124"/>
      <c r="AQ405" s="122"/>
      <c r="AR405" s="123"/>
      <c r="AS405" s="139"/>
      <c r="AT405" s="124"/>
      <c r="AU405" s="122"/>
      <c r="AV405" s="123"/>
      <c r="AW405" s="139"/>
      <c r="AX405" s="124"/>
    </row>
    <row r="406" spans="1:50" ht="14.4" customHeight="1">
      <c r="A406" s="245">
        <f>IF(D406=0," ",RANK(D406,$D$3:$D$1041,0))</f>
        <v>402</v>
      </c>
      <c r="B406" s="246">
        <v>403</v>
      </c>
      <c r="C406" s="107" t="s">
        <v>2337</v>
      </c>
      <c r="D406" s="115">
        <f>I406+M406+Q406+U406+Y406+AC406+AG406+AK406+AO406+AW406+AS406</f>
        <v>57.5</v>
      </c>
      <c r="E406" s="115">
        <f>J406+N406+R406+V406+Z406+AD406+AH406+AL406+AP406+AX406+AT406</f>
        <v>5</v>
      </c>
      <c r="F406" s="119">
        <f>COUNTA(H406,L406,P406,T406,X406,AB406,AF406,AJ406,AN406,AV406,AR406)</f>
        <v>1</v>
      </c>
      <c r="G406" s="125"/>
      <c r="H406" s="5"/>
      <c r="I406" s="140"/>
      <c r="J406" s="126"/>
      <c r="K406" s="120"/>
      <c r="L406" s="98"/>
      <c r="M406" s="144"/>
      <c r="N406" s="129"/>
      <c r="O406" s="146"/>
      <c r="P406" s="98"/>
      <c r="Q406" s="144"/>
      <c r="R406" s="147"/>
      <c r="S406" s="121">
        <f>VLOOKUP(C406,'4'!$B$2:$I$1053,3,FALSE)</f>
        <v>1.8344907407407407E-2</v>
      </c>
      <c r="T406" s="5">
        <f>VLOOKUP(C406,'4'!$B$2:$I$1053,4,FALSE)</f>
        <v>36</v>
      </c>
      <c r="U406" s="140">
        <f>VLOOKUP(T406,Баллы!$A$2:$B$101,2)+V406/2</f>
        <v>57.5</v>
      </c>
      <c r="V406" s="130">
        <f>VLOOKUP(C406,'4'!$B$2:$I$1053,6,FALSE)</f>
        <v>5</v>
      </c>
      <c r="W406" s="149"/>
      <c r="X406" s="98"/>
      <c r="Y406" s="144"/>
      <c r="Z406" s="147"/>
      <c r="AA406" s="148"/>
      <c r="AB406" s="98"/>
      <c r="AC406" s="144"/>
      <c r="AD406" s="129"/>
      <c r="AE406" s="136"/>
      <c r="AF406" s="5"/>
      <c r="AG406" s="140"/>
      <c r="AH406" s="126"/>
      <c r="AI406" s="155"/>
      <c r="AJ406" s="123"/>
      <c r="AK406" s="139"/>
      <c r="AL406" s="124"/>
      <c r="AM406" s="155"/>
      <c r="AN406" s="123"/>
      <c r="AO406" s="139"/>
      <c r="AP406" s="124"/>
      <c r="AQ406" s="122"/>
      <c r="AR406" s="123"/>
      <c r="AS406" s="139"/>
      <c r="AT406" s="124"/>
      <c r="AU406" s="122"/>
      <c r="AV406" s="123"/>
      <c r="AW406" s="139"/>
      <c r="AX406" s="124"/>
    </row>
    <row r="407" spans="1:50" ht="14.4" customHeight="1">
      <c r="A407" s="245">
        <f>IF(D407=0," ",RANK(D407,$D$3:$D$1041,0))</f>
        <v>405</v>
      </c>
      <c r="B407" s="246">
        <v>405</v>
      </c>
      <c r="C407" s="107" t="s">
        <v>1864</v>
      </c>
      <c r="D407" s="115">
        <f>I407+M407+Q407+U407+Y407+AC407+AG407+AK407+AO407+AW407+AS407</f>
        <v>57</v>
      </c>
      <c r="E407" s="115">
        <f>J407+N407+R407+V407+Z407+AD407+AH407+AL407+AP407+AX407+AT407</f>
        <v>10</v>
      </c>
      <c r="F407" s="119">
        <f>COUNTA(H407,L407,P407,T407,X407,AB407,AF407,AJ407,AN407,AV407,AR407)</f>
        <v>1</v>
      </c>
      <c r="G407" s="125"/>
      <c r="H407" s="5"/>
      <c r="I407" s="140"/>
      <c r="J407" s="126"/>
      <c r="K407" s="120"/>
      <c r="L407" s="98"/>
      <c r="M407" s="144"/>
      <c r="N407" s="129"/>
      <c r="O407" s="146"/>
      <c r="P407" s="98"/>
      <c r="Q407" s="144"/>
      <c r="R407" s="147"/>
      <c r="S407" s="121">
        <f>VLOOKUP(C407,'4'!$B$2:$I$1053,3,FALSE)</f>
        <v>4.1261574074074076E-2</v>
      </c>
      <c r="T407" s="14">
        <f>VLOOKUP(C407,'4'!$B$2:$I$1053,4,FALSE)</f>
        <v>39</v>
      </c>
      <c r="U407" s="140">
        <f>VLOOKUP(T407,Баллы!$A$2:$B$101,2)+V407/2</f>
        <v>57</v>
      </c>
      <c r="V407" s="130">
        <f>VLOOKUP(C407,'4'!$B$2:$I$1053,6,FALSE)</f>
        <v>10</v>
      </c>
      <c r="W407" s="149"/>
      <c r="X407" s="98"/>
      <c r="Y407" s="144"/>
      <c r="Z407" s="147"/>
      <c r="AA407" s="148"/>
      <c r="AB407" s="98"/>
      <c r="AC407" s="144"/>
      <c r="AD407" s="129"/>
      <c r="AE407" s="136"/>
      <c r="AF407" s="5"/>
      <c r="AG407" s="140"/>
      <c r="AH407" s="126"/>
      <c r="AI407" s="155"/>
      <c r="AJ407" s="123"/>
      <c r="AK407" s="139"/>
      <c r="AL407" s="124"/>
      <c r="AM407" s="155"/>
      <c r="AN407" s="123"/>
      <c r="AO407" s="139"/>
      <c r="AP407" s="124"/>
      <c r="AQ407" s="122"/>
      <c r="AR407" s="123"/>
      <c r="AS407" s="139"/>
      <c r="AT407" s="124"/>
      <c r="AU407" s="122"/>
      <c r="AV407" s="123"/>
      <c r="AW407" s="139"/>
      <c r="AX407" s="124"/>
    </row>
    <row r="408" spans="1:50" ht="14.4" customHeight="1">
      <c r="A408" s="245">
        <f>IF(D408=0," ",RANK(D408,$D$3:$D$1041,0))</f>
        <v>405</v>
      </c>
      <c r="B408" s="246">
        <v>405</v>
      </c>
      <c r="C408" s="108" t="s">
        <v>1162</v>
      </c>
      <c r="D408" s="115">
        <f>I408+M408+Q408+U408+Y408+AC408+AG408+AK408+AO408+AW408+AS408</f>
        <v>57</v>
      </c>
      <c r="E408" s="115">
        <f>J408+N408+R408+V408+Z408+AD408+AH408+AL408+AP408+AX408+AT408</f>
        <v>10</v>
      </c>
      <c r="F408" s="119">
        <f>COUNTA(H408,L408,P408,T408,X408,AB408,AF408,AJ408,AN408,AV408,AR408)</f>
        <v>1</v>
      </c>
      <c r="G408" s="125"/>
      <c r="H408" s="5"/>
      <c r="I408" s="140"/>
      <c r="J408" s="126"/>
      <c r="K408" s="120"/>
      <c r="L408" s="98"/>
      <c r="M408" s="144"/>
      <c r="N408" s="129"/>
      <c r="O408" s="146"/>
      <c r="P408" s="98"/>
      <c r="Q408" s="144"/>
      <c r="R408" s="147"/>
      <c r="S408" s="121"/>
      <c r="T408" s="5"/>
      <c r="U408" s="140"/>
      <c r="V408" s="130"/>
      <c r="W408" s="149">
        <f>VLOOKUP(C408,'5'!$B$50:$H$423,3,FALSE)</f>
        <v>4.8171296296296295E-2</v>
      </c>
      <c r="X408" s="98">
        <f>VLOOKUP(C408,'5'!$B$50:$H$423,4,FALSE)</f>
        <v>39</v>
      </c>
      <c r="Y408" s="144">
        <f>VLOOKUP(X408,Баллы!$A$2:$B$101,2)+Z408/2</f>
        <v>57</v>
      </c>
      <c r="Z408" s="147">
        <f>VLOOKUP(C408,'5'!$B$50:$H$423,6,FALSE)</f>
        <v>10</v>
      </c>
      <c r="AA408" s="148"/>
      <c r="AB408" s="98"/>
      <c r="AC408" s="144"/>
      <c r="AD408" s="129"/>
      <c r="AE408" s="136"/>
      <c r="AF408" s="5"/>
      <c r="AG408" s="140"/>
      <c r="AH408" s="126"/>
      <c r="AI408" s="155"/>
      <c r="AJ408" s="123"/>
      <c r="AK408" s="139"/>
      <c r="AL408" s="124"/>
      <c r="AM408" s="155"/>
      <c r="AN408" s="123"/>
      <c r="AO408" s="139"/>
      <c r="AP408" s="124"/>
      <c r="AQ408" s="122"/>
      <c r="AR408" s="123"/>
      <c r="AS408" s="139"/>
      <c r="AT408" s="124"/>
      <c r="AU408" s="122"/>
      <c r="AV408" s="123"/>
      <c r="AW408" s="139"/>
      <c r="AX408" s="124"/>
    </row>
    <row r="409" spans="1:50" ht="14.4" customHeight="1">
      <c r="A409" s="245">
        <f>IF(D409=0," ",RANK(D409,$D$3:$D$1041,0))</f>
        <v>405</v>
      </c>
      <c r="B409" s="246">
        <v>405</v>
      </c>
      <c r="C409" s="110" t="s">
        <v>2610</v>
      </c>
      <c r="D409" s="115">
        <f>I409+M409+Q409+U409+Y409+AC409+AG409+AK409+AO409+AW409+AS409</f>
        <v>57</v>
      </c>
      <c r="E409" s="115">
        <f>J409+N409+R409+V409+Z409+AD409+AH409+AL409+AP409+AX409+AT409</f>
        <v>10</v>
      </c>
      <c r="F409" s="119">
        <f>COUNTA(H409,L409,P409,T409,X409,AB409,AF409,AJ409,AN409,AV409,AR409)</f>
        <v>1</v>
      </c>
      <c r="G409" s="125"/>
      <c r="H409" s="5"/>
      <c r="I409" s="140"/>
      <c r="J409" s="126"/>
      <c r="K409" s="120"/>
      <c r="L409" s="98"/>
      <c r="M409" s="144"/>
      <c r="N409" s="129"/>
      <c r="O409" s="146"/>
      <c r="P409" s="98"/>
      <c r="Q409" s="144"/>
      <c r="R409" s="147"/>
      <c r="S409" s="121"/>
      <c r="T409" s="5"/>
      <c r="U409" s="140"/>
      <c r="V409" s="130"/>
      <c r="W409" s="149"/>
      <c r="X409" s="98"/>
      <c r="Y409" s="144"/>
      <c r="Z409" s="147"/>
      <c r="AA409" s="148">
        <f>VLOOKUP(C409,'6'!$B$8:$H$202,3,FALSE)</f>
        <v>5.8969907407407408E-2</v>
      </c>
      <c r="AB409" s="98">
        <f>VLOOKUP(C409,'6'!$B$8:$H$202,4,FALSE)</f>
        <v>39</v>
      </c>
      <c r="AC409" s="144">
        <f>VLOOKUP(AB409,Баллы!$A$2:$B$101,2)+AD409/2</f>
        <v>57</v>
      </c>
      <c r="AD409" s="129">
        <f>VLOOKUP(C409,'6'!$B$8:$H$202,6,FALSE)</f>
        <v>10</v>
      </c>
      <c r="AE409" s="136"/>
      <c r="AF409" s="5"/>
      <c r="AG409" s="140"/>
      <c r="AH409" s="126"/>
      <c r="AI409" s="155"/>
      <c r="AJ409" s="123"/>
      <c r="AK409" s="139"/>
      <c r="AL409" s="124"/>
      <c r="AM409" s="155"/>
      <c r="AN409" s="123"/>
      <c r="AO409" s="139"/>
      <c r="AP409" s="124"/>
      <c r="AQ409" s="122"/>
      <c r="AR409" s="123"/>
      <c r="AS409" s="139"/>
      <c r="AT409" s="124"/>
      <c r="AU409" s="122"/>
      <c r="AV409" s="123"/>
      <c r="AW409" s="139"/>
      <c r="AX409" s="124"/>
    </row>
    <row r="410" spans="1:50" ht="14.4" customHeight="1">
      <c r="A410" s="245">
        <f>IF(D410=0," ",RANK(D410,$D$3:$D$1041,0))</f>
        <v>408</v>
      </c>
      <c r="B410" s="246">
        <v>408</v>
      </c>
      <c r="C410" s="104" t="s">
        <v>834</v>
      </c>
      <c r="D410" s="115">
        <f>I410+M410+Q410+U410+Y410+AC410+AG410+AK410+AO410+AW410+AS410</f>
        <v>56.5</v>
      </c>
      <c r="E410" s="115">
        <f>J410+N410+R410+V410+Z410+AD410+AH410+AL410+AP410+AX410+AT410</f>
        <v>5</v>
      </c>
      <c r="F410" s="119">
        <f>COUNTA(H410,L410,P410,T410,X410,AB410,AF410,AJ410,AN410,AV410,AR410)</f>
        <v>1</v>
      </c>
      <c r="G410" s="125"/>
      <c r="H410" s="5"/>
      <c r="I410" s="140"/>
      <c r="J410" s="126"/>
      <c r="K410" s="120">
        <f>VLOOKUP(C410,'2'!$B$101:$H$575,3,FALSE)</f>
        <v>2.4594907407407409E-2</v>
      </c>
      <c r="L410" s="98">
        <f>VLOOKUP(C410,'2'!$B$101:$H$575,4,FALSE)</f>
        <v>37</v>
      </c>
      <c r="M410" s="144">
        <f>VLOOKUP(L410,Баллы!$A$2:$B$101,2)+N410/2</f>
        <v>56.5</v>
      </c>
      <c r="N410" s="129">
        <f>VLOOKUP(C410,'2'!$B$101:$H$575,6,FALSE)</f>
        <v>5</v>
      </c>
      <c r="O410" s="146"/>
      <c r="P410" s="98"/>
      <c r="Q410" s="144"/>
      <c r="R410" s="147"/>
      <c r="S410" s="121"/>
      <c r="T410" s="5"/>
      <c r="U410" s="140"/>
      <c r="V410" s="130"/>
      <c r="W410" s="149"/>
      <c r="X410" s="98"/>
      <c r="Y410" s="144"/>
      <c r="Z410" s="147"/>
      <c r="AA410" s="148"/>
      <c r="AB410" s="98"/>
      <c r="AC410" s="144"/>
      <c r="AD410" s="129"/>
      <c r="AE410" s="136"/>
      <c r="AF410" s="5"/>
      <c r="AG410" s="140"/>
      <c r="AH410" s="126"/>
      <c r="AI410" s="155"/>
      <c r="AJ410" s="123"/>
      <c r="AK410" s="139"/>
      <c r="AL410" s="124"/>
      <c r="AM410" s="155"/>
      <c r="AN410" s="123"/>
      <c r="AO410" s="139"/>
      <c r="AP410" s="124"/>
      <c r="AQ410" s="122"/>
      <c r="AR410" s="123"/>
      <c r="AS410" s="139"/>
      <c r="AT410" s="124"/>
      <c r="AU410" s="122"/>
      <c r="AV410" s="123"/>
      <c r="AW410" s="139"/>
      <c r="AX410" s="124"/>
    </row>
    <row r="411" spans="1:50" ht="14.4" customHeight="1">
      <c r="A411" s="245">
        <f>IF(D411=0," ",RANK(D411,$D$3:$D$1041,0))</f>
        <v>408</v>
      </c>
      <c r="B411" s="246">
        <v>408</v>
      </c>
      <c r="C411" s="104" t="s">
        <v>835</v>
      </c>
      <c r="D411" s="115">
        <f>I411+M411+Q411+U411+Y411+AC411+AG411+AK411+AO411+AW411+AS411</f>
        <v>56.5</v>
      </c>
      <c r="E411" s="115">
        <f>J411+N411+R411+V411+Z411+AD411+AH411+AL411+AP411+AX411+AT411</f>
        <v>5</v>
      </c>
      <c r="F411" s="119">
        <f>COUNTA(H411,L411,P411,T411,X411,AB411,AF411,AJ411,AN411,AV411,AR411)</f>
        <v>1</v>
      </c>
      <c r="G411" s="125"/>
      <c r="H411" s="5"/>
      <c r="I411" s="140"/>
      <c r="J411" s="126"/>
      <c r="K411" s="120">
        <f>VLOOKUP(C411,'2'!$B$101:$H$575,3,FALSE)</f>
        <v>2.4594907407407409E-2</v>
      </c>
      <c r="L411" s="98">
        <f>VLOOKUP(C411,'2'!$B$101:$H$575,4,FALSE)</f>
        <v>37</v>
      </c>
      <c r="M411" s="144">
        <f>VLOOKUP(L411,Баллы!$A$2:$B$101,2)+N411/2</f>
        <v>56.5</v>
      </c>
      <c r="N411" s="129">
        <f>VLOOKUP(C411,'2'!$B$101:$H$575,6,FALSE)</f>
        <v>5</v>
      </c>
      <c r="O411" s="146"/>
      <c r="P411" s="98"/>
      <c r="Q411" s="144"/>
      <c r="R411" s="147"/>
      <c r="S411" s="121"/>
      <c r="T411" s="5"/>
      <c r="U411" s="140"/>
      <c r="V411" s="130"/>
      <c r="W411" s="149"/>
      <c r="X411" s="98"/>
      <c r="Y411" s="144"/>
      <c r="Z411" s="147"/>
      <c r="AA411" s="148"/>
      <c r="AB411" s="98"/>
      <c r="AC411" s="144"/>
      <c r="AD411" s="129"/>
      <c r="AE411" s="136"/>
      <c r="AF411" s="5"/>
      <c r="AG411" s="140"/>
      <c r="AH411" s="126"/>
      <c r="AI411" s="155"/>
      <c r="AJ411" s="123"/>
      <c r="AK411" s="139"/>
      <c r="AL411" s="124"/>
      <c r="AM411" s="155"/>
      <c r="AN411" s="123"/>
      <c r="AO411" s="139"/>
      <c r="AP411" s="124"/>
      <c r="AQ411" s="122"/>
      <c r="AR411" s="123"/>
      <c r="AS411" s="139"/>
      <c r="AT411" s="124"/>
      <c r="AU411" s="122"/>
      <c r="AV411" s="123"/>
      <c r="AW411" s="139"/>
      <c r="AX411" s="124"/>
    </row>
    <row r="412" spans="1:50" ht="14.4" customHeight="1">
      <c r="A412" s="245">
        <f>IF(D412=0," ",RANK(D412,$D$3:$D$1041,0))</f>
        <v>408</v>
      </c>
      <c r="B412" s="246">
        <v>408</v>
      </c>
      <c r="C412" s="107" t="s">
        <v>2049</v>
      </c>
      <c r="D412" s="115">
        <f>I412+M412+Q412+U412+Y412+AC412+AG412+AK412+AO412+AW412+AS412</f>
        <v>56.5</v>
      </c>
      <c r="E412" s="115">
        <f>J412+N412+R412+V412+Z412+AD412+AH412+AL412+AP412+AX412+AT412</f>
        <v>5</v>
      </c>
      <c r="F412" s="119">
        <f>COUNTA(H412,L412,P412,T412,X412,AB412,AF412,AJ412,AN412,AV412,AR412)</f>
        <v>1</v>
      </c>
      <c r="G412" s="125"/>
      <c r="H412" s="5"/>
      <c r="I412" s="140"/>
      <c r="J412" s="126"/>
      <c r="K412" s="120"/>
      <c r="L412" s="98"/>
      <c r="M412" s="144"/>
      <c r="N412" s="129"/>
      <c r="O412" s="146"/>
      <c r="P412" s="98"/>
      <c r="Q412" s="144"/>
      <c r="R412" s="147"/>
      <c r="S412" s="121">
        <f>VLOOKUP(C412,'4'!$B$2:$I$1053,3,FALSE)</f>
        <v>1.8344907407407407E-2</v>
      </c>
      <c r="T412" s="5">
        <f>VLOOKUP(C412,'4'!$B$2:$I$1053,4,FALSE)</f>
        <v>37</v>
      </c>
      <c r="U412" s="140">
        <f>VLOOKUP(T412,Баллы!$A$2:$B$101,2)+V412/2</f>
        <v>56.5</v>
      </c>
      <c r="V412" s="130">
        <f>VLOOKUP(C412,'4'!$B$2:$I$1053,6,FALSE)</f>
        <v>5</v>
      </c>
      <c r="W412" s="149"/>
      <c r="X412" s="98"/>
      <c r="Y412" s="144"/>
      <c r="Z412" s="147"/>
      <c r="AA412" s="148"/>
      <c r="AB412" s="98"/>
      <c r="AC412" s="144"/>
      <c r="AD412" s="129"/>
      <c r="AE412" s="136"/>
      <c r="AF412" s="5"/>
      <c r="AG412" s="140"/>
      <c r="AH412" s="126"/>
      <c r="AI412" s="155"/>
      <c r="AJ412" s="123"/>
      <c r="AK412" s="139"/>
      <c r="AL412" s="124"/>
      <c r="AM412" s="155"/>
      <c r="AN412" s="123"/>
      <c r="AO412" s="139"/>
      <c r="AP412" s="124"/>
      <c r="AQ412" s="122"/>
      <c r="AR412" s="123"/>
      <c r="AS412" s="139"/>
      <c r="AT412" s="124"/>
      <c r="AU412" s="122"/>
      <c r="AV412" s="123"/>
      <c r="AW412" s="139"/>
      <c r="AX412" s="124"/>
    </row>
    <row r="413" spans="1:50" ht="14.4" customHeight="1">
      <c r="A413" s="245">
        <f>IF(D413=0," ",RANK(D413,$D$3:$D$1041,0))</f>
        <v>408</v>
      </c>
      <c r="B413" s="246">
        <v>408</v>
      </c>
      <c r="C413" s="283" t="s">
        <v>5071</v>
      </c>
      <c r="D413" s="115">
        <f>I413+M413+Q413+U413+Y413+AC413+AG413+AK413+AO413+AW413+AS413</f>
        <v>56.5</v>
      </c>
      <c r="E413" s="115">
        <f>J413+N413+R413+V413+Z413+AD413+AH413+AL413+AP413+AX413+AT413</f>
        <v>5</v>
      </c>
      <c r="F413" s="119">
        <f>COUNTA(H413,L413,P413,T413,X413,AB413,AF413,AJ413,AN413,AV413,AR413)</f>
        <v>1</v>
      </c>
      <c r="G413" s="125"/>
      <c r="H413" s="5"/>
      <c r="I413" s="140"/>
      <c r="J413" s="126"/>
      <c r="K413" s="120"/>
      <c r="L413" s="98"/>
      <c r="M413" s="144"/>
      <c r="N413" s="129"/>
      <c r="O413" s="146"/>
      <c r="P413" s="98"/>
      <c r="Q413" s="144"/>
      <c r="R413" s="147"/>
      <c r="S413" s="121"/>
      <c r="T413" s="5"/>
      <c r="U413" s="140"/>
      <c r="V413" s="130"/>
      <c r="W413" s="149"/>
      <c r="X413" s="98"/>
      <c r="Y413" s="144"/>
      <c r="Z413" s="147"/>
      <c r="AA413" s="148"/>
      <c r="AB413" s="98"/>
      <c r="AC413" s="144"/>
      <c r="AD413" s="129"/>
      <c r="AE413" s="136"/>
      <c r="AF413" s="5"/>
      <c r="AG413" s="140"/>
      <c r="AH413" s="126"/>
      <c r="AI413" s="155"/>
      <c r="AJ413" s="123"/>
      <c r="AK413" s="139"/>
      <c r="AL413" s="124"/>
      <c r="AM413" s="155">
        <f>VLOOKUP(C413,'9'!$B$2:$H$1187,3,FALSE)</f>
        <v>2.1828703703703704E-2</v>
      </c>
      <c r="AN413" s="123">
        <f>VLOOKUP(C413,'9'!$B$2:$H$1187,4,FALSE)</f>
        <v>37</v>
      </c>
      <c r="AO413" s="139">
        <f>VLOOKUP(AN413,Баллы!$A$2:$B$101,2)+AP413/2</f>
        <v>56.5</v>
      </c>
      <c r="AP413" s="124">
        <f>VLOOKUP(C413,'9'!$B$2:$H$1187,6,FALSE)</f>
        <v>5</v>
      </c>
      <c r="AQ413" s="122"/>
      <c r="AR413" s="123"/>
      <c r="AS413" s="139"/>
      <c r="AT413" s="124"/>
      <c r="AU413" s="122"/>
      <c r="AV413" s="123"/>
      <c r="AW413" s="139"/>
      <c r="AX413" s="124"/>
    </row>
    <row r="414" spans="1:50" ht="14.4" customHeight="1">
      <c r="A414" s="245">
        <f>IF(D414=0," ",RANK(D414,$D$3:$D$1041,0))</f>
        <v>412</v>
      </c>
      <c r="B414" s="246">
        <v>412</v>
      </c>
      <c r="C414" s="110" t="s">
        <v>2611</v>
      </c>
      <c r="D414" s="115">
        <f>I414+M414+Q414+U414+Y414+AC414+AG414+AK414+AO414+AW414+AS414</f>
        <v>56</v>
      </c>
      <c r="E414" s="115">
        <f>J414+N414+R414+V414+Z414+AD414+AH414+AL414+AP414+AX414+AT414</f>
        <v>10</v>
      </c>
      <c r="F414" s="119">
        <f>COUNTA(H414,L414,P414,T414,X414,AB414,AF414,AJ414,AN414,AV414,AR414)</f>
        <v>1</v>
      </c>
      <c r="G414" s="125"/>
      <c r="H414" s="5"/>
      <c r="I414" s="140"/>
      <c r="J414" s="126"/>
      <c r="K414" s="120"/>
      <c r="L414" s="98"/>
      <c r="M414" s="144"/>
      <c r="N414" s="129"/>
      <c r="O414" s="146"/>
      <c r="P414" s="98"/>
      <c r="Q414" s="144"/>
      <c r="R414" s="147"/>
      <c r="S414" s="121"/>
      <c r="T414" s="5"/>
      <c r="U414" s="140"/>
      <c r="V414" s="130"/>
      <c r="W414" s="149"/>
      <c r="X414" s="98"/>
      <c r="Y414" s="144"/>
      <c r="Z414" s="147"/>
      <c r="AA414" s="148">
        <f>VLOOKUP(C414,'6'!$B$8:$H$202,3,FALSE)</f>
        <v>6.1319444444444447E-2</v>
      </c>
      <c r="AB414" s="98">
        <f>VLOOKUP(C414,'6'!$B$8:$H$202,4,FALSE)</f>
        <v>40</v>
      </c>
      <c r="AC414" s="144">
        <f>VLOOKUP(AB414,Баллы!$A$2:$B$101,2)+AD414/2</f>
        <v>56</v>
      </c>
      <c r="AD414" s="129">
        <f>VLOOKUP(C414,'6'!$B$8:$H$202,6,FALSE)</f>
        <v>10</v>
      </c>
      <c r="AE414" s="136"/>
      <c r="AF414" s="5"/>
      <c r="AG414" s="140"/>
      <c r="AH414" s="126"/>
      <c r="AI414" s="155"/>
      <c r="AJ414" s="123"/>
      <c r="AK414" s="139"/>
      <c r="AL414" s="124"/>
      <c r="AM414" s="155"/>
      <c r="AN414" s="123"/>
      <c r="AO414" s="139"/>
      <c r="AP414" s="124"/>
      <c r="AQ414" s="122"/>
      <c r="AR414" s="123"/>
      <c r="AS414" s="139"/>
      <c r="AT414" s="124"/>
      <c r="AU414" s="122"/>
      <c r="AV414" s="123"/>
      <c r="AW414" s="139"/>
      <c r="AX414" s="124"/>
    </row>
    <row r="415" spans="1:50" ht="14.4" customHeight="1">
      <c r="A415" s="245">
        <f>IF(D415=0," ",RANK(D415,$D$3:$D$1041,0))</f>
        <v>412</v>
      </c>
      <c r="B415" s="246">
        <v>412</v>
      </c>
      <c r="C415" s="283" t="s">
        <v>4585</v>
      </c>
      <c r="D415" s="115">
        <f>I415+M415+Q415+U415+Y415+AC415+AG415+AK415+AO415+AW415+AS415</f>
        <v>56</v>
      </c>
      <c r="E415" s="115">
        <f>J415+N415+R415+V415+Z415+AD415+AH415+AL415+AP415+AX415+AT415</f>
        <v>10</v>
      </c>
      <c r="F415" s="119">
        <f>COUNTA(H415,L415,P415,T415,X415,AB415,AF415,AJ415,AN415,AV415,AR415)</f>
        <v>1</v>
      </c>
      <c r="G415" s="125"/>
      <c r="H415" s="5"/>
      <c r="I415" s="140"/>
      <c r="J415" s="126"/>
      <c r="K415" s="120"/>
      <c r="L415" s="98"/>
      <c r="M415" s="144"/>
      <c r="N415" s="129"/>
      <c r="O415" s="146"/>
      <c r="P415" s="98"/>
      <c r="Q415" s="144"/>
      <c r="R415" s="147"/>
      <c r="S415" s="121"/>
      <c r="T415" s="5"/>
      <c r="U415" s="140"/>
      <c r="V415" s="130"/>
      <c r="W415" s="149"/>
      <c r="X415" s="98"/>
      <c r="Y415" s="144"/>
      <c r="Z415" s="147"/>
      <c r="AA415" s="148"/>
      <c r="AB415" s="98"/>
      <c r="AC415" s="144"/>
      <c r="AD415" s="129"/>
      <c r="AE415" s="136"/>
      <c r="AF415" s="5"/>
      <c r="AG415" s="140"/>
      <c r="AH415" s="126"/>
      <c r="AI415" s="155"/>
      <c r="AJ415" s="123"/>
      <c r="AK415" s="139"/>
      <c r="AL415" s="124"/>
      <c r="AM415" s="155">
        <f>VLOOKUP(C415,'9'!$B$2:$H$1187,3,FALSE)</f>
        <v>4.1921296296296297E-2</v>
      </c>
      <c r="AN415" s="123">
        <f>VLOOKUP(C415,'9'!$B$2:$H$1187,4,FALSE)</f>
        <v>40</v>
      </c>
      <c r="AO415" s="139">
        <f>VLOOKUP(AN415,Баллы!$A$2:$B$101,2)+AP415/2</f>
        <v>56</v>
      </c>
      <c r="AP415" s="124">
        <f>VLOOKUP(C415,'9'!$B$2:$H$1187,6,FALSE)</f>
        <v>10</v>
      </c>
      <c r="AQ415" s="122"/>
      <c r="AR415" s="123"/>
      <c r="AS415" s="139"/>
      <c r="AT415" s="124"/>
      <c r="AU415" s="122"/>
      <c r="AV415" s="123"/>
      <c r="AW415" s="139"/>
      <c r="AX415" s="124"/>
    </row>
    <row r="416" spans="1:50" ht="14.4" customHeight="1">
      <c r="A416" s="245">
        <f>IF(D416=0," ",RANK(D416,$D$3:$D$1041,0))</f>
        <v>412</v>
      </c>
      <c r="B416" s="246">
        <v>414</v>
      </c>
      <c r="C416" s="104" t="s">
        <v>6268</v>
      </c>
      <c r="D416" s="115">
        <f>I416+M416+Q416+U416+Y416+AC416+AG416+AK416+AO416+AW416+AS416</f>
        <v>56</v>
      </c>
      <c r="E416" s="115">
        <f>J416+N416+R416+V416+Z416+AD416+AH416+AL416+AP416+AX416+AT416</f>
        <v>8</v>
      </c>
      <c r="F416" s="119">
        <f>COUNTA(H416,L416,P416,T416,X416,AB416,AF416,AJ416,AN416,AV416,AR416)</f>
        <v>1</v>
      </c>
      <c r="G416" s="125"/>
      <c r="H416" s="5"/>
      <c r="I416" s="140"/>
      <c r="J416" s="126"/>
      <c r="K416" s="120"/>
      <c r="L416" s="98"/>
      <c r="M416" s="144"/>
      <c r="N416" s="129"/>
      <c r="O416" s="146"/>
      <c r="P416" s="98"/>
      <c r="Q416" s="144"/>
      <c r="R416" s="147"/>
      <c r="S416" s="121"/>
      <c r="T416" s="5"/>
      <c r="U416" s="140"/>
      <c r="V416" s="130"/>
      <c r="W416" s="149"/>
      <c r="X416" s="98"/>
      <c r="Y416" s="144"/>
      <c r="Z416" s="147"/>
      <c r="AA416" s="148"/>
      <c r="AB416" s="98"/>
      <c r="AC416" s="144"/>
      <c r="AD416" s="129"/>
      <c r="AE416" s="136"/>
      <c r="AF416" s="5"/>
      <c r="AG416" s="140"/>
      <c r="AH416" s="126"/>
      <c r="AI416" s="155"/>
      <c r="AJ416" s="123"/>
      <c r="AK416" s="139"/>
      <c r="AL416" s="124"/>
      <c r="AM416" s="155"/>
      <c r="AN416" s="123"/>
      <c r="AO416" s="139"/>
      <c r="AP416" s="124"/>
      <c r="AQ416" s="122"/>
      <c r="AR416" s="123"/>
      <c r="AS416" s="139"/>
      <c r="AT416" s="124"/>
      <c r="AU416" s="122">
        <f>VLOOKUP(C416,'11'!$B$9:$H$521,3,FALSE)</f>
        <v>3.9050925925925926E-2</v>
      </c>
      <c r="AV416" s="123">
        <f>VLOOKUP(C416,'11'!$B$9:$H$521,4,FALSE)</f>
        <v>39</v>
      </c>
      <c r="AW416" s="139">
        <f>VLOOKUP(AV416,Баллы!$A$2:$B$101,2)+AX416/2</f>
        <v>56</v>
      </c>
      <c r="AX416" s="124">
        <f>VLOOKUP(C416,'11'!$B$9:$H$521,6,FALSE)</f>
        <v>8</v>
      </c>
    </row>
    <row r="417" spans="1:50" ht="14.4" customHeight="1">
      <c r="A417" s="245">
        <f>IF(D417=0," ",RANK(D417,$D$3:$D$1041,0))</f>
        <v>415</v>
      </c>
      <c r="B417" s="246">
        <v>415</v>
      </c>
      <c r="C417" s="107" t="s">
        <v>2235</v>
      </c>
      <c r="D417" s="115">
        <f>I417+M417+Q417+U417+Y417+AC417+AG417+AK417+AO417+AW417+AS417</f>
        <v>55.5</v>
      </c>
      <c r="E417" s="115">
        <f>J417+N417+R417+V417+Z417+AD417+AH417+AL417+AP417+AX417+AT417</f>
        <v>5</v>
      </c>
      <c r="F417" s="119">
        <f>COUNTA(H417,L417,P417,T417,X417,AB417,AF417,AJ417,AN417,AV417,AR417)</f>
        <v>1</v>
      </c>
      <c r="G417" s="125"/>
      <c r="H417" s="5"/>
      <c r="I417" s="140"/>
      <c r="J417" s="126"/>
      <c r="K417" s="120"/>
      <c r="L417" s="98"/>
      <c r="M417" s="144"/>
      <c r="N417" s="129"/>
      <c r="O417" s="146"/>
      <c r="P417" s="98"/>
      <c r="Q417" s="144"/>
      <c r="R417" s="147"/>
      <c r="S417" s="121">
        <f>VLOOKUP(C417,'4'!$B$2:$I$1053,3,FALSE)</f>
        <v>1.8437499999999999E-2</v>
      </c>
      <c r="T417" s="5">
        <f>VLOOKUP(C417,'4'!$B$2:$I$1053,4,FALSE)</f>
        <v>38</v>
      </c>
      <c r="U417" s="140">
        <f>VLOOKUP(T417,Баллы!$A$2:$B$101,2)+V417/2</f>
        <v>55.5</v>
      </c>
      <c r="V417" s="130">
        <f>VLOOKUP(C417,'4'!$B$2:$I$1053,6,FALSE)</f>
        <v>5</v>
      </c>
      <c r="W417" s="149"/>
      <c r="X417" s="98"/>
      <c r="Y417" s="144"/>
      <c r="Z417" s="147"/>
      <c r="AA417" s="148"/>
      <c r="AB417" s="98"/>
      <c r="AC417" s="144"/>
      <c r="AD417" s="129"/>
      <c r="AE417" s="136"/>
      <c r="AF417" s="5"/>
      <c r="AG417" s="140"/>
      <c r="AH417" s="126"/>
      <c r="AI417" s="155"/>
      <c r="AJ417" s="123"/>
      <c r="AK417" s="139"/>
      <c r="AL417" s="124"/>
      <c r="AM417" s="155"/>
      <c r="AN417" s="123"/>
      <c r="AO417" s="139"/>
      <c r="AP417" s="124"/>
      <c r="AQ417" s="122"/>
      <c r="AR417" s="123"/>
      <c r="AS417" s="139"/>
      <c r="AT417" s="124"/>
      <c r="AU417" s="122"/>
      <c r="AV417" s="123"/>
      <c r="AW417" s="139"/>
      <c r="AX417" s="124"/>
    </row>
    <row r="418" spans="1:50" ht="14.4" customHeight="1">
      <c r="A418" s="245">
        <f>IF(D418=0," ",RANK(D418,$D$3:$D$1041,0))</f>
        <v>415</v>
      </c>
      <c r="B418" s="246">
        <v>415</v>
      </c>
      <c r="C418" s="283" t="s">
        <v>5074</v>
      </c>
      <c r="D418" s="115">
        <f>I418+M418+Q418+U418+Y418+AC418+AG418+AK418+AO418+AW418+AS418</f>
        <v>55.5</v>
      </c>
      <c r="E418" s="115">
        <f>J418+N418+R418+V418+Z418+AD418+AH418+AL418+AP418+AX418+AT418</f>
        <v>5</v>
      </c>
      <c r="F418" s="119">
        <f>COUNTA(H418,L418,P418,T418,X418,AB418,AF418,AJ418,AN418,AV418,AR418)</f>
        <v>1</v>
      </c>
      <c r="G418" s="125"/>
      <c r="H418" s="5"/>
      <c r="I418" s="140"/>
      <c r="J418" s="126"/>
      <c r="K418" s="120"/>
      <c r="L418" s="98"/>
      <c r="M418" s="144"/>
      <c r="N418" s="129"/>
      <c r="O418" s="146"/>
      <c r="P418" s="98"/>
      <c r="Q418" s="144"/>
      <c r="R418" s="147"/>
      <c r="S418" s="121"/>
      <c r="T418" s="5"/>
      <c r="U418" s="140"/>
      <c r="V418" s="130"/>
      <c r="W418" s="149"/>
      <c r="X418" s="98"/>
      <c r="Y418" s="144"/>
      <c r="Z418" s="147"/>
      <c r="AA418" s="148"/>
      <c r="AB418" s="98"/>
      <c r="AC418" s="144"/>
      <c r="AD418" s="129"/>
      <c r="AE418" s="136"/>
      <c r="AF418" s="5"/>
      <c r="AG418" s="140"/>
      <c r="AH418" s="126"/>
      <c r="AI418" s="155"/>
      <c r="AJ418" s="123"/>
      <c r="AK418" s="139"/>
      <c r="AL418" s="124"/>
      <c r="AM418" s="155">
        <f>VLOOKUP(C418,'9'!$B$2:$H$1187,3,FALSE)</f>
        <v>2.2175925925925925E-2</v>
      </c>
      <c r="AN418" s="123">
        <f>VLOOKUP(C418,'9'!$B$2:$H$1187,4,FALSE)</f>
        <v>38</v>
      </c>
      <c r="AO418" s="139">
        <f>VLOOKUP(AN418,Баллы!$A$2:$B$101,2)+AP418/2</f>
        <v>55.5</v>
      </c>
      <c r="AP418" s="124">
        <f>VLOOKUP(C418,'9'!$B$2:$H$1187,6,FALSE)</f>
        <v>5</v>
      </c>
      <c r="AQ418" s="122"/>
      <c r="AR418" s="123"/>
      <c r="AS418" s="139"/>
      <c r="AT418" s="124"/>
      <c r="AU418" s="122"/>
      <c r="AV418" s="123"/>
      <c r="AW418" s="139"/>
      <c r="AX418" s="124"/>
    </row>
    <row r="419" spans="1:50" ht="14.4" customHeight="1">
      <c r="A419" s="245">
        <f>IF(D419=0," ",RANK(D419,$D$3:$D$1041,0))</f>
        <v>417</v>
      </c>
      <c r="B419" s="246">
        <v>417</v>
      </c>
      <c r="C419" s="104" t="s">
        <v>6229</v>
      </c>
      <c r="D419" s="115">
        <f>I419+M419+Q419+U419+Y419+AC419+AG419+AK419+AO419+AW419+AS419</f>
        <v>55</v>
      </c>
      <c r="E419" s="115">
        <f>J419+N419+R419+V419+Z419+AD419+AH419+AL419+AP419+AX419+AT419</f>
        <v>18</v>
      </c>
      <c r="F419" s="119">
        <f>COUNTA(H419,L419,P419,T419,X419,AB419,AF419,AJ419,AN419,AV419,AR419)</f>
        <v>2</v>
      </c>
      <c r="G419" s="125"/>
      <c r="H419" s="5"/>
      <c r="I419" s="140"/>
      <c r="J419" s="126"/>
      <c r="K419" s="120"/>
      <c r="L419" s="98"/>
      <c r="M419" s="144"/>
      <c r="N419" s="129"/>
      <c r="O419" s="146"/>
      <c r="P419" s="98"/>
      <c r="Q419" s="144"/>
      <c r="R419" s="147"/>
      <c r="S419" s="121"/>
      <c r="T419" s="5"/>
      <c r="U419" s="140"/>
      <c r="V419" s="130"/>
      <c r="W419" s="149"/>
      <c r="X419" s="98"/>
      <c r="Y419" s="144"/>
      <c r="Z419" s="147"/>
      <c r="AA419" s="148"/>
      <c r="AB419" s="98"/>
      <c r="AC419" s="144"/>
      <c r="AD419" s="129"/>
      <c r="AE419" s="136"/>
      <c r="AF419" s="5"/>
      <c r="AG419" s="140"/>
      <c r="AH419" s="126"/>
      <c r="AI419" s="155"/>
      <c r="AJ419" s="123"/>
      <c r="AK419" s="139"/>
      <c r="AL419" s="124"/>
      <c r="AM419" s="155"/>
      <c r="AN419" s="123"/>
      <c r="AO419" s="139"/>
      <c r="AP419" s="124"/>
      <c r="AQ419" s="122">
        <f>VLOOKUP(C419,'10'!$B$8:$H$232,3,FALSE)</f>
        <v>6.627314814814815E-2</v>
      </c>
      <c r="AR419" s="123">
        <f>VLOOKUP(C419,'10'!$B$8:$H$232,4,FALSE)</f>
        <v>50</v>
      </c>
      <c r="AS419" s="139">
        <f>VLOOKUP(AR419,Баллы!$A$2:$B$101,2)+AT419/2</f>
        <v>46</v>
      </c>
      <c r="AT419" s="124">
        <f>VLOOKUP(C419,'10'!$B$8:$H$232,6,FALSE)</f>
        <v>10</v>
      </c>
      <c r="AU419" s="122">
        <f>VLOOKUP(C419,'11'!$B$9:$H$521,3,FALSE)</f>
        <v>5.091435185185185E-2</v>
      </c>
      <c r="AV419" s="123">
        <f>VLOOKUP(C419,'11'!$B$9:$H$521,4,FALSE)</f>
        <v>86</v>
      </c>
      <c r="AW419" s="139">
        <f>VLOOKUP(AV419,Баллы!$A$2:$B$101,2)+AX419/2</f>
        <v>9</v>
      </c>
      <c r="AX419" s="124">
        <f>VLOOKUP(C419,'11'!$B$9:$H$521,6,FALSE)</f>
        <v>8</v>
      </c>
    </row>
    <row r="420" spans="1:50" ht="14.4" customHeight="1">
      <c r="A420" s="245">
        <f>IF(D420=0," ",RANK(D420,$D$3:$D$1041,0))</f>
        <v>417</v>
      </c>
      <c r="B420" s="246">
        <v>418</v>
      </c>
      <c r="C420" s="107" t="s">
        <v>2165</v>
      </c>
      <c r="D420" s="115">
        <f>I420+M420+Q420+U420+Y420+AC420+AG420+AK420+AO420+AW420+AS420</f>
        <v>55</v>
      </c>
      <c r="E420" s="115">
        <f>J420+N420+R420+V420+Z420+AD420+AH420+AL420+AP420+AX420+AT420</f>
        <v>10</v>
      </c>
      <c r="F420" s="119">
        <f>COUNTA(H420,L420,P420,T420,X420,AB420,AF420,AJ420,AN420,AV420,AR420)</f>
        <v>2</v>
      </c>
      <c r="G420" s="125"/>
      <c r="H420" s="5"/>
      <c r="I420" s="140"/>
      <c r="J420" s="126"/>
      <c r="K420" s="120"/>
      <c r="L420" s="98"/>
      <c r="M420" s="144"/>
      <c r="N420" s="129"/>
      <c r="O420" s="146"/>
      <c r="P420" s="98"/>
      <c r="Q420" s="144"/>
      <c r="R420" s="147"/>
      <c r="S420" s="121">
        <f>VLOOKUP(C420,'4'!$B$2:$I$1053,3,FALSE)</f>
        <v>1.8738425925925926E-2</v>
      </c>
      <c r="T420" s="5">
        <f>VLOOKUP(C420,'4'!$B$2:$I$1053,4,FALSE)</f>
        <v>42</v>
      </c>
      <c r="U420" s="140">
        <f>VLOOKUP(T420,Баллы!$A$2:$B$101,2)+V420/2</f>
        <v>51.5</v>
      </c>
      <c r="V420" s="130">
        <f>VLOOKUP(C420,'4'!$B$2:$I$1053,6,FALSE)</f>
        <v>5</v>
      </c>
      <c r="W420" s="149"/>
      <c r="X420" s="98"/>
      <c r="Y420" s="144"/>
      <c r="Z420" s="147"/>
      <c r="AA420" s="148"/>
      <c r="AB420" s="98"/>
      <c r="AC420" s="144"/>
      <c r="AD420" s="129"/>
      <c r="AE420" s="136"/>
      <c r="AF420" s="5"/>
      <c r="AG420" s="140"/>
      <c r="AH420" s="126"/>
      <c r="AI420" s="155"/>
      <c r="AJ420" s="123"/>
      <c r="AK420" s="139"/>
      <c r="AL420" s="124"/>
      <c r="AM420" s="155">
        <f>VLOOKUP(C420,'9'!$B$2:$H$1187,3,FALSE)</f>
        <v>2.0370370370370372E-2</v>
      </c>
      <c r="AN420" s="123">
        <f>VLOOKUP(C420,'9'!$B$2:$H$1187,4,FALSE)</f>
        <v>142</v>
      </c>
      <c r="AO420" s="139">
        <f>VLOOKUP(AN420,Баллы!$A$2:$B$101,2)+AP420/2</f>
        <v>3.5</v>
      </c>
      <c r="AP420" s="124">
        <f>VLOOKUP(C420,'9'!$B$2:$H$1187,6,FALSE)</f>
        <v>5</v>
      </c>
      <c r="AQ420" s="122"/>
      <c r="AR420" s="123"/>
      <c r="AS420" s="139"/>
      <c r="AT420" s="124"/>
      <c r="AU420" s="122"/>
      <c r="AV420" s="123"/>
      <c r="AW420" s="139"/>
      <c r="AX420" s="124"/>
    </row>
    <row r="421" spans="1:50" ht="14.4" customHeight="1">
      <c r="A421" s="245">
        <f>IF(D421=0," ",RANK(D421,$D$3:$D$1041,0))</f>
        <v>417</v>
      </c>
      <c r="B421" s="246">
        <v>419</v>
      </c>
      <c r="C421" s="104" t="s">
        <v>650</v>
      </c>
      <c r="D421" s="115">
        <f>I421+M421+Q421+U421+Y421+AC421+AG421+AK421+AO421+AW421+AS421</f>
        <v>55</v>
      </c>
      <c r="E421" s="115">
        <f>J421+N421+R421+V421+Z421+AD421+AH421+AL421+AP421+AX421+AT421</f>
        <v>10</v>
      </c>
      <c r="F421" s="119">
        <f>COUNTA(H421,L421,P421,T421,X421,AB421,AF421,AJ421,AN421,AV421,AR421)</f>
        <v>1</v>
      </c>
      <c r="G421" s="125">
        <f>VLOOKUP(C421,'1'!$B$46:$H$384,3,FALSE)</f>
        <v>4.6956018518518522E-2</v>
      </c>
      <c r="H421" s="5">
        <f>VLOOKUP(C421,'1'!$B$46:$H$384,4,FALSE)</f>
        <v>41</v>
      </c>
      <c r="I421" s="140">
        <f>VLOOKUP(H421,Баллы!$A$2:$B$101,2)+J421/2</f>
        <v>55</v>
      </c>
      <c r="J421" s="126">
        <f>VLOOKUP(C421,'1'!$B$46:$H$384,6,FALSE)</f>
        <v>10</v>
      </c>
      <c r="K421" s="120"/>
      <c r="L421" s="98"/>
      <c r="M421" s="144"/>
      <c r="N421" s="129"/>
      <c r="O421" s="146"/>
      <c r="P421" s="98"/>
      <c r="Q421" s="144"/>
      <c r="R421" s="147"/>
      <c r="S421" s="121"/>
      <c r="T421" s="5"/>
      <c r="U421" s="140"/>
      <c r="V421" s="130"/>
      <c r="W421" s="149"/>
      <c r="X421" s="98"/>
      <c r="Y421" s="144"/>
      <c r="Z421" s="147"/>
      <c r="AA421" s="148"/>
      <c r="AB421" s="98"/>
      <c r="AC421" s="144"/>
      <c r="AD421" s="129"/>
      <c r="AE421" s="136"/>
      <c r="AF421" s="5"/>
      <c r="AG421" s="140"/>
      <c r="AH421" s="126"/>
      <c r="AI421" s="155"/>
      <c r="AJ421" s="123"/>
      <c r="AK421" s="139"/>
      <c r="AL421" s="124"/>
      <c r="AM421" s="155"/>
      <c r="AN421" s="123"/>
      <c r="AO421" s="139"/>
      <c r="AP421" s="124"/>
      <c r="AQ421" s="122"/>
      <c r="AR421" s="123"/>
      <c r="AS421" s="139"/>
      <c r="AT421" s="124"/>
      <c r="AU421" s="122"/>
      <c r="AV421" s="123"/>
      <c r="AW421" s="139"/>
      <c r="AX421" s="124"/>
    </row>
    <row r="422" spans="1:50" ht="14.4" customHeight="1">
      <c r="A422" s="245">
        <f>IF(D422=0," ",RANK(D422,$D$3:$D$1041,0))</f>
        <v>417</v>
      </c>
      <c r="B422" s="246">
        <v>419</v>
      </c>
      <c r="C422" s="105" t="s">
        <v>1334</v>
      </c>
      <c r="D422" s="115">
        <f>I422+M422+Q422+U422+Y422+AC422+AG422+AK422+AO422+AW422+AS422</f>
        <v>55</v>
      </c>
      <c r="E422" s="115">
        <f>J422+N422+R422+V422+Z422+AD422+AH422+AL422+AP422+AX422+AT422</f>
        <v>10</v>
      </c>
      <c r="F422" s="119">
        <f>COUNTA(H422,L422,P422,T422,X422,AB422,AF422,AJ422,AN422,AV422,AR422)</f>
        <v>1</v>
      </c>
      <c r="G422" s="125"/>
      <c r="H422" s="5"/>
      <c r="I422" s="140"/>
      <c r="J422" s="126"/>
      <c r="K422" s="120"/>
      <c r="L422" s="98"/>
      <c r="M422" s="144"/>
      <c r="N422" s="129"/>
      <c r="O422" s="146"/>
      <c r="P422" s="98"/>
      <c r="Q422" s="144"/>
      <c r="R422" s="147"/>
      <c r="S422" s="121"/>
      <c r="T422" s="5"/>
      <c r="U422" s="140"/>
      <c r="V422" s="130"/>
      <c r="W422" s="149"/>
      <c r="X422" s="98"/>
      <c r="Y422" s="144"/>
      <c r="Z422" s="147"/>
      <c r="AA422" s="148">
        <f>VLOOKUP(C422,'6'!$B$8:$H$202,3,FALSE)</f>
        <v>6.1539351851851852E-2</v>
      </c>
      <c r="AB422" s="98">
        <f>VLOOKUP(C422,'6'!$B$8:$H$202,4,FALSE)</f>
        <v>41</v>
      </c>
      <c r="AC422" s="144">
        <f>VLOOKUP(AB422,Баллы!$A$2:$B$101,2)+AD422/2</f>
        <v>55</v>
      </c>
      <c r="AD422" s="129">
        <f>VLOOKUP(C422,'6'!$B$8:$H$202,6,FALSE)</f>
        <v>10</v>
      </c>
      <c r="AE422" s="136"/>
      <c r="AF422" s="5"/>
      <c r="AG422" s="140"/>
      <c r="AH422" s="126"/>
      <c r="AI422" s="155"/>
      <c r="AJ422" s="123"/>
      <c r="AK422" s="139"/>
      <c r="AL422" s="124"/>
      <c r="AM422" s="155"/>
      <c r="AN422" s="123"/>
      <c r="AO422" s="139"/>
      <c r="AP422" s="124"/>
      <c r="AQ422" s="122"/>
      <c r="AR422" s="123"/>
      <c r="AS422" s="139"/>
      <c r="AT422" s="124"/>
      <c r="AU422" s="122"/>
      <c r="AV422" s="123"/>
      <c r="AW422" s="139"/>
      <c r="AX422" s="124"/>
    </row>
    <row r="423" spans="1:50" ht="14.4" customHeight="1">
      <c r="A423" s="245">
        <f>IF(D423=0," ",RANK(D423,$D$3:$D$1041,0))</f>
        <v>417</v>
      </c>
      <c r="B423" s="246">
        <v>419</v>
      </c>
      <c r="C423" s="105" t="s">
        <v>1333</v>
      </c>
      <c r="D423" s="115">
        <f>I423+M423+Q423+U423+Y423+AC423+AG423+AK423+AO423+AW423+AS423</f>
        <v>55</v>
      </c>
      <c r="E423" s="115">
        <f>J423+N423+R423+V423+Z423+AD423+AH423+AL423+AP423+AX423+AT423</f>
        <v>10</v>
      </c>
      <c r="F423" s="119">
        <f>COUNTA(H423,L423,P423,T423,X423,AB423,AF423,AJ423,AN423,AV423,AR423)</f>
        <v>1</v>
      </c>
      <c r="G423" s="125"/>
      <c r="H423" s="5"/>
      <c r="I423" s="140"/>
      <c r="J423" s="126"/>
      <c r="K423" s="120"/>
      <c r="L423" s="98"/>
      <c r="M423" s="144"/>
      <c r="N423" s="129"/>
      <c r="O423" s="146"/>
      <c r="P423" s="98"/>
      <c r="Q423" s="144"/>
      <c r="R423" s="147"/>
      <c r="S423" s="121"/>
      <c r="T423" s="5"/>
      <c r="U423" s="140"/>
      <c r="V423" s="130"/>
      <c r="W423" s="149"/>
      <c r="X423" s="98"/>
      <c r="Y423" s="144"/>
      <c r="Z423" s="147"/>
      <c r="AA423" s="148">
        <f>VLOOKUP(C423,'6'!$B$8:$H$202,3,FALSE)</f>
        <v>6.1539351851851852E-2</v>
      </c>
      <c r="AB423" s="98">
        <f>VLOOKUP(C423,'6'!$B$8:$H$202,4,FALSE)</f>
        <v>41</v>
      </c>
      <c r="AC423" s="144">
        <f>VLOOKUP(AB423,Баллы!$A$2:$B$101,2)+AD423/2</f>
        <v>55</v>
      </c>
      <c r="AD423" s="129">
        <f>VLOOKUP(C423,'6'!$B$8:$H$202,6,FALSE)</f>
        <v>10</v>
      </c>
      <c r="AE423" s="136"/>
      <c r="AF423" s="5"/>
      <c r="AG423" s="140"/>
      <c r="AH423" s="126"/>
      <c r="AI423" s="155"/>
      <c r="AJ423" s="123"/>
      <c r="AK423" s="139"/>
      <c r="AL423" s="124"/>
      <c r="AM423" s="155"/>
      <c r="AN423" s="123"/>
      <c r="AO423" s="139"/>
      <c r="AP423" s="124"/>
      <c r="AQ423" s="122"/>
      <c r="AR423" s="123"/>
      <c r="AS423" s="139"/>
      <c r="AT423" s="124"/>
      <c r="AU423" s="122"/>
      <c r="AV423" s="123"/>
      <c r="AW423" s="139"/>
      <c r="AX423" s="124"/>
    </row>
    <row r="424" spans="1:50" ht="14.4" customHeight="1">
      <c r="A424" s="245">
        <f>IF(D424=0," ",RANK(D424,$D$3:$D$1041,0))</f>
        <v>417</v>
      </c>
      <c r="B424" s="246">
        <v>419</v>
      </c>
      <c r="C424" s="283" t="s">
        <v>4587</v>
      </c>
      <c r="D424" s="115">
        <f>I424+M424+Q424+U424+Y424+AC424+AG424+AK424+AO424+AW424+AS424</f>
        <v>55</v>
      </c>
      <c r="E424" s="115">
        <f>J424+N424+R424+V424+Z424+AD424+AH424+AL424+AP424+AX424+AT424</f>
        <v>10</v>
      </c>
      <c r="F424" s="119">
        <f>COUNTA(H424,L424,P424,T424,X424,AB424,AF424,AJ424,AN424,AV424,AR424)</f>
        <v>1</v>
      </c>
      <c r="G424" s="125"/>
      <c r="H424" s="5"/>
      <c r="I424" s="140"/>
      <c r="J424" s="126"/>
      <c r="K424" s="120"/>
      <c r="L424" s="98"/>
      <c r="M424" s="144"/>
      <c r="N424" s="129"/>
      <c r="O424" s="146"/>
      <c r="P424" s="98"/>
      <c r="Q424" s="144"/>
      <c r="R424" s="147"/>
      <c r="S424" s="121"/>
      <c r="T424" s="5"/>
      <c r="U424" s="140"/>
      <c r="V424" s="130"/>
      <c r="W424" s="149"/>
      <c r="X424" s="98"/>
      <c r="Y424" s="144"/>
      <c r="Z424" s="147"/>
      <c r="AA424" s="148"/>
      <c r="AB424" s="98"/>
      <c r="AC424" s="144"/>
      <c r="AD424" s="129"/>
      <c r="AE424" s="136"/>
      <c r="AF424" s="5"/>
      <c r="AG424" s="140"/>
      <c r="AH424" s="126"/>
      <c r="AI424" s="155"/>
      <c r="AJ424" s="123"/>
      <c r="AK424" s="139"/>
      <c r="AL424" s="124"/>
      <c r="AM424" s="155">
        <f>VLOOKUP(C424,'9'!$B$2:$H$1187,3,FALSE)</f>
        <v>4.1724537037037039E-2</v>
      </c>
      <c r="AN424" s="123">
        <f>VLOOKUP(C424,'9'!$B$2:$H$1187,4,FALSE)</f>
        <v>41</v>
      </c>
      <c r="AO424" s="139">
        <f>VLOOKUP(AN424,Баллы!$A$2:$B$101,2)+AP424/2</f>
        <v>55</v>
      </c>
      <c r="AP424" s="124">
        <f>VLOOKUP(C424,'9'!$B$2:$H$1187,6,FALSE)</f>
        <v>10</v>
      </c>
      <c r="AQ424" s="122"/>
      <c r="AR424" s="123"/>
      <c r="AS424" s="139"/>
      <c r="AT424" s="124"/>
      <c r="AU424" s="122"/>
      <c r="AV424" s="123"/>
      <c r="AW424" s="139"/>
      <c r="AX424" s="124"/>
    </row>
    <row r="425" spans="1:50" ht="14.4" customHeight="1">
      <c r="A425" s="245">
        <f>IF(D425=0," ",RANK(D425,$D$3:$D$1041,0))</f>
        <v>423</v>
      </c>
      <c r="B425" s="246">
        <v>423</v>
      </c>
      <c r="C425" s="283" t="s">
        <v>4451</v>
      </c>
      <c r="D425" s="115">
        <f>I425+M425+Q425+U425+Y425+AC425+AG425+AK425+AO425+AW425+AS425</f>
        <v>54.5</v>
      </c>
      <c r="E425" s="115">
        <f>J425+N425+R425+V425+Z425+AD425+AH425+AL425+AP425+AX425+AT425</f>
        <v>25</v>
      </c>
      <c r="F425" s="119">
        <f>COUNTA(H425,L425,P425,T425,X425,AB425,AF425,AJ425,AN425,AV425,AR425)</f>
        <v>1</v>
      </c>
      <c r="G425" s="125"/>
      <c r="H425" s="5"/>
      <c r="I425" s="140"/>
      <c r="J425" s="126"/>
      <c r="K425" s="120"/>
      <c r="L425" s="98"/>
      <c r="M425" s="144"/>
      <c r="N425" s="129"/>
      <c r="O425" s="146"/>
      <c r="P425" s="98"/>
      <c r="Q425" s="144"/>
      <c r="R425" s="147"/>
      <c r="S425" s="121"/>
      <c r="T425" s="5"/>
      <c r="U425" s="140"/>
      <c r="V425" s="130"/>
      <c r="W425" s="149"/>
      <c r="X425" s="98"/>
      <c r="Y425" s="144"/>
      <c r="Z425" s="147"/>
      <c r="AA425" s="148"/>
      <c r="AB425" s="98"/>
      <c r="AC425" s="144"/>
      <c r="AD425" s="129"/>
      <c r="AE425" s="136"/>
      <c r="AF425" s="5"/>
      <c r="AG425" s="140"/>
      <c r="AH425" s="126"/>
      <c r="AI425" s="155"/>
      <c r="AJ425" s="123"/>
      <c r="AK425" s="139"/>
      <c r="AL425" s="124"/>
      <c r="AM425" s="155">
        <f>VLOOKUP(C425,'9'!$B$2:$H$1187,3,FALSE)</f>
        <v>0.13391203703703702</v>
      </c>
      <c r="AN425" s="123">
        <f>VLOOKUP(C425,'9'!$B$2:$H$1187,4,FALSE)</f>
        <v>49</v>
      </c>
      <c r="AO425" s="139">
        <f>VLOOKUP(AN425,Баллы!$A$2:$B$101,2)+AP425/2</f>
        <v>54.5</v>
      </c>
      <c r="AP425" s="124">
        <f>VLOOKUP(C425,'9'!$B$2:$H$1187,6,FALSE)</f>
        <v>25</v>
      </c>
      <c r="AQ425" s="122"/>
      <c r="AR425" s="123"/>
      <c r="AS425" s="139"/>
      <c r="AT425" s="124"/>
      <c r="AU425" s="122"/>
      <c r="AV425" s="123"/>
      <c r="AW425" s="139"/>
      <c r="AX425" s="124"/>
    </row>
    <row r="426" spans="1:50" ht="14.4" customHeight="1">
      <c r="A426" s="245">
        <f>IF(D426=0," ",RANK(D426,$D$3:$D$1041,0))</f>
        <v>423</v>
      </c>
      <c r="B426" s="246">
        <v>424</v>
      </c>
      <c r="C426" s="104" t="s">
        <v>836</v>
      </c>
      <c r="D426" s="115">
        <f>I426+M426+Q426+U426+Y426+AC426+AG426+AK426+AO426+AW426+AS426</f>
        <v>54.5</v>
      </c>
      <c r="E426" s="115">
        <f>J426+N426+R426+V426+Z426+AD426+AH426+AL426+AP426+AX426+AT426</f>
        <v>5</v>
      </c>
      <c r="F426" s="119">
        <f>COUNTA(H426,L426,P426,T426,X426,AB426,AF426,AJ426,AN426,AV426,AR426)</f>
        <v>1</v>
      </c>
      <c r="G426" s="125"/>
      <c r="H426" s="5"/>
      <c r="I426" s="140"/>
      <c r="J426" s="126"/>
      <c r="K426" s="120">
        <f>VLOOKUP(C426,'2'!$B$101:$H$575,3,FALSE)</f>
        <v>2.4606481481481479E-2</v>
      </c>
      <c r="L426" s="98">
        <f>VLOOKUP(C426,'2'!$B$101:$H$575,4,FALSE)</f>
        <v>39</v>
      </c>
      <c r="M426" s="144">
        <f>VLOOKUP(L426,Баллы!$A$2:$B$101,2)+N426/2</f>
        <v>54.5</v>
      </c>
      <c r="N426" s="129">
        <f>VLOOKUP(C426,'2'!$B$101:$H$575,6,FALSE)</f>
        <v>5</v>
      </c>
      <c r="O426" s="146"/>
      <c r="P426" s="98"/>
      <c r="Q426" s="144"/>
      <c r="R426" s="147"/>
      <c r="S426" s="121"/>
      <c r="T426" s="5"/>
      <c r="U426" s="140"/>
      <c r="V426" s="130"/>
      <c r="W426" s="149"/>
      <c r="X426" s="98"/>
      <c r="Y426" s="144"/>
      <c r="Z426" s="147"/>
      <c r="AA426" s="148"/>
      <c r="AB426" s="98"/>
      <c r="AC426" s="144"/>
      <c r="AD426" s="129"/>
      <c r="AE426" s="136"/>
      <c r="AF426" s="5"/>
      <c r="AG426" s="140"/>
      <c r="AH426" s="126"/>
      <c r="AI426" s="155"/>
      <c r="AJ426" s="123"/>
      <c r="AK426" s="139"/>
      <c r="AL426" s="124"/>
      <c r="AM426" s="155"/>
      <c r="AN426" s="123"/>
      <c r="AO426" s="139"/>
      <c r="AP426" s="124"/>
      <c r="AQ426" s="122"/>
      <c r="AR426" s="123"/>
      <c r="AS426" s="139"/>
      <c r="AT426" s="124"/>
      <c r="AU426" s="122"/>
      <c r="AV426" s="123"/>
      <c r="AW426" s="139"/>
      <c r="AX426" s="124"/>
    </row>
    <row r="427" spans="1:50" ht="14.4" customHeight="1">
      <c r="A427" s="245">
        <f>IF(D427=0," ",RANK(D427,$D$3:$D$1041,0))</f>
        <v>423</v>
      </c>
      <c r="B427" s="246">
        <v>424</v>
      </c>
      <c r="C427" s="107" t="s">
        <v>2478</v>
      </c>
      <c r="D427" s="115">
        <f>I427+M427+Q427+U427+Y427+AC427+AG427+AK427+AO427+AW427+AS427</f>
        <v>54.5</v>
      </c>
      <c r="E427" s="115">
        <f>J427+N427+R427+V427+Z427+AD427+AH427+AL427+AP427+AX427+AT427</f>
        <v>5</v>
      </c>
      <c r="F427" s="119">
        <f>COUNTA(H427,L427,P427,T427,X427,AB427,AF427,AJ427,AN427,AV427,AR427)</f>
        <v>1</v>
      </c>
      <c r="G427" s="125"/>
      <c r="H427" s="5"/>
      <c r="I427" s="140"/>
      <c r="J427" s="126"/>
      <c r="K427" s="120"/>
      <c r="L427" s="98"/>
      <c r="M427" s="144"/>
      <c r="N427" s="129"/>
      <c r="O427" s="146"/>
      <c r="P427" s="98"/>
      <c r="Q427" s="144"/>
      <c r="R427" s="147"/>
      <c r="S427" s="121">
        <f>VLOOKUP(C427,'4'!$B$2:$I$1053,3,FALSE)</f>
        <v>1.8437499999999999E-2</v>
      </c>
      <c r="T427" s="5">
        <f>VLOOKUP(C427,'4'!$B$2:$I$1053,4,FALSE)</f>
        <v>39</v>
      </c>
      <c r="U427" s="140">
        <f>VLOOKUP(T427,Баллы!$A$2:$B$101,2)+V427/2</f>
        <v>54.5</v>
      </c>
      <c r="V427" s="130">
        <f>VLOOKUP(C427,'4'!$B$2:$I$1053,6,FALSE)</f>
        <v>5</v>
      </c>
      <c r="W427" s="149"/>
      <c r="X427" s="98"/>
      <c r="Y427" s="144"/>
      <c r="Z427" s="147"/>
      <c r="AA427" s="148"/>
      <c r="AB427" s="98"/>
      <c r="AC427" s="144"/>
      <c r="AD427" s="129"/>
      <c r="AE427" s="136"/>
      <c r="AF427" s="5"/>
      <c r="AG427" s="140"/>
      <c r="AH427" s="126"/>
      <c r="AI427" s="155"/>
      <c r="AJ427" s="123"/>
      <c r="AK427" s="139"/>
      <c r="AL427" s="124"/>
      <c r="AM427" s="155"/>
      <c r="AN427" s="123"/>
      <c r="AO427" s="139"/>
      <c r="AP427" s="124"/>
      <c r="AQ427" s="122"/>
      <c r="AR427" s="123"/>
      <c r="AS427" s="139"/>
      <c r="AT427" s="124"/>
      <c r="AU427" s="122"/>
      <c r="AV427" s="123"/>
      <c r="AW427" s="139"/>
      <c r="AX427" s="124"/>
    </row>
    <row r="428" spans="1:50" ht="14.4" customHeight="1">
      <c r="A428" s="245">
        <f>IF(D428=0," ",RANK(D428,$D$3:$D$1041,0))</f>
        <v>426</v>
      </c>
      <c r="B428" s="246">
        <v>426</v>
      </c>
      <c r="C428" s="104" t="s">
        <v>651</v>
      </c>
      <c r="D428" s="115">
        <f>I428+M428+Q428+U428+Y428+AC428+AG428+AK428+AO428+AW428+AS428</f>
        <v>54</v>
      </c>
      <c r="E428" s="115">
        <f>J428+N428+R428+V428+Z428+AD428+AH428+AL428+AP428+AX428+AT428</f>
        <v>10</v>
      </c>
      <c r="F428" s="119">
        <f>COUNTA(H428,L428,P428,T428,X428,AB428,AF428,AJ428,AN428,AV428,AR428)</f>
        <v>1</v>
      </c>
      <c r="G428" s="125">
        <f>VLOOKUP(C428,'1'!$B$46:$H$384,3,FALSE)</f>
        <v>4.6990740740740743E-2</v>
      </c>
      <c r="H428" s="5">
        <f>VLOOKUP(C428,'1'!$B$46:$H$384,4,FALSE)</f>
        <v>42</v>
      </c>
      <c r="I428" s="140">
        <f>VLOOKUP(H428,Баллы!$A$2:$B$101,2)+J428/2</f>
        <v>54</v>
      </c>
      <c r="J428" s="126">
        <f>VLOOKUP(C428,'1'!$B$46:$H$384,6,FALSE)</f>
        <v>10</v>
      </c>
      <c r="K428" s="120"/>
      <c r="L428" s="98"/>
      <c r="M428" s="144"/>
      <c r="N428" s="129"/>
      <c r="O428" s="146"/>
      <c r="P428" s="98"/>
      <c r="Q428" s="144"/>
      <c r="R428" s="147"/>
      <c r="S428" s="121"/>
      <c r="T428" s="5"/>
      <c r="U428" s="140"/>
      <c r="V428" s="130"/>
      <c r="W428" s="149"/>
      <c r="X428" s="98"/>
      <c r="Y428" s="144"/>
      <c r="Z428" s="147"/>
      <c r="AA428" s="148"/>
      <c r="AB428" s="98"/>
      <c r="AC428" s="144"/>
      <c r="AD428" s="129"/>
      <c r="AE428" s="136"/>
      <c r="AF428" s="5"/>
      <c r="AG428" s="140"/>
      <c r="AH428" s="126"/>
      <c r="AI428" s="155"/>
      <c r="AJ428" s="123"/>
      <c r="AK428" s="139"/>
      <c r="AL428" s="124"/>
      <c r="AM428" s="155"/>
      <c r="AN428" s="123"/>
      <c r="AO428" s="139"/>
      <c r="AP428" s="124"/>
      <c r="AQ428" s="122"/>
      <c r="AR428" s="123"/>
      <c r="AS428" s="139"/>
      <c r="AT428" s="124"/>
      <c r="AU428" s="122"/>
      <c r="AV428" s="123"/>
      <c r="AW428" s="139"/>
      <c r="AX428" s="124"/>
    </row>
    <row r="429" spans="1:50" ht="14.4" customHeight="1">
      <c r="A429" s="245">
        <f>IF(D429=0," ",RANK(D429,$D$3:$D$1041,0))</f>
        <v>426</v>
      </c>
      <c r="B429" s="246">
        <v>426</v>
      </c>
      <c r="C429" s="283" t="s">
        <v>4589</v>
      </c>
      <c r="D429" s="115">
        <f>I429+M429+Q429+U429+Y429+AC429+AG429+AK429+AO429+AW429+AS429</f>
        <v>54</v>
      </c>
      <c r="E429" s="115">
        <f>J429+N429+R429+V429+Z429+AD429+AH429+AL429+AP429+AX429+AT429</f>
        <v>10</v>
      </c>
      <c r="F429" s="119">
        <f>COUNTA(H429,L429,P429,T429,X429,AB429,AF429,AJ429,AN429,AV429,AR429)</f>
        <v>1</v>
      </c>
      <c r="G429" s="125"/>
      <c r="H429" s="5"/>
      <c r="I429" s="140"/>
      <c r="J429" s="126"/>
      <c r="K429" s="120"/>
      <c r="L429" s="98"/>
      <c r="M429" s="144"/>
      <c r="N429" s="129"/>
      <c r="O429" s="146"/>
      <c r="P429" s="98"/>
      <c r="Q429" s="144"/>
      <c r="R429" s="147"/>
      <c r="S429" s="121"/>
      <c r="T429" s="5"/>
      <c r="U429" s="140"/>
      <c r="V429" s="130"/>
      <c r="W429" s="149"/>
      <c r="X429" s="98"/>
      <c r="Y429" s="144"/>
      <c r="Z429" s="147"/>
      <c r="AA429" s="148"/>
      <c r="AB429" s="98"/>
      <c r="AC429" s="144"/>
      <c r="AD429" s="129"/>
      <c r="AE429" s="136"/>
      <c r="AF429" s="5"/>
      <c r="AG429" s="140"/>
      <c r="AH429" s="126"/>
      <c r="AI429" s="155"/>
      <c r="AJ429" s="123"/>
      <c r="AK429" s="139"/>
      <c r="AL429" s="124"/>
      <c r="AM429" s="155">
        <f>VLOOKUP(C429,'9'!$B$2:$H$1187,3,FALSE)</f>
        <v>4.2280092592592591E-2</v>
      </c>
      <c r="AN429" s="123">
        <f>VLOOKUP(C429,'9'!$B$2:$H$1187,4,FALSE)</f>
        <v>42</v>
      </c>
      <c r="AO429" s="139">
        <f>VLOOKUP(AN429,Баллы!$A$2:$B$101,2)+AP429/2</f>
        <v>54</v>
      </c>
      <c r="AP429" s="124">
        <f>VLOOKUP(C429,'9'!$B$2:$H$1187,6,FALSE)</f>
        <v>10</v>
      </c>
      <c r="AQ429" s="122"/>
      <c r="AR429" s="123"/>
      <c r="AS429" s="139"/>
      <c r="AT429" s="124"/>
      <c r="AU429" s="122"/>
      <c r="AV429" s="123"/>
      <c r="AW429" s="139"/>
      <c r="AX429" s="124"/>
    </row>
    <row r="430" spans="1:50" ht="14.4" customHeight="1">
      <c r="A430" s="245">
        <f>IF(D430=0," ",RANK(D430,$D$3:$D$1041,0))</f>
        <v>428</v>
      </c>
      <c r="B430" s="246">
        <v>428</v>
      </c>
      <c r="C430" s="283" t="s">
        <v>4452</v>
      </c>
      <c r="D430" s="115">
        <f>I430+M430+Q430+U430+Y430+AC430+AG430+AK430+AO430+AW430+AS430</f>
        <v>53.5</v>
      </c>
      <c r="E430" s="115">
        <f>J430+N430+R430+V430+Z430+AD430+AH430+AL430+AP430+AX430+AT430</f>
        <v>25</v>
      </c>
      <c r="F430" s="119">
        <f>COUNTA(H430,L430,P430,T430,X430,AB430,AF430,AJ430,AN430,AV430,AR430)</f>
        <v>1</v>
      </c>
      <c r="G430" s="125"/>
      <c r="H430" s="5"/>
      <c r="I430" s="140"/>
      <c r="J430" s="126"/>
      <c r="K430" s="120"/>
      <c r="L430" s="98"/>
      <c r="M430" s="144"/>
      <c r="N430" s="129"/>
      <c r="O430" s="146"/>
      <c r="P430" s="98"/>
      <c r="Q430" s="144"/>
      <c r="R430" s="147"/>
      <c r="S430" s="121"/>
      <c r="T430" s="5"/>
      <c r="U430" s="140"/>
      <c r="V430" s="130"/>
      <c r="W430" s="149"/>
      <c r="X430" s="98"/>
      <c r="Y430" s="144"/>
      <c r="Z430" s="147"/>
      <c r="AA430" s="148"/>
      <c r="AB430" s="98"/>
      <c r="AC430" s="144"/>
      <c r="AD430" s="129"/>
      <c r="AE430" s="136"/>
      <c r="AF430" s="5"/>
      <c r="AG430" s="140"/>
      <c r="AH430" s="126"/>
      <c r="AI430" s="155"/>
      <c r="AJ430" s="123"/>
      <c r="AK430" s="139"/>
      <c r="AL430" s="124"/>
      <c r="AM430" s="155">
        <f>VLOOKUP(C430,'9'!$B$2:$H$1187,3,FALSE)</f>
        <v>0.13090277777777778</v>
      </c>
      <c r="AN430" s="123">
        <f>VLOOKUP(C430,'9'!$B$2:$H$1187,4,FALSE)</f>
        <v>50</v>
      </c>
      <c r="AO430" s="139">
        <f>VLOOKUP(AN430,Баллы!$A$2:$B$101,2)+AP430/2</f>
        <v>53.5</v>
      </c>
      <c r="AP430" s="124">
        <f>VLOOKUP(C430,'9'!$B$2:$H$1187,6,FALSE)</f>
        <v>25</v>
      </c>
      <c r="AQ430" s="122"/>
      <c r="AR430" s="123"/>
      <c r="AS430" s="139"/>
      <c r="AT430" s="124"/>
      <c r="AU430" s="122"/>
      <c r="AV430" s="123"/>
      <c r="AW430" s="139"/>
      <c r="AX430" s="124"/>
    </row>
    <row r="431" spans="1:50" ht="14.4" customHeight="1">
      <c r="A431" s="245">
        <f>IF(D431=0," ",RANK(D431,$D$3:$D$1041,0))</f>
        <v>428</v>
      </c>
      <c r="B431" s="246">
        <v>429</v>
      </c>
      <c r="C431" s="107" t="s">
        <v>2000</v>
      </c>
      <c r="D431" s="115">
        <f>I431+M431+Q431+U431+Y431+AC431+AG431+AK431+AO431+AW431+AS431</f>
        <v>53.5</v>
      </c>
      <c r="E431" s="115">
        <f>J431+N431+R431+V431+Z431+AD431+AH431+AL431+AP431+AX431+AT431</f>
        <v>5</v>
      </c>
      <c r="F431" s="119">
        <f>COUNTA(H431,L431,P431,T431,X431,AB431,AF431,AJ431,AN431,AV431,AR431)</f>
        <v>1</v>
      </c>
      <c r="G431" s="125"/>
      <c r="H431" s="5"/>
      <c r="I431" s="140"/>
      <c r="J431" s="126"/>
      <c r="K431" s="120"/>
      <c r="L431" s="98"/>
      <c r="M431" s="144"/>
      <c r="N431" s="129"/>
      <c r="O431" s="146"/>
      <c r="P431" s="98"/>
      <c r="Q431" s="144"/>
      <c r="R431" s="147"/>
      <c r="S431" s="121">
        <f>VLOOKUP(C431,'4'!$B$2:$I$1053,3,FALSE)</f>
        <v>1.8449074074074073E-2</v>
      </c>
      <c r="T431" s="5">
        <f>VLOOKUP(C431,'4'!$B$2:$I$1053,4,FALSE)</f>
        <v>40</v>
      </c>
      <c r="U431" s="140">
        <f>VLOOKUP(T431,Баллы!$A$2:$B$101,2)+V431/2</f>
        <v>53.5</v>
      </c>
      <c r="V431" s="130">
        <f>VLOOKUP(C431,'4'!$B$2:$I$1053,6,FALSE)</f>
        <v>5</v>
      </c>
      <c r="W431" s="149"/>
      <c r="X431" s="98"/>
      <c r="Y431" s="144"/>
      <c r="Z431" s="147"/>
      <c r="AA431" s="148"/>
      <c r="AB431" s="98"/>
      <c r="AC431" s="144"/>
      <c r="AD431" s="129"/>
      <c r="AE431" s="136"/>
      <c r="AF431" s="5"/>
      <c r="AG431" s="140"/>
      <c r="AH431" s="126"/>
      <c r="AI431" s="155"/>
      <c r="AJ431" s="123"/>
      <c r="AK431" s="139"/>
      <c r="AL431" s="124"/>
      <c r="AM431" s="155"/>
      <c r="AN431" s="123"/>
      <c r="AO431" s="139"/>
      <c r="AP431" s="124"/>
      <c r="AQ431" s="122"/>
      <c r="AR431" s="123"/>
      <c r="AS431" s="139"/>
      <c r="AT431" s="124"/>
      <c r="AU431" s="122"/>
      <c r="AV431" s="123"/>
      <c r="AW431" s="139"/>
      <c r="AX431" s="124"/>
    </row>
    <row r="432" spans="1:50" ht="14.4" customHeight="1">
      <c r="A432" s="245">
        <f>IF(D432=0," ",RANK(D432,$D$3:$D$1041,0))</f>
        <v>428</v>
      </c>
      <c r="B432" s="246">
        <v>429</v>
      </c>
      <c r="C432" s="283" t="s">
        <v>5077</v>
      </c>
      <c r="D432" s="115">
        <f>I432+M432+Q432+U432+Y432+AC432+AG432+AK432+AO432+AW432+AS432</f>
        <v>53.5</v>
      </c>
      <c r="E432" s="115">
        <f>J432+N432+R432+V432+Z432+AD432+AH432+AL432+AP432+AX432+AT432</f>
        <v>5</v>
      </c>
      <c r="F432" s="119">
        <f>COUNTA(H432,L432,P432,T432,X432,AB432,AF432,AJ432,AN432,AV432,AR432)</f>
        <v>1</v>
      </c>
      <c r="G432" s="125"/>
      <c r="H432" s="5"/>
      <c r="I432" s="140"/>
      <c r="J432" s="126"/>
      <c r="K432" s="120"/>
      <c r="L432" s="98"/>
      <c r="M432" s="144"/>
      <c r="N432" s="129"/>
      <c r="O432" s="146"/>
      <c r="P432" s="98"/>
      <c r="Q432" s="144"/>
      <c r="R432" s="147"/>
      <c r="S432" s="121"/>
      <c r="T432" s="5"/>
      <c r="U432" s="140"/>
      <c r="V432" s="130"/>
      <c r="W432" s="149"/>
      <c r="X432" s="98"/>
      <c r="Y432" s="144"/>
      <c r="Z432" s="147"/>
      <c r="AA432" s="148"/>
      <c r="AB432" s="98"/>
      <c r="AC432" s="144"/>
      <c r="AD432" s="129"/>
      <c r="AE432" s="136"/>
      <c r="AF432" s="5"/>
      <c r="AG432" s="140"/>
      <c r="AH432" s="126"/>
      <c r="AI432" s="155"/>
      <c r="AJ432" s="123"/>
      <c r="AK432" s="139"/>
      <c r="AL432" s="124"/>
      <c r="AM432" s="155">
        <f>VLOOKUP(C432,'9'!$B$2:$H$1187,3,FALSE)</f>
        <v>2.1828703703703704E-2</v>
      </c>
      <c r="AN432" s="123">
        <f>VLOOKUP(C432,'9'!$B$2:$H$1187,4,FALSE)</f>
        <v>40</v>
      </c>
      <c r="AO432" s="139">
        <f>VLOOKUP(AN432,Баллы!$A$2:$B$101,2)+AP432/2</f>
        <v>53.5</v>
      </c>
      <c r="AP432" s="124">
        <f>VLOOKUP(C432,'9'!$B$2:$H$1187,6,FALSE)</f>
        <v>5</v>
      </c>
      <c r="AQ432" s="122"/>
      <c r="AR432" s="123"/>
      <c r="AS432" s="139"/>
      <c r="AT432" s="124"/>
      <c r="AU432" s="122"/>
      <c r="AV432" s="123"/>
      <c r="AW432" s="139"/>
      <c r="AX432" s="124"/>
    </row>
    <row r="433" spans="1:50" ht="14.4" customHeight="1">
      <c r="A433" s="245">
        <f>IF(D433=0," ",RANK(D433,$D$3:$D$1041,0))</f>
        <v>431</v>
      </c>
      <c r="B433" s="246">
        <v>431</v>
      </c>
      <c r="C433" s="104" t="s">
        <v>856</v>
      </c>
      <c r="D433" s="115">
        <f>I433+M433+Q433+U433+Y433+AC433+AG433+AK433+AO433+AW433+AS433</f>
        <v>53</v>
      </c>
      <c r="E433" s="115">
        <f>J433+N433+R433+V433+Z433+AD433+AH433+AL433+AP433+AX433+AT433</f>
        <v>20</v>
      </c>
      <c r="F433" s="119">
        <f>COUNTA(H433,L433,P433,T433,X433,AB433,AF433,AJ433,AN433,AV433,AR433)</f>
        <v>2</v>
      </c>
      <c r="G433" s="125"/>
      <c r="H433" s="5"/>
      <c r="I433" s="140"/>
      <c r="J433" s="126"/>
      <c r="K433" s="120">
        <f>VLOOKUP(C433,'2'!$B$101:$H$575,3,FALSE)</f>
        <v>2.9456018518518517E-2</v>
      </c>
      <c r="L433" s="98">
        <f>VLOOKUP(C433,'2'!$B$101:$H$575,4,FALSE)</f>
        <v>75</v>
      </c>
      <c r="M433" s="144">
        <f>VLOOKUP(L433,Баллы!$A$2:$B$101,2)+N433/2</f>
        <v>18.5</v>
      </c>
      <c r="N433" s="129">
        <f>VLOOKUP(C433,'2'!$B$101:$H$575,6,FALSE)</f>
        <v>5</v>
      </c>
      <c r="O433" s="146"/>
      <c r="P433" s="98"/>
      <c r="Q433" s="144"/>
      <c r="R433" s="147"/>
      <c r="S433" s="121"/>
      <c r="T433" s="5"/>
      <c r="U433" s="140"/>
      <c r="V433" s="130"/>
      <c r="W433" s="149"/>
      <c r="X433" s="98"/>
      <c r="Y433" s="144"/>
      <c r="Z433" s="147"/>
      <c r="AA433" s="148"/>
      <c r="AB433" s="98"/>
      <c r="AC433" s="144"/>
      <c r="AD433" s="129"/>
      <c r="AE433" s="136"/>
      <c r="AF433" s="5"/>
      <c r="AG433" s="140"/>
      <c r="AH433" s="126"/>
      <c r="AI433" s="155"/>
      <c r="AJ433" s="123"/>
      <c r="AK433" s="139"/>
      <c r="AL433" s="124"/>
      <c r="AM433" s="155"/>
      <c r="AN433" s="123"/>
      <c r="AO433" s="139"/>
      <c r="AP433" s="124"/>
      <c r="AQ433" s="122"/>
      <c r="AR433" s="123"/>
      <c r="AS433" s="139"/>
      <c r="AT433" s="124"/>
      <c r="AU433" s="122">
        <f>VLOOKUP(C433,'11'!$B$9:$H$521,3,FALSE)</f>
        <v>8.3657407407407403E-2</v>
      </c>
      <c r="AV433" s="123">
        <f>VLOOKUP(C433,'11'!$B$9:$H$521,4,FALSE)</f>
        <v>64</v>
      </c>
      <c r="AW433" s="139">
        <f>VLOOKUP(AV433,Баллы!$A$2:$B$101,2)+AX433/2</f>
        <v>34.5</v>
      </c>
      <c r="AX433" s="124">
        <f>VLOOKUP(C433,'11'!$B$9:$H$521,6,FALSE)</f>
        <v>15</v>
      </c>
    </row>
    <row r="434" spans="1:50" ht="14.4" customHeight="1">
      <c r="A434" s="245">
        <f>IF(D434=0," ",RANK(D434,$D$3:$D$1041,0))</f>
        <v>431</v>
      </c>
      <c r="B434" s="246">
        <v>432</v>
      </c>
      <c r="C434" s="104" t="s">
        <v>652</v>
      </c>
      <c r="D434" s="115">
        <f>I434+M434+Q434+U434+Y434+AC434+AG434+AK434+AO434+AW434+AS434</f>
        <v>53</v>
      </c>
      <c r="E434" s="115">
        <f>J434+N434+R434+V434+Z434+AD434+AH434+AL434+AP434+AX434+AT434</f>
        <v>10</v>
      </c>
      <c r="F434" s="119">
        <f>COUNTA(H434,L434,P434,T434,X434,AB434,AF434,AJ434,AN434,AV434,AR434)</f>
        <v>1</v>
      </c>
      <c r="G434" s="125">
        <f>VLOOKUP(C434,'1'!$B$46:$H$384,3,FALSE)</f>
        <v>4.7337962962962964E-2</v>
      </c>
      <c r="H434" s="5">
        <f>VLOOKUP(C434,'1'!$B$46:$H$384,4,FALSE)</f>
        <v>43</v>
      </c>
      <c r="I434" s="140">
        <f>VLOOKUP(H434,Баллы!$A$2:$B$101,2)+J434/2</f>
        <v>53</v>
      </c>
      <c r="J434" s="126">
        <f>VLOOKUP(C434,'1'!$B$46:$H$384,6,FALSE)</f>
        <v>10</v>
      </c>
      <c r="K434" s="120"/>
      <c r="L434" s="98"/>
      <c r="M434" s="144"/>
      <c r="N434" s="129"/>
      <c r="O434" s="146"/>
      <c r="P434" s="98"/>
      <c r="Q434" s="144"/>
      <c r="R434" s="147"/>
      <c r="S434" s="121"/>
      <c r="T434" s="5"/>
      <c r="U434" s="140"/>
      <c r="V434" s="130"/>
      <c r="W434" s="149"/>
      <c r="X434" s="98"/>
      <c r="Y434" s="144"/>
      <c r="Z434" s="147"/>
      <c r="AA434" s="148"/>
      <c r="AB434" s="98"/>
      <c r="AC434" s="144"/>
      <c r="AD434" s="129"/>
      <c r="AE434" s="136"/>
      <c r="AF434" s="5"/>
      <c r="AG434" s="140"/>
      <c r="AH434" s="126"/>
      <c r="AI434" s="155"/>
      <c r="AJ434" s="123"/>
      <c r="AK434" s="139"/>
      <c r="AL434" s="124"/>
      <c r="AM434" s="155"/>
      <c r="AN434" s="123"/>
      <c r="AO434" s="139"/>
      <c r="AP434" s="124"/>
      <c r="AQ434" s="122"/>
      <c r="AR434" s="123"/>
      <c r="AS434" s="139"/>
      <c r="AT434" s="124"/>
      <c r="AU434" s="122"/>
      <c r="AV434" s="123"/>
      <c r="AW434" s="139"/>
      <c r="AX434" s="124"/>
    </row>
    <row r="435" spans="1:50" ht="14.4" customHeight="1">
      <c r="A435" s="245">
        <f>IF(D435=0," ",RANK(D435,$D$3:$D$1041,0))</f>
        <v>431</v>
      </c>
      <c r="B435" s="246">
        <v>432</v>
      </c>
      <c r="C435" s="107" t="s">
        <v>1908</v>
      </c>
      <c r="D435" s="115">
        <f>I435+M435+Q435+U435+Y435+AC435+AG435+AK435+AO435+AW435+AS435</f>
        <v>53</v>
      </c>
      <c r="E435" s="115">
        <f>J435+N435+R435+V435+Z435+AD435+AH435+AL435+AP435+AX435+AT435</f>
        <v>10</v>
      </c>
      <c r="F435" s="119">
        <f>COUNTA(H435,L435,P435,T435,X435,AB435,AF435,AJ435,AN435,AV435,AR435)</f>
        <v>1</v>
      </c>
      <c r="G435" s="125"/>
      <c r="H435" s="5"/>
      <c r="I435" s="140"/>
      <c r="J435" s="126"/>
      <c r="K435" s="120"/>
      <c r="L435" s="98"/>
      <c r="M435" s="144"/>
      <c r="N435" s="129"/>
      <c r="O435" s="146"/>
      <c r="P435" s="98"/>
      <c r="Q435" s="144"/>
      <c r="R435" s="147"/>
      <c r="S435" s="121">
        <f>VLOOKUP(C435,'4'!$B$2:$I$1053,3,FALSE)</f>
        <v>4.162037037037037E-2</v>
      </c>
      <c r="T435" s="14">
        <f>VLOOKUP(C435,'4'!$B$2:$I$1053,4,FALSE)</f>
        <v>43</v>
      </c>
      <c r="U435" s="140">
        <f>VLOOKUP(T435,Баллы!$A$2:$B$101,2)+V435/2</f>
        <v>53</v>
      </c>
      <c r="V435" s="130">
        <f>VLOOKUP(C435,'4'!$B$2:$I$1053,6,FALSE)</f>
        <v>10</v>
      </c>
      <c r="W435" s="149"/>
      <c r="X435" s="98"/>
      <c r="Y435" s="144"/>
      <c r="Z435" s="147"/>
      <c r="AA435" s="148"/>
      <c r="AB435" s="98"/>
      <c r="AC435" s="144"/>
      <c r="AD435" s="129"/>
      <c r="AE435" s="136"/>
      <c r="AF435" s="5"/>
      <c r="AG435" s="140"/>
      <c r="AH435" s="126"/>
      <c r="AI435" s="155"/>
      <c r="AJ435" s="123"/>
      <c r="AK435" s="139"/>
      <c r="AL435" s="124"/>
      <c r="AM435" s="155"/>
      <c r="AN435" s="123"/>
      <c r="AO435" s="139"/>
      <c r="AP435" s="124"/>
      <c r="AQ435" s="122"/>
      <c r="AR435" s="123"/>
      <c r="AS435" s="139"/>
      <c r="AT435" s="124"/>
      <c r="AU435" s="122"/>
      <c r="AV435" s="123"/>
      <c r="AW435" s="139"/>
      <c r="AX435" s="124"/>
    </row>
    <row r="436" spans="1:50" ht="14.4" customHeight="1">
      <c r="A436" s="245">
        <f>IF(D436=0," ",RANK(D436,$D$3:$D$1041,0))</f>
        <v>431</v>
      </c>
      <c r="B436" s="246">
        <v>432</v>
      </c>
      <c r="C436" s="108" t="s">
        <v>1165</v>
      </c>
      <c r="D436" s="115">
        <f>I436+M436+Q436+U436+Y436+AC436+AG436+AK436+AO436+AW436+AS436</f>
        <v>53</v>
      </c>
      <c r="E436" s="115">
        <f>J436+N436+R436+V436+Z436+AD436+AH436+AL436+AP436+AX436+AT436</f>
        <v>10</v>
      </c>
      <c r="F436" s="119">
        <f>COUNTA(H436,L436,P436,T436,X436,AB436,AF436,AJ436,AN436,AV436,AR436)</f>
        <v>1</v>
      </c>
      <c r="G436" s="125"/>
      <c r="H436" s="5"/>
      <c r="I436" s="140"/>
      <c r="J436" s="126"/>
      <c r="K436" s="120"/>
      <c r="L436" s="98"/>
      <c r="M436" s="144"/>
      <c r="N436" s="129"/>
      <c r="O436" s="146"/>
      <c r="P436" s="98"/>
      <c r="Q436" s="144"/>
      <c r="R436" s="147"/>
      <c r="S436" s="121"/>
      <c r="T436" s="5"/>
      <c r="U436" s="140"/>
      <c r="V436" s="130"/>
      <c r="W436" s="149">
        <f>VLOOKUP(C436,'5'!$B$50:$H$423,3,FALSE)</f>
        <v>4.9421296296296297E-2</v>
      </c>
      <c r="X436" s="98">
        <f>VLOOKUP(C436,'5'!$B$50:$H$423,4,FALSE)</f>
        <v>43</v>
      </c>
      <c r="Y436" s="144">
        <f>VLOOKUP(X436,Баллы!$A$2:$B$101,2)+Z436/2</f>
        <v>53</v>
      </c>
      <c r="Z436" s="147">
        <f>VLOOKUP(C436,'5'!$B$50:$H$423,6,FALSE)</f>
        <v>10</v>
      </c>
      <c r="AA436" s="148"/>
      <c r="AB436" s="98"/>
      <c r="AC436" s="144"/>
      <c r="AD436" s="129"/>
      <c r="AE436" s="136"/>
      <c r="AF436" s="5"/>
      <c r="AG436" s="140"/>
      <c r="AH436" s="126"/>
      <c r="AI436" s="155"/>
      <c r="AJ436" s="123"/>
      <c r="AK436" s="139"/>
      <c r="AL436" s="124"/>
      <c r="AM436" s="155"/>
      <c r="AN436" s="123"/>
      <c r="AO436" s="139"/>
      <c r="AP436" s="124"/>
      <c r="AQ436" s="122"/>
      <c r="AR436" s="123"/>
      <c r="AS436" s="139"/>
      <c r="AT436" s="124"/>
      <c r="AU436" s="122"/>
      <c r="AV436" s="123"/>
      <c r="AW436" s="139"/>
      <c r="AX436" s="124"/>
    </row>
    <row r="437" spans="1:50" ht="14.4" customHeight="1">
      <c r="A437" s="245">
        <f>IF(D437=0," ",RANK(D437,$D$3:$D$1041,0))</f>
        <v>431</v>
      </c>
      <c r="B437" s="246">
        <v>432</v>
      </c>
      <c r="C437" s="283" t="s">
        <v>4591</v>
      </c>
      <c r="D437" s="115">
        <f>I437+M437+Q437+U437+Y437+AC437+AG437+AK437+AO437+AW437+AS437</f>
        <v>53</v>
      </c>
      <c r="E437" s="115">
        <f>J437+N437+R437+V437+Z437+AD437+AH437+AL437+AP437+AX437+AT437</f>
        <v>10</v>
      </c>
      <c r="F437" s="119">
        <f>COUNTA(H437,L437,P437,T437,X437,AB437,AF437,AJ437,AN437,AV437,AR437)</f>
        <v>1</v>
      </c>
      <c r="G437" s="125"/>
      <c r="H437" s="5"/>
      <c r="I437" s="140"/>
      <c r="J437" s="126"/>
      <c r="K437" s="120"/>
      <c r="L437" s="98"/>
      <c r="M437" s="144"/>
      <c r="N437" s="129"/>
      <c r="O437" s="146"/>
      <c r="P437" s="98"/>
      <c r="Q437" s="144"/>
      <c r="R437" s="147"/>
      <c r="S437" s="121"/>
      <c r="T437" s="5"/>
      <c r="U437" s="140"/>
      <c r="V437" s="130"/>
      <c r="W437" s="149"/>
      <c r="X437" s="98"/>
      <c r="Y437" s="144"/>
      <c r="Z437" s="147"/>
      <c r="AA437" s="148"/>
      <c r="AB437" s="98"/>
      <c r="AC437" s="144"/>
      <c r="AD437" s="129"/>
      <c r="AE437" s="136"/>
      <c r="AF437" s="5"/>
      <c r="AG437" s="140"/>
      <c r="AH437" s="126"/>
      <c r="AI437" s="155"/>
      <c r="AJ437" s="123"/>
      <c r="AK437" s="139"/>
      <c r="AL437" s="124"/>
      <c r="AM437" s="155">
        <f>VLOOKUP(C437,'9'!$B$2:$H$1187,3,FALSE)</f>
        <v>4.2604166666666665E-2</v>
      </c>
      <c r="AN437" s="123">
        <f>VLOOKUP(C437,'9'!$B$2:$H$1187,4,FALSE)</f>
        <v>43</v>
      </c>
      <c r="AO437" s="139">
        <f>VLOOKUP(AN437,Баллы!$A$2:$B$101,2)+AP437/2</f>
        <v>53</v>
      </c>
      <c r="AP437" s="124">
        <f>VLOOKUP(C437,'9'!$B$2:$H$1187,6,FALSE)</f>
        <v>10</v>
      </c>
      <c r="AQ437" s="122"/>
      <c r="AR437" s="123"/>
      <c r="AS437" s="139"/>
      <c r="AT437" s="124"/>
      <c r="AU437" s="122"/>
      <c r="AV437" s="123"/>
      <c r="AW437" s="139"/>
      <c r="AX437" s="124"/>
    </row>
    <row r="438" spans="1:50" ht="14.4" customHeight="1">
      <c r="A438" s="245">
        <f>IF(D438=0," ",RANK(D438,$D$3:$D$1041,0))</f>
        <v>431</v>
      </c>
      <c r="B438" s="246">
        <v>432</v>
      </c>
      <c r="C438" s="104" t="s">
        <v>6223</v>
      </c>
      <c r="D438" s="115">
        <f>I438+M438+Q438+U438+Y438+AC438+AG438+AK438+AO438+AW438+AS438</f>
        <v>53</v>
      </c>
      <c r="E438" s="115">
        <f>J438+N438+R438+V438+Z438+AD438+AH438+AL438+AP438+AX438+AT438</f>
        <v>10</v>
      </c>
      <c r="F438" s="119">
        <f>COUNTA(H438,L438,P438,T438,X438,AB438,AF438,AJ438,AN438,AV438,AR438)</f>
        <v>1</v>
      </c>
      <c r="G438" s="125"/>
      <c r="H438" s="5"/>
      <c r="I438" s="140"/>
      <c r="J438" s="126"/>
      <c r="K438" s="120"/>
      <c r="L438" s="98"/>
      <c r="M438" s="144"/>
      <c r="N438" s="129"/>
      <c r="O438" s="146"/>
      <c r="P438" s="98"/>
      <c r="Q438" s="144"/>
      <c r="R438" s="147"/>
      <c r="S438" s="121"/>
      <c r="T438" s="5"/>
      <c r="U438" s="140"/>
      <c r="V438" s="130"/>
      <c r="W438" s="149"/>
      <c r="X438" s="98"/>
      <c r="Y438" s="144"/>
      <c r="Z438" s="147"/>
      <c r="AA438" s="148"/>
      <c r="AB438" s="98"/>
      <c r="AC438" s="144"/>
      <c r="AD438" s="129"/>
      <c r="AE438" s="136"/>
      <c r="AF438" s="5"/>
      <c r="AG438" s="140"/>
      <c r="AH438" s="126"/>
      <c r="AI438" s="155"/>
      <c r="AJ438" s="123"/>
      <c r="AK438" s="139"/>
      <c r="AL438" s="124"/>
      <c r="AM438" s="155"/>
      <c r="AN438" s="123"/>
      <c r="AO438" s="139"/>
      <c r="AP438" s="124"/>
      <c r="AQ438" s="122">
        <f>VLOOKUP(C438,'10'!$B$8:$H$232,3,FALSE)</f>
        <v>5.4525462962962963E-2</v>
      </c>
      <c r="AR438" s="123">
        <f>VLOOKUP(C438,'10'!$B$8:$H$232,4,FALSE)</f>
        <v>43</v>
      </c>
      <c r="AS438" s="139">
        <f>VLOOKUP(AR438,Баллы!$A$2:$B$101,2)+AT438/2</f>
        <v>53</v>
      </c>
      <c r="AT438" s="124">
        <f>VLOOKUP(C438,'10'!$B$8:$H$232,6,FALSE)</f>
        <v>10</v>
      </c>
      <c r="AU438" s="122"/>
      <c r="AV438" s="123"/>
      <c r="AW438" s="139"/>
      <c r="AX438" s="124"/>
    </row>
    <row r="439" spans="1:50" ht="14.4" customHeight="1">
      <c r="A439" s="245">
        <f>IF(D439=0," ",RANK(D439,$D$3:$D$1041,0))</f>
        <v>431</v>
      </c>
      <c r="B439" s="246">
        <v>437</v>
      </c>
      <c r="C439" s="104" t="s">
        <v>6269</v>
      </c>
      <c r="D439" s="115">
        <f>I439+M439+Q439+U439+Y439+AC439+AG439+AK439+AO439+AW439+AS439</f>
        <v>53</v>
      </c>
      <c r="E439" s="115">
        <f>J439+N439+R439+V439+Z439+AD439+AH439+AL439+AP439+AX439+AT439</f>
        <v>8</v>
      </c>
      <c r="F439" s="119">
        <f>COUNTA(H439,L439,P439,T439,X439,AB439,AF439,AJ439,AN439,AV439,AR439)</f>
        <v>1</v>
      </c>
      <c r="G439" s="125"/>
      <c r="H439" s="5"/>
      <c r="I439" s="140"/>
      <c r="J439" s="126"/>
      <c r="K439" s="120"/>
      <c r="L439" s="98"/>
      <c r="M439" s="144"/>
      <c r="N439" s="129"/>
      <c r="O439" s="146"/>
      <c r="P439" s="98"/>
      <c r="Q439" s="144"/>
      <c r="R439" s="147"/>
      <c r="S439" s="121"/>
      <c r="T439" s="5"/>
      <c r="U439" s="140"/>
      <c r="V439" s="130"/>
      <c r="W439" s="149"/>
      <c r="X439" s="98"/>
      <c r="Y439" s="144"/>
      <c r="Z439" s="147"/>
      <c r="AA439" s="148"/>
      <c r="AB439" s="98"/>
      <c r="AC439" s="144"/>
      <c r="AD439" s="129"/>
      <c r="AE439" s="136"/>
      <c r="AF439" s="5"/>
      <c r="AG439" s="140"/>
      <c r="AH439" s="126"/>
      <c r="AI439" s="155"/>
      <c r="AJ439" s="123"/>
      <c r="AK439" s="139"/>
      <c r="AL439" s="124"/>
      <c r="AM439" s="155"/>
      <c r="AN439" s="123"/>
      <c r="AO439" s="139"/>
      <c r="AP439" s="124"/>
      <c r="AQ439" s="122"/>
      <c r="AR439" s="123"/>
      <c r="AS439" s="139"/>
      <c r="AT439" s="124"/>
      <c r="AU439" s="122">
        <f>VLOOKUP(C439,'11'!$B$9:$H$521,3,FALSE)</f>
        <v>3.9525462962962964E-2</v>
      </c>
      <c r="AV439" s="123">
        <f>VLOOKUP(C439,'11'!$B$9:$H$521,4,FALSE)</f>
        <v>42</v>
      </c>
      <c r="AW439" s="139">
        <f>VLOOKUP(AV439,Баллы!$A$2:$B$101,2)+AX439/2</f>
        <v>53</v>
      </c>
      <c r="AX439" s="124">
        <f>VLOOKUP(C439,'11'!$B$9:$H$521,6,FALSE)</f>
        <v>8</v>
      </c>
    </row>
    <row r="440" spans="1:50" ht="14.4" customHeight="1">
      <c r="A440" s="245">
        <f>IF(D440=0," ",RANK(D440,$D$3:$D$1041,0))</f>
        <v>438</v>
      </c>
      <c r="B440" s="246">
        <v>438</v>
      </c>
      <c r="C440" s="283" t="s">
        <v>4454</v>
      </c>
      <c r="D440" s="115">
        <f>I440+M440+Q440+U440+Y440+AC440+AG440+AK440+AO440+AW440+AS440</f>
        <v>52.5</v>
      </c>
      <c r="E440" s="115">
        <f>J440+N440+R440+V440+Z440+AD440+AH440+AL440+AP440+AX440+AT440</f>
        <v>25</v>
      </c>
      <c r="F440" s="119">
        <f>COUNTA(H440,L440,P440,T440,X440,AB440,AF440,AJ440,AN440,AV440,AR440)</f>
        <v>1</v>
      </c>
      <c r="G440" s="125"/>
      <c r="H440" s="5"/>
      <c r="I440" s="140"/>
      <c r="J440" s="126"/>
      <c r="K440" s="120"/>
      <c r="L440" s="98"/>
      <c r="M440" s="144"/>
      <c r="N440" s="129"/>
      <c r="O440" s="146"/>
      <c r="P440" s="98"/>
      <c r="Q440" s="144"/>
      <c r="R440" s="147"/>
      <c r="S440" s="121"/>
      <c r="T440" s="5"/>
      <c r="U440" s="140"/>
      <c r="V440" s="130"/>
      <c r="W440" s="149"/>
      <c r="X440" s="98"/>
      <c r="Y440" s="144"/>
      <c r="Z440" s="147"/>
      <c r="AA440" s="148"/>
      <c r="AB440" s="98"/>
      <c r="AC440" s="144"/>
      <c r="AD440" s="129"/>
      <c r="AE440" s="136"/>
      <c r="AF440" s="5"/>
      <c r="AG440" s="140"/>
      <c r="AH440" s="126"/>
      <c r="AI440" s="155"/>
      <c r="AJ440" s="123"/>
      <c r="AK440" s="139"/>
      <c r="AL440" s="124"/>
      <c r="AM440" s="155">
        <f>VLOOKUP(C440,'9'!$B$2:$H$1187,3,FALSE)</f>
        <v>0.13090277777777778</v>
      </c>
      <c r="AN440" s="123">
        <f>VLOOKUP(C440,'9'!$B$2:$H$1187,4,FALSE)</f>
        <v>51</v>
      </c>
      <c r="AO440" s="139">
        <f>VLOOKUP(AN440,Баллы!$A$2:$B$101,2)+AP440/2</f>
        <v>52.5</v>
      </c>
      <c r="AP440" s="124">
        <f>VLOOKUP(C440,'9'!$B$2:$H$1187,6,FALSE)</f>
        <v>25</v>
      </c>
      <c r="AQ440" s="122"/>
      <c r="AR440" s="123"/>
      <c r="AS440" s="139"/>
      <c r="AT440" s="124"/>
      <c r="AU440" s="122"/>
      <c r="AV440" s="123"/>
      <c r="AW440" s="139"/>
      <c r="AX440" s="124"/>
    </row>
    <row r="441" spans="1:50" ht="14.4" customHeight="1">
      <c r="A441" s="245">
        <f>IF(D441=0," ",RANK(D441,$D$3:$D$1041,0))</f>
        <v>438</v>
      </c>
      <c r="B441" s="246">
        <v>439</v>
      </c>
      <c r="C441" s="104" t="s">
        <v>837</v>
      </c>
      <c r="D441" s="115">
        <f>I441+M441+Q441+U441+Y441+AC441+AG441+AK441+AO441+AW441+AS441</f>
        <v>52.5</v>
      </c>
      <c r="E441" s="115">
        <f>J441+N441+R441+V441+Z441+AD441+AH441+AL441+AP441+AX441+AT441</f>
        <v>5</v>
      </c>
      <c r="F441" s="119">
        <f>COUNTA(H441,L441,P441,T441,X441,AB441,AF441,AJ441,AN441,AV441,AR441)</f>
        <v>1</v>
      </c>
      <c r="G441" s="125"/>
      <c r="H441" s="5"/>
      <c r="I441" s="140"/>
      <c r="J441" s="126"/>
      <c r="K441" s="120">
        <f>VLOOKUP(C441,'2'!$B$101:$H$575,3,FALSE)</f>
        <v>2.480324074074074E-2</v>
      </c>
      <c r="L441" s="98">
        <f>VLOOKUP(C441,'2'!$B$101:$H$575,4,FALSE)</f>
        <v>41</v>
      </c>
      <c r="M441" s="144">
        <f>VLOOKUP(L441,Баллы!$A$2:$B$101,2)+N441/2</f>
        <v>52.5</v>
      </c>
      <c r="N441" s="129">
        <f>VLOOKUP(C441,'2'!$B$101:$H$575,6,FALSE)</f>
        <v>5</v>
      </c>
      <c r="O441" s="146"/>
      <c r="P441" s="98"/>
      <c r="Q441" s="144"/>
      <c r="R441" s="147"/>
      <c r="S441" s="121"/>
      <c r="T441" s="5"/>
      <c r="U441" s="140"/>
      <c r="V441" s="130"/>
      <c r="W441" s="149"/>
      <c r="X441" s="98"/>
      <c r="Y441" s="144"/>
      <c r="Z441" s="147"/>
      <c r="AA441" s="148"/>
      <c r="AB441" s="98"/>
      <c r="AC441" s="144"/>
      <c r="AD441" s="129"/>
      <c r="AE441" s="136"/>
      <c r="AF441" s="5"/>
      <c r="AG441" s="140"/>
      <c r="AH441" s="126"/>
      <c r="AI441" s="155"/>
      <c r="AJ441" s="123"/>
      <c r="AK441" s="139"/>
      <c r="AL441" s="124"/>
      <c r="AM441" s="155"/>
      <c r="AN441" s="123"/>
      <c r="AO441" s="139"/>
      <c r="AP441" s="124"/>
      <c r="AQ441" s="122"/>
      <c r="AR441" s="123"/>
      <c r="AS441" s="139"/>
      <c r="AT441" s="124"/>
      <c r="AU441" s="122"/>
      <c r="AV441" s="123"/>
      <c r="AW441" s="139"/>
      <c r="AX441" s="124"/>
    </row>
    <row r="442" spans="1:50" ht="14.4" customHeight="1">
      <c r="A442" s="245">
        <f>IF(D442=0," ",RANK(D442,$D$3:$D$1041,0))</f>
        <v>438</v>
      </c>
      <c r="B442" s="246">
        <v>439</v>
      </c>
      <c r="C442" s="107" t="s">
        <v>1849</v>
      </c>
      <c r="D442" s="115">
        <f>I442+M442+Q442+U442+Y442+AC442+AG442+AK442+AO442+AW442+AS442</f>
        <v>52.5</v>
      </c>
      <c r="E442" s="115">
        <f>J442+N442+R442+V442+Z442+AD442+AH442+AL442+AP442+AX442+AT442</f>
        <v>5</v>
      </c>
      <c r="F442" s="119">
        <f>COUNTA(H442,L442,P442,T442,X442,AB442,AF442,AJ442,AN442,AV442,AR442)</f>
        <v>1</v>
      </c>
      <c r="G442" s="125"/>
      <c r="H442" s="5"/>
      <c r="I442" s="140"/>
      <c r="J442" s="126"/>
      <c r="K442" s="120"/>
      <c r="L442" s="98"/>
      <c r="M442" s="144"/>
      <c r="N442" s="129"/>
      <c r="O442" s="146"/>
      <c r="P442" s="98"/>
      <c r="Q442" s="144"/>
      <c r="R442" s="147"/>
      <c r="S442" s="121">
        <f>VLOOKUP(C442,'4'!$B$2:$I$1053,3,FALSE)</f>
        <v>1.8668981481481481E-2</v>
      </c>
      <c r="T442" s="5">
        <f>VLOOKUP(C442,'4'!$B$2:$I$1053,4,FALSE)</f>
        <v>41</v>
      </c>
      <c r="U442" s="140">
        <f>VLOOKUP(T442,Баллы!$A$2:$B$101,2)+V442/2</f>
        <v>52.5</v>
      </c>
      <c r="V442" s="130">
        <f>VLOOKUP(C442,'4'!$B$2:$I$1053,6,FALSE)</f>
        <v>5</v>
      </c>
      <c r="W442" s="149"/>
      <c r="X442" s="98"/>
      <c r="Y442" s="144"/>
      <c r="Z442" s="147"/>
      <c r="AA442" s="148"/>
      <c r="AB442" s="98"/>
      <c r="AC442" s="144"/>
      <c r="AD442" s="129"/>
      <c r="AE442" s="136"/>
      <c r="AF442" s="5"/>
      <c r="AG442" s="140"/>
      <c r="AH442" s="126"/>
      <c r="AI442" s="155"/>
      <c r="AJ442" s="123"/>
      <c r="AK442" s="139"/>
      <c r="AL442" s="124"/>
      <c r="AM442" s="155"/>
      <c r="AN442" s="123"/>
      <c r="AO442" s="139"/>
      <c r="AP442" s="124"/>
      <c r="AQ442" s="122"/>
      <c r="AR442" s="123"/>
      <c r="AS442" s="139"/>
      <c r="AT442" s="124"/>
      <c r="AU442" s="122"/>
      <c r="AV442" s="123"/>
      <c r="AW442" s="139"/>
      <c r="AX442" s="124"/>
    </row>
    <row r="443" spans="1:50" ht="14.4" customHeight="1">
      <c r="A443" s="245">
        <f>IF(D443=0," ",RANK(D443,$D$3:$D$1041,0))</f>
        <v>438</v>
      </c>
      <c r="B443" s="246">
        <v>439</v>
      </c>
      <c r="C443" s="283" t="s">
        <v>5079</v>
      </c>
      <c r="D443" s="115">
        <f>I443+M443+Q443+U443+Y443+AC443+AG443+AK443+AO443+AW443+AS443</f>
        <v>52.5</v>
      </c>
      <c r="E443" s="115">
        <f>J443+N443+R443+V443+Z443+AD443+AH443+AL443+AP443+AX443+AT443</f>
        <v>5</v>
      </c>
      <c r="F443" s="119">
        <f>COUNTA(H443,L443,P443,T443,X443,AB443,AF443,AJ443,AN443,AV443,AR443)</f>
        <v>1</v>
      </c>
      <c r="G443" s="125"/>
      <c r="H443" s="5"/>
      <c r="I443" s="140"/>
      <c r="J443" s="126"/>
      <c r="K443" s="120"/>
      <c r="L443" s="98"/>
      <c r="M443" s="144"/>
      <c r="N443" s="129"/>
      <c r="O443" s="146"/>
      <c r="P443" s="98"/>
      <c r="Q443" s="144"/>
      <c r="R443" s="147"/>
      <c r="S443" s="121"/>
      <c r="T443" s="5"/>
      <c r="U443" s="140"/>
      <c r="V443" s="130"/>
      <c r="W443" s="149"/>
      <c r="X443" s="98"/>
      <c r="Y443" s="144"/>
      <c r="Z443" s="147"/>
      <c r="AA443" s="148"/>
      <c r="AB443" s="98"/>
      <c r="AC443" s="144"/>
      <c r="AD443" s="129"/>
      <c r="AE443" s="136"/>
      <c r="AF443" s="5"/>
      <c r="AG443" s="140"/>
      <c r="AH443" s="126"/>
      <c r="AI443" s="155"/>
      <c r="AJ443" s="123"/>
      <c r="AK443" s="139"/>
      <c r="AL443" s="124"/>
      <c r="AM443" s="155">
        <f>VLOOKUP(C443,'9'!$B$2:$H$1187,3,FALSE)</f>
        <v>2.1990740740740741E-2</v>
      </c>
      <c r="AN443" s="123">
        <f>VLOOKUP(C443,'9'!$B$2:$H$1187,4,FALSE)</f>
        <v>41</v>
      </c>
      <c r="AO443" s="139">
        <f>VLOOKUP(AN443,Баллы!$A$2:$B$101,2)+AP443/2</f>
        <v>52.5</v>
      </c>
      <c r="AP443" s="124">
        <f>VLOOKUP(C443,'9'!$B$2:$H$1187,6,FALSE)</f>
        <v>5</v>
      </c>
      <c r="AQ443" s="122"/>
      <c r="AR443" s="123"/>
      <c r="AS443" s="139"/>
      <c r="AT443" s="124"/>
      <c r="AU443" s="122"/>
      <c r="AV443" s="123"/>
      <c r="AW443" s="139"/>
      <c r="AX443" s="124"/>
    </row>
    <row r="444" spans="1:50" ht="14.4" customHeight="1">
      <c r="A444" s="245">
        <f>IF(D444=0," ",RANK(D444,$D$3:$D$1041,0))</f>
        <v>442</v>
      </c>
      <c r="B444" s="246">
        <v>442</v>
      </c>
      <c r="C444" s="104" t="s">
        <v>654</v>
      </c>
      <c r="D444" s="115">
        <f>I444+M444+Q444+U444+Y444+AC444+AG444+AK444+AO444+AW444+AS444</f>
        <v>52</v>
      </c>
      <c r="E444" s="115">
        <f>J444+N444+R444+V444+Z444+AD444+AH444+AL444+AP444+AX444+AT444</f>
        <v>10</v>
      </c>
      <c r="F444" s="119">
        <f>COUNTA(H444,L444,P444,T444,X444,AB444,AF444,AJ444,AN444,AV444,AR444)</f>
        <v>1</v>
      </c>
      <c r="G444" s="125">
        <f>VLOOKUP(C444,'1'!$B$46:$H$384,3,FALSE)</f>
        <v>4.7662037037037037E-2</v>
      </c>
      <c r="H444" s="5">
        <f>VLOOKUP(C444,'1'!$B$46:$H$384,4,FALSE)</f>
        <v>44</v>
      </c>
      <c r="I444" s="140">
        <f>VLOOKUP(H444,Баллы!$A$2:$B$101,2)+J444/2</f>
        <v>52</v>
      </c>
      <c r="J444" s="126">
        <f>VLOOKUP(C444,'1'!$B$46:$H$384,6,FALSE)</f>
        <v>10</v>
      </c>
      <c r="K444" s="120"/>
      <c r="L444" s="98"/>
      <c r="M444" s="144"/>
      <c r="N444" s="129"/>
      <c r="O444" s="146"/>
      <c r="P444" s="98"/>
      <c r="Q444" s="144"/>
      <c r="R444" s="147"/>
      <c r="S444" s="121"/>
      <c r="T444" s="5"/>
      <c r="U444" s="140"/>
      <c r="V444" s="130"/>
      <c r="W444" s="149"/>
      <c r="X444" s="98"/>
      <c r="Y444" s="144"/>
      <c r="Z444" s="147"/>
      <c r="AA444" s="148"/>
      <c r="AB444" s="98"/>
      <c r="AC444" s="144"/>
      <c r="AD444" s="129"/>
      <c r="AE444" s="136"/>
      <c r="AF444" s="5"/>
      <c r="AG444" s="140"/>
      <c r="AH444" s="126"/>
      <c r="AI444" s="155"/>
      <c r="AJ444" s="123"/>
      <c r="AK444" s="139"/>
      <c r="AL444" s="124"/>
      <c r="AM444" s="155"/>
      <c r="AN444" s="123"/>
      <c r="AO444" s="139"/>
      <c r="AP444" s="124"/>
      <c r="AQ444" s="122"/>
      <c r="AR444" s="123"/>
      <c r="AS444" s="139"/>
      <c r="AT444" s="124"/>
      <c r="AU444" s="122"/>
      <c r="AV444" s="123"/>
      <c r="AW444" s="139"/>
      <c r="AX444" s="124"/>
    </row>
    <row r="445" spans="1:50" ht="14.4" customHeight="1">
      <c r="A445" s="245">
        <f>IF(D445=0," ",RANK(D445,$D$3:$D$1041,0))</f>
        <v>442</v>
      </c>
      <c r="B445" s="246">
        <v>442</v>
      </c>
      <c r="C445" s="110" t="s">
        <v>2612</v>
      </c>
      <c r="D445" s="115">
        <f>I445+M445+Q445+U445+Y445+AC445+AG445+AK445+AO445+AW445+AS445</f>
        <v>52</v>
      </c>
      <c r="E445" s="115">
        <f>J445+N445+R445+V445+Z445+AD445+AH445+AL445+AP445+AX445+AT445</f>
        <v>10</v>
      </c>
      <c r="F445" s="119">
        <f>COUNTA(H445,L445,P445,T445,X445,AB445,AF445,AJ445,AN445,AV445,AR445)</f>
        <v>1</v>
      </c>
      <c r="G445" s="125"/>
      <c r="H445" s="5"/>
      <c r="I445" s="140"/>
      <c r="J445" s="126"/>
      <c r="K445" s="120"/>
      <c r="L445" s="98"/>
      <c r="M445" s="144"/>
      <c r="N445" s="129"/>
      <c r="O445" s="146"/>
      <c r="P445" s="98"/>
      <c r="Q445" s="144"/>
      <c r="R445" s="147"/>
      <c r="S445" s="121"/>
      <c r="T445" s="5"/>
      <c r="U445" s="140"/>
      <c r="V445" s="130"/>
      <c r="W445" s="149"/>
      <c r="X445" s="98"/>
      <c r="Y445" s="144"/>
      <c r="Z445" s="147"/>
      <c r="AA445" s="148">
        <f>VLOOKUP(C445,'6'!$B$8:$H$202,3,FALSE)</f>
        <v>6.293981481481481E-2</v>
      </c>
      <c r="AB445" s="98">
        <f>VLOOKUP(C445,'6'!$B$8:$H$202,4,FALSE)</f>
        <v>44</v>
      </c>
      <c r="AC445" s="144">
        <f>VLOOKUP(AB445,Баллы!$A$2:$B$101,2)+AD445/2</f>
        <v>52</v>
      </c>
      <c r="AD445" s="129">
        <f>VLOOKUP(C445,'6'!$B$8:$H$202,6,FALSE)</f>
        <v>10</v>
      </c>
      <c r="AE445" s="136"/>
      <c r="AF445" s="5"/>
      <c r="AG445" s="140"/>
      <c r="AH445" s="126"/>
      <c r="AI445" s="155"/>
      <c r="AJ445" s="123"/>
      <c r="AK445" s="139"/>
      <c r="AL445" s="124"/>
      <c r="AM445" s="155"/>
      <c r="AN445" s="123"/>
      <c r="AO445" s="139"/>
      <c r="AP445" s="124"/>
      <c r="AQ445" s="122"/>
      <c r="AR445" s="123"/>
      <c r="AS445" s="139"/>
      <c r="AT445" s="124"/>
      <c r="AU445" s="122"/>
      <c r="AV445" s="123"/>
      <c r="AW445" s="139"/>
      <c r="AX445" s="124"/>
    </row>
    <row r="446" spans="1:50" ht="14.4" customHeight="1">
      <c r="A446" s="245">
        <f>IF(D446=0," ",RANK(D446,$D$3:$D$1041,0))</f>
        <v>442</v>
      </c>
      <c r="B446" s="246">
        <v>442</v>
      </c>
      <c r="C446" s="283" t="s">
        <v>4592</v>
      </c>
      <c r="D446" s="115">
        <f>I446+M446+Q446+U446+Y446+AC446+AG446+AK446+AO446+AW446+AS446</f>
        <v>52</v>
      </c>
      <c r="E446" s="115">
        <f>J446+N446+R446+V446+Z446+AD446+AH446+AL446+AP446+AX446+AT446</f>
        <v>10</v>
      </c>
      <c r="F446" s="119">
        <f>COUNTA(H446,L446,P446,T446,X446,AB446,AF446,AJ446,AN446,AV446,AR446)</f>
        <v>1</v>
      </c>
      <c r="G446" s="125"/>
      <c r="H446" s="5"/>
      <c r="I446" s="140"/>
      <c r="J446" s="126"/>
      <c r="K446" s="120"/>
      <c r="L446" s="98"/>
      <c r="M446" s="144"/>
      <c r="N446" s="129"/>
      <c r="O446" s="146"/>
      <c r="P446" s="98"/>
      <c r="Q446" s="144"/>
      <c r="R446" s="147"/>
      <c r="S446" s="121"/>
      <c r="T446" s="5"/>
      <c r="U446" s="140"/>
      <c r="V446" s="130"/>
      <c r="W446" s="149"/>
      <c r="X446" s="98"/>
      <c r="Y446" s="144"/>
      <c r="Z446" s="147"/>
      <c r="AA446" s="148"/>
      <c r="AB446" s="98"/>
      <c r="AC446" s="144"/>
      <c r="AD446" s="129"/>
      <c r="AE446" s="136"/>
      <c r="AF446" s="5"/>
      <c r="AG446" s="140"/>
      <c r="AH446" s="126"/>
      <c r="AI446" s="155"/>
      <c r="AJ446" s="123"/>
      <c r="AK446" s="139"/>
      <c r="AL446" s="124"/>
      <c r="AM446" s="155">
        <f>VLOOKUP(C446,'9'!$B$2:$H$1187,3,FALSE)</f>
        <v>4.2048611111111113E-2</v>
      </c>
      <c r="AN446" s="123">
        <f>VLOOKUP(C446,'9'!$B$2:$H$1187,4,FALSE)</f>
        <v>44</v>
      </c>
      <c r="AO446" s="139">
        <f>VLOOKUP(AN446,Баллы!$A$2:$B$101,2)+AP446/2</f>
        <v>52</v>
      </c>
      <c r="AP446" s="124">
        <f>VLOOKUP(C446,'9'!$B$2:$H$1187,6,FALSE)</f>
        <v>10</v>
      </c>
      <c r="AQ446" s="122"/>
      <c r="AR446" s="123"/>
      <c r="AS446" s="139"/>
      <c r="AT446" s="124"/>
      <c r="AU446" s="122"/>
      <c r="AV446" s="123"/>
      <c r="AW446" s="139"/>
      <c r="AX446" s="124"/>
    </row>
    <row r="447" spans="1:50" ht="14.4" customHeight="1">
      <c r="A447" s="245">
        <f>IF(D447=0," ",RANK(D447,$D$3:$D$1041,0))</f>
        <v>442</v>
      </c>
      <c r="B447" s="246">
        <v>442</v>
      </c>
      <c r="C447" s="104" t="s">
        <v>6224</v>
      </c>
      <c r="D447" s="115">
        <f>I447+M447+Q447+U447+Y447+AC447+AG447+AK447+AO447+AW447+AS447</f>
        <v>52</v>
      </c>
      <c r="E447" s="115">
        <f>J447+N447+R447+V447+Z447+AD447+AH447+AL447+AP447+AX447+AT447</f>
        <v>10</v>
      </c>
      <c r="F447" s="119">
        <f>COUNTA(H447,L447,P447,T447,X447,AB447,AF447,AJ447,AN447,AV447,AR447)</f>
        <v>1</v>
      </c>
      <c r="G447" s="125"/>
      <c r="H447" s="5"/>
      <c r="I447" s="140"/>
      <c r="J447" s="126"/>
      <c r="K447" s="120"/>
      <c r="L447" s="98"/>
      <c r="M447" s="144"/>
      <c r="N447" s="129"/>
      <c r="O447" s="146"/>
      <c r="P447" s="98"/>
      <c r="Q447" s="144"/>
      <c r="R447" s="147"/>
      <c r="S447" s="121"/>
      <c r="T447" s="5"/>
      <c r="U447" s="140"/>
      <c r="V447" s="130"/>
      <c r="W447" s="149"/>
      <c r="X447" s="98"/>
      <c r="Y447" s="144"/>
      <c r="Z447" s="147"/>
      <c r="AA447" s="148"/>
      <c r="AB447" s="98"/>
      <c r="AC447" s="144"/>
      <c r="AD447" s="129"/>
      <c r="AE447" s="136"/>
      <c r="AF447" s="5"/>
      <c r="AG447" s="140"/>
      <c r="AH447" s="126"/>
      <c r="AI447" s="155"/>
      <c r="AJ447" s="123"/>
      <c r="AK447" s="139"/>
      <c r="AL447" s="124"/>
      <c r="AM447" s="155"/>
      <c r="AN447" s="123"/>
      <c r="AO447" s="139"/>
      <c r="AP447" s="124"/>
      <c r="AQ447" s="122">
        <f>VLOOKUP(C447,'10'!$B$8:$H$232,3,FALSE)</f>
        <v>5.527777777777778E-2</v>
      </c>
      <c r="AR447" s="123">
        <f>VLOOKUP(C447,'10'!$B$8:$H$232,4,FALSE)</f>
        <v>44</v>
      </c>
      <c r="AS447" s="139">
        <f>VLOOKUP(AR447,Баллы!$A$2:$B$101,2)+AT447/2</f>
        <v>52</v>
      </c>
      <c r="AT447" s="124">
        <f>VLOOKUP(C447,'10'!$B$8:$H$232,6,FALSE)</f>
        <v>10</v>
      </c>
      <c r="AU447" s="122"/>
      <c r="AV447" s="123"/>
      <c r="AW447" s="139"/>
      <c r="AX447" s="124"/>
    </row>
    <row r="448" spans="1:50" ht="14.4" customHeight="1">
      <c r="A448" s="245">
        <f>IF(D448=0," ",RANK(D448,$D$3:$D$1041,0))</f>
        <v>446</v>
      </c>
      <c r="B448" s="246">
        <v>446</v>
      </c>
      <c r="C448" s="283" t="s">
        <v>4455</v>
      </c>
      <c r="D448" s="115">
        <f>I448+M448+Q448+U448+Y448+AC448+AG448+AK448+AO448+AW448+AS448</f>
        <v>51.5</v>
      </c>
      <c r="E448" s="115">
        <f>J448+N448+R448+V448+Z448+AD448+AH448+AL448+AP448+AX448+AT448</f>
        <v>25</v>
      </c>
      <c r="F448" s="119">
        <f>COUNTA(H448,L448,P448,T448,X448,AB448,AF448,AJ448,AN448,AV448,AR448)</f>
        <v>1</v>
      </c>
      <c r="G448" s="125"/>
      <c r="H448" s="5"/>
      <c r="I448" s="140"/>
      <c r="J448" s="126"/>
      <c r="K448" s="120"/>
      <c r="L448" s="98"/>
      <c r="M448" s="144"/>
      <c r="N448" s="129"/>
      <c r="O448" s="146"/>
      <c r="P448" s="98"/>
      <c r="Q448" s="144"/>
      <c r="R448" s="147"/>
      <c r="S448" s="121"/>
      <c r="T448" s="5"/>
      <c r="U448" s="140"/>
      <c r="V448" s="130"/>
      <c r="W448" s="149"/>
      <c r="X448" s="98"/>
      <c r="Y448" s="144"/>
      <c r="Z448" s="147"/>
      <c r="AA448" s="148"/>
      <c r="AB448" s="98"/>
      <c r="AC448" s="144"/>
      <c r="AD448" s="129"/>
      <c r="AE448" s="136"/>
      <c r="AF448" s="5"/>
      <c r="AG448" s="140"/>
      <c r="AH448" s="126"/>
      <c r="AI448" s="155"/>
      <c r="AJ448" s="123"/>
      <c r="AK448" s="139"/>
      <c r="AL448" s="124"/>
      <c r="AM448" s="155">
        <f>VLOOKUP(C448,'9'!$B$2:$H$1187,3,FALSE)</f>
        <v>0.13091435185185185</v>
      </c>
      <c r="AN448" s="123">
        <f>VLOOKUP(C448,'9'!$B$2:$H$1187,4,FALSE)</f>
        <v>52</v>
      </c>
      <c r="AO448" s="139">
        <f>VLOOKUP(AN448,Баллы!$A$2:$B$101,2)+AP448/2</f>
        <v>51.5</v>
      </c>
      <c r="AP448" s="124">
        <f>VLOOKUP(C448,'9'!$B$2:$H$1187,6,FALSE)</f>
        <v>25</v>
      </c>
      <c r="AQ448" s="122"/>
      <c r="AR448" s="123"/>
      <c r="AS448" s="139"/>
      <c r="AT448" s="124"/>
      <c r="AU448" s="122"/>
      <c r="AV448" s="123"/>
      <c r="AW448" s="139"/>
      <c r="AX448" s="124"/>
    </row>
    <row r="449" spans="1:50" ht="14.4" customHeight="1">
      <c r="A449" s="245">
        <f>IF(D449=0," ",RANK(D449,$D$3:$D$1041,0))</f>
        <v>446</v>
      </c>
      <c r="B449" s="246">
        <v>447</v>
      </c>
      <c r="C449" s="104" t="s">
        <v>2576</v>
      </c>
      <c r="D449" s="115">
        <f>I449+M449+Q449+U449+Y449+AC449+AG449+AK449+AO449+AW449+AS449</f>
        <v>51.5</v>
      </c>
      <c r="E449" s="115">
        <f>J449+N449+R449+V449+Z449+AD449+AH449+AL449+AP449+AX449+AT449</f>
        <v>15</v>
      </c>
      <c r="F449" s="119">
        <f>COUNTA(H449,L449,P449,T449,X449,AB449,AF449,AJ449,AN449,AV449,AR449)</f>
        <v>1</v>
      </c>
      <c r="G449" s="125"/>
      <c r="H449" s="5"/>
      <c r="I449" s="140"/>
      <c r="J449" s="126"/>
      <c r="K449" s="120">
        <f>VLOOKUP(C449,'2'!$B$101:$H$575,3,FALSE)</f>
        <v>6.5509259259259267E-2</v>
      </c>
      <c r="L449" s="98">
        <f>VLOOKUP(C449,'2'!$B$101:$H$575,4,FALSE)</f>
        <v>47</v>
      </c>
      <c r="M449" s="144">
        <f>VLOOKUP(L449,Баллы!$A$2:$B$101,2)+N449/2</f>
        <v>51.5</v>
      </c>
      <c r="N449" s="129">
        <f>VLOOKUP(C449,'2'!$B$101:$H$575,6,FALSE)</f>
        <v>15</v>
      </c>
      <c r="O449" s="146"/>
      <c r="P449" s="98"/>
      <c r="Q449" s="144"/>
      <c r="R449" s="147"/>
      <c r="S449" s="121"/>
      <c r="T449" s="5"/>
      <c r="U449" s="140"/>
      <c r="V449" s="130"/>
      <c r="W449" s="149"/>
      <c r="X449" s="98"/>
      <c r="Y449" s="144"/>
      <c r="Z449" s="147"/>
      <c r="AA449" s="148"/>
      <c r="AB449" s="98"/>
      <c r="AC449" s="144"/>
      <c r="AD449" s="129"/>
      <c r="AE449" s="136"/>
      <c r="AF449" s="5"/>
      <c r="AG449" s="140"/>
      <c r="AH449" s="126"/>
      <c r="AI449" s="155"/>
      <c r="AJ449" s="123"/>
      <c r="AK449" s="139"/>
      <c r="AL449" s="124"/>
      <c r="AM449" s="155"/>
      <c r="AN449" s="123"/>
      <c r="AO449" s="139"/>
      <c r="AP449" s="124"/>
      <c r="AQ449" s="122"/>
      <c r="AR449" s="123"/>
      <c r="AS449" s="139"/>
      <c r="AT449" s="124"/>
      <c r="AU449" s="122"/>
      <c r="AV449" s="123"/>
      <c r="AW449" s="139"/>
      <c r="AX449" s="124"/>
    </row>
    <row r="450" spans="1:50" ht="14.4" customHeight="1">
      <c r="A450" s="245">
        <f>IF(D450=0," ",RANK(D450,$D$3:$D$1041,0))</f>
        <v>446</v>
      </c>
      <c r="B450" s="246">
        <v>448</v>
      </c>
      <c r="C450" s="104" t="s">
        <v>2684</v>
      </c>
      <c r="D450" s="115">
        <f>I450+M450+Q450+U450+Y450+AC450+AG450+AK450+AO450+AW450+AS450</f>
        <v>51.5</v>
      </c>
      <c r="E450" s="115">
        <f>J450+N450+R450+V450+Z450+AD450+AH450+AL450+AP450+AX450+AT450</f>
        <v>5</v>
      </c>
      <c r="F450" s="119">
        <f>COUNTA(H450,L450,P450,T450,X450,AB450,AF450,AJ450,AN450,AV450,AR450)</f>
        <v>1</v>
      </c>
      <c r="G450" s="125"/>
      <c r="H450" s="5"/>
      <c r="I450" s="140"/>
      <c r="J450" s="126"/>
      <c r="K450" s="120">
        <f>VLOOKUP(C450,'2'!$B$101:$H$575,3,FALSE)</f>
        <v>2.49537037037037E-2</v>
      </c>
      <c r="L450" s="98">
        <f>VLOOKUP(C450,'2'!$B$101:$H$575,4,FALSE)</f>
        <v>42</v>
      </c>
      <c r="M450" s="144">
        <f>VLOOKUP(L450,Баллы!$A$2:$B$101,2)+N450/2</f>
        <v>51.5</v>
      </c>
      <c r="N450" s="129">
        <f>VLOOKUP(C450,'2'!$B$101:$H$575,6,FALSE)</f>
        <v>5</v>
      </c>
      <c r="O450" s="146"/>
      <c r="P450" s="98"/>
      <c r="Q450" s="144"/>
      <c r="R450" s="147"/>
      <c r="S450" s="121"/>
      <c r="T450" s="5"/>
      <c r="U450" s="140"/>
      <c r="V450" s="130"/>
      <c r="W450" s="149"/>
      <c r="X450" s="98"/>
      <c r="Y450" s="144"/>
      <c r="Z450" s="147"/>
      <c r="AA450" s="148"/>
      <c r="AB450" s="98"/>
      <c r="AC450" s="144"/>
      <c r="AD450" s="129"/>
      <c r="AE450" s="136"/>
      <c r="AF450" s="5"/>
      <c r="AG450" s="140"/>
      <c r="AH450" s="126"/>
      <c r="AI450" s="155"/>
      <c r="AJ450" s="123"/>
      <c r="AK450" s="139"/>
      <c r="AL450" s="124"/>
      <c r="AM450" s="155"/>
      <c r="AN450" s="123"/>
      <c r="AO450" s="139"/>
      <c r="AP450" s="124"/>
      <c r="AQ450" s="122"/>
      <c r="AR450" s="123"/>
      <c r="AS450" s="139"/>
      <c r="AT450" s="124"/>
      <c r="AU450" s="122"/>
      <c r="AV450" s="123"/>
      <c r="AW450" s="139"/>
      <c r="AX450" s="124"/>
    </row>
    <row r="451" spans="1:50" ht="14.4" customHeight="1">
      <c r="A451" s="245">
        <f>IF(D451=0," ",RANK(D451,$D$3:$D$1041,0))</f>
        <v>446</v>
      </c>
      <c r="B451" s="246">
        <v>448</v>
      </c>
      <c r="C451" s="283" t="s">
        <v>5081</v>
      </c>
      <c r="D451" s="115">
        <f>I451+M451+Q451+U451+Y451+AC451+AG451+AK451+AO451+AW451+AS451</f>
        <v>51.5</v>
      </c>
      <c r="E451" s="115">
        <f>J451+N451+R451+V451+Z451+AD451+AH451+AL451+AP451+AX451+AT451</f>
        <v>5</v>
      </c>
      <c r="F451" s="119">
        <f>COUNTA(H451,L451,P451,T451,X451,AB451,AF451,AJ451,AN451,AV451,AR451)</f>
        <v>1</v>
      </c>
      <c r="G451" s="125"/>
      <c r="H451" s="5"/>
      <c r="I451" s="140"/>
      <c r="J451" s="126"/>
      <c r="K451" s="120"/>
      <c r="L451" s="98"/>
      <c r="M451" s="144"/>
      <c r="N451" s="129"/>
      <c r="O451" s="146"/>
      <c r="P451" s="98"/>
      <c r="Q451" s="144"/>
      <c r="R451" s="147"/>
      <c r="S451" s="121"/>
      <c r="T451" s="5"/>
      <c r="U451" s="140"/>
      <c r="V451" s="130"/>
      <c r="W451" s="149"/>
      <c r="X451" s="98"/>
      <c r="Y451" s="144"/>
      <c r="Z451" s="147"/>
      <c r="AA451" s="148"/>
      <c r="AB451" s="98"/>
      <c r="AC451" s="144"/>
      <c r="AD451" s="129"/>
      <c r="AE451" s="136"/>
      <c r="AF451" s="5"/>
      <c r="AG451" s="140"/>
      <c r="AH451" s="126"/>
      <c r="AI451" s="155"/>
      <c r="AJ451" s="123"/>
      <c r="AK451" s="139"/>
      <c r="AL451" s="124"/>
      <c r="AM451" s="155">
        <f>VLOOKUP(C451,'9'!$B$2:$H$1187,3,FALSE)</f>
        <v>2.1874999999999999E-2</v>
      </c>
      <c r="AN451" s="123">
        <f>VLOOKUP(C451,'9'!$B$2:$H$1187,4,FALSE)</f>
        <v>42</v>
      </c>
      <c r="AO451" s="139">
        <f>VLOOKUP(AN451,Баллы!$A$2:$B$101,2)+AP451/2</f>
        <v>51.5</v>
      </c>
      <c r="AP451" s="124">
        <f>VLOOKUP(C451,'9'!$B$2:$H$1187,6,FALSE)</f>
        <v>5</v>
      </c>
      <c r="AQ451" s="122"/>
      <c r="AR451" s="123"/>
      <c r="AS451" s="139"/>
      <c r="AT451" s="124"/>
      <c r="AU451" s="122"/>
      <c r="AV451" s="123"/>
      <c r="AW451" s="139"/>
      <c r="AX451" s="124"/>
    </row>
    <row r="452" spans="1:50" ht="14.4" customHeight="1">
      <c r="A452" s="245">
        <f>IF(D452=0," ",RANK(D452,$D$3:$D$1041,0))</f>
        <v>450</v>
      </c>
      <c r="B452" s="246">
        <v>450</v>
      </c>
      <c r="C452" s="107" t="s">
        <v>1669</v>
      </c>
      <c r="D452" s="115">
        <f>I452+M452+Q452+U452+Y452+AC452+AG452+AK452+AO452+AW452+AS452</f>
        <v>51</v>
      </c>
      <c r="E452" s="115">
        <f>J452+N452+R452+V452+Z452+AD452+AH452+AL452+AP452+AX452+AT452</f>
        <v>10</v>
      </c>
      <c r="F452" s="119">
        <f>COUNTA(H452,L452,P452,T452,X452,AB452,AF452,AJ452,AN452,AV452,AR452)</f>
        <v>1</v>
      </c>
      <c r="G452" s="125"/>
      <c r="H452" s="5"/>
      <c r="I452" s="140"/>
      <c r="J452" s="126"/>
      <c r="K452" s="120"/>
      <c r="L452" s="98"/>
      <c r="M452" s="144"/>
      <c r="N452" s="129"/>
      <c r="O452" s="146"/>
      <c r="P452" s="98"/>
      <c r="Q452" s="144"/>
      <c r="R452" s="147"/>
      <c r="S452" s="121">
        <f>VLOOKUP(C452,'4'!$B$2:$I$1053,3,FALSE)</f>
        <v>4.1805555555555554E-2</v>
      </c>
      <c r="T452" s="14">
        <f>VLOOKUP(C452,'4'!$B$2:$I$1053,4,FALSE)</f>
        <v>45</v>
      </c>
      <c r="U452" s="140">
        <f>VLOOKUP(T452,Баллы!$A$2:$B$101,2)+V452/2</f>
        <v>51</v>
      </c>
      <c r="V452" s="130">
        <f>VLOOKUP(C452,'4'!$B$2:$I$1053,6,FALSE)</f>
        <v>10</v>
      </c>
      <c r="W452" s="149"/>
      <c r="X452" s="98"/>
      <c r="Y452" s="144"/>
      <c r="Z452" s="147"/>
      <c r="AA452" s="148"/>
      <c r="AB452" s="98"/>
      <c r="AC452" s="144"/>
      <c r="AD452" s="129"/>
      <c r="AE452" s="136"/>
      <c r="AF452" s="5"/>
      <c r="AG452" s="140"/>
      <c r="AH452" s="126"/>
      <c r="AI452" s="155"/>
      <c r="AJ452" s="123"/>
      <c r="AK452" s="139"/>
      <c r="AL452" s="124"/>
      <c r="AM452" s="155"/>
      <c r="AN452" s="123"/>
      <c r="AO452" s="139"/>
      <c r="AP452" s="124"/>
      <c r="AQ452" s="122"/>
      <c r="AR452" s="123"/>
      <c r="AS452" s="139"/>
      <c r="AT452" s="124"/>
      <c r="AU452" s="122"/>
      <c r="AV452" s="123"/>
      <c r="AW452" s="139"/>
      <c r="AX452" s="124"/>
    </row>
    <row r="453" spans="1:50" ht="14.4" customHeight="1">
      <c r="A453" s="245">
        <f>IF(D453=0," ",RANK(D453,$D$3:$D$1041,0))</f>
        <v>450</v>
      </c>
      <c r="B453" s="246">
        <v>450</v>
      </c>
      <c r="C453" s="108" t="s">
        <v>1166</v>
      </c>
      <c r="D453" s="115">
        <f>I453+M453+Q453+U453+Y453+AC453+AG453+AK453+AO453+AW453+AS453</f>
        <v>51</v>
      </c>
      <c r="E453" s="115">
        <f>J453+N453+R453+V453+Z453+AD453+AH453+AL453+AP453+AX453+AT453</f>
        <v>10</v>
      </c>
      <c r="F453" s="119">
        <f>COUNTA(H453,L453,P453,T453,X453,AB453,AF453,AJ453,AN453,AV453,AR453)</f>
        <v>1</v>
      </c>
      <c r="G453" s="125"/>
      <c r="H453" s="5"/>
      <c r="I453" s="140"/>
      <c r="J453" s="126"/>
      <c r="K453" s="120"/>
      <c r="L453" s="98"/>
      <c r="M453" s="144"/>
      <c r="N453" s="129"/>
      <c r="O453" s="146"/>
      <c r="P453" s="98"/>
      <c r="Q453" s="144"/>
      <c r="R453" s="147"/>
      <c r="S453" s="121"/>
      <c r="T453" s="5"/>
      <c r="U453" s="140"/>
      <c r="V453" s="130"/>
      <c r="W453" s="149">
        <f>VLOOKUP(C453,'5'!$B$50:$H$423,3,FALSE)</f>
        <v>4.9733796296296297E-2</v>
      </c>
      <c r="X453" s="98">
        <f>VLOOKUP(C453,'5'!$B$50:$H$423,4,FALSE)</f>
        <v>45</v>
      </c>
      <c r="Y453" s="144">
        <f>VLOOKUP(X453,Баллы!$A$2:$B$101,2)+Z453/2</f>
        <v>51</v>
      </c>
      <c r="Z453" s="147">
        <f>VLOOKUP(C453,'5'!$B$50:$H$423,6,FALSE)</f>
        <v>10</v>
      </c>
      <c r="AA453" s="148"/>
      <c r="AB453" s="98"/>
      <c r="AC453" s="144"/>
      <c r="AD453" s="129"/>
      <c r="AE453" s="136"/>
      <c r="AF453" s="5"/>
      <c r="AG453" s="140"/>
      <c r="AH453" s="126"/>
      <c r="AI453" s="155"/>
      <c r="AJ453" s="123"/>
      <c r="AK453" s="139"/>
      <c r="AL453" s="124"/>
      <c r="AM453" s="155"/>
      <c r="AN453" s="123"/>
      <c r="AO453" s="139"/>
      <c r="AP453" s="124"/>
      <c r="AQ453" s="122"/>
      <c r="AR453" s="123"/>
      <c r="AS453" s="139"/>
      <c r="AT453" s="124"/>
      <c r="AU453" s="122"/>
      <c r="AV453" s="123"/>
      <c r="AW453" s="139"/>
      <c r="AX453" s="124"/>
    </row>
    <row r="454" spans="1:50" ht="14.4" customHeight="1">
      <c r="A454" s="245">
        <f>IF(D454=0," ",RANK(D454,$D$3:$D$1041,0))</f>
        <v>450</v>
      </c>
      <c r="B454" s="246">
        <v>450</v>
      </c>
      <c r="C454" s="283" t="s">
        <v>4594</v>
      </c>
      <c r="D454" s="115">
        <f>I454+M454+Q454+U454+Y454+AC454+AG454+AK454+AO454+AW454+AS454</f>
        <v>51</v>
      </c>
      <c r="E454" s="115">
        <f>J454+N454+R454+V454+Z454+AD454+AH454+AL454+AP454+AX454+AT454</f>
        <v>10</v>
      </c>
      <c r="F454" s="119">
        <f>COUNTA(H454,L454,P454,T454,X454,AB454,AF454,AJ454,AN454,AV454,AR454)</f>
        <v>1</v>
      </c>
      <c r="G454" s="125"/>
      <c r="H454" s="5"/>
      <c r="I454" s="140"/>
      <c r="J454" s="126"/>
      <c r="K454" s="120"/>
      <c r="L454" s="98"/>
      <c r="M454" s="144"/>
      <c r="N454" s="129"/>
      <c r="O454" s="146"/>
      <c r="P454" s="98"/>
      <c r="Q454" s="144"/>
      <c r="R454" s="147"/>
      <c r="S454" s="121"/>
      <c r="T454" s="5"/>
      <c r="U454" s="140"/>
      <c r="V454" s="130"/>
      <c r="W454" s="149"/>
      <c r="X454" s="98"/>
      <c r="Y454" s="144"/>
      <c r="Z454" s="147"/>
      <c r="AA454" s="148"/>
      <c r="AB454" s="98"/>
      <c r="AC454" s="144"/>
      <c r="AD454" s="129"/>
      <c r="AE454" s="136"/>
      <c r="AF454" s="5"/>
      <c r="AG454" s="140"/>
      <c r="AH454" s="126"/>
      <c r="AI454" s="155"/>
      <c r="AJ454" s="123"/>
      <c r="AK454" s="139"/>
      <c r="AL454" s="124"/>
      <c r="AM454" s="155">
        <f>VLOOKUP(C454,'9'!$B$2:$H$1187,3,FALSE)</f>
        <v>4.2222222222222223E-2</v>
      </c>
      <c r="AN454" s="123">
        <f>VLOOKUP(C454,'9'!$B$2:$H$1187,4,FALSE)</f>
        <v>45</v>
      </c>
      <c r="AO454" s="139">
        <f>VLOOKUP(AN454,Баллы!$A$2:$B$101,2)+AP454/2</f>
        <v>51</v>
      </c>
      <c r="AP454" s="124">
        <f>VLOOKUP(C454,'9'!$B$2:$H$1187,6,FALSE)</f>
        <v>10</v>
      </c>
      <c r="AQ454" s="122"/>
      <c r="AR454" s="123"/>
      <c r="AS454" s="139"/>
      <c r="AT454" s="124"/>
      <c r="AU454" s="122"/>
      <c r="AV454" s="123"/>
      <c r="AW454" s="139"/>
      <c r="AX454" s="124"/>
    </row>
    <row r="455" spans="1:50" ht="14.4" customHeight="1">
      <c r="A455" s="245">
        <f>IF(D455=0," ",RANK(D455,$D$3:$D$1041,0))</f>
        <v>450</v>
      </c>
      <c r="B455" s="246">
        <v>450</v>
      </c>
      <c r="C455" s="104" t="s">
        <v>6225</v>
      </c>
      <c r="D455" s="115">
        <f>I455+M455+Q455+U455+Y455+AC455+AG455+AK455+AO455+AW455+AS455</f>
        <v>51</v>
      </c>
      <c r="E455" s="115">
        <f>J455+N455+R455+V455+Z455+AD455+AH455+AL455+AP455+AX455+AT455</f>
        <v>10</v>
      </c>
      <c r="F455" s="119">
        <f>COUNTA(H455,L455,P455,T455,X455,AB455,AF455,AJ455,AN455,AV455,AR455)</f>
        <v>1</v>
      </c>
      <c r="G455" s="125"/>
      <c r="H455" s="5"/>
      <c r="I455" s="140"/>
      <c r="J455" s="126"/>
      <c r="K455" s="120"/>
      <c r="L455" s="98"/>
      <c r="M455" s="144"/>
      <c r="N455" s="129"/>
      <c r="O455" s="146"/>
      <c r="P455" s="98"/>
      <c r="Q455" s="144"/>
      <c r="R455" s="147"/>
      <c r="S455" s="121"/>
      <c r="T455" s="5"/>
      <c r="U455" s="140"/>
      <c r="V455" s="130"/>
      <c r="W455" s="149"/>
      <c r="X455" s="98"/>
      <c r="Y455" s="144"/>
      <c r="Z455" s="147"/>
      <c r="AA455" s="148"/>
      <c r="AB455" s="98"/>
      <c r="AC455" s="144"/>
      <c r="AD455" s="129"/>
      <c r="AE455" s="136"/>
      <c r="AF455" s="5"/>
      <c r="AG455" s="140"/>
      <c r="AH455" s="126"/>
      <c r="AI455" s="155"/>
      <c r="AJ455" s="123"/>
      <c r="AK455" s="139"/>
      <c r="AL455" s="124"/>
      <c r="AM455" s="155"/>
      <c r="AN455" s="123"/>
      <c r="AO455" s="139"/>
      <c r="AP455" s="124"/>
      <c r="AQ455" s="122">
        <f>VLOOKUP(C455,'10'!$B$8:$H$232,3,FALSE)</f>
        <v>5.7905092592592591E-2</v>
      </c>
      <c r="AR455" s="123">
        <f>VLOOKUP(C455,'10'!$B$8:$H$232,4,FALSE)</f>
        <v>45</v>
      </c>
      <c r="AS455" s="139">
        <f>VLOOKUP(AR455,Баллы!$A$2:$B$101,2)+AT455/2</f>
        <v>51</v>
      </c>
      <c r="AT455" s="124">
        <f>VLOOKUP(C455,'10'!$B$8:$H$232,6,FALSE)</f>
        <v>10</v>
      </c>
      <c r="AU455" s="122"/>
      <c r="AV455" s="123"/>
      <c r="AW455" s="139"/>
      <c r="AX455" s="124"/>
    </row>
    <row r="456" spans="1:50" ht="14.4" customHeight="1">
      <c r="A456" s="245">
        <f>IF(D456=0," ",RANK(D456,$D$3:$D$1041,0))</f>
        <v>450</v>
      </c>
      <c r="B456" s="246">
        <v>454</v>
      </c>
      <c r="C456" s="104" t="s">
        <v>6270</v>
      </c>
      <c r="D456" s="115">
        <f>I456+M456+Q456+U456+Y456+AC456+AG456+AK456+AO456+AW456+AS456</f>
        <v>51</v>
      </c>
      <c r="E456" s="115">
        <f>J456+N456+R456+V456+Z456+AD456+AH456+AL456+AP456+AX456+AT456</f>
        <v>8</v>
      </c>
      <c r="F456" s="119">
        <f>COUNTA(H456,L456,P456,T456,X456,AB456,AF456,AJ456,AN456,AV456,AR456)</f>
        <v>1</v>
      </c>
      <c r="G456" s="125"/>
      <c r="H456" s="5"/>
      <c r="I456" s="140"/>
      <c r="J456" s="126"/>
      <c r="K456" s="120"/>
      <c r="L456" s="98"/>
      <c r="M456" s="144"/>
      <c r="N456" s="129"/>
      <c r="O456" s="146"/>
      <c r="P456" s="98"/>
      <c r="Q456" s="144"/>
      <c r="R456" s="147"/>
      <c r="S456" s="121"/>
      <c r="T456" s="5"/>
      <c r="U456" s="140"/>
      <c r="V456" s="130"/>
      <c r="W456" s="149"/>
      <c r="X456" s="98"/>
      <c r="Y456" s="144"/>
      <c r="Z456" s="147"/>
      <c r="AA456" s="148"/>
      <c r="AB456" s="98"/>
      <c r="AC456" s="144"/>
      <c r="AD456" s="129"/>
      <c r="AE456" s="136"/>
      <c r="AF456" s="5"/>
      <c r="AG456" s="140"/>
      <c r="AH456" s="126"/>
      <c r="AI456" s="155"/>
      <c r="AJ456" s="123"/>
      <c r="AK456" s="139"/>
      <c r="AL456" s="124"/>
      <c r="AM456" s="155"/>
      <c r="AN456" s="123"/>
      <c r="AO456" s="139"/>
      <c r="AP456" s="124"/>
      <c r="AQ456" s="122"/>
      <c r="AR456" s="123"/>
      <c r="AS456" s="139"/>
      <c r="AT456" s="124"/>
      <c r="AU456" s="122">
        <f>VLOOKUP(C456,'11'!$B$9:$H$521,3,FALSE)</f>
        <v>3.9861111111111111E-2</v>
      </c>
      <c r="AV456" s="123">
        <f>VLOOKUP(C456,'11'!$B$9:$H$521,4,FALSE)</f>
        <v>44</v>
      </c>
      <c r="AW456" s="139">
        <f>VLOOKUP(AV456,Баллы!$A$2:$B$101,2)+AX456/2</f>
        <v>51</v>
      </c>
      <c r="AX456" s="124">
        <f>VLOOKUP(C456,'11'!$B$9:$H$521,6,FALSE)</f>
        <v>8</v>
      </c>
    </row>
    <row r="457" spans="1:50" ht="14.4" customHeight="1">
      <c r="A457" s="245">
        <f>IF(D457=0," ",RANK(D457,$D$3:$D$1041,0))</f>
        <v>455</v>
      </c>
      <c r="B457" s="246">
        <v>455</v>
      </c>
      <c r="C457" s="283" t="s">
        <v>2189</v>
      </c>
      <c r="D457" s="115">
        <f>I457+M457+Q457+U457+Y457+AC457+AG457+AK457+AO457+AW457+AS457</f>
        <v>50.5</v>
      </c>
      <c r="E457" s="115">
        <f>J457+N457+R457+V457+Z457+AD457+AH457+AL457+AP457+AX457+AT457</f>
        <v>25</v>
      </c>
      <c r="F457" s="119">
        <f>COUNTA(H457,L457,P457,T457,X457,AB457,AF457,AJ457,AN457,AV457,AR457)</f>
        <v>1</v>
      </c>
      <c r="G457" s="125"/>
      <c r="H457" s="5"/>
      <c r="I457" s="140"/>
      <c r="J457" s="126"/>
      <c r="K457" s="120"/>
      <c r="L457" s="98"/>
      <c r="M457" s="144"/>
      <c r="N457" s="129"/>
      <c r="O457" s="146"/>
      <c r="P457" s="98"/>
      <c r="Q457" s="144"/>
      <c r="R457" s="147"/>
      <c r="S457" s="121"/>
      <c r="T457" s="5"/>
      <c r="U457" s="140"/>
      <c r="V457" s="130"/>
      <c r="W457" s="149"/>
      <c r="X457" s="98"/>
      <c r="Y457" s="144"/>
      <c r="Z457" s="147"/>
      <c r="AA457" s="148"/>
      <c r="AB457" s="98"/>
      <c r="AC457" s="144"/>
      <c r="AD457" s="129"/>
      <c r="AE457" s="136"/>
      <c r="AF457" s="5"/>
      <c r="AG457" s="140"/>
      <c r="AH457" s="126"/>
      <c r="AI457" s="155"/>
      <c r="AJ457" s="123"/>
      <c r="AK457" s="139"/>
      <c r="AL457" s="124"/>
      <c r="AM457" s="155">
        <f>VLOOKUP(C457,'9'!$B$2:$H$1187,3,FALSE)</f>
        <v>0.14721064814814816</v>
      </c>
      <c r="AN457" s="123">
        <f>VLOOKUP(C457,'9'!$B$2:$H$1187,4,FALSE)</f>
        <v>53</v>
      </c>
      <c r="AO457" s="139">
        <f>VLOOKUP(AN457,Баллы!$A$2:$B$101,2)+AP457/2</f>
        <v>50.5</v>
      </c>
      <c r="AP457" s="124">
        <f>VLOOKUP(C457,'9'!$B$2:$H$1187,6,FALSE)</f>
        <v>25</v>
      </c>
      <c r="AQ457" s="122"/>
      <c r="AR457" s="123"/>
      <c r="AS457" s="139"/>
      <c r="AT457" s="124"/>
      <c r="AU457" s="122"/>
      <c r="AV457" s="123"/>
      <c r="AW457" s="139"/>
      <c r="AX457" s="124"/>
    </row>
    <row r="458" spans="1:50" ht="14.4" customHeight="1">
      <c r="A458" s="245">
        <f>IF(D458=0," ",RANK(D458,$D$3:$D$1041,0))</f>
        <v>455</v>
      </c>
      <c r="B458" s="246">
        <v>456</v>
      </c>
      <c r="C458" s="104" t="s">
        <v>838</v>
      </c>
      <c r="D458" s="115">
        <f>I458+M458+Q458+U458+Y458+AC458+AG458+AK458+AO458+AW458+AS458</f>
        <v>50.5</v>
      </c>
      <c r="E458" s="115">
        <f>J458+N458+R458+V458+Z458+AD458+AH458+AL458+AP458+AX458+AT458</f>
        <v>5</v>
      </c>
      <c r="F458" s="119">
        <f>COUNTA(H458,L458,P458,T458,X458,AB458,AF458,AJ458,AN458,AV458,AR458)</f>
        <v>1</v>
      </c>
      <c r="G458" s="125"/>
      <c r="H458" s="5"/>
      <c r="I458" s="140"/>
      <c r="J458" s="126"/>
      <c r="K458" s="120">
        <f>VLOOKUP(C458,'2'!$B$101:$H$575,3,FALSE)</f>
        <v>2.5358796296296296E-2</v>
      </c>
      <c r="L458" s="98">
        <f>VLOOKUP(C458,'2'!$B$101:$H$575,4,FALSE)</f>
        <v>43</v>
      </c>
      <c r="M458" s="144">
        <f>VLOOKUP(L458,Баллы!$A$2:$B$101,2)+N458/2</f>
        <v>50.5</v>
      </c>
      <c r="N458" s="129">
        <f>VLOOKUP(C458,'2'!$B$101:$H$575,6,FALSE)</f>
        <v>5</v>
      </c>
      <c r="O458" s="146"/>
      <c r="P458" s="98"/>
      <c r="Q458" s="144"/>
      <c r="R458" s="147"/>
      <c r="S458" s="121"/>
      <c r="T458" s="5"/>
      <c r="U458" s="140"/>
      <c r="V458" s="130"/>
      <c r="W458" s="149"/>
      <c r="X458" s="98"/>
      <c r="Y458" s="144"/>
      <c r="Z458" s="147"/>
      <c r="AA458" s="148"/>
      <c r="AB458" s="98"/>
      <c r="AC458" s="144"/>
      <c r="AD458" s="129"/>
      <c r="AE458" s="136"/>
      <c r="AF458" s="5"/>
      <c r="AG458" s="140"/>
      <c r="AH458" s="126"/>
      <c r="AI458" s="155"/>
      <c r="AJ458" s="123"/>
      <c r="AK458" s="139"/>
      <c r="AL458" s="124"/>
      <c r="AM458" s="155"/>
      <c r="AN458" s="123"/>
      <c r="AO458" s="139"/>
      <c r="AP458" s="124"/>
      <c r="AQ458" s="122"/>
      <c r="AR458" s="123"/>
      <c r="AS458" s="139"/>
      <c r="AT458" s="124"/>
      <c r="AU458" s="122"/>
      <c r="AV458" s="123"/>
      <c r="AW458" s="139"/>
      <c r="AX458" s="124"/>
    </row>
    <row r="459" spans="1:50" ht="14.4" customHeight="1">
      <c r="A459" s="245">
        <f>IF(D459=0," ",RANK(D459,$D$3:$D$1041,0))</f>
        <v>457</v>
      </c>
      <c r="B459" s="246">
        <v>457</v>
      </c>
      <c r="C459" s="104" t="s">
        <v>655</v>
      </c>
      <c r="D459" s="115">
        <f>I459+M459+Q459+U459+Y459+AC459+AG459+AK459+AO459+AW459+AS459</f>
        <v>50</v>
      </c>
      <c r="E459" s="115">
        <f>J459+N459+R459+V459+Z459+AD459+AH459+AL459+AP459+AX459+AT459</f>
        <v>10</v>
      </c>
      <c r="F459" s="119">
        <f>COUNTA(H459,L459,P459,T459,X459,AB459,AF459,AJ459,AN459,AV459,AR459)</f>
        <v>1</v>
      </c>
      <c r="G459" s="125">
        <f>VLOOKUP(C459,'1'!$B$46:$H$384,3,FALSE)</f>
        <v>4.7916666666666663E-2</v>
      </c>
      <c r="H459" s="5">
        <f>VLOOKUP(C459,'1'!$B$46:$H$384,4,FALSE)</f>
        <v>46</v>
      </c>
      <c r="I459" s="140">
        <f>VLOOKUP(H459,Баллы!$A$2:$B$101,2)+J459/2</f>
        <v>50</v>
      </c>
      <c r="J459" s="126">
        <f>VLOOKUP(C459,'1'!$B$46:$H$384,6,FALSE)</f>
        <v>10</v>
      </c>
      <c r="K459" s="120"/>
      <c r="L459" s="98"/>
      <c r="M459" s="144"/>
      <c r="N459" s="129"/>
      <c r="O459" s="146"/>
      <c r="P459" s="98"/>
      <c r="Q459" s="144"/>
      <c r="R459" s="147"/>
      <c r="S459" s="121"/>
      <c r="T459" s="5"/>
      <c r="U459" s="140"/>
      <c r="V459" s="130"/>
      <c r="W459" s="149"/>
      <c r="X459" s="98"/>
      <c r="Y459" s="144"/>
      <c r="Z459" s="147"/>
      <c r="AA459" s="148"/>
      <c r="AB459" s="98"/>
      <c r="AC459" s="144"/>
      <c r="AD459" s="129"/>
      <c r="AE459" s="136"/>
      <c r="AF459" s="5"/>
      <c r="AG459" s="140"/>
      <c r="AH459" s="126"/>
      <c r="AI459" s="155"/>
      <c r="AJ459" s="123"/>
      <c r="AK459" s="139"/>
      <c r="AL459" s="124"/>
      <c r="AM459" s="155"/>
      <c r="AN459" s="123"/>
      <c r="AO459" s="139"/>
      <c r="AP459" s="124"/>
      <c r="AQ459" s="122"/>
      <c r="AR459" s="123"/>
      <c r="AS459" s="139"/>
      <c r="AT459" s="124"/>
      <c r="AU459" s="122"/>
      <c r="AV459" s="123"/>
      <c r="AW459" s="139"/>
      <c r="AX459" s="124"/>
    </row>
    <row r="460" spans="1:50" ht="14.4" customHeight="1">
      <c r="A460" s="245">
        <f>IF(D460=0," ",RANK(D460,$D$3:$D$1041,0))</f>
        <v>457</v>
      </c>
      <c r="B460" s="246">
        <v>457</v>
      </c>
      <c r="C460" s="107" t="s">
        <v>2219</v>
      </c>
      <c r="D460" s="115">
        <f>I460+M460+Q460+U460+Y460+AC460+AG460+AK460+AO460+AW460+AS460</f>
        <v>50</v>
      </c>
      <c r="E460" s="115">
        <f>J460+N460+R460+V460+Z460+AD460+AH460+AL460+AP460+AX460+AT460</f>
        <v>10</v>
      </c>
      <c r="F460" s="119">
        <f>COUNTA(H460,L460,P460,T460,X460,AB460,AF460,AJ460,AN460,AV460,AR460)</f>
        <v>1</v>
      </c>
      <c r="G460" s="125"/>
      <c r="H460" s="5"/>
      <c r="I460" s="140"/>
      <c r="J460" s="126"/>
      <c r="K460" s="120"/>
      <c r="L460" s="98"/>
      <c r="M460" s="144"/>
      <c r="N460" s="129"/>
      <c r="O460" s="146"/>
      <c r="P460" s="98"/>
      <c r="Q460" s="144"/>
      <c r="R460" s="147"/>
      <c r="S460" s="121">
        <f>VLOOKUP(C460,'4'!$B$2:$I$1053,3,FALSE)</f>
        <v>4.207175925925926E-2</v>
      </c>
      <c r="T460" s="14">
        <f>VLOOKUP(C460,'4'!$B$2:$I$1053,4,FALSE)</f>
        <v>46</v>
      </c>
      <c r="U460" s="140">
        <f>VLOOKUP(T460,Баллы!$A$2:$B$101,2)+V460/2</f>
        <v>50</v>
      </c>
      <c r="V460" s="130">
        <f>VLOOKUP(C460,'4'!$B$2:$I$1053,6,FALSE)</f>
        <v>10</v>
      </c>
      <c r="W460" s="149"/>
      <c r="X460" s="98"/>
      <c r="Y460" s="144"/>
      <c r="Z460" s="147"/>
      <c r="AA460" s="148"/>
      <c r="AB460" s="98"/>
      <c r="AC460" s="144"/>
      <c r="AD460" s="129"/>
      <c r="AE460" s="136"/>
      <c r="AF460" s="5"/>
      <c r="AG460" s="140"/>
      <c r="AH460" s="126"/>
      <c r="AI460" s="155"/>
      <c r="AJ460" s="123"/>
      <c r="AK460" s="139"/>
      <c r="AL460" s="124"/>
      <c r="AM460" s="155"/>
      <c r="AN460" s="123"/>
      <c r="AO460" s="139"/>
      <c r="AP460" s="124"/>
      <c r="AQ460" s="122"/>
      <c r="AR460" s="123"/>
      <c r="AS460" s="139"/>
      <c r="AT460" s="124"/>
      <c r="AU460" s="122"/>
      <c r="AV460" s="123"/>
      <c r="AW460" s="139"/>
      <c r="AX460" s="124"/>
    </row>
    <row r="461" spans="1:50" ht="14.4" customHeight="1">
      <c r="A461" s="245">
        <f>IF(D461=0," ",RANK(D461,$D$3:$D$1041,0))</f>
        <v>457</v>
      </c>
      <c r="B461" s="246">
        <v>457</v>
      </c>
      <c r="C461" s="105" t="s">
        <v>1332</v>
      </c>
      <c r="D461" s="115">
        <f>I461+M461+Q461+U461+Y461+AC461+AG461+AK461+AO461+AW461+AS461</f>
        <v>50</v>
      </c>
      <c r="E461" s="115">
        <f>J461+N461+R461+V461+Z461+AD461+AH461+AL461+AP461+AX461+AT461</f>
        <v>10</v>
      </c>
      <c r="F461" s="119">
        <f>COUNTA(H461,L461,P461,T461,X461,AB461,AF461,AJ461,AN461,AV461,AR461)</f>
        <v>1</v>
      </c>
      <c r="G461" s="125"/>
      <c r="H461" s="5"/>
      <c r="I461" s="140"/>
      <c r="J461" s="126"/>
      <c r="K461" s="120"/>
      <c r="L461" s="98"/>
      <c r="M461" s="144"/>
      <c r="N461" s="129"/>
      <c r="O461" s="146"/>
      <c r="P461" s="98"/>
      <c r="Q461" s="144"/>
      <c r="R461" s="147"/>
      <c r="S461" s="121"/>
      <c r="T461" s="5"/>
      <c r="U461" s="140"/>
      <c r="V461" s="130"/>
      <c r="W461" s="149"/>
      <c r="X461" s="98"/>
      <c r="Y461" s="144"/>
      <c r="Z461" s="147"/>
      <c r="AA461" s="148">
        <f>VLOOKUP(C461,'6'!$B$8:$H$202,3,FALSE)</f>
        <v>6.3194444444444442E-2</v>
      </c>
      <c r="AB461" s="98">
        <f>VLOOKUP(C461,'6'!$B$8:$H$202,4,FALSE)</f>
        <v>46</v>
      </c>
      <c r="AC461" s="144">
        <f>VLOOKUP(AB461,Баллы!$A$2:$B$101,2)+AD461/2</f>
        <v>50</v>
      </c>
      <c r="AD461" s="129">
        <f>VLOOKUP(C461,'6'!$B$8:$H$202,6,FALSE)</f>
        <v>10</v>
      </c>
      <c r="AE461" s="136"/>
      <c r="AF461" s="5"/>
      <c r="AG461" s="140"/>
      <c r="AH461" s="126"/>
      <c r="AI461" s="155"/>
      <c r="AJ461" s="123"/>
      <c r="AK461" s="139"/>
      <c r="AL461" s="124"/>
      <c r="AM461" s="155"/>
      <c r="AN461" s="123"/>
      <c r="AO461" s="139"/>
      <c r="AP461" s="124"/>
      <c r="AQ461" s="122"/>
      <c r="AR461" s="123"/>
      <c r="AS461" s="139"/>
      <c r="AT461" s="124"/>
      <c r="AU461" s="122"/>
      <c r="AV461" s="123"/>
      <c r="AW461" s="139"/>
      <c r="AX461" s="124"/>
    </row>
    <row r="462" spans="1:50" ht="14.4" customHeight="1">
      <c r="A462" s="245">
        <f>IF(D462=0," ",RANK(D462,$D$3:$D$1041,0))</f>
        <v>457</v>
      </c>
      <c r="B462" s="246">
        <v>457</v>
      </c>
      <c r="C462" s="104" t="s">
        <v>6226</v>
      </c>
      <c r="D462" s="115">
        <f>I462+M462+Q462+U462+Y462+AC462+AG462+AK462+AO462+AW462+AS462</f>
        <v>50</v>
      </c>
      <c r="E462" s="115">
        <f>J462+N462+R462+V462+Z462+AD462+AH462+AL462+AP462+AX462+AT462</f>
        <v>10</v>
      </c>
      <c r="F462" s="119">
        <f>COUNTA(H462,L462,P462,T462,X462,AB462,AF462,AJ462,AN462,AV462,AR462)</f>
        <v>1</v>
      </c>
      <c r="G462" s="125"/>
      <c r="H462" s="5"/>
      <c r="I462" s="140"/>
      <c r="J462" s="126"/>
      <c r="K462" s="120"/>
      <c r="L462" s="98"/>
      <c r="M462" s="144"/>
      <c r="N462" s="129"/>
      <c r="O462" s="146"/>
      <c r="P462" s="98"/>
      <c r="Q462" s="144"/>
      <c r="R462" s="147"/>
      <c r="S462" s="121"/>
      <c r="T462" s="5"/>
      <c r="U462" s="140"/>
      <c r="V462" s="130"/>
      <c r="W462" s="149"/>
      <c r="X462" s="98"/>
      <c r="Y462" s="144"/>
      <c r="Z462" s="147"/>
      <c r="AA462" s="148"/>
      <c r="AB462" s="98"/>
      <c r="AC462" s="144"/>
      <c r="AD462" s="129"/>
      <c r="AE462" s="136"/>
      <c r="AF462" s="5"/>
      <c r="AG462" s="140"/>
      <c r="AH462" s="126"/>
      <c r="AI462" s="155"/>
      <c r="AJ462" s="123"/>
      <c r="AK462" s="139"/>
      <c r="AL462" s="124"/>
      <c r="AM462" s="155"/>
      <c r="AN462" s="123"/>
      <c r="AO462" s="139"/>
      <c r="AP462" s="124"/>
      <c r="AQ462" s="122">
        <f>VLOOKUP(C462,'10'!$B$8:$H$232,3,FALSE)</f>
        <v>5.7916666666666665E-2</v>
      </c>
      <c r="AR462" s="123">
        <f>VLOOKUP(C462,'10'!$B$8:$H$232,4,FALSE)</f>
        <v>46</v>
      </c>
      <c r="AS462" s="139">
        <f>VLOOKUP(AR462,Баллы!$A$2:$B$101,2)+AT462/2</f>
        <v>50</v>
      </c>
      <c r="AT462" s="124">
        <f>VLOOKUP(C462,'10'!$B$8:$H$232,6,FALSE)</f>
        <v>10</v>
      </c>
      <c r="AU462" s="122"/>
      <c r="AV462" s="123"/>
      <c r="AW462" s="139"/>
      <c r="AX462" s="124"/>
    </row>
    <row r="463" spans="1:50" ht="14.4" customHeight="1">
      <c r="A463" s="245">
        <f>IF(D463=0," ",RANK(D463,$D$3:$D$1041,0))</f>
        <v>461</v>
      </c>
      <c r="B463" s="246">
        <v>461</v>
      </c>
      <c r="C463" s="104" t="s">
        <v>6246</v>
      </c>
      <c r="D463" s="115">
        <f>I463+M463+Q463+U463+Y463+AC463+AG463+AK463+AO463+AW463+AS463</f>
        <v>49.5</v>
      </c>
      <c r="E463" s="115">
        <f>J463+N463+R463+V463+Z463+AD463+AH463+AL463+AP463+AX463+AT463</f>
        <v>15</v>
      </c>
      <c r="F463" s="119">
        <f>COUNTA(H463,L463,P463,T463,X463,AB463,AF463,AJ463,AN463,AV463,AR463)</f>
        <v>1</v>
      </c>
      <c r="G463" s="125"/>
      <c r="H463" s="5"/>
      <c r="I463" s="140"/>
      <c r="J463" s="126"/>
      <c r="K463" s="120"/>
      <c r="L463" s="98"/>
      <c r="M463" s="144"/>
      <c r="N463" s="129"/>
      <c r="O463" s="146"/>
      <c r="P463" s="98"/>
      <c r="Q463" s="144"/>
      <c r="R463" s="147"/>
      <c r="S463" s="121"/>
      <c r="T463" s="5"/>
      <c r="U463" s="140"/>
      <c r="V463" s="130"/>
      <c r="W463" s="149"/>
      <c r="X463" s="98"/>
      <c r="Y463" s="144"/>
      <c r="Z463" s="147"/>
      <c r="AA463" s="148"/>
      <c r="AB463" s="98"/>
      <c r="AC463" s="144"/>
      <c r="AD463" s="129"/>
      <c r="AE463" s="136"/>
      <c r="AF463" s="5"/>
      <c r="AG463" s="140"/>
      <c r="AH463" s="126"/>
      <c r="AI463" s="155"/>
      <c r="AJ463" s="123"/>
      <c r="AK463" s="139"/>
      <c r="AL463" s="124"/>
      <c r="AM463" s="155"/>
      <c r="AN463" s="123"/>
      <c r="AO463" s="139"/>
      <c r="AP463" s="124"/>
      <c r="AQ463" s="122"/>
      <c r="AR463" s="123"/>
      <c r="AS463" s="139"/>
      <c r="AT463" s="124"/>
      <c r="AU463" s="122">
        <f>VLOOKUP(C463,'11'!$B$9:$H$521,3,FALSE)</f>
        <v>7.7384259259259264E-2</v>
      </c>
      <c r="AV463" s="123">
        <f>VLOOKUP(C463,'11'!$B$9:$H$521,4,FALSE)</f>
        <v>49</v>
      </c>
      <c r="AW463" s="139">
        <f>VLOOKUP(AV463,Баллы!$A$2:$B$101,2)+AX463/2</f>
        <v>49.5</v>
      </c>
      <c r="AX463" s="124">
        <f>VLOOKUP(C463,'11'!$B$9:$H$521,6,FALSE)</f>
        <v>15</v>
      </c>
    </row>
    <row r="464" spans="1:50" ht="14.4" customHeight="1">
      <c r="A464" s="245">
        <f>IF(D464=0," ",RANK(D464,$D$3:$D$1041,0))</f>
        <v>461</v>
      </c>
      <c r="B464" s="246">
        <v>462</v>
      </c>
      <c r="C464" s="104" t="s">
        <v>2581</v>
      </c>
      <c r="D464" s="115">
        <f>I464+M464+Q464+U464+Y464+AC464+AG464+AK464+AO464+AW464+AS464</f>
        <v>49.5</v>
      </c>
      <c r="E464" s="115">
        <f>J464+N464+R464+V464+Z464+AD464+AH464+AL464+AP464+AX464+AT464</f>
        <v>5</v>
      </c>
      <c r="F464" s="119">
        <f>COUNTA(H464,L464,P464,T464,X464,AB464,AF464,AJ464,AN464,AV464,AR464)</f>
        <v>1</v>
      </c>
      <c r="G464" s="125"/>
      <c r="H464" s="5"/>
      <c r="I464" s="140"/>
      <c r="J464" s="126"/>
      <c r="K464" s="120">
        <f>VLOOKUP(C464,'2'!$B$101:$H$575,3,FALSE)</f>
        <v>2.5416666666666667E-2</v>
      </c>
      <c r="L464" s="98">
        <f>VLOOKUP(C464,'2'!$B$101:$H$575,4,FALSE)</f>
        <v>44</v>
      </c>
      <c r="M464" s="144">
        <f>VLOOKUP(L464,Баллы!$A$2:$B$101,2)+N464/2</f>
        <v>49.5</v>
      </c>
      <c r="N464" s="129">
        <f>VLOOKUP(C464,'2'!$B$101:$H$575,6,FALSE)</f>
        <v>5</v>
      </c>
      <c r="O464" s="146"/>
      <c r="P464" s="98"/>
      <c r="Q464" s="144"/>
      <c r="R464" s="147"/>
      <c r="S464" s="121"/>
      <c r="T464" s="5"/>
      <c r="U464" s="140"/>
      <c r="V464" s="130"/>
      <c r="W464" s="149"/>
      <c r="X464" s="98"/>
      <c r="Y464" s="144"/>
      <c r="Z464" s="147"/>
      <c r="AA464" s="148"/>
      <c r="AB464" s="98"/>
      <c r="AC464" s="144"/>
      <c r="AD464" s="129"/>
      <c r="AE464" s="136"/>
      <c r="AF464" s="5"/>
      <c r="AG464" s="140"/>
      <c r="AH464" s="126"/>
      <c r="AI464" s="155"/>
      <c r="AJ464" s="123"/>
      <c r="AK464" s="139"/>
      <c r="AL464" s="124"/>
      <c r="AM464" s="155"/>
      <c r="AN464" s="123"/>
      <c r="AO464" s="139"/>
      <c r="AP464" s="124"/>
      <c r="AQ464" s="122"/>
      <c r="AR464" s="123"/>
      <c r="AS464" s="139"/>
      <c r="AT464" s="124"/>
      <c r="AU464" s="122"/>
      <c r="AV464" s="123"/>
      <c r="AW464" s="139"/>
      <c r="AX464" s="124"/>
    </row>
    <row r="465" spans="1:50" ht="14.4" customHeight="1">
      <c r="A465" s="245">
        <f>IF(D465=0," ",RANK(D465,$D$3:$D$1041,0))</f>
        <v>461</v>
      </c>
      <c r="B465" s="246">
        <v>462</v>
      </c>
      <c r="C465" s="104" t="s">
        <v>839</v>
      </c>
      <c r="D465" s="115">
        <f>I465+M465+Q465+U465+Y465+AC465+AG465+AK465+AO465+AW465+AS465</f>
        <v>49.5</v>
      </c>
      <c r="E465" s="115">
        <f>J465+N465+R465+V465+Z465+AD465+AH465+AL465+AP465+AX465+AT465</f>
        <v>5</v>
      </c>
      <c r="F465" s="119">
        <f>COUNTA(H465,L465,P465,T465,X465,AB465,AF465,AJ465,AN465,AV465,AR465)</f>
        <v>1</v>
      </c>
      <c r="G465" s="125"/>
      <c r="H465" s="5"/>
      <c r="I465" s="140"/>
      <c r="J465" s="126"/>
      <c r="K465" s="120">
        <f>VLOOKUP(C465,'2'!$B$101:$H$575,3,FALSE)</f>
        <v>2.5416666666666667E-2</v>
      </c>
      <c r="L465" s="98">
        <f>VLOOKUP(C465,'2'!$B$101:$H$575,4,FALSE)</f>
        <v>44</v>
      </c>
      <c r="M465" s="144">
        <f>VLOOKUP(L465,Баллы!$A$2:$B$101,2)+N465/2</f>
        <v>49.5</v>
      </c>
      <c r="N465" s="129">
        <f>VLOOKUP(C465,'2'!$B$101:$H$575,6,FALSE)</f>
        <v>5</v>
      </c>
      <c r="O465" s="146"/>
      <c r="P465" s="98"/>
      <c r="Q465" s="144"/>
      <c r="R465" s="147"/>
      <c r="S465" s="121"/>
      <c r="T465" s="5"/>
      <c r="U465" s="140"/>
      <c r="V465" s="130"/>
      <c r="W465" s="149"/>
      <c r="X465" s="98"/>
      <c r="Y465" s="144"/>
      <c r="Z465" s="147"/>
      <c r="AA465" s="148"/>
      <c r="AB465" s="98"/>
      <c r="AC465" s="144"/>
      <c r="AD465" s="129"/>
      <c r="AE465" s="136"/>
      <c r="AF465" s="5"/>
      <c r="AG465" s="140"/>
      <c r="AH465" s="126"/>
      <c r="AI465" s="155"/>
      <c r="AJ465" s="123"/>
      <c r="AK465" s="139"/>
      <c r="AL465" s="124"/>
      <c r="AM465" s="155"/>
      <c r="AN465" s="123"/>
      <c r="AO465" s="139"/>
      <c r="AP465" s="124"/>
      <c r="AQ465" s="122"/>
      <c r="AR465" s="123"/>
      <c r="AS465" s="139"/>
      <c r="AT465" s="124"/>
      <c r="AU465" s="122"/>
      <c r="AV465" s="123"/>
      <c r="AW465" s="139"/>
      <c r="AX465" s="124"/>
    </row>
    <row r="466" spans="1:50" ht="14.4" customHeight="1">
      <c r="A466" s="245">
        <f>IF(D466=0," ",RANK(D466,$D$3:$D$1041,0))</f>
        <v>461</v>
      </c>
      <c r="B466" s="246">
        <v>462</v>
      </c>
      <c r="C466" s="107" t="s">
        <v>1672</v>
      </c>
      <c r="D466" s="115">
        <f>I466+M466+Q466+U466+Y466+AC466+AG466+AK466+AO466+AW466+AS466</f>
        <v>49.5</v>
      </c>
      <c r="E466" s="115">
        <f>J466+N466+R466+V466+Z466+AD466+AH466+AL466+AP466+AX466+AT466</f>
        <v>5</v>
      </c>
      <c r="F466" s="119">
        <f>COUNTA(H466,L466,P466,T466,X466,AB466,AF466,AJ466,AN466,AV466,AR466)</f>
        <v>1</v>
      </c>
      <c r="G466" s="125"/>
      <c r="H466" s="5"/>
      <c r="I466" s="140"/>
      <c r="J466" s="126"/>
      <c r="K466" s="120"/>
      <c r="L466" s="98"/>
      <c r="M466" s="144"/>
      <c r="N466" s="129"/>
      <c r="O466" s="146"/>
      <c r="P466" s="98"/>
      <c r="Q466" s="144"/>
      <c r="R466" s="147"/>
      <c r="S466" s="121">
        <f>VLOOKUP(C466,'4'!$B$2:$I$1053,3,FALSE)</f>
        <v>1.8912037037037036E-2</v>
      </c>
      <c r="T466" s="5">
        <f>VLOOKUP(C466,'4'!$B$2:$I$1053,4,FALSE)</f>
        <v>44</v>
      </c>
      <c r="U466" s="140">
        <f>VLOOKUP(T466,Баллы!$A$2:$B$101,2)+V466/2</f>
        <v>49.5</v>
      </c>
      <c r="V466" s="130">
        <f>VLOOKUP(C466,'4'!$B$2:$I$1053,6,FALSE)</f>
        <v>5</v>
      </c>
      <c r="W466" s="149"/>
      <c r="X466" s="98"/>
      <c r="Y466" s="144"/>
      <c r="Z466" s="147"/>
      <c r="AA466" s="148"/>
      <c r="AB466" s="98"/>
      <c r="AC466" s="144"/>
      <c r="AD466" s="129"/>
      <c r="AE466" s="136"/>
      <c r="AF466" s="5"/>
      <c r="AG466" s="140"/>
      <c r="AH466" s="126"/>
      <c r="AI466" s="155"/>
      <c r="AJ466" s="123"/>
      <c r="AK466" s="139"/>
      <c r="AL466" s="124"/>
      <c r="AM466" s="155"/>
      <c r="AN466" s="123"/>
      <c r="AO466" s="139"/>
      <c r="AP466" s="124"/>
      <c r="AQ466" s="122"/>
      <c r="AR466" s="123"/>
      <c r="AS466" s="139"/>
      <c r="AT466" s="124"/>
      <c r="AU466" s="122"/>
      <c r="AV466" s="123"/>
      <c r="AW466" s="139"/>
      <c r="AX466" s="124"/>
    </row>
    <row r="467" spans="1:50" ht="14.4" customHeight="1">
      <c r="A467" s="245">
        <f>IF(D467=0," ",RANK(D467,$D$3:$D$1041,0))</f>
        <v>461</v>
      </c>
      <c r="B467" s="246">
        <v>462</v>
      </c>
      <c r="C467" s="283" t="s">
        <v>5085</v>
      </c>
      <c r="D467" s="115">
        <f>I467+M467+Q467+U467+Y467+AC467+AG467+AK467+AO467+AW467+AS467</f>
        <v>49.5</v>
      </c>
      <c r="E467" s="115">
        <f>J467+N467+R467+V467+Z467+AD467+AH467+AL467+AP467+AX467+AT467</f>
        <v>5</v>
      </c>
      <c r="F467" s="119">
        <f>COUNTA(H467,L467,P467,T467,X467,AB467,AF467,AJ467,AN467,AV467,AR467)</f>
        <v>1</v>
      </c>
      <c r="G467" s="125"/>
      <c r="H467" s="5"/>
      <c r="I467" s="140"/>
      <c r="J467" s="126"/>
      <c r="K467" s="120"/>
      <c r="L467" s="98"/>
      <c r="M467" s="144"/>
      <c r="N467" s="129"/>
      <c r="O467" s="146"/>
      <c r="P467" s="98"/>
      <c r="Q467" s="144"/>
      <c r="R467" s="147"/>
      <c r="S467" s="121"/>
      <c r="T467" s="5"/>
      <c r="U467" s="140"/>
      <c r="V467" s="130"/>
      <c r="W467" s="149"/>
      <c r="X467" s="98"/>
      <c r="Y467" s="144"/>
      <c r="Z467" s="147"/>
      <c r="AA467" s="148"/>
      <c r="AB467" s="98"/>
      <c r="AC467" s="144"/>
      <c r="AD467" s="129"/>
      <c r="AE467" s="136"/>
      <c r="AF467" s="5"/>
      <c r="AG467" s="140"/>
      <c r="AH467" s="126"/>
      <c r="AI467" s="155"/>
      <c r="AJ467" s="123"/>
      <c r="AK467" s="139"/>
      <c r="AL467" s="124"/>
      <c r="AM467" s="155">
        <f>VLOOKUP(C467,'9'!$B$2:$H$1187,3,FALSE)</f>
        <v>2.2199074074074072E-2</v>
      </c>
      <c r="AN467" s="123">
        <f>VLOOKUP(C467,'9'!$B$2:$H$1187,4,FALSE)</f>
        <v>44</v>
      </c>
      <c r="AO467" s="139">
        <f>VLOOKUP(AN467,Баллы!$A$2:$B$101,2)+AP467/2</f>
        <v>49.5</v>
      </c>
      <c r="AP467" s="124">
        <f>VLOOKUP(C467,'9'!$B$2:$H$1187,6,FALSE)</f>
        <v>5</v>
      </c>
      <c r="AQ467" s="122"/>
      <c r="AR467" s="123"/>
      <c r="AS467" s="139"/>
      <c r="AT467" s="124"/>
      <c r="AU467" s="122"/>
      <c r="AV467" s="123"/>
      <c r="AW467" s="139"/>
      <c r="AX467" s="124"/>
    </row>
    <row r="468" spans="1:50" ht="14.4" customHeight="1">
      <c r="A468" s="245">
        <f>IF(D468=0," ",RANK(D468,$D$3:$D$1041,0))</f>
        <v>466</v>
      </c>
      <c r="B468" s="246">
        <v>466</v>
      </c>
      <c r="C468" s="104" t="s">
        <v>674</v>
      </c>
      <c r="D468" s="115">
        <f>I468+M468+Q468+U468+Y468+AC468+AG468+AK468+AO468+AW468+AS468</f>
        <v>49</v>
      </c>
      <c r="E468" s="115">
        <f>J468+N468+R468+V468+Z468+AD468+AH468+AL468+AP468+AX468+AT468</f>
        <v>20</v>
      </c>
      <c r="F468" s="119">
        <f>COUNTA(H468,L468,P468,T468,X468,AB468,AF468,AJ468,AN468,AV468,AR468)</f>
        <v>3</v>
      </c>
      <c r="G468" s="125">
        <f>VLOOKUP(C468,'1'!$B$46:$H$384,3,FALSE)</f>
        <v>5.6145833333333339E-2</v>
      </c>
      <c r="H468" s="5">
        <f>VLOOKUP(C468,'1'!$B$46:$H$384,4,FALSE)</f>
        <v>72</v>
      </c>
      <c r="I468" s="140">
        <f>VLOOKUP(H468,Баллы!$A$2:$B$101,2)+J468/2</f>
        <v>24</v>
      </c>
      <c r="J468" s="126">
        <f>VLOOKUP(C468,'1'!$B$46:$H$384,6,FALSE)</f>
        <v>10</v>
      </c>
      <c r="K468" s="120">
        <f>VLOOKUP(C468,'2'!$B$101:$H$575,3,FALSE)</f>
        <v>2.8865740740740744E-2</v>
      </c>
      <c r="L468" s="98">
        <f>VLOOKUP(C468,'2'!$B$101:$H$575,4,FALSE)</f>
        <v>72</v>
      </c>
      <c r="M468" s="144">
        <f>VLOOKUP(L468,Баллы!$A$2:$B$101,2)+N468/2</f>
        <v>21.5</v>
      </c>
      <c r="N468" s="129">
        <f>VLOOKUP(C468,'2'!$B$101:$H$575,6,FALSE)</f>
        <v>5</v>
      </c>
      <c r="O468" s="146"/>
      <c r="P468" s="98"/>
      <c r="Q468" s="144"/>
      <c r="R468" s="147"/>
      <c r="S468" s="121"/>
      <c r="T468" s="5"/>
      <c r="U468" s="140"/>
      <c r="V468" s="130"/>
      <c r="W468" s="149"/>
      <c r="X468" s="98"/>
      <c r="Y468" s="144"/>
      <c r="Z468" s="147"/>
      <c r="AA468" s="148"/>
      <c r="AB468" s="98"/>
      <c r="AC468" s="144"/>
      <c r="AD468" s="129"/>
      <c r="AE468" s="136"/>
      <c r="AF468" s="5"/>
      <c r="AG468" s="140"/>
      <c r="AH468" s="126"/>
      <c r="AI468" s="155"/>
      <c r="AJ468" s="123"/>
      <c r="AK468" s="139"/>
      <c r="AL468" s="124"/>
      <c r="AM468" s="155">
        <f>VLOOKUP(C468,'9'!$B$2:$H$1187,3,FALSE)</f>
        <v>2.5300925925925925E-2</v>
      </c>
      <c r="AN468" s="123">
        <f>VLOOKUP(C468,'9'!$B$2:$H$1187,4,FALSE)</f>
        <v>129</v>
      </c>
      <c r="AO468" s="139">
        <f>VLOOKUP(AN468,Баллы!$A$2:$B$101,2)+AP468/2</f>
        <v>3.5</v>
      </c>
      <c r="AP468" s="124">
        <f>VLOOKUP(C468,'9'!$B$2:$H$1187,6,FALSE)</f>
        <v>5</v>
      </c>
      <c r="AQ468" s="122"/>
      <c r="AR468" s="123"/>
      <c r="AS468" s="139"/>
      <c r="AT468" s="124"/>
      <c r="AU468" s="122"/>
      <c r="AV468" s="123"/>
      <c r="AW468" s="139"/>
      <c r="AX468" s="124"/>
    </row>
    <row r="469" spans="1:50" ht="14.4" customHeight="1">
      <c r="A469" s="245">
        <f>IF(D469=0," ",RANK(D469,$D$3:$D$1041,0))</f>
        <v>466</v>
      </c>
      <c r="B469" s="246">
        <v>467</v>
      </c>
      <c r="C469" s="104" t="s">
        <v>656</v>
      </c>
      <c r="D469" s="115">
        <f>I469+M469+Q469+U469+Y469+AC469+AG469+AK469+AO469+AW469+AS469</f>
        <v>49</v>
      </c>
      <c r="E469" s="115">
        <f>J469+N469+R469+V469+Z469+AD469+AH469+AL469+AP469+AX469+AT469</f>
        <v>10</v>
      </c>
      <c r="F469" s="119">
        <f>COUNTA(H469,L469,P469,T469,X469,AB469,AF469,AJ469,AN469,AV469,AR469)</f>
        <v>1</v>
      </c>
      <c r="G469" s="125">
        <f>VLOOKUP(C469,'1'!$B$46:$H$384,3,FALSE)</f>
        <v>4.8113425925925928E-2</v>
      </c>
      <c r="H469" s="5">
        <f>VLOOKUP(C469,'1'!$B$46:$H$384,4,FALSE)</f>
        <v>47</v>
      </c>
      <c r="I469" s="140">
        <f>VLOOKUP(H469,Баллы!$A$2:$B$101,2)+J469/2</f>
        <v>49</v>
      </c>
      <c r="J469" s="126">
        <f>VLOOKUP(C469,'1'!$B$46:$H$384,6,FALSE)</f>
        <v>10</v>
      </c>
      <c r="K469" s="120"/>
      <c r="L469" s="98"/>
      <c r="M469" s="144"/>
      <c r="N469" s="129"/>
      <c r="O469" s="146"/>
      <c r="P469" s="98"/>
      <c r="Q469" s="144"/>
      <c r="R469" s="147"/>
      <c r="S469" s="121"/>
      <c r="T469" s="5"/>
      <c r="U469" s="140"/>
      <c r="V469" s="130"/>
      <c r="W469" s="149"/>
      <c r="X469" s="98"/>
      <c r="Y469" s="144"/>
      <c r="Z469" s="147"/>
      <c r="AA469" s="148"/>
      <c r="AB469" s="98"/>
      <c r="AC469" s="144"/>
      <c r="AD469" s="129"/>
      <c r="AE469" s="136"/>
      <c r="AF469" s="5"/>
      <c r="AG469" s="140"/>
      <c r="AH469" s="126"/>
      <c r="AI469" s="155"/>
      <c r="AJ469" s="123"/>
      <c r="AK469" s="139"/>
      <c r="AL469" s="124"/>
      <c r="AM469" s="155"/>
      <c r="AN469" s="123"/>
      <c r="AO469" s="139"/>
      <c r="AP469" s="124"/>
      <c r="AQ469" s="122"/>
      <c r="AR469" s="123"/>
      <c r="AS469" s="139"/>
      <c r="AT469" s="124"/>
      <c r="AU469" s="122"/>
      <c r="AV469" s="123"/>
      <c r="AW469" s="139"/>
      <c r="AX469" s="124"/>
    </row>
    <row r="470" spans="1:50" ht="14.4" customHeight="1">
      <c r="A470" s="245">
        <f>IF(D470=0," ",RANK(D470,$D$3:$D$1041,0))</f>
        <v>466</v>
      </c>
      <c r="B470" s="246">
        <v>467</v>
      </c>
      <c r="C470" s="110" t="s">
        <v>2613</v>
      </c>
      <c r="D470" s="115">
        <f>I470+M470+Q470+U470+Y470+AC470+AG470+AK470+AO470+AW470+AS470</f>
        <v>49</v>
      </c>
      <c r="E470" s="115">
        <f>J470+N470+R470+V470+Z470+AD470+AH470+AL470+AP470+AX470+AT470</f>
        <v>10</v>
      </c>
      <c r="F470" s="119">
        <f>COUNTA(H470,L470,P470,T470,X470,AB470,AF470,AJ470,AN470,AV470,AR470)</f>
        <v>1</v>
      </c>
      <c r="G470" s="125"/>
      <c r="H470" s="5"/>
      <c r="I470" s="140"/>
      <c r="J470" s="126"/>
      <c r="K470" s="120"/>
      <c r="L470" s="98"/>
      <c r="M470" s="144"/>
      <c r="N470" s="129"/>
      <c r="O470" s="146"/>
      <c r="P470" s="98"/>
      <c r="Q470" s="144"/>
      <c r="R470" s="147"/>
      <c r="S470" s="121"/>
      <c r="T470" s="5"/>
      <c r="U470" s="140"/>
      <c r="V470" s="130"/>
      <c r="W470" s="149"/>
      <c r="X470" s="98"/>
      <c r="Y470" s="144"/>
      <c r="Z470" s="147"/>
      <c r="AA470" s="148">
        <f>VLOOKUP(C470,'6'!$B$8:$H$202,3,FALSE)</f>
        <v>6.385416666666667E-2</v>
      </c>
      <c r="AB470" s="98">
        <f>VLOOKUP(C470,'6'!$B$8:$H$202,4,FALSE)</f>
        <v>47</v>
      </c>
      <c r="AC470" s="144">
        <f>VLOOKUP(AB470,Баллы!$A$2:$B$101,2)+AD470/2</f>
        <v>49</v>
      </c>
      <c r="AD470" s="129">
        <f>VLOOKUP(C470,'6'!$B$8:$H$202,6,FALSE)</f>
        <v>10</v>
      </c>
      <c r="AE470" s="136"/>
      <c r="AF470" s="5"/>
      <c r="AG470" s="140"/>
      <c r="AH470" s="126"/>
      <c r="AI470" s="155"/>
      <c r="AJ470" s="123"/>
      <c r="AK470" s="139"/>
      <c r="AL470" s="124"/>
      <c r="AM470" s="155"/>
      <c r="AN470" s="123"/>
      <c r="AO470" s="139"/>
      <c r="AP470" s="124"/>
      <c r="AQ470" s="122"/>
      <c r="AR470" s="123"/>
      <c r="AS470" s="139"/>
      <c r="AT470" s="124"/>
      <c r="AU470" s="122"/>
      <c r="AV470" s="123"/>
      <c r="AW470" s="139"/>
      <c r="AX470" s="124"/>
    </row>
    <row r="471" spans="1:50" ht="14.4" customHeight="1">
      <c r="A471" s="245">
        <f>IF(D471=0," ",RANK(D471,$D$3:$D$1041,0))</f>
        <v>466</v>
      </c>
      <c r="B471" s="246">
        <v>467</v>
      </c>
      <c r="C471" s="283" t="s">
        <v>4596</v>
      </c>
      <c r="D471" s="115">
        <f>I471+M471+Q471+U471+Y471+AC471+AG471+AK471+AO471+AW471+AS471</f>
        <v>49</v>
      </c>
      <c r="E471" s="115">
        <f>J471+N471+R471+V471+Z471+AD471+AH471+AL471+AP471+AX471+AT471</f>
        <v>10</v>
      </c>
      <c r="F471" s="119">
        <f>COUNTA(H471,L471,P471,T471,X471,AB471,AF471,AJ471,AN471,AV471,AR471)</f>
        <v>1</v>
      </c>
      <c r="G471" s="125"/>
      <c r="H471" s="5"/>
      <c r="I471" s="140"/>
      <c r="J471" s="126"/>
      <c r="K471" s="120"/>
      <c r="L471" s="98"/>
      <c r="M471" s="144"/>
      <c r="N471" s="129"/>
      <c r="O471" s="146"/>
      <c r="P471" s="98"/>
      <c r="Q471" s="144"/>
      <c r="R471" s="147"/>
      <c r="S471" s="121"/>
      <c r="T471" s="5"/>
      <c r="U471" s="140"/>
      <c r="V471" s="130"/>
      <c r="W471" s="149"/>
      <c r="X471" s="98"/>
      <c r="Y471" s="144"/>
      <c r="Z471" s="147"/>
      <c r="AA471" s="148"/>
      <c r="AB471" s="98"/>
      <c r="AC471" s="144"/>
      <c r="AD471" s="129"/>
      <c r="AE471" s="136"/>
      <c r="AF471" s="5"/>
      <c r="AG471" s="140"/>
      <c r="AH471" s="126"/>
      <c r="AI471" s="155"/>
      <c r="AJ471" s="123"/>
      <c r="AK471" s="139"/>
      <c r="AL471" s="124"/>
      <c r="AM471" s="155">
        <f>VLOOKUP(C471,'9'!$B$2:$H$1187,3,FALSE)</f>
        <v>4.2395833333333334E-2</v>
      </c>
      <c r="AN471" s="123">
        <f>VLOOKUP(C471,'9'!$B$2:$H$1187,4,FALSE)</f>
        <v>47</v>
      </c>
      <c r="AO471" s="139">
        <f>VLOOKUP(AN471,Баллы!$A$2:$B$101,2)+AP471/2</f>
        <v>49</v>
      </c>
      <c r="AP471" s="124">
        <f>VLOOKUP(C471,'9'!$B$2:$H$1187,6,FALSE)</f>
        <v>10</v>
      </c>
      <c r="AQ471" s="122"/>
      <c r="AR471" s="123"/>
      <c r="AS471" s="139"/>
      <c r="AT471" s="124"/>
      <c r="AU471" s="122"/>
      <c r="AV471" s="123"/>
      <c r="AW471" s="139"/>
      <c r="AX471" s="124"/>
    </row>
    <row r="472" spans="1:50" ht="14.4" customHeight="1">
      <c r="A472" s="245">
        <f>IF(D472=0," ",RANK(D472,$D$3:$D$1041,0))</f>
        <v>470</v>
      </c>
      <c r="B472" s="246">
        <v>470</v>
      </c>
      <c r="C472" s="104" t="s">
        <v>6247</v>
      </c>
      <c r="D472" s="115">
        <f>I472+M472+Q472+U472+Y472+AC472+AG472+AK472+AO472+AW472+AS472</f>
        <v>48.5</v>
      </c>
      <c r="E472" s="115">
        <f>J472+N472+R472+V472+Z472+AD472+AH472+AL472+AP472+AX472+AT472</f>
        <v>15</v>
      </c>
      <c r="F472" s="119">
        <f>COUNTA(H472,L472,P472,T472,X472,AB472,AF472,AJ472,AN472,AV472,AR472)</f>
        <v>1</v>
      </c>
      <c r="G472" s="125"/>
      <c r="H472" s="5"/>
      <c r="I472" s="140"/>
      <c r="J472" s="126"/>
      <c r="K472" s="120"/>
      <c r="L472" s="98"/>
      <c r="M472" s="144"/>
      <c r="N472" s="129"/>
      <c r="O472" s="146"/>
      <c r="P472" s="98"/>
      <c r="Q472" s="144"/>
      <c r="R472" s="147"/>
      <c r="S472" s="121"/>
      <c r="T472" s="5"/>
      <c r="U472" s="140"/>
      <c r="V472" s="130"/>
      <c r="W472" s="149"/>
      <c r="X472" s="98"/>
      <c r="Y472" s="144"/>
      <c r="Z472" s="147"/>
      <c r="AA472" s="148"/>
      <c r="AB472" s="98"/>
      <c r="AC472" s="144"/>
      <c r="AD472" s="129"/>
      <c r="AE472" s="136"/>
      <c r="AF472" s="5"/>
      <c r="AG472" s="140"/>
      <c r="AH472" s="126"/>
      <c r="AI472" s="155"/>
      <c r="AJ472" s="123"/>
      <c r="AK472" s="139"/>
      <c r="AL472" s="124"/>
      <c r="AM472" s="155"/>
      <c r="AN472" s="123"/>
      <c r="AO472" s="139"/>
      <c r="AP472" s="124"/>
      <c r="AQ472" s="122"/>
      <c r="AR472" s="123"/>
      <c r="AS472" s="139"/>
      <c r="AT472" s="124"/>
      <c r="AU472" s="122">
        <f>VLOOKUP(C472,'11'!$B$9:$H$521,3,FALSE)</f>
        <v>7.7800925925925926E-2</v>
      </c>
      <c r="AV472" s="123">
        <f>VLOOKUP(C472,'11'!$B$9:$H$521,4,FALSE)</f>
        <v>50</v>
      </c>
      <c r="AW472" s="139">
        <f>VLOOKUP(AV472,Баллы!$A$2:$B$101,2)+AX472/2</f>
        <v>48.5</v>
      </c>
      <c r="AX472" s="124">
        <f>VLOOKUP(C472,'11'!$B$9:$H$521,6,FALSE)</f>
        <v>15</v>
      </c>
    </row>
    <row r="473" spans="1:50" ht="14.4" customHeight="1">
      <c r="A473" s="245">
        <f>IF(D473=0," ",RANK(D473,$D$3:$D$1041,0))</f>
        <v>470</v>
      </c>
      <c r="B473" s="246">
        <v>471</v>
      </c>
      <c r="C473" s="107" t="s">
        <v>1804</v>
      </c>
      <c r="D473" s="115">
        <f>I473+M473+Q473+U473+Y473+AC473+AG473+AK473+AO473+AW473+AS473</f>
        <v>48.5</v>
      </c>
      <c r="E473" s="115">
        <f>J473+N473+R473+V473+Z473+AD473+AH473+AL473+AP473+AX473+AT473</f>
        <v>5</v>
      </c>
      <c r="F473" s="119">
        <f>COUNTA(H473,L473,P473,T473,X473,AB473,AF473,AJ473,AN473,AV473,AR473)</f>
        <v>1</v>
      </c>
      <c r="G473" s="125"/>
      <c r="H473" s="5"/>
      <c r="I473" s="140"/>
      <c r="J473" s="126"/>
      <c r="K473" s="120"/>
      <c r="L473" s="98"/>
      <c r="M473" s="144"/>
      <c r="N473" s="129"/>
      <c r="O473" s="146"/>
      <c r="P473" s="98"/>
      <c r="Q473" s="144"/>
      <c r="R473" s="147"/>
      <c r="S473" s="121">
        <f>VLOOKUP(C473,'4'!$B$2:$I$1053,3,FALSE)</f>
        <v>1.892361111111111E-2</v>
      </c>
      <c r="T473" s="5">
        <f>VLOOKUP(C473,'4'!$B$2:$I$1053,4,FALSE)</f>
        <v>45</v>
      </c>
      <c r="U473" s="140">
        <f>VLOOKUP(T473,Баллы!$A$2:$B$101,2)+V473/2</f>
        <v>48.5</v>
      </c>
      <c r="V473" s="130">
        <f>VLOOKUP(C473,'4'!$B$2:$I$1053,6,FALSE)</f>
        <v>5</v>
      </c>
      <c r="W473" s="149"/>
      <c r="X473" s="98"/>
      <c r="Y473" s="144"/>
      <c r="Z473" s="147"/>
      <c r="AA473" s="148"/>
      <c r="AB473" s="98"/>
      <c r="AC473" s="144"/>
      <c r="AD473" s="129"/>
      <c r="AE473" s="136"/>
      <c r="AF473" s="5"/>
      <c r="AG473" s="140"/>
      <c r="AH473" s="126"/>
      <c r="AI473" s="155"/>
      <c r="AJ473" s="123"/>
      <c r="AK473" s="139"/>
      <c r="AL473" s="124"/>
      <c r="AM473" s="155"/>
      <c r="AN473" s="123"/>
      <c r="AO473" s="139"/>
      <c r="AP473" s="124"/>
      <c r="AQ473" s="122"/>
      <c r="AR473" s="123"/>
      <c r="AS473" s="139"/>
      <c r="AT473" s="124"/>
      <c r="AU473" s="122"/>
      <c r="AV473" s="123"/>
      <c r="AW473" s="139"/>
      <c r="AX473" s="124"/>
    </row>
    <row r="474" spans="1:50" ht="14.4" customHeight="1">
      <c r="A474" s="245">
        <f>IF(D474=0," ",RANK(D474,$D$3:$D$1041,0))</f>
        <v>472</v>
      </c>
      <c r="B474" s="246">
        <v>472</v>
      </c>
      <c r="C474" s="107" t="s">
        <v>2113</v>
      </c>
      <c r="D474" s="115">
        <f>I474+M474+Q474+U474+Y474+AC474+AG474+AK474+AO474+AW474+AS474</f>
        <v>48</v>
      </c>
      <c r="E474" s="115">
        <f>J474+N474+R474+V474+Z474+AD474+AH474+AL474+AP474+AX474+AT474</f>
        <v>20</v>
      </c>
      <c r="F474" s="119">
        <f>COUNTA(H474,L474,P474,T474,X474,AB474,AF474,AJ474,AN474,AV474,AR474)</f>
        <v>2</v>
      </c>
      <c r="G474" s="125"/>
      <c r="H474" s="5"/>
      <c r="I474" s="140"/>
      <c r="J474" s="126"/>
      <c r="K474" s="120"/>
      <c r="L474" s="98"/>
      <c r="M474" s="144"/>
      <c r="N474" s="129"/>
      <c r="O474" s="146"/>
      <c r="P474" s="98"/>
      <c r="Q474" s="144"/>
      <c r="R474" s="147"/>
      <c r="S474" s="121">
        <f>VLOOKUP(C474,'4'!$B$2:$I$1053,3,FALSE)</f>
        <v>5.3113425925925925E-2</v>
      </c>
      <c r="T474" s="14">
        <f>VLOOKUP(C474,'4'!$B$2:$I$1053,4,FALSE)</f>
        <v>147</v>
      </c>
      <c r="U474" s="140">
        <f>VLOOKUP(T474,Баллы!$A$2:$B$101,2)+V474/2</f>
        <v>6</v>
      </c>
      <c r="V474" s="130">
        <f>VLOOKUP(C474,'4'!$B$2:$I$1053,6,FALSE)</f>
        <v>10</v>
      </c>
      <c r="W474" s="149"/>
      <c r="X474" s="98"/>
      <c r="Y474" s="144"/>
      <c r="Z474" s="147"/>
      <c r="AA474" s="148"/>
      <c r="AB474" s="98"/>
      <c r="AC474" s="144"/>
      <c r="AD474" s="129"/>
      <c r="AE474" s="136"/>
      <c r="AF474" s="5"/>
      <c r="AG474" s="140"/>
      <c r="AH474" s="126"/>
      <c r="AI474" s="155"/>
      <c r="AJ474" s="123"/>
      <c r="AK474" s="139"/>
      <c r="AL474" s="124"/>
      <c r="AM474" s="155">
        <f>VLOOKUP(C474,'9'!$B$2:$H$1187,3,FALSE)</f>
        <v>4.3506944444444445E-2</v>
      </c>
      <c r="AN474" s="123">
        <f>VLOOKUP(C474,'9'!$B$2:$H$1187,4,FALSE)</f>
        <v>54</v>
      </c>
      <c r="AO474" s="139">
        <f>VLOOKUP(AN474,Баллы!$A$2:$B$101,2)+AP474/2</f>
        <v>42</v>
      </c>
      <c r="AP474" s="124">
        <f>VLOOKUP(C474,'9'!$B$2:$H$1187,6,FALSE)</f>
        <v>10</v>
      </c>
      <c r="AQ474" s="122"/>
      <c r="AR474" s="123"/>
      <c r="AS474" s="139"/>
      <c r="AT474" s="124"/>
      <c r="AU474" s="122"/>
      <c r="AV474" s="123"/>
      <c r="AW474" s="139"/>
      <c r="AX474" s="124"/>
    </row>
    <row r="475" spans="1:50" ht="14.4" customHeight="1">
      <c r="A475" s="245">
        <f>IF(D475=0," ",RANK(D475,$D$3:$D$1041,0))</f>
        <v>472</v>
      </c>
      <c r="B475" s="246">
        <v>473</v>
      </c>
      <c r="C475" s="107" t="s">
        <v>2167</v>
      </c>
      <c r="D475" s="115">
        <f>I475+M475+Q475+U475+Y475+AC475+AG475+AK475+AO475+AW475+AS475</f>
        <v>48</v>
      </c>
      <c r="E475" s="115">
        <f>J475+N475+R475+V475+Z475+AD475+AH475+AL475+AP475+AX475+AT475</f>
        <v>10</v>
      </c>
      <c r="F475" s="119">
        <f>COUNTA(H475,L475,P475,T475,X475,AB475,AF475,AJ475,AN475,AV475,AR475)</f>
        <v>1</v>
      </c>
      <c r="G475" s="125"/>
      <c r="H475" s="5"/>
      <c r="I475" s="140"/>
      <c r="J475" s="126"/>
      <c r="K475" s="120"/>
      <c r="L475" s="98"/>
      <c r="M475" s="144"/>
      <c r="N475" s="129"/>
      <c r="O475" s="146"/>
      <c r="P475" s="98"/>
      <c r="Q475" s="144"/>
      <c r="R475" s="147"/>
      <c r="S475" s="121">
        <f>VLOOKUP(C475,'4'!$B$2:$I$1053,3,FALSE)</f>
        <v>4.2152777777777775E-2</v>
      </c>
      <c r="T475" s="14">
        <f>VLOOKUP(C475,'4'!$B$2:$I$1053,4,FALSE)</f>
        <v>48</v>
      </c>
      <c r="U475" s="140">
        <f>VLOOKUP(T475,Баллы!$A$2:$B$101,2)+V475/2</f>
        <v>48</v>
      </c>
      <c r="V475" s="130">
        <f>VLOOKUP(C475,'4'!$B$2:$I$1053,6,FALSE)</f>
        <v>10</v>
      </c>
      <c r="W475" s="149"/>
      <c r="X475" s="98"/>
      <c r="Y475" s="144"/>
      <c r="Z475" s="147"/>
      <c r="AA475" s="148"/>
      <c r="AB475" s="98"/>
      <c r="AC475" s="144"/>
      <c r="AD475" s="129"/>
      <c r="AE475" s="136"/>
      <c r="AF475" s="5"/>
      <c r="AG475" s="140"/>
      <c r="AH475" s="126"/>
      <c r="AI475" s="155"/>
      <c r="AJ475" s="123"/>
      <c r="AK475" s="139"/>
      <c r="AL475" s="124"/>
      <c r="AM475" s="155"/>
      <c r="AN475" s="123"/>
      <c r="AO475" s="139"/>
      <c r="AP475" s="124"/>
      <c r="AQ475" s="122"/>
      <c r="AR475" s="123"/>
      <c r="AS475" s="139"/>
      <c r="AT475" s="124"/>
      <c r="AU475" s="122"/>
      <c r="AV475" s="123"/>
      <c r="AW475" s="139"/>
      <c r="AX475" s="124"/>
    </row>
    <row r="476" spans="1:50" ht="14.4" customHeight="1">
      <c r="A476" s="245">
        <f>IF(D476=0," ",RANK(D476,$D$3:$D$1041,0))</f>
        <v>472</v>
      </c>
      <c r="B476" s="246">
        <v>473</v>
      </c>
      <c r="C476" s="104" t="s">
        <v>6228</v>
      </c>
      <c r="D476" s="115">
        <f>I476+M476+Q476+U476+Y476+AC476+AG476+AK476+AO476+AW476+AS476</f>
        <v>48</v>
      </c>
      <c r="E476" s="115">
        <f>J476+N476+R476+V476+Z476+AD476+AH476+AL476+AP476+AX476+AT476</f>
        <v>10</v>
      </c>
      <c r="F476" s="119">
        <f>COUNTA(H476,L476,P476,T476,X476,AB476,AF476,AJ476,AN476,AV476,AR476)</f>
        <v>1</v>
      </c>
      <c r="G476" s="125"/>
      <c r="H476" s="5"/>
      <c r="I476" s="140"/>
      <c r="J476" s="126"/>
      <c r="K476" s="120"/>
      <c r="L476" s="98"/>
      <c r="M476" s="144"/>
      <c r="N476" s="129"/>
      <c r="O476" s="146"/>
      <c r="P476" s="98"/>
      <c r="Q476" s="144"/>
      <c r="R476" s="147"/>
      <c r="S476" s="121"/>
      <c r="T476" s="5"/>
      <c r="U476" s="140"/>
      <c r="V476" s="130"/>
      <c r="W476" s="149"/>
      <c r="X476" s="98"/>
      <c r="Y476" s="144"/>
      <c r="Z476" s="147"/>
      <c r="AA476" s="148"/>
      <c r="AB476" s="98"/>
      <c r="AC476" s="144"/>
      <c r="AD476" s="129"/>
      <c r="AE476" s="136"/>
      <c r="AF476" s="5"/>
      <c r="AG476" s="140"/>
      <c r="AH476" s="126"/>
      <c r="AI476" s="155"/>
      <c r="AJ476" s="123"/>
      <c r="AK476" s="139"/>
      <c r="AL476" s="124"/>
      <c r="AM476" s="155"/>
      <c r="AN476" s="123"/>
      <c r="AO476" s="139"/>
      <c r="AP476" s="124"/>
      <c r="AQ476" s="122">
        <f>VLOOKUP(C476,'10'!$B$8:$H$232,3,FALSE)</f>
        <v>5.9872685185185189E-2</v>
      </c>
      <c r="AR476" s="123">
        <f>VLOOKUP(C476,'10'!$B$8:$H$232,4,FALSE)</f>
        <v>48</v>
      </c>
      <c r="AS476" s="139">
        <f>VLOOKUP(AR476,Баллы!$A$2:$B$101,2)+AT476/2</f>
        <v>48</v>
      </c>
      <c r="AT476" s="124">
        <f>VLOOKUP(C476,'10'!$B$8:$H$232,6,FALSE)</f>
        <v>10</v>
      </c>
      <c r="AU476" s="122"/>
      <c r="AV476" s="123"/>
      <c r="AW476" s="139"/>
      <c r="AX476" s="124"/>
    </row>
    <row r="477" spans="1:50" ht="14.4" customHeight="1">
      <c r="A477" s="245">
        <f>IF(D477=0," ",RANK(D477,$D$3:$D$1041,0))</f>
        <v>475</v>
      </c>
      <c r="B477" s="246">
        <v>475</v>
      </c>
      <c r="C477" s="107" t="s">
        <v>2131</v>
      </c>
      <c r="D477" s="115">
        <f>I477+M477+Q477+U477+Y477+AC477+AG477+AK477+AO477+AW477+AS477</f>
        <v>47.5</v>
      </c>
      <c r="E477" s="115">
        <f>J477+N477+R477+V477+Z477+AD477+AH477+AL477+AP477+AX477+AT477</f>
        <v>5</v>
      </c>
      <c r="F477" s="119">
        <f>COUNTA(H477,L477,P477,T477,X477,AB477,AF477,AJ477,AN477,AV477,AR477)</f>
        <v>1</v>
      </c>
      <c r="G477" s="125"/>
      <c r="H477" s="5"/>
      <c r="I477" s="140"/>
      <c r="J477" s="126"/>
      <c r="K477" s="120"/>
      <c r="L477" s="98"/>
      <c r="M477" s="144"/>
      <c r="N477" s="129"/>
      <c r="O477" s="146"/>
      <c r="P477" s="98"/>
      <c r="Q477" s="144"/>
      <c r="R477" s="147"/>
      <c r="S477" s="121">
        <f>VLOOKUP(C477,'4'!$B$2:$I$1053,3,FALSE)</f>
        <v>1.9050925925925926E-2</v>
      </c>
      <c r="T477" s="5">
        <f>VLOOKUP(C477,'4'!$B$2:$I$1053,4,FALSE)</f>
        <v>46</v>
      </c>
      <c r="U477" s="140">
        <f>VLOOKUP(T477,Баллы!$A$2:$B$101,2)+V477/2</f>
        <v>47.5</v>
      </c>
      <c r="V477" s="130">
        <f>VLOOKUP(C477,'4'!$B$2:$I$1053,6,FALSE)</f>
        <v>5</v>
      </c>
      <c r="W477" s="149"/>
      <c r="X477" s="98"/>
      <c r="Y477" s="144"/>
      <c r="Z477" s="147"/>
      <c r="AA477" s="148"/>
      <c r="AB477" s="98"/>
      <c r="AC477" s="144"/>
      <c r="AD477" s="129"/>
      <c r="AE477" s="136"/>
      <c r="AF477" s="5"/>
      <c r="AG477" s="140"/>
      <c r="AH477" s="126"/>
      <c r="AI477" s="155"/>
      <c r="AJ477" s="123"/>
      <c r="AK477" s="139"/>
      <c r="AL477" s="124"/>
      <c r="AM477" s="155"/>
      <c r="AN477" s="123"/>
      <c r="AO477" s="139"/>
      <c r="AP477" s="124"/>
      <c r="AQ477" s="122"/>
      <c r="AR477" s="123"/>
      <c r="AS477" s="139"/>
      <c r="AT477" s="124"/>
      <c r="AU477" s="122"/>
      <c r="AV477" s="123"/>
      <c r="AW477" s="139"/>
      <c r="AX477" s="124"/>
    </row>
    <row r="478" spans="1:50" ht="14.4" customHeight="1">
      <c r="A478" s="245">
        <f>IF(D478=0," ",RANK(D478,$D$3:$D$1041,0))</f>
        <v>475</v>
      </c>
      <c r="B478" s="246">
        <v>475</v>
      </c>
      <c r="C478" s="283" t="s">
        <v>5088</v>
      </c>
      <c r="D478" s="115">
        <f>I478+M478+Q478+U478+Y478+AC478+AG478+AK478+AO478+AW478+AS478</f>
        <v>47.5</v>
      </c>
      <c r="E478" s="115">
        <f>J478+N478+R478+V478+Z478+AD478+AH478+AL478+AP478+AX478+AT478</f>
        <v>5</v>
      </c>
      <c r="F478" s="119">
        <f>COUNTA(H478,L478,P478,T478,X478,AB478,AF478,AJ478,AN478,AV478,AR478)</f>
        <v>1</v>
      </c>
      <c r="G478" s="125"/>
      <c r="H478" s="5"/>
      <c r="I478" s="140"/>
      <c r="J478" s="126"/>
      <c r="K478" s="120"/>
      <c r="L478" s="98"/>
      <c r="M478" s="144"/>
      <c r="N478" s="129"/>
      <c r="O478" s="146"/>
      <c r="P478" s="98"/>
      <c r="Q478" s="144"/>
      <c r="R478" s="147"/>
      <c r="S478" s="121"/>
      <c r="T478" s="5"/>
      <c r="U478" s="140"/>
      <c r="V478" s="130"/>
      <c r="W478" s="149"/>
      <c r="X478" s="98"/>
      <c r="Y478" s="144"/>
      <c r="Z478" s="147"/>
      <c r="AA478" s="148"/>
      <c r="AB478" s="98"/>
      <c r="AC478" s="144"/>
      <c r="AD478" s="129"/>
      <c r="AE478" s="136"/>
      <c r="AF478" s="5"/>
      <c r="AG478" s="140"/>
      <c r="AH478" s="126"/>
      <c r="AI478" s="155"/>
      <c r="AJ478" s="123"/>
      <c r="AK478" s="139"/>
      <c r="AL478" s="124"/>
      <c r="AM478" s="155">
        <f>VLOOKUP(C478,'9'!$B$2:$H$1187,3,FALSE)</f>
        <v>2.2719907407407407E-2</v>
      </c>
      <c r="AN478" s="123">
        <f>VLOOKUP(C478,'9'!$B$2:$H$1187,4,FALSE)</f>
        <v>46</v>
      </c>
      <c r="AO478" s="139">
        <f>VLOOKUP(AN478,Баллы!$A$2:$B$101,2)+AP478/2</f>
        <v>47.5</v>
      </c>
      <c r="AP478" s="124">
        <f>VLOOKUP(C478,'9'!$B$2:$H$1187,6,FALSE)</f>
        <v>5</v>
      </c>
      <c r="AQ478" s="122"/>
      <c r="AR478" s="123"/>
      <c r="AS478" s="139"/>
      <c r="AT478" s="124"/>
      <c r="AU478" s="122"/>
      <c r="AV478" s="123"/>
      <c r="AW478" s="139"/>
      <c r="AX478" s="124"/>
    </row>
    <row r="479" spans="1:50" ht="14.4" customHeight="1">
      <c r="A479" s="245">
        <f>IF(D479=0," ",RANK(D479,$D$3:$D$1041,0))</f>
        <v>477</v>
      </c>
      <c r="B479" s="246">
        <v>477</v>
      </c>
      <c r="C479" s="104" t="s">
        <v>657</v>
      </c>
      <c r="D479" s="115">
        <f>I479+M479+Q479+U479+Y479+AC479+AG479+AK479+AO479+AW479+AS479</f>
        <v>47</v>
      </c>
      <c r="E479" s="115">
        <f>J479+N479+R479+V479+Z479+AD479+AH479+AL479+AP479+AX479+AT479</f>
        <v>10</v>
      </c>
      <c r="F479" s="119">
        <f>COUNTA(H479,L479,P479,T479,X479,AB479,AF479,AJ479,AN479,AV479,AR479)</f>
        <v>1</v>
      </c>
      <c r="G479" s="125">
        <f>VLOOKUP(C479,'1'!$B$46:$H$384,3,FALSE)</f>
        <v>4.8912037037037039E-2</v>
      </c>
      <c r="H479" s="5">
        <f>VLOOKUP(C479,'1'!$B$46:$H$384,4,FALSE)</f>
        <v>49</v>
      </c>
      <c r="I479" s="140">
        <f>VLOOKUP(H479,Баллы!$A$2:$B$101,2)+J479/2</f>
        <v>47</v>
      </c>
      <c r="J479" s="126">
        <f>VLOOKUP(C479,'1'!$B$46:$H$384,6,FALSE)</f>
        <v>10</v>
      </c>
      <c r="K479" s="120"/>
      <c r="L479" s="98"/>
      <c r="M479" s="144"/>
      <c r="N479" s="129"/>
      <c r="O479" s="146"/>
      <c r="P479" s="98"/>
      <c r="Q479" s="144"/>
      <c r="R479" s="147"/>
      <c r="S479" s="121"/>
      <c r="T479" s="5"/>
      <c r="U479" s="140"/>
      <c r="V479" s="130"/>
      <c r="W479" s="149"/>
      <c r="X479" s="98"/>
      <c r="Y479" s="144"/>
      <c r="Z479" s="147"/>
      <c r="AA479" s="148"/>
      <c r="AB479" s="98"/>
      <c r="AC479" s="144"/>
      <c r="AD479" s="129"/>
      <c r="AE479" s="136"/>
      <c r="AF479" s="5"/>
      <c r="AG479" s="140"/>
      <c r="AH479" s="126"/>
      <c r="AI479" s="155"/>
      <c r="AJ479" s="123"/>
      <c r="AK479" s="139"/>
      <c r="AL479" s="124"/>
      <c r="AM479" s="155"/>
      <c r="AN479" s="123"/>
      <c r="AO479" s="139"/>
      <c r="AP479" s="124"/>
      <c r="AQ479" s="122"/>
      <c r="AR479" s="123"/>
      <c r="AS479" s="139"/>
      <c r="AT479" s="124"/>
      <c r="AU479" s="122"/>
      <c r="AV479" s="123"/>
      <c r="AW479" s="139"/>
      <c r="AX479" s="124"/>
    </row>
    <row r="480" spans="1:50" ht="14.4" customHeight="1">
      <c r="A480" s="245">
        <f>IF(D480=0," ",RANK(D480,$D$3:$D$1041,0))</f>
        <v>477</v>
      </c>
      <c r="B480" s="246">
        <v>477</v>
      </c>
      <c r="C480" s="107" t="s">
        <v>1817</v>
      </c>
      <c r="D480" s="115">
        <f>I480+M480+Q480+U480+Y480+AC480+AG480+AK480+AO480+AW480+AS480</f>
        <v>47</v>
      </c>
      <c r="E480" s="115">
        <f>J480+N480+R480+V480+Z480+AD480+AH480+AL480+AP480+AX480+AT480</f>
        <v>10</v>
      </c>
      <c r="F480" s="119">
        <f>COUNTA(H480,L480,P480,T480,X480,AB480,AF480,AJ480,AN480,AV480,AR480)</f>
        <v>1</v>
      </c>
      <c r="G480" s="125"/>
      <c r="H480" s="5"/>
      <c r="I480" s="140"/>
      <c r="J480" s="126"/>
      <c r="K480" s="120"/>
      <c r="L480" s="98"/>
      <c r="M480" s="144"/>
      <c r="N480" s="129"/>
      <c r="O480" s="146"/>
      <c r="P480" s="98"/>
      <c r="Q480" s="144"/>
      <c r="R480" s="147"/>
      <c r="S480" s="121">
        <f>VLOOKUP(C480,'4'!$B$2:$I$1053,3,FALSE)</f>
        <v>4.221064814814815E-2</v>
      </c>
      <c r="T480" s="14">
        <f>VLOOKUP(C480,'4'!$B$2:$I$1053,4,FALSE)</f>
        <v>49</v>
      </c>
      <c r="U480" s="140">
        <f>VLOOKUP(T480,Баллы!$A$2:$B$101,2)+V480/2</f>
        <v>47</v>
      </c>
      <c r="V480" s="130">
        <f>VLOOKUP(C480,'4'!$B$2:$I$1053,6,FALSE)</f>
        <v>10</v>
      </c>
      <c r="W480" s="149"/>
      <c r="X480" s="98"/>
      <c r="Y480" s="144"/>
      <c r="Z480" s="147"/>
      <c r="AA480" s="148"/>
      <c r="AB480" s="98"/>
      <c r="AC480" s="144"/>
      <c r="AD480" s="129"/>
      <c r="AE480" s="136"/>
      <c r="AF480" s="5"/>
      <c r="AG480" s="140"/>
      <c r="AH480" s="126"/>
      <c r="AI480" s="155"/>
      <c r="AJ480" s="123"/>
      <c r="AK480" s="139"/>
      <c r="AL480" s="124"/>
      <c r="AM480" s="155"/>
      <c r="AN480" s="123"/>
      <c r="AO480" s="139"/>
      <c r="AP480" s="124"/>
      <c r="AQ480" s="122"/>
      <c r="AR480" s="123"/>
      <c r="AS480" s="139"/>
      <c r="AT480" s="124"/>
      <c r="AU480" s="122"/>
      <c r="AV480" s="123"/>
      <c r="AW480" s="139"/>
      <c r="AX480" s="124"/>
    </row>
    <row r="481" spans="1:50" ht="14.4" customHeight="1">
      <c r="A481" s="245">
        <f>IF(D481=0," ",RANK(D481,$D$3:$D$1041,0))</f>
        <v>477</v>
      </c>
      <c r="B481" s="246">
        <v>477</v>
      </c>
      <c r="C481" s="108" t="s">
        <v>1167</v>
      </c>
      <c r="D481" s="115">
        <f>I481+M481+Q481+U481+Y481+AC481+AG481+AK481+AO481+AW481+AS481</f>
        <v>47</v>
      </c>
      <c r="E481" s="115">
        <f>J481+N481+R481+V481+Z481+AD481+AH481+AL481+AP481+AX481+AT481</f>
        <v>10</v>
      </c>
      <c r="F481" s="119">
        <f>COUNTA(H481,L481,P481,T481,X481,AB481,AF481,AJ481,AN481,AV481,AR481)</f>
        <v>1</v>
      </c>
      <c r="G481" s="125"/>
      <c r="H481" s="5"/>
      <c r="I481" s="140"/>
      <c r="J481" s="126"/>
      <c r="K481" s="120"/>
      <c r="L481" s="98"/>
      <c r="M481" s="144"/>
      <c r="N481" s="129"/>
      <c r="O481" s="146"/>
      <c r="P481" s="98"/>
      <c r="Q481" s="144"/>
      <c r="R481" s="147"/>
      <c r="S481" s="121"/>
      <c r="T481" s="5"/>
      <c r="U481" s="140"/>
      <c r="V481" s="130"/>
      <c r="W481" s="149">
        <f>VLOOKUP(C481,'5'!$B$50:$H$423,3,FALSE)</f>
        <v>5.0173611111111106E-2</v>
      </c>
      <c r="X481" s="98">
        <f>VLOOKUP(C481,'5'!$B$50:$H$423,4,FALSE)</f>
        <v>49</v>
      </c>
      <c r="Y481" s="144">
        <f>VLOOKUP(X481,Баллы!$A$2:$B$101,2)+Z481/2</f>
        <v>47</v>
      </c>
      <c r="Z481" s="147">
        <f>VLOOKUP(C481,'5'!$B$50:$H$423,6,FALSE)</f>
        <v>10</v>
      </c>
      <c r="AA481" s="148"/>
      <c r="AB481" s="98"/>
      <c r="AC481" s="144"/>
      <c r="AD481" s="129"/>
      <c r="AE481" s="136"/>
      <c r="AF481" s="5"/>
      <c r="AG481" s="140"/>
      <c r="AH481" s="126"/>
      <c r="AI481" s="155"/>
      <c r="AJ481" s="123"/>
      <c r="AK481" s="139"/>
      <c r="AL481" s="124"/>
      <c r="AM481" s="155"/>
      <c r="AN481" s="123"/>
      <c r="AO481" s="139"/>
      <c r="AP481" s="124"/>
      <c r="AQ481" s="122"/>
      <c r="AR481" s="123"/>
      <c r="AS481" s="139"/>
      <c r="AT481" s="124"/>
      <c r="AU481" s="122"/>
      <c r="AV481" s="123"/>
      <c r="AW481" s="139"/>
      <c r="AX481" s="124"/>
    </row>
    <row r="482" spans="1:50" ht="14.4" customHeight="1">
      <c r="A482" s="245">
        <f>IF(D482=0," ",RANK(D482,$D$3:$D$1041,0))</f>
        <v>480</v>
      </c>
      <c r="B482" s="246">
        <v>480</v>
      </c>
      <c r="C482" s="104" t="s">
        <v>841</v>
      </c>
      <c r="D482" s="115">
        <f>I482+M482+Q482+U482+Y482+AC482+AG482+AK482+AO482+AW482+AS482</f>
        <v>46.5</v>
      </c>
      <c r="E482" s="115">
        <f>J482+N482+R482+V482+Z482+AD482+AH482+AL482+AP482+AX482+AT482</f>
        <v>5</v>
      </c>
      <c r="F482" s="119">
        <f>COUNTA(H482,L482,P482,T482,X482,AB482,AF482,AJ482,AN482,AV482,AR482)</f>
        <v>1</v>
      </c>
      <c r="G482" s="125"/>
      <c r="H482" s="5"/>
      <c r="I482" s="140"/>
      <c r="J482" s="126"/>
      <c r="K482" s="120">
        <f>VLOOKUP(C482,'2'!$B$101:$H$575,3,FALSE)</f>
        <v>2.5532407407407406E-2</v>
      </c>
      <c r="L482" s="98">
        <f>VLOOKUP(C482,'2'!$B$101:$H$575,4,FALSE)</f>
        <v>47</v>
      </c>
      <c r="M482" s="144">
        <f>VLOOKUP(L482,Баллы!$A$2:$B$101,2)+N482/2</f>
        <v>46.5</v>
      </c>
      <c r="N482" s="129">
        <f>VLOOKUP(C482,'2'!$B$101:$H$575,6,FALSE)</f>
        <v>5</v>
      </c>
      <c r="O482" s="146"/>
      <c r="P482" s="98"/>
      <c r="Q482" s="144"/>
      <c r="R482" s="147"/>
      <c r="S482" s="121"/>
      <c r="T482" s="5"/>
      <c r="U482" s="140"/>
      <c r="V482" s="130"/>
      <c r="W482" s="149"/>
      <c r="X482" s="98"/>
      <c r="Y482" s="144"/>
      <c r="Z482" s="147"/>
      <c r="AA482" s="148"/>
      <c r="AB482" s="98"/>
      <c r="AC482" s="144"/>
      <c r="AD482" s="129"/>
      <c r="AE482" s="136"/>
      <c r="AF482" s="5"/>
      <c r="AG482" s="140"/>
      <c r="AH482" s="126"/>
      <c r="AI482" s="155"/>
      <c r="AJ482" s="123"/>
      <c r="AK482" s="139"/>
      <c r="AL482" s="124"/>
      <c r="AM482" s="155"/>
      <c r="AN482" s="123"/>
      <c r="AO482" s="139"/>
      <c r="AP482" s="124"/>
      <c r="AQ482" s="122"/>
      <c r="AR482" s="123"/>
      <c r="AS482" s="139"/>
      <c r="AT482" s="124"/>
      <c r="AU482" s="122"/>
      <c r="AV482" s="123"/>
      <c r="AW482" s="139"/>
      <c r="AX482" s="124"/>
    </row>
    <row r="483" spans="1:50" ht="14.4" customHeight="1">
      <c r="A483" s="245">
        <f>IF(D483=0," ",RANK(D483,$D$3:$D$1041,0))</f>
        <v>480</v>
      </c>
      <c r="B483" s="246">
        <v>480</v>
      </c>
      <c r="C483" s="107" t="s">
        <v>1690</v>
      </c>
      <c r="D483" s="115">
        <f>I483+M483+Q483+U483+Y483+AC483+AG483+AK483+AO483+AW483+AS483</f>
        <v>46.5</v>
      </c>
      <c r="E483" s="115">
        <f>J483+N483+R483+V483+Z483+AD483+AH483+AL483+AP483+AX483+AT483</f>
        <v>5</v>
      </c>
      <c r="F483" s="119">
        <f>COUNTA(H483,L483,P483,T483,X483,AB483,AF483,AJ483,AN483,AV483,AR483)</f>
        <v>1</v>
      </c>
      <c r="G483" s="125"/>
      <c r="H483" s="5"/>
      <c r="I483" s="140"/>
      <c r="J483" s="126"/>
      <c r="K483" s="120"/>
      <c r="L483" s="98"/>
      <c r="M483" s="144"/>
      <c r="N483" s="129"/>
      <c r="O483" s="146"/>
      <c r="P483" s="98"/>
      <c r="Q483" s="144"/>
      <c r="R483" s="147"/>
      <c r="S483" s="121">
        <f>VLOOKUP(C483,'4'!$B$2:$I$1053,3,FALSE)</f>
        <v>1.90625E-2</v>
      </c>
      <c r="T483" s="5">
        <f>VLOOKUP(C483,'4'!$B$2:$I$1053,4,FALSE)</f>
        <v>47</v>
      </c>
      <c r="U483" s="140">
        <f>VLOOKUP(T483,Баллы!$A$2:$B$101,2)+V483/2</f>
        <v>46.5</v>
      </c>
      <c r="V483" s="130">
        <f>VLOOKUP(C483,'4'!$B$2:$I$1053,6,FALSE)</f>
        <v>5</v>
      </c>
      <c r="W483" s="149"/>
      <c r="X483" s="98"/>
      <c r="Y483" s="144"/>
      <c r="Z483" s="147"/>
      <c r="AA483" s="148"/>
      <c r="AB483" s="98"/>
      <c r="AC483" s="144"/>
      <c r="AD483" s="129"/>
      <c r="AE483" s="136"/>
      <c r="AF483" s="5"/>
      <c r="AG483" s="140"/>
      <c r="AH483" s="126"/>
      <c r="AI483" s="155"/>
      <c r="AJ483" s="123"/>
      <c r="AK483" s="139"/>
      <c r="AL483" s="124"/>
      <c r="AM483" s="155"/>
      <c r="AN483" s="123"/>
      <c r="AO483" s="139"/>
      <c r="AP483" s="124"/>
      <c r="AQ483" s="122"/>
      <c r="AR483" s="123"/>
      <c r="AS483" s="139"/>
      <c r="AT483" s="124"/>
      <c r="AU483" s="122"/>
      <c r="AV483" s="123"/>
      <c r="AW483" s="139"/>
      <c r="AX483" s="124"/>
    </row>
    <row r="484" spans="1:50" ht="14.4" customHeight="1">
      <c r="A484" s="245">
        <f>IF(D484=0," ",RANK(D484,$D$3:$D$1041,0))</f>
        <v>480</v>
      </c>
      <c r="B484" s="246">
        <v>480</v>
      </c>
      <c r="C484" s="283" t="s">
        <v>5090</v>
      </c>
      <c r="D484" s="115">
        <f>I484+M484+Q484+U484+Y484+AC484+AG484+AK484+AO484+AW484+AS484</f>
        <v>46.5</v>
      </c>
      <c r="E484" s="115">
        <f>J484+N484+R484+V484+Z484+AD484+AH484+AL484+AP484+AX484+AT484</f>
        <v>5</v>
      </c>
      <c r="F484" s="119">
        <f>COUNTA(H484,L484,P484,T484,X484,AB484,AF484,AJ484,AN484,AV484,AR484)</f>
        <v>1</v>
      </c>
      <c r="G484" s="125"/>
      <c r="H484" s="5"/>
      <c r="I484" s="140"/>
      <c r="J484" s="126"/>
      <c r="K484" s="120"/>
      <c r="L484" s="98"/>
      <c r="M484" s="144"/>
      <c r="N484" s="129"/>
      <c r="O484" s="146"/>
      <c r="P484" s="98"/>
      <c r="Q484" s="144"/>
      <c r="R484" s="147"/>
      <c r="S484" s="121"/>
      <c r="T484" s="5"/>
      <c r="U484" s="140"/>
      <c r="V484" s="130"/>
      <c r="W484" s="149"/>
      <c r="X484" s="98"/>
      <c r="Y484" s="144"/>
      <c r="Z484" s="147"/>
      <c r="AA484" s="148"/>
      <c r="AB484" s="98"/>
      <c r="AC484" s="144"/>
      <c r="AD484" s="129"/>
      <c r="AE484" s="136"/>
      <c r="AF484" s="5"/>
      <c r="AG484" s="140"/>
      <c r="AH484" s="126"/>
      <c r="AI484" s="155"/>
      <c r="AJ484" s="123"/>
      <c r="AK484" s="139"/>
      <c r="AL484" s="124"/>
      <c r="AM484" s="155">
        <f>VLOOKUP(C484,'9'!$B$2:$H$1187,3,FALSE)</f>
        <v>2.2256944444444444E-2</v>
      </c>
      <c r="AN484" s="123">
        <f>VLOOKUP(C484,'9'!$B$2:$H$1187,4,FALSE)</f>
        <v>47</v>
      </c>
      <c r="AO484" s="139">
        <f>VLOOKUP(AN484,Баллы!$A$2:$B$101,2)+AP484/2</f>
        <v>46.5</v>
      </c>
      <c r="AP484" s="124">
        <f>VLOOKUP(C484,'9'!$B$2:$H$1187,6,FALSE)</f>
        <v>5</v>
      </c>
      <c r="AQ484" s="122"/>
      <c r="AR484" s="123"/>
      <c r="AS484" s="139"/>
      <c r="AT484" s="124"/>
      <c r="AU484" s="122"/>
      <c r="AV484" s="123"/>
      <c r="AW484" s="139"/>
      <c r="AX484" s="124"/>
    </row>
    <row r="485" spans="1:50" ht="14.4" customHeight="1">
      <c r="A485" s="245">
        <f>IF(D485=0," ",RANK(D485,$D$3:$D$1041,0))</f>
        <v>483</v>
      </c>
      <c r="B485" s="246">
        <v>483</v>
      </c>
      <c r="C485" s="107" t="s">
        <v>1768</v>
      </c>
      <c r="D485" s="115">
        <f>I485+M485+Q485+U485+Y485+AC485+AG485+AK485+AO485+AW485+AS485</f>
        <v>46</v>
      </c>
      <c r="E485" s="115">
        <f>J485+N485+R485+V485+Z485+AD485+AH485+AL485+AP485+AX485+AT485</f>
        <v>10</v>
      </c>
      <c r="F485" s="119">
        <f>COUNTA(H485,L485,P485,T485,X485,AB485,AF485,AJ485,AN485,AV485,AR485)</f>
        <v>1</v>
      </c>
      <c r="G485" s="125"/>
      <c r="H485" s="5"/>
      <c r="I485" s="140"/>
      <c r="J485" s="126"/>
      <c r="K485" s="120"/>
      <c r="L485" s="98"/>
      <c r="M485" s="144"/>
      <c r="N485" s="129"/>
      <c r="O485" s="146"/>
      <c r="P485" s="98"/>
      <c r="Q485" s="144"/>
      <c r="R485" s="147"/>
      <c r="S485" s="121">
        <f>VLOOKUP(C485,'4'!$B$2:$I$1053,3,FALSE)</f>
        <v>4.2280092592592591E-2</v>
      </c>
      <c r="T485" s="14">
        <f>VLOOKUP(C485,'4'!$B$2:$I$1053,4,FALSE)</f>
        <v>50</v>
      </c>
      <c r="U485" s="140">
        <f>VLOOKUP(T485,Баллы!$A$2:$B$101,2)+V485/2</f>
        <v>46</v>
      </c>
      <c r="V485" s="130">
        <f>VLOOKUP(C485,'4'!$B$2:$I$1053,6,FALSE)</f>
        <v>10</v>
      </c>
      <c r="W485" s="149"/>
      <c r="X485" s="98"/>
      <c r="Y485" s="144"/>
      <c r="Z485" s="147"/>
      <c r="AA485" s="148"/>
      <c r="AB485" s="98"/>
      <c r="AC485" s="144"/>
      <c r="AD485" s="129"/>
      <c r="AE485" s="136"/>
      <c r="AF485" s="5"/>
      <c r="AG485" s="140"/>
      <c r="AH485" s="126"/>
      <c r="AI485" s="155"/>
      <c r="AJ485" s="123"/>
      <c r="AK485" s="139"/>
      <c r="AL485" s="124"/>
      <c r="AM485" s="155"/>
      <c r="AN485" s="123"/>
      <c r="AO485" s="139"/>
      <c r="AP485" s="124"/>
      <c r="AQ485" s="122"/>
      <c r="AR485" s="123"/>
      <c r="AS485" s="139"/>
      <c r="AT485" s="124"/>
      <c r="AU485" s="122"/>
      <c r="AV485" s="123"/>
      <c r="AW485" s="139"/>
      <c r="AX485" s="124"/>
    </row>
    <row r="486" spans="1:50" ht="14.4" customHeight="1">
      <c r="A486" s="245">
        <f>IF(D486=0," ",RANK(D486,$D$3:$D$1041,0))</f>
        <v>483</v>
      </c>
      <c r="B486" s="246">
        <v>483</v>
      </c>
      <c r="C486" s="110" t="s">
        <v>2614</v>
      </c>
      <c r="D486" s="115">
        <f>I486+M486+Q486+U486+Y486+AC486+AG486+AK486+AO486+AW486+AS486</f>
        <v>46</v>
      </c>
      <c r="E486" s="115">
        <f>J486+N486+R486+V486+Z486+AD486+AH486+AL486+AP486+AX486+AT486</f>
        <v>10</v>
      </c>
      <c r="F486" s="119">
        <f>COUNTA(H486,L486,P486,T486,X486,AB486,AF486,AJ486,AN486,AV486,AR486)</f>
        <v>1</v>
      </c>
      <c r="G486" s="125"/>
      <c r="H486" s="5"/>
      <c r="I486" s="140"/>
      <c r="J486" s="126"/>
      <c r="K486" s="120"/>
      <c r="L486" s="98"/>
      <c r="M486" s="144"/>
      <c r="N486" s="129"/>
      <c r="O486" s="146"/>
      <c r="P486" s="98"/>
      <c r="Q486" s="144"/>
      <c r="R486" s="147"/>
      <c r="S486" s="121"/>
      <c r="T486" s="5"/>
      <c r="U486" s="140"/>
      <c r="V486" s="130"/>
      <c r="W486" s="149"/>
      <c r="X486" s="98"/>
      <c r="Y486" s="144"/>
      <c r="Z486" s="147"/>
      <c r="AA486" s="148">
        <f>VLOOKUP(C486,'6'!$B$8:$H$202,3,FALSE)</f>
        <v>6.7094907407407409E-2</v>
      </c>
      <c r="AB486" s="98">
        <f>VLOOKUP(C486,'6'!$B$8:$H$202,4,FALSE)</f>
        <v>50</v>
      </c>
      <c r="AC486" s="144">
        <f>VLOOKUP(AB486,Баллы!$A$2:$B$101,2)+AD486/2</f>
        <v>46</v>
      </c>
      <c r="AD486" s="129">
        <f>VLOOKUP(C486,'6'!$B$8:$H$202,6,FALSE)</f>
        <v>10</v>
      </c>
      <c r="AE486" s="136"/>
      <c r="AF486" s="5"/>
      <c r="AG486" s="140"/>
      <c r="AH486" s="126"/>
      <c r="AI486" s="155"/>
      <c r="AJ486" s="123"/>
      <c r="AK486" s="139"/>
      <c r="AL486" s="124"/>
      <c r="AM486" s="155"/>
      <c r="AN486" s="123"/>
      <c r="AO486" s="139"/>
      <c r="AP486" s="124"/>
      <c r="AQ486" s="122"/>
      <c r="AR486" s="123"/>
      <c r="AS486" s="139"/>
      <c r="AT486" s="124"/>
      <c r="AU486" s="122"/>
      <c r="AV486" s="123"/>
      <c r="AW486" s="139"/>
      <c r="AX486" s="124"/>
    </row>
    <row r="487" spans="1:50" ht="14.4" customHeight="1">
      <c r="A487" s="245">
        <f>IF(D487=0," ",RANK(D487,$D$3:$D$1041,0))</f>
        <v>483</v>
      </c>
      <c r="B487" s="246">
        <v>483</v>
      </c>
      <c r="C487" s="283" t="s">
        <v>4600</v>
      </c>
      <c r="D487" s="115">
        <f>I487+M487+Q487+U487+Y487+AC487+AG487+AK487+AO487+AW487+AS487</f>
        <v>46</v>
      </c>
      <c r="E487" s="115">
        <f>J487+N487+R487+V487+Z487+AD487+AH487+AL487+AP487+AX487+AT487</f>
        <v>10</v>
      </c>
      <c r="F487" s="119">
        <f>COUNTA(H487,L487,P487,T487,X487,AB487,AF487,AJ487,AN487,AV487,AR487)</f>
        <v>1</v>
      </c>
      <c r="G487" s="125"/>
      <c r="H487" s="5"/>
      <c r="I487" s="140"/>
      <c r="J487" s="126"/>
      <c r="K487" s="120"/>
      <c r="L487" s="98"/>
      <c r="M487" s="144"/>
      <c r="N487" s="129"/>
      <c r="O487" s="146"/>
      <c r="P487" s="98"/>
      <c r="Q487" s="144"/>
      <c r="R487" s="147"/>
      <c r="S487" s="121"/>
      <c r="T487" s="5"/>
      <c r="U487" s="140"/>
      <c r="V487" s="130"/>
      <c r="W487" s="149"/>
      <c r="X487" s="98"/>
      <c r="Y487" s="144"/>
      <c r="Z487" s="147"/>
      <c r="AA487" s="148"/>
      <c r="AB487" s="98"/>
      <c r="AC487" s="144"/>
      <c r="AD487" s="129"/>
      <c r="AE487" s="136"/>
      <c r="AF487" s="5"/>
      <c r="AG487" s="140"/>
      <c r="AH487" s="126"/>
      <c r="AI487" s="155"/>
      <c r="AJ487" s="123"/>
      <c r="AK487" s="139"/>
      <c r="AL487" s="124"/>
      <c r="AM487" s="155">
        <f>VLOOKUP(C487,'9'!$B$2:$H$1187,3,FALSE)</f>
        <v>4.3263888888888886E-2</v>
      </c>
      <c r="AN487" s="123">
        <f>VLOOKUP(C487,'9'!$B$2:$H$1187,4,FALSE)</f>
        <v>50</v>
      </c>
      <c r="AO487" s="139">
        <f>VLOOKUP(AN487,Баллы!$A$2:$B$101,2)+AP487/2</f>
        <v>46</v>
      </c>
      <c r="AP487" s="124">
        <f>VLOOKUP(C487,'9'!$B$2:$H$1187,6,FALSE)</f>
        <v>10</v>
      </c>
      <c r="AQ487" s="122"/>
      <c r="AR487" s="123"/>
      <c r="AS487" s="139"/>
      <c r="AT487" s="124"/>
      <c r="AU487" s="122"/>
      <c r="AV487" s="123"/>
      <c r="AW487" s="139"/>
      <c r="AX487" s="124"/>
    </row>
    <row r="488" spans="1:50" ht="14.4" customHeight="1">
      <c r="A488" s="245">
        <f>IF(D488=0," ",RANK(D488,$D$3:$D$1041,0))</f>
        <v>486</v>
      </c>
      <c r="B488" s="246">
        <v>486</v>
      </c>
      <c r="C488" s="104" t="s">
        <v>960</v>
      </c>
      <c r="D488" s="115">
        <f>I488+M488+Q488+U488+Y488+AC488+AG488+AK488+AO488+AW488+AS488</f>
        <v>45.5</v>
      </c>
      <c r="E488" s="115">
        <f>J488+N488+R488+V488+Z488+AD488+AH488+AL488+AP488+AX488+AT488</f>
        <v>15</v>
      </c>
      <c r="F488" s="119">
        <f>COUNTA(H488,L488,P488,T488,X488,AB488,AF488,AJ488,AN488,AV488,AR488)</f>
        <v>1</v>
      </c>
      <c r="G488" s="125"/>
      <c r="H488" s="5"/>
      <c r="I488" s="140"/>
      <c r="J488" s="126"/>
      <c r="K488" s="120">
        <f>VLOOKUP(C488,'2'!$B$101:$H$575,3,FALSE)</f>
        <v>6.8032407407407403E-2</v>
      </c>
      <c r="L488" s="98">
        <f>VLOOKUP(C488,'2'!$B$101:$H$575,4,FALSE)</f>
        <v>53</v>
      </c>
      <c r="M488" s="144">
        <f>VLOOKUP(L488,Баллы!$A$2:$B$101,2)+N488/2</f>
        <v>45.5</v>
      </c>
      <c r="N488" s="129">
        <f>VLOOKUP(C488,'2'!$B$101:$H$575,6,FALSE)</f>
        <v>15</v>
      </c>
      <c r="O488" s="146"/>
      <c r="P488" s="98"/>
      <c r="Q488" s="144"/>
      <c r="R488" s="147"/>
      <c r="S488" s="121"/>
      <c r="T488" s="5"/>
      <c r="U488" s="140"/>
      <c r="V488" s="130"/>
      <c r="W488" s="149"/>
      <c r="X488" s="98"/>
      <c r="Y488" s="144"/>
      <c r="Z488" s="147"/>
      <c r="AA488" s="148"/>
      <c r="AB488" s="98"/>
      <c r="AC488" s="144"/>
      <c r="AD488" s="129"/>
      <c r="AE488" s="136"/>
      <c r="AF488" s="5"/>
      <c r="AG488" s="140"/>
      <c r="AH488" s="126"/>
      <c r="AI488" s="155"/>
      <c r="AJ488" s="123"/>
      <c r="AK488" s="139"/>
      <c r="AL488" s="124"/>
      <c r="AM488" s="155"/>
      <c r="AN488" s="123"/>
      <c r="AO488" s="139"/>
      <c r="AP488" s="124"/>
      <c r="AQ488" s="122"/>
      <c r="AR488" s="123"/>
      <c r="AS488" s="139"/>
      <c r="AT488" s="124"/>
      <c r="AU488" s="122"/>
      <c r="AV488" s="123"/>
      <c r="AW488" s="139"/>
      <c r="AX488" s="124"/>
    </row>
    <row r="489" spans="1:50" ht="14.4" customHeight="1">
      <c r="A489" s="245">
        <f>IF(D489=0," ",RANK(D489,$D$3:$D$1041,0))</f>
        <v>486</v>
      </c>
      <c r="B489" s="246">
        <v>487</v>
      </c>
      <c r="C489" s="107" t="s">
        <v>1504</v>
      </c>
      <c r="D489" s="115">
        <f>I489+M489+Q489+U489+Y489+AC489+AG489+AK489+AO489+AW489+AS489</f>
        <v>45.5</v>
      </c>
      <c r="E489" s="115">
        <f>J489+N489+R489+V489+Z489+AD489+AH489+AL489+AP489+AX489+AT489</f>
        <v>5</v>
      </c>
      <c r="F489" s="119">
        <f>COUNTA(H489,L489,P489,T489,X489,AB489,AF489,AJ489,AN489,AV489,AR489)</f>
        <v>1</v>
      </c>
      <c r="G489" s="125"/>
      <c r="H489" s="5"/>
      <c r="I489" s="140"/>
      <c r="J489" s="126"/>
      <c r="K489" s="120"/>
      <c r="L489" s="98"/>
      <c r="M489" s="144"/>
      <c r="N489" s="129"/>
      <c r="O489" s="146"/>
      <c r="P489" s="98"/>
      <c r="Q489" s="144"/>
      <c r="R489" s="147"/>
      <c r="S489" s="121">
        <f>VLOOKUP(C489,'4'!$B$2:$I$1053,3,FALSE)</f>
        <v>1.9224537037037037E-2</v>
      </c>
      <c r="T489" s="5">
        <f>VLOOKUP(C489,'4'!$B$2:$I$1053,4,FALSE)</f>
        <v>48</v>
      </c>
      <c r="U489" s="140">
        <f>VLOOKUP(T489,Баллы!$A$2:$B$101,2)+V489/2</f>
        <v>45.5</v>
      </c>
      <c r="V489" s="130">
        <f>VLOOKUP(C489,'4'!$B$2:$I$1053,6,FALSE)</f>
        <v>5</v>
      </c>
      <c r="W489" s="149"/>
      <c r="X489" s="98"/>
      <c r="Y489" s="144"/>
      <c r="Z489" s="147"/>
      <c r="AA489" s="148"/>
      <c r="AB489" s="98"/>
      <c r="AC489" s="144"/>
      <c r="AD489" s="129"/>
      <c r="AE489" s="136"/>
      <c r="AF489" s="5"/>
      <c r="AG489" s="140"/>
      <c r="AH489" s="126"/>
      <c r="AI489" s="155"/>
      <c r="AJ489" s="123"/>
      <c r="AK489" s="139"/>
      <c r="AL489" s="124"/>
      <c r="AM489" s="155"/>
      <c r="AN489" s="123"/>
      <c r="AO489" s="139"/>
      <c r="AP489" s="124"/>
      <c r="AQ489" s="122"/>
      <c r="AR489" s="123"/>
      <c r="AS489" s="139"/>
      <c r="AT489" s="124"/>
      <c r="AU489" s="122"/>
      <c r="AV489" s="123"/>
      <c r="AW489" s="139"/>
      <c r="AX489" s="124"/>
    </row>
    <row r="490" spans="1:50" ht="14.4" customHeight="1">
      <c r="A490" s="245">
        <f>IF(D490=0," ",RANK(D490,$D$3:$D$1041,0))</f>
        <v>486</v>
      </c>
      <c r="B490" s="246">
        <v>487</v>
      </c>
      <c r="C490" s="283" t="s">
        <v>5704</v>
      </c>
      <c r="D490" s="115">
        <f>I490+M490+Q490+U490+Y490+AC490+AG490+AK490+AO490+AW490+AS490</f>
        <v>45.5</v>
      </c>
      <c r="E490" s="115">
        <f>J490+N490+R490+V490+Z490+AD490+AH490+AL490+AP490+AX490+AT490</f>
        <v>5</v>
      </c>
      <c r="F490" s="119">
        <f>COUNTA(H490,L490,P490,T490,X490,AB490,AF490,AJ490,AN490,AV490,AR490)</f>
        <v>1</v>
      </c>
      <c r="G490" s="125"/>
      <c r="H490" s="5"/>
      <c r="I490" s="140"/>
      <c r="J490" s="126"/>
      <c r="K490" s="120"/>
      <c r="L490" s="98"/>
      <c r="M490" s="144"/>
      <c r="N490" s="129"/>
      <c r="O490" s="146"/>
      <c r="P490" s="98"/>
      <c r="Q490" s="144"/>
      <c r="R490" s="147"/>
      <c r="S490" s="121"/>
      <c r="T490" s="5"/>
      <c r="U490" s="140"/>
      <c r="V490" s="130"/>
      <c r="W490" s="149"/>
      <c r="X490" s="98"/>
      <c r="Y490" s="144"/>
      <c r="Z490" s="147"/>
      <c r="AA490" s="148"/>
      <c r="AB490" s="98"/>
      <c r="AC490" s="144"/>
      <c r="AD490" s="129"/>
      <c r="AE490" s="136"/>
      <c r="AF490" s="5"/>
      <c r="AG490" s="140"/>
      <c r="AH490" s="126"/>
      <c r="AI490" s="155"/>
      <c r="AJ490" s="123"/>
      <c r="AK490" s="139"/>
      <c r="AL490" s="124"/>
      <c r="AM490" s="155">
        <f>VLOOKUP(C490,'9'!$B$2:$H$1187,3,FALSE)</f>
        <v>2.3136574074074073E-2</v>
      </c>
      <c r="AN490" s="123">
        <f>VLOOKUP(C490,'9'!$B$2:$H$1187,4,FALSE)</f>
        <v>48</v>
      </c>
      <c r="AO490" s="139">
        <f>VLOOKUP(AN490,Баллы!$A$2:$B$101,2)+AP490/2</f>
        <v>45.5</v>
      </c>
      <c r="AP490" s="124">
        <f>VLOOKUP(C490,'9'!$B$2:$H$1187,6,FALSE)</f>
        <v>5</v>
      </c>
      <c r="AQ490" s="122"/>
      <c r="AR490" s="123"/>
      <c r="AS490" s="139"/>
      <c r="AT490" s="124"/>
      <c r="AU490" s="122"/>
      <c r="AV490" s="123"/>
      <c r="AW490" s="139"/>
      <c r="AX490" s="124"/>
    </row>
    <row r="491" spans="1:50" ht="14.4" customHeight="1">
      <c r="A491" s="245">
        <f>IF(D491=0," ",RANK(D491,$D$3:$D$1041,0))</f>
        <v>489</v>
      </c>
      <c r="B491" s="246">
        <v>489</v>
      </c>
      <c r="C491" s="105" t="s">
        <v>1330</v>
      </c>
      <c r="D491" s="115">
        <f>I491+M491+Q491+U491+Y491+AC491+AG491+AK491+AO491+AW491+AS491</f>
        <v>45</v>
      </c>
      <c r="E491" s="115">
        <f>J491+N491+R491+V491+Z491+AD491+AH491+AL491+AP491+AX491+AT491</f>
        <v>10</v>
      </c>
      <c r="F491" s="119">
        <f>COUNTA(H491,L491,P491,T491,X491,AB491,AF491,AJ491,AN491,AV491,AR491)</f>
        <v>1</v>
      </c>
      <c r="G491" s="125"/>
      <c r="H491" s="5"/>
      <c r="I491" s="140"/>
      <c r="J491" s="126"/>
      <c r="K491" s="120"/>
      <c r="L491" s="98"/>
      <c r="M491" s="144"/>
      <c r="N491" s="129"/>
      <c r="O491" s="146"/>
      <c r="P491" s="98"/>
      <c r="Q491" s="144"/>
      <c r="R491" s="147"/>
      <c r="S491" s="121"/>
      <c r="T491" s="5"/>
      <c r="U491" s="140"/>
      <c r="V491" s="130"/>
      <c r="W491" s="149"/>
      <c r="X491" s="98"/>
      <c r="Y491" s="144"/>
      <c r="Z491" s="147"/>
      <c r="AA491" s="148">
        <f>VLOOKUP(C491,'6'!$B$8:$H$202,3,FALSE)</f>
        <v>6.7557870370370365E-2</v>
      </c>
      <c r="AB491" s="98">
        <f>VLOOKUP(C491,'6'!$B$8:$H$202,4,FALSE)</f>
        <v>51</v>
      </c>
      <c r="AC491" s="144">
        <f>VLOOKUP(AB491,Баллы!$A$2:$B$101,2)+AD491/2</f>
        <v>45</v>
      </c>
      <c r="AD491" s="129">
        <f>VLOOKUP(C491,'6'!$B$8:$H$202,6,FALSE)</f>
        <v>10</v>
      </c>
      <c r="AE491" s="136"/>
      <c r="AF491" s="5"/>
      <c r="AG491" s="140"/>
      <c r="AH491" s="126"/>
      <c r="AI491" s="155"/>
      <c r="AJ491" s="123"/>
      <c r="AK491" s="139"/>
      <c r="AL491" s="124"/>
      <c r="AM491" s="155"/>
      <c r="AN491" s="123"/>
      <c r="AO491" s="139"/>
      <c r="AP491" s="124"/>
      <c r="AQ491" s="122"/>
      <c r="AR491" s="123"/>
      <c r="AS491" s="139"/>
      <c r="AT491" s="124"/>
      <c r="AU491" s="122"/>
      <c r="AV491" s="123"/>
      <c r="AW491" s="139"/>
      <c r="AX491" s="124"/>
    </row>
    <row r="492" spans="1:50" ht="14.4" customHeight="1">
      <c r="A492" s="245">
        <f>IF(D492=0," ",RANK(D492,$D$3:$D$1041,0))</f>
        <v>489</v>
      </c>
      <c r="B492" s="246">
        <v>490</v>
      </c>
      <c r="C492" s="104" t="s">
        <v>6271</v>
      </c>
      <c r="D492" s="115">
        <f>I492+M492+Q492+U492+Y492+AC492+AG492+AK492+AO492+AW492+AS492</f>
        <v>45</v>
      </c>
      <c r="E492" s="115">
        <f>J492+N492+R492+V492+Z492+AD492+AH492+AL492+AP492+AX492+AT492</f>
        <v>8</v>
      </c>
      <c r="F492" s="119">
        <f>COUNTA(H492,L492,P492,T492,X492,AB492,AF492,AJ492,AN492,AV492,AR492)</f>
        <v>1</v>
      </c>
      <c r="G492" s="125"/>
      <c r="H492" s="5"/>
      <c r="I492" s="140"/>
      <c r="J492" s="126"/>
      <c r="K492" s="120"/>
      <c r="L492" s="98"/>
      <c r="M492" s="144"/>
      <c r="N492" s="129"/>
      <c r="O492" s="146"/>
      <c r="P492" s="98"/>
      <c r="Q492" s="144"/>
      <c r="R492" s="147"/>
      <c r="S492" s="121"/>
      <c r="T492" s="5"/>
      <c r="U492" s="140"/>
      <c r="V492" s="130"/>
      <c r="W492" s="149"/>
      <c r="X492" s="98"/>
      <c r="Y492" s="144"/>
      <c r="Z492" s="147"/>
      <c r="AA492" s="148"/>
      <c r="AB492" s="98"/>
      <c r="AC492" s="144"/>
      <c r="AD492" s="129"/>
      <c r="AE492" s="136"/>
      <c r="AF492" s="5"/>
      <c r="AG492" s="140"/>
      <c r="AH492" s="126"/>
      <c r="AI492" s="155"/>
      <c r="AJ492" s="123"/>
      <c r="AK492" s="139"/>
      <c r="AL492" s="124"/>
      <c r="AM492" s="155"/>
      <c r="AN492" s="123"/>
      <c r="AO492" s="139"/>
      <c r="AP492" s="124"/>
      <c r="AQ492" s="122"/>
      <c r="AR492" s="123"/>
      <c r="AS492" s="139"/>
      <c r="AT492" s="124"/>
      <c r="AU492" s="122">
        <f>VLOOKUP(C492,'11'!$B$9:$H$521,3,FALSE)</f>
        <v>4.0567129629629627E-2</v>
      </c>
      <c r="AV492" s="123">
        <f>VLOOKUP(C492,'11'!$B$9:$H$521,4,FALSE)</f>
        <v>50</v>
      </c>
      <c r="AW492" s="139">
        <f>VLOOKUP(AV492,Баллы!$A$2:$B$101,2)+AX492/2</f>
        <v>45</v>
      </c>
      <c r="AX492" s="124">
        <f>VLOOKUP(C492,'11'!$B$9:$H$521,6,FALSE)</f>
        <v>8</v>
      </c>
    </row>
    <row r="493" spans="1:50" ht="14.4" customHeight="1">
      <c r="A493" s="245">
        <f>IF(D493=0," ",RANK(D493,$D$3:$D$1041,0))</f>
        <v>491</v>
      </c>
      <c r="B493" s="246">
        <v>491</v>
      </c>
      <c r="C493" s="107" t="s">
        <v>1993</v>
      </c>
      <c r="D493" s="115">
        <f>I493+M493+Q493+U493+Y493+AC493+AG493+AK493+AO493+AW493+AS493</f>
        <v>44.5</v>
      </c>
      <c r="E493" s="115">
        <f>J493+N493+R493+V493+Z493+AD493+AH493+AL493+AP493+AX493+AT493</f>
        <v>5</v>
      </c>
      <c r="F493" s="119">
        <f>COUNTA(H493,L493,P493,T493,X493,AB493,AF493,AJ493,AN493,AV493,AR493)</f>
        <v>1</v>
      </c>
      <c r="G493" s="125"/>
      <c r="H493" s="5"/>
      <c r="I493" s="140"/>
      <c r="J493" s="126"/>
      <c r="K493" s="120"/>
      <c r="L493" s="98"/>
      <c r="M493" s="144"/>
      <c r="N493" s="129"/>
      <c r="O493" s="146"/>
      <c r="P493" s="98"/>
      <c r="Q493" s="144"/>
      <c r="R493" s="147"/>
      <c r="S493" s="121">
        <f>VLOOKUP(C493,'4'!$B$2:$I$1053,3,FALSE)</f>
        <v>1.923611111111111E-2</v>
      </c>
      <c r="T493" s="5">
        <f>VLOOKUP(C493,'4'!$B$2:$I$1053,4,FALSE)</f>
        <v>49</v>
      </c>
      <c r="U493" s="140">
        <f>VLOOKUP(T493,Баллы!$A$2:$B$101,2)+V493/2</f>
        <v>44.5</v>
      </c>
      <c r="V493" s="130">
        <f>VLOOKUP(C493,'4'!$B$2:$I$1053,6,FALSE)</f>
        <v>5</v>
      </c>
      <c r="W493" s="149"/>
      <c r="X493" s="98"/>
      <c r="Y493" s="144"/>
      <c r="Z493" s="147"/>
      <c r="AA493" s="148"/>
      <c r="AB493" s="98"/>
      <c r="AC493" s="144"/>
      <c r="AD493" s="129"/>
      <c r="AE493" s="136"/>
      <c r="AF493" s="5"/>
      <c r="AG493" s="140"/>
      <c r="AH493" s="126"/>
      <c r="AI493" s="155"/>
      <c r="AJ493" s="123"/>
      <c r="AK493" s="139"/>
      <c r="AL493" s="124"/>
      <c r="AM493" s="155"/>
      <c r="AN493" s="123"/>
      <c r="AO493" s="139"/>
      <c r="AP493" s="124"/>
      <c r="AQ493" s="122"/>
      <c r="AR493" s="123"/>
      <c r="AS493" s="139"/>
      <c r="AT493" s="124"/>
      <c r="AU493" s="122"/>
      <c r="AV493" s="123"/>
      <c r="AW493" s="139"/>
      <c r="AX493" s="124"/>
    </row>
    <row r="494" spans="1:50" ht="14.4" customHeight="1">
      <c r="A494" s="245">
        <f>IF(D494=0," ",RANK(D494,$D$3:$D$1041,0))</f>
        <v>491</v>
      </c>
      <c r="B494" s="246">
        <v>491</v>
      </c>
      <c r="C494" s="283" t="s">
        <v>5092</v>
      </c>
      <c r="D494" s="115">
        <f>I494+M494+Q494+U494+Y494+AC494+AG494+AK494+AO494+AW494+AS494</f>
        <v>44.5</v>
      </c>
      <c r="E494" s="115">
        <f>J494+N494+R494+V494+Z494+AD494+AH494+AL494+AP494+AX494+AT494</f>
        <v>5</v>
      </c>
      <c r="F494" s="119">
        <f>COUNTA(H494,L494,P494,T494,X494,AB494,AF494,AJ494,AN494,AV494,AR494)</f>
        <v>1</v>
      </c>
      <c r="G494" s="125"/>
      <c r="H494" s="5"/>
      <c r="I494" s="140"/>
      <c r="J494" s="126"/>
      <c r="K494" s="120"/>
      <c r="L494" s="98"/>
      <c r="M494" s="144"/>
      <c r="N494" s="129"/>
      <c r="O494" s="146"/>
      <c r="P494" s="98"/>
      <c r="Q494" s="144"/>
      <c r="R494" s="147"/>
      <c r="S494" s="121"/>
      <c r="T494" s="5"/>
      <c r="U494" s="140"/>
      <c r="V494" s="130"/>
      <c r="W494" s="149"/>
      <c r="X494" s="98"/>
      <c r="Y494" s="144"/>
      <c r="Z494" s="147"/>
      <c r="AA494" s="148"/>
      <c r="AB494" s="98"/>
      <c r="AC494" s="144"/>
      <c r="AD494" s="129"/>
      <c r="AE494" s="136"/>
      <c r="AF494" s="5"/>
      <c r="AG494" s="140"/>
      <c r="AH494" s="126"/>
      <c r="AI494" s="155"/>
      <c r="AJ494" s="123"/>
      <c r="AK494" s="139"/>
      <c r="AL494" s="124"/>
      <c r="AM494" s="155">
        <f>VLOOKUP(C494,'9'!$B$2:$H$1187,3,FALSE)</f>
        <v>2.2453703703703705E-2</v>
      </c>
      <c r="AN494" s="123">
        <f>VLOOKUP(C494,'9'!$B$2:$H$1187,4,FALSE)</f>
        <v>49</v>
      </c>
      <c r="AO494" s="139">
        <f>VLOOKUP(AN494,Баллы!$A$2:$B$101,2)+AP494/2</f>
        <v>44.5</v>
      </c>
      <c r="AP494" s="124">
        <f>VLOOKUP(C494,'9'!$B$2:$H$1187,6,FALSE)</f>
        <v>5</v>
      </c>
      <c r="AQ494" s="122"/>
      <c r="AR494" s="123"/>
      <c r="AS494" s="139"/>
      <c r="AT494" s="124"/>
      <c r="AU494" s="122"/>
      <c r="AV494" s="123"/>
      <c r="AW494" s="139"/>
      <c r="AX494" s="124"/>
    </row>
    <row r="495" spans="1:50" ht="14.4" customHeight="1">
      <c r="A495" s="245">
        <f>IF(D495=0," ",RANK(D495,$D$3:$D$1041,0))</f>
        <v>493</v>
      </c>
      <c r="B495" s="246">
        <v>493</v>
      </c>
      <c r="C495" s="104" t="s">
        <v>658</v>
      </c>
      <c r="D495" s="115">
        <f>I495+M495+Q495+U495+Y495+AC495+AG495+AK495+AO495+AW495+AS495</f>
        <v>44</v>
      </c>
      <c r="E495" s="115">
        <f>J495+N495+R495+V495+Z495+AD495+AH495+AL495+AP495+AX495+AT495</f>
        <v>10</v>
      </c>
      <c r="F495" s="119">
        <f>COUNTA(H495,L495,P495,T495,X495,AB495,AF495,AJ495,AN495,AV495,AR495)</f>
        <v>1</v>
      </c>
      <c r="G495" s="125">
        <f>VLOOKUP(C495,'1'!$B$46:$H$384,3,FALSE)</f>
        <v>4.9490740740740745E-2</v>
      </c>
      <c r="H495" s="5">
        <f>VLOOKUP(C495,'1'!$B$46:$H$384,4,FALSE)</f>
        <v>52</v>
      </c>
      <c r="I495" s="140">
        <f>VLOOKUP(H495,Баллы!$A$2:$B$101,2)+J495/2</f>
        <v>44</v>
      </c>
      <c r="J495" s="126">
        <f>VLOOKUP(C495,'1'!$B$46:$H$384,6,FALSE)</f>
        <v>10</v>
      </c>
      <c r="K495" s="120"/>
      <c r="L495" s="98"/>
      <c r="M495" s="144"/>
      <c r="N495" s="129"/>
      <c r="O495" s="146"/>
      <c r="P495" s="98"/>
      <c r="Q495" s="144"/>
      <c r="R495" s="147"/>
      <c r="S495" s="121"/>
      <c r="T495" s="5"/>
      <c r="U495" s="140"/>
      <c r="V495" s="130"/>
      <c r="W495" s="149"/>
      <c r="X495" s="98"/>
      <c r="Y495" s="144"/>
      <c r="Z495" s="147"/>
      <c r="AA495" s="148"/>
      <c r="AB495" s="98"/>
      <c r="AC495" s="144"/>
      <c r="AD495" s="129"/>
      <c r="AE495" s="136"/>
      <c r="AF495" s="5"/>
      <c r="AG495" s="140"/>
      <c r="AH495" s="126"/>
      <c r="AI495" s="155"/>
      <c r="AJ495" s="123"/>
      <c r="AK495" s="139"/>
      <c r="AL495" s="124"/>
      <c r="AM495" s="155"/>
      <c r="AN495" s="123"/>
      <c r="AO495" s="139"/>
      <c r="AP495" s="124"/>
      <c r="AQ495" s="122"/>
      <c r="AR495" s="123"/>
      <c r="AS495" s="139"/>
      <c r="AT495" s="124"/>
      <c r="AU495" s="122"/>
      <c r="AV495" s="123"/>
      <c r="AW495" s="139"/>
      <c r="AX495" s="124"/>
    </row>
    <row r="496" spans="1:50" ht="14.4" customHeight="1">
      <c r="A496" s="245">
        <f>IF(D496=0," ",RANK(D496,$D$3:$D$1041,0))</f>
        <v>493</v>
      </c>
      <c r="B496" s="246">
        <v>493</v>
      </c>
      <c r="C496" s="107" t="s">
        <v>2363</v>
      </c>
      <c r="D496" s="115">
        <f>I496+M496+Q496+U496+Y496+AC496+AG496+AK496+AO496+AW496+AS496</f>
        <v>44</v>
      </c>
      <c r="E496" s="115">
        <f>J496+N496+R496+V496+Z496+AD496+AH496+AL496+AP496+AX496+AT496</f>
        <v>10</v>
      </c>
      <c r="F496" s="119">
        <f>COUNTA(H496,L496,P496,T496,X496,AB496,AF496,AJ496,AN496,AV496,AR496)</f>
        <v>1</v>
      </c>
      <c r="G496" s="125"/>
      <c r="H496" s="5"/>
      <c r="I496" s="140"/>
      <c r="J496" s="126"/>
      <c r="K496" s="120"/>
      <c r="L496" s="98"/>
      <c r="M496" s="144"/>
      <c r="N496" s="129"/>
      <c r="O496" s="146"/>
      <c r="P496" s="98"/>
      <c r="Q496" s="144"/>
      <c r="R496" s="147"/>
      <c r="S496" s="121">
        <f>VLOOKUP(C496,'4'!$B$2:$I$1053,3,FALSE)</f>
        <v>4.2476851851851849E-2</v>
      </c>
      <c r="T496" s="14">
        <f>VLOOKUP(C496,'4'!$B$2:$I$1053,4,FALSE)</f>
        <v>52</v>
      </c>
      <c r="U496" s="140">
        <f>VLOOKUP(T496,Баллы!$A$2:$B$101,2)+V496/2</f>
        <v>44</v>
      </c>
      <c r="V496" s="130">
        <f>VLOOKUP(C496,'4'!$B$2:$I$1053,6,FALSE)</f>
        <v>10</v>
      </c>
      <c r="W496" s="149"/>
      <c r="X496" s="98"/>
      <c r="Y496" s="144"/>
      <c r="Z496" s="147"/>
      <c r="AA496" s="148"/>
      <c r="AB496" s="98"/>
      <c r="AC496" s="144"/>
      <c r="AD496" s="129"/>
      <c r="AE496" s="136"/>
      <c r="AF496" s="5"/>
      <c r="AG496" s="140"/>
      <c r="AH496" s="126"/>
      <c r="AI496" s="155"/>
      <c r="AJ496" s="123"/>
      <c r="AK496" s="139"/>
      <c r="AL496" s="124"/>
      <c r="AM496" s="155"/>
      <c r="AN496" s="123"/>
      <c r="AO496" s="139"/>
      <c r="AP496" s="124"/>
      <c r="AQ496" s="122"/>
      <c r="AR496" s="123"/>
      <c r="AS496" s="139"/>
      <c r="AT496" s="124"/>
      <c r="AU496" s="122"/>
      <c r="AV496" s="123"/>
      <c r="AW496" s="139"/>
      <c r="AX496" s="124"/>
    </row>
    <row r="497" spans="1:50" ht="14.4" customHeight="1">
      <c r="A497" s="245">
        <f>IF(D497=0," ",RANK(D497,$D$3:$D$1041,0))</f>
        <v>493</v>
      </c>
      <c r="B497" s="246">
        <v>493</v>
      </c>
      <c r="C497" s="105" t="s">
        <v>1329</v>
      </c>
      <c r="D497" s="115">
        <f>I497+M497+Q497+U497+Y497+AC497+AG497+AK497+AO497+AW497+AS497</f>
        <v>44</v>
      </c>
      <c r="E497" s="115">
        <f>J497+N497+R497+V497+Z497+AD497+AH497+AL497+AP497+AX497+AT497</f>
        <v>10</v>
      </c>
      <c r="F497" s="119">
        <f>COUNTA(H497,L497,P497,T497,X497,AB497,AF497,AJ497,AN497,AV497,AR497)</f>
        <v>1</v>
      </c>
      <c r="G497" s="125"/>
      <c r="H497" s="5"/>
      <c r="I497" s="140"/>
      <c r="J497" s="126"/>
      <c r="K497" s="120"/>
      <c r="L497" s="98"/>
      <c r="M497" s="144"/>
      <c r="N497" s="129"/>
      <c r="O497" s="146"/>
      <c r="P497" s="98"/>
      <c r="Q497" s="144"/>
      <c r="R497" s="147"/>
      <c r="S497" s="121"/>
      <c r="T497" s="5"/>
      <c r="U497" s="140"/>
      <c r="V497" s="130"/>
      <c r="W497" s="149"/>
      <c r="X497" s="98"/>
      <c r="Y497" s="144"/>
      <c r="Z497" s="147"/>
      <c r="AA497" s="148">
        <f>VLOOKUP(C497,'6'!$B$8:$H$202,3,FALSE)</f>
        <v>6.7916666666666667E-2</v>
      </c>
      <c r="AB497" s="98">
        <f>VLOOKUP(C497,'6'!$B$8:$H$202,4,FALSE)</f>
        <v>52</v>
      </c>
      <c r="AC497" s="144">
        <f>VLOOKUP(AB497,Баллы!$A$2:$B$101,2)+AD497/2</f>
        <v>44</v>
      </c>
      <c r="AD497" s="129">
        <f>VLOOKUP(C497,'6'!$B$8:$H$202,6,FALSE)</f>
        <v>10</v>
      </c>
      <c r="AE497" s="136"/>
      <c r="AF497" s="5"/>
      <c r="AG497" s="140"/>
      <c r="AH497" s="126"/>
      <c r="AI497" s="155"/>
      <c r="AJ497" s="123"/>
      <c r="AK497" s="139"/>
      <c r="AL497" s="124"/>
      <c r="AM497" s="155"/>
      <c r="AN497" s="123"/>
      <c r="AO497" s="139"/>
      <c r="AP497" s="124"/>
      <c r="AQ497" s="122"/>
      <c r="AR497" s="123"/>
      <c r="AS497" s="139"/>
      <c r="AT497" s="124"/>
      <c r="AU497" s="122"/>
      <c r="AV497" s="123"/>
      <c r="AW497" s="139"/>
      <c r="AX497" s="124"/>
    </row>
    <row r="498" spans="1:50" ht="14.4" customHeight="1">
      <c r="A498" s="245">
        <f>IF(D498=0," ",RANK(D498,$D$3:$D$1041,0))</f>
        <v>493</v>
      </c>
      <c r="B498" s="246">
        <v>493</v>
      </c>
      <c r="C498" s="283" t="s">
        <v>4604</v>
      </c>
      <c r="D498" s="115">
        <f>I498+M498+Q498+U498+Y498+AC498+AG498+AK498+AO498+AW498+AS498</f>
        <v>44</v>
      </c>
      <c r="E498" s="115">
        <f>J498+N498+R498+V498+Z498+AD498+AH498+AL498+AP498+AX498+AT498</f>
        <v>10</v>
      </c>
      <c r="F498" s="119">
        <f>COUNTA(H498,L498,P498,T498,X498,AB498,AF498,AJ498,AN498,AV498,AR498)</f>
        <v>1</v>
      </c>
      <c r="G498" s="125"/>
      <c r="H498" s="5"/>
      <c r="I498" s="140"/>
      <c r="J498" s="126"/>
      <c r="K498" s="120"/>
      <c r="L498" s="98"/>
      <c r="M498" s="144"/>
      <c r="N498" s="129"/>
      <c r="O498" s="146"/>
      <c r="P498" s="98"/>
      <c r="Q498" s="144"/>
      <c r="R498" s="147"/>
      <c r="S498" s="121"/>
      <c r="T498" s="5"/>
      <c r="U498" s="140"/>
      <c r="V498" s="130"/>
      <c r="W498" s="149"/>
      <c r="X498" s="98"/>
      <c r="Y498" s="144"/>
      <c r="Z498" s="147"/>
      <c r="AA498" s="148"/>
      <c r="AB498" s="98"/>
      <c r="AC498" s="144"/>
      <c r="AD498" s="129"/>
      <c r="AE498" s="136"/>
      <c r="AF498" s="5"/>
      <c r="AG498" s="140"/>
      <c r="AH498" s="126"/>
      <c r="AI498" s="155"/>
      <c r="AJ498" s="123"/>
      <c r="AK498" s="139"/>
      <c r="AL498" s="124"/>
      <c r="AM498" s="155">
        <f>VLOOKUP(C498,'9'!$B$2:$H$1187,3,FALSE)</f>
        <v>4.3391203703703703E-2</v>
      </c>
      <c r="AN498" s="123">
        <f>VLOOKUP(C498,'9'!$B$2:$H$1187,4,FALSE)</f>
        <v>52</v>
      </c>
      <c r="AO498" s="139">
        <f>VLOOKUP(AN498,Баллы!$A$2:$B$101,2)+AP498/2</f>
        <v>44</v>
      </c>
      <c r="AP498" s="124">
        <f>VLOOKUP(C498,'9'!$B$2:$H$1187,6,FALSE)</f>
        <v>10</v>
      </c>
      <c r="AQ498" s="122"/>
      <c r="AR498" s="123"/>
      <c r="AS498" s="139"/>
      <c r="AT498" s="124"/>
      <c r="AU498" s="122"/>
      <c r="AV498" s="123"/>
      <c r="AW498" s="139"/>
      <c r="AX498" s="124"/>
    </row>
    <row r="499" spans="1:50" ht="14.4" customHeight="1">
      <c r="A499" s="245">
        <f>IF(D499=0," ",RANK(D499,$D$3:$D$1041,0))</f>
        <v>493</v>
      </c>
      <c r="B499" s="246">
        <v>493</v>
      </c>
      <c r="C499" s="104" t="s">
        <v>6230</v>
      </c>
      <c r="D499" s="115">
        <f>I499+M499+Q499+U499+Y499+AC499+AG499+AK499+AO499+AW499+AS499</f>
        <v>44</v>
      </c>
      <c r="E499" s="115">
        <f>J499+N499+R499+V499+Z499+AD499+AH499+AL499+AP499+AX499+AT499</f>
        <v>10</v>
      </c>
      <c r="F499" s="119">
        <f>COUNTA(H499,L499,P499,T499,X499,AB499,AF499,AJ499,AN499,AV499,AR499)</f>
        <v>1</v>
      </c>
      <c r="G499" s="125"/>
      <c r="H499" s="5"/>
      <c r="I499" s="140"/>
      <c r="J499" s="126"/>
      <c r="K499" s="120"/>
      <c r="L499" s="98"/>
      <c r="M499" s="144"/>
      <c r="N499" s="129"/>
      <c r="O499" s="146"/>
      <c r="P499" s="98"/>
      <c r="Q499" s="144"/>
      <c r="R499" s="147"/>
      <c r="S499" s="121"/>
      <c r="T499" s="5"/>
      <c r="U499" s="140"/>
      <c r="V499" s="130"/>
      <c r="W499" s="149"/>
      <c r="X499" s="98"/>
      <c r="Y499" s="144"/>
      <c r="Z499" s="147"/>
      <c r="AA499" s="148"/>
      <c r="AB499" s="98"/>
      <c r="AC499" s="144"/>
      <c r="AD499" s="129"/>
      <c r="AE499" s="136"/>
      <c r="AF499" s="5"/>
      <c r="AG499" s="140"/>
      <c r="AH499" s="126"/>
      <c r="AI499" s="155"/>
      <c r="AJ499" s="123"/>
      <c r="AK499" s="139"/>
      <c r="AL499" s="124"/>
      <c r="AM499" s="155"/>
      <c r="AN499" s="123"/>
      <c r="AO499" s="139"/>
      <c r="AP499" s="124"/>
      <c r="AQ499" s="122">
        <f>VLOOKUP(C499,'10'!$B$8:$H$232,3,FALSE)</f>
        <v>6.6284722222222217E-2</v>
      </c>
      <c r="AR499" s="123">
        <f>VLOOKUP(C499,'10'!$B$8:$H$232,4,FALSE)</f>
        <v>52</v>
      </c>
      <c r="AS499" s="139">
        <f>VLOOKUP(AR499,Баллы!$A$2:$B$101,2)+AT499/2</f>
        <v>44</v>
      </c>
      <c r="AT499" s="124">
        <f>VLOOKUP(C499,'10'!$B$8:$H$232,6,FALSE)</f>
        <v>10</v>
      </c>
      <c r="AU499" s="122"/>
      <c r="AV499" s="123"/>
      <c r="AW499" s="139"/>
      <c r="AX499" s="124"/>
    </row>
    <row r="500" spans="1:50" ht="14.4" customHeight="1">
      <c r="A500" s="245">
        <f>IF(D500=0," ",RANK(D500,$D$3:$D$1041,0))</f>
        <v>493</v>
      </c>
      <c r="B500" s="246">
        <v>498</v>
      </c>
      <c r="C500" s="104" t="s">
        <v>6272</v>
      </c>
      <c r="D500" s="115">
        <f>I500+M500+Q500+U500+Y500+AC500+AG500+AK500+AO500+AW500+AS500</f>
        <v>44</v>
      </c>
      <c r="E500" s="115">
        <f>J500+N500+R500+V500+Z500+AD500+AH500+AL500+AP500+AX500+AT500</f>
        <v>8</v>
      </c>
      <c r="F500" s="119">
        <f>COUNTA(H500,L500,P500,T500,X500,AB500,AF500,AJ500,AN500,AV500,AR500)</f>
        <v>1</v>
      </c>
      <c r="G500" s="125"/>
      <c r="H500" s="5"/>
      <c r="I500" s="140"/>
      <c r="J500" s="126"/>
      <c r="K500" s="120"/>
      <c r="L500" s="98"/>
      <c r="M500" s="144"/>
      <c r="N500" s="129"/>
      <c r="O500" s="146"/>
      <c r="P500" s="98"/>
      <c r="Q500" s="144"/>
      <c r="R500" s="147"/>
      <c r="S500" s="121"/>
      <c r="T500" s="5"/>
      <c r="U500" s="140"/>
      <c r="V500" s="130"/>
      <c r="W500" s="149"/>
      <c r="X500" s="98"/>
      <c r="Y500" s="144"/>
      <c r="Z500" s="147"/>
      <c r="AA500" s="148"/>
      <c r="AB500" s="98"/>
      <c r="AC500" s="144"/>
      <c r="AD500" s="129"/>
      <c r="AE500" s="136"/>
      <c r="AF500" s="5"/>
      <c r="AG500" s="140"/>
      <c r="AH500" s="126"/>
      <c r="AI500" s="155"/>
      <c r="AJ500" s="123"/>
      <c r="AK500" s="139"/>
      <c r="AL500" s="124"/>
      <c r="AM500" s="155"/>
      <c r="AN500" s="123"/>
      <c r="AO500" s="139"/>
      <c r="AP500" s="124"/>
      <c r="AQ500" s="122"/>
      <c r="AR500" s="123"/>
      <c r="AS500" s="139"/>
      <c r="AT500" s="124"/>
      <c r="AU500" s="122">
        <f>VLOOKUP(C500,'11'!$B$9:$H$521,3,FALSE)</f>
        <v>4.0821759259259259E-2</v>
      </c>
      <c r="AV500" s="123">
        <f>VLOOKUP(C500,'11'!$B$9:$H$521,4,FALSE)</f>
        <v>51</v>
      </c>
      <c r="AW500" s="139">
        <f>VLOOKUP(AV500,Баллы!$A$2:$B$101,2)+AX500/2</f>
        <v>44</v>
      </c>
      <c r="AX500" s="124">
        <f>VLOOKUP(C500,'11'!$B$9:$H$521,6,FALSE)</f>
        <v>8</v>
      </c>
    </row>
    <row r="501" spans="1:50" ht="14.4" customHeight="1">
      <c r="A501" s="245">
        <f>IF(D501=0," ",RANK(D501,$D$3:$D$1041,0))</f>
        <v>499</v>
      </c>
      <c r="B501" s="246">
        <v>499</v>
      </c>
      <c r="C501" s="104" t="s">
        <v>842</v>
      </c>
      <c r="D501" s="115">
        <f>I501+M501+Q501+U501+Y501+AC501+AG501+AK501+AO501+AW501+AS501</f>
        <v>43.5</v>
      </c>
      <c r="E501" s="115">
        <f>J501+N501+R501+V501+Z501+AD501+AH501+AL501+AP501+AX501+AT501</f>
        <v>5</v>
      </c>
      <c r="F501" s="119">
        <f>COUNTA(H501,L501,P501,T501,X501,AB501,AF501,AJ501,AN501,AV501,AR501)</f>
        <v>1</v>
      </c>
      <c r="G501" s="125"/>
      <c r="H501" s="5"/>
      <c r="I501" s="140"/>
      <c r="J501" s="126"/>
      <c r="K501" s="120">
        <f>VLOOKUP(C501,'2'!$B$101:$H$575,3,FALSE)</f>
        <v>2.6018518518518521E-2</v>
      </c>
      <c r="L501" s="98">
        <f>VLOOKUP(C501,'2'!$B$101:$H$575,4,FALSE)</f>
        <v>50</v>
      </c>
      <c r="M501" s="144">
        <f>VLOOKUP(L501,Баллы!$A$2:$B$101,2)+N501/2</f>
        <v>43.5</v>
      </c>
      <c r="N501" s="129">
        <f>VLOOKUP(C501,'2'!$B$101:$H$575,6,FALSE)</f>
        <v>5</v>
      </c>
      <c r="O501" s="146"/>
      <c r="P501" s="98"/>
      <c r="Q501" s="144"/>
      <c r="R501" s="147"/>
      <c r="S501" s="121"/>
      <c r="T501" s="5"/>
      <c r="U501" s="140"/>
      <c r="V501" s="130"/>
      <c r="W501" s="149"/>
      <c r="X501" s="98"/>
      <c r="Y501" s="144"/>
      <c r="Z501" s="147"/>
      <c r="AA501" s="148"/>
      <c r="AB501" s="98"/>
      <c r="AC501" s="144"/>
      <c r="AD501" s="129"/>
      <c r="AE501" s="136"/>
      <c r="AF501" s="5"/>
      <c r="AG501" s="140"/>
      <c r="AH501" s="126"/>
      <c r="AI501" s="155"/>
      <c r="AJ501" s="123"/>
      <c r="AK501" s="139"/>
      <c r="AL501" s="124"/>
      <c r="AM501" s="155"/>
      <c r="AN501" s="123"/>
      <c r="AO501" s="139"/>
      <c r="AP501" s="124"/>
      <c r="AQ501" s="122"/>
      <c r="AR501" s="123"/>
      <c r="AS501" s="139"/>
      <c r="AT501" s="124"/>
      <c r="AU501" s="122"/>
      <c r="AV501" s="123"/>
      <c r="AW501" s="139"/>
      <c r="AX501" s="124"/>
    </row>
    <row r="502" spans="1:50" ht="14.4" customHeight="1">
      <c r="A502" s="245">
        <f>IF(D502=0," ",RANK(D502,$D$3:$D$1041,0))</f>
        <v>500</v>
      </c>
      <c r="B502" s="246">
        <v>500</v>
      </c>
      <c r="C502" s="108" t="s">
        <v>1168</v>
      </c>
      <c r="D502" s="115">
        <f>I502+M502+Q502+U502+Y502+AC502+AG502+AK502+AO502+AW502+AS502</f>
        <v>43</v>
      </c>
      <c r="E502" s="115">
        <f>J502+N502+R502+V502+Z502+AD502+AH502+AL502+AP502+AX502+AT502</f>
        <v>10</v>
      </c>
      <c r="F502" s="119">
        <f>COUNTA(H502,L502,P502,T502,X502,AB502,AF502,AJ502,AN502,AV502,AR502)</f>
        <v>1</v>
      </c>
      <c r="G502" s="125"/>
      <c r="H502" s="5"/>
      <c r="I502" s="140"/>
      <c r="J502" s="126"/>
      <c r="K502" s="120"/>
      <c r="L502" s="98"/>
      <c r="M502" s="144"/>
      <c r="N502" s="129"/>
      <c r="O502" s="146"/>
      <c r="P502" s="98"/>
      <c r="Q502" s="144"/>
      <c r="R502" s="147"/>
      <c r="S502" s="121"/>
      <c r="T502" s="5"/>
      <c r="U502" s="140"/>
      <c r="V502" s="130"/>
      <c r="W502" s="149">
        <f>VLOOKUP(C502,'5'!$B$50:$H$423,3,FALSE)</f>
        <v>5.0752314814814813E-2</v>
      </c>
      <c r="X502" s="98">
        <f>VLOOKUP(C502,'5'!$B$50:$H$423,4,FALSE)</f>
        <v>53</v>
      </c>
      <c r="Y502" s="144">
        <f>VLOOKUP(X502,Баллы!$A$2:$B$101,2)+Z502/2</f>
        <v>43</v>
      </c>
      <c r="Z502" s="147">
        <f>VLOOKUP(C502,'5'!$B$50:$H$423,6,FALSE)</f>
        <v>10</v>
      </c>
      <c r="AA502" s="148"/>
      <c r="AB502" s="98"/>
      <c r="AC502" s="144"/>
      <c r="AD502" s="129"/>
      <c r="AE502" s="136"/>
      <c r="AF502" s="5"/>
      <c r="AG502" s="140"/>
      <c r="AH502" s="126"/>
      <c r="AI502" s="155"/>
      <c r="AJ502" s="123"/>
      <c r="AK502" s="139"/>
      <c r="AL502" s="124"/>
      <c r="AM502" s="155"/>
      <c r="AN502" s="123"/>
      <c r="AO502" s="139"/>
      <c r="AP502" s="124"/>
      <c r="AQ502" s="122"/>
      <c r="AR502" s="123"/>
      <c r="AS502" s="139"/>
      <c r="AT502" s="124"/>
      <c r="AU502" s="122"/>
      <c r="AV502" s="123"/>
      <c r="AW502" s="139"/>
      <c r="AX502" s="124"/>
    </row>
    <row r="503" spans="1:50" ht="14.4" customHeight="1">
      <c r="A503" s="245">
        <f>IF(D503=0," ",RANK(D503,$D$3:$D$1041,0))</f>
        <v>500</v>
      </c>
      <c r="B503" s="246">
        <v>501</v>
      </c>
      <c r="C503" s="104" t="s">
        <v>6273</v>
      </c>
      <c r="D503" s="115">
        <f>I503+M503+Q503+U503+Y503+AC503+AG503+AK503+AO503+AW503+AS503</f>
        <v>43</v>
      </c>
      <c r="E503" s="115">
        <f>J503+N503+R503+V503+Z503+AD503+AH503+AL503+AP503+AX503+AT503</f>
        <v>8</v>
      </c>
      <c r="F503" s="119">
        <f>COUNTA(H503,L503,P503,T503,X503,AB503,AF503,AJ503,AN503,AV503,AR503)</f>
        <v>1</v>
      </c>
      <c r="G503" s="125"/>
      <c r="H503" s="5"/>
      <c r="I503" s="140"/>
      <c r="J503" s="126"/>
      <c r="K503" s="120"/>
      <c r="L503" s="98"/>
      <c r="M503" s="144"/>
      <c r="N503" s="129"/>
      <c r="O503" s="146"/>
      <c r="P503" s="98"/>
      <c r="Q503" s="144"/>
      <c r="R503" s="147"/>
      <c r="S503" s="121"/>
      <c r="T503" s="5"/>
      <c r="U503" s="140"/>
      <c r="V503" s="130"/>
      <c r="W503" s="149"/>
      <c r="X503" s="98"/>
      <c r="Y503" s="144"/>
      <c r="Z503" s="147"/>
      <c r="AA503" s="148"/>
      <c r="AB503" s="98"/>
      <c r="AC503" s="144"/>
      <c r="AD503" s="129"/>
      <c r="AE503" s="136"/>
      <c r="AF503" s="5"/>
      <c r="AG503" s="140"/>
      <c r="AH503" s="126"/>
      <c r="AI503" s="155"/>
      <c r="AJ503" s="123"/>
      <c r="AK503" s="139"/>
      <c r="AL503" s="124"/>
      <c r="AM503" s="155"/>
      <c r="AN503" s="123"/>
      <c r="AO503" s="139"/>
      <c r="AP503" s="124"/>
      <c r="AQ503" s="122"/>
      <c r="AR503" s="123"/>
      <c r="AS503" s="139"/>
      <c r="AT503" s="124"/>
      <c r="AU503" s="122">
        <f>VLOOKUP(C503,'11'!$B$9:$H$521,3,FALSE)</f>
        <v>4.0833333333333333E-2</v>
      </c>
      <c r="AV503" s="123">
        <f>VLOOKUP(C503,'11'!$B$9:$H$521,4,FALSE)</f>
        <v>52</v>
      </c>
      <c r="AW503" s="139">
        <f>VLOOKUP(AV503,Баллы!$A$2:$B$101,2)+AX503/2</f>
        <v>43</v>
      </c>
      <c r="AX503" s="124">
        <f>VLOOKUP(C503,'11'!$B$9:$H$521,6,FALSE)</f>
        <v>8</v>
      </c>
    </row>
    <row r="504" spans="1:50" ht="14.4" customHeight="1">
      <c r="A504" s="245">
        <f>IF(D504=0," ",RANK(D504,$D$3:$D$1041,0))</f>
        <v>502</v>
      </c>
      <c r="B504" s="246">
        <v>502</v>
      </c>
      <c r="C504" s="104" t="s">
        <v>6248</v>
      </c>
      <c r="D504" s="115">
        <f>I504+M504+Q504+U504+Y504+AC504+AG504+AK504+AO504+AW504+AS504</f>
        <v>42.5</v>
      </c>
      <c r="E504" s="115">
        <f>J504+N504+R504+V504+Z504+AD504+AH504+AL504+AP504+AX504+AT504</f>
        <v>15</v>
      </c>
      <c r="F504" s="119">
        <f>COUNTA(H504,L504,P504,T504,X504,AB504,AF504,AJ504,AN504,AV504,AR504)</f>
        <v>1</v>
      </c>
      <c r="G504" s="125"/>
      <c r="H504" s="5"/>
      <c r="I504" s="140"/>
      <c r="J504" s="126"/>
      <c r="K504" s="120"/>
      <c r="L504" s="98"/>
      <c r="M504" s="144"/>
      <c r="N504" s="129"/>
      <c r="O504" s="146"/>
      <c r="P504" s="98"/>
      <c r="Q504" s="144"/>
      <c r="R504" s="147"/>
      <c r="S504" s="121"/>
      <c r="T504" s="5"/>
      <c r="U504" s="140"/>
      <c r="V504" s="130"/>
      <c r="W504" s="149"/>
      <c r="X504" s="98"/>
      <c r="Y504" s="144"/>
      <c r="Z504" s="147"/>
      <c r="AA504" s="148"/>
      <c r="AB504" s="98"/>
      <c r="AC504" s="144"/>
      <c r="AD504" s="129"/>
      <c r="AE504" s="136"/>
      <c r="AF504" s="5"/>
      <c r="AG504" s="140"/>
      <c r="AH504" s="126"/>
      <c r="AI504" s="155"/>
      <c r="AJ504" s="123"/>
      <c r="AK504" s="139"/>
      <c r="AL504" s="124"/>
      <c r="AM504" s="155"/>
      <c r="AN504" s="123"/>
      <c r="AO504" s="139"/>
      <c r="AP504" s="124"/>
      <c r="AQ504" s="122"/>
      <c r="AR504" s="123"/>
      <c r="AS504" s="139"/>
      <c r="AT504" s="124"/>
      <c r="AU504" s="122">
        <f>VLOOKUP(C504,'11'!$B$9:$H$521,3,FALSE)</f>
        <v>7.9594907407407406E-2</v>
      </c>
      <c r="AV504" s="123">
        <f>VLOOKUP(C504,'11'!$B$9:$H$521,4,FALSE)</f>
        <v>56</v>
      </c>
      <c r="AW504" s="139">
        <f>VLOOKUP(AV504,Баллы!$A$2:$B$101,2)+AX504/2</f>
        <v>42.5</v>
      </c>
      <c r="AX504" s="124">
        <f>VLOOKUP(C504,'11'!$B$9:$H$521,6,FALSE)</f>
        <v>15</v>
      </c>
    </row>
    <row r="505" spans="1:50" ht="14.4" customHeight="1">
      <c r="A505" s="245">
        <f>IF(D505=0," ",RANK(D505,$D$3:$D$1041,0))</f>
        <v>502</v>
      </c>
      <c r="B505" s="246">
        <v>503</v>
      </c>
      <c r="C505" s="104" t="s">
        <v>843</v>
      </c>
      <c r="D505" s="115">
        <f>I505+M505+Q505+U505+Y505+AC505+AG505+AK505+AO505+AW505+AS505</f>
        <v>42.5</v>
      </c>
      <c r="E505" s="115">
        <f>J505+N505+R505+V505+Z505+AD505+AH505+AL505+AP505+AX505+AT505</f>
        <v>5</v>
      </c>
      <c r="F505" s="119">
        <f>COUNTA(H505,L505,P505,T505,X505,AB505,AF505,AJ505,AN505,AV505,AR505)</f>
        <v>1</v>
      </c>
      <c r="G505" s="125"/>
      <c r="H505" s="5"/>
      <c r="I505" s="140"/>
      <c r="J505" s="126"/>
      <c r="K505" s="120">
        <f>VLOOKUP(C505,'2'!$B$101:$H$575,3,FALSE)</f>
        <v>2.6111111111111113E-2</v>
      </c>
      <c r="L505" s="98">
        <f>VLOOKUP(C505,'2'!$B$101:$H$575,4,FALSE)</f>
        <v>51</v>
      </c>
      <c r="M505" s="144">
        <f>VLOOKUP(L505,Баллы!$A$2:$B$101,2)+N505/2</f>
        <v>42.5</v>
      </c>
      <c r="N505" s="129">
        <f>VLOOKUP(C505,'2'!$B$101:$H$575,6,FALSE)</f>
        <v>5</v>
      </c>
      <c r="O505" s="146"/>
      <c r="P505" s="98"/>
      <c r="Q505" s="144"/>
      <c r="R505" s="147"/>
      <c r="S505" s="121"/>
      <c r="T505" s="5"/>
      <c r="U505" s="140"/>
      <c r="V505" s="130"/>
      <c r="W505" s="149"/>
      <c r="X505" s="98"/>
      <c r="Y505" s="144"/>
      <c r="Z505" s="147"/>
      <c r="AA505" s="148"/>
      <c r="AB505" s="98"/>
      <c r="AC505" s="144"/>
      <c r="AD505" s="129"/>
      <c r="AE505" s="136"/>
      <c r="AF505" s="5"/>
      <c r="AG505" s="140"/>
      <c r="AH505" s="126"/>
      <c r="AI505" s="155"/>
      <c r="AJ505" s="123"/>
      <c r="AK505" s="139"/>
      <c r="AL505" s="124"/>
      <c r="AM505" s="155"/>
      <c r="AN505" s="123"/>
      <c r="AO505" s="139"/>
      <c r="AP505" s="124"/>
      <c r="AQ505" s="122"/>
      <c r="AR505" s="123"/>
      <c r="AS505" s="139"/>
      <c r="AT505" s="124"/>
      <c r="AU505" s="122"/>
      <c r="AV505" s="123"/>
      <c r="AW505" s="139"/>
      <c r="AX505" s="124"/>
    </row>
    <row r="506" spans="1:50" ht="14.4" customHeight="1">
      <c r="A506" s="245">
        <f>IF(D506=0," ",RANK(D506,$D$3:$D$1041,0))</f>
        <v>502</v>
      </c>
      <c r="B506" s="246">
        <v>503</v>
      </c>
      <c r="C506" s="107" t="s">
        <v>2418</v>
      </c>
      <c r="D506" s="115">
        <f>I506+M506+Q506+U506+Y506+AC506+AG506+AK506+AO506+AW506+AS506</f>
        <v>42.5</v>
      </c>
      <c r="E506" s="115">
        <f>J506+N506+R506+V506+Z506+AD506+AH506+AL506+AP506+AX506+AT506</f>
        <v>5</v>
      </c>
      <c r="F506" s="119">
        <f>COUNTA(H506,L506,P506,T506,X506,AB506,AF506,AJ506,AN506,AV506,AR506)</f>
        <v>1</v>
      </c>
      <c r="G506" s="125"/>
      <c r="H506" s="5"/>
      <c r="I506" s="140"/>
      <c r="J506" s="126"/>
      <c r="K506" s="120"/>
      <c r="L506" s="98"/>
      <c r="M506" s="144"/>
      <c r="N506" s="129"/>
      <c r="O506" s="146"/>
      <c r="P506" s="98"/>
      <c r="Q506" s="144"/>
      <c r="R506" s="147"/>
      <c r="S506" s="121">
        <f>VLOOKUP(C506,'4'!$B$2:$I$1053,3,FALSE)</f>
        <v>1.9398148148148147E-2</v>
      </c>
      <c r="T506" s="5">
        <f>VLOOKUP(C506,'4'!$B$2:$I$1053,4,FALSE)</f>
        <v>51</v>
      </c>
      <c r="U506" s="140">
        <f>VLOOKUP(T506,Баллы!$A$2:$B$101,2)+V506/2</f>
        <v>42.5</v>
      </c>
      <c r="V506" s="130">
        <f>VLOOKUP(C506,'4'!$B$2:$I$1053,6,FALSE)</f>
        <v>5</v>
      </c>
      <c r="W506" s="149"/>
      <c r="X506" s="98"/>
      <c r="Y506" s="144"/>
      <c r="Z506" s="147"/>
      <c r="AA506" s="148"/>
      <c r="AB506" s="98"/>
      <c r="AC506" s="144"/>
      <c r="AD506" s="129"/>
      <c r="AE506" s="136"/>
      <c r="AF506" s="5"/>
      <c r="AG506" s="140"/>
      <c r="AH506" s="126"/>
      <c r="AI506" s="155"/>
      <c r="AJ506" s="123"/>
      <c r="AK506" s="139"/>
      <c r="AL506" s="124"/>
      <c r="AM506" s="155"/>
      <c r="AN506" s="123"/>
      <c r="AO506" s="139"/>
      <c r="AP506" s="124"/>
      <c r="AQ506" s="122"/>
      <c r="AR506" s="123"/>
      <c r="AS506" s="139"/>
      <c r="AT506" s="124"/>
      <c r="AU506" s="122"/>
      <c r="AV506" s="123"/>
      <c r="AW506" s="139"/>
      <c r="AX506" s="124"/>
    </row>
    <row r="507" spans="1:50" ht="14.4" customHeight="1">
      <c r="A507" s="245">
        <f>IF(D507=0," ",RANK(D507,$D$3:$D$1041,0))</f>
        <v>502</v>
      </c>
      <c r="B507" s="246">
        <v>503</v>
      </c>
      <c r="C507" s="283" t="s">
        <v>5096</v>
      </c>
      <c r="D507" s="115">
        <f>I507+M507+Q507+U507+Y507+AC507+AG507+AK507+AO507+AW507+AS507</f>
        <v>42.5</v>
      </c>
      <c r="E507" s="115">
        <f>J507+N507+R507+V507+Z507+AD507+AH507+AL507+AP507+AX507+AT507</f>
        <v>5</v>
      </c>
      <c r="F507" s="119">
        <f>COUNTA(H507,L507,P507,T507,X507,AB507,AF507,AJ507,AN507,AV507,AR507)</f>
        <v>1</v>
      </c>
      <c r="G507" s="125"/>
      <c r="H507" s="5"/>
      <c r="I507" s="140"/>
      <c r="J507" s="126"/>
      <c r="K507" s="120"/>
      <c r="L507" s="98"/>
      <c r="M507" s="144"/>
      <c r="N507" s="129"/>
      <c r="O507" s="146"/>
      <c r="P507" s="98"/>
      <c r="Q507" s="144"/>
      <c r="R507" s="147"/>
      <c r="S507" s="121"/>
      <c r="T507" s="5"/>
      <c r="U507" s="140"/>
      <c r="V507" s="130"/>
      <c r="W507" s="149"/>
      <c r="X507" s="98"/>
      <c r="Y507" s="144"/>
      <c r="Z507" s="147"/>
      <c r="AA507" s="148"/>
      <c r="AB507" s="98"/>
      <c r="AC507" s="144"/>
      <c r="AD507" s="129"/>
      <c r="AE507" s="136"/>
      <c r="AF507" s="5"/>
      <c r="AG507" s="140"/>
      <c r="AH507" s="126"/>
      <c r="AI507" s="155"/>
      <c r="AJ507" s="123"/>
      <c r="AK507" s="139"/>
      <c r="AL507" s="124"/>
      <c r="AM507" s="155">
        <f>VLOOKUP(C507,'9'!$B$2:$H$1187,3,FALSE)</f>
        <v>2.2824074074074073E-2</v>
      </c>
      <c r="AN507" s="123">
        <f>VLOOKUP(C507,'9'!$B$2:$H$1187,4,FALSE)</f>
        <v>51</v>
      </c>
      <c r="AO507" s="139">
        <f>VLOOKUP(AN507,Баллы!$A$2:$B$101,2)+AP507/2</f>
        <v>42.5</v>
      </c>
      <c r="AP507" s="124">
        <f>VLOOKUP(C507,'9'!$B$2:$H$1187,6,FALSE)</f>
        <v>5</v>
      </c>
      <c r="AQ507" s="122"/>
      <c r="AR507" s="123"/>
      <c r="AS507" s="139"/>
      <c r="AT507" s="124"/>
      <c r="AU507" s="122"/>
      <c r="AV507" s="123"/>
      <c r="AW507" s="139"/>
      <c r="AX507" s="124"/>
    </row>
    <row r="508" spans="1:50" ht="14.4" customHeight="1">
      <c r="A508" s="245">
        <f>IF(D508=0," ",RANK(D508,$D$3:$D$1041,0))</f>
        <v>506</v>
      </c>
      <c r="B508" s="246">
        <v>506</v>
      </c>
      <c r="C508" s="104" t="s">
        <v>659</v>
      </c>
      <c r="D508" s="115">
        <f>I508+M508+Q508+U508+Y508+AC508+AG508+AK508+AO508+AW508+AS508</f>
        <v>42</v>
      </c>
      <c r="E508" s="115">
        <f>J508+N508+R508+V508+Z508+AD508+AH508+AL508+AP508+AX508+AT508</f>
        <v>10</v>
      </c>
      <c r="F508" s="119">
        <f>COUNTA(H508,L508,P508,T508,X508,AB508,AF508,AJ508,AN508,AV508,AR508)</f>
        <v>1</v>
      </c>
      <c r="G508" s="125">
        <f>VLOOKUP(C508,'1'!$B$46:$H$384,3,FALSE)</f>
        <v>4.988425925925926E-2</v>
      </c>
      <c r="H508" s="5">
        <f>VLOOKUP(C508,'1'!$B$46:$H$384,4,FALSE)</f>
        <v>54</v>
      </c>
      <c r="I508" s="140">
        <f>VLOOKUP(H508,Баллы!$A$2:$B$101,2)+J508/2</f>
        <v>42</v>
      </c>
      <c r="J508" s="126">
        <f>VLOOKUP(C508,'1'!$B$46:$H$384,6,FALSE)</f>
        <v>10</v>
      </c>
      <c r="K508" s="120"/>
      <c r="L508" s="98"/>
      <c r="M508" s="144"/>
      <c r="N508" s="129"/>
      <c r="O508" s="146"/>
      <c r="P508" s="98"/>
      <c r="Q508" s="144"/>
      <c r="R508" s="147"/>
      <c r="S508" s="121"/>
      <c r="T508" s="5"/>
      <c r="U508" s="140"/>
      <c r="V508" s="130"/>
      <c r="W508" s="149"/>
      <c r="X508" s="98"/>
      <c r="Y508" s="144"/>
      <c r="Z508" s="147"/>
      <c r="AA508" s="148"/>
      <c r="AB508" s="98"/>
      <c r="AC508" s="144"/>
      <c r="AD508" s="129"/>
      <c r="AE508" s="136"/>
      <c r="AF508" s="5"/>
      <c r="AG508" s="140"/>
      <c r="AH508" s="126"/>
      <c r="AI508" s="155"/>
      <c r="AJ508" s="123"/>
      <c r="AK508" s="139"/>
      <c r="AL508" s="124"/>
      <c r="AM508" s="155"/>
      <c r="AN508" s="123"/>
      <c r="AO508" s="139"/>
      <c r="AP508" s="124"/>
      <c r="AQ508" s="122"/>
      <c r="AR508" s="123"/>
      <c r="AS508" s="139"/>
      <c r="AT508" s="124"/>
      <c r="AU508" s="122"/>
      <c r="AV508" s="123"/>
      <c r="AW508" s="139"/>
      <c r="AX508" s="124"/>
    </row>
    <row r="509" spans="1:50" ht="14.4" customHeight="1">
      <c r="A509" s="245">
        <f>IF(D509=0," ",RANK(D509,$D$3:$D$1041,0))</f>
        <v>506</v>
      </c>
      <c r="B509" s="246">
        <v>506</v>
      </c>
      <c r="C509" s="104" t="s">
        <v>660</v>
      </c>
      <c r="D509" s="115">
        <f>I509+M509+Q509+U509+Y509+AC509+AG509+AK509+AO509+AW509+AS509</f>
        <v>42</v>
      </c>
      <c r="E509" s="115">
        <f>J509+N509+R509+V509+Z509+AD509+AH509+AL509+AP509+AX509+AT509</f>
        <v>10</v>
      </c>
      <c r="F509" s="119">
        <f>COUNTA(H509,L509,P509,T509,X509,AB509,AF509,AJ509,AN509,AV509,AR509)</f>
        <v>1</v>
      </c>
      <c r="G509" s="125">
        <f>VLOOKUP(C509,'1'!$B$46:$H$384,3,FALSE)</f>
        <v>4.988425925925926E-2</v>
      </c>
      <c r="H509" s="5">
        <f>VLOOKUP(C509,'1'!$B$46:$H$384,4,FALSE)</f>
        <v>54</v>
      </c>
      <c r="I509" s="140">
        <f>VLOOKUP(H509,Баллы!$A$2:$B$101,2)+J509/2</f>
        <v>42</v>
      </c>
      <c r="J509" s="126">
        <f>VLOOKUP(C509,'1'!$B$46:$H$384,6,FALSE)</f>
        <v>10</v>
      </c>
      <c r="K509" s="120"/>
      <c r="L509" s="98"/>
      <c r="M509" s="144"/>
      <c r="N509" s="129"/>
      <c r="O509" s="146"/>
      <c r="P509" s="98"/>
      <c r="Q509" s="144"/>
      <c r="R509" s="147"/>
      <c r="S509" s="121"/>
      <c r="T509" s="5"/>
      <c r="U509" s="140"/>
      <c r="V509" s="130"/>
      <c r="W509" s="149"/>
      <c r="X509" s="98"/>
      <c r="Y509" s="144"/>
      <c r="Z509" s="147"/>
      <c r="AA509" s="148"/>
      <c r="AB509" s="98"/>
      <c r="AC509" s="144"/>
      <c r="AD509" s="129"/>
      <c r="AE509" s="136"/>
      <c r="AF509" s="5"/>
      <c r="AG509" s="140"/>
      <c r="AH509" s="126"/>
      <c r="AI509" s="155"/>
      <c r="AJ509" s="123"/>
      <c r="AK509" s="139"/>
      <c r="AL509" s="124"/>
      <c r="AM509" s="155"/>
      <c r="AN509" s="123"/>
      <c r="AO509" s="139"/>
      <c r="AP509" s="124"/>
      <c r="AQ509" s="122"/>
      <c r="AR509" s="123"/>
      <c r="AS509" s="139"/>
      <c r="AT509" s="124"/>
      <c r="AU509" s="122"/>
      <c r="AV509" s="123"/>
      <c r="AW509" s="139"/>
      <c r="AX509" s="124"/>
    </row>
    <row r="510" spans="1:50" ht="14.4" customHeight="1">
      <c r="A510" s="245">
        <f>IF(D510=0," ",RANK(D510,$D$3:$D$1041,0))</f>
        <v>506</v>
      </c>
      <c r="B510" s="246">
        <v>506</v>
      </c>
      <c r="C510" s="104" t="s">
        <v>661</v>
      </c>
      <c r="D510" s="115">
        <f>I510+M510+Q510+U510+Y510+AC510+AG510+AK510+AO510+AW510+AS510</f>
        <v>42</v>
      </c>
      <c r="E510" s="115">
        <f>J510+N510+R510+V510+Z510+AD510+AH510+AL510+AP510+AX510+AT510</f>
        <v>10</v>
      </c>
      <c r="F510" s="119">
        <f>COUNTA(H510,L510,P510,T510,X510,AB510,AF510,AJ510,AN510,AV510,AR510)</f>
        <v>1</v>
      </c>
      <c r="G510" s="125">
        <f>VLOOKUP(C510,'1'!$B$46:$H$384,3,FALSE)</f>
        <v>4.988425925925926E-2</v>
      </c>
      <c r="H510" s="5">
        <f>VLOOKUP(C510,'1'!$B$46:$H$384,4,FALSE)</f>
        <v>54</v>
      </c>
      <c r="I510" s="140">
        <f>VLOOKUP(H510,Баллы!$A$2:$B$101,2)+J510/2</f>
        <v>42</v>
      </c>
      <c r="J510" s="126">
        <f>VLOOKUP(C510,'1'!$B$46:$H$384,6,FALSE)</f>
        <v>10</v>
      </c>
      <c r="K510" s="120"/>
      <c r="L510" s="98"/>
      <c r="M510" s="144"/>
      <c r="N510" s="129"/>
      <c r="O510" s="146"/>
      <c r="P510" s="98"/>
      <c r="Q510" s="144"/>
      <c r="R510" s="147"/>
      <c r="S510" s="121"/>
      <c r="T510" s="5"/>
      <c r="U510" s="140"/>
      <c r="V510" s="130"/>
      <c r="W510" s="149"/>
      <c r="X510" s="98"/>
      <c r="Y510" s="144"/>
      <c r="Z510" s="147"/>
      <c r="AA510" s="148"/>
      <c r="AB510" s="98"/>
      <c r="AC510" s="144"/>
      <c r="AD510" s="129"/>
      <c r="AE510" s="136"/>
      <c r="AF510" s="5"/>
      <c r="AG510" s="140"/>
      <c r="AH510" s="126"/>
      <c r="AI510" s="155"/>
      <c r="AJ510" s="123"/>
      <c r="AK510" s="139"/>
      <c r="AL510" s="124"/>
      <c r="AM510" s="155"/>
      <c r="AN510" s="123"/>
      <c r="AO510" s="139"/>
      <c r="AP510" s="124"/>
      <c r="AQ510" s="122"/>
      <c r="AR510" s="123"/>
      <c r="AS510" s="139"/>
      <c r="AT510" s="124"/>
      <c r="AU510" s="122"/>
      <c r="AV510" s="123"/>
      <c r="AW510" s="139"/>
      <c r="AX510" s="124"/>
    </row>
    <row r="511" spans="1:50" ht="14.4" customHeight="1">
      <c r="A511" s="245">
        <f>IF(D511=0," ",RANK(D511,$D$3:$D$1041,0))</f>
        <v>506</v>
      </c>
      <c r="B511" s="246">
        <v>506</v>
      </c>
      <c r="C511" s="107" t="s">
        <v>2259</v>
      </c>
      <c r="D511" s="115">
        <f>I511+M511+Q511+U511+Y511+AC511+AG511+AK511+AO511+AW511+AS511</f>
        <v>42</v>
      </c>
      <c r="E511" s="115">
        <f>J511+N511+R511+V511+Z511+AD511+AH511+AL511+AP511+AX511+AT511</f>
        <v>10</v>
      </c>
      <c r="F511" s="119">
        <f>COUNTA(H511,L511,P511,T511,X511,AB511,AF511,AJ511,AN511,AV511,AR511)</f>
        <v>1</v>
      </c>
      <c r="G511" s="125"/>
      <c r="H511" s="5"/>
      <c r="I511" s="140"/>
      <c r="J511" s="126"/>
      <c r="K511" s="120"/>
      <c r="L511" s="98"/>
      <c r="M511" s="144"/>
      <c r="N511" s="129"/>
      <c r="O511" s="146"/>
      <c r="P511" s="98"/>
      <c r="Q511" s="144"/>
      <c r="R511" s="147"/>
      <c r="S511" s="121">
        <f>VLOOKUP(C511,'4'!$B$2:$I$1053,3,FALSE)</f>
        <v>4.2534722222222224E-2</v>
      </c>
      <c r="T511" s="14">
        <f>VLOOKUP(C511,'4'!$B$2:$I$1053,4,FALSE)</f>
        <v>54</v>
      </c>
      <c r="U511" s="140">
        <f>VLOOKUP(T511,Баллы!$A$2:$B$101,2)+V511/2</f>
        <v>42</v>
      </c>
      <c r="V511" s="130">
        <f>VLOOKUP(C511,'4'!$B$2:$I$1053,6,FALSE)</f>
        <v>10</v>
      </c>
      <c r="W511" s="149"/>
      <c r="X511" s="98"/>
      <c r="Y511" s="144"/>
      <c r="Z511" s="147"/>
      <c r="AA511" s="148"/>
      <c r="AB511" s="98"/>
      <c r="AC511" s="144"/>
      <c r="AD511" s="129"/>
      <c r="AE511" s="136"/>
      <c r="AF511" s="5"/>
      <c r="AG511" s="140"/>
      <c r="AH511" s="126"/>
      <c r="AI511" s="155"/>
      <c r="AJ511" s="123"/>
      <c r="AK511" s="139"/>
      <c r="AL511" s="124"/>
      <c r="AM511" s="155"/>
      <c r="AN511" s="123"/>
      <c r="AO511" s="139"/>
      <c r="AP511" s="124"/>
      <c r="AQ511" s="122"/>
      <c r="AR511" s="123"/>
      <c r="AS511" s="139"/>
      <c r="AT511" s="124"/>
      <c r="AU511" s="122"/>
      <c r="AV511" s="123"/>
      <c r="AW511" s="139"/>
      <c r="AX511" s="124"/>
    </row>
    <row r="512" spans="1:50" ht="14.4" customHeight="1">
      <c r="A512" s="245">
        <f>IF(D512=0," ",RANK(D512,$D$3:$D$1041,0))</f>
        <v>506</v>
      </c>
      <c r="B512" s="246">
        <v>506</v>
      </c>
      <c r="C512" s="108" t="s">
        <v>1169</v>
      </c>
      <c r="D512" s="115">
        <f>I512+M512+Q512+U512+Y512+AC512+AG512+AK512+AO512+AW512+AS512</f>
        <v>42</v>
      </c>
      <c r="E512" s="115">
        <f>J512+N512+R512+V512+Z512+AD512+AH512+AL512+AP512+AX512+AT512</f>
        <v>10</v>
      </c>
      <c r="F512" s="119">
        <f>COUNTA(H512,L512,P512,T512,X512,AB512,AF512,AJ512,AN512,AV512,AR512)</f>
        <v>1</v>
      </c>
      <c r="G512" s="125"/>
      <c r="H512" s="5"/>
      <c r="I512" s="140"/>
      <c r="J512" s="126"/>
      <c r="K512" s="120"/>
      <c r="L512" s="98"/>
      <c r="M512" s="144"/>
      <c r="N512" s="129"/>
      <c r="O512" s="146"/>
      <c r="P512" s="98"/>
      <c r="Q512" s="144"/>
      <c r="R512" s="147"/>
      <c r="S512" s="121"/>
      <c r="T512" s="5"/>
      <c r="U512" s="140"/>
      <c r="V512" s="130"/>
      <c r="W512" s="149">
        <f>VLOOKUP(C512,'5'!$B$50:$H$423,3,FALSE)</f>
        <v>5.2627314814814814E-2</v>
      </c>
      <c r="X512" s="98">
        <f>VLOOKUP(C512,'5'!$B$50:$H$423,4,FALSE)</f>
        <v>54</v>
      </c>
      <c r="Y512" s="144">
        <f>VLOOKUP(X512,Баллы!$A$2:$B$101,2)+Z512/2</f>
        <v>42</v>
      </c>
      <c r="Z512" s="147">
        <f>VLOOKUP(C512,'5'!$B$50:$H$423,6,FALSE)</f>
        <v>10</v>
      </c>
      <c r="AA512" s="148"/>
      <c r="AB512" s="98"/>
      <c r="AC512" s="144"/>
      <c r="AD512" s="129"/>
      <c r="AE512" s="136"/>
      <c r="AF512" s="5"/>
      <c r="AG512" s="140"/>
      <c r="AH512" s="126"/>
      <c r="AI512" s="155"/>
      <c r="AJ512" s="123"/>
      <c r="AK512" s="139"/>
      <c r="AL512" s="124"/>
      <c r="AM512" s="155"/>
      <c r="AN512" s="123"/>
      <c r="AO512" s="139"/>
      <c r="AP512" s="124"/>
      <c r="AQ512" s="122"/>
      <c r="AR512" s="123"/>
      <c r="AS512" s="139"/>
      <c r="AT512" s="124"/>
      <c r="AU512" s="122"/>
      <c r="AV512" s="123"/>
      <c r="AW512" s="139"/>
      <c r="AX512" s="124"/>
    </row>
    <row r="513" spans="1:50" ht="14.4" customHeight="1">
      <c r="A513" s="245">
        <f>IF(D513=0," ",RANK(D513,$D$3:$D$1041,0))</f>
        <v>506</v>
      </c>
      <c r="B513" s="246">
        <v>506</v>
      </c>
      <c r="C513" s="110" t="s">
        <v>2615</v>
      </c>
      <c r="D513" s="115">
        <f>I513+M513+Q513+U513+Y513+AC513+AG513+AK513+AO513+AW513+AS513</f>
        <v>42</v>
      </c>
      <c r="E513" s="115">
        <f>J513+N513+R513+V513+Z513+AD513+AH513+AL513+AP513+AX513+AT513</f>
        <v>10</v>
      </c>
      <c r="F513" s="119">
        <f>COUNTA(H513,L513,P513,T513,X513,AB513,AF513,AJ513,AN513,AV513,AR513)</f>
        <v>1</v>
      </c>
      <c r="G513" s="125"/>
      <c r="H513" s="5"/>
      <c r="I513" s="140"/>
      <c r="J513" s="126"/>
      <c r="K513" s="120"/>
      <c r="L513" s="98"/>
      <c r="M513" s="144"/>
      <c r="N513" s="129"/>
      <c r="O513" s="146"/>
      <c r="P513" s="98"/>
      <c r="Q513" s="144"/>
      <c r="R513" s="147"/>
      <c r="S513" s="121"/>
      <c r="T513" s="5"/>
      <c r="U513" s="140"/>
      <c r="V513" s="130"/>
      <c r="W513" s="149"/>
      <c r="X513" s="98"/>
      <c r="Y513" s="144"/>
      <c r="Z513" s="147"/>
      <c r="AA513" s="148">
        <f>VLOOKUP(C513,'6'!$B$8:$H$202,3,FALSE)</f>
        <v>7.1886574074074075E-2</v>
      </c>
      <c r="AB513" s="98">
        <f>VLOOKUP(C513,'6'!$B$8:$H$202,4,FALSE)</f>
        <v>54</v>
      </c>
      <c r="AC513" s="144">
        <f>VLOOKUP(AB513,Баллы!$A$2:$B$101,2)+AD513/2</f>
        <v>42</v>
      </c>
      <c r="AD513" s="129">
        <f>VLOOKUP(C513,'6'!$B$8:$H$202,6,FALSE)</f>
        <v>10</v>
      </c>
      <c r="AE513" s="136"/>
      <c r="AF513" s="5"/>
      <c r="AG513" s="140"/>
      <c r="AH513" s="126"/>
      <c r="AI513" s="155"/>
      <c r="AJ513" s="123"/>
      <c r="AK513" s="139"/>
      <c r="AL513" s="124"/>
      <c r="AM513" s="155"/>
      <c r="AN513" s="123"/>
      <c r="AO513" s="139"/>
      <c r="AP513" s="124"/>
      <c r="AQ513" s="122"/>
      <c r="AR513" s="123"/>
      <c r="AS513" s="139"/>
      <c r="AT513" s="124"/>
      <c r="AU513" s="122"/>
      <c r="AV513" s="123"/>
      <c r="AW513" s="139"/>
      <c r="AX513" s="124"/>
    </row>
    <row r="514" spans="1:50" ht="14.4" customHeight="1">
      <c r="A514" s="245">
        <f>IF(D514=0," ",RANK(D514,$D$3:$D$1041,0))</f>
        <v>512</v>
      </c>
      <c r="B514" s="246">
        <v>512</v>
      </c>
      <c r="C514" s="283" t="s">
        <v>4608</v>
      </c>
      <c r="D514" s="115">
        <f>I514+M514+Q514+U514+Y514+AC514+AG514+AK514+AO514+AW514+AS514</f>
        <v>41</v>
      </c>
      <c r="E514" s="115">
        <f>J514+N514+R514+V514+Z514+AD514+AH514+AL514+AP514+AX514+AT514</f>
        <v>10</v>
      </c>
      <c r="F514" s="119">
        <f>COUNTA(H514,L514,P514,T514,X514,AB514,AF514,AJ514,AN514,AV514,AR514)</f>
        <v>1</v>
      </c>
      <c r="G514" s="125"/>
      <c r="H514" s="5"/>
      <c r="I514" s="140"/>
      <c r="J514" s="126"/>
      <c r="K514" s="120"/>
      <c r="L514" s="98"/>
      <c r="M514" s="144"/>
      <c r="N514" s="129"/>
      <c r="O514" s="146"/>
      <c r="P514" s="98"/>
      <c r="Q514" s="144"/>
      <c r="R514" s="147"/>
      <c r="S514" s="121"/>
      <c r="T514" s="5"/>
      <c r="U514" s="140"/>
      <c r="V514" s="130"/>
      <c r="W514" s="149"/>
      <c r="X514" s="98"/>
      <c r="Y514" s="144"/>
      <c r="Z514" s="147"/>
      <c r="AA514" s="148"/>
      <c r="AB514" s="98"/>
      <c r="AC514" s="144"/>
      <c r="AD514" s="129"/>
      <c r="AE514" s="136"/>
      <c r="AF514" s="5"/>
      <c r="AG514" s="140"/>
      <c r="AH514" s="126"/>
      <c r="AI514" s="155"/>
      <c r="AJ514" s="123"/>
      <c r="AK514" s="139"/>
      <c r="AL514" s="124"/>
      <c r="AM514" s="155">
        <f>VLOOKUP(C514,'9'!$B$2:$H$1187,3,FALSE)</f>
        <v>4.3229166666666666E-2</v>
      </c>
      <c r="AN514" s="123">
        <f>VLOOKUP(C514,'9'!$B$2:$H$1187,4,FALSE)</f>
        <v>55</v>
      </c>
      <c r="AO514" s="139">
        <f>VLOOKUP(AN514,Баллы!$A$2:$B$101,2)+AP514/2</f>
        <v>41</v>
      </c>
      <c r="AP514" s="124">
        <f>VLOOKUP(C514,'9'!$B$2:$H$1187,6,FALSE)</f>
        <v>10</v>
      </c>
      <c r="AQ514" s="122"/>
      <c r="AR514" s="123"/>
      <c r="AS514" s="139"/>
      <c r="AT514" s="124"/>
      <c r="AU514" s="122"/>
      <c r="AV514" s="123"/>
      <c r="AW514" s="139"/>
      <c r="AX514" s="124"/>
    </row>
    <row r="515" spans="1:50" ht="14.4" customHeight="1">
      <c r="A515" s="245">
        <f>IF(D515=0," ",RANK(D515,$D$3:$D$1041,0))</f>
        <v>512</v>
      </c>
      <c r="B515" s="246">
        <v>513</v>
      </c>
      <c r="C515" s="104" t="s">
        <v>6274</v>
      </c>
      <c r="D515" s="115">
        <f>I515+M515+Q515+U515+Y515+AC515+AG515+AK515+AO515+AW515+AS515</f>
        <v>41</v>
      </c>
      <c r="E515" s="115">
        <f>J515+N515+R515+V515+Z515+AD515+AH515+AL515+AP515+AX515+AT515</f>
        <v>8</v>
      </c>
      <c r="F515" s="119">
        <f>COUNTA(H515,L515,P515,T515,X515,AB515,AF515,AJ515,AN515,AV515,AR515)</f>
        <v>1</v>
      </c>
      <c r="G515" s="125"/>
      <c r="H515" s="5"/>
      <c r="I515" s="140"/>
      <c r="J515" s="126"/>
      <c r="K515" s="120"/>
      <c r="L515" s="98"/>
      <c r="M515" s="144"/>
      <c r="N515" s="129"/>
      <c r="O515" s="146"/>
      <c r="P515" s="98"/>
      <c r="Q515" s="144"/>
      <c r="R515" s="147"/>
      <c r="S515" s="121"/>
      <c r="T515" s="5"/>
      <c r="U515" s="140"/>
      <c r="V515" s="130"/>
      <c r="W515" s="149"/>
      <c r="X515" s="98"/>
      <c r="Y515" s="144"/>
      <c r="Z515" s="147"/>
      <c r="AA515" s="148"/>
      <c r="AB515" s="98"/>
      <c r="AC515" s="144"/>
      <c r="AD515" s="129"/>
      <c r="AE515" s="136"/>
      <c r="AF515" s="5"/>
      <c r="AG515" s="140"/>
      <c r="AH515" s="126"/>
      <c r="AI515" s="155"/>
      <c r="AJ515" s="123"/>
      <c r="AK515" s="139"/>
      <c r="AL515" s="124"/>
      <c r="AM515" s="155"/>
      <c r="AN515" s="123"/>
      <c r="AO515" s="139"/>
      <c r="AP515" s="124"/>
      <c r="AQ515" s="122"/>
      <c r="AR515" s="123"/>
      <c r="AS515" s="139"/>
      <c r="AT515" s="124"/>
      <c r="AU515" s="122">
        <f>VLOOKUP(C515,'11'!$B$9:$H$521,3,FALSE)</f>
        <v>4.0902777777777781E-2</v>
      </c>
      <c r="AV515" s="123">
        <f>VLOOKUP(C515,'11'!$B$9:$H$521,4,FALSE)</f>
        <v>54</v>
      </c>
      <c r="AW515" s="139">
        <f>VLOOKUP(AV515,Баллы!$A$2:$B$101,2)+AX515/2</f>
        <v>41</v>
      </c>
      <c r="AX515" s="124">
        <f>VLOOKUP(C515,'11'!$B$9:$H$521,6,FALSE)</f>
        <v>8</v>
      </c>
    </row>
    <row r="516" spans="1:50" ht="14.4" customHeight="1">
      <c r="A516" s="245">
        <f>IF(D516=0," ",RANK(D516,$D$3:$D$1041,0))</f>
        <v>514</v>
      </c>
      <c r="B516" s="246">
        <v>514</v>
      </c>
      <c r="C516" s="104" t="s">
        <v>6249</v>
      </c>
      <c r="D516" s="115">
        <f>I516+M516+Q516+U516+Y516+AC516+AG516+AK516+AO516+AW516+AS516</f>
        <v>40.5</v>
      </c>
      <c r="E516" s="115">
        <f>J516+N516+R516+V516+Z516+AD516+AH516+AL516+AP516+AX516+AT516</f>
        <v>15</v>
      </c>
      <c r="F516" s="119">
        <f>COUNTA(H516,L516,P516,T516,X516,AB516,AF516,AJ516,AN516,AV516,AR516)</f>
        <v>1</v>
      </c>
      <c r="G516" s="125"/>
      <c r="H516" s="5"/>
      <c r="I516" s="140"/>
      <c r="J516" s="126"/>
      <c r="K516" s="120"/>
      <c r="L516" s="98"/>
      <c r="M516" s="144"/>
      <c r="N516" s="129"/>
      <c r="O516" s="146"/>
      <c r="P516" s="98"/>
      <c r="Q516" s="144"/>
      <c r="R516" s="147"/>
      <c r="S516" s="121"/>
      <c r="T516" s="5"/>
      <c r="U516" s="140"/>
      <c r="V516" s="130"/>
      <c r="W516" s="149"/>
      <c r="X516" s="98"/>
      <c r="Y516" s="144"/>
      <c r="Z516" s="147"/>
      <c r="AA516" s="148"/>
      <c r="AB516" s="98"/>
      <c r="AC516" s="144"/>
      <c r="AD516" s="129"/>
      <c r="AE516" s="136"/>
      <c r="AF516" s="5"/>
      <c r="AG516" s="140"/>
      <c r="AH516" s="126"/>
      <c r="AI516" s="155"/>
      <c r="AJ516" s="123"/>
      <c r="AK516" s="139"/>
      <c r="AL516" s="124"/>
      <c r="AM516" s="155"/>
      <c r="AN516" s="123"/>
      <c r="AO516" s="139"/>
      <c r="AP516" s="124"/>
      <c r="AQ516" s="122"/>
      <c r="AR516" s="123"/>
      <c r="AS516" s="139"/>
      <c r="AT516" s="124"/>
      <c r="AU516" s="122">
        <f>VLOOKUP(C516,'11'!$B$9:$H$521,3,FALSE)</f>
        <v>7.9872685185185185E-2</v>
      </c>
      <c r="AV516" s="123">
        <f>VLOOKUP(C516,'11'!$B$9:$H$521,4,FALSE)</f>
        <v>58</v>
      </c>
      <c r="AW516" s="139">
        <f>VLOOKUP(AV516,Баллы!$A$2:$B$101,2)+AX516/2</f>
        <v>40.5</v>
      </c>
      <c r="AX516" s="124">
        <f>VLOOKUP(C516,'11'!$B$9:$H$521,6,FALSE)</f>
        <v>15</v>
      </c>
    </row>
    <row r="517" spans="1:50" ht="14.4" customHeight="1">
      <c r="A517" s="245">
        <f>IF(D517=0," ",RANK(D517,$D$3:$D$1041,0))</f>
        <v>515</v>
      </c>
      <c r="B517" s="246">
        <v>515</v>
      </c>
      <c r="C517" s="107" t="s">
        <v>2470</v>
      </c>
      <c r="D517" s="115">
        <f>I517+M517+Q517+U517+Y517+AC517+AG517+AK517+AO517+AW517+AS517</f>
        <v>40</v>
      </c>
      <c r="E517" s="115">
        <f>J517+N517+R517+V517+Z517+AD517+AH517+AL517+AP517+AX517+AT517</f>
        <v>10</v>
      </c>
      <c r="F517" s="119">
        <f>COUNTA(H517,L517,P517,T517,X517,AB517,AF517,AJ517,AN517,AV517,AR517)</f>
        <v>1</v>
      </c>
      <c r="G517" s="125"/>
      <c r="H517" s="5"/>
      <c r="I517" s="140"/>
      <c r="J517" s="126"/>
      <c r="K517" s="120"/>
      <c r="L517" s="98"/>
      <c r="M517" s="144"/>
      <c r="N517" s="129"/>
      <c r="O517" s="146"/>
      <c r="P517" s="98"/>
      <c r="Q517" s="144"/>
      <c r="R517" s="147"/>
      <c r="S517" s="121">
        <f>VLOOKUP(C517,'4'!$B$2:$I$1053,3,FALSE)</f>
        <v>4.2592592592592592E-2</v>
      </c>
      <c r="T517" s="14">
        <f>VLOOKUP(C517,'4'!$B$2:$I$1053,4,FALSE)</f>
        <v>56</v>
      </c>
      <c r="U517" s="140">
        <f>VLOOKUP(T517,Баллы!$A$2:$B$101,2)+V517/2</f>
        <v>40</v>
      </c>
      <c r="V517" s="130">
        <f>VLOOKUP(C517,'4'!$B$2:$I$1053,6,FALSE)</f>
        <v>10</v>
      </c>
      <c r="W517" s="149"/>
      <c r="X517" s="98"/>
      <c r="Y517" s="144"/>
      <c r="Z517" s="147"/>
      <c r="AA517" s="148"/>
      <c r="AB517" s="98"/>
      <c r="AC517" s="144"/>
      <c r="AD517" s="129"/>
      <c r="AE517" s="136"/>
      <c r="AF517" s="5"/>
      <c r="AG517" s="140"/>
      <c r="AH517" s="126"/>
      <c r="AI517" s="155"/>
      <c r="AJ517" s="123"/>
      <c r="AK517" s="139"/>
      <c r="AL517" s="124"/>
      <c r="AM517" s="155"/>
      <c r="AN517" s="123"/>
      <c r="AO517" s="139"/>
      <c r="AP517" s="124"/>
      <c r="AQ517" s="122"/>
      <c r="AR517" s="123"/>
      <c r="AS517" s="139"/>
      <c r="AT517" s="124"/>
      <c r="AU517" s="122"/>
      <c r="AV517" s="123"/>
      <c r="AW517" s="139"/>
      <c r="AX517" s="124"/>
    </row>
    <row r="518" spans="1:50" ht="14.4" customHeight="1">
      <c r="A518" s="245">
        <f>IF(D518=0," ",RANK(D518,$D$3:$D$1041,0))</f>
        <v>515</v>
      </c>
      <c r="B518" s="246">
        <v>515</v>
      </c>
      <c r="C518" s="108" t="s">
        <v>139</v>
      </c>
      <c r="D518" s="115">
        <f>I518+M518+Q518+U518+Y518+AC518+AG518+AK518+AO518+AW518+AS518</f>
        <v>40</v>
      </c>
      <c r="E518" s="115">
        <f>J518+N518+R518+V518+Z518+AD518+AH518+AL518+AP518+AX518+AT518</f>
        <v>10</v>
      </c>
      <c r="F518" s="119">
        <f>COUNTA(H518,L518,P518,T518,X518,AB518,AF518,AJ518,AN518,AV518,AR518)</f>
        <v>1</v>
      </c>
      <c r="G518" s="125"/>
      <c r="H518" s="5"/>
      <c r="I518" s="140"/>
      <c r="J518" s="126"/>
      <c r="K518" s="120"/>
      <c r="L518" s="98"/>
      <c r="M518" s="144"/>
      <c r="N518" s="129"/>
      <c r="O518" s="146"/>
      <c r="P518" s="98"/>
      <c r="Q518" s="144"/>
      <c r="R518" s="147"/>
      <c r="S518" s="121"/>
      <c r="T518" s="5"/>
      <c r="U518" s="140"/>
      <c r="V518" s="130"/>
      <c r="W518" s="149">
        <f>VLOOKUP(C518,'5'!$B$50:$H$423,3,FALSE)</f>
        <v>5.2777777777777778E-2</v>
      </c>
      <c r="X518" s="98">
        <f>VLOOKUP(C518,'5'!$B$50:$H$423,4,FALSE)</f>
        <v>56</v>
      </c>
      <c r="Y518" s="144">
        <f>VLOOKUP(X518,Баллы!$A$2:$B$101,2)+Z518/2</f>
        <v>40</v>
      </c>
      <c r="Z518" s="147">
        <f>VLOOKUP(C518,'5'!$B$50:$H$423,6,FALSE)</f>
        <v>10</v>
      </c>
      <c r="AA518" s="148"/>
      <c r="AB518" s="98"/>
      <c r="AC518" s="144"/>
      <c r="AD518" s="129"/>
      <c r="AE518" s="136"/>
      <c r="AF518" s="5"/>
      <c r="AG518" s="140"/>
      <c r="AH518" s="126"/>
      <c r="AI518" s="155"/>
      <c r="AJ518" s="123"/>
      <c r="AK518" s="139"/>
      <c r="AL518" s="124"/>
      <c r="AM518" s="155"/>
      <c r="AN518" s="123"/>
      <c r="AO518" s="139"/>
      <c r="AP518" s="124"/>
      <c r="AQ518" s="122"/>
      <c r="AR518" s="123"/>
      <c r="AS518" s="139"/>
      <c r="AT518" s="124"/>
      <c r="AU518" s="122"/>
      <c r="AV518" s="123"/>
      <c r="AW518" s="139"/>
      <c r="AX518" s="124"/>
    </row>
    <row r="519" spans="1:50" ht="14.4" customHeight="1">
      <c r="A519" s="245">
        <f>IF(D519=0," ",RANK(D519,$D$3:$D$1041,0))</f>
        <v>515</v>
      </c>
      <c r="B519" s="246">
        <v>515</v>
      </c>
      <c r="C519" s="110" t="s">
        <v>2616</v>
      </c>
      <c r="D519" s="115">
        <f>I519+M519+Q519+U519+Y519+AC519+AG519+AK519+AO519+AW519+AS519</f>
        <v>40</v>
      </c>
      <c r="E519" s="115">
        <f>J519+N519+R519+V519+Z519+AD519+AH519+AL519+AP519+AX519+AT519</f>
        <v>10</v>
      </c>
      <c r="F519" s="119">
        <f>COUNTA(H519,L519,P519,T519,X519,AB519,AF519,AJ519,AN519,AV519,AR519)</f>
        <v>1</v>
      </c>
      <c r="G519" s="125"/>
      <c r="H519" s="5"/>
      <c r="I519" s="140"/>
      <c r="J519" s="126"/>
      <c r="K519" s="120"/>
      <c r="L519" s="98"/>
      <c r="M519" s="144"/>
      <c r="N519" s="129"/>
      <c r="O519" s="146"/>
      <c r="P519" s="98"/>
      <c r="Q519" s="144"/>
      <c r="R519" s="147"/>
      <c r="S519" s="121"/>
      <c r="T519" s="5"/>
      <c r="U519" s="140"/>
      <c r="V519" s="130"/>
      <c r="W519" s="149"/>
      <c r="X519" s="98"/>
      <c r="Y519" s="144"/>
      <c r="Z519" s="147"/>
      <c r="AA519" s="148">
        <f>VLOOKUP(C519,'6'!$B$8:$H$202,3,FALSE)</f>
        <v>7.2997685185185179E-2</v>
      </c>
      <c r="AB519" s="98">
        <f>VLOOKUP(C519,'6'!$B$8:$H$202,4,FALSE)</f>
        <v>56</v>
      </c>
      <c r="AC519" s="144">
        <f>VLOOKUP(AB519,Баллы!$A$2:$B$101,2)+AD519/2</f>
        <v>40</v>
      </c>
      <c r="AD519" s="129">
        <f>VLOOKUP(C519,'6'!$B$8:$H$202,6,FALSE)</f>
        <v>10</v>
      </c>
      <c r="AE519" s="136"/>
      <c r="AF519" s="5"/>
      <c r="AG519" s="140"/>
      <c r="AH519" s="126"/>
      <c r="AI519" s="155"/>
      <c r="AJ519" s="123"/>
      <c r="AK519" s="139"/>
      <c r="AL519" s="124"/>
      <c r="AM519" s="155"/>
      <c r="AN519" s="123"/>
      <c r="AO519" s="139"/>
      <c r="AP519" s="124"/>
      <c r="AQ519" s="122"/>
      <c r="AR519" s="123"/>
      <c r="AS519" s="139"/>
      <c r="AT519" s="124"/>
      <c r="AU519" s="122"/>
      <c r="AV519" s="123"/>
      <c r="AW519" s="139"/>
      <c r="AX519" s="124"/>
    </row>
    <row r="520" spans="1:50" ht="14.4" customHeight="1">
      <c r="A520" s="245">
        <f>IF(D520=0," ",RANK(D520,$D$3:$D$1041,0))</f>
        <v>515</v>
      </c>
      <c r="B520" s="246">
        <v>515</v>
      </c>
      <c r="C520" s="283" t="s">
        <v>4611</v>
      </c>
      <c r="D520" s="115">
        <f>I520+M520+Q520+U520+Y520+AC520+AG520+AK520+AO520+AW520+AS520</f>
        <v>40</v>
      </c>
      <c r="E520" s="115">
        <f>J520+N520+R520+V520+Z520+AD520+AH520+AL520+AP520+AX520+AT520</f>
        <v>10</v>
      </c>
      <c r="F520" s="119">
        <f>COUNTA(H520,L520,P520,T520,X520,AB520,AF520,AJ520,AN520,AV520,AR520)</f>
        <v>1</v>
      </c>
      <c r="G520" s="125"/>
      <c r="H520" s="5"/>
      <c r="I520" s="140"/>
      <c r="J520" s="126"/>
      <c r="K520" s="120"/>
      <c r="L520" s="98"/>
      <c r="M520" s="144"/>
      <c r="N520" s="129"/>
      <c r="O520" s="146"/>
      <c r="P520" s="98"/>
      <c r="Q520" s="144"/>
      <c r="R520" s="147"/>
      <c r="S520" s="121"/>
      <c r="T520" s="5"/>
      <c r="U520" s="140"/>
      <c r="V520" s="130"/>
      <c r="W520" s="149"/>
      <c r="X520" s="98"/>
      <c r="Y520" s="144"/>
      <c r="Z520" s="147"/>
      <c r="AA520" s="148"/>
      <c r="AB520" s="98"/>
      <c r="AC520" s="144"/>
      <c r="AD520" s="129"/>
      <c r="AE520" s="136"/>
      <c r="AF520" s="5"/>
      <c r="AG520" s="140"/>
      <c r="AH520" s="126"/>
      <c r="AI520" s="155"/>
      <c r="AJ520" s="123"/>
      <c r="AK520" s="139"/>
      <c r="AL520" s="124"/>
      <c r="AM520" s="155">
        <f>VLOOKUP(C520,'9'!$B$2:$H$1187,3,FALSE)</f>
        <v>4.3634259259259262E-2</v>
      </c>
      <c r="AN520" s="123">
        <f>VLOOKUP(C520,'9'!$B$2:$H$1187,4,FALSE)</f>
        <v>56</v>
      </c>
      <c r="AO520" s="139">
        <f>VLOOKUP(AN520,Баллы!$A$2:$B$101,2)+AP520/2</f>
        <v>40</v>
      </c>
      <c r="AP520" s="124">
        <f>VLOOKUP(C520,'9'!$B$2:$H$1187,6,FALSE)</f>
        <v>10</v>
      </c>
      <c r="AQ520" s="122"/>
      <c r="AR520" s="123"/>
      <c r="AS520" s="139"/>
      <c r="AT520" s="124"/>
      <c r="AU520" s="122"/>
      <c r="AV520" s="123"/>
      <c r="AW520" s="139"/>
      <c r="AX520" s="124"/>
    </row>
    <row r="521" spans="1:50" ht="14.4" customHeight="1">
      <c r="A521" s="245">
        <f>IF(D521=0," ",RANK(D521,$D$3:$D$1041,0))</f>
        <v>519</v>
      </c>
      <c r="B521" s="246">
        <v>519</v>
      </c>
      <c r="C521" s="107" t="s">
        <v>1695</v>
      </c>
      <c r="D521" s="115">
        <f>I521+M521+Q521+U521+Y521+AC521+AG521+AK521+AO521+AW521+AS521</f>
        <v>39.5</v>
      </c>
      <c r="E521" s="115">
        <f>J521+N521+R521+V521+Z521+AD521+AH521+AL521+AP521+AX521+AT521</f>
        <v>15</v>
      </c>
      <c r="F521" s="119">
        <f>COUNTA(H521,L521,P521,T521,X521,AB521,AF521,AJ521,AN521,AV521,AR521)</f>
        <v>2</v>
      </c>
      <c r="G521" s="125"/>
      <c r="H521" s="5"/>
      <c r="I521" s="140"/>
      <c r="J521" s="126"/>
      <c r="K521" s="120"/>
      <c r="L521" s="98"/>
      <c r="M521" s="144"/>
      <c r="N521" s="129"/>
      <c r="O521" s="146"/>
      <c r="P521" s="98"/>
      <c r="Q521" s="144"/>
      <c r="R521" s="147"/>
      <c r="S521" s="121">
        <f>VLOOKUP(C521,'4'!$B$2:$I$1053,3,FALSE)</f>
        <v>5.3819444444444448E-2</v>
      </c>
      <c r="T521" s="5">
        <f>VLOOKUP(C521,'4'!$B$2:$I$1053,4,FALSE)</f>
        <v>152</v>
      </c>
      <c r="U521" s="140">
        <f>VLOOKUP(T521,Баллы!$A$2:$B$101,2)+V521/2</f>
        <v>6</v>
      </c>
      <c r="V521" s="130">
        <f>VLOOKUP(C521,'4'!$B$2:$I$1053,6,FALSE)</f>
        <v>10</v>
      </c>
      <c r="W521" s="149"/>
      <c r="X521" s="98"/>
      <c r="Y521" s="144"/>
      <c r="Z521" s="147"/>
      <c r="AA521" s="148"/>
      <c r="AB521" s="98"/>
      <c r="AC521" s="144"/>
      <c r="AD521" s="129"/>
      <c r="AE521" s="136"/>
      <c r="AF521" s="5"/>
      <c r="AG521" s="140"/>
      <c r="AH521" s="126"/>
      <c r="AI521" s="155"/>
      <c r="AJ521" s="123"/>
      <c r="AK521" s="139"/>
      <c r="AL521" s="124"/>
      <c r="AM521" s="155">
        <f>VLOOKUP(C521,'9'!$B$2:$H$1187,3,FALSE)</f>
        <v>2.3368055555555555E-2</v>
      </c>
      <c r="AN521" s="123">
        <f>VLOOKUP(C521,'9'!$B$2:$H$1187,4,FALSE)</f>
        <v>60</v>
      </c>
      <c r="AO521" s="139">
        <f>VLOOKUP(AN521,Баллы!$A$2:$B$101,2)+AP521/2</f>
        <v>33.5</v>
      </c>
      <c r="AP521" s="124">
        <f>VLOOKUP(C521,'9'!$B$2:$H$1187,6,FALSE)</f>
        <v>5</v>
      </c>
      <c r="AQ521" s="122"/>
      <c r="AR521" s="123"/>
      <c r="AS521" s="139"/>
      <c r="AT521" s="124"/>
      <c r="AU521" s="122"/>
      <c r="AV521" s="123"/>
      <c r="AW521" s="139"/>
      <c r="AX521" s="124"/>
    </row>
    <row r="522" spans="1:50" ht="14.4" customHeight="1">
      <c r="A522" s="245">
        <f>IF(D522=0," ",RANK(D522,$D$3:$D$1041,0))</f>
        <v>519</v>
      </c>
      <c r="B522" s="246">
        <v>520</v>
      </c>
      <c r="C522" s="104" t="s">
        <v>6250</v>
      </c>
      <c r="D522" s="115">
        <f>I522+M522+Q522+U522+Y522+AC522+AG522+AK522+AO522+AW522+AS522</f>
        <v>39.5</v>
      </c>
      <c r="E522" s="115">
        <f>J522+N522+R522+V522+Z522+AD522+AH522+AL522+AP522+AX522+AT522</f>
        <v>15</v>
      </c>
      <c r="F522" s="119">
        <f>COUNTA(H522,L522,P522,T522,X522,AB522,AF522,AJ522,AN522,AV522,AR522)</f>
        <v>1</v>
      </c>
      <c r="G522" s="125"/>
      <c r="H522" s="5"/>
      <c r="I522" s="140"/>
      <c r="J522" s="126"/>
      <c r="K522" s="120"/>
      <c r="L522" s="98"/>
      <c r="M522" s="144"/>
      <c r="N522" s="129"/>
      <c r="O522" s="146"/>
      <c r="P522" s="98"/>
      <c r="Q522" s="144"/>
      <c r="R522" s="147"/>
      <c r="S522" s="121"/>
      <c r="T522" s="5"/>
      <c r="U522" s="140"/>
      <c r="V522" s="130"/>
      <c r="W522" s="149"/>
      <c r="X522" s="98"/>
      <c r="Y522" s="144"/>
      <c r="Z522" s="147"/>
      <c r="AA522" s="148"/>
      <c r="AB522" s="98"/>
      <c r="AC522" s="144"/>
      <c r="AD522" s="129"/>
      <c r="AE522" s="136"/>
      <c r="AF522" s="5"/>
      <c r="AG522" s="140"/>
      <c r="AH522" s="126"/>
      <c r="AI522" s="155"/>
      <c r="AJ522" s="123"/>
      <c r="AK522" s="139"/>
      <c r="AL522" s="124"/>
      <c r="AM522" s="155"/>
      <c r="AN522" s="123"/>
      <c r="AO522" s="139"/>
      <c r="AP522" s="124"/>
      <c r="AQ522" s="122"/>
      <c r="AR522" s="123"/>
      <c r="AS522" s="139"/>
      <c r="AT522" s="124"/>
      <c r="AU522" s="122">
        <f>VLOOKUP(C522,'11'!$B$9:$H$521,3,FALSE)</f>
        <v>7.9884259259259266E-2</v>
      </c>
      <c r="AV522" s="123">
        <f>VLOOKUP(C522,'11'!$B$9:$H$521,4,FALSE)</f>
        <v>59</v>
      </c>
      <c r="AW522" s="139">
        <f>VLOOKUP(AV522,Баллы!$A$2:$B$101,2)+AX522/2</f>
        <v>39.5</v>
      </c>
      <c r="AX522" s="124">
        <f>VLOOKUP(C522,'11'!$B$9:$H$521,6,FALSE)</f>
        <v>15</v>
      </c>
    </row>
    <row r="523" spans="1:50" ht="14.4" customHeight="1">
      <c r="A523" s="245">
        <f>IF(D523=0," ",RANK(D523,$D$3:$D$1041,0))</f>
        <v>519</v>
      </c>
      <c r="B523" s="246">
        <v>521</v>
      </c>
      <c r="C523" s="104" t="s">
        <v>844</v>
      </c>
      <c r="D523" s="115">
        <f>I523+M523+Q523+U523+Y523+AC523+AG523+AK523+AO523+AW523+AS523</f>
        <v>39.5</v>
      </c>
      <c r="E523" s="115">
        <f>J523+N523+R523+V523+Z523+AD523+AH523+AL523+AP523+AX523+AT523</f>
        <v>5</v>
      </c>
      <c r="F523" s="119">
        <f>COUNTA(H523,L523,P523,T523,X523,AB523,AF523,AJ523,AN523,AV523,AR523)</f>
        <v>1</v>
      </c>
      <c r="G523" s="125"/>
      <c r="H523" s="5"/>
      <c r="I523" s="140"/>
      <c r="J523" s="126"/>
      <c r="K523" s="120">
        <f>VLOOKUP(C523,'2'!$B$101:$H$575,3,FALSE)</f>
        <v>2.6215277777777778E-2</v>
      </c>
      <c r="L523" s="98">
        <f>VLOOKUP(C523,'2'!$B$101:$H$575,4,FALSE)</f>
        <v>54</v>
      </c>
      <c r="M523" s="144">
        <f>VLOOKUP(L523,Баллы!$A$2:$B$101,2)+N523/2</f>
        <v>39.5</v>
      </c>
      <c r="N523" s="129">
        <f>VLOOKUP(C523,'2'!$B$101:$H$575,6,FALSE)</f>
        <v>5</v>
      </c>
      <c r="O523" s="146"/>
      <c r="P523" s="98"/>
      <c r="Q523" s="144"/>
      <c r="R523" s="147"/>
      <c r="S523" s="121"/>
      <c r="T523" s="5"/>
      <c r="U523" s="140"/>
      <c r="V523" s="130"/>
      <c r="W523" s="149"/>
      <c r="X523" s="98"/>
      <c r="Y523" s="144"/>
      <c r="Z523" s="147"/>
      <c r="AA523" s="148"/>
      <c r="AB523" s="98"/>
      <c r="AC523" s="144"/>
      <c r="AD523" s="129"/>
      <c r="AE523" s="136"/>
      <c r="AF523" s="5"/>
      <c r="AG523" s="140"/>
      <c r="AH523" s="126"/>
      <c r="AI523" s="155"/>
      <c r="AJ523" s="123"/>
      <c r="AK523" s="139"/>
      <c r="AL523" s="124"/>
      <c r="AM523" s="155"/>
      <c r="AN523" s="123"/>
      <c r="AO523" s="139"/>
      <c r="AP523" s="124"/>
      <c r="AQ523" s="122"/>
      <c r="AR523" s="123"/>
      <c r="AS523" s="139"/>
      <c r="AT523" s="124"/>
      <c r="AU523" s="122"/>
      <c r="AV523" s="123"/>
      <c r="AW523" s="139"/>
      <c r="AX523" s="124"/>
    </row>
    <row r="524" spans="1:50" ht="14.4" customHeight="1">
      <c r="A524" s="245">
        <f>IF(D524=0," ",RANK(D524,$D$3:$D$1041,0))</f>
        <v>519</v>
      </c>
      <c r="B524" s="246">
        <v>521</v>
      </c>
      <c r="C524" s="107" t="s">
        <v>1995</v>
      </c>
      <c r="D524" s="115">
        <f>I524+M524+Q524+U524+Y524+AC524+AG524+AK524+AO524+AW524+AS524</f>
        <v>39.5</v>
      </c>
      <c r="E524" s="115">
        <f>J524+N524+R524+V524+Z524+AD524+AH524+AL524+AP524+AX524+AT524</f>
        <v>5</v>
      </c>
      <c r="F524" s="119">
        <f>COUNTA(H524,L524,P524,T524,X524,AB524,AF524,AJ524,AN524,AV524,AR524)</f>
        <v>1</v>
      </c>
      <c r="G524" s="125"/>
      <c r="H524" s="5"/>
      <c r="I524" s="140"/>
      <c r="J524" s="126"/>
      <c r="K524" s="120"/>
      <c r="L524" s="98"/>
      <c r="M524" s="144"/>
      <c r="N524" s="129"/>
      <c r="O524" s="146"/>
      <c r="P524" s="98"/>
      <c r="Q524" s="144"/>
      <c r="R524" s="147"/>
      <c r="S524" s="121">
        <f>VLOOKUP(C524,'4'!$B$2:$I$1053,3,FALSE)</f>
        <v>1.9583333333333335E-2</v>
      </c>
      <c r="T524" s="5">
        <f>VLOOKUP(C524,'4'!$B$2:$I$1053,4,FALSE)</f>
        <v>54</v>
      </c>
      <c r="U524" s="140">
        <f>VLOOKUP(T524,Баллы!$A$2:$B$101,2)+V524/2</f>
        <v>39.5</v>
      </c>
      <c r="V524" s="130">
        <f>VLOOKUP(C524,'4'!$B$2:$I$1053,6,FALSE)</f>
        <v>5</v>
      </c>
      <c r="W524" s="149"/>
      <c r="X524" s="98"/>
      <c r="Y524" s="144"/>
      <c r="Z524" s="147"/>
      <c r="AA524" s="148"/>
      <c r="AB524" s="98"/>
      <c r="AC524" s="144"/>
      <c r="AD524" s="129"/>
      <c r="AE524" s="136"/>
      <c r="AF524" s="5"/>
      <c r="AG524" s="140"/>
      <c r="AH524" s="126"/>
      <c r="AI524" s="155"/>
      <c r="AJ524" s="123"/>
      <c r="AK524" s="139"/>
      <c r="AL524" s="124"/>
      <c r="AM524" s="155"/>
      <c r="AN524" s="123"/>
      <c r="AO524" s="139"/>
      <c r="AP524" s="124"/>
      <c r="AQ524" s="122"/>
      <c r="AR524" s="123"/>
      <c r="AS524" s="139"/>
      <c r="AT524" s="124"/>
      <c r="AU524" s="122"/>
      <c r="AV524" s="123"/>
      <c r="AW524" s="139"/>
      <c r="AX524" s="124"/>
    </row>
    <row r="525" spans="1:50" ht="14.4" customHeight="1">
      <c r="A525" s="245">
        <f>IF(D525=0," ",RANK(D525,$D$3:$D$1041,0))</f>
        <v>523</v>
      </c>
      <c r="B525" s="246">
        <v>523</v>
      </c>
      <c r="C525" s="104" t="s">
        <v>2649</v>
      </c>
      <c r="D525" s="115">
        <f>I525+M525+Q525+U525+Y525+AC525+AG525+AK525+AO525+AW525+AS525</f>
        <v>39</v>
      </c>
      <c r="E525" s="115">
        <f>J525+N525+R525+V525+Z525+AD525+AH525+AL525+AP525+AX525+AT525</f>
        <v>10</v>
      </c>
      <c r="F525" s="119">
        <f>COUNTA(H525,L525,P525,T525,X525,AB525,AF525,AJ525,AN525,AV525,AR525)</f>
        <v>1</v>
      </c>
      <c r="G525" s="125">
        <f>VLOOKUP(C525,'1'!$B$46:$H$384,3,FALSE)</f>
        <v>5.0381944444444444E-2</v>
      </c>
      <c r="H525" s="5">
        <f>VLOOKUP(C525,'1'!$B$46:$H$384,4,FALSE)</f>
        <v>57</v>
      </c>
      <c r="I525" s="140">
        <f>VLOOKUP(H525,Баллы!$A$2:$B$101,2)+J525/2</f>
        <v>39</v>
      </c>
      <c r="J525" s="126">
        <f>VLOOKUP(C525,'1'!$B$46:$H$384,6,FALSE)</f>
        <v>10</v>
      </c>
      <c r="K525" s="120"/>
      <c r="L525" s="98"/>
      <c r="M525" s="144"/>
      <c r="N525" s="129"/>
      <c r="O525" s="146"/>
      <c r="P525" s="98"/>
      <c r="Q525" s="144"/>
      <c r="R525" s="147"/>
      <c r="S525" s="121"/>
      <c r="T525" s="5"/>
      <c r="U525" s="140"/>
      <c r="V525" s="130"/>
      <c r="W525" s="149"/>
      <c r="X525" s="98"/>
      <c r="Y525" s="144"/>
      <c r="Z525" s="147"/>
      <c r="AA525" s="148"/>
      <c r="AB525" s="98"/>
      <c r="AC525" s="144"/>
      <c r="AD525" s="129"/>
      <c r="AE525" s="136"/>
      <c r="AF525" s="5"/>
      <c r="AG525" s="140"/>
      <c r="AH525" s="126"/>
      <c r="AI525" s="155"/>
      <c r="AJ525" s="123"/>
      <c r="AK525" s="139"/>
      <c r="AL525" s="124"/>
      <c r="AM525" s="155"/>
      <c r="AN525" s="123"/>
      <c r="AO525" s="139"/>
      <c r="AP525" s="124"/>
      <c r="AQ525" s="122"/>
      <c r="AR525" s="123"/>
      <c r="AS525" s="139"/>
      <c r="AT525" s="124"/>
      <c r="AU525" s="122"/>
      <c r="AV525" s="123"/>
      <c r="AW525" s="139"/>
      <c r="AX525" s="124"/>
    </row>
    <row r="526" spans="1:50" ht="14.4" customHeight="1">
      <c r="A526" s="245">
        <f>IF(D526=0," ",RANK(D526,$D$3:$D$1041,0))</f>
        <v>523</v>
      </c>
      <c r="B526" s="246">
        <v>523</v>
      </c>
      <c r="C526" s="108" t="s">
        <v>1171</v>
      </c>
      <c r="D526" s="115">
        <f>I526+M526+Q526+U526+Y526+AC526+AG526+AK526+AO526+AW526+AS526</f>
        <v>39</v>
      </c>
      <c r="E526" s="115">
        <f>J526+N526+R526+V526+Z526+AD526+AH526+AL526+AP526+AX526+AT526</f>
        <v>10</v>
      </c>
      <c r="F526" s="119">
        <f>COUNTA(H526,L526,P526,T526,X526,AB526,AF526,AJ526,AN526,AV526,AR526)</f>
        <v>1</v>
      </c>
      <c r="G526" s="125"/>
      <c r="H526" s="5"/>
      <c r="I526" s="140"/>
      <c r="J526" s="126"/>
      <c r="K526" s="120"/>
      <c r="L526" s="98"/>
      <c r="M526" s="144"/>
      <c r="N526" s="129"/>
      <c r="O526" s="146"/>
      <c r="P526" s="98"/>
      <c r="Q526" s="144"/>
      <c r="R526" s="147"/>
      <c r="S526" s="121"/>
      <c r="T526" s="5"/>
      <c r="U526" s="140"/>
      <c r="V526" s="130"/>
      <c r="W526" s="149">
        <f>VLOOKUP(C526,'5'!$B$50:$H$423,3,FALSE)</f>
        <v>5.3483796296296293E-2</v>
      </c>
      <c r="X526" s="98">
        <f>VLOOKUP(C526,'5'!$B$50:$H$423,4,FALSE)</f>
        <v>57</v>
      </c>
      <c r="Y526" s="144">
        <f>VLOOKUP(X526,Баллы!$A$2:$B$101,2)+Z526/2</f>
        <v>39</v>
      </c>
      <c r="Z526" s="147">
        <f>VLOOKUP(C526,'5'!$B$50:$H$423,6,FALSE)</f>
        <v>10</v>
      </c>
      <c r="AA526" s="148"/>
      <c r="AB526" s="98"/>
      <c r="AC526" s="144"/>
      <c r="AD526" s="129"/>
      <c r="AE526" s="136"/>
      <c r="AF526" s="5"/>
      <c r="AG526" s="140"/>
      <c r="AH526" s="126"/>
      <c r="AI526" s="155"/>
      <c r="AJ526" s="123"/>
      <c r="AK526" s="139"/>
      <c r="AL526" s="124"/>
      <c r="AM526" s="155"/>
      <c r="AN526" s="123"/>
      <c r="AO526" s="139"/>
      <c r="AP526" s="124"/>
      <c r="AQ526" s="122"/>
      <c r="AR526" s="123"/>
      <c r="AS526" s="139"/>
      <c r="AT526" s="124"/>
      <c r="AU526" s="122"/>
      <c r="AV526" s="123"/>
      <c r="AW526" s="139"/>
      <c r="AX526" s="124"/>
    </row>
    <row r="527" spans="1:50" ht="14.4" customHeight="1">
      <c r="A527" s="245">
        <f>IF(D527=0," ",RANK(D527,$D$3:$D$1041,0))</f>
        <v>523</v>
      </c>
      <c r="B527" s="246">
        <v>523</v>
      </c>
      <c r="C527" s="105" t="s">
        <v>1328</v>
      </c>
      <c r="D527" s="115">
        <f>I527+M527+Q527+U527+Y527+AC527+AG527+AK527+AO527+AW527+AS527</f>
        <v>39</v>
      </c>
      <c r="E527" s="115">
        <f>J527+N527+R527+V527+Z527+AD527+AH527+AL527+AP527+AX527+AT527</f>
        <v>10</v>
      </c>
      <c r="F527" s="119">
        <f>COUNTA(H527,L527,P527,T527,X527,AB527,AF527,AJ527,AN527,AV527,AR527)</f>
        <v>1</v>
      </c>
      <c r="G527" s="125"/>
      <c r="H527" s="5"/>
      <c r="I527" s="140"/>
      <c r="J527" s="126"/>
      <c r="K527" s="120"/>
      <c r="L527" s="98"/>
      <c r="M527" s="144"/>
      <c r="N527" s="129"/>
      <c r="O527" s="146"/>
      <c r="P527" s="98"/>
      <c r="Q527" s="144"/>
      <c r="R527" s="147"/>
      <c r="S527" s="121"/>
      <c r="T527" s="5"/>
      <c r="U527" s="140"/>
      <c r="V527" s="130"/>
      <c r="W527" s="149"/>
      <c r="X527" s="98"/>
      <c r="Y527" s="144"/>
      <c r="Z527" s="147"/>
      <c r="AA527" s="148">
        <f>VLOOKUP(C527,'6'!$B$8:$H$202,3,FALSE)</f>
        <v>7.300925925925926E-2</v>
      </c>
      <c r="AB527" s="98">
        <f>VLOOKUP(C527,'6'!$B$8:$H$202,4,FALSE)</f>
        <v>57</v>
      </c>
      <c r="AC527" s="144">
        <f>VLOOKUP(AB527,Баллы!$A$2:$B$101,2)+AD527/2</f>
        <v>39</v>
      </c>
      <c r="AD527" s="129">
        <f>VLOOKUP(C527,'6'!$B$8:$H$202,6,FALSE)</f>
        <v>10</v>
      </c>
      <c r="AE527" s="136"/>
      <c r="AF527" s="5"/>
      <c r="AG527" s="140"/>
      <c r="AH527" s="126"/>
      <c r="AI527" s="155"/>
      <c r="AJ527" s="123"/>
      <c r="AK527" s="139"/>
      <c r="AL527" s="124"/>
      <c r="AM527" s="155"/>
      <c r="AN527" s="123"/>
      <c r="AO527" s="139"/>
      <c r="AP527" s="124"/>
      <c r="AQ527" s="122"/>
      <c r="AR527" s="123"/>
      <c r="AS527" s="139"/>
      <c r="AT527" s="124"/>
      <c r="AU527" s="122"/>
      <c r="AV527" s="123"/>
      <c r="AW527" s="139"/>
      <c r="AX527" s="124"/>
    </row>
    <row r="528" spans="1:50" ht="14.4" customHeight="1">
      <c r="A528" s="245">
        <f>IF(D528=0," ",RANK(D528,$D$3:$D$1041,0))</f>
        <v>523</v>
      </c>
      <c r="B528" s="246">
        <v>523</v>
      </c>
      <c r="C528" s="283" t="s">
        <v>4613</v>
      </c>
      <c r="D528" s="115">
        <f>I528+M528+Q528+U528+Y528+AC528+AG528+AK528+AO528+AW528+AS528</f>
        <v>39</v>
      </c>
      <c r="E528" s="115">
        <f>J528+N528+R528+V528+Z528+AD528+AH528+AL528+AP528+AX528+AT528</f>
        <v>10</v>
      </c>
      <c r="F528" s="119">
        <f>COUNTA(H528,L528,P528,T528,X528,AB528,AF528,AJ528,AN528,AV528,AR528)</f>
        <v>1</v>
      </c>
      <c r="G528" s="125"/>
      <c r="H528" s="5"/>
      <c r="I528" s="140"/>
      <c r="J528" s="126"/>
      <c r="K528" s="120"/>
      <c r="L528" s="98"/>
      <c r="M528" s="144"/>
      <c r="N528" s="129"/>
      <c r="O528" s="146"/>
      <c r="P528" s="98"/>
      <c r="Q528" s="144"/>
      <c r="R528" s="147"/>
      <c r="S528" s="121"/>
      <c r="T528" s="5"/>
      <c r="U528" s="140"/>
      <c r="V528" s="130"/>
      <c r="W528" s="149"/>
      <c r="X528" s="98"/>
      <c r="Y528" s="144"/>
      <c r="Z528" s="147"/>
      <c r="AA528" s="148"/>
      <c r="AB528" s="98"/>
      <c r="AC528" s="144"/>
      <c r="AD528" s="129"/>
      <c r="AE528" s="136"/>
      <c r="AF528" s="5"/>
      <c r="AG528" s="140"/>
      <c r="AH528" s="126"/>
      <c r="AI528" s="155"/>
      <c r="AJ528" s="123"/>
      <c r="AK528" s="139"/>
      <c r="AL528" s="124"/>
      <c r="AM528" s="155">
        <f>VLOOKUP(C528,'9'!$B$2:$H$1187,3,FALSE)</f>
        <v>4.3425925925925923E-2</v>
      </c>
      <c r="AN528" s="123">
        <f>VLOOKUP(C528,'9'!$B$2:$H$1187,4,FALSE)</f>
        <v>57</v>
      </c>
      <c r="AO528" s="139">
        <f>VLOOKUP(AN528,Баллы!$A$2:$B$101,2)+AP528/2</f>
        <v>39</v>
      </c>
      <c r="AP528" s="124">
        <f>VLOOKUP(C528,'9'!$B$2:$H$1187,6,FALSE)</f>
        <v>10</v>
      </c>
      <c r="AQ528" s="122"/>
      <c r="AR528" s="123"/>
      <c r="AS528" s="139"/>
      <c r="AT528" s="124"/>
      <c r="AU528" s="122"/>
      <c r="AV528" s="123"/>
      <c r="AW528" s="139"/>
      <c r="AX528" s="124"/>
    </row>
    <row r="529" spans="1:50" ht="14.4" customHeight="1">
      <c r="A529" s="245">
        <f>IF(D529=0," ",RANK(D529,$D$3:$D$1041,0))</f>
        <v>523</v>
      </c>
      <c r="B529" s="246">
        <v>527</v>
      </c>
      <c r="C529" s="104" t="s">
        <v>6275</v>
      </c>
      <c r="D529" s="115">
        <f>I529+M529+Q529+U529+Y529+AC529+AG529+AK529+AO529+AW529+AS529</f>
        <v>39</v>
      </c>
      <c r="E529" s="115">
        <f>J529+N529+R529+V529+Z529+AD529+AH529+AL529+AP529+AX529+AT529</f>
        <v>8</v>
      </c>
      <c r="F529" s="119">
        <f>COUNTA(H529,L529,P529,T529,X529,AB529,AF529,AJ529,AN529,AV529,AR529)</f>
        <v>1</v>
      </c>
      <c r="G529" s="125"/>
      <c r="H529" s="5"/>
      <c r="I529" s="140"/>
      <c r="J529" s="126"/>
      <c r="K529" s="120"/>
      <c r="L529" s="98"/>
      <c r="M529" s="144"/>
      <c r="N529" s="129"/>
      <c r="O529" s="146"/>
      <c r="P529" s="98"/>
      <c r="Q529" s="144"/>
      <c r="R529" s="147"/>
      <c r="S529" s="121"/>
      <c r="T529" s="5"/>
      <c r="U529" s="140"/>
      <c r="V529" s="130"/>
      <c r="W529" s="149"/>
      <c r="X529" s="98"/>
      <c r="Y529" s="144"/>
      <c r="Z529" s="147"/>
      <c r="AA529" s="148"/>
      <c r="AB529" s="98"/>
      <c r="AC529" s="144"/>
      <c r="AD529" s="129"/>
      <c r="AE529" s="136"/>
      <c r="AF529" s="5"/>
      <c r="AG529" s="140"/>
      <c r="AH529" s="126"/>
      <c r="AI529" s="155"/>
      <c r="AJ529" s="123"/>
      <c r="AK529" s="139"/>
      <c r="AL529" s="124"/>
      <c r="AM529" s="155"/>
      <c r="AN529" s="123"/>
      <c r="AO529" s="139"/>
      <c r="AP529" s="124"/>
      <c r="AQ529" s="122"/>
      <c r="AR529" s="123"/>
      <c r="AS529" s="139"/>
      <c r="AT529" s="124"/>
      <c r="AU529" s="122">
        <f>VLOOKUP(C529,'11'!$B$9:$H$521,3,FALSE)</f>
        <v>4.0925925925925928E-2</v>
      </c>
      <c r="AV529" s="123">
        <f>VLOOKUP(C529,'11'!$B$9:$H$521,4,FALSE)</f>
        <v>56</v>
      </c>
      <c r="AW529" s="139">
        <f>VLOOKUP(AV529,Баллы!$A$2:$B$101,2)+AX529/2</f>
        <v>39</v>
      </c>
      <c r="AX529" s="124">
        <f>VLOOKUP(C529,'11'!$B$9:$H$521,6,FALSE)</f>
        <v>8</v>
      </c>
    </row>
    <row r="530" spans="1:50" ht="14.4" customHeight="1">
      <c r="A530" s="245">
        <f>IF(D530=0," ",RANK(D530,$D$3:$D$1041,0))</f>
        <v>528</v>
      </c>
      <c r="B530" s="246">
        <v>528</v>
      </c>
      <c r="C530" s="104" t="s">
        <v>845</v>
      </c>
      <c r="D530" s="115">
        <f>I530+M530+Q530+U530+Y530+AC530+AG530+AK530+AO530+AW530+AS530</f>
        <v>38.5</v>
      </c>
      <c r="E530" s="115">
        <f>J530+N530+R530+V530+Z530+AD530+AH530+AL530+AP530+AX530+AT530</f>
        <v>5</v>
      </c>
      <c r="F530" s="119">
        <f>COUNTA(H530,L530,P530,T530,X530,AB530,AF530,AJ530,AN530,AV530,AR530)</f>
        <v>1</v>
      </c>
      <c r="G530" s="125"/>
      <c r="H530" s="5"/>
      <c r="I530" s="140"/>
      <c r="J530" s="126"/>
      <c r="K530" s="120">
        <f>VLOOKUP(C530,'2'!$B$101:$H$575,3,FALSE)</f>
        <v>2.631944444444444E-2</v>
      </c>
      <c r="L530" s="98">
        <f>VLOOKUP(C530,'2'!$B$101:$H$575,4,FALSE)</f>
        <v>55</v>
      </c>
      <c r="M530" s="144">
        <f>VLOOKUP(L530,Баллы!$A$2:$B$101,2)+N530/2</f>
        <v>38.5</v>
      </c>
      <c r="N530" s="129">
        <f>VLOOKUP(C530,'2'!$B$101:$H$575,6,FALSE)</f>
        <v>5</v>
      </c>
      <c r="O530" s="146"/>
      <c r="P530" s="98"/>
      <c r="Q530" s="144"/>
      <c r="R530" s="147"/>
      <c r="S530" s="121"/>
      <c r="T530" s="5"/>
      <c r="U530" s="140"/>
      <c r="V530" s="130"/>
      <c r="W530" s="149"/>
      <c r="X530" s="98"/>
      <c r="Y530" s="144"/>
      <c r="Z530" s="147"/>
      <c r="AA530" s="148"/>
      <c r="AB530" s="98"/>
      <c r="AC530" s="144"/>
      <c r="AD530" s="129"/>
      <c r="AE530" s="136"/>
      <c r="AF530" s="5"/>
      <c r="AG530" s="140"/>
      <c r="AH530" s="126"/>
      <c r="AI530" s="155"/>
      <c r="AJ530" s="123"/>
      <c r="AK530" s="139"/>
      <c r="AL530" s="124"/>
      <c r="AM530" s="155"/>
      <c r="AN530" s="123"/>
      <c r="AO530" s="139"/>
      <c r="AP530" s="124"/>
      <c r="AQ530" s="122"/>
      <c r="AR530" s="123"/>
      <c r="AS530" s="139"/>
      <c r="AT530" s="124"/>
      <c r="AU530" s="122"/>
      <c r="AV530" s="123"/>
      <c r="AW530" s="139"/>
      <c r="AX530" s="124"/>
    </row>
    <row r="531" spans="1:50" ht="14.4" customHeight="1">
      <c r="A531" s="245">
        <f>IF(D531=0," ",RANK(D531,$D$3:$D$1041,0))</f>
        <v>528</v>
      </c>
      <c r="B531" s="246">
        <v>528</v>
      </c>
      <c r="C531" s="107" t="s">
        <v>1846</v>
      </c>
      <c r="D531" s="115">
        <f>I531+M531+Q531+U531+Y531+AC531+AG531+AK531+AO531+AW531+AS531</f>
        <v>38.5</v>
      </c>
      <c r="E531" s="115">
        <f>J531+N531+R531+V531+Z531+AD531+AH531+AL531+AP531+AX531+AT531</f>
        <v>5</v>
      </c>
      <c r="F531" s="119">
        <f>COUNTA(H531,L531,P531,T531,X531,AB531,AF531,AJ531,AN531,AV531,AR531)</f>
        <v>1</v>
      </c>
      <c r="G531" s="125"/>
      <c r="H531" s="5"/>
      <c r="I531" s="140"/>
      <c r="J531" s="126"/>
      <c r="K531" s="120"/>
      <c r="L531" s="98"/>
      <c r="M531" s="144"/>
      <c r="N531" s="129"/>
      <c r="O531" s="146"/>
      <c r="P531" s="98"/>
      <c r="Q531" s="144"/>
      <c r="R531" s="147"/>
      <c r="S531" s="121">
        <f>VLOOKUP(C531,'4'!$B$2:$I$1053,3,FALSE)</f>
        <v>1.9606481481481482E-2</v>
      </c>
      <c r="T531" s="5">
        <f>VLOOKUP(C531,'4'!$B$2:$I$1053,4,FALSE)</f>
        <v>55</v>
      </c>
      <c r="U531" s="140">
        <f>VLOOKUP(T531,Баллы!$A$2:$B$101,2)+V531/2</f>
        <v>38.5</v>
      </c>
      <c r="V531" s="130">
        <f>VLOOKUP(C531,'4'!$B$2:$I$1053,6,FALSE)</f>
        <v>5</v>
      </c>
      <c r="W531" s="149"/>
      <c r="X531" s="98"/>
      <c r="Y531" s="144"/>
      <c r="Z531" s="147"/>
      <c r="AA531" s="148"/>
      <c r="AB531" s="98"/>
      <c r="AC531" s="144"/>
      <c r="AD531" s="129"/>
      <c r="AE531" s="136"/>
      <c r="AF531" s="5"/>
      <c r="AG531" s="140"/>
      <c r="AH531" s="126"/>
      <c r="AI531" s="155"/>
      <c r="AJ531" s="123"/>
      <c r="AK531" s="139"/>
      <c r="AL531" s="124"/>
      <c r="AM531" s="155"/>
      <c r="AN531" s="123"/>
      <c r="AO531" s="139"/>
      <c r="AP531" s="124"/>
      <c r="AQ531" s="122"/>
      <c r="AR531" s="123"/>
      <c r="AS531" s="139"/>
      <c r="AT531" s="124"/>
      <c r="AU531" s="122"/>
      <c r="AV531" s="123"/>
      <c r="AW531" s="139"/>
      <c r="AX531" s="124"/>
    </row>
    <row r="532" spans="1:50" ht="14.4" customHeight="1">
      <c r="A532" s="245">
        <f>IF(D532=0," ",RANK(D532,$D$3:$D$1041,0))</f>
        <v>530</v>
      </c>
      <c r="B532" s="246">
        <v>530</v>
      </c>
      <c r="C532" s="104" t="s">
        <v>2657</v>
      </c>
      <c r="D532" s="115">
        <f>I532+M532+Q532+U532+Y532+AC532+AG532+AK532+AO532+AW532+AS532</f>
        <v>38</v>
      </c>
      <c r="E532" s="115">
        <f>J532+N532+R532+V532+Z532+AD532+AH532+AL532+AP532+AX532+AT532</f>
        <v>10</v>
      </c>
      <c r="F532" s="119">
        <f>COUNTA(H532,L532,P532,T532,X532,AB532,AF532,AJ532,AN532,AV532,AR532)</f>
        <v>1</v>
      </c>
      <c r="G532" s="125">
        <f>VLOOKUP(C532,'1'!$B$46:$H$384,3,FALSE)</f>
        <v>5.0486111111111114E-2</v>
      </c>
      <c r="H532" s="5">
        <f>VLOOKUP(C532,'1'!$B$46:$H$384,4,FALSE)</f>
        <v>58</v>
      </c>
      <c r="I532" s="140">
        <f>VLOOKUP(H532,Баллы!$A$2:$B$101,2)+J532/2</f>
        <v>38</v>
      </c>
      <c r="J532" s="126">
        <f>VLOOKUP(C532,'1'!$B$46:$H$384,6,FALSE)</f>
        <v>10</v>
      </c>
      <c r="K532" s="120"/>
      <c r="L532" s="98"/>
      <c r="M532" s="144"/>
      <c r="N532" s="129"/>
      <c r="O532" s="146"/>
      <c r="P532" s="98"/>
      <c r="Q532" s="144"/>
      <c r="R532" s="147"/>
      <c r="S532" s="121"/>
      <c r="T532" s="5"/>
      <c r="U532" s="140"/>
      <c r="V532" s="130"/>
      <c r="W532" s="149"/>
      <c r="X532" s="98"/>
      <c r="Y532" s="144"/>
      <c r="Z532" s="147"/>
      <c r="AA532" s="148"/>
      <c r="AB532" s="98"/>
      <c r="AC532" s="144"/>
      <c r="AD532" s="129"/>
      <c r="AE532" s="136"/>
      <c r="AF532" s="5"/>
      <c r="AG532" s="140"/>
      <c r="AH532" s="126"/>
      <c r="AI532" s="155"/>
      <c r="AJ532" s="123"/>
      <c r="AK532" s="139"/>
      <c r="AL532" s="124"/>
      <c r="AM532" s="155"/>
      <c r="AN532" s="123"/>
      <c r="AO532" s="139"/>
      <c r="AP532" s="124"/>
      <c r="AQ532" s="122"/>
      <c r="AR532" s="123"/>
      <c r="AS532" s="139"/>
      <c r="AT532" s="124"/>
      <c r="AU532" s="122"/>
      <c r="AV532" s="123"/>
      <c r="AW532" s="139"/>
      <c r="AX532" s="124"/>
    </row>
    <row r="533" spans="1:50" ht="14.4" customHeight="1">
      <c r="A533" s="245">
        <f>IF(D533=0," ",RANK(D533,$D$3:$D$1041,0))</f>
        <v>530</v>
      </c>
      <c r="B533" s="246">
        <v>530</v>
      </c>
      <c r="C533" s="107" t="s">
        <v>2005</v>
      </c>
      <c r="D533" s="115">
        <f>I533+M533+Q533+U533+Y533+AC533+AG533+AK533+AO533+AW533+AS533</f>
        <v>38</v>
      </c>
      <c r="E533" s="115">
        <f>J533+N533+R533+V533+Z533+AD533+AH533+AL533+AP533+AX533+AT533</f>
        <v>10</v>
      </c>
      <c r="F533" s="119">
        <f>COUNTA(H533,L533,P533,T533,X533,AB533,AF533,AJ533,AN533,AV533,AR533)</f>
        <v>1</v>
      </c>
      <c r="G533" s="125"/>
      <c r="H533" s="5"/>
      <c r="I533" s="140"/>
      <c r="J533" s="126"/>
      <c r="K533" s="120"/>
      <c r="L533" s="98"/>
      <c r="M533" s="144"/>
      <c r="N533" s="129"/>
      <c r="O533" s="146"/>
      <c r="P533" s="98"/>
      <c r="Q533" s="144"/>
      <c r="R533" s="147"/>
      <c r="S533" s="121">
        <f>VLOOKUP(C533,'4'!$B$2:$I$1053,3,FALSE)</f>
        <v>4.2754629629629629E-2</v>
      </c>
      <c r="T533" s="14">
        <f>VLOOKUP(C533,'4'!$B$2:$I$1053,4,FALSE)</f>
        <v>58</v>
      </c>
      <c r="U533" s="140">
        <f>VLOOKUP(T533,Баллы!$A$2:$B$101,2)+V533/2</f>
        <v>38</v>
      </c>
      <c r="V533" s="130">
        <f>VLOOKUP(C533,'4'!$B$2:$I$1053,6,FALSE)</f>
        <v>10</v>
      </c>
      <c r="W533" s="149"/>
      <c r="X533" s="98"/>
      <c r="Y533" s="144"/>
      <c r="Z533" s="147"/>
      <c r="AA533" s="148"/>
      <c r="AB533" s="98"/>
      <c r="AC533" s="144"/>
      <c r="AD533" s="129"/>
      <c r="AE533" s="136"/>
      <c r="AF533" s="5"/>
      <c r="AG533" s="140"/>
      <c r="AH533" s="126"/>
      <c r="AI533" s="155"/>
      <c r="AJ533" s="123"/>
      <c r="AK533" s="139"/>
      <c r="AL533" s="124"/>
      <c r="AM533" s="155"/>
      <c r="AN533" s="123"/>
      <c r="AO533" s="139"/>
      <c r="AP533" s="124"/>
      <c r="AQ533" s="122"/>
      <c r="AR533" s="123"/>
      <c r="AS533" s="139"/>
      <c r="AT533" s="124"/>
      <c r="AU533" s="122"/>
      <c r="AV533" s="123"/>
      <c r="AW533" s="139"/>
      <c r="AX533" s="124"/>
    </row>
    <row r="534" spans="1:50" ht="14.4" customHeight="1">
      <c r="A534" s="245">
        <f>IF(D534=0," ",RANK(D534,$D$3:$D$1041,0))</f>
        <v>530</v>
      </c>
      <c r="B534" s="246">
        <v>530</v>
      </c>
      <c r="C534" s="108" t="s">
        <v>132</v>
      </c>
      <c r="D534" s="115">
        <f>I534+M534+Q534+U534+Y534+AC534+AG534+AK534+AO534+AW534+AS534</f>
        <v>38</v>
      </c>
      <c r="E534" s="115">
        <f>J534+N534+R534+V534+Z534+AD534+AH534+AL534+AP534+AX534+AT534</f>
        <v>10</v>
      </c>
      <c r="F534" s="119">
        <f>COUNTA(H534,L534,P534,T534,X534,AB534,AF534,AJ534,AN534,AV534,AR534)</f>
        <v>1</v>
      </c>
      <c r="G534" s="125"/>
      <c r="H534" s="5"/>
      <c r="I534" s="140"/>
      <c r="J534" s="126"/>
      <c r="K534" s="120"/>
      <c r="L534" s="98"/>
      <c r="M534" s="144"/>
      <c r="N534" s="129"/>
      <c r="O534" s="146"/>
      <c r="P534" s="98"/>
      <c r="Q534" s="144"/>
      <c r="R534" s="147"/>
      <c r="S534" s="121"/>
      <c r="T534" s="5"/>
      <c r="U534" s="140"/>
      <c r="V534" s="130"/>
      <c r="W534" s="149">
        <f>VLOOKUP(C534,'5'!$B$50:$H$423,3,FALSE)</f>
        <v>5.4178240740740735E-2</v>
      </c>
      <c r="X534" s="98">
        <f>VLOOKUP(C534,'5'!$B$50:$H$423,4,FALSE)</f>
        <v>58</v>
      </c>
      <c r="Y534" s="144">
        <f>VLOOKUP(X534,Баллы!$A$2:$B$101,2)+Z534/2</f>
        <v>38</v>
      </c>
      <c r="Z534" s="147">
        <f>VLOOKUP(C534,'5'!$B$50:$H$423,6,FALSE)</f>
        <v>10</v>
      </c>
      <c r="AA534" s="148"/>
      <c r="AB534" s="98"/>
      <c r="AC534" s="144"/>
      <c r="AD534" s="129"/>
      <c r="AE534" s="136"/>
      <c r="AF534" s="5"/>
      <c r="AG534" s="140"/>
      <c r="AH534" s="126"/>
      <c r="AI534" s="155"/>
      <c r="AJ534" s="123"/>
      <c r="AK534" s="139"/>
      <c r="AL534" s="124"/>
      <c r="AM534" s="155"/>
      <c r="AN534" s="123"/>
      <c r="AO534" s="139"/>
      <c r="AP534" s="124"/>
      <c r="AQ534" s="122"/>
      <c r="AR534" s="123"/>
      <c r="AS534" s="139"/>
      <c r="AT534" s="124"/>
      <c r="AU534" s="122"/>
      <c r="AV534" s="123"/>
      <c r="AW534" s="139"/>
      <c r="AX534" s="124"/>
    </row>
    <row r="535" spans="1:50" ht="14.4" customHeight="1">
      <c r="A535" s="245">
        <f>IF(D535=0," ",RANK(D535,$D$3:$D$1041,0))</f>
        <v>530</v>
      </c>
      <c r="B535" s="246">
        <v>530</v>
      </c>
      <c r="C535" s="108" t="s">
        <v>1172</v>
      </c>
      <c r="D535" s="115">
        <f>I535+M535+Q535+U535+Y535+AC535+AG535+AK535+AO535+AW535+AS535</f>
        <v>38</v>
      </c>
      <c r="E535" s="115">
        <f>J535+N535+R535+V535+Z535+AD535+AH535+AL535+AP535+AX535+AT535</f>
        <v>10</v>
      </c>
      <c r="F535" s="119">
        <f>COUNTA(H535,L535,P535,T535,X535,AB535,AF535,AJ535,AN535,AV535,AR535)</f>
        <v>1</v>
      </c>
      <c r="G535" s="125"/>
      <c r="H535" s="5"/>
      <c r="I535" s="140"/>
      <c r="J535" s="126"/>
      <c r="K535" s="120"/>
      <c r="L535" s="98"/>
      <c r="M535" s="144"/>
      <c r="N535" s="129"/>
      <c r="O535" s="146"/>
      <c r="P535" s="98"/>
      <c r="Q535" s="144"/>
      <c r="R535" s="147"/>
      <c r="S535" s="121"/>
      <c r="T535" s="5"/>
      <c r="U535" s="140"/>
      <c r="V535" s="130"/>
      <c r="W535" s="149">
        <f>VLOOKUP(C535,'5'!$B$50:$H$423,3,FALSE)</f>
        <v>5.4178240740740735E-2</v>
      </c>
      <c r="X535" s="98">
        <f>VLOOKUP(C535,'5'!$B$50:$H$423,4,FALSE)</f>
        <v>58</v>
      </c>
      <c r="Y535" s="144">
        <f>VLOOKUP(X535,Баллы!$A$2:$B$101,2)+Z535/2</f>
        <v>38</v>
      </c>
      <c r="Z535" s="147">
        <f>VLOOKUP(C535,'5'!$B$50:$H$423,6,FALSE)</f>
        <v>10</v>
      </c>
      <c r="AA535" s="148"/>
      <c r="AB535" s="98"/>
      <c r="AC535" s="144"/>
      <c r="AD535" s="129"/>
      <c r="AE535" s="136"/>
      <c r="AF535" s="5"/>
      <c r="AG535" s="140"/>
      <c r="AH535" s="126"/>
      <c r="AI535" s="155"/>
      <c r="AJ535" s="123"/>
      <c r="AK535" s="139"/>
      <c r="AL535" s="124"/>
      <c r="AM535" s="155"/>
      <c r="AN535" s="123"/>
      <c r="AO535" s="139"/>
      <c r="AP535" s="124"/>
      <c r="AQ535" s="122"/>
      <c r="AR535" s="123"/>
      <c r="AS535" s="139"/>
      <c r="AT535" s="124"/>
      <c r="AU535" s="122"/>
      <c r="AV535" s="123"/>
      <c r="AW535" s="139"/>
      <c r="AX535" s="124"/>
    </row>
    <row r="536" spans="1:50" ht="14.4" customHeight="1">
      <c r="A536" s="245">
        <f>IF(D536=0," ",RANK(D536,$D$3:$D$1041,0))</f>
        <v>530</v>
      </c>
      <c r="B536" s="246">
        <v>534</v>
      </c>
      <c r="C536" s="104" t="s">
        <v>6276</v>
      </c>
      <c r="D536" s="115">
        <f>I536+M536+Q536+U536+Y536+AC536+AG536+AK536+AO536+AW536+AS536</f>
        <v>38</v>
      </c>
      <c r="E536" s="115">
        <f>J536+N536+R536+V536+Z536+AD536+AH536+AL536+AP536+AX536+AT536</f>
        <v>8</v>
      </c>
      <c r="F536" s="119">
        <f>COUNTA(H536,L536,P536,T536,X536,AB536,AF536,AJ536,AN536,AV536,AR536)</f>
        <v>1</v>
      </c>
      <c r="G536" s="125"/>
      <c r="H536" s="5"/>
      <c r="I536" s="140"/>
      <c r="J536" s="126"/>
      <c r="K536" s="120"/>
      <c r="L536" s="98"/>
      <c r="M536" s="144"/>
      <c r="N536" s="129"/>
      <c r="O536" s="146"/>
      <c r="P536" s="98"/>
      <c r="Q536" s="144"/>
      <c r="R536" s="147"/>
      <c r="S536" s="121"/>
      <c r="T536" s="5"/>
      <c r="U536" s="140"/>
      <c r="V536" s="130"/>
      <c r="W536" s="149"/>
      <c r="X536" s="98"/>
      <c r="Y536" s="144"/>
      <c r="Z536" s="147"/>
      <c r="AA536" s="148"/>
      <c r="AB536" s="98"/>
      <c r="AC536" s="144"/>
      <c r="AD536" s="129"/>
      <c r="AE536" s="136"/>
      <c r="AF536" s="5"/>
      <c r="AG536" s="140"/>
      <c r="AH536" s="126"/>
      <c r="AI536" s="155"/>
      <c r="AJ536" s="123"/>
      <c r="AK536" s="139"/>
      <c r="AL536" s="124"/>
      <c r="AM536" s="155"/>
      <c r="AN536" s="123"/>
      <c r="AO536" s="139"/>
      <c r="AP536" s="124"/>
      <c r="AQ536" s="122"/>
      <c r="AR536" s="123"/>
      <c r="AS536" s="139"/>
      <c r="AT536" s="124"/>
      <c r="AU536" s="122">
        <f>VLOOKUP(C536,'11'!$B$9:$H$521,3,FALSE)</f>
        <v>4.1377314814814818E-2</v>
      </c>
      <c r="AV536" s="123">
        <f>VLOOKUP(C536,'11'!$B$9:$H$521,4,FALSE)</f>
        <v>57</v>
      </c>
      <c r="AW536" s="139">
        <f>VLOOKUP(AV536,Баллы!$A$2:$B$101,2)+AX536/2</f>
        <v>38</v>
      </c>
      <c r="AX536" s="124">
        <f>VLOOKUP(C536,'11'!$B$9:$H$521,6,FALSE)</f>
        <v>8</v>
      </c>
    </row>
    <row r="537" spans="1:50" ht="14.4" customHeight="1">
      <c r="A537" s="245">
        <f>IF(D537=0," ",RANK(D537,$D$3:$D$1041,0))</f>
        <v>535</v>
      </c>
      <c r="B537" s="246">
        <v>535</v>
      </c>
      <c r="C537" s="104" t="s">
        <v>965</v>
      </c>
      <c r="D537" s="115">
        <f>I537+M537+Q537+U537+Y537+AC537+AG537+AK537+AO537+AW537+AS537</f>
        <v>37.5</v>
      </c>
      <c r="E537" s="115">
        <f>J537+N537+R537+V537+Z537+AD537+AH537+AL537+AP537+AX537+AT537</f>
        <v>15</v>
      </c>
      <c r="F537" s="119">
        <f>COUNTA(H537,L537,P537,T537,X537,AB537,AF537,AJ537,AN537,AV537,AR537)</f>
        <v>1</v>
      </c>
      <c r="G537" s="125"/>
      <c r="H537" s="5"/>
      <c r="I537" s="140"/>
      <c r="J537" s="126"/>
      <c r="K537" s="120">
        <f>VLOOKUP(C537,'2'!$B$101:$H$575,3,FALSE)</f>
        <v>7.1527777777777787E-2</v>
      </c>
      <c r="L537" s="98">
        <f>VLOOKUP(C537,'2'!$B$101:$H$575,4,FALSE)</f>
        <v>61</v>
      </c>
      <c r="M537" s="144">
        <f>VLOOKUP(L537,Баллы!$A$2:$B$101,2)+N537/2</f>
        <v>37.5</v>
      </c>
      <c r="N537" s="129">
        <f>VLOOKUP(C537,'2'!$B$101:$H$575,6,FALSE)</f>
        <v>15</v>
      </c>
      <c r="O537" s="146"/>
      <c r="P537" s="98"/>
      <c r="Q537" s="144"/>
      <c r="R537" s="147"/>
      <c r="S537" s="121"/>
      <c r="T537" s="5"/>
      <c r="U537" s="140"/>
      <c r="V537" s="130"/>
      <c r="W537" s="149"/>
      <c r="X537" s="98"/>
      <c r="Y537" s="144"/>
      <c r="Z537" s="147"/>
      <c r="AA537" s="148"/>
      <c r="AB537" s="98"/>
      <c r="AC537" s="144"/>
      <c r="AD537" s="129"/>
      <c r="AE537" s="136"/>
      <c r="AF537" s="5"/>
      <c r="AG537" s="140"/>
      <c r="AH537" s="126"/>
      <c r="AI537" s="155"/>
      <c r="AJ537" s="123"/>
      <c r="AK537" s="139"/>
      <c r="AL537" s="124"/>
      <c r="AM537" s="155"/>
      <c r="AN537" s="123"/>
      <c r="AO537" s="139"/>
      <c r="AP537" s="124"/>
      <c r="AQ537" s="122"/>
      <c r="AR537" s="123"/>
      <c r="AS537" s="139"/>
      <c r="AT537" s="124"/>
      <c r="AU537" s="122"/>
      <c r="AV537" s="123"/>
      <c r="AW537" s="139"/>
      <c r="AX537" s="124"/>
    </row>
    <row r="538" spans="1:50" ht="14.4" customHeight="1">
      <c r="A538" s="245">
        <f>IF(D538=0," ",RANK(D538,$D$3:$D$1041,0))</f>
        <v>535</v>
      </c>
      <c r="B538" s="246">
        <v>535</v>
      </c>
      <c r="C538" s="104" t="s">
        <v>6251</v>
      </c>
      <c r="D538" s="115">
        <f>I538+M538+Q538+U538+Y538+AC538+AG538+AK538+AO538+AW538+AS538</f>
        <v>37.5</v>
      </c>
      <c r="E538" s="115">
        <f>J538+N538+R538+V538+Z538+AD538+AH538+AL538+AP538+AX538+AT538</f>
        <v>15</v>
      </c>
      <c r="F538" s="119">
        <f>COUNTA(H538,L538,P538,T538,X538,AB538,AF538,AJ538,AN538,AV538,AR538)</f>
        <v>1</v>
      </c>
      <c r="G538" s="125"/>
      <c r="H538" s="5"/>
      <c r="I538" s="140"/>
      <c r="J538" s="126"/>
      <c r="K538" s="120"/>
      <c r="L538" s="98"/>
      <c r="M538" s="144"/>
      <c r="N538" s="129"/>
      <c r="O538" s="146"/>
      <c r="P538" s="98"/>
      <c r="Q538" s="144"/>
      <c r="R538" s="147"/>
      <c r="S538" s="121"/>
      <c r="T538" s="5"/>
      <c r="U538" s="140"/>
      <c r="V538" s="130"/>
      <c r="W538" s="149"/>
      <c r="X538" s="98"/>
      <c r="Y538" s="144"/>
      <c r="Z538" s="147"/>
      <c r="AA538" s="148"/>
      <c r="AB538" s="98"/>
      <c r="AC538" s="144"/>
      <c r="AD538" s="129"/>
      <c r="AE538" s="136"/>
      <c r="AF538" s="5"/>
      <c r="AG538" s="140"/>
      <c r="AH538" s="126"/>
      <c r="AI538" s="155"/>
      <c r="AJ538" s="123"/>
      <c r="AK538" s="139"/>
      <c r="AL538" s="124"/>
      <c r="AM538" s="155"/>
      <c r="AN538" s="123"/>
      <c r="AO538" s="139"/>
      <c r="AP538" s="124"/>
      <c r="AQ538" s="122"/>
      <c r="AR538" s="123"/>
      <c r="AS538" s="139"/>
      <c r="AT538" s="124"/>
      <c r="AU538" s="122">
        <f>VLOOKUP(C538,'11'!$B$9:$H$521,3,FALSE)</f>
        <v>8.0497685185185186E-2</v>
      </c>
      <c r="AV538" s="123">
        <f>VLOOKUP(C538,'11'!$B$9:$H$521,4,FALSE)</f>
        <v>61</v>
      </c>
      <c r="AW538" s="139">
        <f>VLOOKUP(AV538,Баллы!$A$2:$B$101,2)+AX538/2</f>
        <v>37.5</v>
      </c>
      <c r="AX538" s="124">
        <f>VLOOKUP(C538,'11'!$B$9:$H$521,6,FALSE)</f>
        <v>15</v>
      </c>
    </row>
    <row r="539" spans="1:50" ht="14.4" customHeight="1">
      <c r="A539" s="245">
        <f>IF(D539=0," ",RANK(D539,$D$3:$D$1041,0))</f>
        <v>535</v>
      </c>
      <c r="B539" s="246">
        <v>537</v>
      </c>
      <c r="C539" s="107" t="s">
        <v>2379</v>
      </c>
      <c r="D539" s="115">
        <f>I539+M539+Q539+U539+Y539+AC539+AG539+AK539+AO539+AW539+AS539</f>
        <v>37.5</v>
      </c>
      <c r="E539" s="115">
        <f>J539+N539+R539+V539+Z539+AD539+AH539+AL539+AP539+AX539+AT539</f>
        <v>5</v>
      </c>
      <c r="F539" s="119">
        <f>COUNTA(H539,L539,P539,T539,X539,AB539,AF539,AJ539,AN539,AV539,AR539)</f>
        <v>1</v>
      </c>
      <c r="G539" s="125"/>
      <c r="H539" s="5"/>
      <c r="I539" s="140"/>
      <c r="J539" s="126"/>
      <c r="K539" s="120"/>
      <c r="L539" s="98"/>
      <c r="M539" s="144"/>
      <c r="N539" s="129"/>
      <c r="O539" s="146"/>
      <c r="P539" s="98"/>
      <c r="Q539" s="144"/>
      <c r="R539" s="147"/>
      <c r="S539" s="121">
        <f>VLOOKUP(C539,'4'!$B$2:$I$1053,3,FALSE)</f>
        <v>1.9664351851851853E-2</v>
      </c>
      <c r="T539" s="5">
        <f>VLOOKUP(C539,'4'!$B$2:$I$1053,4,FALSE)</f>
        <v>56</v>
      </c>
      <c r="U539" s="140">
        <f>VLOOKUP(T539,Баллы!$A$2:$B$101,2)+V539/2</f>
        <v>37.5</v>
      </c>
      <c r="V539" s="130">
        <f>VLOOKUP(C539,'4'!$B$2:$I$1053,6,FALSE)</f>
        <v>5</v>
      </c>
      <c r="W539" s="149"/>
      <c r="X539" s="98"/>
      <c r="Y539" s="144"/>
      <c r="Z539" s="147"/>
      <c r="AA539" s="148"/>
      <c r="AB539" s="98"/>
      <c r="AC539" s="144"/>
      <c r="AD539" s="129"/>
      <c r="AE539" s="136"/>
      <c r="AF539" s="5"/>
      <c r="AG539" s="140"/>
      <c r="AH539" s="126"/>
      <c r="AI539" s="155"/>
      <c r="AJ539" s="123"/>
      <c r="AK539" s="139"/>
      <c r="AL539" s="124"/>
      <c r="AM539" s="155"/>
      <c r="AN539" s="123"/>
      <c r="AO539" s="139"/>
      <c r="AP539" s="124"/>
      <c r="AQ539" s="122"/>
      <c r="AR539" s="123"/>
      <c r="AS539" s="139"/>
      <c r="AT539" s="124"/>
      <c r="AU539" s="122"/>
      <c r="AV539" s="123"/>
      <c r="AW539" s="139"/>
      <c r="AX539" s="124"/>
    </row>
    <row r="540" spans="1:50" ht="14.4" customHeight="1">
      <c r="A540" s="245">
        <f>IF(D540=0," ",RANK(D540,$D$3:$D$1041,0))</f>
        <v>535</v>
      </c>
      <c r="B540" s="246">
        <v>537</v>
      </c>
      <c r="C540" s="283" t="s">
        <v>5104</v>
      </c>
      <c r="D540" s="115">
        <f>I540+M540+Q540+U540+Y540+AC540+AG540+AK540+AO540+AW540+AS540</f>
        <v>37.5</v>
      </c>
      <c r="E540" s="115">
        <f>J540+N540+R540+V540+Z540+AD540+AH540+AL540+AP540+AX540+AT540</f>
        <v>5</v>
      </c>
      <c r="F540" s="119">
        <f>COUNTA(H540,L540,P540,T540,X540,AB540,AF540,AJ540,AN540,AV540,AR540)</f>
        <v>1</v>
      </c>
      <c r="G540" s="125"/>
      <c r="H540" s="5"/>
      <c r="I540" s="140"/>
      <c r="J540" s="126"/>
      <c r="K540" s="120"/>
      <c r="L540" s="98"/>
      <c r="M540" s="144"/>
      <c r="N540" s="129"/>
      <c r="O540" s="146"/>
      <c r="P540" s="98"/>
      <c r="Q540" s="144"/>
      <c r="R540" s="147"/>
      <c r="S540" s="121"/>
      <c r="T540" s="5"/>
      <c r="U540" s="140"/>
      <c r="V540" s="130"/>
      <c r="W540" s="149"/>
      <c r="X540" s="98"/>
      <c r="Y540" s="144"/>
      <c r="Z540" s="147"/>
      <c r="AA540" s="148"/>
      <c r="AB540" s="98"/>
      <c r="AC540" s="144"/>
      <c r="AD540" s="129"/>
      <c r="AE540" s="136"/>
      <c r="AF540" s="5"/>
      <c r="AG540" s="140"/>
      <c r="AH540" s="126"/>
      <c r="AI540" s="155"/>
      <c r="AJ540" s="123"/>
      <c r="AK540" s="139"/>
      <c r="AL540" s="124"/>
      <c r="AM540" s="155">
        <f>VLOOKUP(C540,'9'!$B$2:$H$1187,3,FALSE)</f>
        <v>2.2372685185185186E-2</v>
      </c>
      <c r="AN540" s="123">
        <f>VLOOKUP(C540,'9'!$B$2:$H$1187,4,FALSE)</f>
        <v>56</v>
      </c>
      <c r="AO540" s="139">
        <f>VLOOKUP(AN540,Баллы!$A$2:$B$101,2)+AP540/2</f>
        <v>37.5</v>
      </c>
      <c r="AP540" s="124">
        <f>VLOOKUP(C540,'9'!$B$2:$H$1187,6,FALSE)</f>
        <v>5</v>
      </c>
      <c r="AQ540" s="122"/>
      <c r="AR540" s="123"/>
      <c r="AS540" s="139"/>
      <c r="AT540" s="124"/>
      <c r="AU540" s="122"/>
      <c r="AV540" s="123"/>
      <c r="AW540" s="139"/>
      <c r="AX540" s="124"/>
    </row>
    <row r="541" spans="1:50" ht="14.4" customHeight="1">
      <c r="A541" s="245">
        <f>IF(D541=0," ",RANK(D541,$D$3:$D$1041,0))</f>
        <v>539</v>
      </c>
      <c r="B541" s="246">
        <v>539</v>
      </c>
      <c r="C541" s="107" t="s">
        <v>1493</v>
      </c>
      <c r="D541" s="115">
        <f>I541+M541+Q541+U541+Y541+AC541+AG541+AK541+AO541+AW541+AS541</f>
        <v>36.5</v>
      </c>
      <c r="E541" s="115">
        <f>J541+N541+R541+V541+Z541+AD541+AH541+AL541+AP541+AX541+AT541</f>
        <v>5</v>
      </c>
      <c r="F541" s="119">
        <f>COUNTA(H541,L541,P541,T541,X541,AB541,AF541,AJ541,AN541,AV541,AR541)</f>
        <v>1</v>
      </c>
      <c r="G541" s="125"/>
      <c r="H541" s="5"/>
      <c r="I541" s="140"/>
      <c r="J541" s="126"/>
      <c r="K541" s="120"/>
      <c r="L541" s="98"/>
      <c r="M541" s="144"/>
      <c r="N541" s="129"/>
      <c r="O541" s="146"/>
      <c r="P541" s="98"/>
      <c r="Q541" s="144"/>
      <c r="R541" s="147"/>
      <c r="S541" s="121">
        <f>VLOOKUP(C541,'4'!$B$2:$I$1053,3,FALSE)</f>
        <v>1.96875E-2</v>
      </c>
      <c r="T541" s="5">
        <f>VLOOKUP(C541,'4'!$B$2:$I$1053,4,FALSE)</f>
        <v>57</v>
      </c>
      <c r="U541" s="140">
        <f>VLOOKUP(T541,Баллы!$A$2:$B$101,2)+V541/2</f>
        <v>36.5</v>
      </c>
      <c r="V541" s="130">
        <f>VLOOKUP(C541,'4'!$B$2:$I$1053,6,FALSE)</f>
        <v>5</v>
      </c>
      <c r="W541" s="149"/>
      <c r="X541" s="98"/>
      <c r="Y541" s="144"/>
      <c r="Z541" s="147"/>
      <c r="AA541" s="148"/>
      <c r="AB541" s="98"/>
      <c r="AC541" s="144"/>
      <c r="AD541" s="129"/>
      <c r="AE541" s="136"/>
      <c r="AF541" s="5"/>
      <c r="AG541" s="140"/>
      <c r="AH541" s="126"/>
      <c r="AI541" s="155"/>
      <c r="AJ541" s="123"/>
      <c r="AK541" s="139"/>
      <c r="AL541" s="124"/>
      <c r="AM541" s="155"/>
      <c r="AN541" s="123"/>
      <c r="AO541" s="139"/>
      <c r="AP541" s="124"/>
      <c r="AQ541" s="122"/>
      <c r="AR541" s="123"/>
      <c r="AS541" s="139"/>
      <c r="AT541" s="124"/>
      <c r="AU541" s="122"/>
      <c r="AV541" s="123"/>
      <c r="AW541" s="139"/>
      <c r="AX541" s="124"/>
    </row>
    <row r="542" spans="1:50" ht="14.4" customHeight="1">
      <c r="A542" s="245">
        <f>IF(D542=0," ",RANK(D542,$D$3:$D$1041,0))</f>
        <v>540</v>
      </c>
      <c r="B542" s="246">
        <v>540</v>
      </c>
      <c r="C542" s="108" t="s">
        <v>6296</v>
      </c>
      <c r="D542" s="115">
        <f>I542+M542+Q542+U542+Y542+AC542+AG542+AK542+AO542+AW542+AS542</f>
        <v>36</v>
      </c>
      <c r="E542" s="115">
        <f>J542+N542+R542+V542+Z542+AD542+AH542+AL542+AP542+AX542+AT542</f>
        <v>10</v>
      </c>
      <c r="F542" s="119">
        <f>COUNTA(H542,L542,P542,T542,X542,AB542,AF542,AJ542,AN542,AV542,AR542)</f>
        <v>1</v>
      </c>
      <c r="G542" s="125"/>
      <c r="H542" s="5"/>
      <c r="I542" s="140"/>
      <c r="J542" s="126"/>
      <c r="K542" s="120"/>
      <c r="L542" s="98"/>
      <c r="M542" s="144"/>
      <c r="N542" s="129"/>
      <c r="O542" s="146"/>
      <c r="P542" s="98"/>
      <c r="Q542" s="144"/>
      <c r="R542" s="147"/>
      <c r="S542" s="121"/>
      <c r="T542" s="5"/>
      <c r="U542" s="140"/>
      <c r="V542" s="130"/>
      <c r="W542" s="149">
        <f>VLOOKUP(C542,'5'!$B$50:$H$423,3,FALSE)</f>
        <v>5.4629629629629632E-2</v>
      </c>
      <c r="X542" s="98">
        <f>VLOOKUP(C542,'5'!$B$50:$H$423,4,FALSE)</f>
        <v>60</v>
      </c>
      <c r="Y542" s="144">
        <f>VLOOKUP(X542,Баллы!$A$2:$B$101,2)+Z542/2</f>
        <v>36</v>
      </c>
      <c r="Z542" s="147">
        <f>VLOOKUP(C542,'5'!$B$50:$H$423,6,FALSE)</f>
        <v>10</v>
      </c>
      <c r="AA542" s="148"/>
      <c r="AB542" s="98"/>
      <c r="AC542" s="144"/>
      <c r="AD542" s="129"/>
      <c r="AE542" s="136"/>
      <c r="AF542" s="5"/>
      <c r="AG542" s="140"/>
      <c r="AH542" s="126"/>
      <c r="AI542" s="155"/>
      <c r="AJ542" s="123"/>
      <c r="AK542" s="139"/>
      <c r="AL542" s="124"/>
      <c r="AM542" s="155"/>
      <c r="AN542" s="123"/>
      <c r="AO542" s="139"/>
      <c r="AP542" s="124"/>
      <c r="AQ542" s="122"/>
      <c r="AR542" s="123"/>
      <c r="AS542" s="139"/>
      <c r="AT542" s="124"/>
      <c r="AU542" s="122"/>
      <c r="AV542" s="123"/>
      <c r="AW542" s="139"/>
      <c r="AX542" s="124"/>
    </row>
    <row r="543" spans="1:50" ht="14.4" customHeight="1">
      <c r="A543" s="245">
        <f>IF(D543=0," ",RANK(D543,$D$3:$D$1041,0))</f>
        <v>541</v>
      </c>
      <c r="B543" s="246">
        <v>541</v>
      </c>
      <c r="C543" s="104" t="s">
        <v>848</v>
      </c>
      <c r="D543" s="115">
        <f>I543+M543+Q543+U543+Y543+AC543+AG543+AK543+AO543+AW543+AS543</f>
        <v>35.5</v>
      </c>
      <c r="E543" s="115">
        <f>J543+N543+R543+V543+Z543+AD543+AH543+AL543+AP543+AX543+AT543</f>
        <v>5</v>
      </c>
      <c r="F543" s="119">
        <f>COUNTA(H543,L543,P543,T543,X543,AB543,AF543,AJ543,AN543,AV543,AR543)</f>
        <v>1</v>
      </c>
      <c r="G543" s="125"/>
      <c r="H543" s="5"/>
      <c r="I543" s="140"/>
      <c r="J543" s="126"/>
      <c r="K543" s="120">
        <f>VLOOKUP(C543,'2'!$B$101:$H$575,3,FALSE)</f>
        <v>2.6458333333333334E-2</v>
      </c>
      <c r="L543" s="98">
        <f>VLOOKUP(C543,'2'!$B$101:$H$575,4,FALSE)</f>
        <v>58</v>
      </c>
      <c r="M543" s="144">
        <f>VLOOKUP(L543,Баллы!$A$2:$B$101,2)+N543/2</f>
        <v>35.5</v>
      </c>
      <c r="N543" s="129">
        <f>VLOOKUP(C543,'2'!$B$101:$H$575,6,FALSE)</f>
        <v>5</v>
      </c>
      <c r="O543" s="146"/>
      <c r="P543" s="98"/>
      <c r="Q543" s="144"/>
      <c r="R543" s="147"/>
      <c r="S543" s="121"/>
      <c r="T543" s="5"/>
      <c r="U543" s="140"/>
      <c r="V543" s="130"/>
      <c r="W543" s="149"/>
      <c r="X543" s="98"/>
      <c r="Y543" s="144"/>
      <c r="Z543" s="147"/>
      <c r="AA543" s="148"/>
      <c r="AB543" s="98"/>
      <c r="AC543" s="144"/>
      <c r="AD543" s="129"/>
      <c r="AE543" s="136"/>
      <c r="AF543" s="5"/>
      <c r="AG543" s="140"/>
      <c r="AH543" s="126"/>
      <c r="AI543" s="155"/>
      <c r="AJ543" s="123"/>
      <c r="AK543" s="139"/>
      <c r="AL543" s="124"/>
      <c r="AM543" s="155"/>
      <c r="AN543" s="123"/>
      <c r="AO543" s="139"/>
      <c r="AP543" s="124"/>
      <c r="AQ543" s="122"/>
      <c r="AR543" s="123"/>
      <c r="AS543" s="139"/>
      <c r="AT543" s="124"/>
      <c r="AU543" s="122"/>
      <c r="AV543" s="123"/>
      <c r="AW543" s="139"/>
      <c r="AX543" s="124"/>
    </row>
    <row r="544" spans="1:50" ht="14.4" customHeight="1">
      <c r="A544" s="245">
        <f>IF(D544=0," ",RANK(D544,$D$3:$D$1041,0))</f>
        <v>541</v>
      </c>
      <c r="B544" s="246">
        <v>541</v>
      </c>
      <c r="C544" s="283" t="s">
        <v>5105</v>
      </c>
      <c r="D544" s="115">
        <f>I544+M544+Q544+U544+Y544+AC544+AG544+AK544+AO544+AW544+AS544</f>
        <v>35.5</v>
      </c>
      <c r="E544" s="115">
        <f>J544+N544+R544+V544+Z544+AD544+AH544+AL544+AP544+AX544+AT544</f>
        <v>5</v>
      </c>
      <c r="F544" s="119">
        <f>COUNTA(H544,L544,P544,T544,X544,AB544,AF544,AJ544,AN544,AV544,AR544)</f>
        <v>1</v>
      </c>
      <c r="G544" s="125"/>
      <c r="H544" s="5"/>
      <c r="I544" s="140"/>
      <c r="J544" s="126"/>
      <c r="K544" s="120"/>
      <c r="L544" s="98"/>
      <c r="M544" s="144"/>
      <c r="N544" s="129"/>
      <c r="O544" s="146"/>
      <c r="P544" s="98"/>
      <c r="Q544" s="144"/>
      <c r="R544" s="147"/>
      <c r="S544" s="121"/>
      <c r="T544" s="5"/>
      <c r="U544" s="140"/>
      <c r="V544" s="130"/>
      <c r="W544" s="149"/>
      <c r="X544" s="98"/>
      <c r="Y544" s="144"/>
      <c r="Z544" s="147"/>
      <c r="AA544" s="148"/>
      <c r="AB544" s="98"/>
      <c r="AC544" s="144"/>
      <c r="AD544" s="129"/>
      <c r="AE544" s="136"/>
      <c r="AF544" s="5"/>
      <c r="AG544" s="140"/>
      <c r="AH544" s="126"/>
      <c r="AI544" s="155"/>
      <c r="AJ544" s="123"/>
      <c r="AK544" s="139"/>
      <c r="AL544" s="124"/>
      <c r="AM544" s="155">
        <f>VLOOKUP(C544,'9'!$B$2:$H$1187,3,FALSE)</f>
        <v>2.2615740740740742E-2</v>
      </c>
      <c r="AN544" s="123">
        <f>VLOOKUP(C544,'9'!$B$2:$H$1187,4,FALSE)</f>
        <v>58</v>
      </c>
      <c r="AO544" s="139">
        <f>VLOOKUP(AN544,Баллы!$A$2:$B$101,2)+AP544/2</f>
        <v>35.5</v>
      </c>
      <c r="AP544" s="124">
        <f>VLOOKUP(C544,'9'!$B$2:$H$1187,6,FALSE)</f>
        <v>5</v>
      </c>
      <c r="AQ544" s="122"/>
      <c r="AR544" s="123"/>
      <c r="AS544" s="139"/>
      <c r="AT544" s="124"/>
      <c r="AU544" s="122"/>
      <c r="AV544" s="123"/>
      <c r="AW544" s="139"/>
      <c r="AX544" s="124"/>
    </row>
    <row r="545" spans="1:50" ht="14.4" customHeight="1">
      <c r="A545" s="245">
        <f>IF(D545=0," ",RANK(D545,$D$3:$D$1041,0))</f>
        <v>543</v>
      </c>
      <c r="B545" s="246">
        <v>543</v>
      </c>
      <c r="C545" s="104" t="s">
        <v>664</v>
      </c>
      <c r="D545" s="115">
        <f>I545+M545+Q545+U545+Y545+AC545+AG545+AK545+AO545+AW545+AS545</f>
        <v>35</v>
      </c>
      <c r="E545" s="115">
        <f>J545+N545+R545+V545+Z545+AD545+AH545+AL545+AP545+AX545+AT545</f>
        <v>10</v>
      </c>
      <c r="F545" s="119">
        <f>COUNTA(H545,L545,P545,T545,X545,AB545,AF545,AJ545,AN545,AV545,AR545)</f>
        <v>1</v>
      </c>
      <c r="G545" s="125">
        <f>VLOOKUP(C545,'1'!$B$46:$H$384,3,FALSE)</f>
        <v>5.1585648148148144E-2</v>
      </c>
      <c r="H545" s="5">
        <f>VLOOKUP(C545,'1'!$B$46:$H$384,4,FALSE)</f>
        <v>61</v>
      </c>
      <c r="I545" s="140">
        <f>VLOOKUP(H545,Баллы!$A$2:$B$101,2)+J545/2</f>
        <v>35</v>
      </c>
      <c r="J545" s="126">
        <f>VLOOKUP(C545,'1'!$B$46:$H$384,6,FALSE)</f>
        <v>10</v>
      </c>
      <c r="K545" s="120"/>
      <c r="L545" s="98"/>
      <c r="M545" s="144"/>
      <c r="N545" s="129"/>
      <c r="O545" s="146"/>
      <c r="P545" s="98"/>
      <c r="Q545" s="144"/>
      <c r="R545" s="147"/>
      <c r="S545" s="121"/>
      <c r="T545" s="5"/>
      <c r="U545" s="140"/>
      <c r="V545" s="130"/>
      <c r="W545" s="149"/>
      <c r="X545" s="98"/>
      <c r="Y545" s="144"/>
      <c r="Z545" s="147"/>
      <c r="AA545" s="148"/>
      <c r="AB545" s="98"/>
      <c r="AC545" s="144"/>
      <c r="AD545" s="129"/>
      <c r="AE545" s="136"/>
      <c r="AF545" s="5"/>
      <c r="AG545" s="140"/>
      <c r="AH545" s="126"/>
      <c r="AI545" s="155"/>
      <c r="AJ545" s="123"/>
      <c r="AK545" s="139"/>
      <c r="AL545" s="124"/>
      <c r="AM545" s="155"/>
      <c r="AN545" s="123"/>
      <c r="AO545" s="139"/>
      <c r="AP545" s="124"/>
      <c r="AQ545" s="122"/>
      <c r="AR545" s="123"/>
      <c r="AS545" s="139"/>
      <c r="AT545" s="124"/>
      <c r="AU545" s="122"/>
      <c r="AV545" s="123"/>
      <c r="AW545" s="139"/>
      <c r="AX545" s="124"/>
    </row>
    <row r="546" spans="1:50" ht="14.4" customHeight="1">
      <c r="A546" s="245">
        <f>IF(D546=0," ",RANK(D546,$D$3:$D$1041,0))</f>
        <v>543</v>
      </c>
      <c r="B546" s="246">
        <v>543</v>
      </c>
      <c r="C546" s="107" t="s">
        <v>2431</v>
      </c>
      <c r="D546" s="115">
        <f>I546+M546+Q546+U546+Y546+AC546+AG546+AK546+AO546+AW546+AS546</f>
        <v>35</v>
      </c>
      <c r="E546" s="115">
        <f>J546+N546+R546+V546+Z546+AD546+AH546+AL546+AP546+AX546+AT546</f>
        <v>10</v>
      </c>
      <c r="F546" s="119">
        <f>COUNTA(H546,L546,P546,T546,X546,AB546,AF546,AJ546,AN546,AV546,AR546)</f>
        <v>1</v>
      </c>
      <c r="G546" s="125"/>
      <c r="H546" s="5"/>
      <c r="I546" s="140"/>
      <c r="J546" s="126"/>
      <c r="K546" s="120"/>
      <c r="L546" s="98"/>
      <c r="M546" s="144"/>
      <c r="N546" s="129"/>
      <c r="O546" s="146"/>
      <c r="P546" s="98"/>
      <c r="Q546" s="144"/>
      <c r="R546" s="147"/>
      <c r="S546" s="121">
        <f>VLOOKUP(C546,'4'!$B$2:$I$1053,3,FALSE)</f>
        <v>4.2928240740740739E-2</v>
      </c>
      <c r="T546" s="14">
        <f>VLOOKUP(C546,'4'!$B$2:$I$1053,4,FALSE)</f>
        <v>61</v>
      </c>
      <c r="U546" s="140">
        <f>VLOOKUP(T546,Баллы!$A$2:$B$101,2)+V546/2</f>
        <v>35</v>
      </c>
      <c r="V546" s="130">
        <f>VLOOKUP(C546,'4'!$B$2:$I$1053,6,FALSE)</f>
        <v>10</v>
      </c>
      <c r="W546" s="149"/>
      <c r="X546" s="98"/>
      <c r="Y546" s="144"/>
      <c r="Z546" s="147"/>
      <c r="AA546" s="148"/>
      <c r="AB546" s="98"/>
      <c r="AC546" s="144"/>
      <c r="AD546" s="129"/>
      <c r="AE546" s="136"/>
      <c r="AF546" s="5"/>
      <c r="AG546" s="140"/>
      <c r="AH546" s="126"/>
      <c r="AI546" s="155"/>
      <c r="AJ546" s="123"/>
      <c r="AK546" s="139"/>
      <c r="AL546" s="124"/>
      <c r="AM546" s="155"/>
      <c r="AN546" s="123"/>
      <c r="AO546" s="139"/>
      <c r="AP546" s="124"/>
      <c r="AQ546" s="122"/>
      <c r="AR546" s="123"/>
      <c r="AS546" s="139"/>
      <c r="AT546" s="124"/>
      <c r="AU546" s="122"/>
      <c r="AV546" s="123"/>
      <c r="AW546" s="139"/>
      <c r="AX546" s="124"/>
    </row>
    <row r="547" spans="1:50" ht="14.4" customHeight="1">
      <c r="A547" s="245">
        <f>IF(D547=0," ",RANK(D547,$D$3:$D$1041,0))</f>
        <v>543</v>
      </c>
      <c r="B547" s="246">
        <v>543</v>
      </c>
      <c r="C547" s="108" t="s">
        <v>1173</v>
      </c>
      <c r="D547" s="115">
        <f>I547+M547+Q547+U547+Y547+AC547+AG547+AK547+AO547+AW547+AS547</f>
        <v>35</v>
      </c>
      <c r="E547" s="115">
        <f>J547+N547+R547+V547+Z547+AD547+AH547+AL547+AP547+AX547+AT547</f>
        <v>10</v>
      </c>
      <c r="F547" s="119">
        <f>COUNTA(H547,L547,P547,T547,X547,AB547,AF547,AJ547,AN547,AV547,AR547)</f>
        <v>1</v>
      </c>
      <c r="G547" s="125"/>
      <c r="H547" s="5"/>
      <c r="I547" s="140"/>
      <c r="J547" s="126"/>
      <c r="K547" s="120"/>
      <c r="L547" s="98"/>
      <c r="M547" s="144"/>
      <c r="N547" s="129"/>
      <c r="O547" s="146"/>
      <c r="P547" s="98"/>
      <c r="Q547" s="144"/>
      <c r="R547" s="147"/>
      <c r="S547" s="121"/>
      <c r="T547" s="5"/>
      <c r="U547" s="140"/>
      <c r="V547" s="130"/>
      <c r="W547" s="149">
        <f>VLOOKUP(C547,'5'!$B$50:$H$423,3,FALSE)</f>
        <v>5.6018518518518523E-2</v>
      </c>
      <c r="X547" s="98">
        <f>VLOOKUP(C547,'5'!$B$50:$H$423,4,FALSE)</f>
        <v>61</v>
      </c>
      <c r="Y547" s="144">
        <f>VLOOKUP(X547,Баллы!$A$2:$B$101,2)+Z547/2</f>
        <v>35</v>
      </c>
      <c r="Z547" s="147">
        <f>VLOOKUP(C547,'5'!$B$50:$H$423,6,FALSE)</f>
        <v>10</v>
      </c>
      <c r="AA547" s="148"/>
      <c r="AB547" s="98"/>
      <c r="AC547" s="144"/>
      <c r="AD547" s="129"/>
      <c r="AE547" s="136"/>
      <c r="AF547" s="5"/>
      <c r="AG547" s="140"/>
      <c r="AH547" s="126"/>
      <c r="AI547" s="155"/>
      <c r="AJ547" s="123"/>
      <c r="AK547" s="139"/>
      <c r="AL547" s="124"/>
      <c r="AM547" s="155"/>
      <c r="AN547" s="123"/>
      <c r="AO547" s="139"/>
      <c r="AP547" s="124"/>
      <c r="AQ547" s="122"/>
      <c r="AR547" s="123"/>
      <c r="AS547" s="139"/>
      <c r="AT547" s="124"/>
      <c r="AU547" s="122"/>
      <c r="AV547" s="123"/>
      <c r="AW547" s="139"/>
      <c r="AX547" s="124"/>
    </row>
    <row r="548" spans="1:50" ht="14.4" customHeight="1">
      <c r="A548" s="245">
        <f>IF(D548=0," ",RANK(D548,$D$3:$D$1041,0))</f>
        <v>543</v>
      </c>
      <c r="B548" s="246">
        <v>546</v>
      </c>
      <c r="C548" s="104" t="s">
        <v>6277</v>
      </c>
      <c r="D548" s="115">
        <f>I548+M548+Q548+U548+Y548+AC548+AG548+AK548+AO548+AW548+AS548</f>
        <v>35</v>
      </c>
      <c r="E548" s="115">
        <f>J548+N548+R548+V548+Z548+AD548+AH548+AL548+AP548+AX548+AT548</f>
        <v>8</v>
      </c>
      <c r="F548" s="119">
        <f>COUNTA(H548,L548,P548,T548,X548,AB548,AF548,AJ548,AN548,AV548,AR548)</f>
        <v>1</v>
      </c>
      <c r="G548" s="125"/>
      <c r="H548" s="5"/>
      <c r="I548" s="140"/>
      <c r="J548" s="126"/>
      <c r="K548" s="120"/>
      <c r="L548" s="98"/>
      <c r="M548" s="144"/>
      <c r="N548" s="129"/>
      <c r="O548" s="146"/>
      <c r="P548" s="98"/>
      <c r="Q548" s="144"/>
      <c r="R548" s="147"/>
      <c r="S548" s="121"/>
      <c r="T548" s="5"/>
      <c r="U548" s="140"/>
      <c r="V548" s="130"/>
      <c r="W548" s="149"/>
      <c r="X548" s="98"/>
      <c r="Y548" s="144"/>
      <c r="Z548" s="147"/>
      <c r="AA548" s="148"/>
      <c r="AB548" s="98"/>
      <c r="AC548" s="144"/>
      <c r="AD548" s="129"/>
      <c r="AE548" s="136"/>
      <c r="AF548" s="5"/>
      <c r="AG548" s="140"/>
      <c r="AH548" s="126"/>
      <c r="AI548" s="155"/>
      <c r="AJ548" s="123"/>
      <c r="AK548" s="139"/>
      <c r="AL548" s="124"/>
      <c r="AM548" s="155"/>
      <c r="AN548" s="123"/>
      <c r="AO548" s="139"/>
      <c r="AP548" s="124"/>
      <c r="AQ548" s="122"/>
      <c r="AR548" s="123"/>
      <c r="AS548" s="139"/>
      <c r="AT548" s="124"/>
      <c r="AU548" s="122">
        <f>VLOOKUP(C548,'11'!$B$9:$H$521,3,FALSE)</f>
        <v>4.207175925925926E-2</v>
      </c>
      <c r="AV548" s="123">
        <f>VLOOKUP(C548,'11'!$B$9:$H$521,4,FALSE)</f>
        <v>60</v>
      </c>
      <c r="AW548" s="139">
        <f>VLOOKUP(AV548,Баллы!$A$2:$B$101,2)+AX548/2</f>
        <v>35</v>
      </c>
      <c r="AX548" s="124">
        <f>VLOOKUP(C548,'11'!$B$9:$H$521,6,FALSE)</f>
        <v>8</v>
      </c>
    </row>
    <row r="549" spans="1:50" ht="14.4" customHeight="1">
      <c r="A549" s="245">
        <f>IF(D549=0," ",RANK(D549,$D$3:$D$1041,0))</f>
        <v>547</v>
      </c>
      <c r="B549" s="246">
        <v>547</v>
      </c>
      <c r="C549" s="104" t="s">
        <v>968</v>
      </c>
      <c r="D549" s="115">
        <f>I549+M549+Q549+U549+Y549+AC549+AG549+AK549+AO549+AW549+AS549</f>
        <v>34.5</v>
      </c>
      <c r="E549" s="115">
        <f>J549+N549+R549+V549+Z549+AD549+AH549+AL549+AP549+AX549+AT549</f>
        <v>15</v>
      </c>
      <c r="F549" s="119">
        <f>COUNTA(H549,L549,P549,T549,X549,AB549,AF549,AJ549,AN549,AV549,AR549)</f>
        <v>1</v>
      </c>
      <c r="G549" s="125"/>
      <c r="H549" s="5"/>
      <c r="I549" s="140"/>
      <c r="J549" s="126"/>
      <c r="K549" s="120">
        <f>VLOOKUP(C549,'2'!$B$101:$H$575,3,FALSE)</f>
        <v>7.1759259259259259E-2</v>
      </c>
      <c r="L549" s="98">
        <f>VLOOKUP(C549,'2'!$B$101:$H$575,4,FALSE)</f>
        <v>64</v>
      </c>
      <c r="M549" s="144">
        <f>VLOOKUP(L549,Баллы!$A$2:$B$101,2)+N549/2</f>
        <v>34.5</v>
      </c>
      <c r="N549" s="129">
        <f>VLOOKUP(C549,'2'!$B$101:$H$575,6,FALSE)</f>
        <v>15</v>
      </c>
      <c r="O549" s="146"/>
      <c r="P549" s="98"/>
      <c r="Q549" s="144"/>
      <c r="R549" s="147"/>
      <c r="S549" s="121"/>
      <c r="T549" s="5"/>
      <c r="U549" s="140"/>
      <c r="V549" s="130"/>
      <c r="W549" s="149"/>
      <c r="X549" s="98"/>
      <c r="Y549" s="144"/>
      <c r="Z549" s="147"/>
      <c r="AA549" s="148"/>
      <c r="AB549" s="98"/>
      <c r="AC549" s="144"/>
      <c r="AD549" s="129"/>
      <c r="AE549" s="136"/>
      <c r="AF549" s="5"/>
      <c r="AG549" s="140"/>
      <c r="AH549" s="126"/>
      <c r="AI549" s="155"/>
      <c r="AJ549" s="123"/>
      <c r="AK549" s="139"/>
      <c r="AL549" s="124"/>
      <c r="AM549" s="155"/>
      <c r="AN549" s="123"/>
      <c r="AO549" s="139"/>
      <c r="AP549" s="124"/>
      <c r="AQ549" s="122"/>
      <c r="AR549" s="123"/>
      <c r="AS549" s="139"/>
      <c r="AT549" s="124"/>
      <c r="AU549" s="122"/>
      <c r="AV549" s="123"/>
      <c r="AW549" s="139"/>
      <c r="AX549" s="124"/>
    </row>
    <row r="550" spans="1:50" ht="14.4" customHeight="1">
      <c r="A550" s="245">
        <f>IF(D550=0," ",RANK(D550,$D$3:$D$1041,0))</f>
        <v>547</v>
      </c>
      <c r="B550" s="246">
        <v>548</v>
      </c>
      <c r="C550" s="104" t="s">
        <v>849</v>
      </c>
      <c r="D550" s="115">
        <f>I550+M550+Q550+U550+Y550+AC550+AG550+AK550+AO550+AW550+AS550</f>
        <v>34.5</v>
      </c>
      <c r="E550" s="115">
        <f>J550+N550+R550+V550+Z550+AD550+AH550+AL550+AP550+AX550+AT550</f>
        <v>5</v>
      </c>
      <c r="F550" s="119">
        <f>COUNTA(H550,L550,P550,T550,X550,AB550,AF550,AJ550,AN550,AV550,AR550)</f>
        <v>1</v>
      </c>
      <c r="G550" s="125"/>
      <c r="H550" s="5"/>
      <c r="I550" s="140"/>
      <c r="J550" s="126"/>
      <c r="K550" s="120">
        <f>VLOOKUP(C550,'2'!$B$101:$H$575,3,FALSE)</f>
        <v>2.6493055555555558E-2</v>
      </c>
      <c r="L550" s="98">
        <f>VLOOKUP(C550,'2'!$B$101:$H$575,4,FALSE)</f>
        <v>59</v>
      </c>
      <c r="M550" s="144">
        <f>VLOOKUP(L550,Баллы!$A$2:$B$101,2)+N550/2</f>
        <v>34.5</v>
      </c>
      <c r="N550" s="129">
        <f>VLOOKUP(C550,'2'!$B$101:$H$575,6,FALSE)</f>
        <v>5</v>
      </c>
      <c r="O550" s="146"/>
      <c r="P550" s="98"/>
      <c r="Q550" s="144"/>
      <c r="R550" s="147"/>
      <c r="S550" s="121"/>
      <c r="T550" s="5"/>
      <c r="U550" s="140"/>
      <c r="V550" s="130"/>
      <c r="W550" s="149"/>
      <c r="X550" s="98"/>
      <c r="Y550" s="144"/>
      <c r="Z550" s="147"/>
      <c r="AA550" s="148"/>
      <c r="AB550" s="98"/>
      <c r="AC550" s="144"/>
      <c r="AD550" s="129"/>
      <c r="AE550" s="136"/>
      <c r="AF550" s="5"/>
      <c r="AG550" s="140"/>
      <c r="AH550" s="126"/>
      <c r="AI550" s="155"/>
      <c r="AJ550" s="123"/>
      <c r="AK550" s="139"/>
      <c r="AL550" s="124"/>
      <c r="AM550" s="155"/>
      <c r="AN550" s="123"/>
      <c r="AO550" s="139"/>
      <c r="AP550" s="124"/>
      <c r="AQ550" s="122"/>
      <c r="AR550" s="123"/>
      <c r="AS550" s="139"/>
      <c r="AT550" s="124"/>
      <c r="AU550" s="122"/>
      <c r="AV550" s="123"/>
      <c r="AW550" s="139"/>
      <c r="AX550" s="124"/>
    </row>
    <row r="551" spans="1:50" ht="14.4" customHeight="1">
      <c r="A551" s="245">
        <f>IF(D551=0," ",RANK(D551,$D$3:$D$1041,0))</f>
        <v>547</v>
      </c>
      <c r="B551" s="246">
        <v>548</v>
      </c>
      <c r="C551" s="283" t="s">
        <v>5108</v>
      </c>
      <c r="D551" s="115">
        <f>I551+M551+Q551+U551+Y551+AC551+AG551+AK551+AO551+AW551+AS551</f>
        <v>34.5</v>
      </c>
      <c r="E551" s="115">
        <f>J551+N551+R551+V551+Z551+AD551+AH551+AL551+AP551+AX551+AT551</f>
        <v>5</v>
      </c>
      <c r="F551" s="119">
        <f>COUNTA(H551,L551,P551,T551,X551,AB551,AF551,AJ551,AN551,AV551,AR551)</f>
        <v>1</v>
      </c>
      <c r="G551" s="125"/>
      <c r="H551" s="5"/>
      <c r="I551" s="140"/>
      <c r="J551" s="126"/>
      <c r="K551" s="120"/>
      <c r="L551" s="98"/>
      <c r="M551" s="144"/>
      <c r="N551" s="129"/>
      <c r="O551" s="146"/>
      <c r="P551" s="98"/>
      <c r="Q551" s="144"/>
      <c r="R551" s="147"/>
      <c r="S551" s="121"/>
      <c r="T551" s="5"/>
      <c r="U551" s="140"/>
      <c r="V551" s="130"/>
      <c r="W551" s="149"/>
      <c r="X551" s="98"/>
      <c r="Y551" s="144"/>
      <c r="Z551" s="147"/>
      <c r="AA551" s="148"/>
      <c r="AB551" s="98"/>
      <c r="AC551" s="144"/>
      <c r="AD551" s="129"/>
      <c r="AE551" s="136"/>
      <c r="AF551" s="5"/>
      <c r="AG551" s="140"/>
      <c r="AH551" s="126"/>
      <c r="AI551" s="155"/>
      <c r="AJ551" s="123"/>
      <c r="AK551" s="139"/>
      <c r="AL551" s="124"/>
      <c r="AM551" s="155">
        <f>VLOOKUP(C551,'9'!$B$2:$H$1187,3,FALSE)</f>
        <v>2.2627314814814815E-2</v>
      </c>
      <c r="AN551" s="123">
        <f>VLOOKUP(C551,'9'!$B$2:$H$1187,4,FALSE)</f>
        <v>59</v>
      </c>
      <c r="AO551" s="139">
        <f>VLOOKUP(AN551,Баллы!$A$2:$B$101,2)+AP551/2</f>
        <v>34.5</v>
      </c>
      <c r="AP551" s="124">
        <f>VLOOKUP(C551,'9'!$B$2:$H$1187,6,FALSE)</f>
        <v>5</v>
      </c>
      <c r="AQ551" s="122"/>
      <c r="AR551" s="123"/>
      <c r="AS551" s="139"/>
      <c r="AT551" s="124"/>
      <c r="AU551" s="122"/>
      <c r="AV551" s="123"/>
      <c r="AW551" s="139"/>
      <c r="AX551" s="124"/>
    </row>
    <row r="552" spans="1:50" ht="14.4" customHeight="1">
      <c r="A552" s="245">
        <f>IF(D552=0," ",RANK(D552,$D$3:$D$1041,0))</f>
        <v>550</v>
      </c>
      <c r="B552" s="246">
        <v>550</v>
      </c>
      <c r="C552" s="107" t="s">
        <v>2339</v>
      </c>
      <c r="D552" s="115">
        <f>I552+M552+Q552+U552+Y552+AC552+AG552+AK552+AO552+AW552+AS552</f>
        <v>34</v>
      </c>
      <c r="E552" s="115">
        <f>J552+N552+R552+V552+Z552+AD552+AH552+AL552+AP552+AX552+AT552</f>
        <v>10</v>
      </c>
      <c r="F552" s="119">
        <f>COUNTA(H552,L552,P552,T552,X552,AB552,AF552,AJ552,AN552,AV552,AR552)</f>
        <v>1</v>
      </c>
      <c r="G552" s="125"/>
      <c r="H552" s="5"/>
      <c r="I552" s="140"/>
      <c r="J552" s="126"/>
      <c r="K552" s="120"/>
      <c r="L552" s="98"/>
      <c r="M552" s="144"/>
      <c r="N552" s="129"/>
      <c r="O552" s="146"/>
      <c r="P552" s="98"/>
      <c r="Q552" s="144"/>
      <c r="R552" s="147"/>
      <c r="S552" s="121">
        <f>VLOOKUP(C552,'4'!$B$2:$I$1053,3,FALSE)</f>
        <v>4.3124999999999997E-2</v>
      </c>
      <c r="T552" s="14">
        <f>VLOOKUP(C552,'4'!$B$2:$I$1053,4,FALSE)</f>
        <v>62</v>
      </c>
      <c r="U552" s="140">
        <f>VLOOKUP(T552,Баллы!$A$2:$B$101,2)+V552/2</f>
        <v>34</v>
      </c>
      <c r="V552" s="130">
        <f>VLOOKUP(C552,'4'!$B$2:$I$1053,6,FALSE)</f>
        <v>10</v>
      </c>
      <c r="W552" s="149"/>
      <c r="X552" s="98"/>
      <c r="Y552" s="144"/>
      <c r="Z552" s="147"/>
      <c r="AA552" s="148"/>
      <c r="AB552" s="98"/>
      <c r="AC552" s="144"/>
      <c r="AD552" s="129"/>
      <c r="AE552" s="136"/>
      <c r="AF552" s="5"/>
      <c r="AG552" s="140"/>
      <c r="AH552" s="126"/>
      <c r="AI552" s="155"/>
      <c r="AJ552" s="123"/>
      <c r="AK552" s="139"/>
      <c r="AL552" s="124"/>
      <c r="AM552" s="155"/>
      <c r="AN552" s="123"/>
      <c r="AO552" s="139"/>
      <c r="AP552" s="124"/>
      <c r="AQ552" s="122"/>
      <c r="AR552" s="123"/>
      <c r="AS552" s="139"/>
      <c r="AT552" s="124"/>
      <c r="AU552" s="122"/>
      <c r="AV552" s="123"/>
      <c r="AW552" s="139"/>
      <c r="AX552" s="124"/>
    </row>
    <row r="553" spans="1:50" ht="14.4" customHeight="1">
      <c r="A553" s="245">
        <f>IF(D553=0," ",RANK(D553,$D$3:$D$1041,0))</f>
        <v>550</v>
      </c>
      <c r="B553" s="246">
        <v>550</v>
      </c>
      <c r="C553" s="108" t="s">
        <v>136</v>
      </c>
      <c r="D553" s="115">
        <f>I553+M553+Q553+U553+Y553+AC553+AG553+AK553+AO553+AW553+AS553</f>
        <v>34</v>
      </c>
      <c r="E553" s="115">
        <f>J553+N553+R553+V553+Z553+AD553+AH553+AL553+AP553+AX553+AT553</f>
        <v>10</v>
      </c>
      <c r="F553" s="119">
        <f>COUNTA(H553,L553,P553,T553,X553,AB553,AF553,AJ553,AN553,AV553,AR553)</f>
        <v>1</v>
      </c>
      <c r="G553" s="125"/>
      <c r="H553" s="5"/>
      <c r="I553" s="140"/>
      <c r="J553" s="126"/>
      <c r="K553" s="120"/>
      <c r="L553" s="98"/>
      <c r="M553" s="144"/>
      <c r="N553" s="129"/>
      <c r="O553" s="146"/>
      <c r="P553" s="98"/>
      <c r="Q553" s="144"/>
      <c r="R553" s="147"/>
      <c r="S553" s="121"/>
      <c r="T553" s="5"/>
      <c r="U553" s="140"/>
      <c r="V553" s="130"/>
      <c r="W553" s="149">
        <f>VLOOKUP(C553,'5'!$B$50:$H$423,3,FALSE)</f>
        <v>5.6458333333333333E-2</v>
      </c>
      <c r="X553" s="98">
        <f>VLOOKUP(C553,'5'!$B$50:$H$423,4,FALSE)</f>
        <v>62</v>
      </c>
      <c r="Y553" s="144">
        <f>VLOOKUP(X553,Баллы!$A$2:$B$101,2)+Z553/2</f>
        <v>34</v>
      </c>
      <c r="Z553" s="147">
        <f>VLOOKUP(C553,'5'!$B$50:$H$423,6,FALSE)</f>
        <v>10</v>
      </c>
      <c r="AA553" s="148"/>
      <c r="AB553" s="98"/>
      <c r="AC553" s="144"/>
      <c r="AD553" s="129"/>
      <c r="AE553" s="136"/>
      <c r="AF553" s="5"/>
      <c r="AG553" s="140"/>
      <c r="AH553" s="126"/>
      <c r="AI553" s="155"/>
      <c r="AJ553" s="123"/>
      <c r="AK553" s="139"/>
      <c r="AL553" s="124"/>
      <c r="AM553" s="155"/>
      <c r="AN553" s="123"/>
      <c r="AO553" s="139"/>
      <c r="AP553" s="124"/>
      <c r="AQ553" s="122"/>
      <c r="AR553" s="123"/>
      <c r="AS553" s="139"/>
      <c r="AT553" s="124"/>
      <c r="AU553" s="122"/>
      <c r="AV553" s="123"/>
      <c r="AW553" s="139"/>
      <c r="AX553" s="124"/>
    </row>
    <row r="554" spans="1:50" ht="14.4" customHeight="1">
      <c r="A554" s="245">
        <f>IF(D554=0," ",RANK(D554,$D$3:$D$1041,0))</f>
        <v>552</v>
      </c>
      <c r="B554" s="246">
        <v>552</v>
      </c>
      <c r="C554" s="104" t="s">
        <v>969</v>
      </c>
      <c r="D554" s="115">
        <f>I554+M554+Q554+U554+Y554+AC554+AG554+AK554+AO554+AW554+AS554</f>
        <v>33.5</v>
      </c>
      <c r="E554" s="115">
        <f>J554+N554+R554+V554+Z554+AD554+AH554+AL554+AP554+AX554+AT554</f>
        <v>15</v>
      </c>
      <c r="F554" s="119">
        <f>COUNTA(H554,L554,P554,T554,X554,AB554,AF554,AJ554,AN554,AV554,AR554)</f>
        <v>1</v>
      </c>
      <c r="G554" s="125"/>
      <c r="H554" s="5"/>
      <c r="I554" s="140"/>
      <c r="J554" s="126"/>
      <c r="K554" s="120">
        <f>VLOOKUP(C554,'2'!$B$101:$H$575,3,FALSE)</f>
        <v>7.1909722222222222E-2</v>
      </c>
      <c r="L554" s="98">
        <f>VLOOKUP(C554,'2'!$B$101:$H$575,4,FALSE)</f>
        <v>65</v>
      </c>
      <c r="M554" s="144">
        <f>VLOOKUP(L554,Баллы!$A$2:$B$101,2)+N554/2</f>
        <v>33.5</v>
      </c>
      <c r="N554" s="129">
        <f>VLOOKUP(C554,'2'!$B$101:$H$575,6,FALSE)</f>
        <v>15</v>
      </c>
      <c r="O554" s="146"/>
      <c r="P554" s="98"/>
      <c r="Q554" s="144"/>
      <c r="R554" s="147"/>
      <c r="S554" s="121"/>
      <c r="T554" s="5"/>
      <c r="U554" s="140"/>
      <c r="V554" s="130"/>
      <c r="W554" s="149"/>
      <c r="X554" s="98"/>
      <c r="Y554" s="144"/>
      <c r="Z554" s="147"/>
      <c r="AA554" s="148"/>
      <c r="AB554" s="98"/>
      <c r="AC554" s="144"/>
      <c r="AD554" s="129"/>
      <c r="AE554" s="136"/>
      <c r="AF554" s="5"/>
      <c r="AG554" s="140"/>
      <c r="AH554" s="126"/>
      <c r="AI554" s="155"/>
      <c r="AJ554" s="123"/>
      <c r="AK554" s="139"/>
      <c r="AL554" s="124"/>
      <c r="AM554" s="155"/>
      <c r="AN554" s="123"/>
      <c r="AO554" s="139"/>
      <c r="AP554" s="124"/>
      <c r="AQ554" s="122"/>
      <c r="AR554" s="123"/>
      <c r="AS554" s="139"/>
      <c r="AT554" s="124"/>
      <c r="AU554" s="122"/>
      <c r="AV554" s="123"/>
      <c r="AW554" s="139"/>
      <c r="AX554" s="124"/>
    </row>
    <row r="555" spans="1:50" ht="14.4" customHeight="1">
      <c r="A555" s="245">
        <f>IF(D555=0," ",RANK(D555,$D$3:$D$1041,0))</f>
        <v>552</v>
      </c>
      <c r="B555" s="246">
        <v>552</v>
      </c>
      <c r="C555" s="104" t="s">
        <v>6252</v>
      </c>
      <c r="D555" s="115">
        <f>I555+M555+Q555+U555+Y555+AC555+AG555+AK555+AO555+AW555+AS555</f>
        <v>33.5</v>
      </c>
      <c r="E555" s="115">
        <f>J555+N555+R555+V555+Z555+AD555+AH555+AL555+AP555+AX555+AT555</f>
        <v>15</v>
      </c>
      <c r="F555" s="119">
        <f>COUNTA(H555,L555,P555,T555,X555,AB555,AF555,AJ555,AN555,AV555,AR555)</f>
        <v>1</v>
      </c>
      <c r="G555" s="125"/>
      <c r="H555" s="5"/>
      <c r="I555" s="140"/>
      <c r="J555" s="126"/>
      <c r="K555" s="120"/>
      <c r="L555" s="98"/>
      <c r="M555" s="144"/>
      <c r="N555" s="129"/>
      <c r="O555" s="146"/>
      <c r="P555" s="98"/>
      <c r="Q555" s="144"/>
      <c r="R555" s="147"/>
      <c r="S555" s="121"/>
      <c r="T555" s="5"/>
      <c r="U555" s="140"/>
      <c r="V555" s="130"/>
      <c r="W555" s="149"/>
      <c r="X555" s="98"/>
      <c r="Y555" s="144"/>
      <c r="Z555" s="147"/>
      <c r="AA555" s="148"/>
      <c r="AB555" s="98"/>
      <c r="AC555" s="144"/>
      <c r="AD555" s="129"/>
      <c r="AE555" s="136"/>
      <c r="AF555" s="5"/>
      <c r="AG555" s="140"/>
      <c r="AH555" s="126"/>
      <c r="AI555" s="155"/>
      <c r="AJ555" s="123"/>
      <c r="AK555" s="139"/>
      <c r="AL555" s="124"/>
      <c r="AM555" s="155"/>
      <c r="AN555" s="123"/>
      <c r="AO555" s="139"/>
      <c r="AP555" s="124"/>
      <c r="AQ555" s="122"/>
      <c r="AR555" s="123"/>
      <c r="AS555" s="139"/>
      <c r="AT555" s="124"/>
      <c r="AU555" s="122">
        <f>VLOOKUP(C555,'11'!$B$9:$H$521,3,FALSE)</f>
        <v>8.4074074074074079E-2</v>
      </c>
      <c r="AV555" s="123">
        <f>VLOOKUP(C555,'11'!$B$9:$H$521,4,FALSE)</f>
        <v>65</v>
      </c>
      <c r="AW555" s="139">
        <f>VLOOKUP(AV555,Баллы!$A$2:$B$101,2)+AX555/2</f>
        <v>33.5</v>
      </c>
      <c r="AX555" s="124">
        <f>VLOOKUP(C555,'11'!$B$9:$H$521,6,FALSE)</f>
        <v>15</v>
      </c>
    </row>
    <row r="556" spans="1:50" ht="14.4" customHeight="1">
      <c r="A556" s="245">
        <f>IF(D556=0," ",RANK(D556,$D$3:$D$1041,0))</f>
        <v>554</v>
      </c>
      <c r="B556" s="246">
        <v>554</v>
      </c>
      <c r="C556" s="104" t="s">
        <v>666</v>
      </c>
      <c r="D556" s="115">
        <f>I556+M556+Q556+U556+Y556+AC556+AG556+AK556+AO556+AW556+AS556</f>
        <v>33</v>
      </c>
      <c r="E556" s="115">
        <f>J556+N556+R556+V556+Z556+AD556+AH556+AL556+AP556+AX556+AT556</f>
        <v>10</v>
      </c>
      <c r="F556" s="119">
        <f>COUNTA(H556,L556,P556,T556,X556,AB556,AF556,AJ556,AN556,AV556,AR556)</f>
        <v>1</v>
      </c>
      <c r="G556" s="125">
        <f>VLOOKUP(C556,'1'!$B$46:$H$384,3,FALSE)</f>
        <v>5.3043981481481484E-2</v>
      </c>
      <c r="H556" s="5">
        <f>VLOOKUP(C556,'1'!$B$46:$H$384,4,FALSE)</f>
        <v>63</v>
      </c>
      <c r="I556" s="140">
        <f>VLOOKUP(H556,Баллы!$A$2:$B$101,2)+J556/2</f>
        <v>33</v>
      </c>
      <c r="J556" s="126">
        <f>VLOOKUP(C556,'1'!$B$46:$H$384,6,FALSE)</f>
        <v>10</v>
      </c>
      <c r="K556" s="120"/>
      <c r="L556" s="98"/>
      <c r="M556" s="144"/>
      <c r="N556" s="129"/>
      <c r="O556" s="146"/>
      <c r="P556" s="98"/>
      <c r="Q556" s="144"/>
      <c r="R556" s="147"/>
      <c r="S556" s="121"/>
      <c r="T556" s="5"/>
      <c r="U556" s="140"/>
      <c r="V556" s="130"/>
      <c r="W556" s="149"/>
      <c r="X556" s="98"/>
      <c r="Y556" s="144"/>
      <c r="Z556" s="147"/>
      <c r="AA556" s="148"/>
      <c r="AB556" s="98"/>
      <c r="AC556" s="144"/>
      <c r="AD556" s="129"/>
      <c r="AE556" s="136"/>
      <c r="AF556" s="5"/>
      <c r="AG556" s="140"/>
      <c r="AH556" s="126"/>
      <c r="AI556" s="155"/>
      <c r="AJ556" s="123"/>
      <c r="AK556" s="139"/>
      <c r="AL556" s="124"/>
      <c r="AM556" s="155"/>
      <c r="AN556" s="123"/>
      <c r="AO556" s="139"/>
      <c r="AP556" s="124"/>
      <c r="AQ556" s="122"/>
      <c r="AR556" s="123"/>
      <c r="AS556" s="139"/>
      <c r="AT556" s="124"/>
      <c r="AU556" s="122"/>
      <c r="AV556" s="123"/>
      <c r="AW556" s="139"/>
      <c r="AX556" s="124"/>
    </row>
    <row r="557" spans="1:50" ht="14.4" customHeight="1">
      <c r="A557" s="245">
        <f>IF(D557=0," ",RANK(D557,$D$3:$D$1041,0))</f>
        <v>554</v>
      </c>
      <c r="B557" s="246">
        <v>554</v>
      </c>
      <c r="C557" s="107" t="s">
        <v>1559</v>
      </c>
      <c r="D557" s="115">
        <f>I557+M557+Q557+U557+Y557+AC557+AG557+AK557+AO557+AW557+AS557</f>
        <v>33</v>
      </c>
      <c r="E557" s="115">
        <f>J557+N557+R557+V557+Z557+AD557+AH557+AL557+AP557+AX557+AT557</f>
        <v>10</v>
      </c>
      <c r="F557" s="119">
        <f>COUNTA(H557,L557,P557,T557,X557,AB557,AF557,AJ557,AN557,AV557,AR557)</f>
        <v>1</v>
      </c>
      <c r="G557" s="125"/>
      <c r="H557" s="5"/>
      <c r="I557" s="140"/>
      <c r="J557" s="126"/>
      <c r="K557" s="120"/>
      <c r="L557" s="98"/>
      <c r="M557" s="144"/>
      <c r="N557" s="129"/>
      <c r="O557" s="146"/>
      <c r="P557" s="98"/>
      <c r="Q557" s="144"/>
      <c r="R557" s="147"/>
      <c r="S557" s="121">
        <f>VLOOKUP(C557,'4'!$B$2:$I$1053,3,FALSE)</f>
        <v>4.3159722222222224E-2</v>
      </c>
      <c r="T557" s="14">
        <f>VLOOKUP(C557,'4'!$B$2:$I$1053,4,FALSE)</f>
        <v>63</v>
      </c>
      <c r="U557" s="140">
        <f>VLOOKUP(T557,Баллы!$A$2:$B$101,2)+V557/2</f>
        <v>33</v>
      </c>
      <c r="V557" s="130">
        <f>VLOOKUP(C557,'4'!$B$2:$I$1053,6,FALSE)</f>
        <v>10</v>
      </c>
      <c r="W557" s="149"/>
      <c r="X557" s="98"/>
      <c r="Y557" s="144"/>
      <c r="Z557" s="147"/>
      <c r="AA557" s="148"/>
      <c r="AB557" s="98"/>
      <c r="AC557" s="144"/>
      <c r="AD557" s="129"/>
      <c r="AE557" s="136"/>
      <c r="AF557" s="5"/>
      <c r="AG557" s="140"/>
      <c r="AH557" s="126"/>
      <c r="AI557" s="155"/>
      <c r="AJ557" s="123"/>
      <c r="AK557" s="139"/>
      <c r="AL557" s="124"/>
      <c r="AM557" s="155"/>
      <c r="AN557" s="123"/>
      <c r="AO557" s="139"/>
      <c r="AP557" s="124"/>
      <c r="AQ557" s="122"/>
      <c r="AR557" s="123"/>
      <c r="AS557" s="139"/>
      <c r="AT557" s="124"/>
      <c r="AU557" s="122"/>
      <c r="AV557" s="123"/>
      <c r="AW557" s="139"/>
      <c r="AX557" s="124"/>
    </row>
    <row r="558" spans="1:50" ht="14.4" customHeight="1">
      <c r="A558" s="245">
        <f>IF(D558=0," ",RANK(D558,$D$3:$D$1041,0))</f>
        <v>554</v>
      </c>
      <c r="B558" s="246">
        <v>556</v>
      </c>
      <c r="C558" s="104" t="s">
        <v>6278</v>
      </c>
      <c r="D558" s="115">
        <f>I558+M558+Q558+U558+Y558+AC558+AG558+AK558+AO558+AW558+AS558</f>
        <v>33</v>
      </c>
      <c r="E558" s="115">
        <f>J558+N558+R558+V558+Z558+AD558+AH558+AL558+AP558+AX558+AT558</f>
        <v>8</v>
      </c>
      <c r="F558" s="119">
        <f>COUNTA(H558,L558,P558,T558,X558,AB558,AF558,AJ558,AN558,AV558,AR558)</f>
        <v>1</v>
      </c>
      <c r="G558" s="125"/>
      <c r="H558" s="5"/>
      <c r="I558" s="140"/>
      <c r="J558" s="126"/>
      <c r="K558" s="120"/>
      <c r="L558" s="98"/>
      <c r="M558" s="144"/>
      <c r="N558" s="129"/>
      <c r="O558" s="146"/>
      <c r="P558" s="98"/>
      <c r="Q558" s="144"/>
      <c r="R558" s="147"/>
      <c r="S558" s="121"/>
      <c r="T558" s="5"/>
      <c r="U558" s="140"/>
      <c r="V558" s="130"/>
      <c r="W558" s="149"/>
      <c r="X558" s="98"/>
      <c r="Y558" s="144"/>
      <c r="Z558" s="147"/>
      <c r="AA558" s="148"/>
      <c r="AB558" s="98"/>
      <c r="AC558" s="144"/>
      <c r="AD558" s="129"/>
      <c r="AE558" s="136"/>
      <c r="AF558" s="5"/>
      <c r="AG558" s="140"/>
      <c r="AH558" s="126"/>
      <c r="AI558" s="155"/>
      <c r="AJ558" s="123"/>
      <c r="AK558" s="139"/>
      <c r="AL558" s="124"/>
      <c r="AM558" s="155"/>
      <c r="AN558" s="123"/>
      <c r="AO558" s="139"/>
      <c r="AP558" s="124"/>
      <c r="AQ558" s="122"/>
      <c r="AR558" s="123"/>
      <c r="AS558" s="139"/>
      <c r="AT558" s="124"/>
      <c r="AU558" s="122">
        <f>VLOOKUP(C558,'11'!$B$9:$H$521,3,FALSE)</f>
        <v>4.2465277777777775E-2</v>
      </c>
      <c r="AV558" s="123">
        <f>VLOOKUP(C558,'11'!$B$9:$H$521,4,FALSE)</f>
        <v>62</v>
      </c>
      <c r="AW558" s="139">
        <f>VLOOKUP(AV558,Баллы!$A$2:$B$101,2)+AX558/2</f>
        <v>33</v>
      </c>
      <c r="AX558" s="124">
        <f>VLOOKUP(C558,'11'!$B$9:$H$521,6,FALSE)</f>
        <v>8</v>
      </c>
    </row>
    <row r="559" spans="1:50" ht="14.4" customHeight="1">
      <c r="A559" s="245">
        <f>IF(D559=0," ",RANK(D559,$D$3:$D$1041,0))</f>
        <v>557</v>
      </c>
      <c r="B559" s="246">
        <v>557</v>
      </c>
      <c r="C559" s="104" t="s">
        <v>6253</v>
      </c>
      <c r="D559" s="115">
        <f>I559+M559+Q559+U559+Y559+AC559+AG559+AK559+AO559+AW559+AS559</f>
        <v>32.5</v>
      </c>
      <c r="E559" s="115">
        <f>J559+N559+R559+V559+Z559+AD559+AH559+AL559+AP559+AX559+AT559</f>
        <v>15</v>
      </c>
      <c r="F559" s="119">
        <f>COUNTA(H559,L559,P559,T559,X559,AB559,AF559,AJ559,AN559,AV559,AR559)</f>
        <v>1</v>
      </c>
      <c r="G559" s="125"/>
      <c r="H559" s="5"/>
      <c r="I559" s="140"/>
      <c r="J559" s="126"/>
      <c r="K559" s="120"/>
      <c r="L559" s="98"/>
      <c r="M559" s="144"/>
      <c r="N559" s="129"/>
      <c r="O559" s="146"/>
      <c r="P559" s="98"/>
      <c r="Q559" s="144"/>
      <c r="R559" s="147"/>
      <c r="S559" s="121"/>
      <c r="T559" s="5"/>
      <c r="U559" s="140"/>
      <c r="V559" s="130"/>
      <c r="W559" s="149"/>
      <c r="X559" s="98"/>
      <c r="Y559" s="144"/>
      <c r="Z559" s="147"/>
      <c r="AA559" s="148"/>
      <c r="AB559" s="98"/>
      <c r="AC559" s="144"/>
      <c r="AD559" s="129"/>
      <c r="AE559" s="136"/>
      <c r="AF559" s="5"/>
      <c r="AG559" s="140"/>
      <c r="AH559" s="126"/>
      <c r="AI559" s="155"/>
      <c r="AJ559" s="123"/>
      <c r="AK559" s="139"/>
      <c r="AL559" s="124"/>
      <c r="AM559" s="155"/>
      <c r="AN559" s="123"/>
      <c r="AO559" s="139"/>
      <c r="AP559" s="124"/>
      <c r="AQ559" s="122"/>
      <c r="AR559" s="123"/>
      <c r="AS559" s="139"/>
      <c r="AT559" s="124"/>
      <c r="AU559" s="122">
        <f>VLOOKUP(C559,'11'!$B$9:$H$521,3,FALSE)</f>
        <v>8.413194444444444E-2</v>
      </c>
      <c r="AV559" s="123">
        <f>VLOOKUP(C559,'11'!$B$9:$H$521,4,FALSE)</f>
        <v>66</v>
      </c>
      <c r="AW559" s="139">
        <f>VLOOKUP(AV559,Баллы!$A$2:$B$101,2)+AX559/2</f>
        <v>32.5</v>
      </c>
      <c r="AX559" s="124">
        <f>VLOOKUP(C559,'11'!$B$9:$H$521,6,FALSE)</f>
        <v>15</v>
      </c>
    </row>
    <row r="560" spans="1:50" ht="14.4" customHeight="1">
      <c r="A560" s="245">
        <f>IF(D560=0," ",RANK(D560,$D$3:$D$1041,0))</f>
        <v>557</v>
      </c>
      <c r="B560" s="246">
        <v>558</v>
      </c>
      <c r="C560" s="283" t="s">
        <v>5303</v>
      </c>
      <c r="D560" s="115">
        <f>I560+M560+Q560+U560+Y560+AC560+AG560+AK560+AO560+AW560+AS560</f>
        <v>32.5</v>
      </c>
      <c r="E560" s="115">
        <f>J560+N560+R560+V560+Z560+AD560+AH560+AL560+AP560+AX560+AT560</f>
        <v>13</v>
      </c>
      <c r="F560" s="119">
        <f>COUNTA(H560,L560,P560,T560,X560,AB560,AF560,AJ560,AN560,AV560,AR560)</f>
        <v>2</v>
      </c>
      <c r="G560" s="125"/>
      <c r="H560" s="5"/>
      <c r="I560" s="140"/>
      <c r="J560" s="126"/>
      <c r="K560" s="120"/>
      <c r="L560" s="98"/>
      <c r="M560" s="144"/>
      <c r="N560" s="129"/>
      <c r="O560" s="146"/>
      <c r="P560" s="98"/>
      <c r="Q560" s="144"/>
      <c r="R560" s="147"/>
      <c r="S560" s="121"/>
      <c r="T560" s="5"/>
      <c r="U560" s="140"/>
      <c r="V560" s="130"/>
      <c r="W560" s="149"/>
      <c r="X560" s="98"/>
      <c r="Y560" s="144"/>
      <c r="Z560" s="147"/>
      <c r="AA560" s="148"/>
      <c r="AB560" s="98"/>
      <c r="AC560" s="144"/>
      <c r="AD560" s="129"/>
      <c r="AE560" s="136"/>
      <c r="AF560" s="5"/>
      <c r="AG560" s="140"/>
      <c r="AH560" s="126"/>
      <c r="AI560" s="155"/>
      <c r="AJ560" s="123"/>
      <c r="AK560" s="139"/>
      <c r="AL560" s="124"/>
      <c r="AM560" s="155">
        <f>VLOOKUP(C560,'9'!$B$2:$H$1187,3,FALSE)</f>
        <v>2.6643518518518518E-2</v>
      </c>
      <c r="AN560" s="123">
        <f>VLOOKUP(C560,'9'!$B$2:$H$1187,4,FALSE)</f>
        <v>176</v>
      </c>
      <c r="AO560" s="139">
        <f>VLOOKUP(AN560,Баллы!$A$2:$B$101,2)+AP560/2</f>
        <v>3.5</v>
      </c>
      <c r="AP560" s="124">
        <f>VLOOKUP(C560,'9'!$B$2:$H$1187,6,FALSE)</f>
        <v>5</v>
      </c>
      <c r="AQ560" s="122"/>
      <c r="AR560" s="123"/>
      <c r="AS560" s="139"/>
      <c r="AT560" s="124"/>
      <c r="AU560" s="122">
        <f>VLOOKUP(C560,'11'!$B$9:$H$521,3,FALSE)</f>
        <v>4.2812500000000003E-2</v>
      </c>
      <c r="AV560" s="123">
        <f>VLOOKUP(C560,'11'!$B$9:$H$521,4,FALSE)</f>
        <v>66</v>
      </c>
      <c r="AW560" s="139">
        <f>VLOOKUP(AV560,Баллы!$A$2:$B$101,2)+AX560/2</f>
        <v>29</v>
      </c>
      <c r="AX560" s="124">
        <f>VLOOKUP(C560,'11'!$B$9:$H$521,6,FALSE)</f>
        <v>8</v>
      </c>
    </row>
    <row r="561" spans="1:50" ht="14.4" customHeight="1">
      <c r="A561" s="245">
        <f>IF(D561=0," ",RANK(D561,$D$3:$D$1041,0))</f>
        <v>557</v>
      </c>
      <c r="B561" s="246">
        <v>559</v>
      </c>
      <c r="C561" s="107" t="s">
        <v>1796</v>
      </c>
      <c r="D561" s="115">
        <f>I561+M561+Q561+U561+Y561+AC561+AG561+AK561+AO561+AW561+AS561</f>
        <v>32.5</v>
      </c>
      <c r="E561" s="115">
        <f>J561+N561+R561+V561+Z561+AD561+AH561+AL561+AP561+AX561+AT561</f>
        <v>5</v>
      </c>
      <c r="F561" s="119">
        <f>COUNTA(H561,L561,P561,T561,X561,AB561,AF561,AJ561,AN561,AV561,AR561)</f>
        <v>1</v>
      </c>
      <c r="G561" s="125"/>
      <c r="H561" s="5"/>
      <c r="I561" s="140"/>
      <c r="J561" s="126"/>
      <c r="K561" s="120"/>
      <c r="L561" s="98"/>
      <c r="M561" s="144"/>
      <c r="N561" s="129"/>
      <c r="O561" s="146"/>
      <c r="P561" s="98"/>
      <c r="Q561" s="144"/>
      <c r="R561" s="147"/>
      <c r="S561" s="121">
        <f>VLOOKUP(C561,'4'!$B$2:$I$1053,3,FALSE)</f>
        <v>1.9814814814814816E-2</v>
      </c>
      <c r="T561" s="5">
        <f>VLOOKUP(C561,'4'!$B$2:$I$1053,4,FALSE)</f>
        <v>61</v>
      </c>
      <c r="U561" s="140">
        <f>VLOOKUP(T561,Баллы!$A$2:$B$101,2)+V561/2</f>
        <v>32.5</v>
      </c>
      <c r="V561" s="130">
        <f>VLOOKUP(C561,'4'!$B$2:$I$1053,6,FALSE)</f>
        <v>5</v>
      </c>
      <c r="W561" s="149"/>
      <c r="X561" s="98"/>
      <c r="Y561" s="144"/>
      <c r="Z561" s="147"/>
      <c r="AA561" s="148"/>
      <c r="AB561" s="98"/>
      <c r="AC561" s="144"/>
      <c r="AD561" s="129"/>
      <c r="AE561" s="136"/>
      <c r="AF561" s="5"/>
      <c r="AG561" s="140"/>
      <c r="AH561" s="126"/>
      <c r="AI561" s="155"/>
      <c r="AJ561" s="123"/>
      <c r="AK561" s="139"/>
      <c r="AL561" s="124"/>
      <c r="AM561" s="155"/>
      <c r="AN561" s="123"/>
      <c r="AO561" s="139"/>
      <c r="AP561" s="124"/>
      <c r="AQ561" s="122"/>
      <c r="AR561" s="123"/>
      <c r="AS561" s="139"/>
      <c r="AT561" s="124"/>
      <c r="AU561" s="122"/>
      <c r="AV561" s="123"/>
      <c r="AW561" s="139"/>
      <c r="AX561" s="124"/>
    </row>
    <row r="562" spans="1:50" ht="14.4" customHeight="1">
      <c r="A562" s="245">
        <f>IF(D562=0," ",RANK(D562,$D$3:$D$1041,0))</f>
        <v>560</v>
      </c>
      <c r="B562" s="246">
        <v>560</v>
      </c>
      <c r="C562" s="104" t="s">
        <v>667</v>
      </c>
      <c r="D562" s="115">
        <f>I562+M562+Q562+U562+Y562+AC562+AG562+AK562+AO562+AW562+AS562</f>
        <v>32</v>
      </c>
      <c r="E562" s="115">
        <f>J562+N562+R562+V562+Z562+AD562+AH562+AL562+AP562+AX562+AT562</f>
        <v>10</v>
      </c>
      <c r="F562" s="119">
        <f>COUNTA(H562,L562,P562,T562,X562,AB562,AF562,AJ562,AN562,AV562,AR562)</f>
        <v>1</v>
      </c>
      <c r="G562" s="125">
        <f>VLOOKUP(C562,'1'!$B$46:$H$384,3,FALSE)</f>
        <v>5.3831018518518514E-2</v>
      </c>
      <c r="H562" s="5">
        <f>VLOOKUP(C562,'1'!$B$46:$H$384,4,FALSE)</f>
        <v>64</v>
      </c>
      <c r="I562" s="140">
        <f>VLOOKUP(H562,Баллы!$A$2:$B$101,2)+J562/2</f>
        <v>32</v>
      </c>
      <c r="J562" s="126">
        <f>VLOOKUP(C562,'1'!$B$46:$H$384,6,FALSE)</f>
        <v>10</v>
      </c>
      <c r="K562" s="120"/>
      <c r="L562" s="98"/>
      <c r="M562" s="144"/>
      <c r="N562" s="129"/>
      <c r="O562" s="146"/>
      <c r="P562" s="98"/>
      <c r="Q562" s="144"/>
      <c r="R562" s="147"/>
      <c r="S562" s="121"/>
      <c r="T562" s="5"/>
      <c r="U562" s="140"/>
      <c r="V562" s="130"/>
      <c r="W562" s="149"/>
      <c r="X562" s="98"/>
      <c r="Y562" s="144"/>
      <c r="Z562" s="147"/>
      <c r="AA562" s="148"/>
      <c r="AB562" s="98"/>
      <c r="AC562" s="144"/>
      <c r="AD562" s="129"/>
      <c r="AE562" s="136"/>
      <c r="AF562" s="5"/>
      <c r="AG562" s="140"/>
      <c r="AH562" s="126"/>
      <c r="AI562" s="155"/>
      <c r="AJ562" s="123"/>
      <c r="AK562" s="139"/>
      <c r="AL562" s="124"/>
      <c r="AM562" s="155"/>
      <c r="AN562" s="123"/>
      <c r="AO562" s="139"/>
      <c r="AP562" s="124"/>
      <c r="AQ562" s="122"/>
      <c r="AR562" s="123"/>
      <c r="AS562" s="139"/>
      <c r="AT562" s="124"/>
      <c r="AU562" s="122"/>
      <c r="AV562" s="123"/>
      <c r="AW562" s="139"/>
      <c r="AX562" s="124"/>
    </row>
    <row r="563" spans="1:50" ht="14.4" customHeight="1">
      <c r="A563" s="245">
        <f>IF(D563=0," ",RANK(D563,$D$3:$D$1041,0))</f>
        <v>560</v>
      </c>
      <c r="B563" s="246">
        <v>560</v>
      </c>
      <c r="C563" s="107" t="s">
        <v>1697</v>
      </c>
      <c r="D563" s="115">
        <f>I563+M563+Q563+U563+Y563+AC563+AG563+AK563+AO563+AW563+AS563</f>
        <v>32</v>
      </c>
      <c r="E563" s="115">
        <f>J563+N563+R563+V563+Z563+AD563+AH563+AL563+AP563+AX563+AT563</f>
        <v>10</v>
      </c>
      <c r="F563" s="119">
        <f>COUNTA(H563,L563,P563,T563,X563,AB563,AF563,AJ563,AN563,AV563,AR563)</f>
        <v>1</v>
      </c>
      <c r="G563" s="125"/>
      <c r="H563" s="5"/>
      <c r="I563" s="140"/>
      <c r="J563" s="126"/>
      <c r="K563" s="120"/>
      <c r="L563" s="98"/>
      <c r="M563" s="144"/>
      <c r="N563" s="129"/>
      <c r="O563" s="146"/>
      <c r="P563" s="98"/>
      <c r="Q563" s="144"/>
      <c r="R563" s="147"/>
      <c r="S563" s="121">
        <f>VLOOKUP(C563,'4'!$B$2:$I$1053,3,FALSE)</f>
        <v>4.3171296296296298E-2</v>
      </c>
      <c r="T563" s="14">
        <f>VLOOKUP(C563,'4'!$B$2:$I$1053,4,FALSE)</f>
        <v>64</v>
      </c>
      <c r="U563" s="140">
        <f>VLOOKUP(T563,Баллы!$A$2:$B$101,2)+V563/2</f>
        <v>32</v>
      </c>
      <c r="V563" s="130">
        <f>VLOOKUP(C563,'4'!$B$2:$I$1053,6,FALSE)</f>
        <v>10</v>
      </c>
      <c r="W563" s="149"/>
      <c r="X563" s="98"/>
      <c r="Y563" s="144"/>
      <c r="Z563" s="147"/>
      <c r="AA563" s="148"/>
      <c r="AB563" s="98"/>
      <c r="AC563" s="144"/>
      <c r="AD563" s="129"/>
      <c r="AE563" s="136"/>
      <c r="AF563" s="5"/>
      <c r="AG563" s="140"/>
      <c r="AH563" s="126"/>
      <c r="AI563" s="155"/>
      <c r="AJ563" s="123"/>
      <c r="AK563" s="139"/>
      <c r="AL563" s="124"/>
      <c r="AM563" s="155"/>
      <c r="AN563" s="123"/>
      <c r="AO563" s="139"/>
      <c r="AP563" s="124"/>
      <c r="AQ563" s="122"/>
      <c r="AR563" s="123"/>
      <c r="AS563" s="139"/>
      <c r="AT563" s="124"/>
      <c r="AU563" s="122"/>
      <c r="AV563" s="123"/>
      <c r="AW563" s="139"/>
      <c r="AX563" s="124"/>
    </row>
    <row r="564" spans="1:50" ht="14.4" customHeight="1">
      <c r="A564" s="245">
        <f>IF(D564=0," ",RANK(D564,$D$3:$D$1041,0))</f>
        <v>560</v>
      </c>
      <c r="B564" s="246">
        <v>560</v>
      </c>
      <c r="C564" s="283" t="s">
        <v>4625</v>
      </c>
      <c r="D564" s="115">
        <f>I564+M564+Q564+U564+Y564+AC564+AG564+AK564+AO564+AW564+AS564</f>
        <v>32</v>
      </c>
      <c r="E564" s="115">
        <f>J564+N564+R564+V564+Z564+AD564+AH564+AL564+AP564+AX564+AT564</f>
        <v>10</v>
      </c>
      <c r="F564" s="119">
        <f>COUNTA(H564,L564,P564,T564,X564,AB564,AF564,AJ564,AN564,AV564,AR564)</f>
        <v>1</v>
      </c>
      <c r="G564" s="125"/>
      <c r="H564" s="5"/>
      <c r="I564" s="140"/>
      <c r="J564" s="126"/>
      <c r="K564" s="120"/>
      <c r="L564" s="98"/>
      <c r="M564" s="144"/>
      <c r="N564" s="129"/>
      <c r="O564" s="146"/>
      <c r="P564" s="98"/>
      <c r="Q564" s="144"/>
      <c r="R564" s="147"/>
      <c r="S564" s="121"/>
      <c r="T564" s="5"/>
      <c r="U564" s="140"/>
      <c r="V564" s="130"/>
      <c r="W564" s="149"/>
      <c r="X564" s="98"/>
      <c r="Y564" s="144"/>
      <c r="Z564" s="147"/>
      <c r="AA564" s="148"/>
      <c r="AB564" s="98"/>
      <c r="AC564" s="144"/>
      <c r="AD564" s="129"/>
      <c r="AE564" s="136"/>
      <c r="AF564" s="5"/>
      <c r="AG564" s="140"/>
      <c r="AH564" s="126"/>
      <c r="AI564" s="155"/>
      <c r="AJ564" s="123"/>
      <c r="AK564" s="139"/>
      <c r="AL564" s="124"/>
      <c r="AM564" s="155">
        <f>VLOOKUP(C564,'9'!$B$2:$H$1187,3,FALSE)</f>
        <v>4.3657407407407409E-2</v>
      </c>
      <c r="AN564" s="123">
        <f>VLOOKUP(C564,'9'!$B$2:$H$1187,4,FALSE)</f>
        <v>64</v>
      </c>
      <c r="AO564" s="139">
        <f>VLOOKUP(AN564,Баллы!$A$2:$B$101,2)+AP564/2</f>
        <v>32</v>
      </c>
      <c r="AP564" s="124">
        <f>VLOOKUP(C564,'9'!$B$2:$H$1187,6,FALSE)</f>
        <v>10</v>
      </c>
      <c r="AQ564" s="122"/>
      <c r="AR564" s="123"/>
      <c r="AS564" s="139"/>
      <c r="AT564" s="124"/>
      <c r="AU564" s="122"/>
      <c r="AV564" s="123"/>
      <c r="AW564" s="139"/>
      <c r="AX564" s="124"/>
    </row>
    <row r="565" spans="1:50" ht="14.4" customHeight="1">
      <c r="A565" s="245">
        <f>IF(D565=0," ",RANK(D565,$D$3:$D$1041,0))</f>
        <v>563</v>
      </c>
      <c r="B565" s="246">
        <v>563</v>
      </c>
      <c r="C565" s="104" t="s">
        <v>6254</v>
      </c>
      <c r="D565" s="115">
        <f>I565+M565+Q565+U565+Y565+AC565+AG565+AK565+AO565+AW565+AS565</f>
        <v>31.5</v>
      </c>
      <c r="E565" s="115">
        <f>J565+N565+R565+V565+Z565+AD565+AH565+AL565+AP565+AX565+AT565</f>
        <v>15</v>
      </c>
      <c r="F565" s="119">
        <f>COUNTA(H565,L565,P565,T565,X565,AB565,AF565,AJ565,AN565,AV565,AR565)</f>
        <v>1</v>
      </c>
      <c r="G565" s="125"/>
      <c r="H565" s="5"/>
      <c r="I565" s="140"/>
      <c r="J565" s="126"/>
      <c r="K565" s="120"/>
      <c r="L565" s="98"/>
      <c r="M565" s="144"/>
      <c r="N565" s="129"/>
      <c r="O565" s="146"/>
      <c r="P565" s="98"/>
      <c r="Q565" s="144"/>
      <c r="R565" s="147"/>
      <c r="S565" s="121"/>
      <c r="T565" s="5"/>
      <c r="U565" s="140"/>
      <c r="V565" s="130"/>
      <c r="W565" s="149"/>
      <c r="X565" s="98"/>
      <c r="Y565" s="144"/>
      <c r="Z565" s="147"/>
      <c r="AA565" s="148"/>
      <c r="AB565" s="98"/>
      <c r="AC565" s="144"/>
      <c r="AD565" s="129"/>
      <c r="AE565" s="136"/>
      <c r="AF565" s="5"/>
      <c r="AG565" s="140"/>
      <c r="AH565" s="126"/>
      <c r="AI565" s="155"/>
      <c r="AJ565" s="123"/>
      <c r="AK565" s="139"/>
      <c r="AL565" s="124"/>
      <c r="AM565" s="155"/>
      <c r="AN565" s="123"/>
      <c r="AO565" s="139"/>
      <c r="AP565" s="124"/>
      <c r="AQ565" s="122"/>
      <c r="AR565" s="123"/>
      <c r="AS565" s="139"/>
      <c r="AT565" s="124"/>
      <c r="AU565" s="122">
        <f>VLOOKUP(C565,'11'!$B$9:$H$521,3,FALSE)</f>
        <v>8.5289351851851852E-2</v>
      </c>
      <c r="AV565" s="123">
        <f>VLOOKUP(C565,'11'!$B$9:$H$521,4,FALSE)</f>
        <v>67</v>
      </c>
      <c r="AW565" s="139">
        <f>VLOOKUP(AV565,Баллы!$A$2:$B$101,2)+AX565/2</f>
        <v>31.5</v>
      </c>
      <c r="AX565" s="124">
        <f>VLOOKUP(C565,'11'!$B$9:$H$521,6,FALSE)</f>
        <v>15</v>
      </c>
    </row>
    <row r="566" spans="1:50" ht="14.4" customHeight="1">
      <c r="A566" s="245">
        <f>IF(D566=0," ",RANK(D566,$D$3:$D$1041,0))</f>
        <v>563</v>
      </c>
      <c r="B566" s="246">
        <v>564</v>
      </c>
      <c r="C566" s="107" t="s">
        <v>1807</v>
      </c>
      <c r="D566" s="115">
        <f>I566+M566+Q566+U566+Y566+AC566+AG566+AK566+AO566+AW566+AS566</f>
        <v>31.5</v>
      </c>
      <c r="E566" s="115">
        <f>J566+N566+R566+V566+Z566+AD566+AH566+AL566+AP566+AX566+AT566</f>
        <v>5</v>
      </c>
      <c r="F566" s="119">
        <f>COUNTA(H566,L566,P566,T566,X566,AB566,AF566,AJ566,AN566,AV566,AR566)</f>
        <v>1</v>
      </c>
      <c r="G566" s="125"/>
      <c r="H566" s="5"/>
      <c r="I566" s="140"/>
      <c r="J566" s="126"/>
      <c r="K566" s="120"/>
      <c r="L566" s="98"/>
      <c r="M566" s="144"/>
      <c r="N566" s="129"/>
      <c r="O566" s="146"/>
      <c r="P566" s="98"/>
      <c r="Q566" s="144"/>
      <c r="R566" s="147"/>
      <c r="S566" s="121">
        <f>VLOOKUP(C566,'4'!$B$2:$I$1053,3,FALSE)</f>
        <v>1.9837962962962963E-2</v>
      </c>
      <c r="T566" s="5">
        <f>VLOOKUP(C566,'4'!$B$2:$I$1053,4,FALSE)</f>
        <v>62</v>
      </c>
      <c r="U566" s="140">
        <f>VLOOKUP(T566,Баллы!$A$2:$B$101,2)+V566/2</f>
        <v>31.5</v>
      </c>
      <c r="V566" s="130">
        <f>VLOOKUP(C566,'4'!$B$2:$I$1053,6,FALSE)</f>
        <v>5</v>
      </c>
      <c r="W566" s="149"/>
      <c r="X566" s="98"/>
      <c r="Y566" s="144"/>
      <c r="Z566" s="147"/>
      <c r="AA566" s="148"/>
      <c r="AB566" s="98"/>
      <c r="AC566" s="144"/>
      <c r="AD566" s="129"/>
      <c r="AE566" s="136"/>
      <c r="AF566" s="5"/>
      <c r="AG566" s="140"/>
      <c r="AH566" s="126"/>
      <c r="AI566" s="155"/>
      <c r="AJ566" s="123"/>
      <c r="AK566" s="139"/>
      <c r="AL566" s="124"/>
      <c r="AM566" s="155"/>
      <c r="AN566" s="123"/>
      <c r="AO566" s="139"/>
      <c r="AP566" s="124"/>
      <c r="AQ566" s="122"/>
      <c r="AR566" s="123"/>
      <c r="AS566" s="139"/>
      <c r="AT566" s="124"/>
      <c r="AU566" s="122"/>
      <c r="AV566" s="123"/>
      <c r="AW566" s="139"/>
      <c r="AX566" s="124"/>
    </row>
    <row r="567" spans="1:50" ht="14.4" customHeight="1">
      <c r="A567" s="245">
        <f>IF(D567=0," ",RANK(D567,$D$3:$D$1041,0))</f>
        <v>565</v>
      </c>
      <c r="B567" s="246">
        <v>565</v>
      </c>
      <c r="C567" s="104" t="s">
        <v>2683</v>
      </c>
      <c r="D567" s="115">
        <f>I567+M567+Q567+U567+Y567+AC567+AG567+AK567+AO567+AW567+AS567</f>
        <v>31</v>
      </c>
      <c r="E567" s="115">
        <f>J567+N567+R567+V567+Z567+AD567+AH567+AL567+AP567+AX567+AT567</f>
        <v>10</v>
      </c>
      <c r="F567" s="119">
        <f>COUNTA(H567,L567,P567,T567,X567,AB567,AF567,AJ567,AN567,AV567,AR567)</f>
        <v>1</v>
      </c>
      <c r="G567" s="125">
        <f>VLOOKUP(C567,'1'!$B$46:$H$384,3,FALSE)</f>
        <v>5.4085648148148147E-2</v>
      </c>
      <c r="H567" s="5">
        <f>VLOOKUP(C567,'1'!$B$46:$H$384,4,FALSE)</f>
        <v>65</v>
      </c>
      <c r="I567" s="140">
        <f>VLOOKUP(H567,Баллы!$A$2:$B$101,2)+J567/2</f>
        <v>31</v>
      </c>
      <c r="J567" s="126">
        <f>VLOOKUP(C567,'1'!$B$46:$H$384,6,FALSE)</f>
        <v>10</v>
      </c>
      <c r="K567" s="120"/>
      <c r="L567" s="98"/>
      <c r="M567" s="144"/>
      <c r="N567" s="129"/>
      <c r="O567" s="146"/>
      <c r="P567" s="98"/>
      <c r="Q567" s="144"/>
      <c r="R567" s="147"/>
      <c r="S567" s="121"/>
      <c r="T567" s="5"/>
      <c r="U567" s="140"/>
      <c r="V567" s="130"/>
      <c r="W567" s="149"/>
      <c r="X567" s="98"/>
      <c r="Y567" s="144"/>
      <c r="Z567" s="147"/>
      <c r="AA567" s="148"/>
      <c r="AB567" s="98"/>
      <c r="AC567" s="144"/>
      <c r="AD567" s="129"/>
      <c r="AE567" s="136"/>
      <c r="AF567" s="5"/>
      <c r="AG567" s="140"/>
      <c r="AH567" s="126"/>
      <c r="AI567" s="155"/>
      <c r="AJ567" s="123"/>
      <c r="AK567" s="139"/>
      <c r="AL567" s="124"/>
      <c r="AM567" s="155"/>
      <c r="AN567" s="123"/>
      <c r="AO567" s="139"/>
      <c r="AP567" s="124"/>
      <c r="AQ567" s="122"/>
      <c r="AR567" s="123"/>
      <c r="AS567" s="139"/>
      <c r="AT567" s="124"/>
      <c r="AU567" s="122"/>
      <c r="AV567" s="123"/>
      <c r="AW567" s="139"/>
      <c r="AX567" s="124"/>
    </row>
    <row r="568" spans="1:50" ht="14.4" customHeight="1">
      <c r="A568" s="245">
        <f>IF(D568=0," ",RANK(D568,$D$3:$D$1041,0))</f>
        <v>565</v>
      </c>
      <c r="B568" s="246">
        <v>565</v>
      </c>
      <c r="C568" s="108" t="s">
        <v>1174</v>
      </c>
      <c r="D568" s="115">
        <f>I568+M568+Q568+U568+Y568+AC568+AG568+AK568+AO568+AW568+AS568</f>
        <v>31</v>
      </c>
      <c r="E568" s="115">
        <f>J568+N568+R568+V568+Z568+AD568+AH568+AL568+AP568+AX568+AT568</f>
        <v>10</v>
      </c>
      <c r="F568" s="119">
        <f>COUNTA(H568,L568,P568,T568,X568,AB568,AF568,AJ568,AN568,AV568,AR568)</f>
        <v>1</v>
      </c>
      <c r="G568" s="125"/>
      <c r="H568" s="5"/>
      <c r="I568" s="140"/>
      <c r="J568" s="126"/>
      <c r="K568" s="120"/>
      <c r="L568" s="98"/>
      <c r="M568" s="144"/>
      <c r="N568" s="129"/>
      <c r="O568" s="146"/>
      <c r="P568" s="98"/>
      <c r="Q568" s="144"/>
      <c r="R568" s="147"/>
      <c r="S568" s="121"/>
      <c r="T568" s="5"/>
      <c r="U568" s="140"/>
      <c r="V568" s="130"/>
      <c r="W568" s="149">
        <f>VLOOKUP(C568,'5'!$B$50:$H$423,3,FALSE)</f>
        <v>6.0972222222222226E-2</v>
      </c>
      <c r="X568" s="98">
        <f>VLOOKUP(C568,'5'!$B$50:$H$423,4,FALSE)</f>
        <v>65</v>
      </c>
      <c r="Y568" s="144">
        <f>VLOOKUP(X568,Баллы!$A$2:$B$101,2)+Z568/2</f>
        <v>31</v>
      </c>
      <c r="Z568" s="147">
        <f>VLOOKUP(C568,'5'!$B$50:$H$423,6,FALSE)</f>
        <v>10</v>
      </c>
      <c r="AA568" s="148"/>
      <c r="AB568" s="98"/>
      <c r="AC568" s="144"/>
      <c r="AD568" s="129"/>
      <c r="AE568" s="136"/>
      <c r="AF568" s="5"/>
      <c r="AG568" s="140"/>
      <c r="AH568" s="126"/>
      <c r="AI568" s="155"/>
      <c r="AJ568" s="123"/>
      <c r="AK568" s="139"/>
      <c r="AL568" s="124"/>
      <c r="AM568" s="155"/>
      <c r="AN568" s="123"/>
      <c r="AO568" s="139"/>
      <c r="AP568" s="124"/>
      <c r="AQ568" s="122"/>
      <c r="AR568" s="123"/>
      <c r="AS568" s="139"/>
      <c r="AT568" s="124"/>
      <c r="AU568" s="122"/>
      <c r="AV568" s="123"/>
      <c r="AW568" s="139"/>
      <c r="AX568" s="124"/>
    </row>
    <row r="569" spans="1:50" ht="14.4" customHeight="1">
      <c r="A569" s="245">
        <f>IF(D569=0," ",RANK(D569,$D$3:$D$1041,0))</f>
        <v>567</v>
      </c>
      <c r="B569" s="246">
        <v>567</v>
      </c>
      <c r="C569" s="104" t="s">
        <v>851</v>
      </c>
      <c r="D569" s="115">
        <f>I569+M569+Q569+U569+Y569+AC569+AG569+AK569+AO569+AW569+AS569</f>
        <v>30.5</v>
      </c>
      <c r="E569" s="115">
        <f>J569+N569+R569+V569+Z569+AD569+AH569+AL569+AP569+AX569+AT569</f>
        <v>5</v>
      </c>
      <c r="F569" s="119">
        <f>COUNTA(H569,L569,P569,T569,X569,AB569,AF569,AJ569,AN569,AV569,AR569)</f>
        <v>1</v>
      </c>
      <c r="G569" s="125"/>
      <c r="H569" s="5"/>
      <c r="I569" s="140"/>
      <c r="J569" s="126"/>
      <c r="K569" s="120">
        <f>VLOOKUP(C569,'2'!$B$101:$H$575,3,FALSE)</f>
        <v>2.71875E-2</v>
      </c>
      <c r="L569" s="98">
        <f>VLOOKUP(C569,'2'!$B$101:$H$575,4,FALSE)</f>
        <v>63</v>
      </c>
      <c r="M569" s="144">
        <f>VLOOKUP(L569,Баллы!$A$2:$B$101,2)+N569/2</f>
        <v>30.5</v>
      </c>
      <c r="N569" s="129">
        <f>VLOOKUP(C569,'2'!$B$101:$H$575,6,FALSE)</f>
        <v>5</v>
      </c>
      <c r="O569" s="146"/>
      <c r="P569" s="98"/>
      <c r="Q569" s="144"/>
      <c r="R569" s="147"/>
      <c r="S569" s="121"/>
      <c r="T569" s="5"/>
      <c r="U569" s="140"/>
      <c r="V569" s="130"/>
      <c r="W569" s="149"/>
      <c r="X569" s="98"/>
      <c r="Y569" s="144"/>
      <c r="Z569" s="147"/>
      <c r="AA569" s="148"/>
      <c r="AB569" s="98"/>
      <c r="AC569" s="144"/>
      <c r="AD569" s="129"/>
      <c r="AE569" s="136"/>
      <c r="AF569" s="5"/>
      <c r="AG569" s="140"/>
      <c r="AH569" s="126"/>
      <c r="AI569" s="155"/>
      <c r="AJ569" s="123"/>
      <c r="AK569" s="139"/>
      <c r="AL569" s="124"/>
      <c r="AM569" s="155"/>
      <c r="AN569" s="123"/>
      <c r="AO569" s="139"/>
      <c r="AP569" s="124"/>
      <c r="AQ569" s="122"/>
      <c r="AR569" s="123"/>
      <c r="AS569" s="139"/>
      <c r="AT569" s="124"/>
      <c r="AU569" s="122"/>
      <c r="AV569" s="123"/>
      <c r="AW569" s="139"/>
      <c r="AX569" s="124"/>
    </row>
    <row r="570" spans="1:50" ht="14.4" customHeight="1">
      <c r="A570" s="245">
        <f>IF(D570=0," ",RANK(D570,$D$3:$D$1041,0))</f>
        <v>567</v>
      </c>
      <c r="B570" s="246">
        <v>567</v>
      </c>
      <c r="C570" s="107" t="s">
        <v>1468</v>
      </c>
      <c r="D570" s="115">
        <f>I570+M570+Q570+U570+Y570+AC570+AG570+AK570+AO570+AW570+AS570</f>
        <v>30.5</v>
      </c>
      <c r="E570" s="115">
        <f>J570+N570+R570+V570+Z570+AD570+AH570+AL570+AP570+AX570+AT570</f>
        <v>5</v>
      </c>
      <c r="F570" s="119">
        <f>COUNTA(H570,L570,P570,T570,X570,AB570,AF570,AJ570,AN570,AV570,AR570)</f>
        <v>1</v>
      </c>
      <c r="G570" s="125"/>
      <c r="H570" s="5"/>
      <c r="I570" s="140"/>
      <c r="J570" s="126"/>
      <c r="K570" s="120"/>
      <c r="L570" s="98"/>
      <c r="M570" s="144"/>
      <c r="N570" s="129"/>
      <c r="O570" s="146"/>
      <c r="P570" s="98"/>
      <c r="Q570" s="144"/>
      <c r="R570" s="147"/>
      <c r="S570" s="121">
        <f>VLOOKUP(C570,'4'!$B$2:$I$1053,3,FALSE)</f>
        <v>1.9872685185185184E-2</v>
      </c>
      <c r="T570" s="5">
        <f>VLOOKUP(C570,'4'!$B$2:$I$1053,4,FALSE)</f>
        <v>63</v>
      </c>
      <c r="U570" s="140">
        <f>VLOOKUP(T570,Баллы!$A$2:$B$101,2)+V570/2</f>
        <v>30.5</v>
      </c>
      <c r="V570" s="130">
        <f>VLOOKUP(C570,'4'!$B$2:$I$1053,6,FALSE)</f>
        <v>5</v>
      </c>
      <c r="W570" s="149"/>
      <c r="X570" s="98"/>
      <c r="Y570" s="144"/>
      <c r="Z570" s="147"/>
      <c r="AA570" s="148"/>
      <c r="AB570" s="98"/>
      <c r="AC570" s="144"/>
      <c r="AD570" s="129"/>
      <c r="AE570" s="136"/>
      <c r="AF570" s="5"/>
      <c r="AG570" s="140"/>
      <c r="AH570" s="126"/>
      <c r="AI570" s="155"/>
      <c r="AJ570" s="123"/>
      <c r="AK570" s="139"/>
      <c r="AL570" s="124"/>
      <c r="AM570" s="155"/>
      <c r="AN570" s="123"/>
      <c r="AO570" s="139"/>
      <c r="AP570" s="124"/>
      <c r="AQ570" s="122"/>
      <c r="AR570" s="123"/>
      <c r="AS570" s="139"/>
      <c r="AT570" s="124"/>
      <c r="AU570" s="122"/>
      <c r="AV570" s="123"/>
      <c r="AW570" s="139"/>
      <c r="AX570" s="124"/>
    </row>
    <row r="571" spans="1:50" ht="14.4" customHeight="1">
      <c r="A571" s="245">
        <f>IF(D571=0," ",RANK(D571,$D$3:$D$1041,0))</f>
        <v>567</v>
      </c>
      <c r="B571" s="246">
        <v>567</v>
      </c>
      <c r="C571" s="283" t="s">
        <v>5706</v>
      </c>
      <c r="D571" s="115">
        <f>I571+M571+Q571+U571+Y571+AC571+AG571+AK571+AO571+AW571+AS571</f>
        <v>30.5</v>
      </c>
      <c r="E571" s="115">
        <f>J571+N571+R571+V571+Z571+AD571+AH571+AL571+AP571+AX571+AT571</f>
        <v>5</v>
      </c>
      <c r="F571" s="119">
        <f>COUNTA(H571,L571,P571,T571,X571,AB571,AF571,AJ571,AN571,AV571,AR571)</f>
        <v>1</v>
      </c>
      <c r="G571" s="125"/>
      <c r="H571" s="5"/>
      <c r="I571" s="140"/>
      <c r="J571" s="126"/>
      <c r="K571" s="120"/>
      <c r="L571" s="98"/>
      <c r="M571" s="144"/>
      <c r="N571" s="129"/>
      <c r="O571" s="146"/>
      <c r="P571" s="98"/>
      <c r="Q571" s="144"/>
      <c r="R571" s="147"/>
      <c r="S571" s="121"/>
      <c r="T571" s="5"/>
      <c r="U571" s="140"/>
      <c r="V571" s="130"/>
      <c r="W571" s="149"/>
      <c r="X571" s="98"/>
      <c r="Y571" s="144"/>
      <c r="Z571" s="147"/>
      <c r="AA571" s="148"/>
      <c r="AB571" s="98"/>
      <c r="AC571" s="144"/>
      <c r="AD571" s="129"/>
      <c r="AE571" s="136"/>
      <c r="AF571" s="5"/>
      <c r="AG571" s="140"/>
      <c r="AH571" s="126"/>
      <c r="AI571" s="155"/>
      <c r="AJ571" s="123"/>
      <c r="AK571" s="139"/>
      <c r="AL571" s="124"/>
      <c r="AM571" s="155">
        <f>VLOOKUP(C571,'9'!$B$2:$H$1187,3,FALSE)</f>
        <v>2.2939814814814816E-2</v>
      </c>
      <c r="AN571" s="123">
        <f>VLOOKUP(C571,'9'!$B$2:$H$1187,4,FALSE)</f>
        <v>63</v>
      </c>
      <c r="AO571" s="139">
        <f>VLOOKUP(AN571,Баллы!$A$2:$B$101,2)+AP571/2</f>
        <v>30.5</v>
      </c>
      <c r="AP571" s="124">
        <f>VLOOKUP(C571,'9'!$B$2:$H$1187,6,FALSE)</f>
        <v>5</v>
      </c>
      <c r="AQ571" s="122"/>
      <c r="AR571" s="123"/>
      <c r="AS571" s="139"/>
      <c r="AT571" s="124"/>
      <c r="AU571" s="122"/>
      <c r="AV571" s="123"/>
      <c r="AW571" s="139"/>
      <c r="AX571" s="124"/>
    </row>
    <row r="572" spans="1:50" ht="14.4" customHeight="1">
      <c r="A572" s="245">
        <f>IF(D572=0," ",RANK(D572,$D$3:$D$1041,0))</f>
        <v>570</v>
      </c>
      <c r="B572" s="246">
        <v>570</v>
      </c>
      <c r="C572" s="283" t="s">
        <v>5751</v>
      </c>
      <c r="D572" s="115">
        <f>I572+M572+Q572+U572+Y572+AC572+AG572+AK572+AO572+AW572+AS572</f>
        <v>30</v>
      </c>
      <c r="E572" s="115">
        <f>J572+N572+R572+V572+Z572+AD572+AH572+AL572+AP572+AX572+AT572</f>
        <v>10</v>
      </c>
      <c r="F572" s="119">
        <f>COUNTA(H572,L572,P572,T572,X572,AB572,AF572,AJ572,AN572,AV572,AR572)</f>
        <v>1</v>
      </c>
      <c r="G572" s="125"/>
      <c r="H572" s="5"/>
      <c r="I572" s="140"/>
      <c r="J572" s="126"/>
      <c r="K572" s="121"/>
      <c r="L572" s="5"/>
      <c r="M572" s="140"/>
      <c r="N572" s="130"/>
      <c r="O572" s="125"/>
      <c r="P572" s="5"/>
      <c r="Q572" s="140"/>
      <c r="R572" s="126"/>
      <c r="S572" s="121"/>
      <c r="T572" s="5"/>
      <c r="U572" s="140"/>
      <c r="V572" s="130"/>
      <c r="W572" s="136"/>
      <c r="X572" s="5"/>
      <c r="Y572" s="140"/>
      <c r="Z572" s="126"/>
      <c r="AA572" s="171"/>
      <c r="AB572" s="5"/>
      <c r="AC572" s="140"/>
      <c r="AD572" s="130"/>
      <c r="AE572" s="136"/>
      <c r="AF572" s="5"/>
      <c r="AG572" s="140"/>
      <c r="AH572" s="126"/>
      <c r="AI572" s="155"/>
      <c r="AJ572" s="123"/>
      <c r="AK572" s="139"/>
      <c r="AL572" s="124"/>
      <c r="AM572" s="155">
        <f>VLOOKUP(C572,'9'!$B$2:$H$1187,3,FALSE)</f>
        <v>4.3680555555555556E-2</v>
      </c>
      <c r="AN572" s="123">
        <f>VLOOKUP(C572,'9'!$B$2:$H$1187,4,FALSE)</f>
        <v>66</v>
      </c>
      <c r="AO572" s="139">
        <f>VLOOKUP(AN572,Баллы!$A$2:$B$101,2)+AP572/2</f>
        <v>30</v>
      </c>
      <c r="AP572" s="124">
        <f>VLOOKUP(C572,'9'!$B$2:$H$1187,6,FALSE)</f>
        <v>10</v>
      </c>
      <c r="AQ572" s="122"/>
      <c r="AR572" s="123"/>
      <c r="AS572" s="139"/>
      <c r="AT572" s="124"/>
      <c r="AU572" s="122"/>
      <c r="AV572" s="123"/>
      <c r="AW572" s="139"/>
      <c r="AX572" s="124"/>
    </row>
    <row r="573" spans="1:50" ht="14.4" customHeight="1">
      <c r="A573" s="245">
        <f>IF(D573=0," ",RANK(D573,$D$3:$D$1041,0))</f>
        <v>570</v>
      </c>
      <c r="B573" s="246">
        <v>571</v>
      </c>
      <c r="C573" s="104" t="s">
        <v>6279</v>
      </c>
      <c r="D573" s="115">
        <f>I573+M573+Q573+U573+Y573+AC573+AG573+AK573+AO573+AW573+AS573</f>
        <v>30</v>
      </c>
      <c r="E573" s="115">
        <f>J573+N573+R573+V573+Z573+AD573+AH573+AL573+AP573+AX573+AT573</f>
        <v>8</v>
      </c>
      <c r="F573" s="119">
        <f>COUNTA(H573,L573,P573,T573,X573,AB573,AF573,AJ573,AN573,AV573,AR573)</f>
        <v>1</v>
      </c>
      <c r="G573" s="125"/>
      <c r="H573" s="5"/>
      <c r="I573" s="140"/>
      <c r="J573" s="126"/>
      <c r="K573" s="121"/>
      <c r="L573" s="5"/>
      <c r="M573" s="140"/>
      <c r="N573" s="130"/>
      <c r="O573" s="125"/>
      <c r="P573" s="5"/>
      <c r="Q573" s="140"/>
      <c r="R573" s="126"/>
      <c r="S573" s="121"/>
      <c r="T573" s="5"/>
      <c r="U573" s="140"/>
      <c r="V573" s="130"/>
      <c r="W573" s="136"/>
      <c r="X573" s="5"/>
      <c r="Y573" s="140"/>
      <c r="Z573" s="126"/>
      <c r="AA573" s="171"/>
      <c r="AB573" s="5"/>
      <c r="AC573" s="140"/>
      <c r="AD573" s="130"/>
      <c r="AE573" s="136"/>
      <c r="AF573" s="5"/>
      <c r="AG573" s="140"/>
      <c r="AH573" s="126"/>
      <c r="AI573" s="155"/>
      <c r="AJ573" s="123"/>
      <c r="AK573" s="139"/>
      <c r="AL573" s="124"/>
      <c r="AM573" s="155"/>
      <c r="AN573" s="123"/>
      <c r="AO573" s="139"/>
      <c r="AP573" s="124"/>
      <c r="AQ573" s="122"/>
      <c r="AR573" s="123"/>
      <c r="AS573" s="139"/>
      <c r="AT573" s="124"/>
      <c r="AU573" s="122">
        <f>VLOOKUP(C573,'11'!$B$9:$H$521,3,FALSE)</f>
        <v>4.2696759259259261E-2</v>
      </c>
      <c r="AV573" s="123">
        <f>VLOOKUP(C573,'11'!$B$9:$H$521,4,FALSE)</f>
        <v>65</v>
      </c>
      <c r="AW573" s="139">
        <f>VLOOKUP(AV573,Баллы!$A$2:$B$101,2)+AX573/2</f>
        <v>30</v>
      </c>
      <c r="AX573" s="124">
        <f>VLOOKUP(C573,'11'!$B$9:$H$521,6,FALSE)</f>
        <v>8</v>
      </c>
    </row>
    <row r="574" spans="1:50" ht="14.4" customHeight="1">
      <c r="A574" s="245">
        <f>IF(D574=0," ",RANK(D574,$D$3:$D$1041,0))</f>
        <v>572</v>
      </c>
      <c r="B574" s="246">
        <v>572</v>
      </c>
      <c r="C574" s="107" t="s">
        <v>1511</v>
      </c>
      <c r="D574" s="115">
        <f>I574+M574+Q574+U574+Y574+AC574+AG574+AK574+AO574+AW574+AS574</f>
        <v>29.5</v>
      </c>
      <c r="E574" s="115">
        <f>J574+N574+R574+V574+Z574+AD574+AH574+AL574+AP574+AX574+AT574</f>
        <v>5</v>
      </c>
      <c r="F574" s="119">
        <f>COUNTA(H574,L574,P574,T574,X574,AB574,AF574,AJ574,AN574,AV574,AR574)</f>
        <v>1</v>
      </c>
      <c r="G574" s="125"/>
      <c r="H574" s="5"/>
      <c r="I574" s="140"/>
      <c r="J574" s="126"/>
      <c r="K574" s="121"/>
      <c r="L574" s="5"/>
      <c r="M574" s="140"/>
      <c r="N574" s="130"/>
      <c r="O574" s="125"/>
      <c r="P574" s="5"/>
      <c r="Q574" s="140"/>
      <c r="R574" s="126"/>
      <c r="S574" s="121">
        <f>VLOOKUP(C574,'4'!$B$2:$I$1053,3,FALSE)</f>
        <v>1.9907407407407408E-2</v>
      </c>
      <c r="T574" s="5">
        <f>VLOOKUP(C574,'4'!$B$2:$I$1053,4,FALSE)</f>
        <v>64</v>
      </c>
      <c r="U574" s="140">
        <f>VLOOKUP(T574,Баллы!$A$2:$B$101,2)+V574/2</f>
        <v>29.5</v>
      </c>
      <c r="V574" s="130">
        <f>VLOOKUP(C574,'4'!$B$2:$I$1053,6,FALSE)</f>
        <v>5</v>
      </c>
      <c r="W574" s="136"/>
      <c r="X574" s="5"/>
      <c r="Y574" s="140"/>
      <c r="Z574" s="126"/>
      <c r="AA574" s="171"/>
      <c r="AB574" s="5"/>
      <c r="AC574" s="140"/>
      <c r="AD574" s="130"/>
      <c r="AE574" s="136"/>
      <c r="AF574" s="5"/>
      <c r="AG574" s="140"/>
      <c r="AH574" s="126"/>
      <c r="AI574" s="155"/>
      <c r="AJ574" s="123"/>
      <c r="AK574" s="139"/>
      <c r="AL574" s="124"/>
      <c r="AM574" s="155"/>
      <c r="AN574" s="123"/>
      <c r="AO574" s="139"/>
      <c r="AP574" s="124"/>
      <c r="AQ574" s="122"/>
      <c r="AR574" s="123"/>
      <c r="AS574" s="139"/>
      <c r="AT574" s="124"/>
      <c r="AU574" s="122"/>
      <c r="AV574" s="123"/>
      <c r="AW574" s="139"/>
      <c r="AX574" s="124"/>
    </row>
    <row r="575" spans="1:50" ht="14.4" customHeight="1">
      <c r="A575" s="245">
        <f>IF(D575=0," ",RANK(D575,$D$3:$D$1041,0))</f>
        <v>573</v>
      </c>
      <c r="B575" s="246">
        <v>573</v>
      </c>
      <c r="C575" s="104" t="s">
        <v>669</v>
      </c>
      <c r="D575" s="115">
        <f>I575+M575+Q575+U575+Y575+AC575+AG575+AK575+AO575+AW575+AS575</f>
        <v>29</v>
      </c>
      <c r="E575" s="115">
        <f>J575+N575+R575+V575+Z575+AD575+AH575+AL575+AP575+AX575+AT575</f>
        <v>10</v>
      </c>
      <c r="F575" s="119">
        <f>COUNTA(H575,L575,P575,T575,X575,AB575,AF575,AJ575,AN575,AV575,AR575)</f>
        <v>1</v>
      </c>
      <c r="G575" s="125">
        <f>VLOOKUP(C575,'1'!$B$46:$H$384,3,FALSE)</f>
        <v>5.4733796296296294E-2</v>
      </c>
      <c r="H575" s="5">
        <f>VLOOKUP(C575,'1'!$B$46:$H$384,4,FALSE)</f>
        <v>67</v>
      </c>
      <c r="I575" s="140">
        <f>VLOOKUP(H575,Баллы!$A$2:$B$101,2)+J575/2</f>
        <v>29</v>
      </c>
      <c r="J575" s="126">
        <f>VLOOKUP(C575,'1'!$B$46:$H$384,6,FALSE)</f>
        <v>10</v>
      </c>
      <c r="K575" s="121"/>
      <c r="L575" s="5"/>
      <c r="M575" s="140"/>
      <c r="N575" s="130"/>
      <c r="O575" s="125"/>
      <c r="P575" s="5"/>
      <c r="Q575" s="140"/>
      <c r="R575" s="126"/>
      <c r="S575" s="121"/>
      <c r="T575" s="5"/>
      <c r="U575" s="140"/>
      <c r="V575" s="130"/>
      <c r="W575" s="136"/>
      <c r="X575" s="5"/>
      <c r="Y575" s="140"/>
      <c r="Z575" s="126"/>
      <c r="AA575" s="171"/>
      <c r="AB575" s="5"/>
      <c r="AC575" s="140"/>
      <c r="AD575" s="130"/>
      <c r="AE575" s="136"/>
      <c r="AF575" s="5"/>
      <c r="AG575" s="140"/>
      <c r="AH575" s="126"/>
      <c r="AI575" s="155"/>
      <c r="AJ575" s="123"/>
      <c r="AK575" s="139"/>
      <c r="AL575" s="124"/>
      <c r="AM575" s="155"/>
      <c r="AN575" s="123"/>
      <c r="AO575" s="139"/>
      <c r="AP575" s="124"/>
      <c r="AQ575" s="122"/>
      <c r="AR575" s="123"/>
      <c r="AS575" s="139"/>
      <c r="AT575" s="124"/>
      <c r="AU575" s="122"/>
      <c r="AV575" s="123"/>
      <c r="AW575" s="139"/>
      <c r="AX575" s="124"/>
    </row>
    <row r="576" spans="1:50" ht="14.4" customHeight="1">
      <c r="A576" s="245">
        <f>IF(D576=0," ",RANK(D576,$D$3:$D$1041,0))</f>
        <v>573</v>
      </c>
      <c r="B576" s="246">
        <v>573</v>
      </c>
      <c r="C576" s="283" t="s">
        <v>4630</v>
      </c>
      <c r="D576" s="115">
        <f>I576+M576+Q576+U576+Y576+AC576+AG576+AK576+AO576+AW576+AS576</f>
        <v>29</v>
      </c>
      <c r="E576" s="115">
        <f>J576+N576+R576+V576+Z576+AD576+AH576+AL576+AP576+AX576+AT576</f>
        <v>10</v>
      </c>
      <c r="F576" s="119">
        <f>COUNTA(H576,L576,P576,T576,X576,AB576,AF576,AJ576,AN576,AV576,AR576)</f>
        <v>1</v>
      </c>
      <c r="G576" s="125"/>
      <c r="H576" s="5"/>
      <c r="I576" s="140"/>
      <c r="J576" s="126"/>
      <c r="K576" s="121"/>
      <c r="L576" s="5"/>
      <c r="M576" s="140"/>
      <c r="N576" s="130"/>
      <c r="O576" s="125"/>
      <c r="P576" s="5"/>
      <c r="Q576" s="140"/>
      <c r="R576" s="126"/>
      <c r="S576" s="121"/>
      <c r="T576" s="5"/>
      <c r="U576" s="140"/>
      <c r="V576" s="130"/>
      <c r="W576" s="136"/>
      <c r="X576" s="5"/>
      <c r="Y576" s="140"/>
      <c r="Z576" s="126"/>
      <c r="AA576" s="171"/>
      <c r="AB576" s="5"/>
      <c r="AC576" s="140"/>
      <c r="AD576" s="130"/>
      <c r="AE576" s="136"/>
      <c r="AF576" s="5"/>
      <c r="AG576" s="140"/>
      <c r="AH576" s="126"/>
      <c r="AI576" s="155"/>
      <c r="AJ576" s="123"/>
      <c r="AK576" s="139"/>
      <c r="AL576" s="124"/>
      <c r="AM576" s="155">
        <f>VLOOKUP(C576,'9'!$B$2:$H$1187,3,FALSE)</f>
        <v>4.3576388888888887E-2</v>
      </c>
      <c r="AN576" s="123">
        <f>VLOOKUP(C576,'9'!$B$2:$H$1187,4,FALSE)</f>
        <v>67</v>
      </c>
      <c r="AO576" s="139">
        <f>VLOOKUP(AN576,Баллы!$A$2:$B$101,2)+AP576/2</f>
        <v>29</v>
      </c>
      <c r="AP576" s="124">
        <f>VLOOKUP(C576,'9'!$B$2:$H$1187,6,FALSE)</f>
        <v>10</v>
      </c>
      <c r="AQ576" s="122"/>
      <c r="AR576" s="123"/>
      <c r="AS576" s="139"/>
      <c r="AT576" s="124"/>
      <c r="AU576" s="122"/>
      <c r="AV576" s="123"/>
      <c r="AW576" s="139"/>
      <c r="AX576" s="124"/>
    </row>
    <row r="577" spans="1:50" ht="14.4" customHeight="1">
      <c r="A577" s="245">
        <f>IF(D577=0," ",RANK(D577,$D$3:$D$1041,0))</f>
        <v>575</v>
      </c>
      <c r="B577" s="246">
        <v>575</v>
      </c>
      <c r="C577" s="104" t="s">
        <v>6255</v>
      </c>
      <c r="D577" s="115">
        <f>I577+M577+Q577+U577+Y577+AC577+AG577+AK577+AO577+AW577+AS577</f>
        <v>28.5</v>
      </c>
      <c r="E577" s="115">
        <f>J577+N577+R577+V577+Z577+AD577+AH577+AL577+AP577+AX577+AT577</f>
        <v>15</v>
      </c>
      <c r="F577" s="119">
        <f>COUNTA(H577,L577,P577,T577,X577,AB577,AF577,AJ577,AN577,AV577,AR577)</f>
        <v>1</v>
      </c>
      <c r="G577" s="125"/>
      <c r="H577" s="5"/>
      <c r="I577" s="140"/>
      <c r="J577" s="126"/>
      <c r="K577" s="121"/>
      <c r="L577" s="5"/>
      <c r="M577" s="140"/>
      <c r="N577" s="130"/>
      <c r="O577" s="125"/>
      <c r="P577" s="5"/>
      <c r="Q577" s="140"/>
      <c r="R577" s="126"/>
      <c r="S577" s="121"/>
      <c r="T577" s="5"/>
      <c r="U577" s="140"/>
      <c r="V577" s="130"/>
      <c r="W577" s="136"/>
      <c r="X577" s="5"/>
      <c r="Y577" s="140"/>
      <c r="Z577" s="126"/>
      <c r="AA577" s="171"/>
      <c r="AB577" s="5"/>
      <c r="AC577" s="140"/>
      <c r="AD577" s="130"/>
      <c r="AE577" s="136"/>
      <c r="AF577" s="5"/>
      <c r="AG577" s="140"/>
      <c r="AH577" s="126"/>
      <c r="AI577" s="155"/>
      <c r="AJ577" s="123"/>
      <c r="AK577" s="139"/>
      <c r="AL577" s="124"/>
      <c r="AM577" s="155"/>
      <c r="AN577" s="123"/>
      <c r="AO577" s="139"/>
      <c r="AP577" s="124"/>
      <c r="AQ577" s="122"/>
      <c r="AR577" s="123"/>
      <c r="AS577" s="139"/>
      <c r="AT577" s="124"/>
      <c r="AU577" s="122">
        <f>VLOOKUP(C577,'11'!$B$9:$H$521,3,FALSE)</f>
        <v>8.9317129629629635E-2</v>
      </c>
      <c r="AV577" s="123">
        <f>VLOOKUP(C577,'11'!$B$9:$H$521,4,FALSE)</f>
        <v>70</v>
      </c>
      <c r="AW577" s="139">
        <f>VLOOKUP(AV577,Баллы!$A$2:$B$101,2)+AX577/2</f>
        <v>28.5</v>
      </c>
      <c r="AX577" s="124">
        <f>VLOOKUP(C577,'11'!$B$9:$H$521,6,FALSE)</f>
        <v>15</v>
      </c>
    </row>
    <row r="578" spans="1:50" ht="14.4" customHeight="1">
      <c r="A578" s="245">
        <f>IF(D578=0," ",RANK(D578,$D$3:$D$1041,0))</f>
        <v>575</v>
      </c>
      <c r="B578" s="246">
        <v>576</v>
      </c>
      <c r="C578" s="104" t="s">
        <v>852</v>
      </c>
      <c r="D578" s="115">
        <f>I578+M578+Q578+U578+Y578+AC578+AG578+AK578+AO578+AW578+AS578</f>
        <v>28.5</v>
      </c>
      <c r="E578" s="115">
        <f>J578+N578+R578+V578+Z578+AD578+AH578+AL578+AP578+AX578+AT578</f>
        <v>5</v>
      </c>
      <c r="F578" s="119">
        <f>COUNTA(H578,L578,P578,T578,X578,AB578,AF578,AJ578,AN578,AV578,AR578)</f>
        <v>1</v>
      </c>
      <c r="G578" s="125"/>
      <c r="H578" s="5"/>
      <c r="I578" s="140"/>
      <c r="J578" s="126"/>
      <c r="K578" s="121">
        <f>VLOOKUP(C578,'2'!$B$101:$H$575,3,FALSE)</f>
        <v>2.7442129629629632E-2</v>
      </c>
      <c r="L578" s="5">
        <f>VLOOKUP(C578,'2'!$B$101:$H$575,4,FALSE)</f>
        <v>65</v>
      </c>
      <c r="M578" s="140">
        <f>VLOOKUP(L578,Баллы!$A$2:$B$101,2)+N578/2</f>
        <v>28.5</v>
      </c>
      <c r="N578" s="130">
        <f>VLOOKUP(C578,'2'!$B$101:$H$575,6,FALSE)</f>
        <v>5</v>
      </c>
      <c r="O578" s="125"/>
      <c r="P578" s="5"/>
      <c r="Q578" s="140"/>
      <c r="R578" s="126"/>
      <c r="S578" s="121"/>
      <c r="T578" s="5"/>
      <c r="U578" s="140"/>
      <c r="V578" s="130"/>
      <c r="W578" s="136"/>
      <c r="X578" s="5"/>
      <c r="Y578" s="140"/>
      <c r="Z578" s="126"/>
      <c r="AA578" s="171"/>
      <c r="AB578" s="5"/>
      <c r="AC578" s="140"/>
      <c r="AD578" s="130"/>
      <c r="AE578" s="136"/>
      <c r="AF578" s="5"/>
      <c r="AG578" s="140"/>
      <c r="AH578" s="126"/>
      <c r="AI578" s="155"/>
      <c r="AJ578" s="123"/>
      <c r="AK578" s="139"/>
      <c r="AL578" s="124"/>
      <c r="AM578" s="155"/>
      <c r="AN578" s="123"/>
      <c r="AO578" s="139"/>
      <c r="AP578" s="124"/>
      <c r="AQ578" s="122"/>
      <c r="AR578" s="123"/>
      <c r="AS578" s="139"/>
      <c r="AT578" s="124"/>
      <c r="AU578" s="122"/>
      <c r="AV578" s="123"/>
      <c r="AW578" s="139"/>
      <c r="AX578" s="124"/>
    </row>
    <row r="579" spans="1:50" ht="14.4" customHeight="1">
      <c r="A579" s="245">
        <f>IF(D579=0," ",RANK(D579,$D$3:$D$1041,0))</f>
        <v>575</v>
      </c>
      <c r="B579" s="246">
        <v>576</v>
      </c>
      <c r="C579" s="104" t="s">
        <v>853</v>
      </c>
      <c r="D579" s="115">
        <f>I579+M579+Q579+U579+Y579+AC579+AG579+AK579+AO579+AW579+AS579</f>
        <v>28.5</v>
      </c>
      <c r="E579" s="115">
        <f>J579+N579+R579+V579+Z579+AD579+AH579+AL579+AP579+AX579+AT579</f>
        <v>5</v>
      </c>
      <c r="F579" s="119">
        <f>COUNTA(H579,L579,P579,T579,X579,AB579,AF579,AJ579,AN579,AV579,AR579)</f>
        <v>1</v>
      </c>
      <c r="G579" s="125"/>
      <c r="H579" s="5"/>
      <c r="I579" s="140"/>
      <c r="J579" s="126"/>
      <c r="K579" s="121">
        <f>VLOOKUP(C579,'2'!$B$101:$H$575,3,FALSE)</f>
        <v>2.7442129629629632E-2</v>
      </c>
      <c r="L579" s="5">
        <f>VLOOKUP(C579,'2'!$B$101:$H$575,4,FALSE)</f>
        <v>65</v>
      </c>
      <c r="M579" s="140">
        <f>VLOOKUP(L579,Баллы!$A$2:$B$101,2)+N579/2</f>
        <v>28.5</v>
      </c>
      <c r="N579" s="130">
        <f>VLOOKUP(C579,'2'!$B$101:$H$575,6,FALSE)</f>
        <v>5</v>
      </c>
      <c r="O579" s="125"/>
      <c r="P579" s="5"/>
      <c r="Q579" s="140"/>
      <c r="R579" s="126"/>
      <c r="S579" s="121"/>
      <c r="T579" s="5"/>
      <c r="U579" s="140"/>
      <c r="V579" s="130"/>
      <c r="W579" s="136"/>
      <c r="X579" s="5"/>
      <c r="Y579" s="140"/>
      <c r="Z579" s="126"/>
      <c r="AA579" s="171"/>
      <c r="AB579" s="5"/>
      <c r="AC579" s="140"/>
      <c r="AD579" s="130"/>
      <c r="AE579" s="136"/>
      <c r="AF579" s="5"/>
      <c r="AG579" s="140"/>
      <c r="AH579" s="126"/>
      <c r="AI579" s="155"/>
      <c r="AJ579" s="123"/>
      <c r="AK579" s="139"/>
      <c r="AL579" s="124"/>
      <c r="AM579" s="155"/>
      <c r="AN579" s="123"/>
      <c r="AO579" s="139"/>
      <c r="AP579" s="124"/>
      <c r="AQ579" s="122"/>
      <c r="AR579" s="123"/>
      <c r="AS579" s="139"/>
      <c r="AT579" s="124"/>
      <c r="AU579" s="122"/>
      <c r="AV579" s="123"/>
      <c r="AW579" s="139"/>
      <c r="AX579" s="124"/>
    </row>
    <row r="580" spans="1:50" ht="14.4" customHeight="1">
      <c r="A580" s="245">
        <f>IF(D580=0," ",RANK(D580,$D$3:$D$1041,0))</f>
        <v>575</v>
      </c>
      <c r="B580" s="246">
        <v>576</v>
      </c>
      <c r="C580" s="107" t="s">
        <v>2457</v>
      </c>
      <c r="D580" s="115">
        <f>I580+M580+Q580+U580+Y580+AC580+AG580+AK580+AO580+AW580+AS580</f>
        <v>28.5</v>
      </c>
      <c r="E580" s="115">
        <f>J580+N580+R580+V580+Z580+AD580+AH580+AL580+AP580+AX580+AT580</f>
        <v>5</v>
      </c>
      <c r="F580" s="119">
        <f>COUNTA(H580,L580,P580,T580,X580,AB580,AF580,AJ580,AN580,AV580,AR580)</f>
        <v>1</v>
      </c>
      <c r="G580" s="125"/>
      <c r="H580" s="5"/>
      <c r="I580" s="140"/>
      <c r="J580" s="126"/>
      <c r="K580" s="121"/>
      <c r="L580" s="5"/>
      <c r="M580" s="140"/>
      <c r="N580" s="130"/>
      <c r="O580" s="125"/>
      <c r="P580" s="5"/>
      <c r="Q580" s="140"/>
      <c r="R580" s="126"/>
      <c r="S580" s="121">
        <f>VLOOKUP(C580,'4'!$B$2:$I$1053,3,FALSE)</f>
        <v>1.9930555555555556E-2</v>
      </c>
      <c r="T580" s="5">
        <f>VLOOKUP(C580,'4'!$B$2:$I$1053,4,FALSE)</f>
        <v>65</v>
      </c>
      <c r="U580" s="140">
        <f>VLOOKUP(T580,Баллы!$A$2:$B$101,2)+V580/2</f>
        <v>28.5</v>
      </c>
      <c r="V580" s="130">
        <f>VLOOKUP(C580,'4'!$B$2:$I$1053,6,FALSE)</f>
        <v>5</v>
      </c>
      <c r="W580" s="136"/>
      <c r="X580" s="5"/>
      <c r="Y580" s="140"/>
      <c r="Z580" s="126"/>
      <c r="AA580" s="171"/>
      <c r="AB580" s="5"/>
      <c r="AC580" s="140"/>
      <c r="AD580" s="130"/>
      <c r="AE580" s="136"/>
      <c r="AF580" s="5"/>
      <c r="AG580" s="140"/>
      <c r="AH580" s="126"/>
      <c r="AI580" s="155"/>
      <c r="AJ580" s="123"/>
      <c r="AK580" s="139"/>
      <c r="AL580" s="124"/>
      <c r="AM580" s="155"/>
      <c r="AN580" s="123"/>
      <c r="AO580" s="139"/>
      <c r="AP580" s="124"/>
      <c r="AQ580" s="122"/>
      <c r="AR580" s="123"/>
      <c r="AS580" s="139"/>
      <c r="AT580" s="124"/>
      <c r="AU580" s="122"/>
      <c r="AV580" s="123"/>
      <c r="AW580" s="139"/>
      <c r="AX580" s="124"/>
    </row>
    <row r="581" spans="1:50" ht="14.4" customHeight="1">
      <c r="A581" s="245">
        <f>IF(D581=0," ",RANK(D581,$D$3:$D$1041,0))</f>
        <v>579</v>
      </c>
      <c r="B581" s="246">
        <v>579</v>
      </c>
      <c r="C581" s="104" t="s">
        <v>682</v>
      </c>
      <c r="D581" s="115">
        <f>I581+M581+Q581+U581+Y581+AC581+AG581+AK581+AO581+AW581+AS581</f>
        <v>28</v>
      </c>
      <c r="E581" s="115">
        <f>J581+N581+R581+V581+Z581+AD581+AH581+AL581+AP581+AX581+AT581</f>
        <v>30</v>
      </c>
      <c r="F581" s="119">
        <f>COUNTA(H581,L581,P581,T581,X581,AB581,AF581,AJ581,AN581,AV581,AR581)</f>
        <v>3</v>
      </c>
      <c r="G581" s="125">
        <f>VLOOKUP(C581,'1'!$B$46:$H$384,3,FALSE)</f>
        <v>6.1134259259259256E-2</v>
      </c>
      <c r="H581" s="5">
        <f>VLOOKUP(C581,'1'!$B$46:$H$384,4,FALSE)</f>
        <v>80</v>
      </c>
      <c r="I581" s="140">
        <f>VLOOKUP(H581,Баллы!$A$2:$B$101,2)+J581/2</f>
        <v>16</v>
      </c>
      <c r="J581" s="126">
        <f>VLOOKUP(C581,'1'!$B$46:$H$384,6,FALSE)</f>
        <v>10</v>
      </c>
      <c r="K581" s="121"/>
      <c r="L581" s="5"/>
      <c r="M581" s="140"/>
      <c r="N581" s="130"/>
      <c r="O581" s="125"/>
      <c r="P581" s="5"/>
      <c r="Q581" s="140"/>
      <c r="R581" s="126"/>
      <c r="S581" s="121">
        <f>VLOOKUP(C581,'4'!$B$2:$I$1053,3,FALSE)</f>
        <v>5.8437500000000003E-2</v>
      </c>
      <c r="T581" s="5">
        <f>VLOOKUP(C581,'4'!$B$2:$I$1053,4,FALSE)</f>
        <v>160</v>
      </c>
      <c r="U581" s="140">
        <f>VLOOKUP(T581,Баллы!$A$2:$B$101,2)+V581/2</f>
        <v>6</v>
      </c>
      <c r="V581" s="130">
        <f>VLOOKUP(C581,'4'!$B$2:$I$1053,6,FALSE)</f>
        <v>10</v>
      </c>
      <c r="W581" s="136"/>
      <c r="X581" s="5"/>
      <c r="Y581" s="140"/>
      <c r="Z581" s="126"/>
      <c r="AA581" s="171"/>
      <c r="AB581" s="5"/>
      <c r="AC581" s="140"/>
      <c r="AD581" s="130"/>
      <c r="AE581" s="136"/>
      <c r="AF581" s="5"/>
      <c r="AG581" s="140"/>
      <c r="AH581" s="126"/>
      <c r="AI581" s="155"/>
      <c r="AJ581" s="123"/>
      <c r="AK581" s="139"/>
      <c r="AL581" s="124"/>
      <c r="AM581" s="155">
        <f>VLOOKUP(C581,'9'!$B$2:$H$1187,3,FALSE)</f>
        <v>6.3773148148148148E-2</v>
      </c>
      <c r="AN581" s="123">
        <f>VLOOKUP(C581,'9'!$B$2:$H$1187,4,FALSE)</f>
        <v>195</v>
      </c>
      <c r="AO581" s="139">
        <f>VLOOKUP(AN581,Баллы!$A$2:$B$101,2)+AP581/2</f>
        <v>6</v>
      </c>
      <c r="AP581" s="124">
        <f>VLOOKUP(C581,'9'!$B$2:$H$1187,6,FALSE)</f>
        <v>10</v>
      </c>
      <c r="AQ581" s="122"/>
      <c r="AR581" s="123"/>
      <c r="AS581" s="139"/>
      <c r="AT581" s="124"/>
      <c r="AU581" s="122"/>
      <c r="AV581" s="123"/>
      <c r="AW581" s="139"/>
      <c r="AX581" s="124"/>
    </row>
    <row r="582" spans="1:50" ht="14.4" customHeight="1">
      <c r="A582" s="245">
        <f>IF(D582=0," ",RANK(D582,$D$3:$D$1041,0))</f>
        <v>579</v>
      </c>
      <c r="B582" s="246">
        <v>580</v>
      </c>
      <c r="C582" s="104" t="s">
        <v>670</v>
      </c>
      <c r="D582" s="115">
        <f>I582+M582+Q582+U582+Y582+AC582+AG582+AK582+AO582+AW582+AS582</f>
        <v>28</v>
      </c>
      <c r="E582" s="115">
        <f>J582+N582+R582+V582+Z582+AD582+AH582+AL582+AP582+AX582+AT582</f>
        <v>10</v>
      </c>
      <c r="F582" s="119">
        <f>COUNTA(H582,L582,P582,T582,X582,AB582,AF582,AJ582,AN582,AV582,AR582)</f>
        <v>1</v>
      </c>
      <c r="G582" s="125">
        <f>VLOOKUP(C582,'1'!$B$46:$H$384,3,FALSE)</f>
        <v>5.4745370370370368E-2</v>
      </c>
      <c r="H582" s="5">
        <f>VLOOKUP(C582,'1'!$B$46:$H$384,4,FALSE)</f>
        <v>68</v>
      </c>
      <c r="I582" s="140">
        <f>VLOOKUP(H582,Баллы!$A$2:$B$101,2)+J582/2</f>
        <v>28</v>
      </c>
      <c r="J582" s="126">
        <f>VLOOKUP(C582,'1'!$B$46:$H$384,6,FALSE)</f>
        <v>10</v>
      </c>
      <c r="K582" s="121"/>
      <c r="L582" s="5"/>
      <c r="M582" s="140"/>
      <c r="N582" s="130"/>
      <c r="O582" s="125"/>
      <c r="P582" s="5"/>
      <c r="Q582" s="140"/>
      <c r="R582" s="126"/>
      <c r="S582" s="121"/>
      <c r="T582" s="5"/>
      <c r="U582" s="140"/>
      <c r="V582" s="130"/>
      <c r="W582" s="136"/>
      <c r="X582" s="5"/>
      <c r="Y582" s="140"/>
      <c r="Z582" s="126"/>
      <c r="AA582" s="171"/>
      <c r="AB582" s="5"/>
      <c r="AC582" s="140"/>
      <c r="AD582" s="130"/>
      <c r="AE582" s="136"/>
      <c r="AF582" s="5"/>
      <c r="AG582" s="140"/>
      <c r="AH582" s="126"/>
      <c r="AI582" s="155"/>
      <c r="AJ582" s="123"/>
      <c r="AK582" s="139"/>
      <c r="AL582" s="124"/>
      <c r="AM582" s="155"/>
      <c r="AN582" s="123"/>
      <c r="AO582" s="139"/>
      <c r="AP582" s="124"/>
      <c r="AQ582" s="122"/>
      <c r="AR582" s="123"/>
      <c r="AS582" s="139"/>
      <c r="AT582" s="124"/>
      <c r="AU582" s="122"/>
      <c r="AV582" s="123"/>
      <c r="AW582" s="139"/>
      <c r="AX582" s="124"/>
    </row>
    <row r="583" spans="1:50" ht="14.4" customHeight="1">
      <c r="A583" s="245">
        <f>IF(D583=0," ",RANK(D583,$D$3:$D$1041,0))</f>
        <v>579</v>
      </c>
      <c r="B583" s="246">
        <v>580</v>
      </c>
      <c r="C583" s="283" t="s">
        <v>4631</v>
      </c>
      <c r="D583" s="115">
        <f>I583+M583+Q583+U583+Y583+AC583+AG583+AK583+AO583+AW583+AS583</f>
        <v>28</v>
      </c>
      <c r="E583" s="115">
        <f>J583+N583+R583+V583+Z583+AD583+AH583+AL583+AP583+AX583+AT583</f>
        <v>10</v>
      </c>
      <c r="F583" s="119">
        <f>COUNTA(H583,L583,P583,T583,X583,AB583,AF583,AJ583,AN583,AV583,AR583)</f>
        <v>1</v>
      </c>
      <c r="G583" s="125"/>
      <c r="H583" s="5"/>
      <c r="I583" s="140"/>
      <c r="J583" s="126"/>
      <c r="K583" s="121"/>
      <c r="L583" s="5"/>
      <c r="M583" s="140"/>
      <c r="N583" s="130"/>
      <c r="O583" s="125"/>
      <c r="P583" s="5"/>
      <c r="Q583" s="140"/>
      <c r="R583" s="126"/>
      <c r="S583" s="121"/>
      <c r="T583" s="5"/>
      <c r="U583" s="140"/>
      <c r="V583" s="130"/>
      <c r="W583" s="136"/>
      <c r="X583" s="5"/>
      <c r="Y583" s="140"/>
      <c r="Z583" s="126"/>
      <c r="AA583" s="171"/>
      <c r="AB583" s="5"/>
      <c r="AC583" s="140"/>
      <c r="AD583" s="130"/>
      <c r="AE583" s="136"/>
      <c r="AF583" s="5"/>
      <c r="AG583" s="140"/>
      <c r="AH583" s="126"/>
      <c r="AI583" s="155"/>
      <c r="AJ583" s="123"/>
      <c r="AK583" s="139"/>
      <c r="AL583" s="124"/>
      <c r="AM583" s="155">
        <f>VLOOKUP(C583,'9'!$B$2:$H$1187,3,FALSE)</f>
        <v>4.4305555555555556E-2</v>
      </c>
      <c r="AN583" s="123">
        <f>VLOOKUP(C583,'9'!$B$2:$H$1187,4,FALSE)</f>
        <v>68</v>
      </c>
      <c r="AO583" s="139">
        <f>VLOOKUP(AN583,Баллы!$A$2:$B$101,2)+AP583/2</f>
        <v>28</v>
      </c>
      <c r="AP583" s="124">
        <f>VLOOKUP(C583,'9'!$B$2:$H$1187,6,FALSE)</f>
        <v>10</v>
      </c>
      <c r="AQ583" s="122"/>
      <c r="AR583" s="123"/>
      <c r="AS583" s="139"/>
      <c r="AT583" s="124"/>
      <c r="AU583" s="122"/>
      <c r="AV583" s="123"/>
      <c r="AW583" s="139"/>
      <c r="AX583" s="124"/>
    </row>
    <row r="584" spans="1:50" ht="14.4" customHeight="1">
      <c r="A584" s="245">
        <f>IF(D584=0," ",RANK(D584,$D$3:$D$1041,0))</f>
        <v>582</v>
      </c>
      <c r="B584" s="246">
        <v>582</v>
      </c>
      <c r="C584" s="104" t="s">
        <v>971</v>
      </c>
      <c r="D584" s="115">
        <f>I584+M584+Q584+U584+Y584+AC584+AG584+AK584+AO584+AW584+AS584</f>
        <v>27.5</v>
      </c>
      <c r="E584" s="115">
        <f>J584+N584+R584+V584+Z584+AD584+AH584+AL584+AP584+AX584+AT584</f>
        <v>15</v>
      </c>
      <c r="F584" s="119">
        <f>COUNTA(H584,L584,P584,T584,X584,AB584,AF584,AJ584,AN584,AV584,AR584)</f>
        <v>1</v>
      </c>
      <c r="G584" s="125"/>
      <c r="H584" s="5"/>
      <c r="I584" s="140"/>
      <c r="J584" s="126"/>
      <c r="K584" s="121">
        <f>VLOOKUP(C584,'2'!$B$101:$H$575,3,FALSE)</f>
        <v>7.3703703703703702E-2</v>
      </c>
      <c r="L584" s="5">
        <f>VLOOKUP(C584,'2'!$B$101:$H$575,4,FALSE)</f>
        <v>71</v>
      </c>
      <c r="M584" s="140">
        <f>VLOOKUP(L584,Баллы!$A$2:$B$101,2)+N584/2</f>
        <v>27.5</v>
      </c>
      <c r="N584" s="130">
        <f>VLOOKUP(C584,'2'!$B$101:$H$575,6,FALSE)</f>
        <v>15</v>
      </c>
      <c r="O584" s="125"/>
      <c r="P584" s="5"/>
      <c r="Q584" s="140"/>
      <c r="R584" s="126"/>
      <c r="S584" s="121"/>
      <c r="T584" s="5"/>
      <c r="U584" s="140"/>
      <c r="V584" s="130"/>
      <c r="W584" s="136"/>
      <c r="X584" s="5"/>
      <c r="Y584" s="140"/>
      <c r="Z584" s="126"/>
      <c r="AA584" s="171"/>
      <c r="AB584" s="5"/>
      <c r="AC584" s="140"/>
      <c r="AD584" s="130"/>
      <c r="AE584" s="136"/>
      <c r="AF584" s="5"/>
      <c r="AG584" s="140"/>
      <c r="AH584" s="126"/>
      <c r="AI584" s="155"/>
      <c r="AJ584" s="123"/>
      <c r="AK584" s="139"/>
      <c r="AL584" s="124"/>
      <c r="AM584" s="155"/>
      <c r="AN584" s="123"/>
      <c r="AO584" s="139"/>
      <c r="AP584" s="124"/>
      <c r="AQ584" s="122"/>
      <c r="AR584" s="123"/>
      <c r="AS584" s="139"/>
      <c r="AT584" s="124"/>
      <c r="AU584" s="122"/>
      <c r="AV584" s="123"/>
      <c r="AW584" s="139"/>
      <c r="AX584" s="124"/>
    </row>
    <row r="585" spans="1:50" ht="14.4" customHeight="1">
      <c r="A585" s="245">
        <f>IF(D585=0," ",RANK(D585,$D$3:$D$1041,0))</f>
        <v>582</v>
      </c>
      <c r="B585" s="246">
        <v>582</v>
      </c>
      <c r="C585" s="104" t="s">
        <v>6256</v>
      </c>
      <c r="D585" s="115">
        <f>I585+M585+Q585+U585+Y585+AC585+AG585+AK585+AO585+AW585+AS585</f>
        <v>27.5</v>
      </c>
      <c r="E585" s="115">
        <f>J585+N585+R585+V585+Z585+AD585+AH585+AL585+AP585+AX585+AT585</f>
        <v>15</v>
      </c>
      <c r="F585" s="119">
        <f>COUNTA(H585,L585,P585,T585,X585,AB585,AF585,AJ585,AN585,AV585,AR585)</f>
        <v>1</v>
      </c>
      <c r="G585" s="125"/>
      <c r="H585" s="5"/>
      <c r="I585" s="140"/>
      <c r="J585" s="126"/>
      <c r="K585" s="121"/>
      <c r="L585" s="5"/>
      <c r="M585" s="140"/>
      <c r="N585" s="130"/>
      <c r="O585" s="125"/>
      <c r="P585" s="5"/>
      <c r="Q585" s="140"/>
      <c r="R585" s="126"/>
      <c r="S585" s="121"/>
      <c r="T585" s="5"/>
      <c r="U585" s="140"/>
      <c r="V585" s="130"/>
      <c r="W585" s="136"/>
      <c r="X585" s="5"/>
      <c r="Y585" s="140"/>
      <c r="Z585" s="126"/>
      <c r="AA585" s="171"/>
      <c r="AB585" s="5"/>
      <c r="AC585" s="140"/>
      <c r="AD585" s="130"/>
      <c r="AE585" s="136"/>
      <c r="AF585" s="5"/>
      <c r="AG585" s="140"/>
      <c r="AH585" s="126"/>
      <c r="AI585" s="155"/>
      <c r="AJ585" s="123"/>
      <c r="AK585" s="139"/>
      <c r="AL585" s="124"/>
      <c r="AM585" s="155"/>
      <c r="AN585" s="123"/>
      <c r="AO585" s="139"/>
      <c r="AP585" s="124"/>
      <c r="AQ585" s="122"/>
      <c r="AR585" s="123"/>
      <c r="AS585" s="139"/>
      <c r="AT585" s="124"/>
      <c r="AU585" s="122">
        <f>VLOOKUP(C585,'11'!$B$9:$H$521,3,FALSE)</f>
        <v>8.9895833333333328E-2</v>
      </c>
      <c r="AV585" s="123">
        <f>VLOOKUP(C585,'11'!$B$9:$H$521,4,FALSE)</f>
        <v>71</v>
      </c>
      <c r="AW585" s="139">
        <f>VLOOKUP(AV585,Баллы!$A$2:$B$101,2)+AX585/2</f>
        <v>27.5</v>
      </c>
      <c r="AX585" s="124">
        <f>VLOOKUP(C585,'11'!$B$9:$H$521,6,FALSE)</f>
        <v>15</v>
      </c>
    </row>
    <row r="586" spans="1:50" ht="14.4" customHeight="1">
      <c r="A586" s="245">
        <f>IF(D586=0," ",RANK(D586,$D$3:$D$1041,0))</f>
        <v>584</v>
      </c>
      <c r="B586" s="246">
        <v>584</v>
      </c>
      <c r="C586" s="104" t="s">
        <v>671</v>
      </c>
      <c r="D586" s="115">
        <f>I586+M586+Q586+U586+Y586+AC586+AG586+AK586+AO586+AW586+AS586</f>
        <v>27</v>
      </c>
      <c r="E586" s="115">
        <f>J586+N586+R586+V586+Z586+AD586+AH586+AL586+AP586+AX586+AT586</f>
        <v>10</v>
      </c>
      <c r="F586" s="119">
        <f>COUNTA(H586,L586,P586,T586,X586,AB586,AF586,AJ586,AN586,AV586,AR586)</f>
        <v>1</v>
      </c>
      <c r="G586" s="125">
        <f>VLOOKUP(C586,'1'!$B$46:$H$384,3,FALSE)</f>
        <v>5.4768518518518522E-2</v>
      </c>
      <c r="H586" s="5">
        <f>VLOOKUP(C586,'1'!$B$46:$H$384,4,FALSE)</f>
        <v>69</v>
      </c>
      <c r="I586" s="140">
        <f>VLOOKUP(H586,Баллы!$A$2:$B$101,2)+J586/2</f>
        <v>27</v>
      </c>
      <c r="J586" s="126">
        <f>VLOOKUP(C586,'1'!$B$46:$H$384,6,FALSE)</f>
        <v>10</v>
      </c>
      <c r="K586" s="121"/>
      <c r="L586" s="5"/>
      <c r="M586" s="140"/>
      <c r="N586" s="130"/>
      <c r="O586" s="125"/>
      <c r="P586" s="5"/>
      <c r="Q586" s="140"/>
      <c r="R586" s="126"/>
      <c r="S586" s="121"/>
      <c r="T586" s="5"/>
      <c r="U586" s="140"/>
      <c r="V586" s="130"/>
      <c r="W586" s="136"/>
      <c r="X586" s="5"/>
      <c r="Y586" s="140"/>
      <c r="Z586" s="126"/>
      <c r="AA586" s="171"/>
      <c r="AB586" s="5"/>
      <c r="AC586" s="140"/>
      <c r="AD586" s="130"/>
      <c r="AE586" s="136"/>
      <c r="AF586" s="5"/>
      <c r="AG586" s="140"/>
      <c r="AH586" s="126"/>
      <c r="AI586" s="155"/>
      <c r="AJ586" s="123"/>
      <c r="AK586" s="139"/>
      <c r="AL586" s="124"/>
      <c r="AM586" s="155"/>
      <c r="AN586" s="123"/>
      <c r="AO586" s="139"/>
      <c r="AP586" s="124"/>
      <c r="AQ586" s="122"/>
      <c r="AR586" s="123"/>
      <c r="AS586" s="139"/>
      <c r="AT586" s="124"/>
      <c r="AU586" s="122"/>
      <c r="AV586" s="123"/>
      <c r="AW586" s="139"/>
      <c r="AX586" s="124"/>
    </row>
    <row r="587" spans="1:50" ht="14.4" customHeight="1">
      <c r="A587" s="245">
        <f>IF(D587=0," ",RANK(D587,$D$3:$D$1041,0))</f>
        <v>584</v>
      </c>
      <c r="B587" s="246">
        <v>584</v>
      </c>
      <c r="C587" s="107" t="s">
        <v>1812</v>
      </c>
      <c r="D587" s="115">
        <f>I587+M587+Q587+U587+Y587+AC587+AG587+AK587+AO587+AW587+AS587</f>
        <v>27</v>
      </c>
      <c r="E587" s="115">
        <f>J587+N587+R587+V587+Z587+AD587+AH587+AL587+AP587+AX587+AT587</f>
        <v>10</v>
      </c>
      <c r="F587" s="119">
        <f>COUNTA(H587,L587,P587,T587,X587,AB587,AF587,AJ587,AN587,AV587,AR587)</f>
        <v>1</v>
      </c>
      <c r="G587" s="125"/>
      <c r="H587" s="5"/>
      <c r="I587" s="140"/>
      <c r="J587" s="126"/>
      <c r="K587" s="121"/>
      <c r="L587" s="5"/>
      <c r="M587" s="140"/>
      <c r="N587" s="130"/>
      <c r="O587" s="125"/>
      <c r="P587" s="5"/>
      <c r="Q587" s="140"/>
      <c r="R587" s="126"/>
      <c r="S587" s="121">
        <f>VLOOKUP(C587,'4'!$B$2:$I$1053,3,FALSE)</f>
        <v>4.4224537037037034E-2</v>
      </c>
      <c r="T587" s="14">
        <f>VLOOKUP(C587,'4'!$B$2:$I$1053,4,FALSE)</f>
        <v>69</v>
      </c>
      <c r="U587" s="140">
        <f>VLOOKUP(T587,Баллы!$A$2:$B$101,2)+V587/2</f>
        <v>27</v>
      </c>
      <c r="V587" s="130">
        <f>VLOOKUP(C587,'4'!$B$2:$I$1053,6,FALSE)</f>
        <v>10</v>
      </c>
      <c r="W587" s="136"/>
      <c r="X587" s="5"/>
      <c r="Y587" s="140"/>
      <c r="Z587" s="126"/>
      <c r="AA587" s="171"/>
      <c r="AB587" s="5"/>
      <c r="AC587" s="140"/>
      <c r="AD587" s="130"/>
      <c r="AE587" s="136"/>
      <c r="AF587" s="5"/>
      <c r="AG587" s="140"/>
      <c r="AH587" s="126"/>
      <c r="AI587" s="155"/>
      <c r="AJ587" s="123"/>
      <c r="AK587" s="139"/>
      <c r="AL587" s="124"/>
      <c r="AM587" s="155"/>
      <c r="AN587" s="123"/>
      <c r="AO587" s="139"/>
      <c r="AP587" s="124"/>
      <c r="AQ587" s="122"/>
      <c r="AR587" s="123"/>
      <c r="AS587" s="139"/>
      <c r="AT587" s="124"/>
      <c r="AU587" s="122"/>
      <c r="AV587" s="123"/>
      <c r="AW587" s="139"/>
      <c r="AX587" s="124"/>
    </row>
    <row r="588" spans="1:50" ht="14.4" customHeight="1">
      <c r="A588" s="245">
        <f>IF(D588=0," ",RANK(D588,$D$3:$D$1041,0))</f>
        <v>584</v>
      </c>
      <c r="B588" s="246">
        <v>584</v>
      </c>
      <c r="C588" s="283" t="s">
        <v>4632</v>
      </c>
      <c r="D588" s="115">
        <f>I588+M588+Q588+U588+Y588+AC588+AG588+AK588+AO588+AW588+AS588</f>
        <v>27</v>
      </c>
      <c r="E588" s="115">
        <f>J588+N588+R588+V588+Z588+AD588+AH588+AL588+AP588+AX588+AT588</f>
        <v>10</v>
      </c>
      <c r="F588" s="119">
        <f>COUNTA(H588,L588,P588,T588,X588,AB588,AF588,AJ588,AN588,AV588,AR588)</f>
        <v>1</v>
      </c>
      <c r="G588" s="125"/>
      <c r="H588" s="5"/>
      <c r="I588" s="140"/>
      <c r="J588" s="126"/>
      <c r="K588" s="121"/>
      <c r="L588" s="5"/>
      <c r="M588" s="140"/>
      <c r="N588" s="130"/>
      <c r="O588" s="125"/>
      <c r="P588" s="5"/>
      <c r="Q588" s="140"/>
      <c r="R588" s="126"/>
      <c r="S588" s="121"/>
      <c r="T588" s="5"/>
      <c r="U588" s="140"/>
      <c r="V588" s="130"/>
      <c r="W588" s="136"/>
      <c r="X588" s="5"/>
      <c r="Y588" s="140"/>
      <c r="Z588" s="126"/>
      <c r="AA588" s="171"/>
      <c r="AB588" s="5"/>
      <c r="AC588" s="140"/>
      <c r="AD588" s="130"/>
      <c r="AE588" s="136"/>
      <c r="AF588" s="5"/>
      <c r="AG588" s="140"/>
      <c r="AH588" s="126"/>
      <c r="AI588" s="155"/>
      <c r="AJ588" s="123"/>
      <c r="AK588" s="139"/>
      <c r="AL588" s="124"/>
      <c r="AM588" s="155">
        <f>VLOOKUP(C588,'9'!$B$2:$H$1187,3,FALSE)</f>
        <v>4.431712962962963E-2</v>
      </c>
      <c r="AN588" s="123">
        <f>VLOOKUP(C588,'9'!$B$2:$H$1187,4,FALSE)</f>
        <v>69</v>
      </c>
      <c r="AO588" s="139">
        <f>VLOOKUP(AN588,Баллы!$A$2:$B$101,2)+AP588/2</f>
        <v>27</v>
      </c>
      <c r="AP588" s="124">
        <f>VLOOKUP(C588,'9'!$B$2:$H$1187,6,FALSE)</f>
        <v>10</v>
      </c>
      <c r="AQ588" s="122"/>
      <c r="AR588" s="123"/>
      <c r="AS588" s="139"/>
      <c r="AT588" s="124"/>
      <c r="AU588" s="122"/>
      <c r="AV588" s="123"/>
      <c r="AW588" s="139"/>
      <c r="AX588" s="124"/>
    </row>
    <row r="589" spans="1:50" ht="14.4" customHeight="1">
      <c r="A589" s="245">
        <f>IF(D589=0," ",RANK(D589,$D$3:$D$1041,0))</f>
        <v>584</v>
      </c>
      <c r="B589" s="246">
        <v>587</v>
      </c>
      <c r="C589" s="104" t="s">
        <v>6280</v>
      </c>
      <c r="D589" s="115">
        <f>I589+M589+Q589+U589+Y589+AC589+AG589+AK589+AO589+AW589+AS589</f>
        <v>27</v>
      </c>
      <c r="E589" s="115">
        <f>J589+N589+R589+V589+Z589+AD589+AH589+AL589+AP589+AX589+AT589</f>
        <v>8</v>
      </c>
      <c r="F589" s="119">
        <f>COUNTA(H589,L589,P589,T589,X589,AB589,AF589,AJ589,AN589,AV589,AR589)</f>
        <v>1</v>
      </c>
      <c r="G589" s="125"/>
      <c r="H589" s="5"/>
      <c r="I589" s="140"/>
      <c r="J589" s="126"/>
      <c r="K589" s="121"/>
      <c r="L589" s="5"/>
      <c r="M589" s="140"/>
      <c r="N589" s="130"/>
      <c r="O589" s="125"/>
      <c r="P589" s="5"/>
      <c r="Q589" s="140"/>
      <c r="R589" s="126"/>
      <c r="S589" s="121"/>
      <c r="T589" s="5"/>
      <c r="U589" s="140"/>
      <c r="V589" s="130"/>
      <c r="W589" s="136"/>
      <c r="X589" s="5"/>
      <c r="Y589" s="140"/>
      <c r="Z589" s="126"/>
      <c r="AA589" s="171"/>
      <c r="AB589" s="5"/>
      <c r="AC589" s="140"/>
      <c r="AD589" s="130"/>
      <c r="AE589" s="136"/>
      <c r="AF589" s="5"/>
      <c r="AG589" s="140"/>
      <c r="AH589" s="126"/>
      <c r="AI589" s="155"/>
      <c r="AJ589" s="123"/>
      <c r="AK589" s="139"/>
      <c r="AL589" s="124"/>
      <c r="AM589" s="155"/>
      <c r="AN589" s="123"/>
      <c r="AO589" s="139"/>
      <c r="AP589" s="124"/>
      <c r="AQ589" s="122"/>
      <c r="AR589" s="123"/>
      <c r="AS589" s="139"/>
      <c r="AT589" s="124"/>
      <c r="AU589" s="122">
        <f>VLOOKUP(C589,'11'!$B$9:$H$521,3,FALSE)</f>
        <v>4.3020833333333335E-2</v>
      </c>
      <c r="AV589" s="123">
        <f>VLOOKUP(C589,'11'!$B$9:$H$521,4,FALSE)</f>
        <v>68</v>
      </c>
      <c r="AW589" s="139">
        <f>VLOOKUP(AV589,Баллы!$A$2:$B$101,2)+AX589/2</f>
        <v>27</v>
      </c>
      <c r="AX589" s="124">
        <f>VLOOKUP(C589,'11'!$B$9:$H$521,6,FALSE)</f>
        <v>8</v>
      </c>
    </row>
    <row r="590" spans="1:50" ht="14.4" customHeight="1">
      <c r="A590" s="245">
        <f>IF(D590=0," ",RANK(D590,$D$3:$D$1041,0))</f>
        <v>588</v>
      </c>
      <c r="B590" s="246">
        <v>588</v>
      </c>
      <c r="C590" s="104" t="s">
        <v>972</v>
      </c>
      <c r="D590" s="115">
        <f>I590+M590+Q590+U590+Y590+AC590+AG590+AK590+AO590+AW590+AS590</f>
        <v>26.5</v>
      </c>
      <c r="E590" s="115">
        <f>J590+N590+R590+V590+Z590+AD590+AH590+AL590+AP590+AX590+AT590</f>
        <v>15</v>
      </c>
      <c r="F590" s="119">
        <f>COUNTA(H590,L590,P590,T590,X590,AB590,AF590,AJ590,AN590,AV590,AR590)</f>
        <v>1</v>
      </c>
      <c r="G590" s="125"/>
      <c r="H590" s="5"/>
      <c r="I590" s="140"/>
      <c r="J590" s="126"/>
      <c r="K590" s="121">
        <f>VLOOKUP(C590,'2'!$B$101:$H$575,3,FALSE)</f>
        <v>7.3969907407407401E-2</v>
      </c>
      <c r="L590" s="5">
        <f>VLOOKUP(C590,'2'!$B$101:$H$575,4,FALSE)</f>
        <v>72</v>
      </c>
      <c r="M590" s="140">
        <f>VLOOKUP(L590,Баллы!$A$2:$B$101,2)+N590/2</f>
        <v>26.5</v>
      </c>
      <c r="N590" s="130">
        <f>VLOOKUP(C590,'2'!$B$101:$H$575,6,FALSE)</f>
        <v>15</v>
      </c>
      <c r="O590" s="125"/>
      <c r="P590" s="5"/>
      <c r="Q590" s="140"/>
      <c r="R590" s="126"/>
      <c r="S590" s="121"/>
      <c r="T590" s="5"/>
      <c r="U590" s="140"/>
      <c r="V590" s="130"/>
      <c r="W590" s="136"/>
      <c r="X590" s="5"/>
      <c r="Y590" s="140"/>
      <c r="Z590" s="126"/>
      <c r="AA590" s="171"/>
      <c r="AB590" s="5"/>
      <c r="AC590" s="140"/>
      <c r="AD590" s="130"/>
      <c r="AE590" s="136"/>
      <c r="AF590" s="5"/>
      <c r="AG590" s="140"/>
      <c r="AH590" s="126"/>
      <c r="AI590" s="155"/>
      <c r="AJ590" s="123"/>
      <c r="AK590" s="139"/>
      <c r="AL590" s="124"/>
      <c r="AM590" s="155"/>
      <c r="AN590" s="123"/>
      <c r="AO590" s="139"/>
      <c r="AP590" s="124"/>
      <c r="AQ590" s="122"/>
      <c r="AR590" s="123"/>
      <c r="AS590" s="139"/>
      <c r="AT590" s="124"/>
      <c r="AU590" s="122"/>
      <c r="AV590" s="123"/>
      <c r="AW590" s="139"/>
      <c r="AX590" s="124"/>
    </row>
    <row r="591" spans="1:50" ht="14.4" customHeight="1">
      <c r="A591" s="245">
        <f>IF(D591=0," ",RANK(D591,$D$3:$D$1041,0))</f>
        <v>588</v>
      </c>
      <c r="B591" s="246">
        <v>589</v>
      </c>
      <c r="C591" s="283" t="s">
        <v>5119</v>
      </c>
      <c r="D591" s="115">
        <f>I591+M591+Q591+U591+Y591+AC591+AG591+AK591+AO591+AW591+AS591</f>
        <v>26.5</v>
      </c>
      <c r="E591" s="115">
        <f>J591+N591+R591+V591+Z591+AD591+AH591+AL591+AP591+AX591+AT591</f>
        <v>5</v>
      </c>
      <c r="F591" s="119">
        <f>COUNTA(H591,L591,P591,T591,X591,AB591,AF591,AJ591,AN591,AV591,AR591)</f>
        <v>1</v>
      </c>
      <c r="G591" s="125"/>
      <c r="H591" s="5"/>
      <c r="I591" s="140"/>
      <c r="J591" s="126"/>
      <c r="K591" s="121"/>
      <c r="L591" s="5"/>
      <c r="M591" s="140"/>
      <c r="N591" s="130"/>
      <c r="O591" s="125"/>
      <c r="P591" s="5"/>
      <c r="Q591" s="140"/>
      <c r="R591" s="126"/>
      <c r="S591" s="121"/>
      <c r="T591" s="5"/>
      <c r="U591" s="140"/>
      <c r="V591" s="130"/>
      <c r="W591" s="136"/>
      <c r="X591" s="5"/>
      <c r="Y591" s="140"/>
      <c r="Z591" s="126"/>
      <c r="AA591" s="171"/>
      <c r="AB591" s="5"/>
      <c r="AC591" s="140"/>
      <c r="AD591" s="130"/>
      <c r="AE591" s="136"/>
      <c r="AF591" s="5"/>
      <c r="AG591" s="140"/>
      <c r="AH591" s="126"/>
      <c r="AI591" s="155"/>
      <c r="AJ591" s="123"/>
      <c r="AK591" s="139"/>
      <c r="AL591" s="124"/>
      <c r="AM591" s="155">
        <f>VLOOKUP(C591,'9'!$B$2:$H$1187,3,FALSE)</f>
        <v>2.3125E-2</v>
      </c>
      <c r="AN591" s="123">
        <f>VLOOKUP(C591,'9'!$B$2:$H$1187,4,FALSE)</f>
        <v>67</v>
      </c>
      <c r="AO591" s="139">
        <f>VLOOKUP(AN591,Баллы!$A$2:$B$101,2)+AP591/2</f>
        <v>26.5</v>
      </c>
      <c r="AP591" s="124">
        <f>VLOOKUP(C591,'9'!$B$2:$H$1187,6,FALSE)</f>
        <v>5</v>
      </c>
      <c r="AQ591" s="122"/>
      <c r="AR591" s="123"/>
      <c r="AS591" s="139"/>
      <c r="AT591" s="124"/>
      <c r="AU591" s="122"/>
      <c r="AV591" s="123"/>
      <c r="AW591" s="139"/>
      <c r="AX591" s="124"/>
    </row>
    <row r="592" spans="1:50" ht="14.4" customHeight="1">
      <c r="A592" s="245">
        <f>IF(D592=0," ",RANK(D592,$D$3:$D$1041,0))</f>
        <v>590</v>
      </c>
      <c r="B592" s="246">
        <v>590</v>
      </c>
      <c r="C592" s="104" t="s">
        <v>672</v>
      </c>
      <c r="D592" s="115">
        <f>I592+M592+Q592+U592+Y592+AC592+AG592+AK592+AO592+AW592+AS592</f>
        <v>26</v>
      </c>
      <c r="E592" s="115">
        <f>J592+N592+R592+V592+Z592+AD592+AH592+AL592+AP592+AX592+AT592</f>
        <v>10</v>
      </c>
      <c r="F592" s="119">
        <f>COUNTA(H592,L592,P592,T592,X592,AB592,AF592,AJ592,AN592,AV592,AR592)</f>
        <v>1</v>
      </c>
      <c r="G592" s="125">
        <f>VLOOKUP(C592,'1'!$B$46:$H$384,3,FALSE)</f>
        <v>5.4872685185185184E-2</v>
      </c>
      <c r="H592" s="5">
        <f>VLOOKUP(C592,'1'!$B$46:$H$384,4,FALSE)</f>
        <v>70</v>
      </c>
      <c r="I592" s="140">
        <f>VLOOKUP(H592,Баллы!$A$2:$B$101,2)+J592/2</f>
        <v>26</v>
      </c>
      <c r="J592" s="126">
        <f>VLOOKUP(C592,'1'!$B$46:$H$384,6,FALSE)</f>
        <v>10</v>
      </c>
      <c r="K592" s="121"/>
      <c r="L592" s="5"/>
      <c r="M592" s="140"/>
      <c r="N592" s="130"/>
      <c r="O592" s="125"/>
      <c r="P592" s="5"/>
      <c r="Q592" s="140"/>
      <c r="R592" s="126"/>
      <c r="S592" s="121"/>
      <c r="T592" s="5"/>
      <c r="U592" s="140"/>
      <c r="V592" s="130"/>
      <c r="W592" s="136"/>
      <c r="X592" s="5"/>
      <c r="Y592" s="140"/>
      <c r="Z592" s="126"/>
      <c r="AA592" s="171"/>
      <c r="AB592" s="5"/>
      <c r="AC592" s="140"/>
      <c r="AD592" s="130"/>
      <c r="AE592" s="136"/>
      <c r="AF592" s="5"/>
      <c r="AG592" s="140"/>
      <c r="AH592" s="126"/>
      <c r="AI592" s="155"/>
      <c r="AJ592" s="123"/>
      <c r="AK592" s="139"/>
      <c r="AL592" s="124"/>
      <c r="AM592" s="155"/>
      <c r="AN592" s="123"/>
      <c r="AO592" s="139"/>
      <c r="AP592" s="124"/>
      <c r="AQ592" s="122"/>
      <c r="AR592" s="123"/>
      <c r="AS592" s="139"/>
      <c r="AT592" s="124"/>
      <c r="AU592" s="122"/>
      <c r="AV592" s="123"/>
      <c r="AW592" s="139"/>
      <c r="AX592" s="124"/>
    </row>
    <row r="593" spans="1:50" ht="14.4" customHeight="1">
      <c r="A593" s="245">
        <f>IF(D593=0," ",RANK(D593,$D$3:$D$1041,0))</f>
        <v>590</v>
      </c>
      <c r="B593" s="246">
        <v>590</v>
      </c>
      <c r="C593" s="108" t="s">
        <v>1178</v>
      </c>
      <c r="D593" s="115">
        <f>I593+M593+Q593+U593+Y593+AC593+AG593+AK593+AO593+AW593+AS593</f>
        <v>26</v>
      </c>
      <c r="E593" s="115">
        <f>J593+N593+R593+V593+Z593+AD593+AH593+AL593+AP593+AX593+AT593</f>
        <v>10</v>
      </c>
      <c r="F593" s="119">
        <f>COUNTA(H593,L593,P593,T593,X593,AB593,AF593,AJ593,AN593,AV593,AR593)</f>
        <v>1</v>
      </c>
      <c r="G593" s="125"/>
      <c r="H593" s="5"/>
      <c r="I593" s="140"/>
      <c r="J593" s="126"/>
      <c r="K593" s="121"/>
      <c r="L593" s="5"/>
      <c r="M593" s="140"/>
      <c r="N593" s="130"/>
      <c r="O593" s="125"/>
      <c r="P593" s="5"/>
      <c r="Q593" s="140"/>
      <c r="R593" s="126"/>
      <c r="S593" s="121"/>
      <c r="T593" s="5"/>
      <c r="U593" s="140"/>
      <c r="V593" s="130"/>
      <c r="W593" s="136">
        <f>VLOOKUP(C593,'5'!$B$50:$H$423,3,FALSE)</f>
        <v>6.789351851851852E-2</v>
      </c>
      <c r="X593" s="5">
        <f>VLOOKUP(C593,'5'!$B$50:$H$423,4,FALSE)</f>
        <v>70</v>
      </c>
      <c r="Y593" s="140">
        <f>VLOOKUP(X593,Баллы!$A$2:$B$101,2)+Z593/2</f>
        <v>26</v>
      </c>
      <c r="Z593" s="126">
        <f>VLOOKUP(C593,'5'!$B$50:$H$423,6,FALSE)</f>
        <v>10</v>
      </c>
      <c r="AA593" s="171"/>
      <c r="AB593" s="5"/>
      <c r="AC593" s="140"/>
      <c r="AD593" s="130"/>
      <c r="AE593" s="136"/>
      <c r="AF593" s="5"/>
      <c r="AG593" s="140"/>
      <c r="AH593" s="126"/>
      <c r="AI593" s="155"/>
      <c r="AJ593" s="123"/>
      <c r="AK593" s="139"/>
      <c r="AL593" s="124"/>
      <c r="AM593" s="155"/>
      <c r="AN593" s="123"/>
      <c r="AO593" s="139"/>
      <c r="AP593" s="124"/>
      <c r="AQ593" s="122"/>
      <c r="AR593" s="123"/>
      <c r="AS593" s="139"/>
      <c r="AT593" s="124"/>
      <c r="AU593" s="122"/>
      <c r="AV593" s="123"/>
      <c r="AW593" s="139"/>
      <c r="AX593" s="124"/>
    </row>
    <row r="594" spans="1:50" ht="14.4" customHeight="1">
      <c r="A594" s="245">
        <f>IF(D594=0," ",RANK(D594,$D$3:$D$1041,0))</f>
        <v>590</v>
      </c>
      <c r="B594" s="246">
        <v>592</v>
      </c>
      <c r="C594" s="104" t="s">
        <v>6281</v>
      </c>
      <c r="D594" s="115">
        <f>I594+M594+Q594+U594+Y594+AC594+AG594+AK594+AO594+AW594+AS594</f>
        <v>26</v>
      </c>
      <c r="E594" s="115">
        <f>J594+N594+R594+V594+Z594+AD594+AH594+AL594+AP594+AX594+AT594</f>
        <v>8</v>
      </c>
      <c r="F594" s="119">
        <f>COUNTA(H594,L594,P594,T594,X594,AB594,AF594,AJ594,AN594,AV594,AR594)</f>
        <v>1</v>
      </c>
      <c r="G594" s="125"/>
      <c r="H594" s="5"/>
      <c r="I594" s="140"/>
      <c r="J594" s="126"/>
      <c r="K594" s="121"/>
      <c r="L594" s="5"/>
      <c r="M594" s="140"/>
      <c r="N594" s="130"/>
      <c r="O594" s="125"/>
      <c r="P594" s="5"/>
      <c r="Q594" s="140"/>
      <c r="R594" s="126"/>
      <c r="S594" s="121"/>
      <c r="T594" s="5"/>
      <c r="U594" s="140"/>
      <c r="V594" s="130"/>
      <c r="W594" s="136"/>
      <c r="X594" s="5"/>
      <c r="Y594" s="140"/>
      <c r="Z594" s="126"/>
      <c r="AA594" s="171"/>
      <c r="AB594" s="5"/>
      <c r="AC594" s="140"/>
      <c r="AD594" s="130"/>
      <c r="AE594" s="136"/>
      <c r="AF594" s="5"/>
      <c r="AG594" s="140"/>
      <c r="AH594" s="126"/>
      <c r="AI594" s="155"/>
      <c r="AJ594" s="123"/>
      <c r="AK594" s="139"/>
      <c r="AL594" s="124"/>
      <c r="AM594" s="155"/>
      <c r="AN594" s="123"/>
      <c r="AO594" s="139"/>
      <c r="AP594" s="124"/>
      <c r="AQ594" s="122"/>
      <c r="AR594" s="123"/>
      <c r="AS594" s="139"/>
      <c r="AT594" s="124"/>
      <c r="AU594" s="122">
        <f>VLOOKUP(C594,'11'!$B$9:$H$521,3,FALSE)</f>
        <v>4.3043981481481482E-2</v>
      </c>
      <c r="AV594" s="123">
        <f>VLOOKUP(C594,'11'!$B$9:$H$521,4,FALSE)</f>
        <v>69</v>
      </c>
      <c r="AW594" s="139">
        <f>VLOOKUP(AV594,Баллы!$A$2:$B$101,2)+AX594/2</f>
        <v>26</v>
      </c>
      <c r="AX594" s="124">
        <f>VLOOKUP(C594,'11'!$B$9:$H$521,6,FALSE)</f>
        <v>8</v>
      </c>
    </row>
    <row r="595" spans="1:50" ht="14.4" customHeight="1">
      <c r="A595" s="245">
        <f>IF(D595=0," ",RANK(D595,$D$3:$D$1041,0))</f>
        <v>593</v>
      </c>
      <c r="B595" s="246">
        <v>593</v>
      </c>
      <c r="C595" s="104" t="s">
        <v>978</v>
      </c>
      <c r="D595" s="115">
        <f>I595+M595+Q595+U595+Y595+AC595+AG595+AK595+AO595+AW595+AS595</f>
        <v>25.5</v>
      </c>
      <c r="E595" s="115">
        <f>J595+N595+R595+V595+Z595+AD595+AH595+AL595+AP595+AX595+AT595</f>
        <v>25</v>
      </c>
      <c r="F595" s="119">
        <f>COUNTA(H595,L595,P595,T595,X595,AB595,AF595,AJ595,AN595,AV595,AR595)</f>
        <v>2</v>
      </c>
      <c r="G595" s="125"/>
      <c r="H595" s="5"/>
      <c r="I595" s="140"/>
      <c r="J595" s="126"/>
      <c r="K595" s="121">
        <f>VLOOKUP(C595,'2'!$B$101:$H$575,3,FALSE)</f>
        <v>7.829861111111111E-2</v>
      </c>
      <c r="L595" s="5">
        <f>VLOOKUP(C595,'2'!$B$101:$H$575,4,FALSE)</f>
        <v>79</v>
      </c>
      <c r="M595" s="140">
        <f>VLOOKUP(L595,Баллы!$A$2:$B$101,2)+N595/2</f>
        <v>19.5</v>
      </c>
      <c r="N595" s="130">
        <f>VLOOKUP(C595,'2'!$B$101:$H$575,6,FALSE)</f>
        <v>15</v>
      </c>
      <c r="O595" s="125"/>
      <c r="P595" s="5"/>
      <c r="Q595" s="140"/>
      <c r="R595" s="126"/>
      <c r="S595" s="121">
        <f>VLOOKUP(C595,'4'!$B$2:$I$1053,3,FALSE)</f>
        <v>5.4849537037037037E-2</v>
      </c>
      <c r="T595" s="5">
        <f>VLOOKUP(C595,'4'!$B$2:$I$1053,4,FALSE)</f>
        <v>157</v>
      </c>
      <c r="U595" s="140">
        <f>VLOOKUP(T595,Баллы!$A$2:$B$101,2)+V595/2</f>
        <v>6</v>
      </c>
      <c r="V595" s="130">
        <f>VLOOKUP(C595,'4'!$B$2:$I$1053,6,FALSE)</f>
        <v>10</v>
      </c>
      <c r="W595" s="136"/>
      <c r="X595" s="5"/>
      <c r="Y595" s="140"/>
      <c r="Z595" s="126"/>
      <c r="AA595" s="171"/>
      <c r="AB595" s="5"/>
      <c r="AC595" s="140"/>
      <c r="AD595" s="130"/>
      <c r="AE595" s="136"/>
      <c r="AF595" s="5"/>
      <c r="AG595" s="140"/>
      <c r="AH595" s="126"/>
      <c r="AI595" s="155"/>
      <c r="AJ595" s="123"/>
      <c r="AK595" s="139"/>
      <c r="AL595" s="124"/>
      <c r="AM595" s="155"/>
      <c r="AN595" s="123"/>
      <c r="AO595" s="139"/>
      <c r="AP595" s="124"/>
      <c r="AQ595" s="122"/>
      <c r="AR595" s="123"/>
      <c r="AS595" s="139"/>
      <c r="AT595" s="124"/>
      <c r="AU595" s="122"/>
      <c r="AV595" s="123"/>
      <c r="AW595" s="139"/>
      <c r="AX595" s="124"/>
    </row>
    <row r="596" spans="1:50" ht="14.4" customHeight="1">
      <c r="A596" s="245">
        <f>IF(D596=0," ",RANK(D596,$D$3:$D$1041,0))</f>
        <v>593</v>
      </c>
      <c r="B596" s="246">
        <v>594</v>
      </c>
      <c r="C596" s="104" t="s">
        <v>973</v>
      </c>
      <c r="D596" s="115">
        <f>I596+M596+Q596+U596+Y596+AC596+AG596+AK596+AO596+AW596+AS596</f>
        <v>25.5</v>
      </c>
      <c r="E596" s="115">
        <f>J596+N596+R596+V596+Z596+AD596+AH596+AL596+AP596+AX596+AT596</f>
        <v>15</v>
      </c>
      <c r="F596" s="119">
        <f>COUNTA(H596,L596,P596,T596,X596,AB596,AF596,AJ596,AN596,AV596,AR596)</f>
        <v>1</v>
      </c>
      <c r="G596" s="125"/>
      <c r="H596" s="5"/>
      <c r="I596" s="140"/>
      <c r="J596" s="126"/>
      <c r="K596" s="121">
        <f>VLOOKUP(C596,'2'!$B$101:$H$575,3,FALSE)</f>
        <v>7.513888888888888E-2</v>
      </c>
      <c r="L596" s="5">
        <f>VLOOKUP(C596,'2'!$B$101:$H$575,4,FALSE)</f>
        <v>73</v>
      </c>
      <c r="M596" s="140">
        <f>VLOOKUP(L596,Баллы!$A$2:$B$101,2)+N596/2</f>
        <v>25.5</v>
      </c>
      <c r="N596" s="130">
        <f>VLOOKUP(C596,'2'!$B$101:$H$575,6,FALSE)</f>
        <v>15</v>
      </c>
      <c r="O596" s="125"/>
      <c r="P596" s="5"/>
      <c r="Q596" s="140"/>
      <c r="R596" s="126"/>
      <c r="S596" s="121"/>
      <c r="T596" s="5"/>
      <c r="U596" s="140"/>
      <c r="V596" s="130"/>
      <c r="W596" s="136"/>
      <c r="X596" s="5"/>
      <c r="Y596" s="140"/>
      <c r="Z596" s="126"/>
      <c r="AA596" s="171"/>
      <c r="AB596" s="5"/>
      <c r="AC596" s="140"/>
      <c r="AD596" s="130"/>
      <c r="AE596" s="136"/>
      <c r="AF596" s="5"/>
      <c r="AG596" s="140"/>
      <c r="AH596" s="126"/>
      <c r="AI596" s="155"/>
      <c r="AJ596" s="123"/>
      <c r="AK596" s="139"/>
      <c r="AL596" s="124"/>
      <c r="AM596" s="155"/>
      <c r="AN596" s="123"/>
      <c r="AO596" s="139"/>
      <c r="AP596" s="124"/>
      <c r="AQ596" s="122"/>
      <c r="AR596" s="123"/>
      <c r="AS596" s="139"/>
      <c r="AT596" s="124"/>
      <c r="AU596" s="122"/>
      <c r="AV596" s="123"/>
      <c r="AW596" s="139"/>
      <c r="AX596" s="124"/>
    </row>
    <row r="597" spans="1:50" ht="14.4" customHeight="1">
      <c r="A597" s="245">
        <f>IF(D597=0," ",RANK(D597,$D$3:$D$1041,0))</f>
        <v>593</v>
      </c>
      <c r="B597" s="246">
        <v>595</v>
      </c>
      <c r="C597" s="107" t="s">
        <v>1921</v>
      </c>
      <c r="D597" s="115">
        <f>I597+M597+Q597+U597+Y597+AC597+AG597+AK597+AO597+AW597+AS597</f>
        <v>25.5</v>
      </c>
      <c r="E597" s="115">
        <f>J597+N597+R597+V597+Z597+AD597+AH597+AL597+AP597+AX597+AT597</f>
        <v>5</v>
      </c>
      <c r="F597" s="119">
        <f>COUNTA(H597,L597,P597,T597,X597,AB597,AF597,AJ597,AN597,AV597,AR597)</f>
        <v>1</v>
      </c>
      <c r="G597" s="125"/>
      <c r="H597" s="5"/>
      <c r="I597" s="140"/>
      <c r="J597" s="126"/>
      <c r="K597" s="121"/>
      <c r="L597" s="5"/>
      <c r="M597" s="140"/>
      <c r="N597" s="130"/>
      <c r="O597" s="125"/>
      <c r="P597" s="5"/>
      <c r="Q597" s="140"/>
      <c r="R597" s="126"/>
      <c r="S597" s="121">
        <f>VLOOKUP(C597,'4'!$B$2:$I$1053,3,FALSE)</f>
        <v>1.9965277777777776E-2</v>
      </c>
      <c r="T597" s="5">
        <f>VLOOKUP(C597,'4'!$B$2:$I$1053,4,FALSE)</f>
        <v>68</v>
      </c>
      <c r="U597" s="140">
        <f>VLOOKUP(T597,Баллы!$A$2:$B$101,2)+V597/2</f>
        <v>25.5</v>
      </c>
      <c r="V597" s="130">
        <f>VLOOKUP(C597,'4'!$B$2:$I$1053,6,FALSE)</f>
        <v>5</v>
      </c>
      <c r="W597" s="136"/>
      <c r="X597" s="5"/>
      <c r="Y597" s="140"/>
      <c r="Z597" s="126"/>
      <c r="AA597" s="171"/>
      <c r="AB597" s="5"/>
      <c r="AC597" s="140"/>
      <c r="AD597" s="130"/>
      <c r="AE597" s="136"/>
      <c r="AF597" s="5"/>
      <c r="AG597" s="140"/>
      <c r="AH597" s="126"/>
      <c r="AI597" s="155"/>
      <c r="AJ597" s="123"/>
      <c r="AK597" s="139"/>
      <c r="AL597" s="124"/>
      <c r="AM597" s="155"/>
      <c r="AN597" s="123"/>
      <c r="AO597" s="139"/>
      <c r="AP597" s="124"/>
      <c r="AQ597" s="122"/>
      <c r="AR597" s="123"/>
      <c r="AS597" s="139"/>
      <c r="AT597" s="124"/>
      <c r="AU597" s="122"/>
      <c r="AV597" s="123"/>
      <c r="AW597" s="139"/>
      <c r="AX597" s="124"/>
    </row>
    <row r="598" spans="1:50" ht="14.4" customHeight="1">
      <c r="A598" s="245">
        <f>IF(D598=0," ",RANK(D598,$D$3:$D$1041,0))</f>
        <v>593</v>
      </c>
      <c r="B598" s="246">
        <v>595</v>
      </c>
      <c r="C598" s="283" t="s">
        <v>5120</v>
      </c>
      <c r="D598" s="115">
        <f>I598+M598+Q598+U598+Y598+AC598+AG598+AK598+AO598+AW598+AS598</f>
        <v>25.5</v>
      </c>
      <c r="E598" s="115">
        <f>J598+N598+R598+V598+Z598+AD598+AH598+AL598+AP598+AX598+AT598</f>
        <v>5</v>
      </c>
      <c r="F598" s="119">
        <f>COUNTA(H598,L598,P598,T598,X598,AB598,AF598,AJ598,AN598,AV598,AR598)</f>
        <v>1</v>
      </c>
      <c r="G598" s="125"/>
      <c r="H598" s="5"/>
      <c r="I598" s="140"/>
      <c r="J598" s="126"/>
      <c r="K598" s="121"/>
      <c r="L598" s="5"/>
      <c r="M598" s="140"/>
      <c r="N598" s="130"/>
      <c r="O598" s="125"/>
      <c r="P598" s="5"/>
      <c r="Q598" s="140"/>
      <c r="R598" s="126"/>
      <c r="S598" s="121"/>
      <c r="T598" s="5"/>
      <c r="U598" s="140"/>
      <c r="V598" s="130"/>
      <c r="W598" s="136"/>
      <c r="X598" s="5"/>
      <c r="Y598" s="140"/>
      <c r="Z598" s="126"/>
      <c r="AA598" s="171"/>
      <c r="AB598" s="5"/>
      <c r="AC598" s="140"/>
      <c r="AD598" s="130"/>
      <c r="AE598" s="136"/>
      <c r="AF598" s="5"/>
      <c r="AG598" s="140"/>
      <c r="AH598" s="126"/>
      <c r="AI598" s="155"/>
      <c r="AJ598" s="123"/>
      <c r="AK598" s="139"/>
      <c r="AL598" s="124"/>
      <c r="AM598" s="155">
        <f>VLOOKUP(C598,'9'!$B$2:$H$1187,3,FALSE)</f>
        <v>2.2650462962962963E-2</v>
      </c>
      <c r="AN598" s="123">
        <f>VLOOKUP(C598,'9'!$B$2:$H$1187,4,FALSE)</f>
        <v>68</v>
      </c>
      <c r="AO598" s="139">
        <f>VLOOKUP(AN598,Баллы!$A$2:$B$101,2)+AP598/2</f>
        <v>25.5</v>
      </c>
      <c r="AP598" s="124">
        <f>VLOOKUP(C598,'9'!$B$2:$H$1187,6,FALSE)</f>
        <v>5</v>
      </c>
      <c r="AQ598" s="122"/>
      <c r="AR598" s="123"/>
      <c r="AS598" s="139"/>
      <c r="AT598" s="124"/>
      <c r="AU598" s="122"/>
      <c r="AV598" s="123"/>
      <c r="AW598" s="139"/>
      <c r="AX598" s="124"/>
    </row>
    <row r="599" spans="1:50" ht="14.4" customHeight="1">
      <c r="A599" s="245">
        <f>IF(D599=0," ",RANK(D599,$D$3:$D$1041,0))</f>
        <v>597</v>
      </c>
      <c r="B599" s="246">
        <v>597</v>
      </c>
      <c r="C599" s="107" t="s">
        <v>2351</v>
      </c>
      <c r="D599" s="115">
        <f>I599+M599+Q599+U599+Y599+AC599+AG599+AK599+AO599+AW599+AS599</f>
        <v>25</v>
      </c>
      <c r="E599" s="115">
        <f>J599+N599+R599+V599+Z599+AD599+AH599+AL599+AP599+AX599+AT599</f>
        <v>10</v>
      </c>
      <c r="F599" s="119">
        <f>COUNTA(H599,L599,P599,T599,X599,AB599,AF599,AJ599,AN599,AV599,AR599)</f>
        <v>1</v>
      </c>
      <c r="G599" s="125"/>
      <c r="H599" s="5"/>
      <c r="I599" s="140"/>
      <c r="J599" s="126"/>
      <c r="K599" s="121"/>
      <c r="L599" s="5"/>
      <c r="M599" s="140"/>
      <c r="N599" s="130"/>
      <c r="O599" s="125"/>
      <c r="P599" s="5"/>
      <c r="Q599" s="140"/>
      <c r="R599" s="126"/>
      <c r="S599" s="121">
        <f>VLOOKUP(C599,'4'!$B$2:$I$1053,3,FALSE)</f>
        <v>4.4398148148148145E-2</v>
      </c>
      <c r="T599" s="14">
        <f>VLOOKUP(C599,'4'!$B$2:$I$1053,4,FALSE)</f>
        <v>71</v>
      </c>
      <c r="U599" s="140">
        <f>VLOOKUP(T599,Баллы!$A$2:$B$101,2)+V599/2</f>
        <v>25</v>
      </c>
      <c r="V599" s="130">
        <f>VLOOKUP(C599,'4'!$B$2:$I$1053,6,FALSE)</f>
        <v>10</v>
      </c>
      <c r="W599" s="136"/>
      <c r="X599" s="5"/>
      <c r="Y599" s="140"/>
      <c r="Z599" s="126"/>
      <c r="AA599" s="171"/>
      <c r="AB599" s="5"/>
      <c r="AC599" s="140"/>
      <c r="AD599" s="130"/>
      <c r="AE599" s="136"/>
      <c r="AF599" s="5"/>
      <c r="AG599" s="140"/>
      <c r="AH599" s="126"/>
      <c r="AI599" s="155"/>
      <c r="AJ599" s="123"/>
      <c r="AK599" s="139"/>
      <c r="AL599" s="124"/>
      <c r="AM599" s="155"/>
      <c r="AN599" s="123"/>
      <c r="AO599" s="139"/>
      <c r="AP599" s="124"/>
      <c r="AQ599" s="122"/>
      <c r="AR599" s="123"/>
      <c r="AS599" s="139"/>
      <c r="AT599" s="124"/>
      <c r="AU599" s="122"/>
      <c r="AV599" s="123"/>
      <c r="AW599" s="139"/>
      <c r="AX599" s="124"/>
    </row>
    <row r="600" spans="1:50" ht="14.4" customHeight="1">
      <c r="A600" s="245">
        <f>IF(D600=0," ",RANK(D600,$D$3:$D$1041,0))</f>
        <v>597</v>
      </c>
      <c r="B600" s="246">
        <v>597</v>
      </c>
      <c r="C600" s="283" t="s">
        <v>4637</v>
      </c>
      <c r="D600" s="115">
        <f>I600+M600+Q600+U600+Y600+AC600+AG600+AK600+AO600+AW600+AS600</f>
        <v>25</v>
      </c>
      <c r="E600" s="115">
        <f>J600+N600+R600+V600+Z600+AD600+AH600+AL600+AP600+AX600+AT600</f>
        <v>10</v>
      </c>
      <c r="F600" s="119">
        <f>COUNTA(H600,L600,P600,T600,X600,AB600,AF600,AJ600,AN600,AV600,AR600)</f>
        <v>1</v>
      </c>
      <c r="G600" s="125"/>
      <c r="H600" s="5"/>
      <c r="I600" s="140"/>
      <c r="J600" s="126"/>
      <c r="K600" s="121"/>
      <c r="L600" s="5"/>
      <c r="M600" s="140"/>
      <c r="N600" s="130"/>
      <c r="O600" s="125"/>
      <c r="P600" s="5"/>
      <c r="Q600" s="140"/>
      <c r="R600" s="126"/>
      <c r="S600" s="121"/>
      <c r="T600" s="5"/>
      <c r="U600" s="140"/>
      <c r="V600" s="130"/>
      <c r="W600" s="136"/>
      <c r="X600" s="5"/>
      <c r="Y600" s="140"/>
      <c r="Z600" s="126"/>
      <c r="AA600" s="171"/>
      <c r="AB600" s="5"/>
      <c r="AC600" s="140"/>
      <c r="AD600" s="130"/>
      <c r="AE600" s="136"/>
      <c r="AF600" s="5"/>
      <c r="AG600" s="140"/>
      <c r="AH600" s="126"/>
      <c r="AI600" s="155"/>
      <c r="AJ600" s="123"/>
      <c r="AK600" s="139"/>
      <c r="AL600" s="124"/>
      <c r="AM600" s="155">
        <f>VLOOKUP(C600,'9'!$B$2:$H$1187,3,FALSE)</f>
        <v>4.3981481481481483E-2</v>
      </c>
      <c r="AN600" s="123">
        <f>VLOOKUP(C600,'9'!$B$2:$H$1187,4,FALSE)</f>
        <v>71</v>
      </c>
      <c r="AO600" s="139">
        <f>VLOOKUP(AN600,Баллы!$A$2:$B$101,2)+AP600/2</f>
        <v>25</v>
      </c>
      <c r="AP600" s="124">
        <f>VLOOKUP(C600,'9'!$B$2:$H$1187,6,FALSE)</f>
        <v>10</v>
      </c>
      <c r="AQ600" s="122"/>
      <c r="AR600" s="123"/>
      <c r="AS600" s="139"/>
      <c r="AT600" s="124"/>
      <c r="AU600" s="122"/>
      <c r="AV600" s="123"/>
      <c r="AW600" s="139"/>
      <c r="AX600" s="124"/>
    </row>
    <row r="601" spans="1:50" ht="14.4" customHeight="1">
      <c r="A601" s="245">
        <f>IF(D601=0," ",RANK(D601,$D$3:$D$1041,0))</f>
        <v>597</v>
      </c>
      <c r="B601" s="246">
        <v>599</v>
      </c>
      <c r="C601" s="104" t="s">
        <v>6282</v>
      </c>
      <c r="D601" s="115">
        <f>I601+M601+Q601+U601+Y601+AC601+AG601+AK601+AO601+AW601+AS601</f>
        <v>25</v>
      </c>
      <c r="E601" s="115">
        <f>J601+N601+R601+V601+Z601+AD601+AH601+AL601+AP601+AX601+AT601</f>
        <v>8</v>
      </c>
      <c r="F601" s="119">
        <f>COUNTA(H601,L601,P601,T601,X601,AB601,AF601,AJ601,AN601,AV601,AR601)</f>
        <v>1</v>
      </c>
      <c r="G601" s="125"/>
      <c r="H601" s="5"/>
      <c r="I601" s="140"/>
      <c r="J601" s="126"/>
      <c r="K601" s="121"/>
      <c r="L601" s="5"/>
      <c r="M601" s="140"/>
      <c r="N601" s="130"/>
      <c r="O601" s="125"/>
      <c r="P601" s="5"/>
      <c r="Q601" s="140"/>
      <c r="R601" s="126"/>
      <c r="S601" s="121"/>
      <c r="T601" s="5"/>
      <c r="U601" s="140"/>
      <c r="V601" s="130"/>
      <c r="W601" s="136"/>
      <c r="X601" s="5"/>
      <c r="Y601" s="140"/>
      <c r="Z601" s="126"/>
      <c r="AA601" s="171"/>
      <c r="AB601" s="5"/>
      <c r="AC601" s="140"/>
      <c r="AD601" s="130"/>
      <c r="AE601" s="136"/>
      <c r="AF601" s="5"/>
      <c r="AG601" s="140"/>
      <c r="AH601" s="126"/>
      <c r="AI601" s="155"/>
      <c r="AJ601" s="123"/>
      <c r="AK601" s="139"/>
      <c r="AL601" s="124"/>
      <c r="AM601" s="155"/>
      <c r="AN601" s="123"/>
      <c r="AO601" s="139"/>
      <c r="AP601" s="124"/>
      <c r="AQ601" s="122"/>
      <c r="AR601" s="123"/>
      <c r="AS601" s="139"/>
      <c r="AT601" s="124"/>
      <c r="AU601" s="122">
        <f>VLOOKUP(C601,'11'!$B$9:$H$521,3,FALSE)</f>
        <v>4.3113425925925923E-2</v>
      </c>
      <c r="AV601" s="123">
        <f>VLOOKUP(C601,'11'!$B$9:$H$521,4,FALSE)</f>
        <v>70</v>
      </c>
      <c r="AW601" s="139">
        <f>VLOOKUP(AV601,Баллы!$A$2:$B$101,2)+AX601/2</f>
        <v>25</v>
      </c>
      <c r="AX601" s="124">
        <f>VLOOKUP(C601,'11'!$B$9:$H$521,6,FALSE)</f>
        <v>8</v>
      </c>
    </row>
    <row r="602" spans="1:50" ht="14.4" customHeight="1">
      <c r="A602" s="245">
        <f>IF(D602=0," ",RANK(D602,$D$3:$D$1041,0))</f>
        <v>600</v>
      </c>
      <c r="B602" s="246">
        <v>600</v>
      </c>
      <c r="C602" s="107" t="s">
        <v>1987</v>
      </c>
      <c r="D602" s="115">
        <f>I602+M602+Q602+U602+Y602+AC602+AG602+AK602+AO602+AW602+AS602</f>
        <v>24.5</v>
      </c>
      <c r="E602" s="115">
        <f>J602+N602+R602+V602+Z602+AD602+AH602+AL602+AP602+AX602+AT602</f>
        <v>5</v>
      </c>
      <c r="F602" s="119">
        <f>COUNTA(H602,L602,P602,T602,X602,AB602,AF602,AJ602,AN602,AV602,AR602)</f>
        <v>1</v>
      </c>
      <c r="G602" s="125"/>
      <c r="H602" s="5"/>
      <c r="I602" s="140"/>
      <c r="J602" s="126"/>
      <c r="K602" s="121"/>
      <c r="L602" s="5"/>
      <c r="M602" s="140"/>
      <c r="N602" s="130"/>
      <c r="O602" s="125"/>
      <c r="P602" s="5"/>
      <c r="Q602" s="140"/>
      <c r="R602" s="126"/>
      <c r="S602" s="121">
        <f>VLOOKUP(C602,'4'!$B$2:$I$1053,3,FALSE)</f>
        <v>2.0023148148148148E-2</v>
      </c>
      <c r="T602" s="5">
        <f>VLOOKUP(C602,'4'!$B$2:$I$1053,4,FALSE)</f>
        <v>69</v>
      </c>
      <c r="U602" s="140">
        <f>VLOOKUP(T602,Баллы!$A$2:$B$101,2)+V602/2</f>
        <v>24.5</v>
      </c>
      <c r="V602" s="130">
        <f>VLOOKUP(C602,'4'!$B$2:$I$1053,6,FALSE)</f>
        <v>5</v>
      </c>
      <c r="W602" s="136"/>
      <c r="X602" s="5"/>
      <c r="Y602" s="140"/>
      <c r="Z602" s="126"/>
      <c r="AA602" s="171"/>
      <c r="AB602" s="5"/>
      <c r="AC602" s="140"/>
      <c r="AD602" s="130"/>
      <c r="AE602" s="136"/>
      <c r="AF602" s="5"/>
      <c r="AG602" s="140"/>
      <c r="AH602" s="126"/>
      <c r="AI602" s="155"/>
      <c r="AJ602" s="123"/>
      <c r="AK602" s="139"/>
      <c r="AL602" s="124"/>
      <c r="AM602" s="155"/>
      <c r="AN602" s="123"/>
      <c r="AO602" s="139"/>
      <c r="AP602" s="124"/>
      <c r="AQ602" s="122"/>
      <c r="AR602" s="123"/>
      <c r="AS602" s="139"/>
      <c r="AT602" s="124"/>
      <c r="AU602" s="122"/>
      <c r="AV602" s="123"/>
      <c r="AW602" s="139"/>
      <c r="AX602" s="124"/>
    </row>
    <row r="603" spans="1:50" ht="14.4" customHeight="1">
      <c r="A603" s="245">
        <f>IF(D603=0," ",RANK(D603,$D$3:$D$1041,0))</f>
        <v>600</v>
      </c>
      <c r="B603" s="246">
        <v>600</v>
      </c>
      <c r="C603" s="283" t="s">
        <v>5121</v>
      </c>
      <c r="D603" s="115">
        <f>I603+M603+Q603+U603+Y603+AC603+AG603+AK603+AO603+AW603+AS603</f>
        <v>24.5</v>
      </c>
      <c r="E603" s="115">
        <f>J603+N603+R603+V603+Z603+AD603+AH603+AL603+AP603+AX603+AT603</f>
        <v>5</v>
      </c>
      <c r="F603" s="119">
        <f>COUNTA(H603,L603,P603,T603,X603,AB603,AF603,AJ603,AN603,AV603,AR603)</f>
        <v>1</v>
      </c>
      <c r="G603" s="125"/>
      <c r="H603" s="5"/>
      <c r="I603" s="140"/>
      <c r="J603" s="126"/>
      <c r="K603" s="121"/>
      <c r="L603" s="5"/>
      <c r="M603" s="140"/>
      <c r="N603" s="130"/>
      <c r="O603" s="125"/>
      <c r="P603" s="5"/>
      <c r="Q603" s="140"/>
      <c r="R603" s="126"/>
      <c r="S603" s="121"/>
      <c r="T603" s="5"/>
      <c r="U603" s="140"/>
      <c r="V603" s="130"/>
      <c r="W603" s="136"/>
      <c r="X603" s="5"/>
      <c r="Y603" s="140"/>
      <c r="Z603" s="126"/>
      <c r="AA603" s="171"/>
      <c r="AB603" s="5"/>
      <c r="AC603" s="140"/>
      <c r="AD603" s="130"/>
      <c r="AE603" s="136"/>
      <c r="AF603" s="5"/>
      <c r="AG603" s="140"/>
      <c r="AH603" s="126"/>
      <c r="AI603" s="155"/>
      <c r="AJ603" s="123"/>
      <c r="AK603" s="139"/>
      <c r="AL603" s="124"/>
      <c r="AM603" s="155">
        <f>VLOOKUP(C603,'9'!$B$2:$H$1187,3,FALSE)</f>
        <v>2.3240740740740742E-2</v>
      </c>
      <c r="AN603" s="123">
        <f>VLOOKUP(C603,'9'!$B$2:$H$1187,4,FALSE)</f>
        <v>69</v>
      </c>
      <c r="AO603" s="139">
        <f>VLOOKUP(AN603,Баллы!$A$2:$B$101,2)+AP603/2</f>
        <v>24.5</v>
      </c>
      <c r="AP603" s="124">
        <f>VLOOKUP(C603,'9'!$B$2:$H$1187,6,FALSE)</f>
        <v>5</v>
      </c>
      <c r="AQ603" s="122"/>
      <c r="AR603" s="123"/>
      <c r="AS603" s="139"/>
      <c r="AT603" s="124"/>
      <c r="AU603" s="122"/>
      <c r="AV603" s="123"/>
      <c r="AW603" s="139"/>
      <c r="AX603" s="124"/>
    </row>
    <row r="604" spans="1:50" ht="14.4" customHeight="1">
      <c r="A604" s="245">
        <f>IF(D604=0," ",RANK(D604,$D$3:$D$1041,0))</f>
        <v>602</v>
      </c>
      <c r="B604" s="246">
        <v>602</v>
      </c>
      <c r="C604" s="107" t="s">
        <v>2357</v>
      </c>
      <c r="D604" s="115">
        <f>I604+M604+Q604+U604+Y604+AC604+AG604+AK604+AO604+AW604+AS604</f>
        <v>24</v>
      </c>
      <c r="E604" s="115">
        <f>J604+N604+R604+V604+Z604+AD604+AH604+AL604+AP604+AX604+AT604</f>
        <v>10</v>
      </c>
      <c r="F604" s="119">
        <f>COUNTA(H604,L604,P604,T604,X604,AB604,AF604,AJ604,AN604,AV604,AR604)</f>
        <v>1</v>
      </c>
      <c r="G604" s="125"/>
      <c r="H604" s="5"/>
      <c r="I604" s="140"/>
      <c r="J604" s="126"/>
      <c r="K604" s="121"/>
      <c r="L604" s="5"/>
      <c r="M604" s="140"/>
      <c r="N604" s="130"/>
      <c r="O604" s="125"/>
      <c r="P604" s="5"/>
      <c r="Q604" s="140"/>
      <c r="R604" s="126"/>
      <c r="S604" s="121">
        <f>VLOOKUP(C604,'4'!$B$2:$I$1053,3,FALSE)</f>
        <v>4.476851851851852E-2</v>
      </c>
      <c r="T604" s="14">
        <f>VLOOKUP(C604,'4'!$B$2:$I$1053,4,FALSE)</f>
        <v>72</v>
      </c>
      <c r="U604" s="140">
        <f>VLOOKUP(T604,Баллы!$A$2:$B$101,2)+V604/2</f>
        <v>24</v>
      </c>
      <c r="V604" s="130">
        <f>VLOOKUP(C604,'4'!$B$2:$I$1053,6,FALSE)</f>
        <v>10</v>
      </c>
      <c r="W604" s="136"/>
      <c r="X604" s="5"/>
      <c r="Y604" s="140"/>
      <c r="Z604" s="126"/>
      <c r="AA604" s="171"/>
      <c r="AB604" s="5"/>
      <c r="AC604" s="140"/>
      <c r="AD604" s="130"/>
      <c r="AE604" s="136"/>
      <c r="AF604" s="5"/>
      <c r="AG604" s="140"/>
      <c r="AH604" s="126"/>
      <c r="AI604" s="155"/>
      <c r="AJ604" s="123"/>
      <c r="AK604" s="139"/>
      <c r="AL604" s="124"/>
      <c r="AM604" s="155"/>
      <c r="AN604" s="123"/>
      <c r="AO604" s="139"/>
      <c r="AP604" s="124"/>
      <c r="AQ604" s="122"/>
      <c r="AR604" s="123"/>
      <c r="AS604" s="139"/>
      <c r="AT604" s="124"/>
      <c r="AU604" s="122"/>
      <c r="AV604" s="123"/>
      <c r="AW604" s="139"/>
      <c r="AX604" s="124"/>
    </row>
    <row r="605" spans="1:50" ht="14.4" customHeight="1">
      <c r="A605" s="245">
        <f>IF(D605=0," ",RANK(D605,$D$3:$D$1041,0))</f>
        <v>602</v>
      </c>
      <c r="B605" s="246">
        <v>602</v>
      </c>
      <c r="C605" s="283" t="s">
        <v>4638</v>
      </c>
      <c r="D605" s="115">
        <f>I605+M605+Q605+U605+Y605+AC605+AG605+AK605+AO605+AW605+AS605</f>
        <v>24</v>
      </c>
      <c r="E605" s="115">
        <f>J605+N605+R605+V605+Z605+AD605+AH605+AL605+AP605+AX605+AT605</f>
        <v>10</v>
      </c>
      <c r="F605" s="119">
        <f>COUNTA(H605,L605,P605,T605,X605,AB605,AF605,AJ605,AN605,AV605,AR605)</f>
        <v>1</v>
      </c>
      <c r="G605" s="125"/>
      <c r="H605" s="5"/>
      <c r="I605" s="140"/>
      <c r="J605" s="126"/>
      <c r="K605" s="121"/>
      <c r="L605" s="5"/>
      <c r="M605" s="140"/>
      <c r="N605" s="130"/>
      <c r="O605" s="125"/>
      <c r="P605" s="5"/>
      <c r="Q605" s="140"/>
      <c r="R605" s="126"/>
      <c r="S605" s="121"/>
      <c r="T605" s="5"/>
      <c r="U605" s="140"/>
      <c r="V605" s="130"/>
      <c r="W605" s="136"/>
      <c r="X605" s="5"/>
      <c r="Y605" s="140"/>
      <c r="Z605" s="126"/>
      <c r="AA605" s="171"/>
      <c r="AB605" s="5"/>
      <c r="AC605" s="140"/>
      <c r="AD605" s="130"/>
      <c r="AE605" s="136"/>
      <c r="AF605" s="5"/>
      <c r="AG605" s="140"/>
      <c r="AH605" s="126"/>
      <c r="AI605" s="155"/>
      <c r="AJ605" s="123"/>
      <c r="AK605" s="139"/>
      <c r="AL605" s="124"/>
      <c r="AM605" s="155">
        <f>VLOOKUP(C605,'9'!$B$2:$H$1187,3,FALSE)</f>
        <v>4.4432870370370373E-2</v>
      </c>
      <c r="AN605" s="123">
        <f>VLOOKUP(C605,'9'!$B$2:$H$1187,4,FALSE)</f>
        <v>72</v>
      </c>
      <c r="AO605" s="139">
        <f>VLOOKUP(AN605,Баллы!$A$2:$B$101,2)+AP605/2</f>
        <v>24</v>
      </c>
      <c r="AP605" s="124">
        <f>VLOOKUP(C605,'9'!$B$2:$H$1187,6,FALSE)</f>
        <v>10</v>
      </c>
      <c r="AQ605" s="122"/>
      <c r="AR605" s="123"/>
      <c r="AS605" s="139"/>
      <c r="AT605" s="124"/>
      <c r="AU605" s="122"/>
      <c r="AV605" s="123"/>
      <c r="AW605" s="139"/>
      <c r="AX605" s="124"/>
    </row>
    <row r="606" spans="1:50" ht="14.4" customHeight="1">
      <c r="A606" s="245">
        <f>IF(D606=0," ",RANK(D606,$D$3:$D$1041,0))</f>
        <v>602</v>
      </c>
      <c r="B606" s="246">
        <v>604</v>
      </c>
      <c r="C606" s="104" t="s">
        <v>6283</v>
      </c>
      <c r="D606" s="115">
        <f>I606+M606+Q606+U606+Y606+AC606+AG606+AK606+AO606+AW606+AS606</f>
        <v>24</v>
      </c>
      <c r="E606" s="115">
        <f>J606+N606+R606+V606+Z606+AD606+AH606+AL606+AP606+AX606+AT606</f>
        <v>8</v>
      </c>
      <c r="F606" s="119">
        <f>COUNTA(H606,L606,P606,T606,X606,AB606,AF606,AJ606,AN606,AV606,AR606)</f>
        <v>1</v>
      </c>
      <c r="G606" s="125"/>
      <c r="H606" s="5"/>
      <c r="I606" s="140"/>
      <c r="J606" s="126"/>
      <c r="K606" s="121"/>
      <c r="L606" s="5"/>
      <c r="M606" s="140"/>
      <c r="N606" s="130"/>
      <c r="O606" s="125"/>
      <c r="P606" s="5"/>
      <c r="Q606" s="140"/>
      <c r="R606" s="126"/>
      <c r="S606" s="121"/>
      <c r="T606" s="5"/>
      <c r="U606" s="140"/>
      <c r="V606" s="130"/>
      <c r="W606" s="136"/>
      <c r="X606" s="5"/>
      <c r="Y606" s="140"/>
      <c r="Z606" s="126"/>
      <c r="AA606" s="171"/>
      <c r="AB606" s="5"/>
      <c r="AC606" s="140"/>
      <c r="AD606" s="130"/>
      <c r="AE606" s="136"/>
      <c r="AF606" s="5"/>
      <c r="AG606" s="140"/>
      <c r="AH606" s="126"/>
      <c r="AI606" s="155"/>
      <c r="AJ606" s="123"/>
      <c r="AK606" s="139"/>
      <c r="AL606" s="124"/>
      <c r="AM606" s="155"/>
      <c r="AN606" s="123"/>
      <c r="AO606" s="139"/>
      <c r="AP606" s="124"/>
      <c r="AQ606" s="122"/>
      <c r="AR606" s="123"/>
      <c r="AS606" s="139"/>
      <c r="AT606" s="124"/>
      <c r="AU606" s="122">
        <f>VLOOKUP(C606,'11'!$B$9:$H$521,3,FALSE)</f>
        <v>4.3240740740740739E-2</v>
      </c>
      <c r="AV606" s="123">
        <f>VLOOKUP(C606,'11'!$B$9:$H$521,4,FALSE)</f>
        <v>71</v>
      </c>
      <c r="AW606" s="139">
        <f>VLOOKUP(AV606,Баллы!$A$2:$B$101,2)+AX606/2</f>
        <v>24</v>
      </c>
      <c r="AX606" s="124">
        <f>VLOOKUP(C606,'11'!$B$9:$H$521,6,FALSE)</f>
        <v>8</v>
      </c>
    </row>
    <row r="607" spans="1:50" ht="14.4" customHeight="1">
      <c r="A607" s="245">
        <f>IF(D607=0," ",RANK(D607,$D$3:$D$1041,0))</f>
        <v>605</v>
      </c>
      <c r="B607" s="246">
        <v>605</v>
      </c>
      <c r="C607" s="104" t="s">
        <v>2659</v>
      </c>
      <c r="D607" s="115">
        <f>I607+M607+Q607+U607+Y607+AC607+AG607+AK607+AO607+AW607+AS607</f>
        <v>23.5</v>
      </c>
      <c r="E607" s="115">
        <f>J607+N607+R607+V607+Z607+AD607+AH607+AL607+AP607+AX607+AT607</f>
        <v>5</v>
      </c>
      <c r="F607" s="119">
        <f>COUNTA(H607,L607,P607,T607,X607,AB607,AF607,AJ607,AN607,AV607,AR607)</f>
        <v>1</v>
      </c>
      <c r="G607" s="125"/>
      <c r="H607" s="5"/>
      <c r="I607" s="140"/>
      <c r="J607" s="126"/>
      <c r="K607" s="121">
        <f>VLOOKUP(C607,'2'!$B$101:$H$575,3,FALSE)</f>
        <v>2.8182870370370372E-2</v>
      </c>
      <c r="L607" s="5">
        <f>VLOOKUP(C607,'2'!$B$101:$H$575,4,FALSE)</f>
        <v>70</v>
      </c>
      <c r="M607" s="140">
        <f>VLOOKUP(L607,Баллы!$A$2:$B$101,2)+N607/2</f>
        <v>23.5</v>
      </c>
      <c r="N607" s="130">
        <f>VLOOKUP(C607,'2'!$B$101:$H$575,6,FALSE)</f>
        <v>5</v>
      </c>
      <c r="O607" s="125"/>
      <c r="P607" s="5"/>
      <c r="Q607" s="140"/>
      <c r="R607" s="126"/>
      <c r="S607" s="121"/>
      <c r="T607" s="14"/>
      <c r="U607" s="140"/>
      <c r="V607" s="130"/>
      <c r="W607" s="136"/>
      <c r="X607" s="5"/>
      <c r="Y607" s="140"/>
      <c r="Z607" s="126"/>
      <c r="AA607" s="171"/>
      <c r="AB607" s="5"/>
      <c r="AC607" s="140"/>
      <c r="AD607" s="130"/>
      <c r="AE607" s="136"/>
      <c r="AF607" s="5"/>
      <c r="AG607" s="140"/>
      <c r="AH607" s="126"/>
      <c r="AI607" s="155"/>
      <c r="AJ607" s="123"/>
      <c r="AK607" s="139"/>
      <c r="AL607" s="124"/>
      <c r="AM607" s="155"/>
      <c r="AN607" s="123"/>
      <c r="AO607" s="139"/>
      <c r="AP607" s="124"/>
      <c r="AQ607" s="122"/>
      <c r="AR607" s="123"/>
      <c r="AS607" s="139"/>
      <c r="AT607" s="124"/>
      <c r="AU607" s="122"/>
      <c r="AV607" s="123"/>
      <c r="AW607" s="139"/>
      <c r="AX607" s="124"/>
    </row>
    <row r="608" spans="1:50" ht="14.4" customHeight="1">
      <c r="A608" s="245">
        <f>IF(D608=0," ",RANK(D608,$D$3:$D$1041,0))</f>
        <v>605</v>
      </c>
      <c r="B608" s="246">
        <v>605</v>
      </c>
      <c r="C608" s="283" t="s">
        <v>5124</v>
      </c>
      <c r="D608" s="115">
        <f>I608+M608+Q608+U608+Y608+AC608+AG608+AK608+AO608+AW608+AS608</f>
        <v>23.5</v>
      </c>
      <c r="E608" s="115">
        <f>J608+N608+R608+V608+Z608+AD608+AH608+AL608+AP608+AX608+AT608</f>
        <v>5</v>
      </c>
      <c r="F608" s="119">
        <f>COUNTA(H608,L608,P608,T608,X608,AB608,AF608,AJ608,AN608,AV608,AR608)</f>
        <v>1</v>
      </c>
      <c r="G608" s="125"/>
      <c r="H608" s="5"/>
      <c r="I608" s="140"/>
      <c r="J608" s="126"/>
      <c r="K608" s="121"/>
      <c r="L608" s="5"/>
      <c r="M608" s="140"/>
      <c r="N608" s="130"/>
      <c r="O608" s="125"/>
      <c r="P608" s="5"/>
      <c r="Q608" s="140"/>
      <c r="R608" s="126"/>
      <c r="S608" s="121"/>
      <c r="T608" s="5"/>
      <c r="U608" s="140"/>
      <c r="V608" s="130"/>
      <c r="W608" s="136"/>
      <c r="X608" s="5"/>
      <c r="Y608" s="140"/>
      <c r="Z608" s="126"/>
      <c r="AA608" s="171"/>
      <c r="AB608" s="5"/>
      <c r="AC608" s="140"/>
      <c r="AD608" s="130"/>
      <c r="AE608" s="136"/>
      <c r="AF608" s="5"/>
      <c r="AG608" s="140"/>
      <c r="AH608" s="126"/>
      <c r="AI608" s="155"/>
      <c r="AJ608" s="123"/>
      <c r="AK608" s="139"/>
      <c r="AL608" s="124"/>
      <c r="AM608" s="155">
        <f>VLOOKUP(C608,'9'!$B$2:$H$1187,3,FALSE)</f>
        <v>2.3541666666666666E-2</v>
      </c>
      <c r="AN608" s="123">
        <f>VLOOKUP(C608,'9'!$B$2:$H$1187,4,FALSE)</f>
        <v>70</v>
      </c>
      <c r="AO608" s="139">
        <f>VLOOKUP(AN608,Баллы!$A$2:$B$101,2)+AP608/2</f>
        <v>23.5</v>
      </c>
      <c r="AP608" s="124">
        <f>VLOOKUP(C608,'9'!$B$2:$H$1187,6,FALSE)</f>
        <v>5</v>
      </c>
      <c r="AQ608" s="122"/>
      <c r="AR608" s="123"/>
      <c r="AS608" s="139"/>
      <c r="AT608" s="124"/>
      <c r="AU608" s="122"/>
      <c r="AV608" s="123"/>
      <c r="AW608" s="139"/>
      <c r="AX608" s="124"/>
    </row>
    <row r="609" spans="1:50" ht="14.4" customHeight="1">
      <c r="A609" s="245">
        <f>IF(D609=0," ",RANK(D609,$D$3:$D$1041,0))</f>
        <v>607</v>
      </c>
      <c r="B609" s="246">
        <v>607</v>
      </c>
      <c r="C609" s="107" t="s">
        <v>2160</v>
      </c>
      <c r="D609" s="115">
        <f>I609+M609+Q609+U609+Y609+AC609+AG609+AK609+AO609+AW609+AS609</f>
        <v>23</v>
      </c>
      <c r="E609" s="115">
        <f>J609+N609+R609+V609+Z609+AD609+AH609+AL609+AP609+AX609+AT609</f>
        <v>10</v>
      </c>
      <c r="F609" s="119">
        <f>COUNTA(H609,L609,P609,T609,X609,AB609,AF609,AJ609,AN609,AV609,AR609)</f>
        <v>1</v>
      </c>
      <c r="G609" s="125"/>
      <c r="H609" s="5"/>
      <c r="I609" s="140"/>
      <c r="J609" s="126"/>
      <c r="K609" s="121"/>
      <c r="L609" s="5"/>
      <c r="M609" s="140"/>
      <c r="N609" s="130"/>
      <c r="O609" s="125"/>
      <c r="P609" s="5"/>
      <c r="Q609" s="140"/>
      <c r="R609" s="126"/>
      <c r="S609" s="121">
        <f>VLOOKUP(C609,'4'!$B$2:$I$1053,3,FALSE)</f>
        <v>4.4814814814814814E-2</v>
      </c>
      <c r="T609" s="14">
        <f>VLOOKUP(C609,'4'!$B$2:$I$1053,4,FALSE)</f>
        <v>73</v>
      </c>
      <c r="U609" s="140">
        <f>VLOOKUP(T609,Баллы!$A$2:$B$101,2)+V609/2</f>
        <v>23</v>
      </c>
      <c r="V609" s="130">
        <f>VLOOKUP(C609,'4'!$B$2:$I$1053,6,FALSE)</f>
        <v>10</v>
      </c>
      <c r="W609" s="136"/>
      <c r="X609" s="5"/>
      <c r="Y609" s="140"/>
      <c r="Z609" s="126"/>
      <c r="AA609" s="171"/>
      <c r="AB609" s="5"/>
      <c r="AC609" s="140"/>
      <c r="AD609" s="130"/>
      <c r="AE609" s="136"/>
      <c r="AF609" s="5"/>
      <c r="AG609" s="140"/>
      <c r="AH609" s="126"/>
      <c r="AI609" s="155"/>
      <c r="AJ609" s="123"/>
      <c r="AK609" s="139"/>
      <c r="AL609" s="124"/>
      <c r="AM609" s="155"/>
      <c r="AN609" s="123"/>
      <c r="AO609" s="139"/>
      <c r="AP609" s="124"/>
      <c r="AQ609" s="122"/>
      <c r="AR609" s="123"/>
      <c r="AS609" s="139"/>
      <c r="AT609" s="124"/>
      <c r="AU609" s="122"/>
      <c r="AV609" s="123"/>
      <c r="AW609" s="139"/>
      <c r="AX609" s="124"/>
    </row>
    <row r="610" spans="1:50" ht="14.4" customHeight="1">
      <c r="A610" s="245">
        <f>IF(D610=0," ",RANK(D610,$D$3:$D$1041,0))</f>
        <v>607</v>
      </c>
      <c r="B610" s="246">
        <v>607</v>
      </c>
      <c r="C610" s="283" t="s">
        <v>4640</v>
      </c>
      <c r="D610" s="115">
        <f>I610+M610+Q610+U610+Y610+AC610+AG610+AK610+AO610+AW610+AS610</f>
        <v>23</v>
      </c>
      <c r="E610" s="115">
        <f>J610+N610+R610+V610+Z610+AD610+AH610+AL610+AP610+AX610+AT610</f>
        <v>10</v>
      </c>
      <c r="F610" s="119">
        <f>COUNTA(H610,L610,P610,T610,X610,AB610,AF610,AJ610,AN610,AV610,AR610)</f>
        <v>1</v>
      </c>
      <c r="G610" s="125"/>
      <c r="H610" s="5"/>
      <c r="I610" s="140"/>
      <c r="J610" s="126"/>
      <c r="K610" s="121"/>
      <c r="L610" s="5"/>
      <c r="M610" s="140"/>
      <c r="N610" s="130"/>
      <c r="O610" s="125"/>
      <c r="P610" s="5"/>
      <c r="Q610" s="140"/>
      <c r="R610" s="126"/>
      <c r="S610" s="121"/>
      <c r="T610" s="5"/>
      <c r="U610" s="140"/>
      <c r="V610" s="130"/>
      <c r="W610" s="136"/>
      <c r="X610" s="5"/>
      <c r="Y610" s="140"/>
      <c r="Z610" s="126"/>
      <c r="AA610" s="171"/>
      <c r="AB610" s="5"/>
      <c r="AC610" s="140"/>
      <c r="AD610" s="130"/>
      <c r="AE610" s="136"/>
      <c r="AF610" s="5"/>
      <c r="AG610" s="140"/>
      <c r="AH610" s="126"/>
      <c r="AI610" s="155"/>
      <c r="AJ610" s="123"/>
      <c r="AK610" s="139"/>
      <c r="AL610" s="124"/>
      <c r="AM610" s="155">
        <f>VLOOKUP(C610,'9'!$B$2:$H$1187,3,FALSE)</f>
        <v>4.4131944444444446E-2</v>
      </c>
      <c r="AN610" s="123">
        <f>VLOOKUP(C610,'9'!$B$2:$H$1187,4,FALSE)</f>
        <v>73</v>
      </c>
      <c r="AO610" s="139">
        <f>VLOOKUP(AN610,Баллы!$A$2:$B$101,2)+AP610/2</f>
        <v>23</v>
      </c>
      <c r="AP610" s="124">
        <f>VLOOKUP(C610,'9'!$B$2:$H$1187,6,FALSE)</f>
        <v>10</v>
      </c>
      <c r="AQ610" s="122"/>
      <c r="AR610" s="123"/>
      <c r="AS610" s="139"/>
      <c r="AT610" s="124"/>
      <c r="AU610" s="122"/>
      <c r="AV610" s="123"/>
      <c r="AW610" s="139"/>
      <c r="AX610" s="124"/>
    </row>
    <row r="611" spans="1:50" ht="14.4" customHeight="1">
      <c r="A611" s="245">
        <f>IF(D611=0," ",RANK(D611,$D$3:$D$1041,0))</f>
        <v>609</v>
      </c>
      <c r="B611" s="246">
        <v>609</v>
      </c>
      <c r="C611" s="104" t="s">
        <v>387</v>
      </c>
      <c r="D611" s="115">
        <f>I611+M611+Q611+U611+Y611+AC611+AG611+AK611+AO611+AW611+AS611</f>
        <v>22.5</v>
      </c>
      <c r="E611" s="115">
        <f>J611+N611+R611+V611+Z611+AD611+AH611+AL611+AP611+AX611+AT611</f>
        <v>5</v>
      </c>
      <c r="F611" s="119">
        <f>COUNTA(H611,L611,P611,T611,X611,AB611,AF611,AJ611,AN611,AV611,AR611)</f>
        <v>1</v>
      </c>
      <c r="G611" s="125"/>
      <c r="H611" s="5"/>
      <c r="I611" s="140"/>
      <c r="J611" s="126"/>
      <c r="K611" s="121">
        <f>VLOOKUP(C611,'2'!$B$101:$H$575,3,FALSE)</f>
        <v>2.8217592592592589E-2</v>
      </c>
      <c r="L611" s="5">
        <f>VLOOKUP(C611,'2'!$B$101:$H$575,4,FALSE)</f>
        <v>71</v>
      </c>
      <c r="M611" s="140">
        <f>VLOOKUP(L611,Баллы!$A$2:$B$101,2)+N611/2</f>
        <v>22.5</v>
      </c>
      <c r="N611" s="130">
        <f>VLOOKUP(C611,'2'!$B$101:$H$575,6,FALSE)</f>
        <v>5</v>
      </c>
      <c r="O611" s="125"/>
      <c r="P611" s="5"/>
      <c r="Q611" s="140"/>
      <c r="R611" s="126"/>
      <c r="S611" s="121"/>
      <c r="T611" s="5"/>
      <c r="U611" s="140"/>
      <c r="V611" s="130"/>
      <c r="W611" s="136"/>
      <c r="X611" s="5"/>
      <c r="Y611" s="140"/>
      <c r="Z611" s="126"/>
      <c r="AA611" s="171"/>
      <c r="AB611" s="5"/>
      <c r="AC611" s="140"/>
      <c r="AD611" s="130"/>
      <c r="AE611" s="136"/>
      <c r="AF611" s="5"/>
      <c r="AG611" s="140"/>
      <c r="AH611" s="126"/>
      <c r="AI611" s="155"/>
      <c r="AJ611" s="123"/>
      <c r="AK611" s="139"/>
      <c r="AL611" s="124"/>
      <c r="AM611" s="155"/>
      <c r="AN611" s="123"/>
      <c r="AO611" s="139"/>
      <c r="AP611" s="124"/>
      <c r="AQ611" s="122"/>
      <c r="AR611" s="123"/>
      <c r="AS611" s="139"/>
      <c r="AT611" s="124"/>
      <c r="AU611" s="122"/>
      <c r="AV611" s="123"/>
      <c r="AW611" s="139"/>
      <c r="AX611" s="124"/>
    </row>
    <row r="612" spans="1:50" ht="14.4" customHeight="1">
      <c r="A612" s="245">
        <f>IF(D612=0," ",RANK(D612,$D$3:$D$1041,0))</f>
        <v>609</v>
      </c>
      <c r="B612" s="246">
        <v>609</v>
      </c>
      <c r="C612" s="107" t="s">
        <v>2220</v>
      </c>
      <c r="D612" s="115">
        <f>I612+M612+Q612+U612+Y612+AC612+AG612+AK612+AO612+AW612+AS612</f>
        <v>22.5</v>
      </c>
      <c r="E612" s="115">
        <f>J612+N612+R612+V612+Z612+AD612+AH612+AL612+AP612+AX612+AT612</f>
        <v>5</v>
      </c>
      <c r="F612" s="119">
        <f>COUNTA(H612,L612,P612,T612,X612,AB612,AF612,AJ612,AN612,AV612,AR612)</f>
        <v>1</v>
      </c>
      <c r="G612" s="125"/>
      <c r="H612" s="5"/>
      <c r="I612" s="140"/>
      <c r="J612" s="126"/>
      <c r="K612" s="121"/>
      <c r="L612" s="5"/>
      <c r="M612" s="140"/>
      <c r="N612" s="130"/>
      <c r="O612" s="125"/>
      <c r="P612" s="5"/>
      <c r="Q612" s="140"/>
      <c r="R612" s="126"/>
      <c r="S612" s="121">
        <f>VLOOKUP(C612,'4'!$B$2:$I$1053,3,FALSE)</f>
        <v>2.011574074074074E-2</v>
      </c>
      <c r="T612" s="5">
        <f>VLOOKUP(C612,'4'!$B$2:$I$1053,4,FALSE)</f>
        <v>71</v>
      </c>
      <c r="U612" s="140">
        <f>VLOOKUP(T612,Баллы!$A$2:$B$101,2)+V612/2</f>
        <v>22.5</v>
      </c>
      <c r="V612" s="130">
        <f>VLOOKUP(C612,'4'!$B$2:$I$1053,6,FALSE)</f>
        <v>5</v>
      </c>
      <c r="W612" s="136"/>
      <c r="X612" s="5"/>
      <c r="Y612" s="140"/>
      <c r="Z612" s="126"/>
      <c r="AA612" s="171"/>
      <c r="AB612" s="5"/>
      <c r="AC612" s="140"/>
      <c r="AD612" s="130"/>
      <c r="AE612" s="136"/>
      <c r="AF612" s="5"/>
      <c r="AG612" s="140"/>
      <c r="AH612" s="126"/>
      <c r="AI612" s="155"/>
      <c r="AJ612" s="123"/>
      <c r="AK612" s="139"/>
      <c r="AL612" s="124"/>
      <c r="AM612" s="155"/>
      <c r="AN612" s="123"/>
      <c r="AO612" s="139"/>
      <c r="AP612" s="124"/>
      <c r="AQ612" s="122"/>
      <c r="AR612" s="123"/>
      <c r="AS612" s="139"/>
      <c r="AT612" s="124"/>
      <c r="AU612" s="122"/>
      <c r="AV612" s="123"/>
      <c r="AW612" s="139"/>
      <c r="AX612" s="124"/>
    </row>
    <row r="613" spans="1:50" ht="14.4" customHeight="1">
      <c r="A613" s="245">
        <f>IF(D613=0," ",RANK(D613,$D$3:$D$1041,0))</f>
        <v>609</v>
      </c>
      <c r="B613" s="246">
        <v>609</v>
      </c>
      <c r="C613" s="283" t="s">
        <v>5125</v>
      </c>
      <c r="D613" s="115">
        <f>I613+M613+Q613+U613+Y613+AC613+AG613+AK613+AO613+AW613+AS613</f>
        <v>22.5</v>
      </c>
      <c r="E613" s="115">
        <f>J613+N613+R613+V613+Z613+AD613+AH613+AL613+AP613+AX613+AT613</f>
        <v>5</v>
      </c>
      <c r="F613" s="119">
        <f>COUNTA(H613,L613,P613,T613,X613,AB613,AF613,AJ613,AN613,AV613,AR613)</f>
        <v>1</v>
      </c>
      <c r="G613" s="125"/>
      <c r="H613" s="5"/>
      <c r="I613" s="140"/>
      <c r="J613" s="126"/>
      <c r="K613" s="121"/>
      <c r="L613" s="5"/>
      <c r="M613" s="140"/>
      <c r="N613" s="130"/>
      <c r="O613" s="125"/>
      <c r="P613" s="5"/>
      <c r="Q613" s="140"/>
      <c r="R613" s="126"/>
      <c r="S613" s="121"/>
      <c r="T613" s="5"/>
      <c r="U613" s="140"/>
      <c r="V613" s="130"/>
      <c r="W613" s="136"/>
      <c r="X613" s="5"/>
      <c r="Y613" s="140"/>
      <c r="Z613" s="126"/>
      <c r="AA613" s="171"/>
      <c r="AB613" s="5"/>
      <c r="AC613" s="140"/>
      <c r="AD613" s="130"/>
      <c r="AE613" s="136"/>
      <c r="AF613" s="5"/>
      <c r="AG613" s="140"/>
      <c r="AH613" s="126"/>
      <c r="AI613" s="155"/>
      <c r="AJ613" s="123"/>
      <c r="AK613" s="139"/>
      <c r="AL613" s="124"/>
      <c r="AM613" s="155">
        <f>VLOOKUP(C613,'9'!$B$2:$H$1187,3,FALSE)</f>
        <v>2.3101851851851853E-2</v>
      </c>
      <c r="AN613" s="123">
        <f>VLOOKUP(C613,'9'!$B$2:$H$1187,4,FALSE)</f>
        <v>71</v>
      </c>
      <c r="AO613" s="139">
        <f>VLOOKUP(AN613,Баллы!$A$2:$B$101,2)+AP613/2</f>
        <v>22.5</v>
      </c>
      <c r="AP613" s="124">
        <f>VLOOKUP(C613,'9'!$B$2:$H$1187,6,FALSE)</f>
        <v>5</v>
      </c>
      <c r="AQ613" s="122"/>
      <c r="AR613" s="123"/>
      <c r="AS613" s="139"/>
      <c r="AT613" s="124"/>
      <c r="AU613" s="122"/>
      <c r="AV613" s="123"/>
      <c r="AW613" s="139"/>
      <c r="AX613" s="124"/>
    </row>
    <row r="614" spans="1:50" ht="14.4" customHeight="1">
      <c r="A614" s="245">
        <f>IF(D614=0," ",RANK(D614,$D$3:$D$1041,0))</f>
        <v>612</v>
      </c>
      <c r="B614" s="246">
        <v>612</v>
      </c>
      <c r="C614" s="104" t="s">
        <v>676</v>
      </c>
      <c r="D614" s="115">
        <f>I614+M614+Q614+U614+Y614+AC614+AG614+AK614+AO614+AW614+AS614</f>
        <v>22</v>
      </c>
      <c r="E614" s="115">
        <f>J614+N614+R614+V614+Z614+AD614+AH614+AL614+AP614+AX614+AT614</f>
        <v>10</v>
      </c>
      <c r="F614" s="119">
        <f>COUNTA(H614,L614,P614,T614,X614,AB614,AF614,AJ614,AN614,AV614,AR614)</f>
        <v>1</v>
      </c>
      <c r="G614" s="125">
        <f>VLOOKUP(C614,'1'!$B$46:$H$384,3,FALSE)</f>
        <v>5.8171296296296297E-2</v>
      </c>
      <c r="H614" s="5">
        <f>VLOOKUP(C614,'1'!$B$46:$H$384,4,FALSE)</f>
        <v>74</v>
      </c>
      <c r="I614" s="140">
        <f>VLOOKUP(H614,Баллы!$A$2:$B$101,2)+J614/2</f>
        <v>22</v>
      </c>
      <c r="J614" s="126">
        <f>VLOOKUP(C614,'1'!$B$46:$H$384,6,FALSE)</f>
        <v>10</v>
      </c>
      <c r="K614" s="121"/>
      <c r="L614" s="5"/>
      <c r="M614" s="140"/>
      <c r="N614" s="130"/>
      <c r="O614" s="125"/>
      <c r="P614" s="5"/>
      <c r="Q614" s="140"/>
      <c r="R614" s="126"/>
      <c r="S614" s="121"/>
      <c r="T614" s="5"/>
      <c r="U614" s="140"/>
      <c r="V614" s="130"/>
      <c r="W614" s="136"/>
      <c r="X614" s="5"/>
      <c r="Y614" s="140"/>
      <c r="Z614" s="126"/>
      <c r="AA614" s="171"/>
      <c r="AB614" s="5"/>
      <c r="AC614" s="140"/>
      <c r="AD614" s="130"/>
      <c r="AE614" s="136"/>
      <c r="AF614" s="5"/>
      <c r="AG614" s="140"/>
      <c r="AH614" s="126"/>
      <c r="AI614" s="155"/>
      <c r="AJ614" s="123"/>
      <c r="AK614" s="139"/>
      <c r="AL614" s="124"/>
      <c r="AM614" s="155"/>
      <c r="AN614" s="123"/>
      <c r="AO614" s="139"/>
      <c r="AP614" s="124"/>
      <c r="AQ614" s="122"/>
      <c r="AR614" s="123"/>
      <c r="AS614" s="139"/>
      <c r="AT614" s="124"/>
      <c r="AU614" s="122"/>
      <c r="AV614" s="123"/>
      <c r="AW614" s="139"/>
      <c r="AX614" s="124"/>
    </row>
    <row r="615" spans="1:50" ht="14.4" customHeight="1">
      <c r="A615" s="245">
        <f>IF(D615=0," ",RANK(D615,$D$3:$D$1041,0))</f>
        <v>612</v>
      </c>
      <c r="B615" s="246">
        <v>612</v>
      </c>
      <c r="C615" s="283" t="s">
        <v>4641</v>
      </c>
      <c r="D615" s="115">
        <f>I615+M615+Q615+U615+Y615+AC615+AG615+AK615+AO615+AW615+AS615</f>
        <v>22</v>
      </c>
      <c r="E615" s="115">
        <f>J615+N615+R615+V615+Z615+AD615+AH615+AL615+AP615+AX615+AT615</f>
        <v>10</v>
      </c>
      <c r="F615" s="119">
        <f>COUNTA(H615,L615,P615,T615,X615,AB615,AF615,AJ615,AN615,AV615,AR615)</f>
        <v>1</v>
      </c>
      <c r="G615" s="125"/>
      <c r="H615" s="5"/>
      <c r="I615" s="140"/>
      <c r="J615" s="126"/>
      <c r="K615" s="121"/>
      <c r="L615" s="5"/>
      <c r="M615" s="140"/>
      <c r="N615" s="130"/>
      <c r="O615" s="125"/>
      <c r="P615" s="5"/>
      <c r="Q615" s="140"/>
      <c r="R615" s="126"/>
      <c r="S615" s="121"/>
      <c r="T615" s="5"/>
      <c r="U615" s="140"/>
      <c r="V615" s="130"/>
      <c r="W615" s="136"/>
      <c r="X615" s="5"/>
      <c r="Y615" s="140"/>
      <c r="Z615" s="126"/>
      <c r="AA615" s="171"/>
      <c r="AB615" s="5"/>
      <c r="AC615" s="140"/>
      <c r="AD615" s="130"/>
      <c r="AE615" s="136"/>
      <c r="AF615" s="5"/>
      <c r="AG615" s="140"/>
      <c r="AH615" s="126"/>
      <c r="AI615" s="155"/>
      <c r="AJ615" s="123"/>
      <c r="AK615" s="139"/>
      <c r="AL615" s="124"/>
      <c r="AM615" s="155">
        <f>VLOOKUP(C615,'9'!$B$2:$H$1187,3,FALSE)</f>
        <v>4.403935185185185E-2</v>
      </c>
      <c r="AN615" s="123">
        <f>VLOOKUP(C615,'9'!$B$2:$H$1187,4,FALSE)</f>
        <v>74</v>
      </c>
      <c r="AO615" s="139">
        <f>VLOOKUP(AN615,Баллы!$A$2:$B$101,2)+AP615/2</f>
        <v>22</v>
      </c>
      <c r="AP615" s="124">
        <f>VLOOKUP(C615,'9'!$B$2:$H$1187,6,FALSE)</f>
        <v>10</v>
      </c>
      <c r="AQ615" s="122"/>
      <c r="AR615" s="123"/>
      <c r="AS615" s="139"/>
      <c r="AT615" s="124"/>
      <c r="AU615" s="122"/>
      <c r="AV615" s="123"/>
      <c r="AW615" s="139"/>
      <c r="AX615" s="124"/>
    </row>
    <row r="616" spans="1:50" ht="14.4" customHeight="1">
      <c r="A616" s="245">
        <f>IF(D616=0," ",RANK(D616,$D$3:$D$1041,0))</f>
        <v>612</v>
      </c>
      <c r="B616" s="246">
        <v>614</v>
      </c>
      <c r="C616" s="104" t="s">
        <v>6284</v>
      </c>
      <c r="D616" s="115">
        <f>I616+M616+Q616+U616+Y616+AC616+AG616+AK616+AO616+AW616+AS616</f>
        <v>22</v>
      </c>
      <c r="E616" s="115">
        <f>J616+N616+R616+V616+Z616+AD616+AH616+AL616+AP616+AX616+AT616</f>
        <v>8</v>
      </c>
      <c r="F616" s="119">
        <f>COUNTA(H616,L616,P616,T616,X616,AB616,AF616,AJ616,AN616,AV616,AR616)</f>
        <v>1</v>
      </c>
      <c r="G616" s="125"/>
      <c r="H616" s="5"/>
      <c r="I616" s="140"/>
      <c r="J616" s="126"/>
      <c r="K616" s="121"/>
      <c r="L616" s="5"/>
      <c r="M616" s="140"/>
      <c r="N616" s="130"/>
      <c r="O616" s="125"/>
      <c r="P616" s="5"/>
      <c r="Q616" s="140"/>
      <c r="R616" s="126"/>
      <c r="S616" s="121"/>
      <c r="T616" s="5"/>
      <c r="U616" s="140"/>
      <c r="V616" s="130"/>
      <c r="W616" s="136"/>
      <c r="X616" s="5"/>
      <c r="Y616" s="140"/>
      <c r="Z616" s="126"/>
      <c r="AA616" s="171"/>
      <c r="AB616" s="5"/>
      <c r="AC616" s="140"/>
      <c r="AD616" s="130"/>
      <c r="AE616" s="136"/>
      <c r="AF616" s="5"/>
      <c r="AG616" s="140"/>
      <c r="AH616" s="126"/>
      <c r="AI616" s="155"/>
      <c r="AJ616" s="123"/>
      <c r="AK616" s="139"/>
      <c r="AL616" s="124"/>
      <c r="AM616" s="155"/>
      <c r="AN616" s="123"/>
      <c r="AO616" s="139"/>
      <c r="AP616" s="124"/>
      <c r="AQ616" s="122"/>
      <c r="AR616" s="123"/>
      <c r="AS616" s="139"/>
      <c r="AT616" s="124"/>
      <c r="AU616" s="122">
        <f>VLOOKUP(C616,'11'!$B$9:$H$521,3,FALSE)</f>
        <v>4.3530092592592592E-2</v>
      </c>
      <c r="AV616" s="123">
        <f>VLOOKUP(C616,'11'!$B$9:$H$521,4,FALSE)</f>
        <v>73</v>
      </c>
      <c r="AW616" s="139">
        <f>VLOOKUP(AV616,Баллы!$A$2:$B$101,2)+AX616/2</f>
        <v>22</v>
      </c>
      <c r="AX616" s="124">
        <f>VLOOKUP(C616,'11'!$B$9:$H$521,6,FALSE)</f>
        <v>8</v>
      </c>
    </row>
    <row r="617" spans="1:50" ht="14.4" customHeight="1">
      <c r="A617" s="245">
        <f>IF(D617=0," ",RANK(D617,$D$3:$D$1041,0))</f>
        <v>615</v>
      </c>
      <c r="B617" s="246">
        <v>615</v>
      </c>
      <c r="C617" s="104" t="s">
        <v>976</v>
      </c>
      <c r="D617" s="115">
        <f>I617+M617+Q617+U617+Y617+AC617+AG617+AK617+AO617+AW617+AS617</f>
        <v>21.5</v>
      </c>
      <c r="E617" s="115">
        <f>J617+N617+R617+V617+Z617+AD617+AH617+AL617+AP617+AX617+AT617</f>
        <v>15</v>
      </c>
      <c r="F617" s="119">
        <f>COUNTA(H617,L617,P617,T617,X617,AB617,AF617,AJ617,AN617,AV617,AR617)</f>
        <v>1</v>
      </c>
      <c r="G617" s="125"/>
      <c r="H617" s="5"/>
      <c r="I617" s="140"/>
      <c r="J617" s="126"/>
      <c r="K617" s="121">
        <f>VLOOKUP(C617,'2'!$B$101:$H$575,3,FALSE)</f>
        <v>7.7164351851851845E-2</v>
      </c>
      <c r="L617" s="5">
        <f>VLOOKUP(C617,'2'!$B$101:$H$575,4,FALSE)</f>
        <v>77</v>
      </c>
      <c r="M617" s="140">
        <f>VLOOKUP(L617,Баллы!$A$2:$B$101,2)+N617/2</f>
        <v>21.5</v>
      </c>
      <c r="N617" s="130">
        <f>VLOOKUP(C617,'2'!$B$101:$H$575,6,FALSE)</f>
        <v>15</v>
      </c>
      <c r="O617" s="125"/>
      <c r="P617" s="5"/>
      <c r="Q617" s="140"/>
      <c r="R617" s="126"/>
      <c r="S617" s="121"/>
      <c r="T617" s="5"/>
      <c r="U617" s="140"/>
      <c r="V617" s="130"/>
      <c r="W617" s="136"/>
      <c r="X617" s="5"/>
      <c r="Y617" s="140"/>
      <c r="Z617" s="126"/>
      <c r="AA617" s="171"/>
      <c r="AB617" s="5"/>
      <c r="AC617" s="140"/>
      <c r="AD617" s="130"/>
      <c r="AE617" s="136"/>
      <c r="AF617" s="5"/>
      <c r="AG617" s="140"/>
      <c r="AH617" s="126"/>
      <c r="AI617" s="155"/>
      <c r="AJ617" s="123"/>
      <c r="AK617" s="139"/>
      <c r="AL617" s="124"/>
      <c r="AM617" s="155"/>
      <c r="AN617" s="123"/>
      <c r="AO617" s="139"/>
      <c r="AP617" s="124"/>
      <c r="AQ617" s="122"/>
      <c r="AR617" s="123"/>
      <c r="AS617" s="139"/>
      <c r="AT617" s="124"/>
      <c r="AU617" s="122"/>
      <c r="AV617" s="123"/>
      <c r="AW617" s="139"/>
      <c r="AX617" s="124"/>
    </row>
    <row r="618" spans="1:50" ht="14.4" customHeight="1">
      <c r="A618" s="245">
        <f>IF(D618=0," ",RANK(D618,$D$3:$D$1041,0))</f>
        <v>615</v>
      </c>
      <c r="B618" s="246">
        <v>616</v>
      </c>
      <c r="C618" s="107" t="s">
        <v>1635</v>
      </c>
      <c r="D618" s="115">
        <f>I618+M618+Q618+U618+Y618+AC618+AG618+AK618+AO618+AW618+AS618</f>
        <v>21.5</v>
      </c>
      <c r="E618" s="115">
        <f>J618+N618+R618+V618+Z618+AD618+AH618+AL618+AP618+AX618+AT618</f>
        <v>5</v>
      </c>
      <c r="F618" s="119">
        <f>COUNTA(H618,L618,P618,T618,X618,AB618,AF618,AJ618,AN618,AV618,AR618)</f>
        <v>1</v>
      </c>
      <c r="G618" s="125"/>
      <c r="H618" s="5"/>
      <c r="I618" s="140"/>
      <c r="J618" s="126"/>
      <c r="K618" s="121"/>
      <c r="L618" s="5"/>
      <c r="M618" s="140"/>
      <c r="N618" s="130"/>
      <c r="O618" s="125"/>
      <c r="P618" s="5"/>
      <c r="Q618" s="140"/>
      <c r="R618" s="126"/>
      <c r="S618" s="121">
        <f>VLOOKUP(C618,'4'!$B$2:$I$1053,3,FALSE)</f>
        <v>2.0150462962962964E-2</v>
      </c>
      <c r="T618" s="5">
        <f>VLOOKUP(C618,'4'!$B$2:$I$1053,4,FALSE)</f>
        <v>72</v>
      </c>
      <c r="U618" s="140">
        <f>VLOOKUP(T618,Баллы!$A$2:$B$101,2)+V618/2</f>
        <v>21.5</v>
      </c>
      <c r="V618" s="130">
        <f>VLOOKUP(C618,'4'!$B$2:$I$1053,6,FALSE)</f>
        <v>5</v>
      </c>
      <c r="W618" s="136"/>
      <c r="X618" s="5"/>
      <c r="Y618" s="140"/>
      <c r="Z618" s="126"/>
      <c r="AA618" s="171"/>
      <c r="AB618" s="5"/>
      <c r="AC618" s="140"/>
      <c r="AD618" s="130"/>
      <c r="AE618" s="136"/>
      <c r="AF618" s="5"/>
      <c r="AG618" s="140"/>
      <c r="AH618" s="126"/>
      <c r="AI618" s="155"/>
      <c r="AJ618" s="123"/>
      <c r="AK618" s="139"/>
      <c r="AL618" s="124"/>
      <c r="AM618" s="155"/>
      <c r="AN618" s="123"/>
      <c r="AO618" s="139"/>
      <c r="AP618" s="124"/>
      <c r="AQ618" s="122"/>
      <c r="AR618" s="123"/>
      <c r="AS618" s="139"/>
      <c r="AT618" s="124"/>
      <c r="AU618" s="122"/>
      <c r="AV618" s="123"/>
      <c r="AW618" s="139"/>
      <c r="AX618" s="124"/>
    </row>
    <row r="619" spans="1:50" ht="14.4" customHeight="1">
      <c r="A619" s="245">
        <f>IF(D619=0," ",RANK(D619,$D$3:$D$1041,0))</f>
        <v>617</v>
      </c>
      <c r="B619" s="246">
        <v>617</v>
      </c>
      <c r="C619" s="283" t="s">
        <v>4643</v>
      </c>
      <c r="D619" s="115">
        <f>I619+M619+Q619+U619+Y619+AC619+AG619+AK619+AO619+AW619+AS619</f>
        <v>21</v>
      </c>
      <c r="E619" s="115">
        <f>J619+N619+R619+V619+Z619+AD619+AH619+AL619+AP619+AX619+AT619</f>
        <v>10</v>
      </c>
      <c r="F619" s="119">
        <f>COUNTA(H619,L619,P619,T619,X619,AB619,AF619,AJ619,AN619,AV619,AR619)</f>
        <v>1</v>
      </c>
      <c r="G619" s="125"/>
      <c r="H619" s="5"/>
      <c r="I619" s="140"/>
      <c r="J619" s="126"/>
      <c r="K619" s="121"/>
      <c r="L619" s="5"/>
      <c r="M619" s="140"/>
      <c r="N619" s="130"/>
      <c r="O619" s="125"/>
      <c r="P619" s="5"/>
      <c r="Q619" s="140"/>
      <c r="R619" s="126"/>
      <c r="S619" s="121"/>
      <c r="T619" s="5"/>
      <c r="U619" s="140"/>
      <c r="V619" s="130"/>
      <c r="W619" s="136"/>
      <c r="X619" s="5"/>
      <c r="Y619" s="140"/>
      <c r="Z619" s="126"/>
      <c r="AA619" s="171"/>
      <c r="AB619" s="5"/>
      <c r="AC619" s="140"/>
      <c r="AD619" s="130"/>
      <c r="AE619" s="136"/>
      <c r="AF619" s="5"/>
      <c r="AG619" s="140"/>
      <c r="AH619" s="126"/>
      <c r="AI619" s="155"/>
      <c r="AJ619" s="123"/>
      <c r="AK619" s="139"/>
      <c r="AL619" s="124"/>
      <c r="AM619" s="155">
        <f>VLOOKUP(C619,'9'!$B$2:$H$1187,3,FALSE)</f>
        <v>4.4583333333333336E-2</v>
      </c>
      <c r="AN619" s="123">
        <f>VLOOKUP(C619,'9'!$B$2:$H$1187,4,FALSE)</f>
        <v>75</v>
      </c>
      <c r="AO619" s="139">
        <f>VLOOKUP(AN619,Баллы!$A$2:$B$101,2)+AP619/2</f>
        <v>21</v>
      </c>
      <c r="AP619" s="124">
        <f>VLOOKUP(C619,'9'!$B$2:$H$1187,6,FALSE)</f>
        <v>10</v>
      </c>
      <c r="AQ619" s="122"/>
      <c r="AR619" s="123"/>
      <c r="AS619" s="139"/>
      <c r="AT619" s="124"/>
      <c r="AU619" s="122"/>
      <c r="AV619" s="123"/>
      <c r="AW619" s="139"/>
      <c r="AX619" s="124"/>
    </row>
    <row r="620" spans="1:50" ht="14.4" customHeight="1">
      <c r="A620" s="245">
        <f>IF(D620=0," ",RANK(D620,$D$3:$D$1041,0))</f>
        <v>618</v>
      </c>
      <c r="B620" s="246">
        <v>618</v>
      </c>
      <c r="C620" s="104" t="s">
        <v>977</v>
      </c>
      <c r="D620" s="115">
        <f>I620+M620+Q620+U620+Y620+AC620+AG620+AK620+AO620+AW620+AS620</f>
        <v>20.5</v>
      </c>
      <c r="E620" s="115">
        <f>J620+N620+R620+V620+Z620+AD620+AH620+AL620+AP620+AX620+AT620</f>
        <v>15</v>
      </c>
      <c r="F620" s="119">
        <f>COUNTA(H620,L620,P620,T620,X620,AB620,AF620,AJ620,AN620,AV620,AR620)</f>
        <v>1</v>
      </c>
      <c r="G620" s="125"/>
      <c r="H620" s="5"/>
      <c r="I620" s="140"/>
      <c r="J620" s="126"/>
      <c r="K620" s="121">
        <f>VLOOKUP(C620,'2'!$B$101:$H$575,3,FALSE)</f>
        <v>7.795138888888889E-2</v>
      </c>
      <c r="L620" s="5">
        <f>VLOOKUP(C620,'2'!$B$101:$H$575,4,FALSE)</f>
        <v>78</v>
      </c>
      <c r="M620" s="140">
        <f>VLOOKUP(L620,Баллы!$A$2:$B$101,2)+N620/2</f>
        <v>20.5</v>
      </c>
      <c r="N620" s="130">
        <f>VLOOKUP(C620,'2'!$B$101:$H$575,6,FALSE)</f>
        <v>15</v>
      </c>
      <c r="O620" s="125"/>
      <c r="P620" s="5"/>
      <c r="Q620" s="140"/>
      <c r="R620" s="126"/>
      <c r="S620" s="121"/>
      <c r="T620" s="5"/>
      <c r="U620" s="140"/>
      <c r="V620" s="130"/>
      <c r="W620" s="136"/>
      <c r="X620" s="5"/>
      <c r="Y620" s="140"/>
      <c r="Z620" s="126"/>
      <c r="AA620" s="171"/>
      <c r="AB620" s="5"/>
      <c r="AC620" s="140"/>
      <c r="AD620" s="130"/>
      <c r="AE620" s="136"/>
      <c r="AF620" s="5"/>
      <c r="AG620" s="140"/>
      <c r="AH620" s="126"/>
      <c r="AI620" s="155"/>
      <c r="AJ620" s="123"/>
      <c r="AK620" s="139"/>
      <c r="AL620" s="124"/>
      <c r="AM620" s="155"/>
      <c r="AN620" s="123"/>
      <c r="AO620" s="139"/>
      <c r="AP620" s="124"/>
      <c r="AQ620" s="122"/>
      <c r="AR620" s="123"/>
      <c r="AS620" s="139"/>
      <c r="AT620" s="124"/>
      <c r="AU620" s="122"/>
      <c r="AV620" s="123"/>
      <c r="AW620" s="139"/>
      <c r="AX620" s="124"/>
    </row>
    <row r="621" spans="1:50" ht="14.4" customHeight="1">
      <c r="A621" s="245">
        <f>IF(D621=0," ",RANK(D621,$D$3:$D$1041,0))</f>
        <v>618</v>
      </c>
      <c r="B621" s="246">
        <v>619</v>
      </c>
      <c r="C621" s="107" t="s">
        <v>2089</v>
      </c>
      <c r="D621" s="115">
        <f>I621+M621+Q621+U621+Y621+AC621+AG621+AK621+AO621+AW621+AS621</f>
        <v>20.5</v>
      </c>
      <c r="E621" s="115">
        <f>J621+N621+R621+V621+Z621+AD621+AH621+AL621+AP621+AX621+AT621</f>
        <v>5</v>
      </c>
      <c r="F621" s="119">
        <f>COUNTA(H621,L621,P621,T621,X621,AB621,AF621,AJ621,AN621,AV621,AR621)</f>
        <v>1</v>
      </c>
      <c r="G621" s="125"/>
      <c r="H621" s="5"/>
      <c r="I621" s="140"/>
      <c r="J621" s="126"/>
      <c r="K621" s="121"/>
      <c r="L621" s="5"/>
      <c r="M621" s="140"/>
      <c r="N621" s="130"/>
      <c r="O621" s="125"/>
      <c r="P621" s="5"/>
      <c r="Q621" s="140"/>
      <c r="R621" s="126"/>
      <c r="S621" s="121">
        <f>VLOOKUP(C621,'4'!$B$2:$I$1053,3,FALSE)</f>
        <v>2.0150462962962964E-2</v>
      </c>
      <c r="T621" s="5">
        <f>VLOOKUP(C621,'4'!$B$2:$I$1053,4,FALSE)</f>
        <v>73</v>
      </c>
      <c r="U621" s="140">
        <f>VLOOKUP(T621,Баллы!$A$2:$B$101,2)+V621/2</f>
        <v>20.5</v>
      </c>
      <c r="V621" s="130">
        <f>VLOOKUP(C621,'4'!$B$2:$I$1053,6,FALSE)</f>
        <v>5</v>
      </c>
      <c r="W621" s="136"/>
      <c r="X621" s="5"/>
      <c r="Y621" s="140"/>
      <c r="Z621" s="126"/>
      <c r="AA621" s="171"/>
      <c r="AB621" s="5"/>
      <c r="AC621" s="140"/>
      <c r="AD621" s="130"/>
      <c r="AE621" s="136"/>
      <c r="AF621" s="5"/>
      <c r="AG621" s="140"/>
      <c r="AH621" s="126"/>
      <c r="AI621" s="155"/>
      <c r="AJ621" s="123"/>
      <c r="AK621" s="139"/>
      <c r="AL621" s="124"/>
      <c r="AM621" s="155"/>
      <c r="AN621" s="123"/>
      <c r="AO621" s="139"/>
      <c r="AP621" s="124"/>
      <c r="AQ621" s="122"/>
      <c r="AR621" s="123"/>
      <c r="AS621" s="139"/>
      <c r="AT621" s="124"/>
      <c r="AU621" s="122"/>
      <c r="AV621" s="123"/>
      <c r="AW621" s="139"/>
      <c r="AX621" s="124"/>
    </row>
    <row r="622" spans="1:50" ht="14.4" customHeight="1">
      <c r="A622" s="245">
        <f>IF(D622=0," ",RANK(D622,$D$3:$D$1041,0))</f>
        <v>618</v>
      </c>
      <c r="B622" s="246">
        <v>619</v>
      </c>
      <c r="C622" s="283" t="s">
        <v>5127</v>
      </c>
      <c r="D622" s="115">
        <f>I622+M622+Q622+U622+Y622+AC622+AG622+AK622+AO622+AW622+AS622</f>
        <v>20.5</v>
      </c>
      <c r="E622" s="115">
        <f>J622+N622+R622+V622+Z622+AD622+AH622+AL622+AP622+AX622+AT622</f>
        <v>5</v>
      </c>
      <c r="F622" s="119">
        <f>COUNTA(H622,L622,P622,T622,X622,AB622,AF622,AJ622,AN622,AV622,AR622)</f>
        <v>1</v>
      </c>
      <c r="G622" s="125"/>
      <c r="H622" s="5"/>
      <c r="I622" s="140"/>
      <c r="J622" s="126"/>
      <c r="K622" s="121"/>
      <c r="L622" s="5"/>
      <c r="M622" s="140"/>
      <c r="N622" s="130"/>
      <c r="O622" s="125"/>
      <c r="P622" s="5"/>
      <c r="Q622" s="140"/>
      <c r="R622" s="126"/>
      <c r="S622" s="121"/>
      <c r="T622" s="5"/>
      <c r="U622" s="140"/>
      <c r="V622" s="130"/>
      <c r="W622" s="136"/>
      <c r="X622" s="5"/>
      <c r="Y622" s="140"/>
      <c r="Z622" s="126"/>
      <c r="AA622" s="171"/>
      <c r="AB622" s="5"/>
      <c r="AC622" s="140"/>
      <c r="AD622" s="130"/>
      <c r="AE622" s="136"/>
      <c r="AF622" s="5"/>
      <c r="AG622" s="140"/>
      <c r="AH622" s="126"/>
      <c r="AI622" s="155"/>
      <c r="AJ622" s="123"/>
      <c r="AK622" s="139"/>
      <c r="AL622" s="124"/>
      <c r="AM622" s="155">
        <f>VLOOKUP(C622,'9'!$B$2:$H$1187,3,FALSE)</f>
        <v>2.3229166666666665E-2</v>
      </c>
      <c r="AN622" s="123">
        <f>VLOOKUP(C622,'9'!$B$2:$H$1187,4,FALSE)</f>
        <v>73</v>
      </c>
      <c r="AO622" s="139">
        <f>VLOOKUP(AN622,Баллы!$A$2:$B$101,2)+AP622/2</f>
        <v>20.5</v>
      </c>
      <c r="AP622" s="124">
        <f>VLOOKUP(C622,'9'!$B$2:$H$1187,6,FALSE)</f>
        <v>5</v>
      </c>
      <c r="AQ622" s="122"/>
      <c r="AR622" s="123"/>
      <c r="AS622" s="139"/>
      <c r="AT622" s="124"/>
      <c r="AU622" s="122"/>
      <c r="AV622" s="123"/>
      <c r="AW622" s="139"/>
      <c r="AX622" s="124"/>
    </row>
    <row r="623" spans="1:50" ht="14.4" customHeight="1">
      <c r="A623" s="245">
        <f>IF(D623=0," ",RANK(D623,$D$3:$D$1041,0))</f>
        <v>621</v>
      </c>
      <c r="B623" s="246">
        <v>621</v>
      </c>
      <c r="C623" s="104" t="s">
        <v>678</v>
      </c>
      <c r="D623" s="115">
        <f>I623+M623+Q623+U623+Y623+AC623+AG623+AK623+AO623+AW623+AS623</f>
        <v>20</v>
      </c>
      <c r="E623" s="115">
        <f>J623+N623+R623+V623+Z623+AD623+AH623+AL623+AP623+AX623+AT623</f>
        <v>10</v>
      </c>
      <c r="F623" s="119">
        <f>COUNTA(H623,L623,P623,T623,X623,AB623,AF623,AJ623,AN623,AV623,AR623)</f>
        <v>1</v>
      </c>
      <c r="G623" s="125">
        <f>VLOOKUP(C623,'1'!$B$46:$H$384,3,FALSE)</f>
        <v>5.8668981481481482E-2</v>
      </c>
      <c r="H623" s="5">
        <f>VLOOKUP(C623,'1'!$B$46:$H$384,4,FALSE)</f>
        <v>76</v>
      </c>
      <c r="I623" s="140">
        <f>VLOOKUP(H623,Баллы!$A$2:$B$101,2)+J623/2</f>
        <v>20</v>
      </c>
      <c r="J623" s="126">
        <f>VLOOKUP(C623,'1'!$B$46:$H$384,6,FALSE)</f>
        <v>10</v>
      </c>
      <c r="K623" s="121"/>
      <c r="L623" s="5"/>
      <c r="M623" s="140"/>
      <c r="N623" s="130"/>
      <c r="O623" s="125"/>
      <c r="P623" s="5"/>
      <c r="Q623" s="140"/>
      <c r="R623" s="126"/>
      <c r="S623" s="121"/>
      <c r="T623" s="5"/>
      <c r="U623" s="140"/>
      <c r="V623" s="130"/>
      <c r="W623" s="136"/>
      <c r="X623" s="5"/>
      <c r="Y623" s="140"/>
      <c r="Z623" s="126"/>
      <c r="AA623" s="171"/>
      <c r="AB623" s="5"/>
      <c r="AC623" s="140"/>
      <c r="AD623" s="130"/>
      <c r="AE623" s="136"/>
      <c r="AF623" s="5"/>
      <c r="AG623" s="140"/>
      <c r="AH623" s="126"/>
      <c r="AI623" s="155"/>
      <c r="AJ623" s="123"/>
      <c r="AK623" s="139"/>
      <c r="AL623" s="124"/>
      <c r="AM623" s="155"/>
      <c r="AN623" s="123"/>
      <c r="AO623" s="139"/>
      <c r="AP623" s="124"/>
      <c r="AQ623" s="122"/>
      <c r="AR623" s="123"/>
      <c r="AS623" s="139"/>
      <c r="AT623" s="124"/>
      <c r="AU623" s="122"/>
      <c r="AV623" s="123"/>
      <c r="AW623" s="139"/>
      <c r="AX623" s="124"/>
    </row>
    <row r="624" spans="1:50" ht="14.4" customHeight="1">
      <c r="A624" s="245">
        <f>IF(D624=0," ",RANK(D624,$D$3:$D$1041,0))</f>
        <v>621</v>
      </c>
      <c r="B624" s="246">
        <v>621</v>
      </c>
      <c r="C624" s="107" t="s">
        <v>2410</v>
      </c>
      <c r="D624" s="115">
        <f>I624+M624+Q624+U624+Y624+AC624+AG624+AK624+AO624+AW624+AS624</f>
        <v>20</v>
      </c>
      <c r="E624" s="115">
        <f>J624+N624+R624+V624+Z624+AD624+AH624+AL624+AP624+AX624+AT624</f>
        <v>10</v>
      </c>
      <c r="F624" s="119">
        <f>COUNTA(H624,L624,P624,T624,X624,AB624,AF624,AJ624,AN624,AV624,AR624)</f>
        <v>1</v>
      </c>
      <c r="G624" s="125"/>
      <c r="H624" s="5"/>
      <c r="I624" s="140"/>
      <c r="J624" s="126"/>
      <c r="K624" s="121"/>
      <c r="L624" s="5"/>
      <c r="M624" s="140"/>
      <c r="N624" s="130"/>
      <c r="O624" s="125"/>
      <c r="P624" s="5"/>
      <c r="Q624" s="140"/>
      <c r="R624" s="126"/>
      <c r="S624" s="121">
        <f>VLOOKUP(C624,'4'!$B$2:$I$1053,3,FALSE)</f>
        <v>4.4965277777777778E-2</v>
      </c>
      <c r="T624" s="14">
        <f>VLOOKUP(C624,'4'!$B$2:$I$1053,4,FALSE)</f>
        <v>76</v>
      </c>
      <c r="U624" s="140">
        <f>VLOOKUP(T624,Баллы!$A$2:$B$101,2)+V624/2</f>
        <v>20</v>
      </c>
      <c r="V624" s="130">
        <f>VLOOKUP(C624,'4'!$B$2:$I$1053,6,FALSE)</f>
        <v>10</v>
      </c>
      <c r="W624" s="136"/>
      <c r="X624" s="5"/>
      <c r="Y624" s="140"/>
      <c r="Z624" s="126"/>
      <c r="AA624" s="171"/>
      <c r="AB624" s="5"/>
      <c r="AC624" s="140"/>
      <c r="AD624" s="130"/>
      <c r="AE624" s="136"/>
      <c r="AF624" s="5"/>
      <c r="AG624" s="140"/>
      <c r="AH624" s="126"/>
      <c r="AI624" s="155"/>
      <c r="AJ624" s="123"/>
      <c r="AK624" s="139"/>
      <c r="AL624" s="124"/>
      <c r="AM624" s="155"/>
      <c r="AN624" s="123"/>
      <c r="AO624" s="139"/>
      <c r="AP624" s="124"/>
      <c r="AQ624" s="122"/>
      <c r="AR624" s="123"/>
      <c r="AS624" s="139"/>
      <c r="AT624" s="124"/>
      <c r="AU624" s="122"/>
      <c r="AV624" s="123"/>
      <c r="AW624" s="139"/>
      <c r="AX624" s="124"/>
    </row>
    <row r="625" spans="1:50" ht="14.4" customHeight="1">
      <c r="A625" s="245">
        <f>IF(D625=0," ",RANK(D625,$D$3:$D$1041,0))</f>
        <v>621</v>
      </c>
      <c r="B625" s="246">
        <v>621</v>
      </c>
      <c r="C625" s="283" t="s">
        <v>4645</v>
      </c>
      <c r="D625" s="115">
        <f>I625+M625+Q625+U625+Y625+AC625+AG625+AK625+AO625+AW625+AS625</f>
        <v>20</v>
      </c>
      <c r="E625" s="115">
        <f>J625+N625+R625+V625+Z625+AD625+AH625+AL625+AP625+AX625+AT625</f>
        <v>10</v>
      </c>
      <c r="F625" s="119">
        <f>COUNTA(H625,L625,P625,T625,X625,AB625,AF625,AJ625,AN625,AV625,AR625)</f>
        <v>1</v>
      </c>
      <c r="G625" s="125"/>
      <c r="H625" s="5"/>
      <c r="I625" s="140"/>
      <c r="J625" s="126"/>
      <c r="K625" s="121"/>
      <c r="L625" s="5"/>
      <c r="M625" s="140"/>
      <c r="N625" s="130"/>
      <c r="O625" s="125"/>
      <c r="P625" s="5"/>
      <c r="Q625" s="140"/>
      <c r="R625" s="126"/>
      <c r="S625" s="121"/>
      <c r="T625" s="5"/>
      <c r="U625" s="140"/>
      <c r="V625" s="130"/>
      <c r="W625" s="136"/>
      <c r="X625" s="5"/>
      <c r="Y625" s="140"/>
      <c r="Z625" s="126"/>
      <c r="AA625" s="171"/>
      <c r="AB625" s="5"/>
      <c r="AC625" s="140"/>
      <c r="AD625" s="130"/>
      <c r="AE625" s="136"/>
      <c r="AF625" s="5"/>
      <c r="AG625" s="140"/>
      <c r="AH625" s="126"/>
      <c r="AI625" s="155"/>
      <c r="AJ625" s="123"/>
      <c r="AK625" s="139"/>
      <c r="AL625" s="124"/>
      <c r="AM625" s="155">
        <f>VLOOKUP(C625,'9'!$B$2:$H$1187,3,FALSE)</f>
        <v>4.462962962962963E-2</v>
      </c>
      <c r="AN625" s="123">
        <f>VLOOKUP(C625,'9'!$B$2:$H$1187,4,FALSE)</f>
        <v>76</v>
      </c>
      <c r="AO625" s="139">
        <f>VLOOKUP(AN625,Баллы!$A$2:$B$101,2)+AP625/2</f>
        <v>20</v>
      </c>
      <c r="AP625" s="124">
        <f>VLOOKUP(C625,'9'!$B$2:$H$1187,6,FALSE)</f>
        <v>10</v>
      </c>
      <c r="AQ625" s="122"/>
      <c r="AR625" s="123"/>
      <c r="AS625" s="139"/>
      <c r="AT625" s="124"/>
      <c r="AU625" s="122"/>
      <c r="AV625" s="123"/>
      <c r="AW625" s="139"/>
      <c r="AX625" s="124"/>
    </row>
    <row r="626" spans="1:50" ht="14.4" customHeight="1">
      <c r="A626" s="245">
        <f>IF(D626=0," ",RANK(D626,$D$3:$D$1041,0))</f>
        <v>621</v>
      </c>
      <c r="B626" s="246">
        <v>624</v>
      </c>
      <c r="C626" s="104" t="s">
        <v>6285</v>
      </c>
      <c r="D626" s="115">
        <f>I626+M626+Q626+U626+Y626+AC626+AG626+AK626+AO626+AW626+AS626</f>
        <v>20</v>
      </c>
      <c r="E626" s="115">
        <f>J626+N626+R626+V626+Z626+AD626+AH626+AL626+AP626+AX626+AT626</f>
        <v>8</v>
      </c>
      <c r="F626" s="119">
        <f>COUNTA(H626,L626,P626,T626,X626,AB626,AF626,AJ626,AN626,AV626,AR626)</f>
        <v>1</v>
      </c>
      <c r="G626" s="125"/>
      <c r="H626" s="5"/>
      <c r="I626" s="140"/>
      <c r="J626" s="126"/>
      <c r="K626" s="121"/>
      <c r="L626" s="5"/>
      <c r="M626" s="140"/>
      <c r="N626" s="130"/>
      <c r="O626" s="125"/>
      <c r="P626" s="5"/>
      <c r="Q626" s="140"/>
      <c r="R626" s="126"/>
      <c r="S626" s="121"/>
      <c r="T626" s="5"/>
      <c r="U626" s="140"/>
      <c r="V626" s="130"/>
      <c r="W626" s="136"/>
      <c r="X626" s="5"/>
      <c r="Y626" s="140"/>
      <c r="Z626" s="126"/>
      <c r="AA626" s="171"/>
      <c r="AB626" s="5"/>
      <c r="AC626" s="140"/>
      <c r="AD626" s="130"/>
      <c r="AE626" s="136"/>
      <c r="AF626" s="5"/>
      <c r="AG626" s="140"/>
      <c r="AH626" s="126"/>
      <c r="AI626" s="155"/>
      <c r="AJ626" s="123"/>
      <c r="AK626" s="139"/>
      <c r="AL626" s="124"/>
      <c r="AM626" s="155"/>
      <c r="AN626" s="123"/>
      <c r="AO626" s="139"/>
      <c r="AP626" s="124"/>
      <c r="AQ626" s="122"/>
      <c r="AR626" s="123"/>
      <c r="AS626" s="139"/>
      <c r="AT626" s="124"/>
      <c r="AU626" s="122">
        <f>VLOOKUP(C626,'11'!$B$9:$H$521,3,FALSE)</f>
        <v>4.4016203703703703E-2</v>
      </c>
      <c r="AV626" s="123">
        <f>VLOOKUP(C626,'11'!$B$9:$H$521,4,FALSE)</f>
        <v>75</v>
      </c>
      <c r="AW626" s="139">
        <f>VLOOKUP(AV626,Баллы!$A$2:$B$101,2)+AX626/2</f>
        <v>20</v>
      </c>
      <c r="AX626" s="124">
        <f>VLOOKUP(C626,'11'!$B$9:$H$521,6,FALSE)</f>
        <v>8</v>
      </c>
    </row>
    <row r="627" spans="1:50" ht="14.4" customHeight="1">
      <c r="A627" s="245">
        <f>IF(D627=0," ",RANK(D627,$D$3:$D$1041,0))</f>
        <v>625</v>
      </c>
      <c r="B627" s="246">
        <v>625</v>
      </c>
      <c r="C627" s="104" t="s">
        <v>855</v>
      </c>
      <c r="D627" s="115">
        <f>I627+M627+Q627+U627+Y627+AC627+AG627+AK627+AO627+AW627+AS627</f>
        <v>19.5</v>
      </c>
      <c r="E627" s="115">
        <f>J627+N627+R627+V627+Z627+AD627+AH627+AL627+AP627+AX627+AT627</f>
        <v>5</v>
      </c>
      <c r="F627" s="119">
        <f>COUNTA(H627,L627,P627,T627,X627,AB627,AF627,AJ627,AN627,AV627,AR627)</f>
        <v>1</v>
      </c>
      <c r="G627" s="125"/>
      <c r="H627" s="5"/>
      <c r="I627" s="140"/>
      <c r="J627" s="126"/>
      <c r="K627" s="121">
        <f>VLOOKUP(C627,'2'!$B$101:$H$575,3,FALSE)</f>
        <v>2.9166666666666664E-2</v>
      </c>
      <c r="L627" s="5">
        <f>VLOOKUP(C627,'2'!$B$101:$H$575,4,FALSE)</f>
        <v>74</v>
      </c>
      <c r="M627" s="140">
        <f>VLOOKUP(L627,Баллы!$A$2:$B$101,2)+N627/2</f>
        <v>19.5</v>
      </c>
      <c r="N627" s="130">
        <f>VLOOKUP(C627,'2'!$B$101:$H$575,6,FALSE)</f>
        <v>5</v>
      </c>
      <c r="O627" s="125"/>
      <c r="P627" s="5"/>
      <c r="Q627" s="140"/>
      <c r="R627" s="126"/>
      <c r="S627" s="121"/>
      <c r="T627" s="5"/>
      <c r="U627" s="140"/>
      <c r="V627" s="130"/>
      <c r="W627" s="136"/>
      <c r="X627" s="5"/>
      <c r="Y627" s="140"/>
      <c r="Z627" s="126"/>
      <c r="AA627" s="171"/>
      <c r="AB627" s="5"/>
      <c r="AC627" s="140"/>
      <c r="AD627" s="130"/>
      <c r="AE627" s="136"/>
      <c r="AF627" s="5"/>
      <c r="AG627" s="140"/>
      <c r="AH627" s="126"/>
      <c r="AI627" s="155"/>
      <c r="AJ627" s="123"/>
      <c r="AK627" s="139"/>
      <c r="AL627" s="124"/>
      <c r="AM627" s="155"/>
      <c r="AN627" s="123"/>
      <c r="AO627" s="139"/>
      <c r="AP627" s="124"/>
      <c r="AQ627" s="122"/>
      <c r="AR627" s="123"/>
      <c r="AS627" s="139"/>
      <c r="AT627" s="124"/>
      <c r="AU627" s="122"/>
      <c r="AV627" s="123"/>
      <c r="AW627" s="139"/>
      <c r="AX627" s="124"/>
    </row>
    <row r="628" spans="1:50" ht="14.4" customHeight="1">
      <c r="A628" s="245">
        <f>IF(D628=0," ",RANK(D628,$D$3:$D$1041,0))</f>
        <v>625</v>
      </c>
      <c r="B628" s="246">
        <v>625</v>
      </c>
      <c r="C628" s="283" t="s">
        <v>5130</v>
      </c>
      <c r="D628" s="115">
        <f>I628+M628+Q628+U628+Y628+AC628+AG628+AK628+AO628+AW628+AS628</f>
        <v>19.5</v>
      </c>
      <c r="E628" s="115">
        <f>J628+N628+R628+V628+Z628+AD628+AH628+AL628+AP628+AX628+AT628</f>
        <v>5</v>
      </c>
      <c r="F628" s="119">
        <f>COUNTA(H628,L628,P628,T628,X628,AB628,AF628,AJ628,AN628,AV628,AR628)</f>
        <v>1</v>
      </c>
      <c r="G628" s="125"/>
      <c r="H628" s="5"/>
      <c r="I628" s="140"/>
      <c r="J628" s="126"/>
      <c r="K628" s="121"/>
      <c r="L628" s="5"/>
      <c r="M628" s="140"/>
      <c r="N628" s="130"/>
      <c r="O628" s="125"/>
      <c r="P628" s="5"/>
      <c r="Q628" s="140"/>
      <c r="R628" s="126"/>
      <c r="S628" s="121"/>
      <c r="T628" s="5"/>
      <c r="U628" s="140"/>
      <c r="V628" s="130"/>
      <c r="W628" s="136"/>
      <c r="X628" s="5"/>
      <c r="Y628" s="140"/>
      <c r="Z628" s="126"/>
      <c r="AA628" s="171"/>
      <c r="AB628" s="5"/>
      <c r="AC628" s="140"/>
      <c r="AD628" s="130"/>
      <c r="AE628" s="136"/>
      <c r="AF628" s="5"/>
      <c r="AG628" s="140"/>
      <c r="AH628" s="126"/>
      <c r="AI628" s="155"/>
      <c r="AJ628" s="123"/>
      <c r="AK628" s="139"/>
      <c r="AL628" s="124"/>
      <c r="AM628" s="155">
        <f>VLOOKUP(C628,'9'!$B$2:$H$1187,3,FALSE)</f>
        <v>2.3356481481481482E-2</v>
      </c>
      <c r="AN628" s="123">
        <f>VLOOKUP(C628,'9'!$B$2:$H$1187,4,FALSE)</f>
        <v>74</v>
      </c>
      <c r="AO628" s="139">
        <f>VLOOKUP(AN628,Баллы!$A$2:$B$101,2)+AP628/2</f>
        <v>19.5</v>
      </c>
      <c r="AP628" s="124">
        <f>VLOOKUP(C628,'9'!$B$2:$H$1187,6,FALSE)</f>
        <v>5</v>
      </c>
      <c r="AQ628" s="122"/>
      <c r="AR628" s="123"/>
      <c r="AS628" s="139"/>
      <c r="AT628" s="124"/>
      <c r="AU628" s="122"/>
      <c r="AV628" s="123"/>
      <c r="AW628" s="139"/>
      <c r="AX628" s="124"/>
    </row>
    <row r="629" spans="1:50" ht="14.4" customHeight="1">
      <c r="A629" s="245">
        <f>IF(D629=0," ",RANK(D629,$D$3:$D$1041,0))</f>
        <v>627</v>
      </c>
      <c r="B629" s="246">
        <v>627</v>
      </c>
      <c r="C629" s="107" t="s">
        <v>1903</v>
      </c>
      <c r="D629" s="115">
        <f>I629+M629+Q629+U629+Y629+AC629+AG629+AK629+AO629+AW629+AS629</f>
        <v>19</v>
      </c>
      <c r="E629" s="115">
        <f>J629+N629+R629+V629+Z629+AD629+AH629+AL629+AP629+AX629+AT629</f>
        <v>10</v>
      </c>
      <c r="F629" s="119">
        <f>COUNTA(H629,L629,P629,T629,X629,AB629,AF629,AJ629,AN629,AV629,AR629)</f>
        <v>1</v>
      </c>
      <c r="G629" s="125"/>
      <c r="H629" s="5"/>
      <c r="I629" s="140"/>
      <c r="J629" s="126"/>
      <c r="K629" s="121"/>
      <c r="L629" s="5"/>
      <c r="M629" s="140"/>
      <c r="N629" s="130"/>
      <c r="O629" s="125"/>
      <c r="P629" s="5"/>
      <c r="Q629" s="140"/>
      <c r="R629" s="126"/>
      <c r="S629" s="121">
        <f>VLOOKUP(C629,'4'!$B$2:$I$1053,3,FALSE)</f>
        <v>4.5023148148148145E-2</v>
      </c>
      <c r="T629" s="14">
        <f>VLOOKUP(C629,'4'!$B$2:$I$1053,4,FALSE)</f>
        <v>77</v>
      </c>
      <c r="U629" s="140">
        <f>VLOOKUP(T629,Баллы!$A$2:$B$101,2)+V629/2</f>
        <v>19</v>
      </c>
      <c r="V629" s="130">
        <f>VLOOKUP(C629,'4'!$B$2:$I$1053,6,FALSE)</f>
        <v>10</v>
      </c>
      <c r="W629" s="136"/>
      <c r="X629" s="5"/>
      <c r="Y629" s="140"/>
      <c r="Z629" s="126"/>
      <c r="AA629" s="171"/>
      <c r="AB629" s="5"/>
      <c r="AC629" s="140"/>
      <c r="AD629" s="130"/>
      <c r="AE629" s="136"/>
      <c r="AF629" s="5"/>
      <c r="AG629" s="140"/>
      <c r="AH629" s="126"/>
      <c r="AI629" s="155"/>
      <c r="AJ629" s="123"/>
      <c r="AK629" s="139"/>
      <c r="AL629" s="124"/>
      <c r="AM629" s="155"/>
      <c r="AN629" s="123"/>
      <c r="AO629" s="139"/>
      <c r="AP629" s="124"/>
      <c r="AQ629" s="122"/>
      <c r="AR629" s="123"/>
      <c r="AS629" s="139"/>
      <c r="AT629" s="124"/>
      <c r="AU629" s="122"/>
      <c r="AV629" s="123"/>
      <c r="AW629" s="139"/>
      <c r="AX629" s="124"/>
    </row>
    <row r="630" spans="1:50" ht="14.4" customHeight="1">
      <c r="A630" s="245">
        <f>IF(D630=0," ",RANK(D630,$D$3:$D$1041,0))</f>
        <v>627</v>
      </c>
      <c r="B630" s="246">
        <v>627</v>
      </c>
      <c r="C630" s="283" t="s">
        <v>4646</v>
      </c>
      <c r="D630" s="115">
        <f>I630+M630+Q630+U630+Y630+AC630+AG630+AK630+AO630+AW630+AS630</f>
        <v>19</v>
      </c>
      <c r="E630" s="115">
        <f>J630+N630+R630+V630+Z630+AD630+AH630+AL630+AP630+AX630+AT630</f>
        <v>10</v>
      </c>
      <c r="F630" s="119">
        <f>COUNTA(H630,L630,P630,T630,X630,AB630,AF630,AJ630,AN630,AV630,AR630)</f>
        <v>1</v>
      </c>
      <c r="G630" s="125"/>
      <c r="H630" s="5"/>
      <c r="I630" s="140"/>
      <c r="J630" s="126"/>
      <c r="K630" s="121"/>
      <c r="L630" s="5"/>
      <c r="M630" s="140"/>
      <c r="N630" s="130"/>
      <c r="O630" s="125"/>
      <c r="P630" s="5"/>
      <c r="Q630" s="140"/>
      <c r="R630" s="126"/>
      <c r="S630" s="121"/>
      <c r="T630" s="5"/>
      <c r="U630" s="140"/>
      <c r="V630" s="130"/>
      <c r="W630" s="136"/>
      <c r="X630" s="5"/>
      <c r="Y630" s="140"/>
      <c r="Z630" s="126"/>
      <c r="AA630" s="171"/>
      <c r="AB630" s="5"/>
      <c r="AC630" s="140"/>
      <c r="AD630" s="130"/>
      <c r="AE630" s="136"/>
      <c r="AF630" s="5"/>
      <c r="AG630" s="140"/>
      <c r="AH630" s="126"/>
      <c r="AI630" s="155"/>
      <c r="AJ630" s="123"/>
      <c r="AK630" s="139"/>
      <c r="AL630" s="124"/>
      <c r="AM630" s="155">
        <f>VLOOKUP(C630,'9'!$B$2:$H$1187,3,FALSE)</f>
        <v>4.521990740740741E-2</v>
      </c>
      <c r="AN630" s="123">
        <f>VLOOKUP(C630,'9'!$B$2:$H$1187,4,FALSE)</f>
        <v>77</v>
      </c>
      <c r="AO630" s="139">
        <f>VLOOKUP(AN630,Баллы!$A$2:$B$101,2)+AP630/2</f>
        <v>19</v>
      </c>
      <c r="AP630" s="124">
        <f>VLOOKUP(C630,'9'!$B$2:$H$1187,6,FALSE)</f>
        <v>10</v>
      </c>
      <c r="AQ630" s="122"/>
      <c r="AR630" s="123"/>
      <c r="AS630" s="139"/>
      <c r="AT630" s="124"/>
      <c r="AU630" s="122"/>
      <c r="AV630" s="123"/>
      <c r="AW630" s="139"/>
      <c r="AX630" s="124"/>
    </row>
    <row r="631" spans="1:50" ht="14.4" customHeight="1">
      <c r="A631" s="245">
        <f>IF(D631=0," ",RANK(D631,$D$3:$D$1041,0))</f>
        <v>627</v>
      </c>
      <c r="B631" s="246">
        <v>629</v>
      </c>
      <c r="C631" s="104" t="s">
        <v>6286</v>
      </c>
      <c r="D631" s="115">
        <f>I631+M631+Q631+U631+Y631+AC631+AG631+AK631+AO631+AW631+AS631</f>
        <v>19</v>
      </c>
      <c r="E631" s="115">
        <f>J631+N631+R631+V631+Z631+AD631+AH631+AL631+AP631+AX631+AT631</f>
        <v>8</v>
      </c>
      <c r="F631" s="119">
        <f>COUNTA(H631,L631,P631,T631,X631,AB631,AF631,AJ631,AN631,AV631,AR631)</f>
        <v>1</v>
      </c>
      <c r="G631" s="125"/>
      <c r="H631" s="5"/>
      <c r="I631" s="140"/>
      <c r="J631" s="126"/>
      <c r="K631" s="121"/>
      <c r="L631" s="5"/>
      <c r="M631" s="140"/>
      <c r="N631" s="130"/>
      <c r="O631" s="125"/>
      <c r="P631" s="5"/>
      <c r="Q631" s="140"/>
      <c r="R631" s="126"/>
      <c r="S631" s="121"/>
      <c r="T631" s="5"/>
      <c r="U631" s="140"/>
      <c r="V631" s="130"/>
      <c r="W631" s="136"/>
      <c r="X631" s="5"/>
      <c r="Y631" s="140"/>
      <c r="Z631" s="126"/>
      <c r="AA631" s="171"/>
      <c r="AB631" s="5"/>
      <c r="AC631" s="140"/>
      <c r="AD631" s="130"/>
      <c r="AE631" s="136"/>
      <c r="AF631" s="5"/>
      <c r="AG631" s="140"/>
      <c r="AH631" s="126"/>
      <c r="AI631" s="155"/>
      <c r="AJ631" s="123"/>
      <c r="AK631" s="139"/>
      <c r="AL631" s="124"/>
      <c r="AM631" s="155"/>
      <c r="AN631" s="123"/>
      <c r="AO631" s="139"/>
      <c r="AP631" s="124"/>
      <c r="AQ631" s="122"/>
      <c r="AR631" s="123"/>
      <c r="AS631" s="139"/>
      <c r="AT631" s="124"/>
      <c r="AU631" s="122">
        <f>VLOOKUP(C631,'11'!$B$9:$H$521,3,FALSE)</f>
        <v>4.4363425925925924E-2</v>
      </c>
      <c r="AV631" s="123">
        <f>VLOOKUP(C631,'11'!$B$9:$H$521,4,FALSE)</f>
        <v>76</v>
      </c>
      <c r="AW631" s="139">
        <f>VLOOKUP(AV631,Баллы!$A$2:$B$101,2)+AX631/2</f>
        <v>19</v>
      </c>
      <c r="AX631" s="124">
        <f>VLOOKUP(C631,'11'!$B$9:$H$521,6,FALSE)</f>
        <v>8</v>
      </c>
    </row>
    <row r="632" spans="1:50" ht="14.4" customHeight="1">
      <c r="A632" s="245">
        <f>IF(D632=0," ",RANK(D632,$D$3:$D$1041,0))</f>
        <v>630</v>
      </c>
      <c r="B632" s="246">
        <v>630</v>
      </c>
      <c r="C632" s="104" t="s">
        <v>2682</v>
      </c>
      <c r="D632" s="115">
        <f>I632+M632+Q632+U632+Y632+AC632+AG632+AK632+AO632+AW632+AS632</f>
        <v>18.5</v>
      </c>
      <c r="E632" s="115">
        <f>J632+N632+R632+V632+Z632+AD632+AH632+AL632+AP632+AX632+AT632</f>
        <v>25</v>
      </c>
      <c r="F632" s="119">
        <f>COUNTA(H632,L632,P632,T632,X632,AB632,AF632,AJ632,AN632,AV632,AR632)</f>
        <v>2</v>
      </c>
      <c r="G632" s="125"/>
      <c r="H632" s="5"/>
      <c r="I632" s="140"/>
      <c r="J632" s="126"/>
      <c r="K632" s="121">
        <f>VLOOKUP(C632,'2'!$B$101:$H$575,3,FALSE)</f>
        <v>8.0613425925925922E-2</v>
      </c>
      <c r="L632" s="5">
        <f>VLOOKUP(C632,'2'!$B$101:$H$575,4,FALSE)</f>
        <v>86</v>
      </c>
      <c r="M632" s="140">
        <f>VLOOKUP(L632,Баллы!$A$2:$B$101,2)+N632/2</f>
        <v>12.5</v>
      </c>
      <c r="N632" s="130">
        <f>VLOOKUP(C632,'2'!$B$101:$H$575,6,FALSE)</f>
        <v>15</v>
      </c>
      <c r="O632" s="125"/>
      <c r="P632" s="5"/>
      <c r="Q632" s="140"/>
      <c r="R632" s="126"/>
      <c r="S632" s="121"/>
      <c r="T632" s="5"/>
      <c r="U632" s="140"/>
      <c r="V632" s="130"/>
      <c r="W632" s="136"/>
      <c r="X632" s="5"/>
      <c r="Y632" s="140"/>
      <c r="Z632" s="126"/>
      <c r="AA632" s="171"/>
      <c r="AB632" s="5"/>
      <c r="AC632" s="140"/>
      <c r="AD632" s="130"/>
      <c r="AE632" s="136"/>
      <c r="AF632" s="5"/>
      <c r="AG632" s="140"/>
      <c r="AH632" s="126"/>
      <c r="AI632" s="155"/>
      <c r="AJ632" s="123"/>
      <c r="AK632" s="139"/>
      <c r="AL632" s="124"/>
      <c r="AM632" s="155">
        <f>VLOOKUP(C632,'9'!$B$2:$H$1187,3,FALSE)</f>
        <v>5.3935185185185183E-2</v>
      </c>
      <c r="AN632" s="123">
        <f>VLOOKUP(C632,'9'!$B$2:$H$1187,4,FALSE)</f>
        <v>174</v>
      </c>
      <c r="AO632" s="139">
        <f>VLOOKUP(AN632,Баллы!$A$2:$B$101,2)+AP632/2</f>
        <v>6</v>
      </c>
      <c r="AP632" s="124">
        <f>VLOOKUP(C632,'9'!$B$2:$H$1187,6,FALSE)</f>
        <v>10</v>
      </c>
      <c r="AQ632" s="122"/>
      <c r="AR632" s="123"/>
      <c r="AS632" s="139"/>
      <c r="AT632" s="124"/>
      <c r="AU632" s="122"/>
      <c r="AV632" s="123"/>
      <c r="AW632" s="139"/>
      <c r="AX632" s="124"/>
    </row>
    <row r="633" spans="1:50" ht="14.4" customHeight="1">
      <c r="A633" s="245">
        <f>IF(D633=0," ",RANK(D633,$D$3:$D$1041,0))</f>
        <v>630</v>
      </c>
      <c r="B633" s="246">
        <v>631</v>
      </c>
      <c r="C633" s="107" t="s">
        <v>2079</v>
      </c>
      <c r="D633" s="115">
        <f>I633+M633+Q633+U633+Y633+AC633+AG633+AK633+AO633+AW633+AS633</f>
        <v>18.5</v>
      </c>
      <c r="E633" s="115">
        <f>J633+N633+R633+V633+Z633+AD633+AH633+AL633+AP633+AX633+AT633</f>
        <v>5</v>
      </c>
      <c r="F633" s="119">
        <f>COUNTA(H633,L633,P633,T633,X633,AB633,AF633,AJ633,AN633,AV633,AR633)</f>
        <v>1</v>
      </c>
      <c r="G633" s="125"/>
      <c r="H633" s="5"/>
      <c r="I633" s="140"/>
      <c r="J633" s="126"/>
      <c r="K633" s="121"/>
      <c r="L633" s="5"/>
      <c r="M633" s="140"/>
      <c r="N633" s="130"/>
      <c r="O633" s="125"/>
      <c r="P633" s="5"/>
      <c r="Q633" s="140"/>
      <c r="R633" s="126"/>
      <c r="S633" s="121">
        <f>VLOOKUP(C633,'4'!$B$2:$I$1053,3,FALSE)</f>
        <v>2.0300925925925927E-2</v>
      </c>
      <c r="T633" s="5">
        <f>VLOOKUP(C633,'4'!$B$2:$I$1053,4,FALSE)</f>
        <v>75</v>
      </c>
      <c r="U633" s="140">
        <f>VLOOKUP(T633,Баллы!$A$2:$B$101,2)+V633/2</f>
        <v>18.5</v>
      </c>
      <c r="V633" s="130">
        <f>VLOOKUP(C633,'4'!$B$2:$I$1053,6,FALSE)</f>
        <v>5</v>
      </c>
      <c r="W633" s="136"/>
      <c r="X633" s="5"/>
      <c r="Y633" s="140"/>
      <c r="Z633" s="126"/>
      <c r="AA633" s="171"/>
      <c r="AB633" s="5"/>
      <c r="AC633" s="140"/>
      <c r="AD633" s="130"/>
      <c r="AE633" s="136"/>
      <c r="AF633" s="5"/>
      <c r="AG633" s="140"/>
      <c r="AH633" s="126"/>
      <c r="AI633" s="155"/>
      <c r="AJ633" s="123"/>
      <c r="AK633" s="139"/>
      <c r="AL633" s="124"/>
      <c r="AM633" s="155"/>
      <c r="AN633" s="123"/>
      <c r="AO633" s="139"/>
      <c r="AP633" s="124"/>
      <c r="AQ633" s="122"/>
      <c r="AR633" s="123"/>
      <c r="AS633" s="139"/>
      <c r="AT633" s="124"/>
      <c r="AU633" s="122"/>
      <c r="AV633" s="123"/>
      <c r="AW633" s="139"/>
      <c r="AX633" s="124"/>
    </row>
    <row r="634" spans="1:50" ht="14.4" customHeight="1">
      <c r="A634" s="245">
        <f>IF(D634=0," ",RANK(D634,$D$3:$D$1041,0))</f>
        <v>632</v>
      </c>
      <c r="B634" s="246">
        <v>632</v>
      </c>
      <c r="C634" s="107" t="s">
        <v>1460</v>
      </c>
      <c r="D634" s="115">
        <f>I634+M634+Q634+U634+Y634+AC634+AG634+AK634+AO634+AW634+AS634</f>
        <v>18</v>
      </c>
      <c r="E634" s="115">
        <f>J634+N634+R634+V634+Z634+AD634+AH634+AL634+AP634+AX634+AT634</f>
        <v>20</v>
      </c>
      <c r="F634" s="119">
        <f>COUNTA(H634,L634,P634,T634,X634,AB634,AF634,AJ634,AN634,AV634,AR634)</f>
        <v>2</v>
      </c>
      <c r="G634" s="125"/>
      <c r="H634" s="5"/>
      <c r="I634" s="140"/>
      <c r="J634" s="126"/>
      <c r="K634" s="121"/>
      <c r="L634" s="5"/>
      <c r="M634" s="140"/>
      <c r="N634" s="130"/>
      <c r="O634" s="125"/>
      <c r="P634" s="5"/>
      <c r="Q634" s="140"/>
      <c r="R634" s="126"/>
      <c r="S634" s="121">
        <f>VLOOKUP(C634,'4'!$B$2:$I$1053,3,FALSE)</f>
        <v>4.7233796296296295E-2</v>
      </c>
      <c r="T634" s="14">
        <f>VLOOKUP(C634,'4'!$B$2:$I$1053,4,FALSE)</f>
        <v>96</v>
      </c>
      <c r="U634" s="140">
        <f>VLOOKUP(T634,Баллы!$A$2:$B$101,2)+V634/2</f>
        <v>6</v>
      </c>
      <c r="V634" s="130">
        <f>VLOOKUP(C634,'4'!$B$2:$I$1053,6,FALSE)</f>
        <v>10</v>
      </c>
      <c r="W634" s="136"/>
      <c r="X634" s="5"/>
      <c r="Y634" s="140"/>
      <c r="Z634" s="126"/>
      <c r="AA634" s="171"/>
      <c r="AB634" s="5"/>
      <c r="AC634" s="140"/>
      <c r="AD634" s="130"/>
      <c r="AE634" s="136"/>
      <c r="AF634" s="5"/>
      <c r="AG634" s="140"/>
      <c r="AH634" s="126"/>
      <c r="AI634" s="155"/>
      <c r="AJ634" s="123"/>
      <c r="AK634" s="139"/>
      <c r="AL634" s="124"/>
      <c r="AM634" s="155">
        <f>VLOOKUP(C634,'9'!$B$2:$H$1187,3,FALSE)</f>
        <v>4.5393518518518521E-2</v>
      </c>
      <c r="AN634" s="123">
        <f>VLOOKUP(C634,'9'!$B$2:$H$1187,4,FALSE)</f>
        <v>84</v>
      </c>
      <c r="AO634" s="139">
        <f>VLOOKUP(AN634,Баллы!$A$2:$B$101,2)+AP634/2</f>
        <v>12</v>
      </c>
      <c r="AP634" s="124">
        <f>VLOOKUP(C634,'9'!$B$2:$H$1187,6,FALSE)</f>
        <v>10</v>
      </c>
      <c r="AQ634" s="122"/>
      <c r="AR634" s="123"/>
      <c r="AS634" s="139"/>
      <c r="AT634" s="124"/>
      <c r="AU634" s="122"/>
      <c r="AV634" s="123"/>
      <c r="AW634" s="139"/>
      <c r="AX634" s="124"/>
    </row>
    <row r="635" spans="1:50" ht="14.4" customHeight="1">
      <c r="A635" s="245">
        <f>IF(D635=0," ",RANK(D635,$D$3:$D$1041,0))</f>
        <v>632</v>
      </c>
      <c r="B635" s="246">
        <v>633</v>
      </c>
      <c r="C635" s="104" t="s">
        <v>680</v>
      </c>
      <c r="D635" s="115">
        <f>I635+M635+Q635+U635+Y635+AC635+AG635+AK635+AO635+AW635+AS635</f>
        <v>18</v>
      </c>
      <c r="E635" s="115">
        <f>J635+N635+R635+V635+Z635+AD635+AH635+AL635+AP635+AX635+AT635</f>
        <v>10</v>
      </c>
      <c r="F635" s="119">
        <f>COUNTA(H635,L635,P635,T635,X635,AB635,AF635,AJ635,AN635,AV635,AR635)</f>
        <v>1</v>
      </c>
      <c r="G635" s="125">
        <f>VLOOKUP(C635,'1'!$B$46:$H$384,3,FALSE)</f>
        <v>6.0590277777777778E-2</v>
      </c>
      <c r="H635" s="5">
        <f>VLOOKUP(C635,'1'!$B$46:$H$384,4,FALSE)</f>
        <v>78</v>
      </c>
      <c r="I635" s="140">
        <f>VLOOKUP(H635,Баллы!$A$2:$B$101,2)+J635/2</f>
        <v>18</v>
      </c>
      <c r="J635" s="126">
        <f>VLOOKUP(C635,'1'!$B$46:$H$384,6,FALSE)</f>
        <v>10</v>
      </c>
      <c r="K635" s="121"/>
      <c r="L635" s="5"/>
      <c r="M635" s="140"/>
      <c r="N635" s="130"/>
      <c r="O635" s="125"/>
      <c r="P635" s="5"/>
      <c r="Q635" s="140"/>
      <c r="R635" s="126"/>
      <c r="S635" s="121"/>
      <c r="T635" s="5"/>
      <c r="U635" s="140"/>
      <c r="V635" s="130"/>
      <c r="W635" s="136"/>
      <c r="X635" s="5"/>
      <c r="Y635" s="140"/>
      <c r="Z635" s="126"/>
      <c r="AA635" s="171"/>
      <c r="AB635" s="5"/>
      <c r="AC635" s="140"/>
      <c r="AD635" s="130"/>
      <c r="AE635" s="136"/>
      <c r="AF635" s="5"/>
      <c r="AG635" s="140"/>
      <c r="AH635" s="126"/>
      <c r="AI635" s="155"/>
      <c r="AJ635" s="123"/>
      <c r="AK635" s="139"/>
      <c r="AL635" s="124"/>
      <c r="AM635" s="155"/>
      <c r="AN635" s="123"/>
      <c r="AO635" s="139"/>
      <c r="AP635" s="124"/>
      <c r="AQ635" s="122"/>
      <c r="AR635" s="123"/>
      <c r="AS635" s="139"/>
      <c r="AT635" s="124"/>
      <c r="AU635" s="122"/>
      <c r="AV635" s="123"/>
      <c r="AW635" s="139"/>
      <c r="AX635" s="124"/>
    </row>
    <row r="636" spans="1:50" ht="14.4" customHeight="1">
      <c r="A636" s="245">
        <f>IF(D636=0," ",RANK(D636,$D$3:$D$1041,0))</f>
        <v>632</v>
      </c>
      <c r="B636" s="246">
        <v>633</v>
      </c>
      <c r="C636" s="104" t="s">
        <v>681</v>
      </c>
      <c r="D636" s="115">
        <f>I636+M636+Q636+U636+Y636+AC636+AG636+AK636+AO636+AW636+AS636</f>
        <v>18</v>
      </c>
      <c r="E636" s="115">
        <f>J636+N636+R636+V636+Z636+AD636+AH636+AL636+AP636+AX636+AT636</f>
        <v>10</v>
      </c>
      <c r="F636" s="119">
        <f>COUNTA(H636,L636,P636,T636,X636,AB636,AF636,AJ636,AN636,AV636,AR636)</f>
        <v>1</v>
      </c>
      <c r="G636" s="125">
        <f>VLOOKUP(C636,'1'!$B$46:$H$384,3,FALSE)</f>
        <v>6.0590277777777778E-2</v>
      </c>
      <c r="H636" s="5">
        <f>VLOOKUP(C636,'1'!$B$46:$H$384,4,FALSE)</f>
        <v>78</v>
      </c>
      <c r="I636" s="140">
        <f>VLOOKUP(H636,Баллы!$A$2:$B$101,2)+J636/2</f>
        <v>18</v>
      </c>
      <c r="J636" s="126">
        <f>VLOOKUP(C636,'1'!$B$46:$H$384,6,FALSE)</f>
        <v>10</v>
      </c>
      <c r="K636" s="121"/>
      <c r="L636" s="5"/>
      <c r="M636" s="140"/>
      <c r="N636" s="130"/>
      <c r="O636" s="125"/>
      <c r="P636" s="5"/>
      <c r="Q636" s="140"/>
      <c r="R636" s="126"/>
      <c r="S636" s="121"/>
      <c r="T636" s="5"/>
      <c r="U636" s="140"/>
      <c r="V636" s="130"/>
      <c r="W636" s="136"/>
      <c r="X636" s="5"/>
      <c r="Y636" s="140"/>
      <c r="Z636" s="126"/>
      <c r="AA636" s="171"/>
      <c r="AB636" s="5"/>
      <c r="AC636" s="140"/>
      <c r="AD636" s="130"/>
      <c r="AE636" s="136"/>
      <c r="AF636" s="5"/>
      <c r="AG636" s="140"/>
      <c r="AH636" s="126"/>
      <c r="AI636" s="155"/>
      <c r="AJ636" s="123"/>
      <c r="AK636" s="139"/>
      <c r="AL636" s="124"/>
      <c r="AM636" s="155"/>
      <c r="AN636" s="123"/>
      <c r="AO636" s="139"/>
      <c r="AP636" s="124"/>
      <c r="AQ636" s="122"/>
      <c r="AR636" s="123"/>
      <c r="AS636" s="139"/>
      <c r="AT636" s="124"/>
      <c r="AU636" s="122"/>
      <c r="AV636" s="123"/>
      <c r="AW636" s="139"/>
      <c r="AX636" s="124"/>
    </row>
    <row r="637" spans="1:50" ht="14.4" customHeight="1">
      <c r="A637" s="245">
        <f>IF(D637=0," ",RANK(D637,$D$3:$D$1041,0))</f>
        <v>632</v>
      </c>
      <c r="B637" s="246">
        <v>633</v>
      </c>
      <c r="C637" s="107" t="s">
        <v>2515</v>
      </c>
      <c r="D637" s="115">
        <f>I637+M637+Q637+U637+Y637+AC637+AG637+AK637+AO637+AW637+AS637</f>
        <v>18</v>
      </c>
      <c r="E637" s="115">
        <f>J637+N637+R637+V637+Z637+AD637+AH637+AL637+AP637+AX637+AT637</f>
        <v>10</v>
      </c>
      <c r="F637" s="119">
        <f>COUNTA(H637,L637,P637,T637,X637,AB637,AF637,AJ637,AN637,AV637,AR637)</f>
        <v>1</v>
      </c>
      <c r="G637" s="125"/>
      <c r="H637" s="5"/>
      <c r="I637" s="140"/>
      <c r="J637" s="126"/>
      <c r="K637" s="121"/>
      <c r="L637" s="5"/>
      <c r="M637" s="140"/>
      <c r="N637" s="130"/>
      <c r="O637" s="125"/>
      <c r="P637" s="5"/>
      <c r="Q637" s="140"/>
      <c r="R637" s="126"/>
      <c r="S637" s="121">
        <f>VLOOKUP(C637,'4'!$B$2:$I$1053,3,FALSE)</f>
        <v>4.508101851851852E-2</v>
      </c>
      <c r="T637" s="14">
        <f>VLOOKUP(C637,'4'!$B$2:$I$1053,4,FALSE)</f>
        <v>78</v>
      </c>
      <c r="U637" s="140">
        <f>VLOOKUP(T637,Баллы!$A$2:$B$101,2)+V637/2</f>
        <v>18</v>
      </c>
      <c r="V637" s="130">
        <f>VLOOKUP(C637,'4'!$B$2:$I$1053,6,FALSE)</f>
        <v>10</v>
      </c>
      <c r="W637" s="136"/>
      <c r="X637" s="5"/>
      <c r="Y637" s="140"/>
      <c r="Z637" s="126"/>
      <c r="AA637" s="171"/>
      <c r="AB637" s="5"/>
      <c r="AC637" s="140"/>
      <c r="AD637" s="130"/>
      <c r="AE637" s="136"/>
      <c r="AF637" s="5"/>
      <c r="AG637" s="140"/>
      <c r="AH637" s="126"/>
      <c r="AI637" s="155"/>
      <c r="AJ637" s="123"/>
      <c r="AK637" s="139"/>
      <c r="AL637" s="124"/>
      <c r="AM637" s="155"/>
      <c r="AN637" s="123"/>
      <c r="AO637" s="139"/>
      <c r="AP637" s="124"/>
      <c r="AQ637" s="122"/>
      <c r="AR637" s="123"/>
      <c r="AS637" s="139"/>
      <c r="AT637" s="124"/>
      <c r="AU637" s="122"/>
      <c r="AV637" s="123"/>
      <c r="AW637" s="139"/>
      <c r="AX637" s="124"/>
    </row>
    <row r="638" spans="1:50" ht="14.4" customHeight="1">
      <c r="A638" s="245">
        <f>IF(D638=0," ",RANK(D638,$D$3:$D$1041,0))</f>
        <v>632</v>
      </c>
      <c r="B638" s="246">
        <v>633</v>
      </c>
      <c r="C638" s="283" t="s">
        <v>4649</v>
      </c>
      <c r="D638" s="115">
        <f>I638+M638+Q638+U638+Y638+AC638+AG638+AK638+AO638+AW638+AS638</f>
        <v>18</v>
      </c>
      <c r="E638" s="115">
        <f>J638+N638+R638+V638+Z638+AD638+AH638+AL638+AP638+AX638+AT638</f>
        <v>10</v>
      </c>
      <c r="F638" s="119">
        <f>COUNTA(H638,L638,P638,T638,X638,AB638,AF638,AJ638,AN638,AV638,AR638)</f>
        <v>1</v>
      </c>
      <c r="G638" s="125"/>
      <c r="H638" s="5"/>
      <c r="I638" s="140"/>
      <c r="J638" s="126"/>
      <c r="K638" s="121"/>
      <c r="L638" s="5"/>
      <c r="M638" s="140"/>
      <c r="N638" s="130"/>
      <c r="O638" s="125"/>
      <c r="P638" s="5"/>
      <c r="Q638" s="140"/>
      <c r="R638" s="126"/>
      <c r="S638" s="121"/>
      <c r="T638" s="5"/>
      <c r="U638" s="140"/>
      <c r="V638" s="130"/>
      <c r="W638" s="136"/>
      <c r="X638" s="5"/>
      <c r="Y638" s="140"/>
      <c r="Z638" s="126"/>
      <c r="AA638" s="171"/>
      <c r="AB638" s="5"/>
      <c r="AC638" s="140"/>
      <c r="AD638" s="130"/>
      <c r="AE638" s="136"/>
      <c r="AF638" s="5"/>
      <c r="AG638" s="140"/>
      <c r="AH638" s="126"/>
      <c r="AI638" s="155"/>
      <c r="AJ638" s="123"/>
      <c r="AK638" s="139"/>
      <c r="AL638" s="124"/>
      <c r="AM638" s="155">
        <f>VLOOKUP(C638,'9'!$B$2:$H$1187,3,FALSE)</f>
        <v>4.4745370370370373E-2</v>
      </c>
      <c r="AN638" s="123">
        <f>VLOOKUP(C638,'9'!$B$2:$H$1187,4,FALSE)</f>
        <v>78</v>
      </c>
      <c r="AO638" s="139">
        <f>VLOOKUP(AN638,Баллы!$A$2:$B$101,2)+AP638/2</f>
        <v>18</v>
      </c>
      <c r="AP638" s="124">
        <f>VLOOKUP(C638,'9'!$B$2:$H$1187,6,FALSE)</f>
        <v>10</v>
      </c>
      <c r="AQ638" s="122"/>
      <c r="AR638" s="123"/>
      <c r="AS638" s="139"/>
      <c r="AT638" s="124"/>
      <c r="AU638" s="122"/>
      <c r="AV638" s="123"/>
      <c r="AW638" s="139"/>
      <c r="AX638" s="124"/>
    </row>
    <row r="639" spans="1:50" ht="14.4" customHeight="1">
      <c r="A639" s="245">
        <f>IF(D639=0," ",RANK(D639,$D$3:$D$1041,0))</f>
        <v>637</v>
      </c>
      <c r="B639" s="246">
        <v>637</v>
      </c>
      <c r="C639" s="104" t="s">
        <v>2583</v>
      </c>
      <c r="D639" s="115">
        <f>I639+M639+Q639+U639+Y639+AC639+AG639+AK639+AO639+AW639+AS639</f>
        <v>17.5</v>
      </c>
      <c r="E639" s="115">
        <f>J639+N639+R639+V639+Z639+AD639+AH639+AL639+AP639+AX639+AT639</f>
        <v>5</v>
      </c>
      <c r="F639" s="119">
        <f>COUNTA(H639,L639,P639,T639,X639,AB639,AF639,AJ639,AN639,AV639,AR639)</f>
        <v>1</v>
      </c>
      <c r="G639" s="125"/>
      <c r="H639" s="5"/>
      <c r="I639" s="140"/>
      <c r="J639" s="126"/>
      <c r="K639" s="121">
        <f>VLOOKUP(C639,'2'!$B$101:$H$575,3,FALSE)</f>
        <v>2.974537037037037E-2</v>
      </c>
      <c r="L639" s="5">
        <f>VLOOKUP(C639,'2'!$B$101:$H$575,4,FALSE)</f>
        <v>76</v>
      </c>
      <c r="M639" s="140">
        <f>VLOOKUP(L639,Баллы!$A$2:$B$101,2)+N639/2</f>
        <v>17.5</v>
      </c>
      <c r="N639" s="130">
        <f>VLOOKUP(C639,'2'!$B$101:$H$575,6,FALSE)</f>
        <v>5</v>
      </c>
      <c r="O639" s="125"/>
      <c r="P639" s="5"/>
      <c r="Q639" s="140"/>
      <c r="R639" s="126"/>
      <c r="S639" s="121"/>
      <c r="T639" s="5"/>
      <c r="U639" s="140"/>
      <c r="V639" s="130"/>
      <c r="W639" s="136"/>
      <c r="X639" s="5"/>
      <c r="Y639" s="140"/>
      <c r="Z639" s="126"/>
      <c r="AA639" s="171"/>
      <c r="AB639" s="5"/>
      <c r="AC639" s="140"/>
      <c r="AD639" s="130"/>
      <c r="AE639" s="136"/>
      <c r="AF639" s="5"/>
      <c r="AG639" s="140"/>
      <c r="AH639" s="126"/>
      <c r="AI639" s="155"/>
      <c r="AJ639" s="123"/>
      <c r="AK639" s="139"/>
      <c r="AL639" s="124"/>
      <c r="AM639" s="155"/>
      <c r="AN639" s="123"/>
      <c r="AO639" s="139"/>
      <c r="AP639" s="124"/>
      <c r="AQ639" s="122"/>
      <c r="AR639" s="123"/>
      <c r="AS639" s="139"/>
      <c r="AT639" s="124"/>
      <c r="AU639" s="122"/>
      <c r="AV639" s="123"/>
      <c r="AW639" s="139"/>
      <c r="AX639" s="124"/>
    </row>
    <row r="640" spans="1:50" ht="14.4" customHeight="1">
      <c r="A640" s="245">
        <f>IF(D640=0," ",RANK(D640,$D$3:$D$1041,0))</f>
        <v>637</v>
      </c>
      <c r="B640" s="246">
        <v>637</v>
      </c>
      <c r="C640" s="104" t="s">
        <v>857</v>
      </c>
      <c r="D640" s="115">
        <f>I640+M640+Q640+U640+Y640+AC640+AG640+AK640+AO640+AW640+AS640</f>
        <v>17.5</v>
      </c>
      <c r="E640" s="115">
        <f>J640+N640+R640+V640+Z640+AD640+AH640+AL640+AP640+AX640+AT640</f>
        <v>5</v>
      </c>
      <c r="F640" s="119">
        <f>COUNTA(H640,L640,P640,T640,X640,AB640,AF640,AJ640,AN640,AV640,AR640)</f>
        <v>1</v>
      </c>
      <c r="G640" s="125"/>
      <c r="H640" s="5"/>
      <c r="I640" s="140"/>
      <c r="J640" s="126"/>
      <c r="K640" s="121">
        <f>VLOOKUP(C640,'2'!$B$101:$H$575,3,FALSE)</f>
        <v>2.974537037037037E-2</v>
      </c>
      <c r="L640" s="5">
        <f>VLOOKUP(C640,'2'!$B$101:$H$575,4,FALSE)</f>
        <v>76</v>
      </c>
      <c r="M640" s="140">
        <f>VLOOKUP(L640,Баллы!$A$2:$B$101,2)+N640/2</f>
        <v>17.5</v>
      </c>
      <c r="N640" s="130">
        <f>VLOOKUP(C640,'2'!$B$101:$H$575,6,FALSE)</f>
        <v>5</v>
      </c>
      <c r="O640" s="125"/>
      <c r="P640" s="5"/>
      <c r="Q640" s="140"/>
      <c r="R640" s="126"/>
      <c r="S640" s="121"/>
      <c r="T640" s="5"/>
      <c r="U640" s="140"/>
      <c r="V640" s="130"/>
      <c r="W640" s="136"/>
      <c r="X640" s="5"/>
      <c r="Y640" s="140"/>
      <c r="Z640" s="126"/>
      <c r="AA640" s="171"/>
      <c r="AB640" s="5"/>
      <c r="AC640" s="140"/>
      <c r="AD640" s="130"/>
      <c r="AE640" s="136"/>
      <c r="AF640" s="5"/>
      <c r="AG640" s="140"/>
      <c r="AH640" s="126"/>
      <c r="AI640" s="155"/>
      <c r="AJ640" s="123"/>
      <c r="AK640" s="139"/>
      <c r="AL640" s="124"/>
      <c r="AM640" s="155"/>
      <c r="AN640" s="123"/>
      <c r="AO640" s="139"/>
      <c r="AP640" s="124"/>
      <c r="AQ640" s="122"/>
      <c r="AR640" s="123"/>
      <c r="AS640" s="139"/>
      <c r="AT640" s="124"/>
      <c r="AU640" s="122"/>
      <c r="AV640" s="123"/>
      <c r="AW640" s="139"/>
      <c r="AX640" s="124"/>
    </row>
    <row r="641" spans="1:50" ht="14.4" customHeight="1">
      <c r="A641" s="245">
        <f>IF(D641=0," ",RANK(D641,$D$3:$D$1041,0))</f>
        <v>637</v>
      </c>
      <c r="B641" s="246">
        <v>637</v>
      </c>
      <c r="C641" s="107" t="s">
        <v>1852</v>
      </c>
      <c r="D641" s="115">
        <f>I641+M641+Q641+U641+Y641+AC641+AG641+AK641+AO641+AW641+AS641</f>
        <v>17.5</v>
      </c>
      <c r="E641" s="115">
        <f>J641+N641+R641+V641+Z641+AD641+AH641+AL641+AP641+AX641+AT641</f>
        <v>5</v>
      </c>
      <c r="F641" s="119">
        <f>COUNTA(H641,L641,P641,T641,X641,AB641,AF641,AJ641,AN641,AV641,AR641)</f>
        <v>1</v>
      </c>
      <c r="G641" s="125"/>
      <c r="H641" s="5"/>
      <c r="I641" s="140"/>
      <c r="J641" s="126"/>
      <c r="K641" s="121"/>
      <c r="L641" s="5"/>
      <c r="M641" s="140"/>
      <c r="N641" s="130"/>
      <c r="O641" s="125"/>
      <c r="P641" s="5"/>
      <c r="Q641" s="140"/>
      <c r="R641" s="126"/>
      <c r="S641" s="121">
        <f>VLOOKUP(C641,'4'!$B$2:$I$1053,3,FALSE)</f>
        <v>2.0300925925925927E-2</v>
      </c>
      <c r="T641" s="5">
        <f>VLOOKUP(C641,'4'!$B$2:$I$1053,4,FALSE)</f>
        <v>76</v>
      </c>
      <c r="U641" s="140">
        <f>VLOOKUP(T641,Баллы!$A$2:$B$101,2)+V641/2</f>
        <v>17.5</v>
      </c>
      <c r="V641" s="130">
        <f>VLOOKUP(C641,'4'!$B$2:$I$1053,6,FALSE)</f>
        <v>5</v>
      </c>
      <c r="W641" s="136"/>
      <c r="X641" s="5"/>
      <c r="Y641" s="140"/>
      <c r="Z641" s="126"/>
      <c r="AA641" s="171"/>
      <c r="AB641" s="5"/>
      <c r="AC641" s="140"/>
      <c r="AD641" s="130"/>
      <c r="AE641" s="136"/>
      <c r="AF641" s="5"/>
      <c r="AG641" s="140"/>
      <c r="AH641" s="126"/>
      <c r="AI641" s="155"/>
      <c r="AJ641" s="123"/>
      <c r="AK641" s="139"/>
      <c r="AL641" s="124"/>
      <c r="AM641" s="155"/>
      <c r="AN641" s="123"/>
      <c r="AO641" s="139"/>
      <c r="AP641" s="124"/>
      <c r="AQ641" s="122"/>
      <c r="AR641" s="123"/>
      <c r="AS641" s="139"/>
      <c r="AT641" s="124"/>
      <c r="AU641" s="122"/>
      <c r="AV641" s="123"/>
      <c r="AW641" s="139"/>
      <c r="AX641" s="124"/>
    </row>
    <row r="642" spans="1:50" ht="14.4" customHeight="1">
      <c r="A642" s="245">
        <f>IF(D642=0," ",RANK(D642,$D$3:$D$1041,0))</f>
        <v>640</v>
      </c>
      <c r="B642" s="246">
        <v>640</v>
      </c>
      <c r="C642" s="107" t="s">
        <v>2223</v>
      </c>
      <c r="D642" s="115">
        <f>I642+M642+Q642+U642+Y642+AC642+AG642+AK642+AO642+AW642+AS642</f>
        <v>17</v>
      </c>
      <c r="E642" s="115">
        <f>J642+N642+R642+V642+Z642+AD642+AH642+AL642+AP642+AX642+AT642</f>
        <v>10</v>
      </c>
      <c r="F642" s="119">
        <f>COUNTA(H642,L642,P642,T642,X642,AB642,AF642,AJ642,AN642,AV642,AR642)</f>
        <v>1</v>
      </c>
      <c r="G642" s="125"/>
      <c r="H642" s="5"/>
      <c r="I642" s="140"/>
      <c r="J642" s="126"/>
      <c r="K642" s="121"/>
      <c r="L642" s="5"/>
      <c r="M642" s="140"/>
      <c r="N642" s="130"/>
      <c r="O642" s="125"/>
      <c r="P642" s="5"/>
      <c r="Q642" s="140"/>
      <c r="R642" s="126"/>
      <c r="S642" s="121">
        <f>VLOOKUP(C642,'4'!$B$2:$I$1053,3,FALSE)</f>
        <v>4.5104166666666667E-2</v>
      </c>
      <c r="T642" s="14">
        <f>VLOOKUP(C642,'4'!$B$2:$I$1053,4,FALSE)</f>
        <v>79</v>
      </c>
      <c r="U642" s="140">
        <f>VLOOKUP(T642,Баллы!$A$2:$B$101,2)+V642/2</f>
        <v>17</v>
      </c>
      <c r="V642" s="130">
        <f>VLOOKUP(C642,'4'!$B$2:$I$1053,6,FALSE)</f>
        <v>10</v>
      </c>
      <c r="W642" s="136"/>
      <c r="X642" s="5"/>
      <c r="Y642" s="140"/>
      <c r="Z642" s="126"/>
      <c r="AA642" s="171"/>
      <c r="AB642" s="5"/>
      <c r="AC642" s="140"/>
      <c r="AD642" s="130"/>
      <c r="AE642" s="136"/>
      <c r="AF642" s="5"/>
      <c r="AG642" s="140"/>
      <c r="AH642" s="126"/>
      <c r="AI642" s="155"/>
      <c r="AJ642" s="123"/>
      <c r="AK642" s="139"/>
      <c r="AL642" s="124"/>
      <c r="AM642" s="155"/>
      <c r="AN642" s="123"/>
      <c r="AO642" s="139"/>
      <c r="AP642" s="124"/>
      <c r="AQ642" s="122"/>
      <c r="AR642" s="123"/>
      <c r="AS642" s="139"/>
      <c r="AT642" s="124"/>
      <c r="AU642" s="122"/>
      <c r="AV642" s="123"/>
      <c r="AW642" s="139"/>
      <c r="AX642" s="124"/>
    </row>
    <row r="643" spans="1:50" ht="14.4" customHeight="1">
      <c r="A643" s="245">
        <f>IF(D643=0," ",RANK(D643,$D$3:$D$1041,0))</f>
        <v>640</v>
      </c>
      <c r="B643" s="246">
        <v>640</v>
      </c>
      <c r="C643" s="283" t="s">
        <v>4650</v>
      </c>
      <c r="D643" s="115">
        <f>I643+M643+Q643+U643+Y643+AC643+AG643+AK643+AO643+AW643+AS643</f>
        <v>17</v>
      </c>
      <c r="E643" s="115">
        <f>J643+N643+R643+V643+Z643+AD643+AH643+AL643+AP643+AX643+AT643</f>
        <v>10</v>
      </c>
      <c r="F643" s="119">
        <f>COUNTA(H643,L643,P643,T643,X643,AB643,AF643,AJ643,AN643,AV643,AR643)</f>
        <v>1</v>
      </c>
      <c r="G643" s="125"/>
      <c r="H643" s="5"/>
      <c r="I643" s="140"/>
      <c r="J643" s="126"/>
      <c r="K643" s="121"/>
      <c r="L643" s="5"/>
      <c r="M643" s="140"/>
      <c r="N643" s="130"/>
      <c r="O643" s="125"/>
      <c r="P643" s="5"/>
      <c r="Q643" s="140"/>
      <c r="R643" s="126"/>
      <c r="S643" s="121"/>
      <c r="T643" s="5"/>
      <c r="U643" s="140"/>
      <c r="V643" s="130"/>
      <c r="W643" s="136"/>
      <c r="X643" s="5"/>
      <c r="Y643" s="140"/>
      <c r="Z643" s="126"/>
      <c r="AA643" s="171"/>
      <c r="AB643" s="5"/>
      <c r="AC643" s="140"/>
      <c r="AD643" s="130"/>
      <c r="AE643" s="136"/>
      <c r="AF643" s="5"/>
      <c r="AG643" s="140"/>
      <c r="AH643" s="126"/>
      <c r="AI643" s="155"/>
      <c r="AJ643" s="123"/>
      <c r="AK643" s="139"/>
      <c r="AL643" s="124"/>
      <c r="AM643" s="155">
        <f>VLOOKUP(C643,'9'!$B$2:$H$1187,3,FALSE)</f>
        <v>4.476851851851852E-2</v>
      </c>
      <c r="AN643" s="123">
        <f>VLOOKUP(C643,'9'!$B$2:$H$1187,4,FALSE)</f>
        <v>79</v>
      </c>
      <c r="AO643" s="139">
        <f>VLOOKUP(AN643,Баллы!$A$2:$B$101,2)+AP643/2</f>
        <v>17</v>
      </c>
      <c r="AP643" s="124">
        <f>VLOOKUP(C643,'9'!$B$2:$H$1187,6,FALSE)</f>
        <v>10</v>
      </c>
      <c r="AQ643" s="122"/>
      <c r="AR643" s="123"/>
      <c r="AS643" s="139"/>
      <c r="AT643" s="124"/>
      <c r="AU643" s="122"/>
      <c r="AV643" s="123"/>
      <c r="AW643" s="139"/>
      <c r="AX643" s="124"/>
    </row>
    <row r="644" spans="1:50" ht="14.4" customHeight="1">
      <c r="A644" s="245">
        <f>IF(D644=0," ",RANK(D644,$D$3:$D$1041,0))</f>
        <v>640</v>
      </c>
      <c r="B644" s="246">
        <v>642</v>
      </c>
      <c r="C644" s="104" t="s">
        <v>6287</v>
      </c>
      <c r="D644" s="115">
        <f>I644+M644+Q644+U644+Y644+AC644+AG644+AK644+AO644+AW644+AS644</f>
        <v>17</v>
      </c>
      <c r="E644" s="115">
        <f>J644+N644+R644+V644+Z644+AD644+AH644+AL644+AP644+AX644+AT644</f>
        <v>8</v>
      </c>
      <c r="F644" s="119">
        <f>COUNTA(H644,L644,P644,T644,X644,AB644,AF644,AJ644,AN644,AV644,AR644)</f>
        <v>1</v>
      </c>
      <c r="G644" s="125"/>
      <c r="H644" s="5"/>
      <c r="I644" s="140"/>
      <c r="J644" s="126"/>
      <c r="K644" s="121"/>
      <c r="L644" s="5"/>
      <c r="M644" s="140"/>
      <c r="N644" s="130"/>
      <c r="O644" s="125"/>
      <c r="P644" s="5"/>
      <c r="Q644" s="140"/>
      <c r="R644" s="126"/>
      <c r="S644" s="121"/>
      <c r="T644" s="5"/>
      <c r="U644" s="140"/>
      <c r="V644" s="130"/>
      <c r="W644" s="136"/>
      <c r="X644" s="5"/>
      <c r="Y644" s="140"/>
      <c r="Z644" s="126"/>
      <c r="AA644" s="171"/>
      <c r="AB644" s="5"/>
      <c r="AC644" s="140"/>
      <c r="AD644" s="130"/>
      <c r="AE644" s="136"/>
      <c r="AF644" s="5"/>
      <c r="AG644" s="140"/>
      <c r="AH644" s="126"/>
      <c r="AI644" s="155"/>
      <c r="AJ644" s="123"/>
      <c r="AK644" s="139"/>
      <c r="AL644" s="124"/>
      <c r="AM644" s="155"/>
      <c r="AN644" s="123"/>
      <c r="AO644" s="139"/>
      <c r="AP644" s="124"/>
      <c r="AQ644" s="122"/>
      <c r="AR644" s="123"/>
      <c r="AS644" s="139"/>
      <c r="AT644" s="124"/>
      <c r="AU644" s="122">
        <f>VLOOKUP(C644,'11'!$B$9:$H$521,3,FALSE)</f>
        <v>4.5335648148148146E-2</v>
      </c>
      <c r="AV644" s="123">
        <f>VLOOKUP(C644,'11'!$B$9:$H$521,4,FALSE)</f>
        <v>78</v>
      </c>
      <c r="AW644" s="139">
        <f>VLOOKUP(AV644,Баллы!$A$2:$B$101,2)+AX644/2</f>
        <v>17</v>
      </c>
      <c r="AX644" s="124">
        <f>VLOOKUP(C644,'11'!$B$9:$H$521,6,FALSE)</f>
        <v>8</v>
      </c>
    </row>
    <row r="645" spans="1:50" ht="14.4" customHeight="1">
      <c r="A645" s="245">
        <f>IF(D645=0," ",RANK(D645,$D$3:$D$1041,0))</f>
        <v>643</v>
      </c>
      <c r="B645" s="246">
        <v>643</v>
      </c>
      <c r="C645" s="104" t="s">
        <v>981</v>
      </c>
      <c r="D645" s="115">
        <f>I645+M645+Q645+U645+Y645+AC645+AG645+AK645+AO645+AW645+AS645</f>
        <v>16.5</v>
      </c>
      <c r="E645" s="115">
        <f>J645+N645+R645+V645+Z645+AD645+AH645+AL645+AP645+AX645+AT645</f>
        <v>25</v>
      </c>
      <c r="F645" s="119">
        <f>COUNTA(H645,L645,P645,T645,X645,AB645,AF645,AJ645,AN645,AV645,AR645)</f>
        <v>2</v>
      </c>
      <c r="G645" s="125"/>
      <c r="H645" s="5"/>
      <c r="I645" s="140"/>
      <c r="J645" s="126"/>
      <c r="K645" s="121">
        <f>VLOOKUP(C645,'2'!$B$101:$H$575,3,FALSE)</f>
        <v>8.0844907407407407E-2</v>
      </c>
      <c r="L645" s="5">
        <f>VLOOKUP(C645,'2'!$B$101:$H$575,4,FALSE)</f>
        <v>88</v>
      </c>
      <c r="M645" s="140">
        <f>VLOOKUP(L645,Баллы!$A$2:$B$101,2)+N645/2</f>
        <v>10.5</v>
      </c>
      <c r="N645" s="130">
        <f>VLOOKUP(C645,'2'!$B$101:$H$575,6,FALSE)</f>
        <v>15</v>
      </c>
      <c r="O645" s="125"/>
      <c r="P645" s="5"/>
      <c r="Q645" s="140"/>
      <c r="R645" s="126"/>
      <c r="S645" s="121"/>
      <c r="T645" s="5"/>
      <c r="U645" s="140"/>
      <c r="V645" s="130"/>
      <c r="W645" s="136"/>
      <c r="X645" s="5"/>
      <c r="Y645" s="140"/>
      <c r="Z645" s="126"/>
      <c r="AA645" s="171"/>
      <c r="AB645" s="5"/>
      <c r="AC645" s="140"/>
      <c r="AD645" s="130"/>
      <c r="AE645" s="136"/>
      <c r="AF645" s="5"/>
      <c r="AG645" s="140"/>
      <c r="AH645" s="126"/>
      <c r="AI645" s="155"/>
      <c r="AJ645" s="123"/>
      <c r="AK645" s="139"/>
      <c r="AL645" s="124"/>
      <c r="AM645" s="155">
        <f>VLOOKUP(C645,'9'!$B$2:$H$1187,3,FALSE)</f>
        <v>5.4027777777777779E-2</v>
      </c>
      <c r="AN645" s="123">
        <f>VLOOKUP(C645,'9'!$B$2:$H$1187,4,FALSE)</f>
        <v>175</v>
      </c>
      <c r="AO645" s="139">
        <f>VLOOKUP(AN645,Баллы!$A$2:$B$101,2)+AP645/2</f>
        <v>6</v>
      </c>
      <c r="AP645" s="124">
        <f>VLOOKUP(C645,'9'!$B$2:$H$1187,6,FALSE)</f>
        <v>10</v>
      </c>
      <c r="AQ645" s="122"/>
      <c r="AR645" s="123"/>
      <c r="AS645" s="139"/>
      <c r="AT645" s="124"/>
      <c r="AU645" s="122"/>
      <c r="AV645" s="123"/>
      <c r="AW645" s="139"/>
      <c r="AX645" s="124"/>
    </row>
    <row r="646" spans="1:50" ht="14.4" customHeight="1">
      <c r="A646" s="245">
        <f>IF(D646=0," ",RANK(D646,$D$3:$D$1041,0))</f>
        <v>643</v>
      </c>
      <c r="B646" s="246">
        <v>644</v>
      </c>
      <c r="C646" s="107" t="s">
        <v>1624</v>
      </c>
      <c r="D646" s="115">
        <f>I646+M646+Q646+U646+Y646+AC646+AG646+AK646+AO646+AW646+AS646</f>
        <v>16.5</v>
      </c>
      <c r="E646" s="115">
        <f>J646+N646+R646+V646+Z646+AD646+AH646+AL646+AP646+AX646+AT646</f>
        <v>5</v>
      </c>
      <c r="F646" s="119">
        <f>COUNTA(H646,L646,P646,T646,X646,AB646,AF646,AJ646,AN646,AV646,AR646)</f>
        <v>1</v>
      </c>
      <c r="G646" s="125"/>
      <c r="H646" s="5"/>
      <c r="I646" s="140"/>
      <c r="J646" s="126"/>
      <c r="K646" s="121"/>
      <c r="L646" s="5"/>
      <c r="M646" s="140"/>
      <c r="N646" s="130"/>
      <c r="O646" s="125"/>
      <c r="P646" s="5"/>
      <c r="Q646" s="140"/>
      <c r="R646" s="126"/>
      <c r="S646" s="121">
        <f>VLOOKUP(C646,'4'!$B$2:$I$1053,3,FALSE)</f>
        <v>2.0335648148148148E-2</v>
      </c>
      <c r="T646" s="5">
        <f>VLOOKUP(C646,'4'!$B$2:$I$1053,4,FALSE)</f>
        <v>77</v>
      </c>
      <c r="U646" s="140">
        <f>VLOOKUP(T646,Баллы!$A$2:$B$101,2)+V646/2</f>
        <v>16.5</v>
      </c>
      <c r="V646" s="130">
        <f>VLOOKUP(C646,'4'!$B$2:$I$1053,6,FALSE)</f>
        <v>5</v>
      </c>
      <c r="W646" s="136"/>
      <c r="X646" s="5"/>
      <c r="Y646" s="140"/>
      <c r="Z646" s="126"/>
      <c r="AA646" s="171"/>
      <c r="AB646" s="5"/>
      <c r="AC646" s="140"/>
      <c r="AD646" s="130"/>
      <c r="AE646" s="136"/>
      <c r="AF646" s="5"/>
      <c r="AG646" s="140"/>
      <c r="AH646" s="126"/>
      <c r="AI646" s="155"/>
      <c r="AJ646" s="123"/>
      <c r="AK646" s="139"/>
      <c r="AL646" s="124"/>
      <c r="AM646" s="155"/>
      <c r="AN646" s="123"/>
      <c r="AO646" s="139"/>
      <c r="AP646" s="124"/>
      <c r="AQ646" s="122"/>
      <c r="AR646" s="123"/>
      <c r="AS646" s="139"/>
      <c r="AT646" s="124"/>
      <c r="AU646" s="122"/>
      <c r="AV646" s="123"/>
      <c r="AW646" s="139"/>
      <c r="AX646" s="124"/>
    </row>
    <row r="647" spans="1:50">
      <c r="A647" s="245">
        <f>IF(D647=0," ",RANK(D647,$D$3:$D$1041,0))</f>
        <v>645</v>
      </c>
      <c r="B647" s="246">
        <v>645</v>
      </c>
      <c r="C647" s="107" t="s">
        <v>1557</v>
      </c>
      <c r="D647" s="115">
        <f>I647+M647+Q647+U647+Y647+AC647+AG647+AK647+AO647+AW647+AS647</f>
        <v>16</v>
      </c>
      <c r="E647" s="115">
        <f>J647+N647+R647+V647+Z647+AD647+AH647+AL647+AP647+AX647+AT647</f>
        <v>10</v>
      </c>
      <c r="F647" s="119">
        <f>COUNTA(H647,L647,P647,T647,X647,AB647,AF647,AJ647,AN647,AV647,AR647)</f>
        <v>1</v>
      </c>
      <c r="G647" s="125"/>
      <c r="H647" s="5"/>
      <c r="I647" s="140"/>
      <c r="J647" s="126"/>
      <c r="K647" s="121"/>
      <c r="L647" s="5"/>
      <c r="M647" s="140"/>
      <c r="N647" s="130"/>
      <c r="O647" s="125"/>
      <c r="P647" s="5"/>
      <c r="Q647" s="140"/>
      <c r="R647" s="126"/>
      <c r="S647" s="121">
        <f>VLOOKUP(C647,'4'!$B$2:$I$1053,3,FALSE)</f>
        <v>4.5509259259259256E-2</v>
      </c>
      <c r="T647" s="14">
        <f>VLOOKUP(C647,'4'!$B$2:$I$1053,4,FALSE)</f>
        <v>80</v>
      </c>
      <c r="U647" s="140">
        <f>VLOOKUP(T647,Баллы!$A$2:$B$101,2)+V647/2</f>
        <v>16</v>
      </c>
      <c r="V647" s="130">
        <f>VLOOKUP(C647,'4'!$B$2:$I$1053,6,FALSE)</f>
        <v>10</v>
      </c>
      <c r="W647" s="136"/>
      <c r="X647" s="5"/>
      <c r="Y647" s="140"/>
      <c r="Z647" s="126"/>
      <c r="AA647" s="171"/>
      <c r="AB647" s="5"/>
      <c r="AC647" s="140"/>
      <c r="AD647" s="130"/>
      <c r="AE647" s="136"/>
      <c r="AF647" s="5"/>
      <c r="AG647" s="140"/>
      <c r="AH647" s="126"/>
      <c r="AI647" s="155"/>
      <c r="AJ647" s="123"/>
      <c r="AK647" s="139"/>
      <c r="AL647" s="124"/>
      <c r="AM647" s="155"/>
      <c r="AN647" s="123"/>
      <c r="AO647" s="139"/>
      <c r="AP647" s="124"/>
      <c r="AQ647" s="122"/>
      <c r="AR647" s="123"/>
      <c r="AS647" s="139"/>
      <c r="AT647" s="124"/>
      <c r="AU647" s="122"/>
      <c r="AV647" s="123"/>
      <c r="AW647" s="139"/>
      <c r="AX647" s="124"/>
    </row>
    <row r="648" spans="1:50">
      <c r="A648" s="245">
        <f>IF(D648=0," ",RANK(D648,$D$3:$D$1041,0))</f>
        <v>645</v>
      </c>
      <c r="B648" s="246">
        <v>645</v>
      </c>
      <c r="C648" s="283" t="s">
        <v>4652</v>
      </c>
      <c r="D648" s="115">
        <f>I648+M648+Q648+U648+Y648+AC648+AG648+AK648+AO648+AW648+AS648</f>
        <v>16</v>
      </c>
      <c r="E648" s="115">
        <f>J648+N648+R648+V648+Z648+AD648+AH648+AL648+AP648+AX648+AT648</f>
        <v>10</v>
      </c>
      <c r="F648" s="119">
        <f>COUNTA(H648,L648,P648,T648,X648,AB648,AF648,AJ648,AN648,AV648,AR648)</f>
        <v>1</v>
      </c>
      <c r="G648" s="125"/>
      <c r="H648" s="5"/>
      <c r="I648" s="140"/>
      <c r="J648" s="126"/>
      <c r="K648" s="121"/>
      <c r="L648" s="5"/>
      <c r="M648" s="140"/>
      <c r="N648" s="130"/>
      <c r="O648" s="125"/>
      <c r="P648" s="5"/>
      <c r="Q648" s="140"/>
      <c r="R648" s="126"/>
      <c r="S648" s="121"/>
      <c r="T648" s="5"/>
      <c r="U648" s="140"/>
      <c r="V648" s="130"/>
      <c r="W648" s="136"/>
      <c r="X648" s="5"/>
      <c r="Y648" s="140"/>
      <c r="Z648" s="126"/>
      <c r="AA648" s="171"/>
      <c r="AB648" s="5"/>
      <c r="AC648" s="140"/>
      <c r="AD648" s="130"/>
      <c r="AE648" s="136"/>
      <c r="AF648" s="5"/>
      <c r="AG648" s="140"/>
      <c r="AH648" s="126"/>
      <c r="AI648" s="155"/>
      <c r="AJ648" s="123"/>
      <c r="AK648" s="139"/>
      <c r="AL648" s="124"/>
      <c r="AM648" s="155">
        <f>VLOOKUP(C648,'9'!$B$2:$H$1187,3,FALSE)</f>
        <v>4.4988425925925925E-2</v>
      </c>
      <c r="AN648" s="123">
        <f>VLOOKUP(C648,'9'!$B$2:$H$1187,4,FALSE)</f>
        <v>80</v>
      </c>
      <c r="AO648" s="139">
        <f>VLOOKUP(AN648,Баллы!$A$2:$B$101,2)+AP648/2</f>
        <v>16</v>
      </c>
      <c r="AP648" s="124">
        <f>VLOOKUP(C648,'9'!$B$2:$H$1187,6,FALSE)</f>
        <v>10</v>
      </c>
      <c r="AQ648" s="122"/>
      <c r="AR648" s="123"/>
      <c r="AS648" s="139"/>
      <c r="AT648" s="124"/>
      <c r="AU648" s="122"/>
      <c r="AV648" s="123"/>
      <c r="AW648" s="139"/>
      <c r="AX648" s="124"/>
    </row>
    <row r="649" spans="1:50">
      <c r="A649" s="245">
        <f>IF(D649=0," ",RANK(D649,$D$3:$D$1041,0))</f>
        <v>647</v>
      </c>
      <c r="B649" s="246">
        <v>647</v>
      </c>
      <c r="C649" s="104" t="s">
        <v>980</v>
      </c>
      <c r="D649" s="115">
        <f>I649+M649+Q649+U649+Y649+AC649+AG649+AK649+AO649+AW649+AS649</f>
        <v>15.5</v>
      </c>
      <c r="E649" s="115">
        <f>J649+N649+R649+V649+Z649+AD649+AH649+AL649+AP649+AX649+AT649</f>
        <v>15</v>
      </c>
      <c r="F649" s="119">
        <f>COUNTA(H649,L649,P649,T649,X649,AB649,AF649,AJ649,AN649,AV649,AR649)</f>
        <v>1</v>
      </c>
      <c r="G649" s="125"/>
      <c r="H649" s="5"/>
      <c r="I649" s="140"/>
      <c r="J649" s="126"/>
      <c r="K649" s="121">
        <f>VLOOKUP(C649,'2'!$B$101:$H$575,3,FALSE)</f>
        <v>7.9745370370370369E-2</v>
      </c>
      <c r="L649" s="5">
        <f>VLOOKUP(C649,'2'!$B$101:$H$575,4,FALSE)</f>
        <v>83</v>
      </c>
      <c r="M649" s="140">
        <f>VLOOKUP(L649,Баллы!$A$2:$B$101,2)+N649/2</f>
        <v>15.5</v>
      </c>
      <c r="N649" s="130">
        <f>VLOOKUP(C649,'2'!$B$101:$H$575,6,FALSE)</f>
        <v>15</v>
      </c>
      <c r="O649" s="125"/>
      <c r="P649" s="5"/>
      <c r="Q649" s="140"/>
      <c r="R649" s="126"/>
      <c r="S649" s="121"/>
      <c r="T649" s="5"/>
      <c r="U649" s="140"/>
      <c r="V649" s="130"/>
      <c r="W649" s="136"/>
      <c r="X649" s="5"/>
      <c r="Y649" s="140"/>
      <c r="Z649" s="126"/>
      <c r="AA649" s="171"/>
      <c r="AB649" s="5"/>
      <c r="AC649" s="140"/>
      <c r="AD649" s="130"/>
      <c r="AE649" s="136"/>
      <c r="AF649" s="5"/>
      <c r="AG649" s="140"/>
      <c r="AH649" s="126"/>
      <c r="AI649" s="155"/>
      <c r="AJ649" s="123"/>
      <c r="AK649" s="139"/>
      <c r="AL649" s="124"/>
      <c r="AM649" s="155"/>
      <c r="AN649" s="123"/>
      <c r="AO649" s="139"/>
      <c r="AP649" s="124"/>
      <c r="AQ649" s="122"/>
      <c r="AR649" s="123"/>
      <c r="AS649" s="139"/>
      <c r="AT649" s="124"/>
      <c r="AU649" s="122"/>
      <c r="AV649" s="123"/>
      <c r="AW649" s="139"/>
      <c r="AX649" s="124"/>
    </row>
    <row r="650" spans="1:50">
      <c r="A650" s="245">
        <f>IF(D650=0," ",RANK(D650,$D$3:$D$1041,0))</f>
        <v>647</v>
      </c>
      <c r="B650" s="246">
        <v>648</v>
      </c>
      <c r="C650" s="104" t="s">
        <v>858</v>
      </c>
      <c r="D650" s="115">
        <f>I650+M650+Q650+U650+Y650+AC650+AG650+AK650+AO650+AW650+AS650</f>
        <v>15.5</v>
      </c>
      <c r="E650" s="115">
        <f>J650+N650+R650+V650+Z650+AD650+AH650+AL650+AP650+AX650+AT650</f>
        <v>5</v>
      </c>
      <c r="F650" s="119">
        <f>COUNTA(H650,L650,P650,T650,X650,AB650,AF650,AJ650,AN650,AV650,AR650)</f>
        <v>1</v>
      </c>
      <c r="G650" s="125"/>
      <c r="H650" s="5"/>
      <c r="I650" s="140"/>
      <c r="J650" s="126"/>
      <c r="K650" s="121">
        <f>VLOOKUP(C650,'2'!$B$101:$H$575,3,FALSE)</f>
        <v>3.0231481481481481E-2</v>
      </c>
      <c r="L650" s="5">
        <f>VLOOKUP(C650,'2'!$B$101:$H$575,4,FALSE)</f>
        <v>78</v>
      </c>
      <c r="M650" s="140">
        <f>VLOOKUP(L650,Баллы!$A$2:$B$101,2)+N650/2</f>
        <v>15.5</v>
      </c>
      <c r="N650" s="130">
        <f>VLOOKUP(C650,'2'!$B$101:$H$575,6,FALSE)</f>
        <v>5</v>
      </c>
      <c r="O650" s="125"/>
      <c r="P650" s="5"/>
      <c r="Q650" s="140"/>
      <c r="R650" s="126"/>
      <c r="S650" s="121"/>
      <c r="T650" s="5"/>
      <c r="U650" s="140"/>
      <c r="V650" s="130"/>
      <c r="W650" s="136"/>
      <c r="X650" s="5"/>
      <c r="Y650" s="140"/>
      <c r="Z650" s="126"/>
      <c r="AA650" s="171"/>
      <c r="AB650" s="5"/>
      <c r="AC650" s="140"/>
      <c r="AD650" s="130"/>
      <c r="AE650" s="136"/>
      <c r="AF650" s="5"/>
      <c r="AG650" s="140"/>
      <c r="AH650" s="126"/>
      <c r="AI650" s="155"/>
      <c r="AJ650" s="123"/>
      <c r="AK650" s="139"/>
      <c r="AL650" s="124"/>
      <c r="AM650" s="155"/>
      <c r="AN650" s="123"/>
      <c r="AO650" s="139"/>
      <c r="AP650" s="124"/>
      <c r="AQ650" s="122"/>
      <c r="AR650" s="123"/>
      <c r="AS650" s="139"/>
      <c r="AT650" s="124"/>
      <c r="AU650" s="122"/>
      <c r="AV650" s="123"/>
      <c r="AW650" s="139"/>
      <c r="AX650" s="124"/>
    </row>
    <row r="651" spans="1:50">
      <c r="A651" s="245">
        <f>IF(D651=0," ",RANK(D651,$D$3:$D$1041,0))</f>
        <v>647</v>
      </c>
      <c r="B651" s="246">
        <v>648</v>
      </c>
      <c r="C651" s="107" t="s">
        <v>1711</v>
      </c>
      <c r="D651" s="115">
        <f>I651+M651+Q651+U651+Y651+AC651+AG651+AK651+AO651+AW651+AS651</f>
        <v>15.5</v>
      </c>
      <c r="E651" s="115">
        <f>J651+N651+R651+V651+Z651+AD651+AH651+AL651+AP651+AX651+AT651</f>
        <v>5</v>
      </c>
      <c r="F651" s="119">
        <f>COUNTA(H651,L651,P651,T651,X651,AB651,AF651,AJ651,AN651,AV651,AR651)</f>
        <v>1</v>
      </c>
      <c r="G651" s="125"/>
      <c r="H651" s="5"/>
      <c r="I651" s="140"/>
      <c r="J651" s="126"/>
      <c r="K651" s="121"/>
      <c r="L651" s="5"/>
      <c r="M651" s="140"/>
      <c r="N651" s="130"/>
      <c r="O651" s="125"/>
      <c r="P651" s="5"/>
      <c r="Q651" s="140"/>
      <c r="R651" s="126"/>
      <c r="S651" s="121">
        <f>VLOOKUP(C651,'4'!$B$2:$I$1053,3,FALSE)</f>
        <v>2.0370370370370372E-2</v>
      </c>
      <c r="T651" s="5">
        <f>VLOOKUP(C651,'4'!$B$2:$I$1053,4,FALSE)</f>
        <v>78</v>
      </c>
      <c r="U651" s="140">
        <f>VLOOKUP(T651,Баллы!$A$2:$B$101,2)+V651/2</f>
        <v>15.5</v>
      </c>
      <c r="V651" s="130">
        <f>VLOOKUP(C651,'4'!$B$2:$I$1053,6,FALSE)</f>
        <v>5</v>
      </c>
      <c r="W651" s="136"/>
      <c r="X651" s="5"/>
      <c r="Y651" s="140"/>
      <c r="Z651" s="126"/>
      <c r="AA651" s="171"/>
      <c r="AB651" s="5"/>
      <c r="AC651" s="140"/>
      <c r="AD651" s="130"/>
      <c r="AE651" s="136"/>
      <c r="AF651" s="5"/>
      <c r="AG651" s="140"/>
      <c r="AH651" s="126"/>
      <c r="AI651" s="155"/>
      <c r="AJ651" s="123"/>
      <c r="AK651" s="139"/>
      <c r="AL651" s="124"/>
      <c r="AM651" s="155"/>
      <c r="AN651" s="123"/>
      <c r="AO651" s="139"/>
      <c r="AP651" s="124"/>
      <c r="AQ651" s="122"/>
      <c r="AR651" s="123"/>
      <c r="AS651" s="139"/>
      <c r="AT651" s="124"/>
      <c r="AU651" s="122"/>
      <c r="AV651" s="123"/>
      <c r="AW651" s="139"/>
      <c r="AX651" s="124"/>
    </row>
    <row r="652" spans="1:50">
      <c r="A652" s="245">
        <f>IF(D652=0," ",RANK(D652,$D$3:$D$1041,0))</f>
        <v>647</v>
      </c>
      <c r="B652" s="246">
        <v>648</v>
      </c>
      <c r="C652" s="283" t="s">
        <v>5135</v>
      </c>
      <c r="D652" s="115">
        <f>I652+M652+Q652+U652+Y652+AC652+AG652+AK652+AO652+AW652+AS652</f>
        <v>15.5</v>
      </c>
      <c r="E652" s="115">
        <f>J652+N652+R652+V652+Z652+AD652+AH652+AL652+AP652+AX652+AT652</f>
        <v>5</v>
      </c>
      <c r="F652" s="119">
        <f>COUNTA(H652,L652,P652,T652,X652,AB652,AF652,AJ652,AN652,AV652,AR652)</f>
        <v>1</v>
      </c>
      <c r="G652" s="125"/>
      <c r="H652" s="5"/>
      <c r="I652" s="140"/>
      <c r="J652" s="126"/>
      <c r="K652" s="121"/>
      <c r="L652" s="5"/>
      <c r="M652" s="140"/>
      <c r="N652" s="130"/>
      <c r="O652" s="125"/>
      <c r="P652" s="5"/>
      <c r="Q652" s="140"/>
      <c r="R652" s="126"/>
      <c r="S652" s="121"/>
      <c r="T652" s="5"/>
      <c r="U652" s="140"/>
      <c r="V652" s="130"/>
      <c r="W652" s="136"/>
      <c r="X652" s="5"/>
      <c r="Y652" s="140"/>
      <c r="Z652" s="126"/>
      <c r="AA652" s="171"/>
      <c r="AB652" s="5"/>
      <c r="AC652" s="140"/>
      <c r="AD652" s="130"/>
      <c r="AE652" s="136"/>
      <c r="AF652" s="5"/>
      <c r="AG652" s="140"/>
      <c r="AH652" s="126"/>
      <c r="AI652" s="155"/>
      <c r="AJ652" s="123"/>
      <c r="AK652" s="139"/>
      <c r="AL652" s="124"/>
      <c r="AM652" s="155">
        <f>VLOOKUP(C652,'9'!$B$2:$H$1187,3,FALSE)</f>
        <v>2.3472222222222221E-2</v>
      </c>
      <c r="AN652" s="123">
        <f>VLOOKUP(C652,'9'!$B$2:$H$1187,4,FALSE)</f>
        <v>78</v>
      </c>
      <c r="AO652" s="139">
        <f>VLOOKUP(AN652,Баллы!$A$2:$B$101,2)+AP652/2</f>
        <v>15.5</v>
      </c>
      <c r="AP652" s="124">
        <f>VLOOKUP(C652,'9'!$B$2:$H$1187,6,FALSE)</f>
        <v>5</v>
      </c>
      <c r="AQ652" s="122"/>
      <c r="AR652" s="123"/>
      <c r="AS652" s="139"/>
      <c r="AT652" s="124"/>
      <c r="AU652" s="122"/>
      <c r="AV652" s="123"/>
      <c r="AW652" s="139"/>
      <c r="AX652" s="124"/>
    </row>
    <row r="653" spans="1:50">
      <c r="A653" s="245">
        <f>IF(D653=0," ",RANK(D653,$D$3:$D$1041,0))</f>
        <v>651</v>
      </c>
      <c r="B653" s="246">
        <v>651</v>
      </c>
      <c r="C653" s="107" t="s">
        <v>1474</v>
      </c>
      <c r="D653" s="115">
        <f>I653+M653+Q653+U653+Y653+AC653+AG653+AK653+AO653+AW653+AS653</f>
        <v>15</v>
      </c>
      <c r="E653" s="115">
        <f>J653+N653+R653+V653+Z653+AD653+AH653+AL653+AP653+AX653+AT653</f>
        <v>10</v>
      </c>
      <c r="F653" s="119">
        <f>COUNTA(H653,L653,P653,T653,X653,AB653,AF653,AJ653,AN653,AV653,AR653)</f>
        <v>2</v>
      </c>
      <c r="G653" s="125"/>
      <c r="H653" s="5"/>
      <c r="I653" s="140"/>
      <c r="J653" s="126"/>
      <c r="K653" s="121"/>
      <c r="L653" s="5"/>
      <c r="M653" s="140"/>
      <c r="N653" s="130"/>
      <c r="O653" s="125"/>
      <c r="P653" s="5"/>
      <c r="Q653" s="140"/>
      <c r="R653" s="126"/>
      <c r="S653" s="121">
        <f>VLOOKUP(C653,'4'!$B$2:$I$1053,3,FALSE)</f>
        <v>2.2361111111111109E-2</v>
      </c>
      <c r="T653" s="5">
        <f>VLOOKUP(C653,'4'!$B$2:$I$1053,4,FALSE)</f>
        <v>128</v>
      </c>
      <c r="U653" s="140">
        <f>VLOOKUP(T653,Баллы!$A$2:$B$101,2)+V653/2</f>
        <v>3.5</v>
      </c>
      <c r="V653" s="130">
        <f>VLOOKUP(C653,'4'!$B$2:$I$1053,6,FALSE)</f>
        <v>5</v>
      </c>
      <c r="W653" s="136"/>
      <c r="X653" s="5"/>
      <c r="Y653" s="140"/>
      <c r="Z653" s="126"/>
      <c r="AA653" s="171"/>
      <c r="AB653" s="5"/>
      <c r="AC653" s="140"/>
      <c r="AD653" s="130"/>
      <c r="AE653" s="136"/>
      <c r="AF653" s="5"/>
      <c r="AG653" s="140"/>
      <c r="AH653" s="126"/>
      <c r="AI653" s="155"/>
      <c r="AJ653" s="123"/>
      <c r="AK653" s="139"/>
      <c r="AL653" s="124"/>
      <c r="AM653" s="155">
        <f>VLOOKUP(C653,'9'!$B$2:$H$1187,3,FALSE)</f>
        <v>2.3495370370370371E-2</v>
      </c>
      <c r="AN653" s="123">
        <f>VLOOKUP(C653,'9'!$B$2:$H$1187,4,FALSE)</f>
        <v>82</v>
      </c>
      <c r="AO653" s="139">
        <f>VLOOKUP(AN653,Баллы!$A$2:$B$101,2)+AP653/2</f>
        <v>11.5</v>
      </c>
      <c r="AP653" s="124">
        <f>VLOOKUP(C653,'9'!$B$2:$H$1187,6,FALSE)</f>
        <v>5</v>
      </c>
      <c r="AQ653" s="122"/>
      <c r="AR653" s="123"/>
      <c r="AS653" s="139"/>
      <c r="AT653" s="124"/>
      <c r="AU653" s="122"/>
      <c r="AV653" s="123"/>
      <c r="AW653" s="139"/>
      <c r="AX653" s="124"/>
    </row>
    <row r="654" spans="1:50">
      <c r="A654" s="245">
        <f>IF(D654=0," ",RANK(D654,$D$3:$D$1041,0))</f>
        <v>651</v>
      </c>
      <c r="B654" s="246">
        <v>652</v>
      </c>
      <c r="C654" s="283" t="s">
        <v>4653</v>
      </c>
      <c r="D654" s="115">
        <f>I654+M654+Q654+U654+Y654+AC654+AG654+AK654+AO654+AW654+AS654</f>
        <v>15</v>
      </c>
      <c r="E654" s="115">
        <f>J654+N654+R654+V654+Z654+AD654+AH654+AL654+AP654+AX654+AT654</f>
        <v>10</v>
      </c>
      <c r="F654" s="119">
        <f>COUNTA(H654,L654,P654,T654,X654,AB654,AF654,AJ654,AN654,AV654,AR654)</f>
        <v>1</v>
      </c>
      <c r="G654" s="125"/>
      <c r="H654" s="5"/>
      <c r="I654" s="140"/>
      <c r="J654" s="126"/>
      <c r="K654" s="121"/>
      <c r="L654" s="5"/>
      <c r="M654" s="140"/>
      <c r="N654" s="130"/>
      <c r="O654" s="125"/>
      <c r="P654" s="5"/>
      <c r="Q654" s="140"/>
      <c r="R654" s="126"/>
      <c r="S654" s="121"/>
      <c r="T654" s="5"/>
      <c r="U654" s="140"/>
      <c r="V654" s="130"/>
      <c r="W654" s="136"/>
      <c r="X654" s="5"/>
      <c r="Y654" s="140"/>
      <c r="Z654" s="126"/>
      <c r="AA654" s="171"/>
      <c r="AB654" s="5"/>
      <c r="AC654" s="140"/>
      <c r="AD654" s="130"/>
      <c r="AE654" s="136"/>
      <c r="AF654" s="5"/>
      <c r="AG654" s="140"/>
      <c r="AH654" s="126"/>
      <c r="AI654" s="155"/>
      <c r="AJ654" s="123"/>
      <c r="AK654" s="139"/>
      <c r="AL654" s="124"/>
      <c r="AM654" s="155">
        <f>VLOOKUP(C654,'9'!$B$2:$H$1187,3,FALSE)</f>
        <v>4.4988425925925925E-2</v>
      </c>
      <c r="AN654" s="123">
        <f>VLOOKUP(C654,'9'!$B$2:$H$1187,4,FALSE)</f>
        <v>81</v>
      </c>
      <c r="AO654" s="139">
        <f>VLOOKUP(AN654,Баллы!$A$2:$B$101,2)+AP654/2</f>
        <v>15</v>
      </c>
      <c r="AP654" s="124">
        <f>VLOOKUP(C654,'9'!$B$2:$H$1187,6,FALSE)</f>
        <v>10</v>
      </c>
      <c r="AQ654" s="122"/>
      <c r="AR654" s="123"/>
      <c r="AS654" s="139"/>
      <c r="AT654" s="124"/>
      <c r="AU654" s="122"/>
      <c r="AV654" s="123"/>
      <c r="AW654" s="139"/>
      <c r="AX654" s="124"/>
    </row>
    <row r="655" spans="1:50">
      <c r="A655" s="245">
        <f>IF(D655=0," ",RANK(D655,$D$3:$D$1041,0))</f>
        <v>651</v>
      </c>
      <c r="B655" s="246">
        <v>653</v>
      </c>
      <c r="C655" s="104" t="s">
        <v>6288</v>
      </c>
      <c r="D655" s="115">
        <f>I655+M655+Q655+U655+Y655+AC655+AG655+AK655+AO655+AW655+AS655</f>
        <v>15</v>
      </c>
      <c r="E655" s="115">
        <f>J655+N655+R655+V655+Z655+AD655+AH655+AL655+AP655+AX655+AT655</f>
        <v>8</v>
      </c>
      <c r="F655" s="119">
        <f>COUNTA(H655,L655,P655,T655,X655,AB655,AF655,AJ655,AN655,AV655,AR655)</f>
        <v>1</v>
      </c>
      <c r="G655" s="125"/>
      <c r="H655" s="5"/>
      <c r="I655" s="140"/>
      <c r="J655" s="126"/>
      <c r="K655" s="121"/>
      <c r="L655" s="5"/>
      <c r="M655" s="140"/>
      <c r="N655" s="130"/>
      <c r="O655" s="125"/>
      <c r="P655" s="5"/>
      <c r="Q655" s="140"/>
      <c r="R655" s="126"/>
      <c r="S655" s="121"/>
      <c r="T655" s="5"/>
      <c r="U655" s="140"/>
      <c r="V655" s="130"/>
      <c r="W655" s="136"/>
      <c r="X655" s="5"/>
      <c r="Y655" s="140"/>
      <c r="Z655" s="126"/>
      <c r="AA655" s="171"/>
      <c r="AB655" s="5"/>
      <c r="AC655" s="140"/>
      <c r="AD655" s="130"/>
      <c r="AE655" s="136"/>
      <c r="AF655" s="5"/>
      <c r="AG655" s="140"/>
      <c r="AH655" s="126"/>
      <c r="AI655" s="155"/>
      <c r="AJ655" s="123"/>
      <c r="AK655" s="139"/>
      <c r="AL655" s="124"/>
      <c r="AM655" s="155"/>
      <c r="AN655" s="123"/>
      <c r="AO655" s="139"/>
      <c r="AP655" s="124"/>
      <c r="AQ655" s="122"/>
      <c r="AR655" s="123"/>
      <c r="AS655" s="139"/>
      <c r="AT655" s="124"/>
      <c r="AU655" s="122">
        <f>VLOOKUP(C655,'11'!$B$9:$H$521,3,FALSE)</f>
        <v>4.8877314814814818E-2</v>
      </c>
      <c r="AV655" s="123">
        <f>VLOOKUP(C655,'11'!$B$9:$H$521,4,FALSE)</f>
        <v>80</v>
      </c>
      <c r="AW655" s="139">
        <f>VLOOKUP(AV655,Баллы!$A$2:$B$101,2)+AX655/2</f>
        <v>15</v>
      </c>
      <c r="AX655" s="124">
        <f>VLOOKUP(C655,'11'!$B$9:$H$521,6,FALSE)</f>
        <v>8</v>
      </c>
    </row>
    <row r="656" spans="1:50">
      <c r="A656" s="245">
        <f>IF(D656=0," ",RANK(D656,$D$3:$D$1041,0))</f>
        <v>654</v>
      </c>
      <c r="B656" s="246">
        <v>654</v>
      </c>
      <c r="C656" s="104" t="s">
        <v>859</v>
      </c>
      <c r="D656" s="115">
        <f>I656+M656+Q656+U656+Y656+AC656+AG656+AK656+AO656+AW656+AS656</f>
        <v>14.5</v>
      </c>
      <c r="E656" s="115">
        <f>J656+N656+R656+V656+Z656+AD656+AH656+AL656+AP656+AX656+AT656</f>
        <v>5</v>
      </c>
      <c r="F656" s="119">
        <f>COUNTA(H656,L656,P656,T656,X656,AB656,AF656,AJ656,AN656,AV656,AR656)</f>
        <v>1</v>
      </c>
      <c r="G656" s="125"/>
      <c r="H656" s="5"/>
      <c r="I656" s="140"/>
      <c r="J656" s="126"/>
      <c r="K656" s="121">
        <f>VLOOKUP(C656,'2'!$B$101:$H$575,3,FALSE)</f>
        <v>3.0590277777777775E-2</v>
      </c>
      <c r="L656" s="5">
        <f>VLOOKUP(C656,'2'!$B$101:$H$575,4,FALSE)</f>
        <v>79</v>
      </c>
      <c r="M656" s="140">
        <f>VLOOKUP(L656,Баллы!$A$2:$B$101,2)+N656/2</f>
        <v>14.5</v>
      </c>
      <c r="N656" s="130">
        <f>VLOOKUP(C656,'2'!$B$101:$H$575,6,FALSE)</f>
        <v>5</v>
      </c>
      <c r="O656" s="125"/>
      <c r="P656" s="5"/>
      <c r="Q656" s="140"/>
      <c r="R656" s="126"/>
      <c r="S656" s="121"/>
      <c r="T656" s="5"/>
      <c r="U656" s="140"/>
      <c r="V656" s="130"/>
      <c r="W656" s="136"/>
      <c r="X656" s="5"/>
      <c r="Y656" s="140"/>
      <c r="Z656" s="126"/>
      <c r="AA656" s="171"/>
      <c r="AB656" s="5"/>
      <c r="AC656" s="140"/>
      <c r="AD656" s="130"/>
      <c r="AE656" s="136"/>
      <c r="AF656" s="5"/>
      <c r="AG656" s="140"/>
      <c r="AH656" s="126"/>
      <c r="AI656" s="155"/>
      <c r="AJ656" s="123"/>
      <c r="AK656" s="139"/>
      <c r="AL656" s="124"/>
      <c r="AM656" s="155"/>
      <c r="AN656" s="123"/>
      <c r="AO656" s="139"/>
      <c r="AP656" s="124"/>
      <c r="AQ656" s="122"/>
      <c r="AR656" s="123"/>
      <c r="AS656" s="139"/>
      <c r="AT656" s="124"/>
      <c r="AU656" s="122"/>
      <c r="AV656" s="123"/>
      <c r="AW656" s="139"/>
      <c r="AX656" s="124"/>
    </row>
    <row r="657" spans="1:50">
      <c r="A657" s="245">
        <f>IF(D657=0," ",RANK(D657,$D$3:$D$1041,0))</f>
        <v>654</v>
      </c>
      <c r="B657" s="246">
        <v>654</v>
      </c>
      <c r="C657" s="283" t="s">
        <v>5136</v>
      </c>
      <c r="D657" s="115">
        <f>I657+M657+Q657+U657+Y657+AC657+AG657+AK657+AO657+AW657+AS657</f>
        <v>14.5</v>
      </c>
      <c r="E657" s="115">
        <f>J657+N657+R657+V657+Z657+AD657+AH657+AL657+AP657+AX657+AT657</f>
        <v>5</v>
      </c>
      <c r="F657" s="119">
        <f>COUNTA(H657,L657,P657,T657,X657,AB657,AF657,AJ657,AN657,AV657,AR657)</f>
        <v>1</v>
      </c>
      <c r="G657" s="125"/>
      <c r="H657" s="5"/>
      <c r="I657" s="140"/>
      <c r="J657" s="126"/>
      <c r="K657" s="121"/>
      <c r="L657" s="5"/>
      <c r="M657" s="140"/>
      <c r="N657" s="130"/>
      <c r="O657" s="125"/>
      <c r="P657" s="5"/>
      <c r="Q657" s="140"/>
      <c r="R657" s="126"/>
      <c r="S657" s="121"/>
      <c r="T657" s="5"/>
      <c r="U657" s="140"/>
      <c r="V657" s="130"/>
      <c r="W657" s="136"/>
      <c r="X657" s="5"/>
      <c r="Y657" s="140"/>
      <c r="Z657" s="126"/>
      <c r="AA657" s="171"/>
      <c r="AB657" s="5"/>
      <c r="AC657" s="140"/>
      <c r="AD657" s="130"/>
      <c r="AE657" s="136"/>
      <c r="AF657" s="5"/>
      <c r="AG657" s="140"/>
      <c r="AH657" s="126"/>
      <c r="AI657" s="155"/>
      <c r="AJ657" s="123"/>
      <c r="AK657" s="139"/>
      <c r="AL657" s="124"/>
      <c r="AM657" s="155">
        <f>VLOOKUP(C657,'9'!$B$2:$H$1187,3,FALSE)</f>
        <v>2.34375E-2</v>
      </c>
      <c r="AN657" s="123">
        <f>VLOOKUP(C657,'9'!$B$2:$H$1187,4,FALSE)</f>
        <v>79</v>
      </c>
      <c r="AO657" s="139">
        <f>VLOOKUP(AN657,Баллы!$A$2:$B$101,2)+AP657/2</f>
        <v>14.5</v>
      </c>
      <c r="AP657" s="124">
        <f>VLOOKUP(C657,'9'!$B$2:$H$1187,6,FALSE)</f>
        <v>5</v>
      </c>
      <c r="AQ657" s="122"/>
      <c r="AR657" s="123"/>
      <c r="AS657" s="139"/>
      <c r="AT657" s="124"/>
      <c r="AU657" s="122"/>
      <c r="AV657" s="123"/>
      <c r="AW657" s="139"/>
      <c r="AX657" s="124"/>
    </row>
    <row r="658" spans="1:50">
      <c r="A658" s="245">
        <f>IF(D658=0," ",RANK(D658,$D$3:$D$1041,0))</f>
        <v>656</v>
      </c>
      <c r="B658" s="246">
        <v>656</v>
      </c>
      <c r="C658" s="283" t="s">
        <v>4656</v>
      </c>
      <c r="D658" s="115">
        <f>I658+M658+Q658+U658+Y658+AC658+AG658+AK658+AO658+AW658+AS658</f>
        <v>14</v>
      </c>
      <c r="E658" s="115">
        <f>J658+N658+R658+V658+Z658+AD658+AH658+AL658+AP658+AX658+AT658</f>
        <v>10</v>
      </c>
      <c r="F658" s="119">
        <f>COUNTA(H658,L658,P658,T658,X658,AB658,AF658,AJ658,AN658,AV658,AR658)</f>
        <v>1</v>
      </c>
      <c r="G658" s="125"/>
      <c r="H658" s="5"/>
      <c r="I658" s="140"/>
      <c r="J658" s="126"/>
      <c r="K658" s="121"/>
      <c r="L658" s="5"/>
      <c r="M658" s="140"/>
      <c r="N658" s="130"/>
      <c r="O658" s="125"/>
      <c r="P658" s="5"/>
      <c r="Q658" s="140"/>
      <c r="R658" s="126"/>
      <c r="S658" s="121"/>
      <c r="T658" s="5"/>
      <c r="U658" s="140"/>
      <c r="V658" s="130"/>
      <c r="W658" s="136"/>
      <c r="X658" s="5"/>
      <c r="Y658" s="140"/>
      <c r="Z658" s="126"/>
      <c r="AA658" s="171"/>
      <c r="AB658" s="5"/>
      <c r="AC658" s="140"/>
      <c r="AD658" s="130"/>
      <c r="AE658" s="136"/>
      <c r="AF658" s="5"/>
      <c r="AG658" s="140"/>
      <c r="AH658" s="126"/>
      <c r="AI658" s="155"/>
      <c r="AJ658" s="123"/>
      <c r="AK658" s="139"/>
      <c r="AL658" s="124"/>
      <c r="AM658" s="155">
        <f>VLOOKUP(C658,'9'!$B$2:$H$1187,3,FALSE)</f>
        <v>4.5254629629629631E-2</v>
      </c>
      <c r="AN658" s="123">
        <f>VLOOKUP(C658,'9'!$B$2:$H$1187,4,FALSE)</f>
        <v>82</v>
      </c>
      <c r="AO658" s="139">
        <f>VLOOKUP(AN658,Баллы!$A$2:$B$101,2)+AP658/2</f>
        <v>14</v>
      </c>
      <c r="AP658" s="124">
        <f>VLOOKUP(C658,'9'!$B$2:$H$1187,6,FALSE)</f>
        <v>10</v>
      </c>
      <c r="AQ658" s="122"/>
      <c r="AR658" s="123"/>
      <c r="AS658" s="139"/>
      <c r="AT658" s="124"/>
      <c r="AU658" s="122"/>
      <c r="AV658" s="123"/>
      <c r="AW658" s="139"/>
      <c r="AX658" s="124"/>
    </row>
    <row r="659" spans="1:50">
      <c r="A659" s="245">
        <f>IF(D659=0," ",RANK(D659,$D$3:$D$1041,0))</f>
        <v>657</v>
      </c>
      <c r="B659" s="246">
        <v>657</v>
      </c>
      <c r="C659" s="283" t="s">
        <v>5138</v>
      </c>
      <c r="D659" s="115">
        <f>I659+M659+Q659+U659+Y659+AC659+AG659+AK659+AO659+AW659+AS659</f>
        <v>13.5</v>
      </c>
      <c r="E659" s="115">
        <f>J659+N659+R659+V659+Z659+AD659+AH659+AL659+AP659+AX659+AT659</f>
        <v>5</v>
      </c>
      <c r="F659" s="119">
        <f>COUNTA(H659,L659,P659,T659,X659,AB659,AF659,AJ659,AN659,AV659,AR659)</f>
        <v>1</v>
      </c>
      <c r="G659" s="125"/>
      <c r="H659" s="5"/>
      <c r="I659" s="140"/>
      <c r="J659" s="126"/>
      <c r="K659" s="121"/>
      <c r="L659" s="5"/>
      <c r="M659" s="140"/>
      <c r="N659" s="130"/>
      <c r="O659" s="125"/>
      <c r="P659" s="5"/>
      <c r="Q659" s="140"/>
      <c r="R659" s="126"/>
      <c r="S659" s="121"/>
      <c r="T659" s="5"/>
      <c r="U659" s="140"/>
      <c r="V659" s="130"/>
      <c r="W659" s="136"/>
      <c r="X659" s="5"/>
      <c r="Y659" s="140"/>
      <c r="Z659" s="126"/>
      <c r="AA659" s="171"/>
      <c r="AB659" s="5"/>
      <c r="AC659" s="140"/>
      <c r="AD659" s="130"/>
      <c r="AE659" s="136"/>
      <c r="AF659" s="5"/>
      <c r="AG659" s="140"/>
      <c r="AH659" s="126"/>
      <c r="AI659" s="155"/>
      <c r="AJ659" s="123"/>
      <c r="AK659" s="139"/>
      <c r="AL659" s="124"/>
      <c r="AM659" s="155">
        <f>VLOOKUP(C659,'9'!$B$2:$H$1187,3,FALSE)</f>
        <v>2.3703703703703703E-2</v>
      </c>
      <c r="AN659" s="123">
        <f>VLOOKUP(C659,'9'!$B$2:$H$1187,4,FALSE)</f>
        <v>80</v>
      </c>
      <c r="AO659" s="139">
        <f>VLOOKUP(AN659,Баллы!$A$2:$B$101,2)+AP659/2</f>
        <v>13.5</v>
      </c>
      <c r="AP659" s="124">
        <f>VLOOKUP(C659,'9'!$B$2:$H$1187,6,FALSE)</f>
        <v>5</v>
      </c>
      <c r="AQ659" s="122"/>
      <c r="AR659" s="123"/>
      <c r="AS659" s="139"/>
      <c r="AT659" s="124"/>
      <c r="AU659" s="122"/>
      <c r="AV659" s="123"/>
      <c r="AW659" s="139"/>
      <c r="AX659" s="124"/>
    </row>
    <row r="660" spans="1:50">
      <c r="A660" s="245">
        <f>IF(D660=0," ",RANK(D660,$D$3:$D$1041,0))</f>
        <v>658</v>
      </c>
      <c r="B660" s="246">
        <v>658</v>
      </c>
      <c r="C660" s="106" t="s">
        <v>2638</v>
      </c>
      <c r="D660" s="115">
        <f>I660+M660+Q660+U660+Y660+AC660+AG660+AK660+AO660+AW660+AS660</f>
        <v>13</v>
      </c>
      <c r="E660" s="115">
        <f>J660+N660+R660+V660+Z660+AD660+AH660+AL660+AP660+AX660+AT660</f>
        <v>10</v>
      </c>
      <c r="F660" s="119">
        <f>COUNTA(H660,L660,P660,T660,X660,AB660,AF660,AJ660,AN660,AV660,AR660)</f>
        <v>1</v>
      </c>
      <c r="G660" s="125"/>
      <c r="H660" s="5"/>
      <c r="I660" s="140"/>
      <c r="J660" s="126"/>
      <c r="K660" s="121"/>
      <c r="L660" s="5"/>
      <c r="M660" s="140"/>
      <c r="N660" s="130"/>
      <c r="O660" s="125"/>
      <c r="P660" s="5"/>
      <c r="Q660" s="140"/>
      <c r="R660" s="126"/>
      <c r="S660" s="121">
        <f>VLOOKUP(C660,'4'!$B$2:$I$1053,3,FALSE)</f>
        <v>4.6030092592592595E-2</v>
      </c>
      <c r="T660" s="14">
        <f>VLOOKUP(C660,'4'!$B$2:$I$1053,4,FALSE)</f>
        <v>83</v>
      </c>
      <c r="U660" s="140">
        <f>VLOOKUP(T660,Баллы!$A$2:$B$101,2)+V660/2</f>
        <v>13</v>
      </c>
      <c r="V660" s="130">
        <f>VLOOKUP(C660,'4'!$B$2:$I$1053,6,FALSE)</f>
        <v>10</v>
      </c>
      <c r="W660" s="136"/>
      <c r="X660" s="5"/>
      <c r="Y660" s="140"/>
      <c r="Z660" s="126"/>
      <c r="AA660" s="171"/>
      <c r="AB660" s="5"/>
      <c r="AC660" s="140"/>
      <c r="AD660" s="130"/>
      <c r="AE660" s="136"/>
      <c r="AF660" s="5"/>
      <c r="AG660" s="140"/>
      <c r="AH660" s="126"/>
      <c r="AI660" s="155"/>
      <c r="AJ660" s="123"/>
      <c r="AK660" s="139"/>
      <c r="AL660" s="124"/>
      <c r="AM660" s="155"/>
      <c r="AN660" s="123"/>
      <c r="AO660" s="139"/>
      <c r="AP660" s="124"/>
      <c r="AQ660" s="122"/>
      <c r="AR660" s="123"/>
      <c r="AS660" s="139"/>
      <c r="AT660" s="124"/>
      <c r="AU660" s="122"/>
      <c r="AV660" s="123"/>
      <c r="AW660" s="139"/>
      <c r="AX660" s="124"/>
    </row>
    <row r="661" spans="1:50">
      <c r="A661" s="245">
        <f>IF(D661=0," ",RANK(D661,$D$3:$D$1041,0))</f>
        <v>658</v>
      </c>
      <c r="B661" s="246">
        <v>658</v>
      </c>
      <c r="C661" s="283" t="s">
        <v>4658</v>
      </c>
      <c r="D661" s="115">
        <f>I661+M661+Q661+U661+Y661+AC661+AG661+AK661+AO661+AW661+AS661</f>
        <v>13</v>
      </c>
      <c r="E661" s="115">
        <f>J661+N661+R661+V661+Z661+AD661+AH661+AL661+AP661+AX661+AT661</f>
        <v>10</v>
      </c>
      <c r="F661" s="119">
        <f>COUNTA(H661,L661,P661,T661,X661,AB661,AF661,AJ661,AN661,AV661,AR661)</f>
        <v>1</v>
      </c>
      <c r="G661" s="125"/>
      <c r="H661" s="5"/>
      <c r="I661" s="140"/>
      <c r="J661" s="126"/>
      <c r="K661" s="121"/>
      <c r="L661" s="5"/>
      <c r="M661" s="140"/>
      <c r="N661" s="130"/>
      <c r="O661" s="125"/>
      <c r="P661" s="5"/>
      <c r="Q661" s="140"/>
      <c r="R661" s="126"/>
      <c r="S661" s="121"/>
      <c r="T661" s="5"/>
      <c r="U661" s="140"/>
      <c r="V661" s="130"/>
      <c r="W661" s="136"/>
      <c r="X661" s="5"/>
      <c r="Y661" s="140"/>
      <c r="Z661" s="126"/>
      <c r="AA661" s="171"/>
      <c r="AB661" s="5"/>
      <c r="AC661" s="140"/>
      <c r="AD661" s="130"/>
      <c r="AE661" s="136"/>
      <c r="AF661" s="5"/>
      <c r="AG661" s="140"/>
      <c r="AH661" s="126"/>
      <c r="AI661" s="155"/>
      <c r="AJ661" s="123"/>
      <c r="AK661" s="139"/>
      <c r="AL661" s="124"/>
      <c r="AM661" s="155">
        <f>VLOOKUP(C661,'9'!$B$2:$H$1187,3,FALSE)</f>
        <v>4.5208333333333336E-2</v>
      </c>
      <c r="AN661" s="123">
        <f>VLOOKUP(C661,'9'!$B$2:$H$1187,4,FALSE)</f>
        <v>83</v>
      </c>
      <c r="AO661" s="139">
        <f>VLOOKUP(AN661,Баллы!$A$2:$B$101,2)+AP661/2</f>
        <v>13</v>
      </c>
      <c r="AP661" s="124">
        <f>VLOOKUP(C661,'9'!$B$2:$H$1187,6,FALSE)</f>
        <v>10</v>
      </c>
      <c r="AQ661" s="122"/>
      <c r="AR661" s="123"/>
      <c r="AS661" s="139"/>
      <c r="AT661" s="124"/>
      <c r="AU661" s="122"/>
      <c r="AV661" s="123"/>
      <c r="AW661" s="139"/>
      <c r="AX661" s="124"/>
    </row>
    <row r="662" spans="1:50">
      <c r="A662" s="245">
        <f>IF(D662=0," ",RANK(D662,$D$3:$D$1041,0))</f>
        <v>658</v>
      </c>
      <c r="B662" s="246">
        <v>660</v>
      </c>
      <c r="C662" s="104" t="s">
        <v>6289</v>
      </c>
      <c r="D662" s="115">
        <f>I662+M662+Q662+U662+Y662+AC662+AG662+AK662+AO662+AW662+AS662</f>
        <v>13</v>
      </c>
      <c r="E662" s="115">
        <f>J662+N662+R662+V662+Z662+AD662+AH662+AL662+AP662+AX662+AT662</f>
        <v>8</v>
      </c>
      <c r="F662" s="119">
        <f>COUNTA(H662,L662,P662,T662,X662,AB662,AF662,AJ662,AN662,AV662,AR662)</f>
        <v>1</v>
      </c>
      <c r="G662" s="125"/>
      <c r="H662" s="5"/>
      <c r="I662" s="140"/>
      <c r="J662" s="126"/>
      <c r="K662" s="121"/>
      <c r="L662" s="5"/>
      <c r="M662" s="140"/>
      <c r="N662" s="130"/>
      <c r="O662" s="125"/>
      <c r="P662" s="5"/>
      <c r="Q662" s="140"/>
      <c r="R662" s="126"/>
      <c r="S662" s="121"/>
      <c r="T662" s="5"/>
      <c r="U662" s="140"/>
      <c r="V662" s="130"/>
      <c r="W662" s="136"/>
      <c r="X662" s="5"/>
      <c r="Y662" s="140"/>
      <c r="Z662" s="126"/>
      <c r="AA662" s="171"/>
      <c r="AB662" s="5"/>
      <c r="AC662" s="140"/>
      <c r="AD662" s="130"/>
      <c r="AE662" s="136"/>
      <c r="AF662" s="5"/>
      <c r="AG662" s="140"/>
      <c r="AH662" s="126"/>
      <c r="AI662" s="155"/>
      <c r="AJ662" s="123"/>
      <c r="AK662" s="139"/>
      <c r="AL662" s="124"/>
      <c r="AM662" s="155"/>
      <c r="AN662" s="123"/>
      <c r="AO662" s="139"/>
      <c r="AP662" s="124"/>
      <c r="AQ662" s="122"/>
      <c r="AR662" s="123"/>
      <c r="AS662" s="139"/>
      <c r="AT662" s="124"/>
      <c r="AU662" s="122">
        <f>VLOOKUP(C662,'11'!$B$9:$H$521,3,FALSE)</f>
        <v>4.9224537037037039E-2</v>
      </c>
      <c r="AV662" s="123">
        <f>VLOOKUP(C662,'11'!$B$9:$H$521,4,FALSE)</f>
        <v>82</v>
      </c>
      <c r="AW662" s="139">
        <f>VLOOKUP(AV662,Баллы!$A$2:$B$101,2)+AX662/2</f>
        <v>13</v>
      </c>
      <c r="AX662" s="124">
        <f>VLOOKUP(C662,'11'!$B$9:$H$521,6,FALSE)</f>
        <v>8</v>
      </c>
    </row>
    <row r="663" spans="1:50">
      <c r="A663" s="245">
        <f>IF(D663=0," ",RANK(D663,$D$3:$D$1041,0))</f>
        <v>661</v>
      </c>
      <c r="B663" s="246">
        <v>661</v>
      </c>
      <c r="C663" s="107" t="s">
        <v>1873</v>
      </c>
      <c r="D663" s="115">
        <f>I663+M663+Q663+U663+Y663+AC663+AG663+AK663+AO663+AW663+AS663</f>
        <v>12.5</v>
      </c>
      <c r="E663" s="115">
        <f>J663+N663+R663+V663+Z663+AD663+AH663+AL663+AP663+AX663+AT663</f>
        <v>5</v>
      </c>
      <c r="F663" s="119">
        <f>COUNTA(H663,L663,P663,T663,X663,AB663,AF663,AJ663,AN663,AV663,AR663)</f>
        <v>1</v>
      </c>
      <c r="G663" s="125"/>
      <c r="H663" s="5"/>
      <c r="I663" s="140"/>
      <c r="J663" s="126"/>
      <c r="K663" s="121"/>
      <c r="L663" s="5"/>
      <c r="M663" s="140"/>
      <c r="N663" s="130"/>
      <c r="O663" s="125"/>
      <c r="P663" s="5"/>
      <c r="Q663" s="140"/>
      <c r="R663" s="126"/>
      <c r="S663" s="121">
        <f>VLOOKUP(C663,'4'!$B$2:$I$1053,3,FALSE)</f>
        <v>2.0474537037037038E-2</v>
      </c>
      <c r="T663" s="5">
        <f>VLOOKUP(C663,'4'!$B$2:$I$1053,4,FALSE)</f>
        <v>81</v>
      </c>
      <c r="U663" s="140">
        <f>VLOOKUP(T663,Баллы!$A$2:$B$101,2)+V663/2</f>
        <v>12.5</v>
      </c>
      <c r="V663" s="130">
        <f>VLOOKUP(C663,'4'!$B$2:$I$1053,6,FALSE)</f>
        <v>5</v>
      </c>
      <c r="W663" s="136"/>
      <c r="X663" s="5"/>
      <c r="Y663" s="140"/>
      <c r="Z663" s="126"/>
      <c r="AA663" s="171"/>
      <c r="AB663" s="5"/>
      <c r="AC663" s="140"/>
      <c r="AD663" s="130"/>
      <c r="AE663" s="136"/>
      <c r="AF663" s="5"/>
      <c r="AG663" s="140"/>
      <c r="AH663" s="126"/>
      <c r="AI663" s="155"/>
      <c r="AJ663" s="123"/>
      <c r="AK663" s="139"/>
      <c r="AL663" s="124"/>
      <c r="AM663" s="155"/>
      <c r="AN663" s="123"/>
      <c r="AO663" s="139"/>
      <c r="AP663" s="124"/>
      <c r="AQ663" s="122"/>
      <c r="AR663" s="123"/>
      <c r="AS663" s="139"/>
      <c r="AT663" s="124"/>
      <c r="AU663" s="122"/>
      <c r="AV663" s="123"/>
      <c r="AW663" s="139"/>
      <c r="AX663" s="124"/>
    </row>
    <row r="664" spans="1:50">
      <c r="A664" s="245">
        <f>IF(D664=0," ",RANK(D664,$D$3:$D$1041,0))</f>
        <v>661</v>
      </c>
      <c r="B664" s="246">
        <v>661</v>
      </c>
      <c r="C664" s="283" t="s">
        <v>5139</v>
      </c>
      <c r="D664" s="115">
        <f>I664+M664+Q664+U664+Y664+AC664+AG664+AK664+AO664+AW664+AS664</f>
        <v>12.5</v>
      </c>
      <c r="E664" s="115">
        <f>J664+N664+R664+V664+Z664+AD664+AH664+AL664+AP664+AX664+AT664</f>
        <v>5</v>
      </c>
      <c r="F664" s="119">
        <f>COUNTA(H664,L664,P664,T664,X664,AB664,AF664,AJ664,AN664,AV664,AR664)</f>
        <v>1</v>
      </c>
      <c r="G664" s="125"/>
      <c r="H664" s="5"/>
      <c r="I664" s="140"/>
      <c r="J664" s="126"/>
      <c r="K664" s="121"/>
      <c r="L664" s="5"/>
      <c r="M664" s="140"/>
      <c r="N664" s="130"/>
      <c r="O664" s="125"/>
      <c r="P664" s="5"/>
      <c r="Q664" s="140"/>
      <c r="R664" s="126"/>
      <c r="S664" s="121"/>
      <c r="T664" s="5"/>
      <c r="U664" s="140"/>
      <c r="V664" s="130"/>
      <c r="W664" s="136"/>
      <c r="X664" s="5"/>
      <c r="Y664" s="140"/>
      <c r="Z664" s="126"/>
      <c r="AA664" s="171"/>
      <c r="AB664" s="5"/>
      <c r="AC664" s="140"/>
      <c r="AD664" s="130"/>
      <c r="AE664" s="136"/>
      <c r="AF664" s="5"/>
      <c r="AG664" s="140"/>
      <c r="AH664" s="126"/>
      <c r="AI664" s="155"/>
      <c r="AJ664" s="123"/>
      <c r="AK664" s="139"/>
      <c r="AL664" s="124"/>
      <c r="AM664" s="155">
        <f>VLOOKUP(C664,'9'!$B$2:$H$1187,3,FALSE)</f>
        <v>2.375E-2</v>
      </c>
      <c r="AN664" s="123">
        <f>VLOOKUP(C664,'9'!$B$2:$H$1187,4,FALSE)</f>
        <v>81</v>
      </c>
      <c r="AO664" s="139">
        <f>VLOOKUP(AN664,Баллы!$A$2:$B$101,2)+AP664/2</f>
        <v>12.5</v>
      </c>
      <c r="AP664" s="124">
        <f>VLOOKUP(C664,'9'!$B$2:$H$1187,6,FALSE)</f>
        <v>5</v>
      </c>
      <c r="AQ664" s="122"/>
      <c r="AR664" s="123"/>
      <c r="AS664" s="139"/>
      <c r="AT664" s="124"/>
      <c r="AU664" s="122"/>
      <c r="AV664" s="123"/>
      <c r="AW664" s="139"/>
      <c r="AX664" s="124"/>
    </row>
    <row r="665" spans="1:50">
      <c r="A665" s="245">
        <f>IF(D665=0," ",RANK(D665,$D$3:$D$1041,0))</f>
        <v>663</v>
      </c>
      <c r="B665" s="246">
        <v>663</v>
      </c>
      <c r="C665" s="107" t="s">
        <v>2030</v>
      </c>
      <c r="D665" s="115">
        <f>I665+M665+Q665+U665+Y665+AC665+AG665+AK665+AO665+AW665+AS665</f>
        <v>12</v>
      </c>
      <c r="E665" s="115">
        <f>J665+N665+R665+V665+Z665+AD665+AH665+AL665+AP665+AX665+AT665</f>
        <v>10</v>
      </c>
      <c r="F665" s="119">
        <f>COUNTA(H665,L665,P665,T665,X665,AB665,AF665,AJ665,AN665,AV665,AR665)</f>
        <v>1</v>
      </c>
      <c r="G665" s="125"/>
      <c r="H665" s="5"/>
      <c r="I665" s="140"/>
      <c r="J665" s="126"/>
      <c r="K665" s="121"/>
      <c r="L665" s="5"/>
      <c r="M665" s="140"/>
      <c r="N665" s="130"/>
      <c r="O665" s="125"/>
      <c r="P665" s="5"/>
      <c r="Q665" s="140"/>
      <c r="R665" s="126"/>
      <c r="S665" s="121">
        <f>VLOOKUP(C665,'4'!$B$2:$I$1053,3,FALSE)</f>
        <v>4.6134259259259257E-2</v>
      </c>
      <c r="T665" s="14">
        <f>VLOOKUP(C665,'4'!$B$2:$I$1053,4,FALSE)</f>
        <v>84</v>
      </c>
      <c r="U665" s="140">
        <f>VLOOKUP(T665,Баллы!$A$2:$B$101,2)+V665/2</f>
        <v>12</v>
      </c>
      <c r="V665" s="130">
        <f>VLOOKUP(C665,'4'!$B$2:$I$1053,6,FALSE)</f>
        <v>10</v>
      </c>
      <c r="W665" s="136"/>
      <c r="X665" s="5"/>
      <c r="Y665" s="140"/>
      <c r="Z665" s="126"/>
      <c r="AA665" s="171"/>
      <c r="AB665" s="5"/>
      <c r="AC665" s="140"/>
      <c r="AD665" s="130"/>
      <c r="AE665" s="136"/>
      <c r="AF665" s="5"/>
      <c r="AG665" s="140"/>
      <c r="AH665" s="126"/>
      <c r="AI665" s="155"/>
      <c r="AJ665" s="123"/>
      <c r="AK665" s="139"/>
      <c r="AL665" s="124"/>
      <c r="AM665" s="155"/>
      <c r="AN665" s="123"/>
      <c r="AO665" s="139"/>
      <c r="AP665" s="124"/>
      <c r="AQ665" s="122"/>
      <c r="AR665" s="123"/>
      <c r="AS665" s="139"/>
      <c r="AT665" s="124"/>
      <c r="AU665" s="122"/>
      <c r="AV665" s="123"/>
      <c r="AW665" s="139"/>
      <c r="AX665" s="124"/>
    </row>
    <row r="666" spans="1:50">
      <c r="A666" s="245">
        <f>IF(D666=0," ",RANK(D666,$D$3:$D$1041,0))</f>
        <v>663</v>
      </c>
      <c r="B666" s="246">
        <v>664</v>
      </c>
      <c r="C666" s="104" t="s">
        <v>6290</v>
      </c>
      <c r="D666" s="115">
        <f>I666+M666+Q666+U666+Y666+AC666+AG666+AK666+AO666+AW666+AS666</f>
        <v>12</v>
      </c>
      <c r="E666" s="115">
        <f>J666+N666+R666+V666+Z666+AD666+AH666+AL666+AP666+AX666+AT666</f>
        <v>8</v>
      </c>
      <c r="F666" s="119">
        <f>COUNTA(H666,L666,P666,T666,X666,AB666,AF666,AJ666,AN666,AV666,AR666)</f>
        <v>1</v>
      </c>
      <c r="G666" s="125"/>
      <c r="H666" s="5"/>
      <c r="I666" s="140"/>
      <c r="J666" s="126"/>
      <c r="K666" s="121"/>
      <c r="L666" s="5"/>
      <c r="M666" s="140"/>
      <c r="N666" s="130"/>
      <c r="O666" s="125"/>
      <c r="P666" s="5"/>
      <c r="Q666" s="140"/>
      <c r="R666" s="126"/>
      <c r="S666" s="121"/>
      <c r="T666" s="5"/>
      <c r="U666" s="140"/>
      <c r="V666" s="130"/>
      <c r="W666" s="136"/>
      <c r="X666" s="5"/>
      <c r="Y666" s="140"/>
      <c r="Z666" s="126"/>
      <c r="AA666" s="171"/>
      <c r="AB666" s="5"/>
      <c r="AC666" s="140"/>
      <c r="AD666" s="130"/>
      <c r="AE666" s="136"/>
      <c r="AF666" s="5"/>
      <c r="AG666" s="140"/>
      <c r="AH666" s="126"/>
      <c r="AI666" s="155"/>
      <c r="AJ666" s="123"/>
      <c r="AK666" s="139"/>
      <c r="AL666" s="124"/>
      <c r="AM666" s="155"/>
      <c r="AN666" s="123"/>
      <c r="AO666" s="139"/>
      <c r="AP666" s="124"/>
      <c r="AQ666" s="122"/>
      <c r="AR666" s="123"/>
      <c r="AS666" s="139"/>
      <c r="AT666" s="124"/>
      <c r="AU666" s="122">
        <f>VLOOKUP(C666,'11'!$B$9:$H$521,3,FALSE)</f>
        <v>4.925925925925926E-2</v>
      </c>
      <c r="AV666" s="123">
        <f>VLOOKUP(C666,'11'!$B$9:$H$521,4,FALSE)</f>
        <v>83</v>
      </c>
      <c r="AW666" s="139">
        <f>VLOOKUP(AV666,Баллы!$A$2:$B$101,2)+AX666/2</f>
        <v>12</v>
      </c>
      <c r="AX666" s="124">
        <f>VLOOKUP(C666,'11'!$B$9:$H$521,6,FALSE)</f>
        <v>8</v>
      </c>
    </row>
    <row r="667" spans="1:50">
      <c r="A667" s="245">
        <f>IF(D667=0," ",RANK(D667,$D$3:$D$1041,0))</f>
        <v>665</v>
      </c>
      <c r="B667" s="246">
        <v>665</v>
      </c>
      <c r="C667" s="104" t="s">
        <v>333</v>
      </c>
      <c r="D667" s="115">
        <f>I667+M667+Q667+U667+Y667+AC667+AG667+AK667+AO667+AW667+AS667</f>
        <v>11.5</v>
      </c>
      <c r="E667" s="115">
        <f>J667+N667+R667+V667+Z667+AD667+AH667+AL667+AP667+AX667+AT667</f>
        <v>15</v>
      </c>
      <c r="F667" s="119">
        <f>COUNTA(H667,L667,P667,T667,X667,AB667,AF667,AJ667,AN667,AV667,AR667)</f>
        <v>1</v>
      </c>
      <c r="G667" s="125"/>
      <c r="H667" s="5"/>
      <c r="I667" s="140"/>
      <c r="J667" s="126"/>
      <c r="K667" s="121">
        <f>VLOOKUP(C667,'2'!$B$101:$H$575,3,FALSE)</f>
        <v>8.0625000000000002E-2</v>
      </c>
      <c r="L667" s="5">
        <f>VLOOKUP(C667,'2'!$B$101:$H$575,4,FALSE)</f>
        <v>87</v>
      </c>
      <c r="M667" s="140">
        <f>VLOOKUP(L667,Баллы!$A$2:$B$101,2)+N667/2</f>
        <v>11.5</v>
      </c>
      <c r="N667" s="130">
        <f>VLOOKUP(C667,'2'!$B$101:$H$575,6,FALSE)</f>
        <v>15</v>
      </c>
      <c r="O667" s="125"/>
      <c r="P667" s="5"/>
      <c r="Q667" s="140"/>
      <c r="R667" s="126"/>
      <c r="S667" s="121"/>
      <c r="T667" s="5"/>
      <c r="U667" s="140"/>
      <c r="V667" s="130"/>
      <c r="W667" s="136"/>
      <c r="X667" s="5"/>
      <c r="Y667" s="140"/>
      <c r="Z667" s="126"/>
      <c r="AA667" s="171"/>
      <c r="AB667" s="5"/>
      <c r="AC667" s="140"/>
      <c r="AD667" s="130"/>
      <c r="AE667" s="136"/>
      <c r="AF667" s="5"/>
      <c r="AG667" s="140"/>
      <c r="AH667" s="126"/>
      <c r="AI667" s="155"/>
      <c r="AJ667" s="123"/>
      <c r="AK667" s="139"/>
      <c r="AL667" s="124"/>
      <c r="AM667" s="155"/>
      <c r="AN667" s="123"/>
      <c r="AO667" s="139"/>
      <c r="AP667" s="124"/>
      <c r="AQ667" s="122"/>
      <c r="AR667" s="123"/>
      <c r="AS667" s="139"/>
      <c r="AT667" s="124"/>
      <c r="AU667" s="122"/>
      <c r="AV667" s="123"/>
      <c r="AW667" s="139"/>
      <c r="AX667" s="124"/>
    </row>
    <row r="668" spans="1:50">
      <c r="A668" s="245">
        <f>IF(D668=0," ",RANK(D668,$D$3:$D$1041,0))</f>
        <v>665</v>
      </c>
      <c r="B668" s="246">
        <v>666</v>
      </c>
      <c r="C668" s="104" t="s">
        <v>861</v>
      </c>
      <c r="D668" s="115">
        <f>I668+M668+Q668+U668+Y668+AC668+AG668+AK668+AO668+AW668+AS668</f>
        <v>11.5</v>
      </c>
      <c r="E668" s="115">
        <f>J668+N668+R668+V668+Z668+AD668+AH668+AL668+AP668+AX668+AT668</f>
        <v>5</v>
      </c>
      <c r="F668" s="119">
        <f>COUNTA(H668,L668,P668,T668,X668,AB668,AF668,AJ668,AN668,AV668,AR668)</f>
        <v>1</v>
      </c>
      <c r="G668" s="125"/>
      <c r="H668" s="5"/>
      <c r="I668" s="140"/>
      <c r="J668" s="126"/>
      <c r="K668" s="121">
        <f>VLOOKUP(C668,'2'!$B$101:$H$575,3,FALSE)</f>
        <v>3.0972222222222224E-2</v>
      </c>
      <c r="L668" s="5">
        <f>VLOOKUP(C668,'2'!$B$101:$H$575,4,FALSE)</f>
        <v>82</v>
      </c>
      <c r="M668" s="140">
        <f>VLOOKUP(L668,Баллы!$A$2:$B$101,2)+N668/2</f>
        <v>11.5</v>
      </c>
      <c r="N668" s="130">
        <f>VLOOKUP(C668,'2'!$B$101:$H$575,6,FALSE)</f>
        <v>5</v>
      </c>
      <c r="O668" s="125"/>
      <c r="P668" s="5"/>
      <c r="Q668" s="140"/>
      <c r="R668" s="126"/>
      <c r="S668" s="121"/>
      <c r="T668" s="5"/>
      <c r="U668" s="140"/>
      <c r="V668" s="130"/>
      <c r="W668" s="136"/>
      <c r="X668" s="5"/>
      <c r="Y668" s="140"/>
      <c r="Z668" s="126"/>
      <c r="AA668" s="171"/>
      <c r="AB668" s="5"/>
      <c r="AC668" s="140"/>
      <c r="AD668" s="130"/>
      <c r="AE668" s="136"/>
      <c r="AF668" s="5"/>
      <c r="AG668" s="140"/>
      <c r="AH668" s="126"/>
      <c r="AI668" s="155"/>
      <c r="AJ668" s="123"/>
      <c r="AK668" s="139"/>
      <c r="AL668" s="124"/>
      <c r="AM668" s="155"/>
      <c r="AN668" s="123"/>
      <c r="AO668" s="139"/>
      <c r="AP668" s="124"/>
      <c r="AQ668" s="122"/>
      <c r="AR668" s="123"/>
      <c r="AS668" s="139"/>
      <c r="AT668" s="124"/>
      <c r="AU668" s="122"/>
      <c r="AV668" s="123"/>
      <c r="AW668" s="139"/>
      <c r="AX668" s="124"/>
    </row>
    <row r="669" spans="1:50">
      <c r="A669" s="245">
        <f>IF(D669=0," ",RANK(D669,$D$3:$D$1041,0))</f>
        <v>667</v>
      </c>
      <c r="B669" s="246">
        <v>667</v>
      </c>
      <c r="C669" s="107" t="s">
        <v>1526</v>
      </c>
      <c r="D669" s="115">
        <f>I669+M669+Q669+U669+Y669+AC669+AG669+AK669+AO669+AW669+AS669</f>
        <v>11</v>
      </c>
      <c r="E669" s="115">
        <f>J669+N669+R669+V669+Z669+AD669+AH669+AL669+AP669+AX669+AT669</f>
        <v>10</v>
      </c>
      <c r="F669" s="119">
        <f>COUNTA(H669,L669,P669,T669,X669,AB669,AF669,AJ669,AN669,AV669,AR669)</f>
        <v>1</v>
      </c>
      <c r="G669" s="125"/>
      <c r="H669" s="5"/>
      <c r="I669" s="140"/>
      <c r="J669" s="126"/>
      <c r="K669" s="121"/>
      <c r="L669" s="5"/>
      <c r="M669" s="140"/>
      <c r="N669" s="130"/>
      <c r="O669" s="125"/>
      <c r="P669" s="5"/>
      <c r="Q669" s="140"/>
      <c r="R669" s="126"/>
      <c r="S669" s="121">
        <f>VLOOKUP(C669,'4'!$B$2:$I$1053,3,FALSE)</f>
        <v>4.614583333333333E-2</v>
      </c>
      <c r="T669" s="14">
        <f>VLOOKUP(C669,'4'!$B$2:$I$1053,4,FALSE)</f>
        <v>85</v>
      </c>
      <c r="U669" s="140">
        <f>VLOOKUP(T669,Баллы!$A$2:$B$101,2)+V669/2</f>
        <v>11</v>
      </c>
      <c r="V669" s="130">
        <f>VLOOKUP(C669,'4'!$B$2:$I$1053,6,FALSE)</f>
        <v>10</v>
      </c>
      <c r="W669" s="136"/>
      <c r="X669" s="5"/>
      <c r="Y669" s="140"/>
      <c r="Z669" s="126"/>
      <c r="AA669" s="171"/>
      <c r="AB669" s="5"/>
      <c r="AC669" s="140"/>
      <c r="AD669" s="130"/>
      <c r="AE669" s="136"/>
      <c r="AF669" s="5"/>
      <c r="AG669" s="140"/>
      <c r="AH669" s="126"/>
      <c r="AI669" s="155"/>
      <c r="AJ669" s="123"/>
      <c r="AK669" s="139"/>
      <c r="AL669" s="124"/>
      <c r="AM669" s="155"/>
      <c r="AN669" s="123"/>
      <c r="AO669" s="139"/>
      <c r="AP669" s="124"/>
      <c r="AQ669" s="122"/>
      <c r="AR669" s="123"/>
      <c r="AS669" s="139"/>
      <c r="AT669" s="124"/>
      <c r="AU669" s="122"/>
      <c r="AV669" s="123"/>
      <c r="AW669" s="139"/>
      <c r="AX669" s="124"/>
    </row>
    <row r="670" spans="1:50">
      <c r="A670" s="245">
        <f>IF(D670=0," ",RANK(D670,$D$3:$D$1041,0))</f>
        <v>667</v>
      </c>
      <c r="B670" s="246">
        <v>667</v>
      </c>
      <c r="C670" s="283" t="s">
        <v>4661</v>
      </c>
      <c r="D670" s="115">
        <f>I670+M670+Q670+U670+Y670+AC670+AG670+AK670+AO670+AW670+AS670</f>
        <v>11</v>
      </c>
      <c r="E670" s="115">
        <f>J670+N670+R670+V670+Z670+AD670+AH670+AL670+AP670+AX670+AT670</f>
        <v>10</v>
      </c>
      <c r="F670" s="119">
        <f>COUNTA(H670,L670,P670,T670,X670,AB670,AF670,AJ670,AN670,AV670,AR670)</f>
        <v>1</v>
      </c>
      <c r="G670" s="125"/>
      <c r="H670" s="5"/>
      <c r="I670" s="140"/>
      <c r="J670" s="126"/>
      <c r="K670" s="121"/>
      <c r="L670" s="5"/>
      <c r="M670" s="140"/>
      <c r="N670" s="130"/>
      <c r="O670" s="125"/>
      <c r="P670" s="5"/>
      <c r="Q670" s="140"/>
      <c r="R670" s="126"/>
      <c r="S670" s="121"/>
      <c r="T670" s="5"/>
      <c r="U670" s="140"/>
      <c r="V670" s="130"/>
      <c r="W670" s="136"/>
      <c r="X670" s="5"/>
      <c r="Y670" s="140"/>
      <c r="Z670" s="126"/>
      <c r="AA670" s="171"/>
      <c r="AB670" s="5"/>
      <c r="AC670" s="140"/>
      <c r="AD670" s="130"/>
      <c r="AE670" s="136"/>
      <c r="AF670" s="5"/>
      <c r="AG670" s="140"/>
      <c r="AH670" s="126"/>
      <c r="AI670" s="155"/>
      <c r="AJ670" s="123"/>
      <c r="AK670" s="139"/>
      <c r="AL670" s="124"/>
      <c r="AM670" s="155">
        <f>VLOOKUP(C670,'9'!$B$2:$H$1187,3,FALSE)</f>
        <v>4.5555555555555557E-2</v>
      </c>
      <c r="AN670" s="123">
        <f>VLOOKUP(C670,'9'!$B$2:$H$1187,4,FALSE)</f>
        <v>85</v>
      </c>
      <c r="AO670" s="139">
        <f>VLOOKUP(AN670,Баллы!$A$2:$B$101,2)+AP670/2</f>
        <v>11</v>
      </c>
      <c r="AP670" s="124">
        <f>VLOOKUP(C670,'9'!$B$2:$H$1187,6,FALSE)</f>
        <v>10</v>
      </c>
      <c r="AQ670" s="122"/>
      <c r="AR670" s="123"/>
      <c r="AS670" s="139"/>
      <c r="AT670" s="124"/>
      <c r="AU670" s="122"/>
      <c r="AV670" s="123"/>
      <c r="AW670" s="139"/>
      <c r="AX670" s="124"/>
    </row>
    <row r="671" spans="1:50">
      <c r="A671" s="245">
        <f>IF(D671=0," ",RANK(D671,$D$3:$D$1041,0))</f>
        <v>670</v>
      </c>
      <c r="B671" s="246">
        <v>670</v>
      </c>
      <c r="C671" s="107" t="s">
        <v>2498</v>
      </c>
      <c r="D671" s="115">
        <f>I671+M671+Q671+U671+Y671+AC671+AG671+AK671+AO671+AW671+AS671</f>
        <v>10.5</v>
      </c>
      <c r="E671" s="115">
        <f>J671+N671+R671+V671+Z671+AD671+AH671+AL671+AP671+AX671+AT671</f>
        <v>5</v>
      </c>
      <c r="F671" s="119">
        <f>COUNTA(H671,L671,P671,T671,X671,AB671,AF671,AJ671,AN671,AV671,AR671)</f>
        <v>1</v>
      </c>
      <c r="G671" s="125"/>
      <c r="H671" s="5"/>
      <c r="I671" s="140"/>
      <c r="J671" s="126"/>
      <c r="K671" s="121"/>
      <c r="L671" s="5"/>
      <c r="M671" s="140"/>
      <c r="N671" s="130"/>
      <c r="O671" s="125"/>
      <c r="P671" s="5"/>
      <c r="Q671" s="140"/>
      <c r="R671" s="126"/>
      <c r="S671" s="121">
        <f>VLOOKUP(C671,'4'!$B$2:$I$1053,3,FALSE)</f>
        <v>2.0543981481481483E-2</v>
      </c>
      <c r="T671" s="5">
        <f>VLOOKUP(C671,'4'!$B$2:$I$1053,4,FALSE)</f>
        <v>83</v>
      </c>
      <c r="U671" s="140">
        <f>VLOOKUP(T671,Баллы!$A$2:$B$101,2)+V671/2</f>
        <v>10.5</v>
      </c>
      <c r="V671" s="130">
        <f>VLOOKUP(C671,'4'!$B$2:$I$1053,6,FALSE)</f>
        <v>5</v>
      </c>
      <c r="W671" s="136"/>
      <c r="X671" s="5"/>
      <c r="Y671" s="140"/>
      <c r="Z671" s="126"/>
      <c r="AA671" s="171"/>
      <c r="AB671" s="5"/>
      <c r="AC671" s="140"/>
      <c r="AD671" s="130"/>
      <c r="AE671" s="136"/>
      <c r="AF671" s="5"/>
      <c r="AG671" s="140"/>
      <c r="AH671" s="126"/>
      <c r="AI671" s="155"/>
      <c r="AJ671" s="123"/>
      <c r="AK671" s="139"/>
      <c r="AL671" s="124"/>
      <c r="AM671" s="155"/>
      <c r="AN671" s="123"/>
      <c r="AO671" s="139"/>
      <c r="AP671" s="124"/>
      <c r="AQ671" s="122"/>
      <c r="AR671" s="123"/>
      <c r="AS671" s="139"/>
      <c r="AT671" s="124"/>
      <c r="AU671" s="122"/>
      <c r="AV671" s="123"/>
      <c r="AW671" s="139"/>
      <c r="AX671" s="124"/>
    </row>
    <row r="672" spans="1:50">
      <c r="A672" s="245">
        <f>IF(D672=0," ",RANK(D672,$D$3:$D$1041,0))</f>
        <v>671</v>
      </c>
      <c r="B672" s="246">
        <v>671</v>
      </c>
      <c r="C672" s="107" t="s">
        <v>2450</v>
      </c>
      <c r="D672" s="115">
        <f>I672+M672+Q672+U672+Y672+AC672+AG672+AK672+AO672+AW672+AS672</f>
        <v>10</v>
      </c>
      <c r="E672" s="115">
        <f>J672+N672+R672+V672+Z672+AD672+AH672+AL672+AP672+AX672+AT672</f>
        <v>10</v>
      </c>
      <c r="F672" s="119">
        <f>COUNTA(H672,L672,P672,T672,X672,AB672,AF672,AJ672,AN672,AV672,AR672)</f>
        <v>1</v>
      </c>
      <c r="G672" s="125"/>
      <c r="H672" s="5"/>
      <c r="I672" s="140"/>
      <c r="J672" s="126"/>
      <c r="K672" s="121"/>
      <c r="L672" s="5"/>
      <c r="M672" s="140"/>
      <c r="N672" s="130"/>
      <c r="O672" s="125"/>
      <c r="P672" s="5"/>
      <c r="Q672" s="140"/>
      <c r="R672" s="126"/>
      <c r="S672" s="121">
        <f>VLOOKUP(C672,'4'!$B$2:$I$1053,3,FALSE)</f>
        <v>4.6215277777777779E-2</v>
      </c>
      <c r="T672" s="14">
        <f>VLOOKUP(C672,'4'!$B$2:$I$1053,4,FALSE)</f>
        <v>86</v>
      </c>
      <c r="U672" s="140">
        <f>VLOOKUP(T672,Баллы!$A$2:$B$101,2)+V672/2</f>
        <v>10</v>
      </c>
      <c r="V672" s="130">
        <f>VLOOKUP(C672,'4'!$B$2:$I$1053,6,FALSE)</f>
        <v>10</v>
      </c>
      <c r="W672" s="136"/>
      <c r="X672" s="5"/>
      <c r="Y672" s="140"/>
      <c r="Z672" s="126"/>
      <c r="AA672" s="171"/>
      <c r="AB672" s="5"/>
      <c r="AC672" s="140"/>
      <c r="AD672" s="130"/>
      <c r="AE672" s="136"/>
      <c r="AF672" s="5"/>
      <c r="AG672" s="140"/>
      <c r="AH672" s="126"/>
      <c r="AI672" s="155"/>
      <c r="AJ672" s="123"/>
      <c r="AK672" s="139"/>
      <c r="AL672" s="124"/>
      <c r="AM672" s="155"/>
      <c r="AN672" s="123"/>
      <c r="AO672" s="139"/>
      <c r="AP672" s="124"/>
      <c r="AQ672" s="122"/>
      <c r="AR672" s="123"/>
      <c r="AS672" s="139"/>
      <c r="AT672" s="124"/>
      <c r="AU672" s="122"/>
      <c r="AV672" s="123"/>
      <c r="AW672" s="139"/>
      <c r="AX672" s="124"/>
    </row>
    <row r="673" spans="1:50">
      <c r="A673" s="245">
        <f>IF(D673=0," ",RANK(D673,$D$3:$D$1041,0))</f>
        <v>671</v>
      </c>
      <c r="B673" s="246">
        <v>672</v>
      </c>
      <c r="C673" s="104" t="s">
        <v>6292</v>
      </c>
      <c r="D673" s="115">
        <f>I673+M673+Q673+U673+Y673+AC673+AG673+AK673+AO673+AW673+AS673</f>
        <v>10</v>
      </c>
      <c r="E673" s="115">
        <f>J673+N673+R673+V673+Z673+AD673+AH673+AL673+AP673+AX673+AT673</f>
        <v>8</v>
      </c>
      <c r="F673" s="119">
        <f>COUNTA(H673,L673,P673,T673,X673,AB673,AF673,AJ673,AN673,AV673,AR673)</f>
        <v>1</v>
      </c>
      <c r="G673" s="125"/>
      <c r="H673" s="5"/>
      <c r="I673" s="140"/>
      <c r="J673" s="126"/>
      <c r="K673" s="121"/>
      <c r="L673" s="5"/>
      <c r="M673" s="140"/>
      <c r="N673" s="130"/>
      <c r="O673" s="125"/>
      <c r="P673" s="5"/>
      <c r="Q673" s="140"/>
      <c r="R673" s="126"/>
      <c r="S673" s="121"/>
      <c r="T673" s="5"/>
      <c r="U673" s="140"/>
      <c r="V673" s="130"/>
      <c r="W673" s="136"/>
      <c r="X673" s="5"/>
      <c r="Y673" s="140"/>
      <c r="Z673" s="126"/>
      <c r="AA673" s="171"/>
      <c r="AB673" s="5"/>
      <c r="AC673" s="140"/>
      <c r="AD673" s="130"/>
      <c r="AE673" s="136"/>
      <c r="AF673" s="5"/>
      <c r="AG673" s="140"/>
      <c r="AH673" s="126"/>
      <c r="AI673" s="155"/>
      <c r="AJ673" s="123"/>
      <c r="AK673" s="139"/>
      <c r="AL673" s="124"/>
      <c r="AM673" s="155"/>
      <c r="AN673" s="123"/>
      <c r="AO673" s="139"/>
      <c r="AP673" s="124"/>
      <c r="AQ673" s="122"/>
      <c r="AR673" s="123"/>
      <c r="AS673" s="139"/>
      <c r="AT673" s="124"/>
      <c r="AU673" s="122">
        <f>VLOOKUP(C673,'11'!$B$9:$H$521,3,FALSE)</f>
        <v>4.9965277777777775E-2</v>
      </c>
      <c r="AV673" s="123">
        <f>VLOOKUP(C673,'11'!$B$9:$H$521,4,FALSE)</f>
        <v>85</v>
      </c>
      <c r="AW673" s="139">
        <f>VLOOKUP(AV673,Баллы!$A$2:$B$101,2)+AX673/2</f>
        <v>10</v>
      </c>
      <c r="AX673" s="124">
        <f>VLOOKUP(C673,'11'!$B$9:$H$521,6,FALSE)</f>
        <v>8</v>
      </c>
    </row>
    <row r="674" spans="1:50">
      <c r="A674" s="245">
        <f>IF(D674=0," ",RANK(D674,$D$3:$D$1041,0))</f>
        <v>673</v>
      </c>
      <c r="B674" s="246">
        <v>673</v>
      </c>
      <c r="C674" s="107" t="s">
        <v>1699</v>
      </c>
      <c r="D674" s="115">
        <f>I674+M674+Q674+U674+Y674+AC674+AG674+AK674+AO674+AW674+AS674</f>
        <v>9.5</v>
      </c>
      <c r="E674" s="115">
        <f>J674+N674+R674+V674+Z674+AD674+AH674+AL674+AP674+AX674+AT674</f>
        <v>15</v>
      </c>
      <c r="F674" s="119">
        <f>COUNTA(H674,L674,P674,T674,X674,AB674,AF674,AJ674,AN674,AV674,AR674)</f>
        <v>2</v>
      </c>
      <c r="G674" s="125"/>
      <c r="H674" s="5"/>
      <c r="I674" s="140"/>
      <c r="J674" s="126"/>
      <c r="K674" s="121"/>
      <c r="L674" s="5"/>
      <c r="M674" s="140"/>
      <c r="N674" s="130"/>
      <c r="O674" s="125"/>
      <c r="P674" s="5"/>
      <c r="Q674" s="140"/>
      <c r="R674" s="126"/>
      <c r="S674" s="121">
        <f>VLOOKUP(C674,'4'!$B$2:$I$1053,3,FALSE)</f>
        <v>5.1793981481481483E-2</v>
      </c>
      <c r="T674" s="14">
        <f>VLOOKUP(C674,'4'!$B$2:$I$1053,4,FALSE)</f>
        <v>138</v>
      </c>
      <c r="U674" s="140">
        <f>VLOOKUP(T674,Баллы!$A$2:$B$101,2)+V674/2</f>
        <v>6</v>
      </c>
      <c r="V674" s="130">
        <f>VLOOKUP(C674,'4'!$B$2:$I$1053,6,FALSE)</f>
        <v>10</v>
      </c>
      <c r="W674" s="136"/>
      <c r="X674" s="5"/>
      <c r="Y674" s="140"/>
      <c r="Z674" s="126"/>
      <c r="AA674" s="171"/>
      <c r="AB674" s="5"/>
      <c r="AC674" s="140"/>
      <c r="AD674" s="130"/>
      <c r="AE674" s="136"/>
      <c r="AF674" s="5"/>
      <c r="AG674" s="140"/>
      <c r="AH674" s="126"/>
      <c r="AI674" s="155"/>
      <c r="AJ674" s="123"/>
      <c r="AK674" s="139"/>
      <c r="AL674" s="124"/>
      <c r="AM674" s="155">
        <f>VLOOKUP(C674,'9'!$B$2:$H$1187,3,FALSE)</f>
        <v>2.4756944444444446E-2</v>
      </c>
      <c r="AN674" s="123">
        <f>VLOOKUP(C674,'9'!$B$2:$H$1187,4,FALSE)</f>
        <v>110</v>
      </c>
      <c r="AO674" s="139">
        <f>VLOOKUP(AN674,Баллы!$A$2:$B$101,2)+AP674/2</f>
        <v>3.5</v>
      </c>
      <c r="AP674" s="124">
        <f>VLOOKUP(C674,'9'!$B$2:$H$1187,6,FALSE)</f>
        <v>5</v>
      </c>
      <c r="AQ674" s="122"/>
      <c r="AR674" s="123"/>
      <c r="AS674" s="139"/>
      <c r="AT674" s="124"/>
      <c r="AU674" s="122"/>
      <c r="AV674" s="123"/>
      <c r="AW674" s="139"/>
      <c r="AX674" s="124"/>
    </row>
    <row r="675" spans="1:50">
      <c r="A675" s="245">
        <f>IF(D675=0," ",RANK(D675,$D$3:$D$1041,0))</f>
        <v>673</v>
      </c>
      <c r="B675" s="246">
        <v>673</v>
      </c>
      <c r="C675" s="107" t="s">
        <v>1720</v>
      </c>
      <c r="D675" s="115">
        <f>I675+M675+Q675+U675+Y675+AC675+AG675+AK675+AO675+AW675+AS675</f>
        <v>9.5</v>
      </c>
      <c r="E675" s="115">
        <f>J675+N675+R675+V675+Z675+AD675+AH675+AL675+AP675+AX675+AT675</f>
        <v>15</v>
      </c>
      <c r="F675" s="119">
        <f>COUNTA(H675,L675,P675,T675,X675,AB675,AF675,AJ675,AN675,AV675,AR675)</f>
        <v>2</v>
      </c>
      <c r="G675" s="125"/>
      <c r="H675" s="5"/>
      <c r="I675" s="140"/>
      <c r="J675" s="126"/>
      <c r="K675" s="121"/>
      <c r="L675" s="5"/>
      <c r="M675" s="140"/>
      <c r="N675" s="130"/>
      <c r="O675" s="125"/>
      <c r="P675" s="5"/>
      <c r="Q675" s="140"/>
      <c r="R675" s="126"/>
      <c r="S675" s="121">
        <f>VLOOKUP(C675,'4'!$B$2:$I$1053,3,FALSE)</f>
        <v>2.133101851851852E-2</v>
      </c>
      <c r="T675" s="5">
        <f>VLOOKUP(C675,'4'!$B$2:$I$1053,4,FALSE)</f>
        <v>101</v>
      </c>
      <c r="U675" s="140">
        <f>VLOOKUP(T675,Баллы!$A$2:$B$101,2)+V675/2</f>
        <v>3.5</v>
      </c>
      <c r="V675" s="130">
        <f>VLOOKUP(C675,'4'!$B$2:$I$1053,6,FALSE)</f>
        <v>5</v>
      </c>
      <c r="W675" s="136"/>
      <c r="X675" s="5"/>
      <c r="Y675" s="140"/>
      <c r="Z675" s="126"/>
      <c r="AA675" s="171"/>
      <c r="AB675" s="5"/>
      <c r="AC675" s="140"/>
      <c r="AD675" s="130"/>
      <c r="AE675" s="136"/>
      <c r="AF675" s="5"/>
      <c r="AG675" s="140"/>
      <c r="AH675" s="126"/>
      <c r="AI675" s="155"/>
      <c r="AJ675" s="123"/>
      <c r="AK675" s="139"/>
      <c r="AL675" s="124"/>
      <c r="AM675" s="155">
        <f>VLOOKUP(C675,'9'!$B$2:$H$1187,3,FALSE)</f>
        <v>4.5937499999999999E-2</v>
      </c>
      <c r="AN675" s="123">
        <f>VLOOKUP(C675,'9'!$B$2:$H$1187,4,FALSE)</f>
        <v>92</v>
      </c>
      <c r="AO675" s="139">
        <f>VLOOKUP(AN675,Баллы!$A$2:$B$101,2)+AP675/2</f>
        <v>6</v>
      </c>
      <c r="AP675" s="124">
        <f>VLOOKUP(C675,'9'!$B$2:$H$1187,6,FALSE)</f>
        <v>10</v>
      </c>
      <c r="AQ675" s="122"/>
      <c r="AR675" s="123"/>
      <c r="AS675" s="139"/>
      <c r="AT675" s="124"/>
      <c r="AU675" s="122"/>
      <c r="AV675" s="123"/>
      <c r="AW675" s="139"/>
      <c r="AX675" s="124"/>
    </row>
    <row r="676" spans="1:50">
      <c r="A676" s="245">
        <f>IF(D676=0," ",RANK(D676,$D$3:$D$1041,0))</f>
        <v>673</v>
      </c>
      <c r="B676" s="246">
        <v>673</v>
      </c>
      <c r="C676" s="107" t="s">
        <v>2391</v>
      </c>
      <c r="D676" s="115">
        <f>I676+M676+Q676+U676+Y676+AC676+AG676+AK676+AO676+AW676+AS676</f>
        <v>9.5</v>
      </c>
      <c r="E676" s="115">
        <f>J676+N676+R676+V676+Z676+AD676+AH676+AL676+AP676+AX676+AT676</f>
        <v>15</v>
      </c>
      <c r="F676" s="119">
        <f>COUNTA(H676,L676,P676,T676,X676,AB676,AF676,AJ676,AN676,AV676,AR676)</f>
        <v>2</v>
      </c>
      <c r="G676" s="125"/>
      <c r="H676" s="5"/>
      <c r="I676" s="140"/>
      <c r="J676" s="126"/>
      <c r="K676" s="121"/>
      <c r="L676" s="5"/>
      <c r="M676" s="140"/>
      <c r="N676" s="130"/>
      <c r="O676" s="125"/>
      <c r="P676" s="5"/>
      <c r="Q676" s="140"/>
      <c r="R676" s="126"/>
      <c r="S676" s="121">
        <f>VLOOKUP(C676,'4'!$B$2:$I$1053,3,FALSE)</f>
        <v>2.3599537037037037E-2</v>
      </c>
      <c r="T676" s="5">
        <f>VLOOKUP(C676,'4'!$B$2:$I$1053,4,FALSE)</f>
        <v>162</v>
      </c>
      <c r="U676" s="140">
        <f>VLOOKUP(T676,Баллы!$A$2:$B$101,2)+V676/2</f>
        <v>3.5</v>
      </c>
      <c r="V676" s="130">
        <f>VLOOKUP(C676,'4'!$B$2:$I$1053,6,FALSE)</f>
        <v>5</v>
      </c>
      <c r="W676" s="136"/>
      <c r="X676" s="5"/>
      <c r="Y676" s="140"/>
      <c r="Z676" s="126"/>
      <c r="AA676" s="171"/>
      <c r="AB676" s="5"/>
      <c r="AC676" s="140"/>
      <c r="AD676" s="130"/>
      <c r="AE676" s="136"/>
      <c r="AF676" s="5"/>
      <c r="AG676" s="140"/>
      <c r="AH676" s="126"/>
      <c r="AI676" s="155"/>
      <c r="AJ676" s="123"/>
      <c r="AK676" s="139"/>
      <c r="AL676" s="124"/>
      <c r="AM676" s="155">
        <f>VLOOKUP(C676,'9'!$B$2:$H$1187,3,FALSE)</f>
        <v>4.8425925925925928E-2</v>
      </c>
      <c r="AN676" s="123">
        <f>VLOOKUP(C676,'9'!$B$2:$H$1187,4,FALSE)</f>
        <v>124</v>
      </c>
      <c r="AO676" s="139">
        <f>VLOOKUP(AN676,Баллы!$A$2:$B$101,2)+AP676/2</f>
        <v>6</v>
      </c>
      <c r="AP676" s="124">
        <f>VLOOKUP(C676,'9'!$B$2:$H$1187,6,FALSE)</f>
        <v>10</v>
      </c>
      <c r="AQ676" s="122"/>
      <c r="AR676" s="123"/>
      <c r="AS676" s="139"/>
      <c r="AT676" s="124"/>
      <c r="AU676" s="122"/>
      <c r="AV676" s="123"/>
      <c r="AW676" s="139"/>
      <c r="AX676" s="124"/>
    </row>
    <row r="677" spans="1:50">
      <c r="A677" s="245">
        <f>IF(D677=0," ",RANK(D677,$D$3:$D$1041,0))</f>
        <v>673</v>
      </c>
      <c r="B677" s="246">
        <v>673</v>
      </c>
      <c r="C677" s="107" t="s">
        <v>1912</v>
      </c>
      <c r="D677" s="115">
        <f>I677+M677+Q677+U677+Y677+AC677+AG677+AK677+AO677+AW677+AS677</f>
        <v>9.5</v>
      </c>
      <c r="E677" s="115">
        <f>J677+N677+R677+V677+Z677+AD677+AH677+AL677+AP677+AX677+AT677</f>
        <v>15</v>
      </c>
      <c r="F677" s="119">
        <f>COUNTA(H677,L677,P677,T677,X677,AB677,AF677,AJ677,AN677,AV677,AR677)</f>
        <v>2</v>
      </c>
      <c r="G677" s="125"/>
      <c r="H677" s="5"/>
      <c r="I677" s="140"/>
      <c r="J677" s="126"/>
      <c r="K677" s="121"/>
      <c r="L677" s="5"/>
      <c r="M677" s="140"/>
      <c r="N677" s="130"/>
      <c r="O677" s="125"/>
      <c r="P677" s="5"/>
      <c r="Q677" s="140"/>
      <c r="R677" s="126"/>
      <c r="S677" s="121">
        <f>VLOOKUP(C677,'4'!$B$2:$I$1053,3,FALSE)</f>
        <v>2.3993055555555556E-2</v>
      </c>
      <c r="T677" s="5">
        <f>VLOOKUP(C677,'4'!$B$2:$I$1053,4,FALSE)</f>
        <v>176</v>
      </c>
      <c r="U677" s="140">
        <f>VLOOKUP(T677,Баллы!$A$2:$B$101,2)+V677/2</f>
        <v>3.5</v>
      </c>
      <c r="V677" s="130">
        <f>VLOOKUP(C677,'4'!$B$2:$I$1053,6,FALSE)</f>
        <v>5</v>
      </c>
      <c r="W677" s="136"/>
      <c r="X677" s="5"/>
      <c r="Y677" s="140"/>
      <c r="Z677" s="126"/>
      <c r="AA677" s="171"/>
      <c r="AB677" s="5"/>
      <c r="AC677" s="140"/>
      <c r="AD677" s="130"/>
      <c r="AE677" s="136"/>
      <c r="AF677" s="5"/>
      <c r="AG677" s="140"/>
      <c r="AH677" s="126"/>
      <c r="AI677" s="155"/>
      <c r="AJ677" s="123"/>
      <c r="AK677" s="139"/>
      <c r="AL677" s="124"/>
      <c r="AM677" s="155">
        <f>VLOOKUP(C677,'9'!$B$2:$H$1187,3,FALSE)</f>
        <v>5.2928240740740741E-2</v>
      </c>
      <c r="AN677" s="123">
        <f>VLOOKUP(C677,'9'!$B$2:$H$1187,4,FALSE)</f>
        <v>166</v>
      </c>
      <c r="AO677" s="139">
        <f>VLOOKUP(AN677,Баллы!$A$2:$B$101,2)+AP677/2</f>
        <v>6</v>
      </c>
      <c r="AP677" s="124">
        <f>VLOOKUP(C677,'9'!$B$2:$H$1187,6,FALSE)</f>
        <v>10</v>
      </c>
      <c r="AQ677" s="122"/>
      <c r="AR677" s="123"/>
      <c r="AS677" s="139"/>
      <c r="AT677" s="124"/>
      <c r="AU677" s="122"/>
      <c r="AV677" s="123"/>
      <c r="AW677" s="139"/>
      <c r="AX677" s="124"/>
    </row>
    <row r="678" spans="1:50">
      <c r="A678" s="245">
        <f>IF(D678=0," ",RANK(D678,$D$3:$D$1041,0))</f>
        <v>673</v>
      </c>
      <c r="B678" s="246">
        <v>677</v>
      </c>
      <c r="C678" s="104" t="s">
        <v>862</v>
      </c>
      <c r="D678" s="115">
        <f>I678+M678+Q678+U678+Y678+AC678+AG678+AK678+AO678+AW678+AS678</f>
        <v>9.5</v>
      </c>
      <c r="E678" s="115">
        <f>J678+N678+R678+V678+Z678+AD678+AH678+AL678+AP678+AX678+AT678</f>
        <v>5</v>
      </c>
      <c r="F678" s="119">
        <f>COUNTA(H678,L678,P678,T678,X678,AB678,AF678,AJ678,AN678,AV678,AR678)</f>
        <v>1</v>
      </c>
      <c r="G678" s="125"/>
      <c r="H678" s="5"/>
      <c r="I678" s="140"/>
      <c r="J678" s="126"/>
      <c r="K678" s="121">
        <f>VLOOKUP(C678,'2'!$B$101:$H$575,3,FALSE)</f>
        <v>3.1597222222222221E-2</v>
      </c>
      <c r="L678" s="5">
        <f>VLOOKUP(C678,'2'!$B$101:$H$575,4,FALSE)</f>
        <v>84</v>
      </c>
      <c r="M678" s="140">
        <f>VLOOKUP(L678,Баллы!$A$2:$B$101,2)+N678/2</f>
        <v>9.5</v>
      </c>
      <c r="N678" s="130">
        <f>VLOOKUP(C678,'2'!$B$101:$H$575,6,FALSE)</f>
        <v>5</v>
      </c>
      <c r="O678" s="125"/>
      <c r="P678" s="5"/>
      <c r="Q678" s="140"/>
      <c r="R678" s="126"/>
      <c r="S678" s="121"/>
      <c r="T678" s="5"/>
      <c r="U678" s="140"/>
      <c r="V678" s="130"/>
      <c r="W678" s="136"/>
      <c r="X678" s="5"/>
      <c r="Y678" s="140"/>
      <c r="Z678" s="126"/>
      <c r="AA678" s="171"/>
      <c r="AB678" s="5"/>
      <c r="AC678" s="140"/>
      <c r="AD678" s="130"/>
      <c r="AE678" s="136"/>
      <c r="AF678" s="5"/>
      <c r="AG678" s="140"/>
      <c r="AH678" s="126"/>
      <c r="AI678" s="155"/>
      <c r="AJ678" s="123"/>
      <c r="AK678" s="139"/>
      <c r="AL678" s="124"/>
      <c r="AM678" s="155"/>
      <c r="AN678" s="123"/>
      <c r="AO678" s="139"/>
      <c r="AP678" s="124"/>
      <c r="AQ678" s="122"/>
      <c r="AR678" s="123"/>
      <c r="AS678" s="139"/>
      <c r="AT678" s="124"/>
      <c r="AU678" s="122"/>
      <c r="AV678" s="123"/>
      <c r="AW678" s="139"/>
      <c r="AX678" s="124"/>
    </row>
    <row r="679" spans="1:50">
      <c r="A679" s="245">
        <f>IF(D679=0," ",RANK(D679,$D$3:$D$1041,0))</f>
        <v>673</v>
      </c>
      <c r="B679" s="246">
        <v>677</v>
      </c>
      <c r="C679" s="107" t="s">
        <v>2467</v>
      </c>
      <c r="D679" s="115">
        <f>I679+M679+Q679+U679+Y679+AC679+AG679+AK679+AO679+AW679+AS679</f>
        <v>9.5</v>
      </c>
      <c r="E679" s="115">
        <f>J679+N679+R679+V679+Z679+AD679+AH679+AL679+AP679+AX679+AT679</f>
        <v>5</v>
      </c>
      <c r="F679" s="119">
        <f>COUNTA(H679,L679,P679,T679,X679,AB679,AF679,AJ679,AN679,AV679,AR679)</f>
        <v>1</v>
      </c>
      <c r="G679" s="125"/>
      <c r="H679" s="5"/>
      <c r="I679" s="140"/>
      <c r="J679" s="126"/>
      <c r="K679" s="121"/>
      <c r="L679" s="5"/>
      <c r="M679" s="140"/>
      <c r="N679" s="130"/>
      <c r="O679" s="125"/>
      <c r="P679" s="5"/>
      <c r="Q679" s="140"/>
      <c r="R679" s="126"/>
      <c r="S679" s="121">
        <f>VLOOKUP(C679,'4'!$B$2:$I$1053,3,FALSE)</f>
        <v>2.056712962962963E-2</v>
      </c>
      <c r="T679" s="5">
        <f>VLOOKUP(C679,'4'!$B$2:$I$1053,4,FALSE)</f>
        <v>84</v>
      </c>
      <c r="U679" s="140">
        <f>VLOOKUP(T679,Баллы!$A$2:$B$101,2)+V679/2</f>
        <v>9.5</v>
      </c>
      <c r="V679" s="130">
        <f>VLOOKUP(C679,'4'!$B$2:$I$1053,6,FALSE)</f>
        <v>5</v>
      </c>
      <c r="W679" s="136"/>
      <c r="X679" s="5"/>
      <c r="Y679" s="140"/>
      <c r="Z679" s="126"/>
      <c r="AA679" s="171"/>
      <c r="AB679" s="5"/>
      <c r="AC679" s="140"/>
      <c r="AD679" s="130"/>
      <c r="AE679" s="136"/>
      <c r="AF679" s="5"/>
      <c r="AG679" s="140"/>
      <c r="AH679" s="126"/>
      <c r="AI679" s="155"/>
      <c r="AJ679" s="123"/>
      <c r="AK679" s="139"/>
      <c r="AL679" s="124"/>
      <c r="AM679" s="155"/>
      <c r="AN679" s="123"/>
      <c r="AO679" s="139"/>
      <c r="AP679" s="124"/>
      <c r="AQ679" s="122"/>
      <c r="AR679" s="123"/>
      <c r="AS679" s="139"/>
      <c r="AT679" s="124"/>
      <c r="AU679" s="122"/>
      <c r="AV679" s="123"/>
      <c r="AW679" s="139"/>
      <c r="AX679" s="124"/>
    </row>
    <row r="680" spans="1:50">
      <c r="A680" s="245">
        <f>IF(D680=0," ",RANK(D680,$D$3:$D$1041,0))</f>
        <v>673</v>
      </c>
      <c r="B680" s="246">
        <v>677</v>
      </c>
      <c r="C680" s="283" t="s">
        <v>5142</v>
      </c>
      <c r="D680" s="115">
        <f>I680+M680+Q680+U680+Y680+AC680+AG680+AK680+AO680+AW680+AS680</f>
        <v>9.5</v>
      </c>
      <c r="E680" s="115">
        <f>J680+N680+R680+V680+Z680+AD680+AH680+AL680+AP680+AX680+AT680</f>
        <v>5</v>
      </c>
      <c r="F680" s="119">
        <f>COUNTA(H680,L680,P680,T680,X680,AB680,AF680,AJ680,AN680,AV680,AR680)</f>
        <v>1</v>
      </c>
      <c r="G680" s="125"/>
      <c r="H680" s="5"/>
      <c r="I680" s="140"/>
      <c r="J680" s="126"/>
      <c r="K680" s="121"/>
      <c r="L680" s="5"/>
      <c r="M680" s="140"/>
      <c r="N680" s="130"/>
      <c r="O680" s="125"/>
      <c r="P680" s="5"/>
      <c r="Q680" s="140"/>
      <c r="R680" s="126"/>
      <c r="S680" s="121"/>
      <c r="T680" s="5"/>
      <c r="U680" s="140"/>
      <c r="V680" s="130"/>
      <c r="W680" s="136"/>
      <c r="X680" s="5"/>
      <c r="Y680" s="140"/>
      <c r="Z680" s="126"/>
      <c r="AA680" s="171"/>
      <c r="AB680" s="5"/>
      <c r="AC680" s="140"/>
      <c r="AD680" s="130"/>
      <c r="AE680" s="136"/>
      <c r="AF680" s="5"/>
      <c r="AG680" s="140"/>
      <c r="AH680" s="126"/>
      <c r="AI680" s="155"/>
      <c r="AJ680" s="123"/>
      <c r="AK680" s="139"/>
      <c r="AL680" s="124"/>
      <c r="AM680" s="155">
        <f>VLOOKUP(C680,'9'!$B$2:$H$1187,3,FALSE)</f>
        <v>2.4502314814814814E-2</v>
      </c>
      <c r="AN680" s="123">
        <f>VLOOKUP(C680,'9'!$B$2:$H$1187,4,FALSE)</f>
        <v>84</v>
      </c>
      <c r="AO680" s="139">
        <f>VLOOKUP(AN680,Баллы!$A$2:$B$101,2)+AP680/2</f>
        <v>9.5</v>
      </c>
      <c r="AP680" s="124">
        <f>VLOOKUP(C680,'9'!$B$2:$H$1187,6,FALSE)</f>
        <v>5</v>
      </c>
      <c r="AQ680" s="122"/>
      <c r="AR680" s="123"/>
      <c r="AS680" s="139"/>
      <c r="AT680" s="124"/>
      <c r="AU680" s="122"/>
      <c r="AV680" s="123"/>
      <c r="AW680" s="139"/>
      <c r="AX680" s="124"/>
    </row>
    <row r="681" spans="1:50">
      <c r="A681" s="245">
        <f>IF(D681=0," ",RANK(D681,$D$3:$D$1041,0))</f>
        <v>667</v>
      </c>
      <c r="B681" s="246">
        <v>679</v>
      </c>
      <c r="C681" s="104" t="s">
        <v>6291</v>
      </c>
      <c r="D681" s="115">
        <f>I681+M681+Q681+U681+Y681+AC681+AG681+AK681+AO681+AW681+AS681</f>
        <v>11</v>
      </c>
      <c r="E681" s="115">
        <f>J681+N681+R681+V681+Z681+AD681+AH681+AL681+AP681+AX681+AT681</f>
        <v>8</v>
      </c>
      <c r="F681" s="119">
        <f>COUNTA(H681,L681,P681,T681,X681,AB681,AF681,AJ681,AN681,AV681,AR681)</f>
        <v>1</v>
      </c>
      <c r="G681" s="125"/>
      <c r="H681" s="5"/>
      <c r="I681" s="140"/>
      <c r="J681" s="126"/>
      <c r="K681" s="121"/>
      <c r="L681" s="5"/>
      <c r="M681" s="140"/>
      <c r="N681" s="130"/>
      <c r="O681" s="125"/>
      <c r="P681" s="5"/>
      <c r="Q681" s="140"/>
      <c r="R681" s="126"/>
      <c r="S681" s="121"/>
      <c r="T681" s="5"/>
      <c r="U681" s="140"/>
      <c r="V681" s="130"/>
      <c r="W681" s="136"/>
      <c r="X681" s="5"/>
      <c r="Y681" s="140"/>
      <c r="Z681" s="126"/>
      <c r="AA681" s="171"/>
      <c r="AB681" s="5"/>
      <c r="AC681" s="140"/>
      <c r="AD681" s="130"/>
      <c r="AE681" s="136"/>
      <c r="AF681" s="5"/>
      <c r="AG681" s="140"/>
      <c r="AH681" s="126"/>
      <c r="AI681" s="155"/>
      <c r="AJ681" s="123"/>
      <c r="AK681" s="139"/>
      <c r="AL681" s="124"/>
      <c r="AM681" s="155"/>
      <c r="AN681" s="123"/>
      <c r="AO681" s="139"/>
      <c r="AP681" s="124"/>
      <c r="AQ681" s="122"/>
      <c r="AR681" s="123"/>
      <c r="AS681" s="139"/>
      <c r="AT681" s="124"/>
      <c r="AU681" s="122">
        <f>VLOOKUP(C681,'11'!$B$9:$H$521,3,FALSE)</f>
        <v>4.9328703703703701E-2</v>
      </c>
      <c r="AV681" s="123">
        <f>VLOOKUP(C681,'11'!$B$9:$H$521,4,FALSE)</f>
        <v>84</v>
      </c>
      <c r="AW681" s="139">
        <f>VLOOKUP(AV681,Баллы!$A$2:$B$101,2)+AX681/2</f>
        <v>11</v>
      </c>
      <c r="AX681" s="124">
        <f>VLOOKUP(C681,'11'!$B$9:$H$521,6,FALSE)</f>
        <v>8</v>
      </c>
    </row>
    <row r="682" spans="1:50">
      <c r="A682" s="245">
        <f>IF(D682=0," ",RANK(D682,$D$3:$D$1041,0))</f>
        <v>680</v>
      </c>
      <c r="B682" s="246">
        <v>680</v>
      </c>
      <c r="C682" s="283" t="s">
        <v>4664</v>
      </c>
      <c r="D682" s="115">
        <f>I682+M682+Q682+U682+Y682+AC682+AG682+AK682+AO682+AW682+AS682</f>
        <v>9</v>
      </c>
      <c r="E682" s="115">
        <f>J682+N682+R682+V682+Z682+AD682+AH682+AL682+AP682+AX682+AT682</f>
        <v>10</v>
      </c>
      <c r="F682" s="119">
        <f>COUNTA(H682,L682,P682,T682,X682,AB682,AF682,AJ682,AN682,AV682,AR682)</f>
        <v>1</v>
      </c>
      <c r="G682" s="125"/>
      <c r="H682" s="5"/>
      <c r="I682" s="140"/>
      <c r="J682" s="126"/>
      <c r="K682" s="121"/>
      <c r="L682" s="5"/>
      <c r="M682" s="140"/>
      <c r="N682" s="130"/>
      <c r="O682" s="125"/>
      <c r="P682" s="5"/>
      <c r="Q682" s="140"/>
      <c r="R682" s="126"/>
      <c r="S682" s="121"/>
      <c r="T682" s="5"/>
      <c r="U682" s="140"/>
      <c r="V682" s="130"/>
      <c r="W682" s="136"/>
      <c r="X682" s="5"/>
      <c r="Y682" s="140"/>
      <c r="Z682" s="126"/>
      <c r="AA682" s="171"/>
      <c r="AB682" s="5"/>
      <c r="AC682" s="140"/>
      <c r="AD682" s="130"/>
      <c r="AE682" s="136"/>
      <c r="AF682" s="5"/>
      <c r="AG682" s="140"/>
      <c r="AH682" s="126"/>
      <c r="AI682" s="155"/>
      <c r="AJ682" s="123"/>
      <c r="AK682" s="139"/>
      <c r="AL682" s="124"/>
      <c r="AM682" s="155">
        <f>VLOOKUP(C682,'9'!$B$2:$H$1187,3,FALSE)</f>
        <v>4.5787037037037036E-2</v>
      </c>
      <c r="AN682" s="123">
        <f>VLOOKUP(C682,'9'!$B$2:$H$1187,4,FALSE)</f>
        <v>87</v>
      </c>
      <c r="AO682" s="139">
        <f>VLOOKUP(AN682,Баллы!$A$2:$B$101,2)+AP682/2</f>
        <v>9</v>
      </c>
      <c r="AP682" s="124">
        <f>VLOOKUP(C682,'9'!$B$2:$H$1187,6,FALSE)</f>
        <v>10</v>
      </c>
      <c r="AQ682" s="122"/>
      <c r="AR682" s="123"/>
      <c r="AS682" s="139"/>
      <c r="AT682" s="124"/>
      <c r="AU682" s="122"/>
      <c r="AV682" s="123"/>
      <c r="AW682" s="139"/>
      <c r="AX682" s="124"/>
    </row>
    <row r="683" spans="1:50">
      <c r="A683" s="245">
        <f>IF(D683=0," ",RANK(D683,$D$3:$D$1041,0))</f>
        <v>681</v>
      </c>
      <c r="B683" s="246">
        <v>681</v>
      </c>
      <c r="C683" s="104" t="s">
        <v>141</v>
      </c>
      <c r="D683" s="115">
        <f>I683+M683+Q683+U683+Y683+AC683+AG683+AK683+AO683+AW683+AS683</f>
        <v>8.5</v>
      </c>
      <c r="E683" s="115">
        <f>J683+N683+R683+V683+Z683+AD683+AH683+AL683+AP683+AX683+AT683</f>
        <v>15</v>
      </c>
      <c r="F683" s="119">
        <f>COUNTA(H683,L683,P683,T683,X683,AB683,AF683,AJ683,AN683,AV683,AR683)</f>
        <v>1</v>
      </c>
      <c r="G683" s="125"/>
      <c r="H683" s="5"/>
      <c r="I683" s="140"/>
      <c r="J683" s="126"/>
      <c r="K683" s="121">
        <f>VLOOKUP(C683,'2'!$B$101:$H$575,3,FALSE)</f>
        <v>8.3657407407407403E-2</v>
      </c>
      <c r="L683" s="5">
        <f>VLOOKUP(C683,'2'!$B$101:$H$575,4,FALSE)</f>
        <v>90</v>
      </c>
      <c r="M683" s="140">
        <f>VLOOKUP(L683,Баллы!$A$2:$B$101,2)+N683/2</f>
        <v>8.5</v>
      </c>
      <c r="N683" s="130">
        <f>VLOOKUP(C683,'2'!$B$101:$H$575,6,FALSE)</f>
        <v>15</v>
      </c>
      <c r="O683" s="125"/>
      <c r="P683" s="5"/>
      <c r="Q683" s="140"/>
      <c r="R683" s="126"/>
      <c r="S683" s="121"/>
      <c r="T683" s="5"/>
      <c r="U683" s="140"/>
      <c r="V683" s="130"/>
      <c r="W683" s="136"/>
      <c r="X683" s="5"/>
      <c r="Y683" s="140"/>
      <c r="Z683" s="126"/>
      <c r="AA683" s="171"/>
      <c r="AB683" s="5"/>
      <c r="AC683" s="140"/>
      <c r="AD683" s="130"/>
      <c r="AE683" s="136"/>
      <c r="AF683" s="5"/>
      <c r="AG683" s="140"/>
      <c r="AH683" s="126"/>
      <c r="AI683" s="155"/>
      <c r="AJ683" s="123"/>
      <c r="AK683" s="139"/>
      <c r="AL683" s="124"/>
      <c r="AM683" s="155"/>
      <c r="AN683" s="123"/>
      <c r="AO683" s="139"/>
      <c r="AP683" s="124"/>
      <c r="AQ683" s="122"/>
      <c r="AR683" s="123"/>
      <c r="AS683" s="139"/>
      <c r="AT683" s="124"/>
      <c r="AU683" s="122"/>
      <c r="AV683" s="123"/>
      <c r="AW683" s="139"/>
      <c r="AX683" s="124"/>
    </row>
    <row r="684" spans="1:50">
      <c r="A684" s="245">
        <f>IF(D684=0," ",RANK(D684,$D$3:$D$1041,0))</f>
        <v>681</v>
      </c>
      <c r="B684" s="246">
        <v>681</v>
      </c>
      <c r="C684" s="104" t="s">
        <v>982</v>
      </c>
      <c r="D684" s="115">
        <f>I684+M684+Q684+U684+Y684+AC684+AG684+AK684+AO684+AW684+AS684</f>
        <v>8.5</v>
      </c>
      <c r="E684" s="115">
        <f>J684+N684+R684+V684+Z684+AD684+AH684+AL684+AP684+AX684+AT684</f>
        <v>15</v>
      </c>
      <c r="F684" s="119">
        <f>COUNTA(H684,L684,P684,T684,X684,AB684,AF684,AJ684,AN684,AV684,AR684)</f>
        <v>1</v>
      </c>
      <c r="G684" s="125"/>
      <c r="H684" s="5"/>
      <c r="I684" s="140"/>
      <c r="J684" s="126"/>
      <c r="K684" s="121">
        <f>VLOOKUP(C684,'2'!$B$101:$H$575,3,FALSE)</f>
        <v>8.7129629629629626E-2</v>
      </c>
      <c r="L684" s="5">
        <f>VLOOKUP(C684,'2'!$B$101:$H$575,4,FALSE)</f>
        <v>93</v>
      </c>
      <c r="M684" s="140">
        <f>VLOOKUP(L684,Баллы!$A$2:$B$101,2)+N684/2</f>
        <v>8.5</v>
      </c>
      <c r="N684" s="130">
        <f>VLOOKUP(C684,'2'!$B$101:$H$575,6,FALSE)</f>
        <v>15</v>
      </c>
      <c r="O684" s="125"/>
      <c r="P684" s="5"/>
      <c r="Q684" s="140"/>
      <c r="R684" s="126"/>
      <c r="S684" s="121"/>
      <c r="T684" s="5"/>
      <c r="U684" s="140"/>
      <c r="V684" s="130"/>
      <c r="W684" s="136"/>
      <c r="X684" s="5"/>
      <c r="Y684" s="140"/>
      <c r="Z684" s="126"/>
      <c r="AA684" s="171"/>
      <c r="AB684" s="5"/>
      <c r="AC684" s="140"/>
      <c r="AD684" s="130"/>
      <c r="AE684" s="136"/>
      <c r="AF684" s="5"/>
      <c r="AG684" s="140"/>
      <c r="AH684" s="126"/>
      <c r="AI684" s="155"/>
      <c r="AJ684" s="123"/>
      <c r="AK684" s="139"/>
      <c r="AL684" s="124"/>
      <c r="AM684" s="155"/>
      <c r="AN684" s="123"/>
      <c r="AO684" s="139"/>
      <c r="AP684" s="124"/>
      <c r="AQ684" s="122"/>
      <c r="AR684" s="123"/>
      <c r="AS684" s="139"/>
      <c r="AT684" s="124"/>
      <c r="AU684" s="122"/>
      <c r="AV684" s="123"/>
      <c r="AW684" s="139"/>
      <c r="AX684" s="124"/>
    </row>
    <row r="685" spans="1:50">
      <c r="A685" s="245">
        <f>IF(D685=0," ",RANK(D685,$D$3:$D$1041,0))</f>
        <v>681</v>
      </c>
      <c r="B685" s="246">
        <v>683</v>
      </c>
      <c r="C685" s="107" t="s">
        <v>2099</v>
      </c>
      <c r="D685" s="115">
        <f>I685+M685+Q685+U685+Y685+AC685+AG685+AK685+AO685+AW685+AS685</f>
        <v>8.5</v>
      </c>
      <c r="E685" s="115">
        <f>J685+N685+R685+V685+Z685+AD685+AH685+AL685+AP685+AX685+AT685</f>
        <v>5</v>
      </c>
      <c r="F685" s="119">
        <f>COUNTA(H685,L685,P685,T685,X685,AB685,AF685,AJ685,AN685,AV685,AR685)</f>
        <v>1</v>
      </c>
      <c r="G685" s="125"/>
      <c r="H685" s="5"/>
      <c r="I685" s="140"/>
      <c r="J685" s="126"/>
      <c r="K685" s="121"/>
      <c r="L685" s="5"/>
      <c r="M685" s="140"/>
      <c r="N685" s="130"/>
      <c r="O685" s="125"/>
      <c r="P685" s="5"/>
      <c r="Q685" s="140"/>
      <c r="R685" s="126"/>
      <c r="S685" s="121">
        <f>VLOOKUP(C685,'4'!$B$2:$I$1053,3,FALSE)</f>
        <v>2.0578703703703703E-2</v>
      </c>
      <c r="T685" s="5">
        <f>VLOOKUP(C685,'4'!$B$2:$I$1053,4,FALSE)</f>
        <v>85</v>
      </c>
      <c r="U685" s="140">
        <f>VLOOKUP(T685,Баллы!$A$2:$B$101,2)+V685/2</f>
        <v>8.5</v>
      </c>
      <c r="V685" s="130">
        <f>VLOOKUP(C685,'4'!$B$2:$I$1053,6,FALSE)</f>
        <v>5</v>
      </c>
      <c r="W685" s="136"/>
      <c r="X685" s="5"/>
      <c r="Y685" s="140"/>
      <c r="Z685" s="126"/>
      <c r="AA685" s="171"/>
      <c r="AB685" s="5"/>
      <c r="AC685" s="140"/>
      <c r="AD685" s="130"/>
      <c r="AE685" s="136"/>
      <c r="AF685" s="5"/>
      <c r="AG685" s="140"/>
      <c r="AH685" s="126"/>
      <c r="AI685" s="155"/>
      <c r="AJ685" s="123"/>
      <c r="AK685" s="139"/>
      <c r="AL685" s="124"/>
      <c r="AM685" s="155"/>
      <c r="AN685" s="123"/>
      <c r="AO685" s="139"/>
      <c r="AP685" s="124"/>
      <c r="AQ685" s="122"/>
      <c r="AR685" s="123"/>
      <c r="AS685" s="139"/>
      <c r="AT685" s="124"/>
      <c r="AU685" s="122"/>
      <c r="AV685" s="123"/>
      <c r="AW685" s="139"/>
      <c r="AX685" s="124"/>
    </row>
    <row r="686" spans="1:50">
      <c r="A686" s="245">
        <f>IF(D686=0," ",RANK(D686,$D$3:$D$1041,0))</f>
        <v>681</v>
      </c>
      <c r="B686" s="246">
        <v>683</v>
      </c>
      <c r="C686" s="283" t="s">
        <v>5145</v>
      </c>
      <c r="D686" s="115">
        <f>I686+M686+Q686+U686+Y686+AC686+AG686+AK686+AO686+AW686+AS686</f>
        <v>8.5</v>
      </c>
      <c r="E686" s="115">
        <f>J686+N686+R686+V686+Z686+AD686+AH686+AL686+AP686+AX686+AT686</f>
        <v>5</v>
      </c>
      <c r="F686" s="119">
        <f>COUNTA(H686,L686,P686,T686,X686,AB686,AF686,AJ686,AN686,AV686,AR686)</f>
        <v>1</v>
      </c>
      <c r="G686" s="125"/>
      <c r="H686" s="5"/>
      <c r="I686" s="140"/>
      <c r="J686" s="126"/>
      <c r="K686" s="121"/>
      <c r="L686" s="5"/>
      <c r="M686" s="140"/>
      <c r="N686" s="130"/>
      <c r="O686" s="125"/>
      <c r="P686" s="5"/>
      <c r="Q686" s="140"/>
      <c r="R686" s="126"/>
      <c r="S686" s="121"/>
      <c r="T686" s="5"/>
      <c r="U686" s="140"/>
      <c r="V686" s="130"/>
      <c r="W686" s="136"/>
      <c r="X686" s="5"/>
      <c r="Y686" s="140"/>
      <c r="Z686" s="126"/>
      <c r="AA686" s="171"/>
      <c r="AB686" s="5"/>
      <c r="AC686" s="140"/>
      <c r="AD686" s="130"/>
      <c r="AE686" s="136"/>
      <c r="AF686" s="5"/>
      <c r="AG686" s="140"/>
      <c r="AH686" s="126"/>
      <c r="AI686" s="155"/>
      <c r="AJ686" s="123"/>
      <c r="AK686" s="139"/>
      <c r="AL686" s="124"/>
      <c r="AM686" s="155">
        <f>VLOOKUP(C686,'9'!$B$2:$H$1187,3,FALSE)</f>
        <v>2.4525462962962964E-2</v>
      </c>
      <c r="AN686" s="123">
        <f>VLOOKUP(C686,'9'!$B$2:$H$1187,4,FALSE)</f>
        <v>85</v>
      </c>
      <c r="AO686" s="139">
        <f>VLOOKUP(AN686,Баллы!$A$2:$B$101,2)+AP686/2</f>
        <v>8.5</v>
      </c>
      <c r="AP686" s="124">
        <f>VLOOKUP(C686,'9'!$B$2:$H$1187,6,FALSE)</f>
        <v>5</v>
      </c>
      <c r="AQ686" s="122"/>
      <c r="AR686" s="123"/>
      <c r="AS686" s="139"/>
      <c r="AT686" s="124"/>
      <c r="AU686" s="122"/>
      <c r="AV686" s="123"/>
      <c r="AW686" s="139"/>
      <c r="AX686" s="124"/>
    </row>
    <row r="687" spans="1:50">
      <c r="A687" s="245">
        <f>IF(D687=0," ",RANK(D687,$D$3:$D$1041,0))</f>
        <v>685</v>
      </c>
      <c r="B687" s="246">
        <v>685</v>
      </c>
      <c r="C687" s="107" t="s">
        <v>1650</v>
      </c>
      <c r="D687" s="115">
        <f>I687+M687+Q687+U687+Y687+AC687+AG687+AK687+AO687+AW687+AS687</f>
        <v>8</v>
      </c>
      <c r="E687" s="115">
        <f>J687+N687+R687+V687+Z687+AD687+AH687+AL687+AP687+AX687+AT687</f>
        <v>10</v>
      </c>
      <c r="F687" s="119">
        <f>COUNTA(H687,L687,P687,T687,X687,AB687,AF687,AJ687,AN687,AV687,AR687)</f>
        <v>1</v>
      </c>
      <c r="G687" s="125"/>
      <c r="H687" s="5"/>
      <c r="I687" s="140"/>
      <c r="J687" s="126"/>
      <c r="K687" s="121"/>
      <c r="L687" s="5"/>
      <c r="M687" s="140"/>
      <c r="N687" s="130"/>
      <c r="O687" s="125"/>
      <c r="P687" s="5"/>
      <c r="Q687" s="140"/>
      <c r="R687" s="126"/>
      <c r="S687" s="121">
        <f>VLOOKUP(C687,'4'!$B$2:$I$1053,3,FALSE)</f>
        <v>4.6261574074074073E-2</v>
      </c>
      <c r="T687" s="14">
        <f>VLOOKUP(C687,'4'!$B$2:$I$1053,4,FALSE)</f>
        <v>88</v>
      </c>
      <c r="U687" s="140">
        <f>VLOOKUP(T687,Баллы!$A$2:$B$101,2)+V687/2</f>
        <v>8</v>
      </c>
      <c r="V687" s="130">
        <f>VLOOKUP(C687,'4'!$B$2:$I$1053,6,FALSE)</f>
        <v>10</v>
      </c>
      <c r="W687" s="136"/>
      <c r="X687" s="5"/>
      <c r="Y687" s="140"/>
      <c r="Z687" s="126"/>
      <c r="AA687" s="171"/>
      <c r="AB687" s="5"/>
      <c r="AC687" s="140"/>
      <c r="AD687" s="130"/>
      <c r="AE687" s="136"/>
      <c r="AF687" s="5"/>
      <c r="AG687" s="140"/>
      <c r="AH687" s="126"/>
      <c r="AI687" s="155"/>
      <c r="AJ687" s="123"/>
      <c r="AK687" s="139"/>
      <c r="AL687" s="124"/>
      <c r="AM687" s="155"/>
      <c r="AN687" s="123"/>
      <c r="AO687" s="139"/>
      <c r="AP687" s="124"/>
      <c r="AQ687" s="122"/>
      <c r="AR687" s="123"/>
      <c r="AS687" s="139"/>
      <c r="AT687" s="124"/>
      <c r="AU687" s="122"/>
      <c r="AV687" s="123"/>
      <c r="AW687" s="139"/>
      <c r="AX687" s="124"/>
    </row>
    <row r="688" spans="1:50">
      <c r="A688" s="245">
        <f>IF(D688=0," ",RANK(D688,$D$3:$D$1041,0))</f>
        <v>685</v>
      </c>
      <c r="B688" s="246">
        <v>685</v>
      </c>
      <c r="C688" s="283" t="s">
        <v>4666</v>
      </c>
      <c r="D688" s="115">
        <f>I688+M688+Q688+U688+Y688+AC688+AG688+AK688+AO688+AW688+AS688</f>
        <v>8</v>
      </c>
      <c r="E688" s="115">
        <f>J688+N688+R688+V688+Z688+AD688+AH688+AL688+AP688+AX688+AT688</f>
        <v>10</v>
      </c>
      <c r="F688" s="119">
        <f>COUNTA(H688,L688,P688,T688,X688,AB688,AF688,AJ688,AN688,AV688,AR688)</f>
        <v>1</v>
      </c>
      <c r="G688" s="125"/>
      <c r="H688" s="5"/>
      <c r="I688" s="140"/>
      <c r="J688" s="126"/>
      <c r="K688" s="121"/>
      <c r="L688" s="5"/>
      <c r="M688" s="140"/>
      <c r="N688" s="130"/>
      <c r="O688" s="125"/>
      <c r="P688" s="5"/>
      <c r="Q688" s="140"/>
      <c r="R688" s="126"/>
      <c r="S688" s="121"/>
      <c r="T688" s="5"/>
      <c r="U688" s="140"/>
      <c r="V688" s="130"/>
      <c r="W688" s="136"/>
      <c r="X688" s="5"/>
      <c r="Y688" s="140"/>
      <c r="Z688" s="126"/>
      <c r="AA688" s="171"/>
      <c r="AB688" s="5"/>
      <c r="AC688" s="140"/>
      <c r="AD688" s="130"/>
      <c r="AE688" s="136"/>
      <c r="AF688" s="5"/>
      <c r="AG688" s="140"/>
      <c r="AH688" s="126"/>
      <c r="AI688" s="155"/>
      <c r="AJ688" s="123"/>
      <c r="AK688" s="139"/>
      <c r="AL688" s="124"/>
      <c r="AM688" s="155">
        <f>VLOOKUP(C688,'9'!$B$2:$H$1187,3,FALSE)</f>
        <v>4.6319444444444448E-2</v>
      </c>
      <c r="AN688" s="123">
        <f>VLOOKUP(C688,'9'!$B$2:$H$1187,4,FALSE)</f>
        <v>88</v>
      </c>
      <c r="AO688" s="139">
        <f>VLOOKUP(AN688,Баллы!$A$2:$B$101,2)+AP688/2</f>
        <v>8</v>
      </c>
      <c r="AP688" s="124">
        <f>VLOOKUP(C688,'9'!$B$2:$H$1187,6,FALSE)</f>
        <v>10</v>
      </c>
      <c r="AQ688" s="122"/>
      <c r="AR688" s="123"/>
      <c r="AS688" s="139"/>
      <c r="AT688" s="124"/>
      <c r="AU688" s="122"/>
      <c r="AV688" s="123"/>
      <c r="AW688" s="139"/>
      <c r="AX688" s="124"/>
    </row>
    <row r="689" spans="1:50">
      <c r="A689" s="245">
        <f>IF(D689=0," ",RANK(D689,$D$3:$D$1041,0))</f>
        <v>685</v>
      </c>
      <c r="B689" s="246">
        <v>687</v>
      </c>
      <c r="C689" s="104" t="s">
        <v>6293</v>
      </c>
      <c r="D689" s="115">
        <f>I689+M689+Q689+U689+Y689+AC689+AG689+AK689+AO689+AW689+AS689</f>
        <v>8</v>
      </c>
      <c r="E689" s="115">
        <f>J689+N689+R689+V689+Z689+AD689+AH689+AL689+AP689+AX689+AT689</f>
        <v>8</v>
      </c>
      <c r="F689" s="119">
        <f>COUNTA(H689,L689,P689,T689,X689,AB689,AF689,AJ689,AN689,AV689,AR689)</f>
        <v>1</v>
      </c>
      <c r="G689" s="125"/>
      <c r="H689" s="5"/>
      <c r="I689" s="140"/>
      <c r="J689" s="126"/>
      <c r="K689" s="121"/>
      <c r="L689" s="5"/>
      <c r="M689" s="140"/>
      <c r="N689" s="130"/>
      <c r="O689" s="125"/>
      <c r="P689" s="5"/>
      <c r="Q689" s="140"/>
      <c r="R689" s="126"/>
      <c r="S689" s="121"/>
      <c r="T689" s="5"/>
      <c r="U689" s="140"/>
      <c r="V689" s="130"/>
      <c r="W689" s="136"/>
      <c r="X689" s="5"/>
      <c r="Y689" s="140"/>
      <c r="Z689" s="126"/>
      <c r="AA689" s="171"/>
      <c r="AB689" s="5"/>
      <c r="AC689" s="140"/>
      <c r="AD689" s="130"/>
      <c r="AE689" s="136"/>
      <c r="AF689" s="5"/>
      <c r="AG689" s="140"/>
      <c r="AH689" s="126"/>
      <c r="AI689" s="155"/>
      <c r="AJ689" s="123"/>
      <c r="AK689" s="139"/>
      <c r="AL689" s="124"/>
      <c r="AM689" s="155"/>
      <c r="AN689" s="123"/>
      <c r="AO689" s="139"/>
      <c r="AP689" s="124"/>
      <c r="AQ689" s="122"/>
      <c r="AR689" s="123"/>
      <c r="AS689" s="139"/>
      <c r="AT689" s="124"/>
      <c r="AU689" s="122">
        <f>VLOOKUP(C689,'11'!$B$9:$H$521,3,FALSE)</f>
        <v>5.1261574074074077E-2</v>
      </c>
      <c r="AV689" s="123">
        <f>VLOOKUP(C689,'11'!$B$9:$H$521,4,FALSE)</f>
        <v>87</v>
      </c>
      <c r="AW689" s="139">
        <f>VLOOKUP(AV689,Баллы!$A$2:$B$101,2)+AX689/2</f>
        <v>8</v>
      </c>
      <c r="AX689" s="124">
        <f>VLOOKUP(C689,'11'!$B$9:$H$521,6,FALSE)</f>
        <v>8</v>
      </c>
    </row>
    <row r="690" spans="1:50">
      <c r="A690" s="245">
        <f>IF(D690=0," ",RANK(D690,$D$3:$D$1041,0))</f>
        <v>688</v>
      </c>
      <c r="B690" s="246">
        <v>688</v>
      </c>
      <c r="C690" s="104" t="s">
        <v>864</v>
      </c>
      <c r="D690" s="115">
        <f>I690+M690+Q690+U690+Y690+AC690+AG690+AK690+AO690+AW690+AS690</f>
        <v>7.5</v>
      </c>
      <c r="E690" s="115">
        <f>J690+N690+R690+V690+Z690+AD690+AH690+AL690+AP690+AX690+AT690</f>
        <v>5</v>
      </c>
      <c r="F690" s="119">
        <f>COUNTA(H690,L690,P690,T690,X690,AB690,AF690,AJ690,AN690,AV690,AR690)</f>
        <v>1</v>
      </c>
      <c r="G690" s="125"/>
      <c r="H690" s="5"/>
      <c r="I690" s="140"/>
      <c r="J690" s="126"/>
      <c r="K690" s="121">
        <f>VLOOKUP(C690,'2'!$B$101:$H$575,3,FALSE)</f>
        <v>3.3854166666666664E-2</v>
      </c>
      <c r="L690" s="5">
        <f>VLOOKUP(C690,'2'!$B$101:$H$575,4,FALSE)</f>
        <v>86</v>
      </c>
      <c r="M690" s="140">
        <f>VLOOKUP(L690,Баллы!$A$2:$B$101,2)+N690/2</f>
        <v>7.5</v>
      </c>
      <c r="N690" s="130">
        <f>VLOOKUP(C690,'2'!$B$101:$H$575,6,FALSE)</f>
        <v>5</v>
      </c>
      <c r="O690" s="125"/>
      <c r="P690" s="5"/>
      <c r="Q690" s="140"/>
      <c r="R690" s="126"/>
      <c r="S690" s="121"/>
      <c r="T690" s="5"/>
      <c r="U690" s="140"/>
      <c r="V690" s="130"/>
      <c r="W690" s="136"/>
      <c r="X690" s="5"/>
      <c r="Y690" s="140"/>
      <c r="Z690" s="126"/>
      <c r="AA690" s="171"/>
      <c r="AB690" s="5"/>
      <c r="AC690" s="140"/>
      <c r="AD690" s="130"/>
      <c r="AE690" s="136"/>
      <c r="AF690" s="5"/>
      <c r="AG690" s="140"/>
      <c r="AH690" s="126"/>
      <c r="AI690" s="155"/>
      <c r="AJ690" s="123"/>
      <c r="AK690" s="139"/>
      <c r="AL690" s="124"/>
      <c r="AM690" s="155"/>
      <c r="AN690" s="123"/>
      <c r="AO690" s="139"/>
      <c r="AP690" s="124"/>
      <c r="AQ690" s="122"/>
      <c r="AR690" s="123"/>
      <c r="AS690" s="139"/>
      <c r="AT690" s="124"/>
      <c r="AU690" s="122"/>
      <c r="AV690" s="123"/>
      <c r="AW690" s="139"/>
      <c r="AX690" s="124"/>
    </row>
    <row r="691" spans="1:50">
      <c r="A691" s="245">
        <f>IF(D691=0," ",RANK(D691,$D$3:$D$1041,0))</f>
        <v>688</v>
      </c>
      <c r="B691" s="246">
        <v>688</v>
      </c>
      <c r="C691" s="283" t="s">
        <v>5147</v>
      </c>
      <c r="D691" s="115">
        <f>I691+M691+Q691+U691+Y691+AC691+AG691+AK691+AO691+AW691+AS691</f>
        <v>7.5</v>
      </c>
      <c r="E691" s="115">
        <f>J691+N691+R691+V691+Z691+AD691+AH691+AL691+AP691+AX691+AT691</f>
        <v>5</v>
      </c>
      <c r="F691" s="119">
        <f>COUNTA(H691,L691,P691,T691,X691,AB691,AF691,AJ691,AN691,AV691,AR691)</f>
        <v>1</v>
      </c>
      <c r="G691" s="125"/>
      <c r="H691" s="5"/>
      <c r="I691" s="140"/>
      <c r="J691" s="126"/>
      <c r="K691" s="121"/>
      <c r="L691" s="5"/>
      <c r="M691" s="140"/>
      <c r="N691" s="130"/>
      <c r="O691" s="125"/>
      <c r="P691" s="5"/>
      <c r="Q691" s="140"/>
      <c r="R691" s="126"/>
      <c r="S691" s="121"/>
      <c r="T691" s="5"/>
      <c r="U691" s="140"/>
      <c r="V691" s="130"/>
      <c r="W691" s="136"/>
      <c r="X691" s="5"/>
      <c r="Y691" s="140"/>
      <c r="Z691" s="126"/>
      <c r="AA691" s="171"/>
      <c r="AB691" s="5"/>
      <c r="AC691" s="140"/>
      <c r="AD691" s="130"/>
      <c r="AE691" s="136"/>
      <c r="AF691" s="5"/>
      <c r="AG691" s="140"/>
      <c r="AH691" s="126"/>
      <c r="AI691" s="155"/>
      <c r="AJ691" s="123"/>
      <c r="AK691" s="139"/>
      <c r="AL691" s="124"/>
      <c r="AM691" s="155">
        <f>VLOOKUP(C691,'9'!$B$2:$H$1187,3,FALSE)</f>
        <v>2.3587962962962963E-2</v>
      </c>
      <c r="AN691" s="123">
        <f>VLOOKUP(C691,'9'!$B$2:$H$1187,4,FALSE)</f>
        <v>86</v>
      </c>
      <c r="AO691" s="139">
        <f>VLOOKUP(AN691,Баллы!$A$2:$B$101,2)+AP691/2</f>
        <v>7.5</v>
      </c>
      <c r="AP691" s="124">
        <f>VLOOKUP(C691,'9'!$B$2:$H$1187,6,FALSE)</f>
        <v>5</v>
      </c>
      <c r="AQ691" s="122"/>
      <c r="AR691" s="123"/>
      <c r="AS691" s="139"/>
      <c r="AT691" s="124"/>
      <c r="AU691" s="122"/>
      <c r="AV691" s="123"/>
      <c r="AW691" s="139"/>
      <c r="AX691" s="124"/>
    </row>
    <row r="692" spans="1:50">
      <c r="A692" s="245">
        <f>IF(D692=0," ",RANK(D692,$D$3:$D$1041,0))</f>
        <v>690</v>
      </c>
      <c r="B692" s="246">
        <v>690</v>
      </c>
      <c r="C692" s="107" t="s">
        <v>2291</v>
      </c>
      <c r="D692" s="115">
        <f>I692+M692+Q692+U692+Y692+AC692+AG692+AK692+AO692+AW692+AS692</f>
        <v>7</v>
      </c>
      <c r="E692" s="115">
        <f>J692+N692+R692+V692+Z692+AD692+AH692+AL692+AP692+AX692+AT692</f>
        <v>10</v>
      </c>
      <c r="F692" s="119">
        <f>COUNTA(H692,L692,P692,T692,X692,AB692,AF692,AJ692,AN692,AV692,AR692)</f>
        <v>2</v>
      </c>
      <c r="G692" s="125"/>
      <c r="H692" s="5"/>
      <c r="I692" s="140"/>
      <c r="J692" s="126"/>
      <c r="K692" s="121"/>
      <c r="L692" s="5"/>
      <c r="M692" s="140"/>
      <c r="N692" s="130"/>
      <c r="O692" s="125"/>
      <c r="P692" s="5"/>
      <c r="Q692" s="140"/>
      <c r="R692" s="126"/>
      <c r="S692" s="121">
        <f>VLOOKUP(C692,'4'!$B$2:$I$1053,3,FALSE)</f>
        <v>2.119212962962963E-2</v>
      </c>
      <c r="T692" s="5">
        <f>VLOOKUP(C692,'4'!$B$2:$I$1053,4,FALSE)</f>
        <v>98</v>
      </c>
      <c r="U692" s="140">
        <f>VLOOKUP(T692,Баллы!$A$2:$B$101,2)+V692/2</f>
        <v>3.5</v>
      </c>
      <c r="V692" s="130">
        <f>VLOOKUP(C692,'4'!$B$2:$I$1053,6,FALSE)</f>
        <v>5</v>
      </c>
      <c r="W692" s="136"/>
      <c r="X692" s="5"/>
      <c r="Y692" s="140"/>
      <c r="Z692" s="126"/>
      <c r="AA692" s="171"/>
      <c r="AB692" s="5"/>
      <c r="AC692" s="140"/>
      <c r="AD692" s="130"/>
      <c r="AE692" s="136"/>
      <c r="AF692" s="5"/>
      <c r="AG692" s="140"/>
      <c r="AH692" s="126"/>
      <c r="AI692" s="155"/>
      <c r="AJ692" s="123"/>
      <c r="AK692" s="139"/>
      <c r="AL692" s="124"/>
      <c r="AM692" s="155">
        <f>VLOOKUP(C692,'9'!$B$2:$H$1187,3,FALSE)</f>
        <v>2.5729166666666668E-2</v>
      </c>
      <c r="AN692" s="123">
        <f>VLOOKUP(C692,'9'!$B$2:$H$1187,4,FALSE)</f>
        <v>125</v>
      </c>
      <c r="AO692" s="139">
        <f>VLOOKUP(AN692,Баллы!$A$2:$B$101,2)+AP692/2</f>
        <v>3.5</v>
      </c>
      <c r="AP692" s="124">
        <f>VLOOKUP(C692,'9'!$B$2:$H$1187,6,FALSE)</f>
        <v>5</v>
      </c>
      <c r="AQ692" s="122"/>
      <c r="AR692" s="123"/>
      <c r="AS692" s="139"/>
      <c r="AT692" s="124"/>
      <c r="AU692" s="122"/>
      <c r="AV692" s="123"/>
      <c r="AW692" s="139"/>
      <c r="AX692" s="124"/>
    </row>
    <row r="693" spans="1:50">
      <c r="A693" s="245">
        <f>IF(D693=0," ",RANK(D693,$D$3:$D$1041,0))</f>
        <v>690</v>
      </c>
      <c r="B693" s="246">
        <v>691</v>
      </c>
      <c r="C693" s="107" t="s">
        <v>2053</v>
      </c>
      <c r="D693" s="115">
        <f>I693+M693+Q693+U693+Y693+AC693+AG693+AK693+AO693+AW693+AS693</f>
        <v>7</v>
      </c>
      <c r="E693" s="115">
        <f>J693+N693+R693+V693+Z693+AD693+AH693+AL693+AP693+AX693+AT693</f>
        <v>10</v>
      </c>
      <c r="F693" s="119">
        <f>COUNTA(H693,L693,P693,T693,X693,AB693,AF693,AJ693,AN693,AV693,AR693)</f>
        <v>1</v>
      </c>
      <c r="G693" s="125"/>
      <c r="H693" s="5"/>
      <c r="I693" s="140"/>
      <c r="J693" s="126"/>
      <c r="K693" s="121"/>
      <c r="L693" s="5"/>
      <c r="M693" s="140"/>
      <c r="N693" s="130"/>
      <c r="O693" s="125"/>
      <c r="P693" s="5"/>
      <c r="Q693" s="140"/>
      <c r="R693" s="126"/>
      <c r="S693" s="121">
        <f>VLOOKUP(C693,'4'!$B$2:$I$1053,3,FALSE)</f>
        <v>4.6342592592592595E-2</v>
      </c>
      <c r="T693" s="14">
        <f>VLOOKUP(C693,'4'!$B$2:$I$1053,4,FALSE)</f>
        <v>89</v>
      </c>
      <c r="U693" s="140">
        <f>VLOOKUP(T693,Баллы!$A$2:$B$101,2)+V693/2</f>
        <v>7</v>
      </c>
      <c r="V693" s="130">
        <f>VLOOKUP(C693,'4'!$B$2:$I$1053,6,FALSE)</f>
        <v>10</v>
      </c>
      <c r="W693" s="136"/>
      <c r="X693" s="5"/>
      <c r="Y693" s="140"/>
      <c r="Z693" s="126"/>
      <c r="AA693" s="171"/>
      <c r="AB693" s="5"/>
      <c r="AC693" s="140"/>
      <c r="AD693" s="130"/>
      <c r="AE693" s="136"/>
      <c r="AF693" s="5"/>
      <c r="AG693" s="140"/>
      <c r="AH693" s="126"/>
      <c r="AI693" s="155"/>
      <c r="AJ693" s="123"/>
      <c r="AK693" s="139"/>
      <c r="AL693" s="124"/>
      <c r="AM693" s="155"/>
      <c r="AN693" s="123"/>
      <c r="AO693" s="139"/>
      <c r="AP693" s="124"/>
      <c r="AQ693" s="122"/>
      <c r="AR693" s="123"/>
      <c r="AS693" s="139"/>
      <c r="AT693" s="124"/>
      <c r="AU693" s="122"/>
      <c r="AV693" s="123"/>
      <c r="AW693" s="139"/>
      <c r="AX693" s="124"/>
    </row>
    <row r="694" spans="1:50">
      <c r="A694" s="245">
        <f>IF(D694=0," ",RANK(D694,$D$3:$D$1041,0))</f>
        <v>690</v>
      </c>
      <c r="B694" s="246">
        <v>691</v>
      </c>
      <c r="C694" s="283" t="s">
        <v>4668</v>
      </c>
      <c r="D694" s="115">
        <f>I694+M694+Q694+U694+Y694+AC694+AG694+AK694+AO694+AW694+AS694</f>
        <v>7</v>
      </c>
      <c r="E694" s="115">
        <f>J694+N694+R694+V694+Z694+AD694+AH694+AL694+AP694+AX694+AT694</f>
        <v>10</v>
      </c>
      <c r="F694" s="119">
        <f>COUNTA(H694,L694,P694,T694,X694,AB694,AF694,AJ694,AN694,AV694,AR694)</f>
        <v>1</v>
      </c>
      <c r="G694" s="125"/>
      <c r="H694" s="5"/>
      <c r="I694" s="140"/>
      <c r="J694" s="126"/>
      <c r="K694" s="121"/>
      <c r="L694" s="5"/>
      <c r="M694" s="140"/>
      <c r="N694" s="130"/>
      <c r="O694" s="125"/>
      <c r="P694" s="5"/>
      <c r="Q694" s="140"/>
      <c r="R694" s="126"/>
      <c r="S694" s="121"/>
      <c r="T694" s="5"/>
      <c r="U694" s="140"/>
      <c r="V694" s="130"/>
      <c r="W694" s="136"/>
      <c r="X694" s="5"/>
      <c r="Y694" s="140"/>
      <c r="Z694" s="126"/>
      <c r="AA694" s="171"/>
      <c r="AB694" s="5"/>
      <c r="AC694" s="140"/>
      <c r="AD694" s="130"/>
      <c r="AE694" s="136"/>
      <c r="AF694" s="5"/>
      <c r="AG694" s="140"/>
      <c r="AH694" s="126"/>
      <c r="AI694" s="155"/>
      <c r="AJ694" s="123"/>
      <c r="AK694" s="139"/>
      <c r="AL694" s="124"/>
      <c r="AM694" s="155">
        <f>VLOOKUP(C694,'9'!$B$2:$H$1187,3,FALSE)</f>
        <v>4.4467592592592593E-2</v>
      </c>
      <c r="AN694" s="123">
        <f>VLOOKUP(C694,'9'!$B$2:$H$1187,4,FALSE)</f>
        <v>89</v>
      </c>
      <c r="AO694" s="139">
        <f>VLOOKUP(AN694,Баллы!$A$2:$B$101,2)+AP694/2</f>
        <v>7</v>
      </c>
      <c r="AP694" s="124">
        <f>VLOOKUP(C694,'9'!$B$2:$H$1187,6,FALSE)</f>
        <v>10</v>
      </c>
      <c r="AQ694" s="122"/>
      <c r="AR694" s="123"/>
      <c r="AS694" s="139"/>
      <c r="AT694" s="124"/>
      <c r="AU694" s="122"/>
      <c r="AV694" s="123"/>
      <c r="AW694" s="139"/>
      <c r="AX694" s="124"/>
    </row>
    <row r="695" spans="1:50">
      <c r="A695" s="245">
        <f>IF(D695=0," ",RANK(D695,$D$3:$D$1041,0))</f>
        <v>693</v>
      </c>
      <c r="B695" s="246">
        <v>693</v>
      </c>
      <c r="C695" s="107" t="s">
        <v>1945</v>
      </c>
      <c r="D695" s="115">
        <f>I695+M695+Q695+U695+Y695+AC695+AG695+AK695+AO695+AW695+AS695</f>
        <v>6.5</v>
      </c>
      <c r="E695" s="115">
        <f>J695+N695+R695+V695+Z695+AD695+AH695+AL695+AP695+AX695+AT695</f>
        <v>5</v>
      </c>
      <c r="F695" s="119">
        <f>COUNTA(H695,L695,P695,T695,X695,AB695,AF695,AJ695,AN695,AV695,AR695)</f>
        <v>1</v>
      </c>
      <c r="G695" s="125"/>
      <c r="H695" s="5"/>
      <c r="I695" s="140"/>
      <c r="J695" s="126"/>
      <c r="K695" s="121"/>
      <c r="L695" s="5"/>
      <c r="M695" s="140"/>
      <c r="N695" s="130"/>
      <c r="O695" s="125"/>
      <c r="P695" s="5"/>
      <c r="Q695" s="140"/>
      <c r="R695" s="126"/>
      <c r="S695" s="121">
        <f>VLOOKUP(C695,'4'!$B$2:$I$1053,3,FALSE)</f>
        <v>2.0659722222222222E-2</v>
      </c>
      <c r="T695" s="5">
        <f>VLOOKUP(C695,'4'!$B$2:$I$1053,4,FALSE)</f>
        <v>87</v>
      </c>
      <c r="U695" s="140">
        <f>VLOOKUP(T695,Баллы!$A$2:$B$101,2)+V695/2</f>
        <v>6.5</v>
      </c>
      <c r="V695" s="130">
        <f>VLOOKUP(C695,'4'!$B$2:$I$1053,6,FALSE)</f>
        <v>5</v>
      </c>
      <c r="W695" s="136"/>
      <c r="X695" s="5"/>
      <c r="Y695" s="140"/>
      <c r="Z695" s="126"/>
      <c r="AA695" s="171"/>
      <c r="AB695" s="5"/>
      <c r="AC695" s="140"/>
      <c r="AD695" s="130"/>
      <c r="AE695" s="136"/>
      <c r="AF695" s="5"/>
      <c r="AG695" s="140"/>
      <c r="AH695" s="126"/>
      <c r="AI695" s="155"/>
      <c r="AJ695" s="123"/>
      <c r="AK695" s="139"/>
      <c r="AL695" s="124"/>
      <c r="AM695" s="155"/>
      <c r="AN695" s="123"/>
      <c r="AO695" s="139"/>
      <c r="AP695" s="124"/>
      <c r="AQ695" s="122"/>
      <c r="AR695" s="123"/>
      <c r="AS695" s="139"/>
      <c r="AT695" s="124"/>
      <c r="AU695" s="122"/>
      <c r="AV695" s="123"/>
      <c r="AW695" s="139"/>
      <c r="AX695" s="124"/>
    </row>
    <row r="696" spans="1:50">
      <c r="A696" s="245">
        <f>IF(D696=0," ",RANK(D696,$D$3:$D$1041,0))</f>
        <v>693</v>
      </c>
      <c r="B696" s="246">
        <v>693</v>
      </c>
      <c r="C696" s="283" t="s">
        <v>5148</v>
      </c>
      <c r="D696" s="115">
        <f>I696+M696+Q696+U696+Y696+AC696+AG696+AK696+AO696+AW696+AS696</f>
        <v>6.5</v>
      </c>
      <c r="E696" s="115">
        <f>J696+N696+R696+V696+Z696+AD696+AH696+AL696+AP696+AX696+AT696</f>
        <v>5</v>
      </c>
      <c r="F696" s="119">
        <f>COUNTA(H696,L696,P696,T696,X696,AB696,AF696,AJ696,AN696,AV696,AR696)</f>
        <v>1</v>
      </c>
      <c r="G696" s="125"/>
      <c r="H696" s="5"/>
      <c r="I696" s="140"/>
      <c r="J696" s="126"/>
      <c r="K696" s="121"/>
      <c r="L696" s="5"/>
      <c r="M696" s="140"/>
      <c r="N696" s="130"/>
      <c r="O696" s="125"/>
      <c r="P696" s="5"/>
      <c r="Q696" s="140"/>
      <c r="R696" s="126"/>
      <c r="S696" s="121"/>
      <c r="T696" s="5"/>
      <c r="U696" s="140"/>
      <c r="V696" s="130"/>
      <c r="W696" s="136"/>
      <c r="X696" s="5"/>
      <c r="Y696" s="140"/>
      <c r="Z696" s="126"/>
      <c r="AA696" s="171"/>
      <c r="AB696" s="5"/>
      <c r="AC696" s="140"/>
      <c r="AD696" s="130"/>
      <c r="AE696" s="136"/>
      <c r="AF696" s="5"/>
      <c r="AG696" s="140"/>
      <c r="AH696" s="126"/>
      <c r="AI696" s="155"/>
      <c r="AJ696" s="123"/>
      <c r="AK696" s="139"/>
      <c r="AL696" s="124"/>
      <c r="AM696" s="155">
        <f>VLOOKUP(C696,'9'!$B$2:$H$1187,3,FALSE)</f>
        <v>2.3877314814814816E-2</v>
      </c>
      <c r="AN696" s="123">
        <f>VLOOKUP(C696,'9'!$B$2:$H$1187,4,FALSE)</f>
        <v>87</v>
      </c>
      <c r="AO696" s="139">
        <f>VLOOKUP(AN696,Баллы!$A$2:$B$101,2)+AP696/2</f>
        <v>6.5</v>
      </c>
      <c r="AP696" s="124">
        <f>VLOOKUP(C696,'9'!$B$2:$H$1187,6,FALSE)</f>
        <v>5</v>
      </c>
      <c r="AQ696" s="122"/>
      <c r="AR696" s="123"/>
      <c r="AS696" s="139"/>
      <c r="AT696" s="124"/>
      <c r="AU696" s="122"/>
      <c r="AV696" s="123"/>
      <c r="AW696" s="139"/>
      <c r="AX696" s="124"/>
    </row>
    <row r="697" spans="1:50">
      <c r="A697" s="245">
        <f>IF(D697=0," ",RANK(D697,$D$3:$D$1041,0))</f>
        <v>695</v>
      </c>
      <c r="B697" s="246">
        <v>695</v>
      </c>
      <c r="C697" s="107" t="s">
        <v>2434</v>
      </c>
      <c r="D697" s="115">
        <f>I697+M697+Q697+U697+Y697+AC697+AG697+AK697+AO697+AW697+AS697</f>
        <v>6</v>
      </c>
      <c r="E697" s="115">
        <f>J697+N697+R697+V697+Z697+AD697+AH697+AL697+AP697+AX697+AT697</f>
        <v>10</v>
      </c>
      <c r="F697" s="119">
        <f>COUNTA(H697,L697,P697,T697,X697,AB697,AF697,AJ697,AN697,AV697,AR697)</f>
        <v>1</v>
      </c>
      <c r="G697" s="125"/>
      <c r="H697" s="5"/>
      <c r="I697" s="140"/>
      <c r="J697" s="126"/>
      <c r="K697" s="121"/>
      <c r="L697" s="5"/>
      <c r="M697" s="140"/>
      <c r="N697" s="130"/>
      <c r="O697" s="125"/>
      <c r="P697" s="5"/>
      <c r="Q697" s="140"/>
      <c r="R697" s="126"/>
      <c r="S697" s="121">
        <f>VLOOKUP(C697,'4'!$B$2:$I$1053,3,FALSE)</f>
        <v>4.6365740740740742E-2</v>
      </c>
      <c r="T697" s="14">
        <f>VLOOKUP(C697,'4'!$B$2:$I$1053,4,FALSE)</f>
        <v>90</v>
      </c>
      <c r="U697" s="140">
        <f>VLOOKUP(T697,Баллы!$A$2:$B$101,2)+V697/2</f>
        <v>6</v>
      </c>
      <c r="V697" s="130">
        <f>VLOOKUP(C697,'4'!$B$2:$I$1053,6,FALSE)</f>
        <v>10</v>
      </c>
      <c r="W697" s="136"/>
      <c r="X697" s="5"/>
      <c r="Y697" s="140"/>
      <c r="Z697" s="126"/>
      <c r="AA697" s="171"/>
      <c r="AB697" s="5"/>
      <c r="AC697" s="140"/>
      <c r="AD697" s="130"/>
      <c r="AE697" s="136"/>
      <c r="AF697" s="5"/>
      <c r="AG697" s="140"/>
      <c r="AH697" s="126"/>
      <c r="AI697" s="155"/>
      <c r="AJ697" s="123"/>
      <c r="AK697" s="139"/>
      <c r="AL697" s="124"/>
      <c r="AM697" s="155"/>
      <c r="AN697" s="123"/>
      <c r="AO697" s="139"/>
      <c r="AP697" s="124"/>
      <c r="AQ697" s="122"/>
      <c r="AR697" s="123"/>
      <c r="AS697" s="139"/>
      <c r="AT697" s="124"/>
      <c r="AU697" s="122"/>
      <c r="AV697" s="123"/>
      <c r="AW697" s="139"/>
      <c r="AX697" s="124"/>
    </row>
    <row r="698" spans="1:50">
      <c r="A698" s="245">
        <f>IF(D698=0," ",RANK(D698,$D$3:$D$1041,0))</f>
        <v>695</v>
      </c>
      <c r="B698" s="246">
        <v>695</v>
      </c>
      <c r="C698" s="107" t="s">
        <v>1845</v>
      </c>
      <c r="D698" s="115">
        <f>I698+M698+Q698+U698+Y698+AC698+AG698+AK698+AO698+AW698+AS698</f>
        <v>6</v>
      </c>
      <c r="E698" s="115">
        <f>J698+N698+R698+V698+Z698+AD698+AH698+AL698+AP698+AX698+AT698</f>
        <v>10</v>
      </c>
      <c r="F698" s="119">
        <f>COUNTA(H698,L698,P698,T698,X698,AB698,AF698,AJ698,AN698,AV698,AR698)</f>
        <v>1</v>
      </c>
      <c r="G698" s="125"/>
      <c r="H698" s="5"/>
      <c r="I698" s="140"/>
      <c r="J698" s="126"/>
      <c r="K698" s="121"/>
      <c r="L698" s="5"/>
      <c r="M698" s="140"/>
      <c r="N698" s="130"/>
      <c r="O698" s="125"/>
      <c r="P698" s="5"/>
      <c r="Q698" s="140"/>
      <c r="R698" s="126"/>
      <c r="S698" s="121">
        <f>VLOOKUP(C698,'4'!$B$2:$I$1053,3,FALSE)</f>
        <v>4.6446759259259257E-2</v>
      </c>
      <c r="T698" s="14">
        <f>VLOOKUP(C698,'4'!$B$2:$I$1053,4,FALSE)</f>
        <v>91</v>
      </c>
      <c r="U698" s="140">
        <f>VLOOKUP(T698,Баллы!$A$2:$B$101,2)+V698/2</f>
        <v>6</v>
      </c>
      <c r="V698" s="130">
        <f>VLOOKUP(C698,'4'!$B$2:$I$1053,6,FALSE)</f>
        <v>10</v>
      </c>
      <c r="W698" s="136"/>
      <c r="X698" s="5"/>
      <c r="Y698" s="140"/>
      <c r="Z698" s="126"/>
      <c r="AA698" s="171"/>
      <c r="AB698" s="5"/>
      <c r="AC698" s="140"/>
      <c r="AD698" s="130"/>
      <c r="AE698" s="136"/>
      <c r="AF698" s="5"/>
      <c r="AG698" s="140"/>
      <c r="AH698" s="126"/>
      <c r="AI698" s="155"/>
      <c r="AJ698" s="123"/>
      <c r="AK698" s="139"/>
      <c r="AL698" s="124"/>
      <c r="AM698" s="155"/>
      <c r="AN698" s="123"/>
      <c r="AO698" s="139"/>
      <c r="AP698" s="124"/>
      <c r="AQ698" s="122"/>
      <c r="AR698" s="123"/>
      <c r="AS698" s="139"/>
      <c r="AT698" s="124"/>
      <c r="AU698" s="122"/>
      <c r="AV698" s="123"/>
      <c r="AW698" s="139"/>
      <c r="AX698" s="124"/>
    </row>
    <row r="699" spans="1:50">
      <c r="A699" s="245">
        <f>IF(D699=0," ",RANK(D699,$D$3:$D$1041,0))</f>
        <v>695</v>
      </c>
      <c r="B699" s="246">
        <v>695</v>
      </c>
      <c r="C699" s="107" t="s">
        <v>2281</v>
      </c>
      <c r="D699" s="115">
        <f>I699+M699+Q699+U699+Y699+AC699+AG699+AK699+AO699+AW699+AS699</f>
        <v>6</v>
      </c>
      <c r="E699" s="115">
        <f>J699+N699+R699+V699+Z699+AD699+AH699+AL699+AP699+AX699+AT699</f>
        <v>10</v>
      </c>
      <c r="F699" s="119">
        <f>COUNTA(H699,L699,P699,T699,X699,AB699,AF699,AJ699,AN699,AV699,AR699)</f>
        <v>1</v>
      </c>
      <c r="G699" s="125"/>
      <c r="H699" s="5"/>
      <c r="I699" s="140"/>
      <c r="J699" s="126"/>
      <c r="K699" s="121"/>
      <c r="L699" s="5"/>
      <c r="M699" s="140"/>
      <c r="N699" s="130"/>
      <c r="O699" s="125"/>
      <c r="P699" s="5"/>
      <c r="Q699" s="140"/>
      <c r="R699" s="126"/>
      <c r="S699" s="121">
        <f>VLOOKUP(C699,'4'!$B$2:$I$1053,3,FALSE)</f>
        <v>4.659722222222222E-2</v>
      </c>
      <c r="T699" s="14">
        <f>VLOOKUP(C699,'4'!$B$2:$I$1053,4,FALSE)</f>
        <v>92</v>
      </c>
      <c r="U699" s="140">
        <f>VLOOKUP(T699,Баллы!$A$2:$B$101,2)+V699/2</f>
        <v>6</v>
      </c>
      <c r="V699" s="130">
        <f>VLOOKUP(C699,'4'!$B$2:$I$1053,6,FALSE)</f>
        <v>10</v>
      </c>
      <c r="W699" s="136"/>
      <c r="X699" s="5"/>
      <c r="Y699" s="140"/>
      <c r="Z699" s="126"/>
      <c r="AA699" s="171"/>
      <c r="AB699" s="5"/>
      <c r="AC699" s="140"/>
      <c r="AD699" s="130"/>
      <c r="AE699" s="136"/>
      <c r="AF699" s="5"/>
      <c r="AG699" s="140"/>
      <c r="AH699" s="126"/>
      <c r="AI699" s="155"/>
      <c r="AJ699" s="123"/>
      <c r="AK699" s="139"/>
      <c r="AL699" s="124"/>
      <c r="AM699" s="155"/>
      <c r="AN699" s="123"/>
      <c r="AO699" s="139"/>
      <c r="AP699" s="124"/>
      <c r="AQ699" s="122"/>
      <c r="AR699" s="123"/>
      <c r="AS699" s="139"/>
      <c r="AT699" s="124"/>
      <c r="AU699" s="122"/>
      <c r="AV699" s="123"/>
      <c r="AW699" s="139"/>
      <c r="AX699" s="124"/>
    </row>
    <row r="700" spans="1:50">
      <c r="A700" s="245">
        <f>IF(D700=0," ",RANK(D700,$D$3:$D$1041,0))</f>
        <v>695</v>
      </c>
      <c r="B700" s="246">
        <v>695</v>
      </c>
      <c r="C700" s="107" t="s">
        <v>2451</v>
      </c>
      <c r="D700" s="115">
        <f>I700+M700+Q700+U700+Y700+AC700+AG700+AK700+AO700+AW700+AS700</f>
        <v>6</v>
      </c>
      <c r="E700" s="115">
        <f>J700+N700+R700+V700+Z700+AD700+AH700+AL700+AP700+AX700+AT700</f>
        <v>10</v>
      </c>
      <c r="F700" s="119">
        <f>COUNTA(H700,L700,P700,T700,X700,AB700,AF700,AJ700,AN700,AV700,AR700)</f>
        <v>1</v>
      </c>
      <c r="G700" s="125"/>
      <c r="H700" s="5"/>
      <c r="I700" s="140"/>
      <c r="J700" s="126"/>
      <c r="K700" s="121"/>
      <c r="L700" s="5"/>
      <c r="M700" s="140"/>
      <c r="N700" s="130"/>
      <c r="O700" s="125"/>
      <c r="P700" s="5"/>
      <c r="Q700" s="140"/>
      <c r="R700" s="126"/>
      <c r="S700" s="121">
        <f>VLOOKUP(C700,'4'!$B$2:$I$1053,3,FALSE)</f>
        <v>4.7233796296296295E-2</v>
      </c>
      <c r="T700" s="14">
        <f>VLOOKUP(C700,'4'!$B$2:$I$1053,4,FALSE)</f>
        <v>97</v>
      </c>
      <c r="U700" s="140">
        <f>VLOOKUP(T700,Баллы!$A$2:$B$101,2)+V700/2</f>
        <v>6</v>
      </c>
      <c r="V700" s="130">
        <f>VLOOKUP(C700,'4'!$B$2:$I$1053,6,FALSE)</f>
        <v>10</v>
      </c>
      <c r="W700" s="136"/>
      <c r="X700" s="5"/>
      <c r="Y700" s="140"/>
      <c r="Z700" s="126"/>
      <c r="AA700" s="171"/>
      <c r="AB700" s="5"/>
      <c r="AC700" s="140"/>
      <c r="AD700" s="130"/>
      <c r="AE700" s="136"/>
      <c r="AF700" s="5"/>
      <c r="AG700" s="140"/>
      <c r="AH700" s="126"/>
      <c r="AI700" s="155"/>
      <c r="AJ700" s="123"/>
      <c r="AK700" s="139"/>
      <c r="AL700" s="124"/>
      <c r="AM700" s="155"/>
      <c r="AN700" s="123"/>
      <c r="AO700" s="139"/>
      <c r="AP700" s="124"/>
      <c r="AQ700" s="122"/>
      <c r="AR700" s="123"/>
      <c r="AS700" s="139"/>
      <c r="AT700" s="124"/>
      <c r="AU700" s="122"/>
      <c r="AV700" s="123"/>
      <c r="AW700" s="139"/>
      <c r="AX700" s="124"/>
    </row>
    <row r="701" spans="1:50">
      <c r="A701" s="245">
        <f>IF(D701=0," ",RANK(D701,$D$3:$D$1041,0))</f>
        <v>695</v>
      </c>
      <c r="B701" s="246">
        <v>695</v>
      </c>
      <c r="C701" s="107" t="s">
        <v>1792</v>
      </c>
      <c r="D701" s="115">
        <f>I701+M701+Q701+U701+Y701+AC701+AG701+AK701+AO701+AW701+AS701</f>
        <v>6</v>
      </c>
      <c r="E701" s="115">
        <f>J701+N701+R701+V701+Z701+AD701+AH701+AL701+AP701+AX701+AT701</f>
        <v>10</v>
      </c>
      <c r="F701" s="119">
        <f>COUNTA(H701,L701,P701,T701,X701,AB701,AF701,AJ701,AN701,AV701,AR701)</f>
        <v>1</v>
      </c>
      <c r="G701" s="125"/>
      <c r="H701" s="5"/>
      <c r="I701" s="140"/>
      <c r="J701" s="126"/>
      <c r="K701" s="121"/>
      <c r="L701" s="5"/>
      <c r="M701" s="140"/>
      <c r="N701" s="130"/>
      <c r="O701" s="125"/>
      <c r="P701" s="5"/>
      <c r="Q701" s="140"/>
      <c r="R701" s="126"/>
      <c r="S701" s="121">
        <f>VLOOKUP(C701,'4'!$B$2:$I$1053,3,FALSE)</f>
        <v>4.7337962962962964E-2</v>
      </c>
      <c r="T701" s="14">
        <f>VLOOKUP(C701,'4'!$B$2:$I$1053,4,FALSE)</f>
        <v>98</v>
      </c>
      <c r="U701" s="140">
        <f>VLOOKUP(T701,Баллы!$A$2:$B$101,2)+V701/2</f>
        <v>6</v>
      </c>
      <c r="V701" s="130">
        <f>VLOOKUP(C701,'4'!$B$2:$I$1053,6,FALSE)</f>
        <v>10</v>
      </c>
      <c r="W701" s="136"/>
      <c r="X701" s="5"/>
      <c r="Y701" s="140"/>
      <c r="Z701" s="126"/>
      <c r="AA701" s="171"/>
      <c r="AB701" s="5"/>
      <c r="AC701" s="140"/>
      <c r="AD701" s="130"/>
      <c r="AE701" s="136"/>
      <c r="AF701" s="5"/>
      <c r="AG701" s="140"/>
      <c r="AH701" s="126"/>
      <c r="AI701" s="155"/>
      <c r="AJ701" s="123"/>
      <c r="AK701" s="139"/>
      <c r="AL701" s="124"/>
      <c r="AM701" s="155"/>
      <c r="AN701" s="123"/>
      <c r="AO701" s="139"/>
      <c r="AP701" s="124"/>
      <c r="AQ701" s="122"/>
      <c r="AR701" s="123"/>
      <c r="AS701" s="139"/>
      <c r="AT701" s="124"/>
      <c r="AU701" s="122"/>
      <c r="AV701" s="123"/>
      <c r="AW701" s="139"/>
      <c r="AX701" s="124"/>
    </row>
    <row r="702" spans="1:50">
      <c r="A702" s="245">
        <f>IF(D702=0," ",RANK(D702,$D$3:$D$1041,0))</f>
        <v>695</v>
      </c>
      <c r="B702" s="246">
        <v>695</v>
      </c>
      <c r="C702" s="107" t="s">
        <v>2086</v>
      </c>
      <c r="D702" s="115">
        <f>I702+M702+Q702+U702+Y702+AC702+AG702+AK702+AO702+AW702+AS702</f>
        <v>6</v>
      </c>
      <c r="E702" s="115">
        <f>J702+N702+R702+V702+Z702+AD702+AH702+AL702+AP702+AX702+AT702</f>
        <v>10</v>
      </c>
      <c r="F702" s="119">
        <f>COUNTA(H702,L702,P702,T702,X702,AB702,AF702,AJ702,AN702,AV702,AR702)</f>
        <v>1</v>
      </c>
      <c r="G702" s="125"/>
      <c r="H702" s="5"/>
      <c r="I702" s="140"/>
      <c r="J702" s="126"/>
      <c r="K702" s="121"/>
      <c r="L702" s="5"/>
      <c r="M702" s="140"/>
      <c r="N702" s="130"/>
      <c r="O702" s="125"/>
      <c r="P702" s="5"/>
      <c r="Q702" s="140"/>
      <c r="R702" s="126"/>
      <c r="S702" s="121">
        <f>VLOOKUP(C702,'4'!$B$2:$I$1053,3,FALSE)</f>
        <v>4.7384259259259258E-2</v>
      </c>
      <c r="T702" s="14">
        <f>VLOOKUP(C702,'4'!$B$2:$I$1053,4,FALSE)</f>
        <v>100</v>
      </c>
      <c r="U702" s="140">
        <f>VLOOKUP(T702,Баллы!$A$2:$B$101,2)+V702/2</f>
        <v>6</v>
      </c>
      <c r="V702" s="130">
        <f>VLOOKUP(C702,'4'!$B$2:$I$1053,6,FALSE)</f>
        <v>10</v>
      </c>
      <c r="W702" s="136"/>
      <c r="X702" s="5"/>
      <c r="Y702" s="140"/>
      <c r="Z702" s="126"/>
      <c r="AA702" s="171"/>
      <c r="AB702" s="5"/>
      <c r="AC702" s="140"/>
      <c r="AD702" s="130"/>
      <c r="AE702" s="136"/>
      <c r="AF702" s="5"/>
      <c r="AG702" s="140"/>
      <c r="AH702" s="126"/>
      <c r="AI702" s="155"/>
      <c r="AJ702" s="123"/>
      <c r="AK702" s="139"/>
      <c r="AL702" s="124"/>
      <c r="AM702" s="155"/>
      <c r="AN702" s="123"/>
      <c r="AO702" s="139"/>
      <c r="AP702" s="124"/>
      <c r="AQ702" s="122"/>
      <c r="AR702" s="123"/>
      <c r="AS702" s="139"/>
      <c r="AT702" s="124"/>
      <c r="AU702" s="122"/>
      <c r="AV702" s="123"/>
      <c r="AW702" s="139"/>
      <c r="AX702" s="124"/>
    </row>
    <row r="703" spans="1:50">
      <c r="A703" s="245">
        <f>IF(D703=0," ",RANK(D703,$D$3:$D$1041,0))</f>
        <v>695</v>
      </c>
      <c r="B703" s="246">
        <v>695</v>
      </c>
      <c r="C703" s="107" t="s">
        <v>2302</v>
      </c>
      <c r="D703" s="115">
        <f>I703+M703+Q703+U703+Y703+AC703+AG703+AK703+AO703+AW703+AS703</f>
        <v>6</v>
      </c>
      <c r="E703" s="115">
        <f>J703+N703+R703+V703+Z703+AD703+AH703+AL703+AP703+AX703+AT703</f>
        <v>10</v>
      </c>
      <c r="F703" s="119">
        <f>COUNTA(H703,L703,P703,T703,X703,AB703,AF703,AJ703,AN703,AV703,AR703)</f>
        <v>1</v>
      </c>
      <c r="G703" s="125"/>
      <c r="H703" s="5"/>
      <c r="I703" s="140"/>
      <c r="J703" s="126"/>
      <c r="K703" s="121"/>
      <c r="L703" s="5"/>
      <c r="M703" s="140"/>
      <c r="N703" s="130"/>
      <c r="O703" s="125"/>
      <c r="P703" s="5"/>
      <c r="Q703" s="140"/>
      <c r="R703" s="126"/>
      <c r="S703" s="121">
        <f>VLOOKUP(C703,'4'!$B$2:$I$1053,3,FALSE)</f>
        <v>4.7627314814814817E-2</v>
      </c>
      <c r="T703" s="14">
        <f>VLOOKUP(C703,'4'!$B$2:$I$1053,4,FALSE)</f>
        <v>103</v>
      </c>
      <c r="U703" s="140">
        <f>VLOOKUP(T703,Баллы!$A$2:$B$101,2)+V703/2</f>
        <v>6</v>
      </c>
      <c r="V703" s="130">
        <f>VLOOKUP(C703,'4'!$B$2:$I$1053,6,FALSE)</f>
        <v>10</v>
      </c>
      <c r="W703" s="136"/>
      <c r="X703" s="5"/>
      <c r="Y703" s="140"/>
      <c r="Z703" s="126"/>
      <c r="AA703" s="171"/>
      <c r="AB703" s="5"/>
      <c r="AC703" s="140"/>
      <c r="AD703" s="130"/>
      <c r="AE703" s="136"/>
      <c r="AF703" s="5"/>
      <c r="AG703" s="140"/>
      <c r="AH703" s="126"/>
      <c r="AI703" s="155"/>
      <c r="AJ703" s="123"/>
      <c r="AK703" s="139"/>
      <c r="AL703" s="124"/>
      <c r="AM703" s="155"/>
      <c r="AN703" s="123"/>
      <c r="AO703" s="139"/>
      <c r="AP703" s="124"/>
      <c r="AQ703" s="122"/>
      <c r="AR703" s="123"/>
      <c r="AS703" s="139"/>
      <c r="AT703" s="124"/>
      <c r="AU703" s="122"/>
      <c r="AV703" s="123"/>
      <c r="AW703" s="139"/>
      <c r="AX703" s="124"/>
    </row>
    <row r="704" spans="1:50">
      <c r="A704" s="245">
        <f>IF(D704=0," ",RANK(D704,$D$3:$D$1041,0))</f>
        <v>695</v>
      </c>
      <c r="B704" s="246">
        <v>695</v>
      </c>
      <c r="C704" s="107" t="s">
        <v>2238</v>
      </c>
      <c r="D704" s="115">
        <f>I704+M704+Q704+U704+Y704+AC704+AG704+AK704+AO704+AW704+AS704</f>
        <v>6</v>
      </c>
      <c r="E704" s="115">
        <f>J704+N704+R704+V704+Z704+AD704+AH704+AL704+AP704+AX704+AT704</f>
        <v>10</v>
      </c>
      <c r="F704" s="119">
        <f>COUNTA(H704,L704,P704,T704,X704,AB704,AF704,AJ704,AN704,AV704,AR704)</f>
        <v>1</v>
      </c>
      <c r="G704" s="125"/>
      <c r="H704" s="5"/>
      <c r="I704" s="140"/>
      <c r="J704" s="126"/>
      <c r="K704" s="121"/>
      <c r="L704" s="5"/>
      <c r="M704" s="140"/>
      <c r="N704" s="130"/>
      <c r="O704" s="125"/>
      <c r="P704" s="5"/>
      <c r="Q704" s="140"/>
      <c r="R704" s="126"/>
      <c r="S704" s="121">
        <f>VLOOKUP(C704,'4'!$B$2:$I$1053,3,FALSE)</f>
        <v>4.8553240740740744E-2</v>
      </c>
      <c r="T704" s="14">
        <f>VLOOKUP(C704,'4'!$B$2:$I$1053,4,FALSE)</f>
        <v>104</v>
      </c>
      <c r="U704" s="140">
        <f>VLOOKUP(T704,Баллы!$A$2:$B$101,2)+V704/2</f>
        <v>6</v>
      </c>
      <c r="V704" s="130">
        <f>VLOOKUP(C704,'4'!$B$2:$I$1053,6,FALSE)</f>
        <v>10</v>
      </c>
      <c r="W704" s="136"/>
      <c r="X704" s="5"/>
      <c r="Y704" s="140"/>
      <c r="Z704" s="126"/>
      <c r="AA704" s="171"/>
      <c r="AB704" s="5"/>
      <c r="AC704" s="140"/>
      <c r="AD704" s="130"/>
      <c r="AE704" s="136"/>
      <c r="AF704" s="5"/>
      <c r="AG704" s="140"/>
      <c r="AH704" s="126"/>
      <c r="AI704" s="155"/>
      <c r="AJ704" s="123"/>
      <c r="AK704" s="139"/>
      <c r="AL704" s="124"/>
      <c r="AM704" s="155"/>
      <c r="AN704" s="123"/>
      <c r="AO704" s="139"/>
      <c r="AP704" s="124"/>
      <c r="AQ704" s="122"/>
      <c r="AR704" s="123"/>
      <c r="AS704" s="139"/>
      <c r="AT704" s="124"/>
      <c r="AU704" s="122"/>
      <c r="AV704" s="123"/>
      <c r="AW704" s="139"/>
      <c r="AX704" s="124"/>
    </row>
    <row r="705" spans="1:50">
      <c r="A705" s="245">
        <f>IF(D705=0," ",RANK(D705,$D$3:$D$1041,0))</f>
        <v>695</v>
      </c>
      <c r="B705" s="246">
        <v>695</v>
      </c>
      <c r="C705" s="107" t="s">
        <v>1837</v>
      </c>
      <c r="D705" s="115">
        <f>I705+M705+Q705+U705+Y705+AC705+AG705+AK705+AO705+AW705+AS705</f>
        <v>6</v>
      </c>
      <c r="E705" s="115">
        <f>J705+N705+R705+V705+Z705+AD705+AH705+AL705+AP705+AX705+AT705</f>
        <v>10</v>
      </c>
      <c r="F705" s="119">
        <f>COUNTA(H705,L705,P705,T705,X705,AB705,AF705,AJ705,AN705,AV705,AR705)</f>
        <v>1</v>
      </c>
      <c r="G705" s="125"/>
      <c r="H705" s="5"/>
      <c r="I705" s="140"/>
      <c r="J705" s="126"/>
      <c r="K705" s="121"/>
      <c r="L705" s="5"/>
      <c r="M705" s="140"/>
      <c r="N705" s="130"/>
      <c r="O705" s="125"/>
      <c r="P705" s="5"/>
      <c r="Q705" s="140"/>
      <c r="R705" s="126"/>
      <c r="S705" s="121">
        <f>VLOOKUP(C705,'4'!$B$2:$I$1053,3,FALSE)</f>
        <v>4.929398148148148E-2</v>
      </c>
      <c r="T705" s="14">
        <f>VLOOKUP(C705,'4'!$B$2:$I$1053,4,FALSE)</f>
        <v>107</v>
      </c>
      <c r="U705" s="140">
        <f>VLOOKUP(T705,Баллы!$A$2:$B$101,2)+V705/2</f>
        <v>6</v>
      </c>
      <c r="V705" s="130">
        <f>VLOOKUP(C705,'4'!$B$2:$I$1053,6,FALSE)</f>
        <v>10</v>
      </c>
      <c r="W705" s="136"/>
      <c r="X705" s="5"/>
      <c r="Y705" s="140"/>
      <c r="Z705" s="126"/>
      <c r="AA705" s="171"/>
      <c r="AB705" s="5"/>
      <c r="AC705" s="140"/>
      <c r="AD705" s="130"/>
      <c r="AE705" s="136"/>
      <c r="AF705" s="5"/>
      <c r="AG705" s="140"/>
      <c r="AH705" s="126"/>
      <c r="AI705" s="155"/>
      <c r="AJ705" s="123"/>
      <c r="AK705" s="139"/>
      <c r="AL705" s="124"/>
      <c r="AM705" s="155"/>
      <c r="AN705" s="123"/>
      <c r="AO705" s="139"/>
      <c r="AP705" s="124"/>
      <c r="AQ705" s="122"/>
      <c r="AR705" s="123"/>
      <c r="AS705" s="139"/>
      <c r="AT705" s="124"/>
      <c r="AU705" s="122"/>
      <c r="AV705" s="123"/>
      <c r="AW705" s="139"/>
      <c r="AX705" s="124"/>
    </row>
    <row r="706" spans="1:50">
      <c r="A706" s="245">
        <f>IF(D706=0," ",RANK(D706,$D$3:$D$1041,0))</f>
        <v>695</v>
      </c>
      <c r="B706" s="246">
        <v>695</v>
      </c>
      <c r="C706" s="107" t="s">
        <v>519</v>
      </c>
      <c r="D706" s="115">
        <f>I706+M706+Q706+U706+Y706+AC706+AG706+AK706+AO706+AW706+AS706</f>
        <v>6</v>
      </c>
      <c r="E706" s="115">
        <f>J706+N706+R706+V706+Z706+AD706+AH706+AL706+AP706+AX706+AT706</f>
        <v>10</v>
      </c>
      <c r="F706" s="119">
        <f>COUNTA(H706,L706,P706,T706,X706,AB706,AF706,AJ706,AN706,AV706,AR706)</f>
        <v>1</v>
      </c>
      <c r="G706" s="125"/>
      <c r="H706" s="5"/>
      <c r="I706" s="140"/>
      <c r="J706" s="126"/>
      <c r="K706" s="121"/>
      <c r="L706" s="5"/>
      <c r="M706" s="140"/>
      <c r="N706" s="130"/>
      <c r="O706" s="125"/>
      <c r="P706" s="5"/>
      <c r="Q706" s="140"/>
      <c r="R706" s="126"/>
      <c r="S706" s="121">
        <f>VLOOKUP(C706,'4'!$B$2:$I$1053,3,FALSE)</f>
        <v>4.9305555555555554E-2</v>
      </c>
      <c r="T706" s="14">
        <f>VLOOKUP(C706,'4'!$B$2:$I$1053,4,FALSE)</f>
        <v>108</v>
      </c>
      <c r="U706" s="140">
        <f>VLOOKUP(T706,Баллы!$A$2:$B$101,2)+V706/2</f>
        <v>6</v>
      </c>
      <c r="V706" s="130">
        <f>VLOOKUP(C706,'4'!$B$2:$I$1053,6,FALSE)</f>
        <v>10</v>
      </c>
      <c r="W706" s="136"/>
      <c r="X706" s="5"/>
      <c r="Y706" s="140"/>
      <c r="Z706" s="126"/>
      <c r="AA706" s="171"/>
      <c r="AB706" s="5"/>
      <c r="AC706" s="140"/>
      <c r="AD706" s="130"/>
      <c r="AE706" s="136"/>
      <c r="AF706" s="5"/>
      <c r="AG706" s="140"/>
      <c r="AH706" s="126"/>
      <c r="AI706" s="155"/>
      <c r="AJ706" s="123"/>
      <c r="AK706" s="139"/>
      <c r="AL706" s="124"/>
      <c r="AM706" s="155"/>
      <c r="AN706" s="123"/>
      <c r="AO706" s="139"/>
      <c r="AP706" s="124"/>
      <c r="AQ706" s="122"/>
      <c r="AR706" s="123"/>
      <c r="AS706" s="139"/>
      <c r="AT706" s="124"/>
      <c r="AU706" s="122"/>
      <c r="AV706" s="123"/>
      <c r="AW706" s="139"/>
      <c r="AX706" s="124"/>
    </row>
    <row r="707" spans="1:50">
      <c r="A707" s="245">
        <f>IF(D707=0," ",RANK(D707,$D$3:$D$1041,0))</f>
        <v>695</v>
      </c>
      <c r="B707" s="246">
        <v>695</v>
      </c>
      <c r="C707" s="107" t="s">
        <v>2388</v>
      </c>
      <c r="D707" s="115">
        <f>I707+M707+Q707+U707+Y707+AC707+AG707+AK707+AO707+AW707+AS707</f>
        <v>6</v>
      </c>
      <c r="E707" s="115">
        <f>J707+N707+R707+V707+Z707+AD707+AH707+AL707+AP707+AX707+AT707</f>
        <v>10</v>
      </c>
      <c r="F707" s="119">
        <f>COUNTA(H707,L707,P707,T707,X707,AB707,AF707,AJ707,AN707,AV707,AR707)</f>
        <v>1</v>
      </c>
      <c r="G707" s="125"/>
      <c r="H707" s="5"/>
      <c r="I707" s="140"/>
      <c r="J707" s="126"/>
      <c r="K707" s="121"/>
      <c r="L707" s="5"/>
      <c r="M707" s="140"/>
      <c r="N707" s="130"/>
      <c r="O707" s="125"/>
      <c r="P707" s="5"/>
      <c r="Q707" s="140"/>
      <c r="R707" s="126"/>
      <c r="S707" s="121">
        <f>VLOOKUP(C707,'4'!$B$2:$I$1053,3,FALSE)</f>
        <v>4.9328703703703701E-2</v>
      </c>
      <c r="T707" s="14">
        <f>VLOOKUP(C707,'4'!$B$2:$I$1053,4,FALSE)</f>
        <v>109</v>
      </c>
      <c r="U707" s="140">
        <f>VLOOKUP(T707,Баллы!$A$2:$B$101,2)+V707/2</f>
        <v>6</v>
      </c>
      <c r="V707" s="130">
        <f>VLOOKUP(C707,'4'!$B$2:$I$1053,6,FALSE)</f>
        <v>10</v>
      </c>
      <c r="W707" s="136"/>
      <c r="X707" s="5"/>
      <c r="Y707" s="140"/>
      <c r="Z707" s="126"/>
      <c r="AA707" s="171"/>
      <c r="AB707" s="5"/>
      <c r="AC707" s="140"/>
      <c r="AD707" s="130"/>
      <c r="AE707" s="136"/>
      <c r="AF707" s="5"/>
      <c r="AG707" s="140"/>
      <c r="AH707" s="126"/>
      <c r="AI707" s="155"/>
      <c r="AJ707" s="123"/>
      <c r="AK707" s="139"/>
      <c r="AL707" s="124"/>
      <c r="AM707" s="155"/>
      <c r="AN707" s="123"/>
      <c r="AO707" s="139"/>
      <c r="AP707" s="124"/>
      <c r="AQ707" s="122"/>
      <c r="AR707" s="123"/>
      <c r="AS707" s="139"/>
      <c r="AT707" s="124"/>
      <c r="AU707" s="122"/>
      <c r="AV707" s="123"/>
      <c r="AW707" s="139"/>
      <c r="AX707" s="124"/>
    </row>
    <row r="708" spans="1:50">
      <c r="A708" s="245">
        <f>IF(D708=0," ",RANK(D708,$D$3:$D$1041,0))</f>
        <v>695</v>
      </c>
      <c r="B708" s="246">
        <v>695</v>
      </c>
      <c r="C708" s="107" t="s">
        <v>1868</v>
      </c>
      <c r="D708" s="115">
        <f>I708+M708+Q708+U708+Y708+AC708+AG708+AK708+AO708+AW708+AS708</f>
        <v>6</v>
      </c>
      <c r="E708" s="115">
        <f>J708+N708+R708+V708+Z708+AD708+AH708+AL708+AP708+AX708+AT708</f>
        <v>10</v>
      </c>
      <c r="F708" s="119">
        <f>COUNTA(H708,L708,P708,T708,X708,AB708,AF708,AJ708,AN708,AV708,AR708)</f>
        <v>1</v>
      </c>
      <c r="G708" s="125"/>
      <c r="H708" s="5"/>
      <c r="I708" s="140"/>
      <c r="J708" s="126"/>
      <c r="K708" s="121"/>
      <c r="L708" s="5"/>
      <c r="M708" s="140"/>
      <c r="N708" s="130"/>
      <c r="O708" s="125"/>
      <c r="P708" s="5"/>
      <c r="Q708" s="140"/>
      <c r="R708" s="126"/>
      <c r="S708" s="121">
        <f>VLOOKUP(C708,'4'!$B$2:$I$1053,3,FALSE)</f>
        <v>4.9513888888888892E-2</v>
      </c>
      <c r="T708" s="14">
        <f>VLOOKUP(C708,'4'!$B$2:$I$1053,4,FALSE)</f>
        <v>111</v>
      </c>
      <c r="U708" s="140">
        <f>VLOOKUP(T708,Баллы!$A$2:$B$101,2)+V708/2</f>
        <v>6</v>
      </c>
      <c r="V708" s="130">
        <f>VLOOKUP(C708,'4'!$B$2:$I$1053,6,FALSE)</f>
        <v>10</v>
      </c>
      <c r="W708" s="136"/>
      <c r="X708" s="5"/>
      <c r="Y708" s="140"/>
      <c r="Z708" s="126"/>
      <c r="AA708" s="171"/>
      <c r="AB708" s="5"/>
      <c r="AC708" s="140"/>
      <c r="AD708" s="130"/>
      <c r="AE708" s="136"/>
      <c r="AF708" s="5"/>
      <c r="AG708" s="140"/>
      <c r="AH708" s="126"/>
      <c r="AI708" s="155"/>
      <c r="AJ708" s="123"/>
      <c r="AK708" s="139"/>
      <c r="AL708" s="124"/>
      <c r="AM708" s="155"/>
      <c r="AN708" s="123"/>
      <c r="AO708" s="139"/>
      <c r="AP708" s="124"/>
      <c r="AQ708" s="122"/>
      <c r="AR708" s="123"/>
      <c r="AS708" s="139"/>
      <c r="AT708" s="124"/>
      <c r="AU708" s="122"/>
      <c r="AV708" s="123"/>
      <c r="AW708" s="139"/>
      <c r="AX708" s="124"/>
    </row>
    <row r="709" spans="1:50">
      <c r="A709" s="245">
        <f>IF(D709=0," ",RANK(D709,$D$3:$D$1041,0))</f>
        <v>695</v>
      </c>
      <c r="B709" s="246">
        <v>695</v>
      </c>
      <c r="C709" s="107" t="s">
        <v>2243</v>
      </c>
      <c r="D709" s="115">
        <f>I709+M709+Q709+U709+Y709+AC709+AG709+AK709+AO709+AW709+AS709</f>
        <v>6</v>
      </c>
      <c r="E709" s="115">
        <f>J709+N709+R709+V709+Z709+AD709+AH709+AL709+AP709+AX709+AT709</f>
        <v>10</v>
      </c>
      <c r="F709" s="119">
        <f>COUNTA(H709,L709,P709,T709,X709,AB709,AF709,AJ709,AN709,AV709,AR709)</f>
        <v>1</v>
      </c>
      <c r="G709" s="125"/>
      <c r="H709" s="5"/>
      <c r="I709" s="140"/>
      <c r="J709" s="126"/>
      <c r="K709" s="121"/>
      <c r="L709" s="5"/>
      <c r="M709" s="140"/>
      <c r="N709" s="130"/>
      <c r="O709" s="125"/>
      <c r="P709" s="5"/>
      <c r="Q709" s="140"/>
      <c r="R709" s="126"/>
      <c r="S709" s="121">
        <f>VLOOKUP(C709,'4'!$B$2:$I$1053,3,FALSE)</f>
        <v>4.957175925925926E-2</v>
      </c>
      <c r="T709" s="14">
        <f>VLOOKUP(C709,'4'!$B$2:$I$1053,4,FALSE)</f>
        <v>112</v>
      </c>
      <c r="U709" s="140">
        <f>VLOOKUP(T709,Баллы!$A$2:$B$101,2)+V709/2</f>
        <v>6</v>
      </c>
      <c r="V709" s="130">
        <f>VLOOKUP(C709,'4'!$B$2:$I$1053,6,FALSE)</f>
        <v>10</v>
      </c>
      <c r="W709" s="136"/>
      <c r="X709" s="5"/>
      <c r="Y709" s="140"/>
      <c r="Z709" s="126"/>
      <c r="AA709" s="171"/>
      <c r="AB709" s="5"/>
      <c r="AC709" s="140"/>
      <c r="AD709" s="130"/>
      <c r="AE709" s="136"/>
      <c r="AF709" s="5"/>
      <c r="AG709" s="140"/>
      <c r="AH709" s="126"/>
      <c r="AI709" s="155"/>
      <c r="AJ709" s="123"/>
      <c r="AK709" s="139"/>
      <c r="AL709" s="124"/>
      <c r="AM709" s="155"/>
      <c r="AN709" s="123"/>
      <c r="AO709" s="139"/>
      <c r="AP709" s="124"/>
      <c r="AQ709" s="122"/>
      <c r="AR709" s="123"/>
      <c r="AS709" s="139"/>
      <c r="AT709" s="124"/>
      <c r="AU709" s="122"/>
      <c r="AV709" s="123"/>
      <c r="AW709" s="139"/>
      <c r="AX709" s="124"/>
    </row>
    <row r="710" spans="1:50">
      <c r="A710" s="245">
        <f>IF(D710=0," ",RANK(D710,$D$3:$D$1041,0))</f>
        <v>695</v>
      </c>
      <c r="B710" s="246">
        <v>695</v>
      </c>
      <c r="C710" s="107" t="s">
        <v>2158</v>
      </c>
      <c r="D710" s="115">
        <f>I710+M710+Q710+U710+Y710+AC710+AG710+AK710+AO710+AW710+AS710</f>
        <v>6</v>
      </c>
      <c r="E710" s="115">
        <f>J710+N710+R710+V710+Z710+AD710+AH710+AL710+AP710+AX710+AT710</f>
        <v>10</v>
      </c>
      <c r="F710" s="119">
        <f>COUNTA(H710,L710,P710,T710,X710,AB710,AF710,AJ710,AN710,AV710,AR710)</f>
        <v>1</v>
      </c>
      <c r="G710" s="125"/>
      <c r="H710" s="5"/>
      <c r="I710" s="140"/>
      <c r="J710" s="126"/>
      <c r="K710" s="121"/>
      <c r="L710" s="5"/>
      <c r="M710" s="140"/>
      <c r="N710" s="130"/>
      <c r="O710" s="125"/>
      <c r="P710" s="5"/>
      <c r="Q710" s="140"/>
      <c r="R710" s="126"/>
      <c r="S710" s="121">
        <f>VLOOKUP(C710,'4'!$B$2:$I$1053,3,FALSE)</f>
        <v>4.9594907407407407E-2</v>
      </c>
      <c r="T710" s="14">
        <f>VLOOKUP(C710,'4'!$B$2:$I$1053,4,FALSE)</f>
        <v>113</v>
      </c>
      <c r="U710" s="140">
        <f>VLOOKUP(T710,Баллы!$A$2:$B$101,2)+V710/2</f>
        <v>6</v>
      </c>
      <c r="V710" s="130">
        <f>VLOOKUP(C710,'4'!$B$2:$I$1053,6,FALSE)</f>
        <v>10</v>
      </c>
      <c r="W710" s="136"/>
      <c r="X710" s="5"/>
      <c r="Y710" s="140"/>
      <c r="Z710" s="126"/>
      <c r="AA710" s="171"/>
      <c r="AB710" s="5"/>
      <c r="AC710" s="140"/>
      <c r="AD710" s="130"/>
      <c r="AE710" s="136"/>
      <c r="AF710" s="5"/>
      <c r="AG710" s="140"/>
      <c r="AH710" s="126"/>
      <c r="AI710" s="155"/>
      <c r="AJ710" s="123"/>
      <c r="AK710" s="139"/>
      <c r="AL710" s="124"/>
      <c r="AM710" s="155"/>
      <c r="AN710" s="123"/>
      <c r="AO710" s="139"/>
      <c r="AP710" s="124"/>
      <c r="AQ710" s="122"/>
      <c r="AR710" s="123"/>
      <c r="AS710" s="139"/>
      <c r="AT710" s="124"/>
      <c r="AU710" s="122"/>
      <c r="AV710" s="123"/>
      <c r="AW710" s="139"/>
      <c r="AX710" s="124"/>
    </row>
    <row r="711" spans="1:50">
      <c r="A711" s="245">
        <f>IF(D711=0," ",RANK(D711,$D$3:$D$1041,0))</f>
        <v>695</v>
      </c>
      <c r="B711" s="246">
        <v>695</v>
      </c>
      <c r="C711" s="107" t="s">
        <v>2517</v>
      </c>
      <c r="D711" s="115">
        <f>I711+M711+Q711+U711+Y711+AC711+AG711+AK711+AO711+AW711+AS711</f>
        <v>6</v>
      </c>
      <c r="E711" s="115">
        <f>J711+N711+R711+V711+Z711+AD711+AH711+AL711+AP711+AX711+AT711</f>
        <v>10</v>
      </c>
      <c r="F711" s="119">
        <f>COUNTA(H711,L711,P711,T711,X711,AB711,AF711,AJ711,AN711,AV711,AR711)</f>
        <v>1</v>
      </c>
      <c r="G711" s="125"/>
      <c r="H711" s="5"/>
      <c r="I711" s="140"/>
      <c r="J711" s="126"/>
      <c r="K711" s="121"/>
      <c r="L711" s="5"/>
      <c r="M711" s="140"/>
      <c r="N711" s="130"/>
      <c r="O711" s="125"/>
      <c r="P711" s="5"/>
      <c r="Q711" s="140"/>
      <c r="R711" s="126"/>
      <c r="S711" s="121">
        <f>VLOOKUP(C711,'4'!$B$2:$I$1053,3,FALSE)</f>
        <v>5.002314814814815E-2</v>
      </c>
      <c r="T711" s="14">
        <f>VLOOKUP(C711,'4'!$B$2:$I$1053,4,FALSE)</f>
        <v>116</v>
      </c>
      <c r="U711" s="140">
        <f>VLOOKUP(T711,Баллы!$A$2:$B$101,2)+V711/2</f>
        <v>6</v>
      </c>
      <c r="V711" s="130">
        <f>VLOOKUP(C711,'4'!$B$2:$I$1053,6,FALSE)</f>
        <v>10</v>
      </c>
      <c r="W711" s="136"/>
      <c r="X711" s="5"/>
      <c r="Y711" s="140"/>
      <c r="Z711" s="126"/>
      <c r="AA711" s="171"/>
      <c r="AB711" s="5"/>
      <c r="AC711" s="140"/>
      <c r="AD711" s="130"/>
      <c r="AE711" s="136"/>
      <c r="AF711" s="5"/>
      <c r="AG711" s="140"/>
      <c r="AH711" s="126"/>
      <c r="AI711" s="155"/>
      <c r="AJ711" s="123"/>
      <c r="AK711" s="139"/>
      <c r="AL711" s="124"/>
      <c r="AM711" s="155"/>
      <c r="AN711" s="123"/>
      <c r="AO711" s="139"/>
      <c r="AP711" s="124"/>
      <c r="AQ711" s="122"/>
      <c r="AR711" s="123"/>
      <c r="AS711" s="139"/>
      <c r="AT711" s="124"/>
      <c r="AU711" s="122"/>
      <c r="AV711" s="123"/>
      <c r="AW711" s="139"/>
      <c r="AX711" s="124"/>
    </row>
    <row r="712" spans="1:50">
      <c r="A712" s="245">
        <f>IF(D712=0," ",RANK(D712,$D$3:$D$1041,0))</f>
        <v>695</v>
      </c>
      <c r="B712" s="246">
        <v>695</v>
      </c>
      <c r="C712" s="107" t="s">
        <v>2016</v>
      </c>
      <c r="D712" s="115">
        <f>I712+M712+Q712+U712+Y712+AC712+AG712+AK712+AO712+AW712+AS712</f>
        <v>6</v>
      </c>
      <c r="E712" s="115">
        <f>J712+N712+R712+V712+Z712+AD712+AH712+AL712+AP712+AX712+AT712</f>
        <v>10</v>
      </c>
      <c r="F712" s="119">
        <f>COUNTA(H712,L712,P712,T712,X712,AB712,AF712,AJ712,AN712,AV712,AR712)</f>
        <v>1</v>
      </c>
      <c r="G712" s="125"/>
      <c r="H712" s="5"/>
      <c r="I712" s="140"/>
      <c r="J712" s="126"/>
      <c r="K712" s="121"/>
      <c r="L712" s="5"/>
      <c r="M712" s="140"/>
      <c r="N712" s="130"/>
      <c r="O712" s="125"/>
      <c r="P712" s="5"/>
      <c r="Q712" s="140"/>
      <c r="R712" s="126"/>
      <c r="S712" s="121">
        <f>VLOOKUP(C712,'4'!$B$2:$I$1053,3,FALSE)</f>
        <v>5.0277777777777775E-2</v>
      </c>
      <c r="T712" s="14">
        <f>VLOOKUP(C712,'4'!$B$2:$I$1053,4,FALSE)</f>
        <v>119</v>
      </c>
      <c r="U712" s="140">
        <f>VLOOKUP(T712,Баллы!$A$2:$B$101,2)+V712/2</f>
        <v>6</v>
      </c>
      <c r="V712" s="130">
        <f>VLOOKUP(C712,'4'!$B$2:$I$1053,6,FALSE)</f>
        <v>10</v>
      </c>
      <c r="W712" s="136"/>
      <c r="X712" s="5"/>
      <c r="Y712" s="140"/>
      <c r="Z712" s="126"/>
      <c r="AA712" s="171"/>
      <c r="AB712" s="5"/>
      <c r="AC712" s="140"/>
      <c r="AD712" s="130"/>
      <c r="AE712" s="136"/>
      <c r="AF712" s="5"/>
      <c r="AG712" s="140"/>
      <c r="AH712" s="126"/>
      <c r="AI712" s="155"/>
      <c r="AJ712" s="123"/>
      <c r="AK712" s="139"/>
      <c r="AL712" s="124"/>
      <c r="AM712" s="155"/>
      <c r="AN712" s="123"/>
      <c r="AO712" s="139"/>
      <c r="AP712" s="124"/>
      <c r="AQ712" s="122"/>
      <c r="AR712" s="123"/>
      <c r="AS712" s="139"/>
      <c r="AT712" s="124"/>
      <c r="AU712" s="122"/>
      <c r="AV712" s="123"/>
      <c r="AW712" s="139"/>
      <c r="AX712" s="124"/>
    </row>
    <row r="713" spans="1:50">
      <c r="A713" s="245">
        <f>IF(D713=0," ",RANK(D713,$D$3:$D$1041,0))</f>
        <v>695</v>
      </c>
      <c r="B713" s="246">
        <v>695</v>
      </c>
      <c r="C713" s="107" t="s">
        <v>2452</v>
      </c>
      <c r="D713" s="115">
        <f>I713+M713+Q713+U713+Y713+AC713+AG713+AK713+AO713+AW713+AS713</f>
        <v>6</v>
      </c>
      <c r="E713" s="115">
        <f>J713+N713+R713+V713+Z713+AD713+AH713+AL713+AP713+AX713+AT713</f>
        <v>10</v>
      </c>
      <c r="F713" s="119">
        <f>COUNTA(H713,L713,P713,T713,X713,AB713,AF713,AJ713,AN713,AV713,AR713)</f>
        <v>1</v>
      </c>
      <c r="G713" s="125"/>
      <c r="H713" s="5"/>
      <c r="I713" s="140"/>
      <c r="J713" s="126"/>
      <c r="K713" s="121"/>
      <c r="L713" s="5"/>
      <c r="M713" s="140"/>
      <c r="N713" s="130"/>
      <c r="O713" s="125"/>
      <c r="P713" s="5"/>
      <c r="Q713" s="140"/>
      <c r="R713" s="126"/>
      <c r="S713" s="121">
        <f>VLOOKUP(C713,'4'!$B$2:$I$1053,3,FALSE)</f>
        <v>5.033564814814815E-2</v>
      </c>
      <c r="T713" s="14">
        <f>VLOOKUP(C713,'4'!$B$2:$I$1053,4,FALSE)</f>
        <v>120</v>
      </c>
      <c r="U713" s="140">
        <f>VLOOKUP(T713,Баллы!$A$2:$B$101,2)+V713/2</f>
        <v>6</v>
      </c>
      <c r="V713" s="130">
        <f>VLOOKUP(C713,'4'!$B$2:$I$1053,6,FALSE)</f>
        <v>10</v>
      </c>
      <c r="W713" s="136"/>
      <c r="X713" s="5"/>
      <c r="Y713" s="140"/>
      <c r="Z713" s="126"/>
      <c r="AA713" s="171"/>
      <c r="AB713" s="5"/>
      <c r="AC713" s="140"/>
      <c r="AD713" s="130"/>
      <c r="AE713" s="136"/>
      <c r="AF713" s="5"/>
      <c r="AG713" s="140"/>
      <c r="AH713" s="126"/>
      <c r="AI713" s="155"/>
      <c r="AJ713" s="123"/>
      <c r="AK713" s="139"/>
      <c r="AL713" s="124"/>
      <c r="AM713" s="155"/>
      <c r="AN713" s="123"/>
      <c r="AO713" s="139"/>
      <c r="AP713" s="124"/>
      <c r="AQ713" s="122"/>
      <c r="AR713" s="123"/>
      <c r="AS713" s="139"/>
      <c r="AT713" s="124"/>
      <c r="AU713" s="122"/>
      <c r="AV713" s="123"/>
      <c r="AW713" s="139"/>
      <c r="AX713" s="124"/>
    </row>
    <row r="714" spans="1:50">
      <c r="A714" s="245">
        <f>IF(D714=0," ",RANK(D714,$D$3:$D$1041,0))</f>
        <v>695</v>
      </c>
      <c r="B714" s="246">
        <v>695</v>
      </c>
      <c r="C714" s="107" t="s">
        <v>292</v>
      </c>
      <c r="D714" s="115">
        <f>I714+M714+Q714+U714+Y714+AC714+AG714+AK714+AO714+AW714+AS714</f>
        <v>6</v>
      </c>
      <c r="E714" s="115">
        <f>J714+N714+R714+V714+Z714+AD714+AH714+AL714+AP714+AX714+AT714</f>
        <v>10</v>
      </c>
      <c r="F714" s="119">
        <f>COUNTA(H714,L714,P714,T714,X714,AB714,AF714,AJ714,AN714,AV714,AR714)</f>
        <v>1</v>
      </c>
      <c r="G714" s="125"/>
      <c r="H714" s="5"/>
      <c r="I714" s="140"/>
      <c r="J714" s="126"/>
      <c r="K714" s="121"/>
      <c r="L714" s="5"/>
      <c r="M714" s="140"/>
      <c r="N714" s="130"/>
      <c r="O714" s="125"/>
      <c r="P714" s="5"/>
      <c r="Q714" s="140"/>
      <c r="R714" s="126"/>
      <c r="S714" s="121">
        <f>VLOOKUP(C714,'4'!$B$2:$I$1053,3,FALSE)</f>
        <v>5.0694444444444445E-2</v>
      </c>
      <c r="T714" s="14">
        <f>VLOOKUP(C714,'4'!$B$2:$I$1053,4,FALSE)</f>
        <v>124</v>
      </c>
      <c r="U714" s="140">
        <f>VLOOKUP(T714,Баллы!$A$2:$B$101,2)+V714/2</f>
        <v>6</v>
      </c>
      <c r="V714" s="130">
        <f>VLOOKUP(C714,'4'!$B$2:$I$1053,6,FALSE)</f>
        <v>10</v>
      </c>
      <c r="W714" s="136"/>
      <c r="X714" s="5"/>
      <c r="Y714" s="140"/>
      <c r="Z714" s="126"/>
      <c r="AA714" s="171"/>
      <c r="AB714" s="5"/>
      <c r="AC714" s="140"/>
      <c r="AD714" s="130"/>
      <c r="AE714" s="136"/>
      <c r="AF714" s="5"/>
      <c r="AG714" s="140"/>
      <c r="AH714" s="126"/>
      <c r="AI714" s="155"/>
      <c r="AJ714" s="123"/>
      <c r="AK714" s="139"/>
      <c r="AL714" s="124"/>
      <c r="AM714" s="155"/>
      <c r="AN714" s="123"/>
      <c r="AO714" s="139"/>
      <c r="AP714" s="124"/>
      <c r="AQ714" s="122"/>
      <c r="AR714" s="123"/>
      <c r="AS714" s="139"/>
      <c r="AT714" s="124"/>
      <c r="AU714" s="122"/>
      <c r="AV714" s="123"/>
      <c r="AW714" s="139"/>
      <c r="AX714" s="124"/>
    </row>
    <row r="715" spans="1:50">
      <c r="A715" s="245">
        <f>IF(D715=0," ",RANK(D715,$D$3:$D$1041,0))</f>
        <v>695</v>
      </c>
      <c r="B715" s="246">
        <v>695</v>
      </c>
      <c r="C715" s="107" t="s">
        <v>1584</v>
      </c>
      <c r="D715" s="115">
        <f>I715+M715+Q715+U715+Y715+AC715+AG715+AK715+AO715+AW715+AS715</f>
        <v>6</v>
      </c>
      <c r="E715" s="115">
        <f>J715+N715+R715+V715+Z715+AD715+AH715+AL715+AP715+AX715+AT715</f>
        <v>10</v>
      </c>
      <c r="F715" s="119">
        <f>COUNTA(H715,L715,P715,T715,X715,AB715,AF715,AJ715,AN715,AV715,AR715)</f>
        <v>1</v>
      </c>
      <c r="G715" s="125"/>
      <c r="H715" s="5"/>
      <c r="I715" s="140"/>
      <c r="J715" s="126"/>
      <c r="K715" s="121"/>
      <c r="L715" s="5"/>
      <c r="M715" s="140"/>
      <c r="N715" s="130"/>
      <c r="O715" s="125"/>
      <c r="P715" s="5"/>
      <c r="Q715" s="140"/>
      <c r="R715" s="126"/>
      <c r="S715" s="121">
        <f>VLOOKUP(C715,'4'!$B$2:$I$1053,3,FALSE)</f>
        <v>5.1064814814814813E-2</v>
      </c>
      <c r="T715" s="14">
        <f>VLOOKUP(C715,'4'!$B$2:$I$1053,4,FALSE)</f>
        <v>126</v>
      </c>
      <c r="U715" s="140">
        <f>VLOOKUP(T715,Баллы!$A$2:$B$101,2)+V715/2</f>
        <v>6</v>
      </c>
      <c r="V715" s="130">
        <f>VLOOKUP(C715,'4'!$B$2:$I$1053,6,FALSE)</f>
        <v>10</v>
      </c>
      <c r="W715" s="136"/>
      <c r="X715" s="5"/>
      <c r="Y715" s="140"/>
      <c r="Z715" s="126"/>
      <c r="AA715" s="171"/>
      <c r="AB715" s="5"/>
      <c r="AC715" s="140"/>
      <c r="AD715" s="130"/>
      <c r="AE715" s="136"/>
      <c r="AF715" s="5"/>
      <c r="AG715" s="140"/>
      <c r="AH715" s="126"/>
      <c r="AI715" s="155"/>
      <c r="AJ715" s="123"/>
      <c r="AK715" s="139"/>
      <c r="AL715" s="124"/>
      <c r="AM715" s="155"/>
      <c r="AN715" s="123"/>
      <c r="AO715" s="139"/>
      <c r="AP715" s="124"/>
      <c r="AQ715" s="122"/>
      <c r="AR715" s="123"/>
      <c r="AS715" s="139"/>
      <c r="AT715" s="124"/>
      <c r="AU715" s="122"/>
      <c r="AV715" s="123"/>
      <c r="AW715" s="139"/>
      <c r="AX715" s="124"/>
    </row>
    <row r="716" spans="1:50">
      <c r="A716" s="245">
        <f>IF(D716=0," ",RANK(D716,$D$3:$D$1041,0))</f>
        <v>695</v>
      </c>
      <c r="B716" s="246">
        <v>695</v>
      </c>
      <c r="C716" s="107" t="s">
        <v>1486</v>
      </c>
      <c r="D716" s="115">
        <f>I716+M716+Q716+U716+Y716+AC716+AG716+AK716+AO716+AW716+AS716</f>
        <v>6</v>
      </c>
      <c r="E716" s="115">
        <f>J716+N716+R716+V716+Z716+AD716+AH716+AL716+AP716+AX716+AT716</f>
        <v>10</v>
      </c>
      <c r="F716" s="119">
        <f>COUNTA(H716,L716,P716,T716,X716,AB716,AF716,AJ716,AN716,AV716,AR716)</f>
        <v>1</v>
      </c>
      <c r="G716" s="125"/>
      <c r="H716" s="5"/>
      <c r="I716" s="140"/>
      <c r="J716" s="126"/>
      <c r="K716" s="121"/>
      <c r="L716" s="5"/>
      <c r="M716" s="140"/>
      <c r="N716" s="130"/>
      <c r="O716" s="125"/>
      <c r="P716" s="5"/>
      <c r="Q716" s="140"/>
      <c r="R716" s="126"/>
      <c r="S716" s="121">
        <f>VLOOKUP(C716,'4'!$B$2:$I$1053,3,FALSE)</f>
        <v>5.1099537037037034E-2</v>
      </c>
      <c r="T716" s="14">
        <f>VLOOKUP(C716,'4'!$B$2:$I$1053,4,FALSE)</f>
        <v>129</v>
      </c>
      <c r="U716" s="140">
        <f>VLOOKUP(T716,Баллы!$A$2:$B$101,2)+V716/2</f>
        <v>6</v>
      </c>
      <c r="V716" s="130">
        <f>VLOOKUP(C716,'4'!$B$2:$I$1053,6,FALSE)</f>
        <v>10</v>
      </c>
      <c r="W716" s="136"/>
      <c r="X716" s="5"/>
      <c r="Y716" s="140"/>
      <c r="Z716" s="126"/>
      <c r="AA716" s="171"/>
      <c r="AB716" s="5"/>
      <c r="AC716" s="140"/>
      <c r="AD716" s="130"/>
      <c r="AE716" s="136"/>
      <c r="AF716" s="5"/>
      <c r="AG716" s="140"/>
      <c r="AH716" s="126"/>
      <c r="AI716" s="155"/>
      <c r="AJ716" s="123"/>
      <c r="AK716" s="139"/>
      <c r="AL716" s="124"/>
      <c r="AM716" s="155"/>
      <c r="AN716" s="123"/>
      <c r="AO716" s="139"/>
      <c r="AP716" s="124"/>
      <c r="AQ716" s="122"/>
      <c r="AR716" s="123"/>
      <c r="AS716" s="139"/>
      <c r="AT716" s="124"/>
      <c r="AU716" s="122"/>
      <c r="AV716" s="123"/>
      <c r="AW716" s="139"/>
      <c r="AX716" s="124"/>
    </row>
    <row r="717" spans="1:50">
      <c r="A717" s="245">
        <f>IF(D717=0," ",RANK(D717,$D$3:$D$1041,0))</f>
        <v>695</v>
      </c>
      <c r="B717" s="246">
        <v>695</v>
      </c>
      <c r="C717" s="107" t="s">
        <v>2059</v>
      </c>
      <c r="D717" s="115">
        <f>I717+M717+Q717+U717+Y717+AC717+AG717+AK717+AO717+AW717+AS717</f>
        <v>6</v>
      </c>
      <c r="E717" s="115">
        <f>J717+N717+R717+V717+Z717+AD717+AH717+AL717+AP717+AX717+AT717</f>
        <v>10</v>
      </c>
      <c r="F717" s="119">
        <f>COUNTA(H717,L717,P717,T717,X717,AB717,AF717,AJ717,AN717,AV717,AR717)</f>
        <v>1</v>
      </c>
      <c r="G717" s="125"/>
      <c r="H717" s="5"/>
      <c r="I717" s="140"/>
      <c r="J717" s="126"/>
      <c r="K717" s="121"/>
      <c r="L717" s="5"/>
      <c r="M717" s="140"/>
      <c r="N717" s="130"/>
      <c r="O717" s="125"/>
      <c r="P717" s="5"/>
      <c r="Q717" s="140"/>
      <c r="R717" s="126"/>
      <c r="S717" s="121">
        <f>VLOOKUP(C717,'4'!$B$2:$I$1053,3,FALSE)</f>
        <v>5.1527777777777777E-2</v>
      </c>
      <c r="T717" s="14">
        <f>VLOOKUP(C717,'4'!$B$2:$I$1053,4,FALSE)</f>
        <v>135</v>
      </c>
      <c r="U717" s="140">
        <f>VLOOKUP(T717,Баллы!$A$2:$B$101,2)+V717/2</f>
        <v>6</v>
      </c>
      <c r="V717" s="130">
        <f>VLOOKUP(C717,'4'!$B$2:$I$1053,6,FALSE)</f>
        <v>10</v>
      </c>
      <c r="W717" s="136"/>
      <c r="X717" s="5"/>
      <c r="Y717" s="140"/>
      <c r="Z717" s="126"/>
      <c r="AA717" s="171"/>
      <c r="AB717" s="5"/>
      <c r="AC717" s="140"/>
      <c r="AD717" s="130"/>
      <c r="AE717" s="136"/>
      <c r="AF717" s="5"/>
      <c r="AG717" s="140"/>
      <c r="AH717" s="126"/>
      <c r="AI717" s="155"/>
      <c r="AJ717" s="123"/>
      <c r="AK717" s="139"/>
      <c r="AL717" s="124"/>
      <c r="AM717" s="155"/>
      <c r="AN717" s="123"/>
      <c r="AO717" s="139"/>
      <c r="AP717" s="124"/>
      <c r="AQ717" s="122"/>
      <c r="AR717" s="123"/>
      <c r="AS717" s="139"/>
      <c r="AT717" s="124"/>
      <c r="AU717" s="122"/>
      <c r="AV717" s="123"/>
      <c r="AW717" s="139"/>
      <c r="AX717" s="124"/>
    </row>
    <row r="718" spans="1:50">
      <c r="A718" s="245">
        <f>IF(D718=0," ",RANK(D718,$D$3:$D$1041,0))</f>
        <v>695</v>
      </c>
      <c r="B718" s="246">
        <v>695</v>
      </c>
      <c r="C718" s="107" t="s">
        <v>1819</v>
      </c>
      <c r="D718" s="115">
        <f>I718+M718+Q718+U718+Y718+AC718+AG718+AK718+AO718+AW718+AS718</f>
        <v>6</v>
      </c>
      <c r="E718" s="115">
        <f>J718+N718+R718+V718+Z718+AD718+AH718+AL718+AP718+AX718+AT718</f>
        <v>10</v>
      </c>
      <c r="F718" s="119">
        <f>COUNTA(H718,L718,P718,T718,X718,AB718,AF718,AJ718,AN718,AV718,AR718)</f>
        <v>1</v>
      </c>
      <c r="G718" s="125"/>
      <c r="H718" s="5"/>
      <c r="I718" s="140"/>
      <c r="J718" s="126"/>
      <c r="K718" s="121"/>
      <c r="L718" s="5"/>
      <c r="M718" s="140"/>
      <c r="N718" s="130"/>
      <c r="O718" s="125"/>
      <c r="P718" s="5"/>
      <c r="Q718" s="140"/>
      <c r="R718" s="126"/>
      <c r="S718" s="121">
        <f>VLOOKUP(C718,'4'!$B$2:$I$1053,3,FALSE)</f>
        <v>5.1574074074074071E-2</v>
      </c>
      <c r="T718" s="14">
        <f>VLOOKUP(C718,'4'!$B$2:$I$1053,4,FALSE)</f>
        <v>136</v>
      </c>
      <c r="U718" s="140">
        <f>VLOOKUP(T718,Баллы!$A$2:$B$101,2)+V718/2</f>
        <v>6</v>
      </c>
      <c r="V718" s="130">
        <f>VLOOKUP(C718,'4'!$B$2:$I$1053,6,FALSE)</f>
        <v>10</v>
      </c>
      <c r="W718" s="136"/>
      <c r="X718" s="5"/>
      <c r="Y718" s="140"/>
      <c r="Z718" s="126"/>
      <c r="AA718" s="171"/>
      <c r="AB718" s="5"/>
      <c r="AC718" s="140"/>
      <c r="AD718" s="130"/>
      <c r="AE718" s="136"/>
      <c r="AF718" s="5"/>
      <c r="AG718" s="140"/>
      <c r="AH718" s="126"/>
      <c r="AI718" s="155"/>
      <c r="AJ718" s="123"/>
      <c r="AK718" s="139"/>
      <c r="AL718" s="124"/>
      <c r="AM718" s="155"/>
      <c r="AN718" s="123"/>
      <c r="AO718" s="139"/>
      <c r="AP718" s="124"/>
      <c r="AQ718" s="122"/>
      <c r="AR718" s="123"/>
      <c r="AS718" s="139"/>
      <c r="AT718" s="124"/>
      <c r="AU718" s="122"/>
      <c r="AV718" s="123"/>
      <c r="AW718" s="139"/>
      <c r="AX718" s="124"/>
    </row>
    <row r="719" spans="1:50">
      <c r="A719" s="245">
        <f>IF(D719=0," ",RANK(D719,$D$3:$D$1041,0))</f>
        <v>695</v>
      </c>
      <c r="B719" s="246">
        <v>695</v>
      </c>
      <c r="C719" s="107" t="s">
        <v>2210</v>
      </c>
      <c r="D719" s="115">
        <f>I719+M719+Q719+U719+Y719+AC719+AG719+AK719+AO719+AW719+AS719</f>
        <v>6</v>
      </c>
      <c r="E719" s="115">
        <f>J719+N719+R719+V719+Z719+AD719+AH719+AL719+AP719+AX719+AT719</f>
        <v>10</v>
      </c>
      <c r="F719" s="119">
        <f>COUNTA(H719,L719,P719,T719,X719,AB719,AF719,AJ719,AN719,AV719,AR719)</f>
        <v>1</v>
      </c>
      <c r="G719" s="125"/>
      <c r="H719" s="5"/>
      <c r="I719" s="140"/>
      <c r="J719" s="126"/>
      <c r="K719" s="121"/>
      <c r="L719" s="5"/>
      <c r="M719" s="140"/>
      <c r="N719" s="130"/>
      <c r="O719" s="125"/>
      <c r="P719" s="5"/>
      <c r="Q719" s="140"/>
      <c r="R719" s="126"/>
      <c r="S719" s="121">
        <f>VLOOKUP(C719,'4'!$B$2:$I$1053,3,FALSE)</f>
        <v>5.2210648148148145E-2</v>
      </c>
      <c r="T719" s="14">
        <f>VLOOKUP(C719,'4'!$B$2:$I$1053,4,FALSE)</f>
        <v>140</v>
      </c>
      <c r="U719" s="140">
        <f>VLOOKUP(T719,Баллы!$A$2:$B$101,2)+V719/2</f>
        <v>6</v>
      </c>
      <c r="V719" s="130">
        <f>VLOOKUP(C719,'4'!$B$2:$I$1053,6,FALSE)</f>
        <v>10</v>
      </c>
      <c r="W719" s="136"/>
      <c r="X719" s="5"/>
      <c r="Y719" s="140"/>
      <c r="Z719" s="126"/>
      <c r="AA719" s="171"/>
      <c r="AB719" s="5"/>
      <c r="AC719" s="140"/>
      <c r="AD719" s="130"/>
      <c r="AE719" s="136"/>
      <c r="AF719" s="5"/>
      <c r="AG719" s="140"/>
      <c r="AH719" s="126"/>
      <c r="AI719" s="155"/>
      <c r="AJ719" s="123"/>
      <c r="AK719" s="139"/>
      <c r="AL719" s="124"/>
      <c r="AM719" s="155"/>
      <c r="AN719" s="123"/>
      <c r="AO719" s="139"/>
      <c r="AP719" s="124"/>
      <c r="AQ719" s="122"/>
      <c r="AR719" s="123"/>
      <c r="AS719" s="139"/>
      <c r="AT719" s="124"/>
      <c r="AU719" s="122"/>
      <c r="AV719" s="123"/>
      <c r="AW719" s="139"/>
      <c r="AX719" s="124"/>
    </row>
    <row r="720" spans="1:50">
      <c r="A720" s="245">
        <f>IF(D720=0," ",RANK(D720,$D$3:$D$1041,0))</f>
        <v>695</v>
      </c>
      <c r="B720" s="246">
        <v>695</v>
      </c>
      <c r="C720" s="107" t="s">
        <v>1488</v>
      </c>
      <c r="D720" s="115">
        <f>I720+M720+Q720+U720+Y720+AC720+AG720+AK720+AO720+AW720+AS720</f>
        <v>6</v>
      </c>
      <c r="E720" s="115">
        <f>J720+N720+R720+V720+Z720+AD720+AH720+AL720+AP720+AX720+AT720</f>
        <v>10</v>
      </c>
      <c r="F720" s="119">
        <f>COUNTA(H720,L720,P720,T720,X720,AB720,AF720,AJ720,AN720,AV720,AR720)</f>
        <v>1</v>
      </c>
      <c r="G720" s="125"/>
      <c r="H720" s="5"/>
      <c r="I720" s="140"/>
      <c r="J720" s="126"/>
      <c r="K720" s="121"/>
      <c r="L720" s="5"/>
      <c r="M720" s="140"/>
      <c r="N720" s="130"/>
      <c r="O720" s="125"/>
      <c r="P720" s="5"/>
      <c r="Q720" s="140"/>
      <c r="R720" s="126"/>
      <c r="S720" s="121">
        <f>VLOOKUP(C720,'4'!$B$2:$I$1053,3,FALSE)</f>
        <v>5.2210648148148145E-2</v>
      </c>
      <c r="T720" s="14">
        <f>VLOOKUP(C720,'4'!$B$2:$I$1053,4,FALSE)</f>
        <v>141</v>
      </c>
      <c r="U720" s="140">
        <f>VLOOKUP(T720,Баллы!$A$2:$B$101,2)+V720/2</f>
        <v>6</v>
      </c>
      <c r="V720" s="130">
        <f>VLOOKUP(C720,'4'!$B$2:$I$1053,6,FALSE)</f>
        <v>10</v>
      </c>
      <c r="W720" s="136"/>
      <c r="X720" s="5"/>
      <c r="Y720" s="140"/>
      <c r="Z720" s="126"/>
      <c r="AA720" s="171"/>
      <c r="AB720" s="5"/>
      <c r="AC720" s="140"/>
      <c r="AD720" s="130"/>
      <c r="AE720" s="136"/>
      <c r="AF720" s="5"/>
      <c r="AG720" s="140"/>
      <c r="AH720" s="126"/>
      <c r="AI720" s="155"/>
      <c r="AJ720" s="123"/>
      <c r="AK720" s="139"/>
      <c r="AL720" s="124"/>
      <c r="AM720" s="155"/>
      <c r="AN720" s="123"/>
      <c r="AO720" s="139"/>
      <c r="AP720" s="124"/>
      <c r="AQ720" s="122"/>
      <c r="AR720" s="123"/>
      <c r="AS720" s="139"/>
      <c r="AT720" s="124"/>
      <c r="AU720" s="122"/>
      <c r="AV720" s="123"/>
      <c r="AW720" s="139"/>
      <c r="AX720" s="124"/>
    </row>
    <row r="721" spans="1:50">
      <c r="A721" s="245">
        <f>IF(D721=0," ",RANK(D721,$D$3:$D$1041,0))</f>
        <v>695</v>
      </c>
      <c r="B721" s="246">
        <v>695</v>
      </c>
      <c r="C721" s="107" t="s">
        <v>2217</v>
      </c>
      <c r="D721" s="115">
        <f>I721+M721+Q721+U721+Y721+AC721+AG721+AK721+AO721+AW721+AS721</f>
        <v>6</v>
      </c>
      <c r="E721" s="115">
        <f>J721+N721+R721+V721+Z721+AD721+AH721+AL721+AP721+AX721+AT721</f>
        <v>10</v>
      </c>
      <c r="F721" s="119">
        <f>COUNTA(H721,L721,P721,T721,X721,AB721,AF721,AJ721,AN721,AV721,AR721)</f>
        <v>1</v>
      </c>
      <c r="G721" s="125"/>
      <c r="H721" s="5"/>
      <c r="I721" s="140"/>
      <c r="J721" s="126"/>
      <c r="K721" s="121"/>
      <c r="L721" s="5"/>
      <c r="M721" s="140"/>
      <c r="N721" s="130"/>
      <c r="O721" s="125"/>
      <c r="P721" s="5"/>
      <c r="Q721" s="140"/>
      <c r="R721" s="126"/>
      <c r="S721" s="121">
        <f>VLOOKUP(C721,'4'!$B$2:$I$1053,3,FALSE)</f>
        <v>5.2569444444444446E-2</v>
      </c>
      <c r="T721" s="14">
        <f>VLOOKUP(C721,'4'!$B$2:$I$1053,4,FALSE)</f>
        <v>143</v>
      </c>
      <c r="U721" s="140">
        <f>VLOOKUP(T721,Баллы!$A$2:$B$101,2)+V721/2</f>
        <v>6</v>
      </c>
      <c r="V721" s="130">
        <f>VLOOKUP(C721,'4'!$B$2:$I$1053,6,FALSE)</f>
        <v>10</v>
      </c>
      <c r="W721" s="136"/>
      <c r="X721" s="5"/>
      <c r="Y721" s="140"/>
      <c r="Z721" s="126"/>
      <c r="AA721" s="171"/>
      <c r="AB721" s="5"/>
      <c r="AC721" s="140"/>
      <c r="AD721" s="130"/>
      <c r="AE721" s="136"/>
      <c r="AF721" s="5"/>
      <c r="AG721" s="140"/>
      <c r="AH721" s="126"/>
      <c r="AI721" s="155"/>
      <c r="AJ721" s="123"/>
      <c r="AK721" s="139"/>
      <c r="AL721" s="124"/>
      <c r="AM721" s="155"/>
      <c r="AN721" s="123"/>
      <c r="AO721" s="139"/>
      <c r="AP721" s="124"/>
      <c r="AQ721" s="122"/>
      <c r="AR721" s="123"/>
      <c r="AS721" s="139"/>
      <c r="AT721" s="124"/>
      <c r="AU721" s="122"/>
      <c r="AV721" s="123"/>
      <c r="AW721" s="139"/>
      <c r="AX721" s="124"/>
    </row>
    <row r="722" spans="1:50">
      <c r="A722" s="245">
        <f>IF(D722=0," ",RANK(D722,$D$3:$D$1041,0))</f>
        <v>695</v>
      </c>
      <c r="B722" s="246">
        <v>695</v>
      </c>
      <c r="C722" s="107" t="s">
        <v>1717</v>
      </c>
      <c r="D722" s="115">
        <f>I722+M722+Q722+U722+Y722+AC722+AG722+AK722+AO722+AW722+AS722</f>
        <v>6</v>
      </c>
      <c r="E722" s="115">
        <f>J722+N722+R722+V722+Z722+AD722+AH722+AL722+AP722+AX722+AT722</f>
        <v>10</v>
      </c>
      <c r="F722" s="119">
        <f>COUNTA(H722,L722,P722,T722,X722,AB722,AF722,AJ722,AN722,AV722,AR722)</f>
        <v>1</v>
      </c>
      <c r="G722" s="125"/>
      <c r="H722" s="5"/>
      <c r="I722" s="140"/>
      <c r="J722" s="126"/>
      <c r="K722" s="121"/>
      <c r="L722" s="5"/>
      <c r="M722" s="140"/>
      <c r="N722" s="130"/>
      <c r="O722" s="125"/>
      <c r="P722" s="5"/>
      <c r="Q722" s="140"/>
      <c r="R722" s="126"/>
      <c r="S722" s="121">
        <f>VLOOKUP(C722,'4'!$B$2:$I$1053,3,FALSE)</f>
        <v>5.2708333333333336E-2</v>
      </c>
      <c r="T722" s="14">
        <f>VLOOKUP(C722,'4'!$B$2:$I$1053,4,FALSE)</f>
        <v>144</v>
      </c>
      <c r="U722" s="140">
        <f>VLOOKUP(T722,Баллы!$A$2:$B$101,2)+V722/2</f>
        <v>6</v>
      </c>
      <c r="V722" s="130">
        <f>VLOOKUP(C722,'4'!$B$2:$I$1053,6,FALSE)</f>
        <v>10</v>
      </c>
      <c r="W722" s="136"/>
      <c r="X722" s="5"/>
      <c r="Y722" s="140"/>
      <c r="Z722" s="126"/>
      <c r="AA722" s="171"/>
      <c r="AB722" s="5"/>
      <c r="AC722" s="140"/>
      <c r="AD722" s="130"/>
      <c r="AE722" s="136"/>
      <c r="AF722" s="5"/>
      <c r="AG722" s="140"/>
      <c r="AH722" s="126"/>
      <c r="AI722" s="155"/>
      <c r="AJ722" s="123"/>
      <c r="AK722" s="139"/>
      <c r="AL722" s="124"/>
      <c r="AM722" s="155"/>
      <c r="AN722" s="123"/>
      <c r="AO722" s="139"/>
      <c r="AP722" s="124"/>
      <c r="AQ722" s="122"/>
      <c r="AR722" s="123"/>
      <c r="AS722" s="139"/>
      <c r="AT722" s="124"/>
      <c r="AU722" s="122"/>
      <c r="AV722" s="123"/>
      <c r="AW722" s="139"/>
      <c r="AX722" s="124"/>
    </row>
    <row r="723" spans="1:50">
      <c r="A723" s="245">
        <f>IF(D723=0," ",RANK(D723,$D$3:$D$1041,0))</f>
        <v>695</v>
      </c>
      <c r="B723" s="246">
        <v>695</v>
      </c>
      <c r="C723" s="107" t="s">
        <v>2202</v>
      </c>
      <c r="D723" s="115">
        <f>I723+M723+Q723+U723+Y723+AC723+AG723+AK723+AO723+AW723+AS723</f>
        <v>6</v>
      </c>
      <c r="E723" s="115">
        <f>J723+N723+R723+V723+Z723+AD723+AH723+AL723+AP723+AX723+AT723</f>
        <v>10</v>
      </c>
      <c r="F723" s="119">
        <f>COUNTA(H723,L723,P723,T723,X723,AB723,AF723,AJ723,AN723,AV723,AR723)</f>
        <v>1</v>
      </c>
      <c r="G723" s="125"/>
      <c r="H723" s="5"/>
      <c r="I723" s="140"/>
      <c r="J723" s="126"/>
      <c r="K723" s="121"/>
      <c r="L723" s="5"/>
      <c r="M723" s="140"/>
      <c r="N723" s="130"/>
      <c r="O723" s="125"/>
      <c r="P723" s="5"/>
      <c r="Q723" s="140"/>
      <c r="R723" s="126"/>
      <c r="S723" s="121">
        <f>VLOOKUP(C723,'4'!$B$2:$I$1053,3,FALSE)</f>
        <v>5.2928240740740741E-2</v>
      </c>
      <c r="T723" s="14">
        <f>VLOOKUP(C723,'4'!$B$2:$I$1053,4,FALSE)</f>
        <v>145</v>
      </c>
      <c r="U723" s="140">
        <f>VLOOKUP(T723,Баллы!$A$2:$B$101,2)+V723/2</f>
        <v>6</v>
      </c>
      <c r="V723" s="130">
        <f>VLOOKUP(C723,'4'!$B$2:$I$1053,6,FALSE)</f>
        <v>10</v>
      </c>
      <c r="W723" s="136"/>
      <c r="X723" s="5"/>
      <c r="Y723" s="140"/>
      <c r="Z723" s="126"/>
      <c r="AA723" s="171"/>
      <c r="AB723" s="5"/>
      <c r="AC723" s="140"/>
      <c r="AD723" s="130"/>
      <c r="AE723" s="136"/>
      <c r="AF723" s="5"/>
      <c r="AG723" s="140"/>
      <c r="AH723" s="126"/>
      <c r="AI723" s="155"/>
      <c r="AJ723" s="123"/>
      <c r="AK723" s="139"/>
      <c r="AL723" s="124"/>
      <c r="AM723" s="155"/>
      <c r="AN723" s="123"/>
      <c r="AO723" s="139"/>
      <c r="AP723" s="124"/>
      <c r="AQ723" s="122"/>
      <c r="AR723" s="123"/>
      <c r="AS723" s="139"/>
      <c r="AT723" s="124"/>
      <c r="AU723" s="122"/>
      <c r="AV723" s="123"/>
      <c r="AW723" s="139"/>
      <c r="AX723" s="124"/>
    </row>
    <row r="724" spans="1:50">
      <c r="A724" s="245">
        <f>IF(D724=0," ",RANK(D724,$D$3:$D$1041,0))</f>
        <v>695</v>
      </c>
      <c r="B724" s="246">
        <v>695</v>
      </c>
      <c r="C724" s="107" t="s">
        <v>1877</v>
      </c>
      <c r="D724" s="115">
        <f>I724+M724+Q724+U724+Y724+AC724+AG724+AK724+AO724+AW724+AS724</f>
        <v>6</v>
      </c>
      <c r="E724" s="115">
        <f>J724+N724+R724+V724+Z724+AD724+AH724+AL724+AP724+AX724+AT724</f>
        <v>10</v>
      </c>
      <c r="F724" s="119">
        <f>COUNTA(H724,L724,P724,T724,X724,AB724,AF724,AJ724,AN724,AV724,AR724)</f>
        <v>1</v>
      </c>
      <c r="G724" s="125"/>
      <c r="H724" s="5"/>
      <c r="I724" s="140"/>
      <c r="J724" s="126"/>
      <c r="K724" s="121"/>
      <c r="L724" s="5"/>
      <c r="M724" s="140"/>
      <c r="N724" s="130"/>
      <c r="O724" s="125"/>
      <c r="P724" s="5"/>
      <c r="Q724" s="140"/>
      <c r="R724" s="126"/>
      <c r="S724" s="121">
        <f>VLOOKUP(C724,'4'!$B$2:$I$1053,3,FALSE)</f>
        <v>5.3101851851851851E-2</v>
      </c>
      <c r="T724" s="14">
        <f>VLOOKUP(C724,'4'!$B$2:$I$1053,4,FALSE)</f>
        <v>146</v>
      </c>
      <c r="U724" s="140">
        <f>VLOOKUP(T724,Баллы!$A$2:$B$101,2)+V724/2</f>
        <v>6</v>
      </c>
      <c r="V724" s="130">
        <f>VLOOKUP(C724,'4'!$B$2:$I$1053,6,FALSE)</f>
        <v>10</v>
      </c>
      <c r="W724" s="136"/>
      <c r="X724" s="5"/>
      <c r="Y724" s="140"/>
      <c r="Z724" s="126"/>
      <c r="AA724" s="171"/>
      <c r="AB724" s="5"/>
      <c r="AC724" s="140"/>
      <c r="AD724" s="130"/>
      <c r="AE724" s="136"/>
      <c r="AF724" s="5"/>
      <c r="AG724" s="140"/>
      <c r="AH724" s="126"/>
      <c r="AI724" s="155"/>
      <c r="AJ724" s="123"/>
      <c r="AK724" s="139"/>
      <c r="AL724" s="124"/>
      <c r="AM724" s="155"/>
      <c r="AN724" s="123"/>
      <c r="AO724" s="139"/>
      <c r="AP724" s="124"/>
      <c r="AQ724" s="122"/>
      <c r="AR724" s="123"/>
      <c r="AS724" s="139"/>
      <c r="AT724" s="124"/>
      <c r="AU724" s="122"/>
      <c r="AV724" s="123"/>
      <c r="AW724" s="139"/>
      <c r="AX724" s="124"/>
    </row>
    <row r="725" spans="1:50">
      <c r="A725" s="245">
        <f>IF(D725=0," ",RANK(D725,$D$3:$D$1041,0))</f>
        <v>695</v>
      </c>
      <c r="B725" s="246">
        <v>695</v>
      </c>
      <c r="C725" s="107" t="s">
        <v>1856</v>
      </c>
      <c r="D725" s="115">
        <f>I725+M725+Q725+U725+Y725+AC725+AG725+AK725+AO725+AW725+AS725</f>
        <v>6</v>
      </c>
      <c r="E725" s="115">
        <f>J725+N725+R725+V725+Z725+AD725+AH725+AL725+AP725+AX725+AT725</f>
        <v>10</v>
      </c>
      <c r="F725" s="119">
        <f>COUNTA(H725,L725,P725,T725,X725,AB725,AF725,AJ725,AN725,AV725,AR725)</f>
        <v>1</v>
      </c>
      <c r="G725" s="125"/>
      <c r="H725" s="5"/>
      <c r="I725" s="140"/>
      <c r="J725" s="126"/>
      <c r="K725" s="121"/>
      <c r="L725" s="5"/>
      <c r="M725" s="140"/>
      <c r="N725" s="130"/>
      <c r="O725" s="125"/>
      <c r="P725" s="5"/>
      <c r="Q725" s="140"/>
      <c r="R725" s="126"/>
      <c r="S725" s="121">
        <f>VLOOKUP(C725,'4'!$B$2:$I$1053,3,FALSE)</f>
        <v>5.3703703703703705E-2</v>
      </c>
      <c r="T725" s="14">
        <f>VLOOKUP(C725,'4'!$B$2:$I$1053,4,FALSE)</f>
        <v>149</v>
      </c>
      <c r="U725" s="140">
        <f>VLOOKUP(T725,Баллы!$A$2:$B$101,2)+V725/2</f>
        <v>6</v>
      </c>
      <c r="V725" s="130">
        <f>VLOOKUP(C725,'4'!$B$2:$I$1053,6,FALSE)</f>
        <v>10</v>
      </c>
      <c r="W725" s="136"/>
      <c r="X725" s="5"/>
      <c r="Y725" s="140"/>
      <c r="Z725" s="126"/>
      <c r="AA725" s="171"/>
      <c r="AB725" s="5"/>
      <c r="AC725" s="140"/>
      <c r="AD725" s="130"/>
      <c r="AE725" s="136"/>
      <c r="AF725" s="5"/>
      <c r="AG725" s="140"/>
      <c r="AH725" s="126"/>
      <c r="AI725" s="155"/>
      <c r="AJ725" s="123"/>
      <c r="AK725" s="139"/>
      <c r="AL725" s="124"/>
      <c r="AM725" s="155"/>
      <c r="AN725" s="123"/>
      <c r="AO725" s="139"/>
      <c r="AP725" s="124"/>
      <c r="AQ725" s="122"/>
      <c r="AR725" s="123"/>
      <c r="AS725" s="139"/>
      <c r="AT725" s="124"/>
      <c r="AU725" s="122"/>
      <c r="AV725" s="123"/>
      <c r="AW725" s="139"/>
      <c r="AX725" s="124"/>
    </row>
    <row r="726" spans="1:50">
      <c r="A726" s="245">
        <f>IF(D726=0," ",RANK(D726,$D$3:$D$1041,0))</f>
        <v>695</v>
      </c>
      <c r="B726" s="246">
        <v>695</v>
      </c>
      <c r="C726" s="107" t="s">
        <v>1516</v>
      </c>
      <c r="D726" s="115">
        <f>I726+M726+Q726+U726+Y726+AC726+AG726+AK726+AO726+AW726+AS726</f>
        <v>6</v>
      </c>
      <c r="E726" s="115">
        <f>J726+N726+R726+V726+Z726+AD726+AH726+AL726+AP726+AX726+AT726</f>
        <v>10</v>
      </c>
      <c r="F726" s="119">
        <f>COUNTA(H726,L726,P726,T726,X726,AB726,AF726,AJ726,AN726,AV726,AR726)</f>
        <v>1</v>
      </c>
      <c r="G726" s="125"/>
      <c r="H726" s="5"/>
      <c r="I726" s="140"/>
      <c r="J726" s="126"/>
      <c r="K726" s="121"/>
      <c r="L726" s="5"/>
      <c r="M726" s="140"/>
      <c r="N726" s="130"/>
      <c r="O726" s="125"/>
      <c r="P726" s="5"/>
      <c r="Q726" s="140"/>
      <c r="R726" s="126"/>
      <c r="S726" s="121">
        <f>VLOOKUP(C726,'4'!$B$2:$I$1053,3,FALSE)</f>
        <v>5.3726851851851852E-2</v>
      </c>
      <c r="T726" s="5">
        <f>VLOOKUP(C726,'4'!$B$2:$I$1053,4,FALSE)</f>
        <v>150</v>
      </c>
      <c r="U726" s="140">
        <f>VLOOKUP(T726,Баллы!$A$2:$B$101,2)+V726/2</f>
        <v>6</v>
      </c>
      <c r="V726" s="130">
        <f>VLOOKUP(C726,'4'!$B$2:$I$1053,6,FALSE)</f>
        <v>10</v>
      </c>
      <c r="W726" s="136"/>
      <c r="X726" s="5"/>
      <c r="Y726" s="140"/>
      <c r="Z726" s="126"/>
      <c r="AA726" s="171"/>
      <c r="AB726" s="5"/>
      <c r="AC726" s="140"/>
      <c r="AD726" s="130"/>
      <c r="AE726" s="136"/>
      <c r="AF726" s="5"/>
      <c r="AG726" s="140"/>
      <c r="AH726" s="126"/>
      <c r="AI726" s="155"/>
      <c r="AJ726" s="123"/>
      <c r="AK726" s="139"/>
      <c r="AL726" s="124"/>
      <c r="AM726" s="155"/>
      <c r="AN726" s="123"/>
      <c r="AO726" s="139"/>
      <c r="AP726" s="124"/>
      <c r="AQ726" s="122"/>
      <c r="AR726" s="123"/>
      <c r="AS726" s="139"/>
      <c r="AT726" s="124"/>
      <c r="AU726" s="122"/>
      <c r="AV726" s="123"/>
      <c r="AW726" s="139"/>
      <c r="AX726" s="124"/>
    </row>
    <row r="727" spans="1:50">
      <c r="A727" s="245">
        <f>IF(D727=0," ",RANK(D727,$D$3:$D$1041,0))</f>
        <v>695</v>
      </c>
      <c r="B727" s="246">
        <v>695</v>
      </c>
      <c r="C727" s="107" t="s">
        <v>1865</v>
      </c>
      <c r="D727" s="115">
        <f>I727+M727+Q727+U727+Y727+AC727+AG727+AK727+AO727+AW727+AS727</f>
        <v>6</v>
      </c>
      <c r="E727" s="115">
        <f>J727+N727+R727+V727+Z727+AD727+AH727+AL727+AP727+AX727+AT727</f>
        <v>10</v>
      </c>
      <c r="F727" s="119">
        <f>COUNTA(H727,L727,P727,T727,X727,AB727,AF727,AJ727,AN727,AV727,AR727)</f>
        <v>1</v>
      </c>
      <c r="G727" s="125"/>
      <c r="H727" s="5"/>
      <c r="I727" s="140"/>
      <c r="J727" s="126"/>
      <c r="K727" s="121"/>
      <c r="L727" s="5"/>
      <c r="M727" s="140"/>
      <c r="N727" s="130"/>
      <c r="O727" s="125"/>
      <c r="P727" s="5"/>
      <c r="Q727" s="140"/>
      <c r="R727" s="126"/>
      <c r="S727" s="121">
        <f>VLOOKUP(C727,'4'!$B$2:$I$1053,3,FALSE)</f>
        <v>5.7048611111111112E-2</v>
      </c>
      <c r="T727" s="5">
        <f>VLOOKUP(C727,'4'!$B$2:$I$1053,4,FALSE)</f>
        <v>158</v>
      </c>
      <c r="U727" s="140">
        <f>VLOOKUP(T727,Баллы!$A$2:$B$101,2)+V727/2</f>
        <v>6</v>
      </c>
      <c r="V727" s="130">
        <f>VLOOKUP(C727,'4'!$B$2:$I$1053,6,FALSE)</f>
        <v>10</v>
      </c>
      <c r="W727" s="136"/>
      <c r="X727" s="5"/>
      <c r="Y727" s="140"/>
      <c r="Z727" s="126"/>
      <c r="AA727" s="171"/>
      <c r="AB727" s="5"/>
      <c r="AC727" s="140"/>
      <c r="AD727" s="130"/>
      <c r="AE727" s="136"/>
      <c r="AF727" s="5"/>
      <c r="AG727" s="140"/>
      <c r="AH727" s="126"/>
      <c r="AI727" s="155"/>
      <c r="AJ727" s="123"/>
      <c r="AK727" s="139"/>
      <c r="AL727" s="124"/>
      <c r="AM727" s="155"/>
      <c r="AN727" s="123"/>
      <c r="AO727" s="139"/>
      <c r="AP727" s="124"/>
      <c r="AQ727" s="122"/>
      <c r="AR727" s="123"/>
      <c r="AS727" s="139"/>
      <c r="AT727" s="124"/>
      <c r="AU727" s="122"/>
      <c r="AV727" s="123"/>
      <c r="AW727" s="139"/>
      <c r="AX727" s="124"/>
    </row>
    <row r="728" spans="1:50">
      <c r="A728" s="245">
        <f>IF(D728=0," ",RANK(D728,$D$3:$D$1041,0))</f>
        <v>695</v>
      </c>
      <c r="B728" s="246">
        <v>695</v>
      </c>
      <c r="C728" s="107" t="s">
        <v>1832</v>
      </c>
      <c r="D728" s="115">
        <f>I728+M728+Q728+U728+Y728+AC728+AG728+AK728+AO728+AW728+AS728</f>
        <v>6</v>
      </c>
      <c r="E728" s="115">
        <f>J728+N728+R728+V728+Z728+AD728+AH728+AL728+AP728+AX728+AT728</f>
        <v>10</v>
      </c>
      <c r="F728" s="119">
        <f>COUNTA(H728,L728,P728,T728,X728,AB728,AF728,AJ728,AN728,AV728,AR728)</f>
        <v>1</v>
      </c>
      <c r="G728" s="125"/>
      <c r="H728" s="5"/>
      <c r="I728" s="140"/>
      <c r="J728" s="126"/>
      <c r="K728" s="121"/>
      <c r="L728" s="5"/>
      <c r="M728" s="140"/>
      <c r="N728" s="130"/>
      <c r="O728" s="125"/>
      <c r="P728" s="5"/>
      <c r="Q728" s="140"/>
      <c r="R728" s="126"/>
      <c r="S728" s="121">
        <f>VLOOKUP(C728,'4'!$B$2:$I$1053,3,FALSE)</f>
        <v>5.8206018518518518E-2</v>
      </c>
      <c r="T728" s="5">
        <f>VLOOKUP(C728,'4'!$B$2:$I$1053,4,FALSE)</f>
        <v>159</v>
      </c>
      <c r="U728" s="140">
        <f>VLOOKUP(T728,Баллы!$A$2:$B$101,2)+V728/2</f>
        <v>6</v>
      </c>
      <c r="V728" s="130">
        <f>VLOOKUP(C728,'4'!$B$2:$I$1053,6,FALSE)</f>
        <v>10</v>
      </c>
      <c r="W728" s="136"/>
      <c r="X728" s="5"/>
      <c r="Y728" s="140"/>
      <c r="Z728" s="126"/>
      <c r="AA728" s="171"/>
      <c r="AB728" s="5"/>
      <c r="AC728" s="140"/>
      <c r="AD728" s="130"/>
      <c r="AE728" s="136"/>
      <c r="AF728" s="5"/>
      <c r="AG728" s="140"/>
      <c r="AH728" s="126"/>
      <c r="AI728" s="155"/>
      <c r="AJ728" s="123"/>
      <c r="AK728" s="139"/>
      <c r="AL728" s="124"/>
      <c r="AM728" s="155"/>
      <c r="AN728" s="123"/>
      <c r="AO728" s="139"/>
      <c r="AP728" s="124"/>
      <c r="AQ728" s="122"/>
      <c r="AR728" s="123"/>
      <c r="AS728" s="139"/>
      <c r="AT728" s="124"/>
      <c r="AU728" s="122"/>
      <c r="AV728" s="123"/>
      <c r="AW728" s="139"/>
      <c r="AX728" s="124"/>
    </row>
    <row r="729" spans="1:50">
      <c r="A729" s="245">
        <f>IF(D729=0," ",RANK(D729,$D$3:$D$1041,0))</f>
        <v>695</v>
      </c>
      <c r="B729" s="246">
        <v>695</v>
      </c>
      <c r="C729" s="107" t="s">
        <v>2403</v>
      </c>
      <c r="D729" s="115">
        <f>I729+M729+Q729+U729+Y729+AC729+AG729+AK729+AO729+AW729+AS729</f>
        <v>6</v>
      </c>
      <c r="E729" s="115">
        <f>J729+N729+R729+V729+Z729+AD729+AH729+AL729+AP729+AX729+AT729</f>
        <v>10</v>
      </c>
      <c r="F729" s="119">
        <f>COUNTA(H729,L729,P729,T729,X729,AB729,AF729,AJ729,AN729,AV729,AR729)</f>
        <v>1</v>
      </c>
      <c r="G729" s="125"/>
      <c r="H729" s="5"/>
      <c r="I729" s="140"/>
      <c r="J729" s="126"/>
      <c r="K729" s="121"/>
      <c r="L729" s="5"/>
      <c r="M729" s="140"/>
      <c r="N729" s="130"/>
      <c r="O729" s="125"/>
      <c r="P729" s="5"/>
      <c r="Q729" s="140"/>
      <c r="R729" s="126"/>
      <c r="S729" s="121">
        <f>VLOOKUP(C729,'4'!$B$2:$I$1053,3,FALSE)</f>
        <v>6.0405092592592594E-2</v>
      </c>
      <c r="T729" s="5">
        <f>VLOOKUP(C729,'4'!$B$2:$I$1053,4,FALSE)</f>
        <v>162</v>
      </c>
      <c r="U729" s="140">
        <f>VLOOKUP(T729,Баллы!$A$2:$B$101,2)+V729/2</f>
        <v>6</v>
      </c>
      <c r="V729" s="130">
        <f>VLOOKUP(C729,'4'!$B$2:$I$1053,6,FALSE)</f>
        <v>10</v>
      </c>
      <c r="W729" s="136"/>
      <c r="X729" s="5"/>
      <c r="Y729" s="140"/>
      <c r="Z729" s="126"/>
      <c r="AA729" s="171"/>
      <c r="AB729" s="5"/>
      <c r="AC729" s="140"/>
      <c r="AD729" s="130"/>
      <c r="AE729" s="136"/>
      <c r="AF729" s="5"/>
      <c r="AG729" s="140"/>
      <c r="AH729" s="126"/>
      <c r="AI729" s="155"/>
      <c r="AJ729" s="123"/>
      <c r="AK729" s="139"/>
      <c r="AL729" s="124"/>
      <c r="AM729" s="155"/>
      <c r="AN729" s="123"/>
      <c r="AO729" s="139"/>
      <c r="AP729" s="124"/>
      <c r="AQ729" s="122"/>
      <c r="AR729" s="123"/>
      <c r="AS729" s="139"/>
      <c r="AT729" s="124"/>
      <c r="AU729" s="122"/>
      <c r="AV729" s="123"/>
      <c r="AW729" s="139"/>
      <c r="AX729" s="124"/>
    </row>
    <row r="730" spans="1:50">
      <c r="A730" s="245">
        <f>IF(D730=0," ",RANK(D730,$D$3:$D$1041,0))</f>
        <v>695</v>
      </c>
      <c r="B730" s="246">
        <v>695</v>
      </c>
      <c r="C730" s="107" t="s">
        <v>1580</v>
      </c>
      <c r="D730" s="115">
        <f>I730+M730+Q730+U730+Y730+AC730+AG730+AK730+AO730+AW730+AS730</f>
        <v>6</v>
      </c>
      <c r="E730" s="115">
        <f>J730+N730+R730+V730+Z730+AD730+AH730+AL730+AP730+AX730+AT730</f>
        <v>10</v>
      </c>
      <c r="F730" s="119">
        <f>COUNTA(H730,L730,P730,T730,X730,AB730,AF730,AJ730,AN730,AV730,AR730)</f>
        <v>1</v>
      </c>
      <c r="G730" s="125"/>
      <c r="H730" s="5"/>
      <c r="I730" s="140"/>
      <c r="J730" s="126"/>
      <c r="K730" s="121"/>
      <c r="L730" s="5"/>
      <c r="M730" s="140"/>
      <c r="N730" s="130"/>
      <c r="O730" s="125"/>
      <c r="P730" s="5"/>
      <c r="Q730" s="140"/>
      <c r="R730" s="126"/>
      <c r="S730" s="121">
        <f>VLOOKUP(C730,'4'!$B$2:$I$1053,3,FALSE)</f>
        <v>6.0960648148148146E-2</v>
      </c>
      <c r="T730" s="5">
        <f>VLOOKUP(C730,'4'!$B$2:$I$1053,4,FALSE)</f>
        <v>165</v>
      </c>
      <c r="U730" s="140">
        <f>VLOOKUP(T730,Баллы!$A$2:$B$101,2)+V730/2</f>
        <v>6</v>
      </c>
      <c r="V730" s="130">
        <f>VLOOKUP(C730,'4'!$B$2:$I$1053,6,FALSE)</f>
        <v>10</v>
      </c>
      <c r="W730" s="136"/>
      <c r="X730" s="5"/>
      <c r="Y730" s="140"/>
      <c r="Z730" s="126"/>
      <c r="AA730" s="171"/>
      <c r="AB730" s="5"/>
      <c r="AC730" s="140"/>
      <c r="AD730" s="130"/>
      <c r="AE730" s="136"/>
      <c r="AF730" s="5"/>
      <c r="AG730" s="140"/>
      <c r="AH730" s="126"/>
      <c r="AI730" s="155"/>
      <c r="AJ730" s="123"/>
      <c r="AK730" s="139"/>
      <c r="AL730" s="124"/>
      <c r="AM730" s="155"/>
      <c r="AN730" s="123"/>
      <c r="AO730" s="139"/>
      <c r="AP730" s="124"/>
      <c r="AQ730" s="122"/>
      <c r="AR730" s="123"/>
      <c r="AS730" s="139"/>
      <c r="AT730" s="124"/>
      <c r="AU730" s="122"/>
      <c r="AV730" s="123"/>
      <c r="AW730" s="139"/>
      <c r="AX730" s="124"/>
    </row>
    <row r="731" spans="1:50">
      <c r="A731" s="245">
        <f>IF(D731=0," ",RANK(D731,$D$3:$D$1041,0))</f>
        <v>695</v>
      </c>
      <c r="B731" s="246">
        <v>695</v>
      </c>
      <c r="C731" s="107" t="s">
        <v>1714</v>
      </c>
      <c r="D731" s="115">
        <f>I731+M731+Q731+U731+Y731+AC731+AG731+AK731+AO731+AW731+AS731</f>
        <v>6</v>
      </c>
      <c r="E731" s="115">
        <f>J731+N731+R731+V731+Z731+AD731+AH731+AL731+AP731+AX731+AT731</f>
        <v>10</v>
      </c>
      <c r="F731" s="119">
        <f>COUNTA(H731,L731,P731,T731,X731,AB731,AF731,AJ731,AN731,AV731,AR731)</f>
        <v>1</v>
      </c>
      <c r="G731" s="125"/>
      <c r="H731" s="5"/>
      <c r="I731" s="140"/>
      <c r="J731" s="126"/>
      <c r="K731" s="121"/>
      <c r="L731" s="5"/>
      <c r="M731" s="140"/>
      <c r="N731" s="130"/>
      <c r="O731" s="125"/>
      <c r="P731" s="5"/>
      <c r="Q731" s="140"/>
      <c r="R731" s="126"/>
      <c r="S731" s="121">
        <f>VLOOKUP(C731,'4'!$B$2:$I$1053,3,FALSE)</f>
        <v>6.1134259259259256E-2</v>
      </c>
      <c r="T731" s="5">
        <f>VLOOKUP(C731,'4'!$B$2:$I$1053,4,FALSE)</f>
        <v>166</v>
      </c>
      <c r="U731" s="140">
        <f>VLOOKUP(T731,Баллы!$A$2:$B$101,2)+V731/2</f>
        <v>6</v>
      </c>
      <c r="V731" s="130">
        <f>VLOOKUP(C731,'4'!$B$2:$I$1053,6,FALSE)</f>
        <v>10</v>
      </c>
      <c r="W731" s="136"/>
      <c r="X731" s="5"/>
      <c r="Y731" s="140"/>
      <c r="Z731" s="126"/>
      <c r="AA731" s="171"/>
      <c r="AB731" s="5"/>
      <c r="AC731" s="140"/>
      <c r="AD731" s="130"/>
      <c r="AE731" s="136"/>
      <c r="AF731" s="5"/>
      <c r="AG731" s="140"/>
      <c r="AH731" s="126"/>
      <c r="AI731" s="155"/>
      <c r="AJ731" s="123"/>
      <c r="AK731" s="139"/>
      <c r="AL731" s="124"/>
      <c r="AM731" s="155"/>
      <c r="AN731" s="123"/>
      <c r="AO731" s="139"/>
      <c r="AP731" s="124"/>
      <c r="AQ731" s="122"/>
      <c r="AR731" s="123"/>
      <c r="AS731" s="139"/>
      <c r="AT731" s="124"/>
      <c r="AU731" s="122"/>
      <c r="AV731" s="123"/>
      <c r="AW731" s="139"/>
      <c r="AX731" s="124"/>
    </row>
    <row r="732" spans="1:50">
      <c r="A732" s="245">
        <f>IF(D732=0," ",RANK(D732,$D$3:$D$1041,0))</f>
        <v>695</v>
      </c>
      <c r="B732" s="246">
        <v>695</v>
      </c>
      <c r="C732" s="249" t="s">
        <v>2681</v>
      </c>
      <c r="D732" s="115">
        <f>I732+M732+Q732+U732+Y732+AC732+AG732+AK732+AO732+AW732+AS732</f>
        <v>6</v>
      </c>
      <c r="E732" s="115">
        <f>J732+N732+R732+V732+Z732+AD732+AH732+AL732+AP732+AX732+AT732</f>
        <v>10</v>
      </c>
      <c r="F732" s="119">
        <f>COUNTA(H732,L732,P732,T732,X732,AB732,AF732,AJ732,AN732,AV732,AR732)</f>
        <v>1</v>
      </c>
      <c r="G732" s="125"/>
      <c r="H732" s="5"/>
      <c r="I732" s="140"/>
      <c r="J732" s="126"/>
      <c r="K732" s="121"/>
      <c r="L732" s="5"/>
      <c r="M732" s="140"/>
      <c r="N732" s="130"/>
      <c r="O732" s="125"/>
      <c r="P732" s="5"/>
      <c r="Q732" s="140"/>
      <c r="R732" s="126"/>
      <c r="S732" s="121">
        <f>VLOOKUP(C732,'4'!$B$2:$I$1053,3,FALSE)</f>
        <v>6.2511574074074081E-2</v>
      </c>
      <c r="T732" s="5">
        <f>VLOOKUP(C732,'4'!$B$2:$I$1053,4,FALSE)</f>
        <v>168</v>
      </c>
      <c r="U732" s="140">
        <f>VLOOKUP(T732,Баллы!$A$2:$B$101,2)+V732/2</f>
        <v>6</v>
      </c>
      <c r="V732" s="130">
        <f>VLOOKUP(C732,'4'!$B$2:$I$1053,6,FALSE)</f>
        <v>10</v>
      </c>
      <c r="W732" s="136"/>
      <c r="X732" s="5"/>
      <c r="Y732" s="140"/>
      <c r="Z732" s="126"/>
      <c r="AA732" s="171"/>
      <c r="AB732" s="5"/>
      <c r="AC732" s="140"/>
      <c r="AD732" s="130"/>
      <c r="AE732" s="136"/>
      <c r="AF732" s="5"/>
      <c r="AG732" s="140"/>
      <c r="AH732" s="126"/>
      <c r="AI732" s="155"/>
      <c r="AJ732" s="123"/>
      <c r="AK732" s="139"/>
      <c r="AL732" s="124"/>
      <c r="AM732" s="155"/>
      <c r="AN732" s="123"/>
      <c r="AO732" s="139"/>
      <c r="AP732" s="124"/>
      <c r="AQ732" s="122"/>
      <c r="AR732" s="123"/>
      <c r="AS732" s="139"/>
      <c r="AT732" s="124"/>
      <c r="AU732" s="122"/>
      <c r="AV732" s="123"/>
      <c r="AW732" s="139"/>
      <c r="AX732" s="124"/>
    </row>
    <row r="733" spans="1:50">
      <c r="A733" s="245">
        <f>IF(D733=0," ",RANK(D733,$D$3:$D$1041,0))</f>
        <v>695</v>
      </c>
      <c r="B733" s="246">
        <v>695</v>
      </c>
      <c r="C733" s="283" t="s">
        <v>4670</v>
      </c>
      <c r="D733" s="115">
        <f>I733+M733+Q733+U733+Y733+AC733+AG733+AK733+AO733+AW733+AS733</f>
        <v>6</v>
      </c>
      <c r="E733" s="115">
        <f>J733+N733+R733+V733+Z733+AD733+AH733+AL733+AP733+AX733+AT733</f>
        <v>10</v>
      </c>
      <c r="F733" s="119">
        <f>COUNTA(H733,L733,P733,T733,X733,AB733,AF733,AJ733,AN733,AV733,AR733)</f>
        <v>1</v>
      </c>
      <c r="G733" s="125"/>
      <c r="H733" s="5"/>
      <c r="I733" s="140"/>
      <c r="J733" s="126"/>
      <c r="K733" s="121"/>
      <c r="L733" s="5"/>
      <c r="M733" s="140"/>
      <c r="N733" s="130"/>
      <c r="O733" s="125"/>
      <c r="P733" s="5"/>
      <c r="Q733" s="140"/>
      <c r="R733" s="126"/>
      <c r="S733" s="121"/>
      <c r="T733" s="5"/>
      <c r="U733" s="140"/>
      <c r="V733" s="130"/>
      <c r="W733" s="136"/>
      <c r="X733" s="5"/>
      <c r="Y733" s="140"/>
      <c r="Z733" s="126"/>
      <c r="AA733" s="171"/>
      <c r="AB733" s="5"/>
      <c r="AC733" s="140"/>
      <c r="AD733" s="130"/>
      <c r="AE733" s="136"/>
      <c r="AF733" s="5"/>
      <c r="AG733" s="140"/>
      <c r="AH733" s="126"/>
      <c r="AI733" s="155"/>
      <c r="AJ733" s="123"/>
      <c r="AK733" s="139"/>
      <c r="AL733" s="124"/>
      <c r="AM733" s="155">
        <f>VLOOKUP(C733,'9'!$B$2:$H$1187,3,FALSE)</f>
        <v>4.5729166666666668E-2</v>
      </c>
      <c r="AN733" s="123">
        <f>VLOOKUP(C733,'9'!$B$2:$H$1187,4,FALSE)</f>
        <v>90</v>
      </c>
      <c r="AO733" s="139">
        <f>VLOOKUP(AN733,Баллы!$A$2:$B$101,2)+AP733/2</f>
        <v>6</v>
      </c>
      <c r="AP733" s="124">
        <f>VLOOKUP(C733,'9'!$B$2:$H$1187,6,FALSE)</f>
        <v>10</v>
      </c>
      <c r="AQ733" s="122"/>
      <c r="AR733" s="123"/>
      <c r="AS733" s="139"/>
      <c r="AT733" s="124"/>
      <c r="AU733" s="122"/>
      <c r="AV733" s="123"/>
      <c r="AW733" s="139"/>
      <c r="AX733" s="124"/>
    </row>
    <row r="734" spans="1:50">
      <c r="A734" s="245">
        <f>IF(D734=0," ",RANK(D734,$D$3:$D$1041,0))</f>
        <v>695</v>
      </c>
      <c r="B734" s="246">
        <v>695</v>
      </c>
      <c r="C734" s="283" t="s">
        <v>4672</v>
      </c>
      <c r="D734" s="115">
        <f>I734+M734+Q734+U734+Y734+AC734+AG734+AK734+AO734+AW734+AS734</f>
        <v>6</v>
      </c>
      <c r="E734" s="115">
        <f>J734+N734+R734+V734+Z734+AD734+AH734+AL734+AP734+AX734+AT734</f>
        <v>10</v>
      </c>
      <c r="F734" s="119">
        <f>COUNTA(H734,L734,P734,T734,X734,AB734,AF734,AJ734,AN734,AV734,AR734)</f>
        <v>1</v>
      </c>
      <c r="G734" s="125"/>
      <c r="H734" s="5"/>
      <c r="I734" s="140"/>
      <c r="J734" s="126"/>
      <c r="K734" s="121"/>
      <c r="L734" s="5"/>
      <c r="M734" s="140"/>
      <c r="N734" s="130"/>
      <c r="O734" s="125"/>
      <c r="P734" s="5"/>
      <c r="Q734" s="140"/>
      <c r="R734" s="126"/>
      <c r="S734" s="121"/>
      <c r="T734" s="5"/>
      <c r="U734" s="140"/>
      <c r="V734" s="130"/>
      <c r="W734" s="136"/>
      <c r="X734" s="5"/>
      <c r="Y734" s="140"/>
      <c r="Z734" s="126"/>
      <c r="AA734" s="171"/>
      <c r="AB734" s="5"/>
      <c r="AC734" s="140"/>
      <c r="AD734" s="130"/>
      <c r="AE734" s="136"/>
      <c r="AF734" s="5"/>
      <c r="AG734" s="140"/>
      <c r="AH734" s="126"/>
      <c r="AI734" s="155"/>
      <c r="AJ734" s="123"/>
      <c r="AK734" s="139"/>
      <c r="AL734" s="124"/>
      <c r="AM734" s="155">
        <f>VLOOKUP(C734,'9'!$B$2:$H$1187,3,FALSE)</f>
        <v>4.6331018518518521E-2</v>
      </c>
      <c r="AN734" s="123">
        <f>VLOOKUP(C734,'9'!$B$2:$H$1187,4,FALSE)</f>
        <v>91</v>
      </c>
      <c r="AO734" s="139">
        <f>VLOOKUP(AN734,Баллы!$A$2:$B$101,2)+AP734/2</f>
        <v>6</v>
      </c>
      <c r="AP734" s="124">
        <f>VLOOKUP(C734,'9'!$B$2:$H$1187,6,FALSE)</f>
        <v>10</v>
      </c>
      <c r="AQ734" s="122"/>
      <c r="AR734" s="123"/>
      <c r="AS734" s="139"/>
      <c r="AT734" s="124"/>
      <c r="AU734" s="122"/>
      <c r="AV734" s="123"/>
      <c r="AW734" s="139"/>
      <c r="AX734" s="124"/>
    </row>
    <row r="735" spans="1:50">
      <c r="A735" s="245">
        <f>IF(D735=0," ",RANK(D735,$D$3:$D$1041,0))</f>
        <v>695</v>
      </c>
      <c r="B735" s="246">
        <v>695</v>
      </c>
      <c r="C735" s="283" t="s">
        <v>4675</v>
      </c>
      <c r="D735" s="115">
        <f>I735+M735+Q735+U735+Y735+AC735+AG735+AK735+AO735+AW735+AS735</f>
        <v>6</v>
      </c>
      <c r="E735" s="115">
        <f>J735+N735+R735+V735+Z735+AD735+AH735+AL735+AP735+AX735+AT735</f>
        <v>10</v>
      </c>
      <c r="F735" s="119">
        <f>COUNTA(H735,L735,P735,T735,X735,AB735,AF735,AJ735,AN735,AV735,AR735)</f>
        <v>1</v>
      </c>
      <c r="G735" s="125"/>
      <c r="H735" s="5"/>
      <c r="I735" s="140"/>
      <c r="J735" s="126"/>
      <c r="K735" s="121"/>
      <c r="L735" s="5"/>
      <c r="M735" s="140"/>
      <c r="N735" s="130"/>
      <c r="O735" s="125"/>
      <c r="P735" s="5"/>
      <c r="Q735" s="140"/>
      <c r="R735" s="126"/>
      <c r="S735" s="121"/>
      <c r="T735" s="5"/>
      <c r="U735" s="140"/>
      <c r="V735" s="130"/>
      <c r="W735" s="136"/>
      <c r="X735" s="5"/>
      <c r="Y735" s="140"/>
      <c r="Z735" s="126"/>
      <c r="AA735" s="171"/>
      <c r="AB735" s="5"/>
      <c r="AC735" s="140"/>
      <c r="AD735" s="130"/>
      <c r="AE735" s="136"/>
      <c r="AF735" s="5"/>
      <c r="AG735" s="140"/>
      <c r="AH735" s="126"/>
      <c r="AI735" s="155"/>
      <c r="AJ735" s="123"/>
      <c r="AK735" s="139"/>
      <c r="AL735" s="124"/>
      <c r="AM735" s="155">
        <f>VLOOKUP(C735,'9'!$B$2:$H$1187,3,FALSE)</f>
        <v>4.6238425925925926E-2</v>
      </c>
      <c r="AN735" s="123">
        <f>VLOOKUP(C735,'9'!$B$2:$H$1187,4,FALSE)</f>
        <v>93</v>
      </c>
      <c r="AO735" s="139">
        <f>VLOOKUP(AN735,Баллы!$A$2:$B$101,2)+AP735/2</f>
        <v>6</v>
      </c>
      <c r="AP735" s="124">
        <f>VLOOKUP(C735,'9'!$B$2:$H$1187,6,FALSE)</f>
        <v>10</v>
      </c>
      <c r="AQ735" s="122"/>
      <c r="AR735" s="123"/>
      <c r="AS735" s="139"/>
      <c r="AT735" s="124"/>
      <c r="AU735" s="122"/>
      <c r="AV735" s="123"/>
      <c r="AW735" s="139"/>
      <c r="AX735" s="124"/>
    </row>
    <row r="736" spans="1:50">
      <c r="A736" s="245">
        <f>IF(D736=0," ",RANK(D736,$D$3:$D$1041,0))</f>
        <v>695</v>
      </c>
      <c r="B736" s="246">
        <v>695</v>
      </c>
      <c r="C736" s="283" t="s">
        <v>4681</v>
      </c>
      <c r="D736" s="115">
        <f>I736+M736+Q736+U736+Y736+AC736+AG736+AK736+AO736+AW736+AS736</f>
        <v>6</v>
      </c>
      <c r="E736" s="115">
        <f>J736+N736+R736+V736+Z736+AD736+AH736+AL736+AP736+AX736+AT736</f>
        <v>10</v>
      </c>
      <c r="F736" s="119">
        <f>COUNTA(H736,L736,P736,T736,X736,AB736,AF736,AJ736,AN736,AV736,AR736)</f>
        <v>1</v>
      </c>
      <c r="G736" s="125"/>
      <c r="H736" s="5"/>
      <c r="I736" s="140"/>
      <c r="J736" s="126"/>
      <c r="K736" s="121"/>
      <c r="L736" s="5"/>
      <c r="M736" s="140"/>
      <c r="N736" s="130"/>
      <c r="O736" s="125"/>
      <c r="P736" s="5"/>
      <c r="Q736" s="140"/>
      <c r="R736" s="126"/>
      <c r="S736" s="121"/>
      <c r="T736" s="5"/>
      <c r="U736" s="140"/>
      <c r="V736" s="130"/>
      <c r="W736" s="136"/>
      <c r="X736" s="5"/>
      <c r="Y736" s="140"/>
      <c r="Z736" s="126"/>
      <c r="AA736" s="171"/>
      <c r="AB736" s="5"/>
      <c r="AC736" s="140"/>
      <c r="AD736" s="130"/>
      <c r="AE736" s="136"/>
      <c r="AF736" s="5"/>
      <c r="AG736" s="140"/>
      <c r="AH736" s="126"/>
      <c r="AI736" s="155"/>
      <c r="AJ736" s="123"/>
      <c r="AK736" s="139"/>
      <c r="AL736" s="124"/>
      <c r="AM736" s="155">
        <f>VLOOKUP(C736,'9'!$B$2:$H$1187,3,FALSE)</f>
        <v>4.659722222222222E-2</v>
      </c>
      <c r="AN736" s="123">
        <f>VLOOKUP(C736,'9'!$B$2:$H$1187,4,FALSE)</f>
        <v>97</v>
      </c>
      <c r="AO736" s="139">
        <f>VLOOKUP(AN736,Баллы!$A$2:$B$101,2)+AP736/2</f>
        <v>6</v>
      </c>
      <c r="AP736" s="124">
        <f>VLOOKUP(C736,'9'!$B$2:$H$1187,6,FALSE)</f>
        <v>10</v>
      </c>
      <c r="AQ736" s="122"/>
      <c r="AR736" s="123"/>
      <c r="AS736" s="139"/>
      <c r="AT736" s="124"/>
      <c r="AU736" s="122"/>
      <c r="AV736" s="123"/>
      <c r="AW736" s="139"/>
      <c r="AX736" s="124"/>
    </row>
    <row r="737" spans="1:50">
      <c r="A737" s="245">
        <f>IF(D737=0," ",RANK(D737,$D$3:$D$1041,0))</f>
        <v>695</v>
      </c>
      <c r="B737" s="246">
        <v>695</v>
      </c>
      <c r="C737" s="283" t="s">
        <v>4683</v>
      </c>
      <c r="D737" s="115">
        <f>I737+M737+Q737+U737+Y737+AC737+AG737+AK737+AO737+AW737+AS737</f>
        <v>6</v>
      </c>
      <c r="E737" s="115">
        <f>J737+N737+R737+V737+Z737+AD737+AH737+AL737+AP737+AX737+AT737</f>
        <v>10</v>
      </c>
      <c r="F737" s="119">
        <f>COUNTA(H737,L737,P737,T737,X737,AB737,AF737,AJ737,AN737,AV737,AR737)</f>
        <v>1</v>
      </c>
      <c r="G737" s="125"/>
      <c r="H737" s="5"/>
      <c r="I737" s="140"/>
      <c r="J737" s="126"/>
      <c r="K737" s="121"/>
      <c r="L737" s="5"/>
      <c r="M737" s="140"/>
      <c r="N737" s="130"/>
      <c r="O737" s="125"/>
      <c r="P737" s="5"/>
      <c r="Q737" s="140"/>
      <c r="R737" s="126"/>
      <c r="S737" s="121"/>
      <c r="T737" s="5"/>
      <c r="U737" s="140"/>
      <c r="V737" s="130"/>
      <c r="W737" s="136"/>
      <c r="X737" s="5"/>
      <c r="Y737" s="140"/>
      <c r="Z737" s="126"/>
      <c r="AA737" s="171"/>
      <c r="AB737" s="5"/>
      <c r="AC737" s="140"/>
      <c r="AD737" s="130"/>
      <c r="AE737" s="136"/>
      <c r="AF737" s="5"/>
      <c r="AG737" s="140"/>
      <c r="AH737" s="126"/>
      <c r="AI737" s="155"/>
      <c r="AJ737" s="123"/>
      <c r="AK737" s="139"/>
      <c r="AL737" s="124"/>
      <c r="AM737" s="155">
        <f>VLOOKUP(C737,'9'!$B$2:$H$1187,3,FALSE)</f>
        <v>4.6469907407407404E-2</v>
      </c>
      <c r="AN737" s="123">
        <f>VLOOKUP(C737,'9'!$B$2:$H$1187,4,FALSE)</f>
        <v>98</v>
      </c>
      <c r="AO737" s="139">
        <f>VLOOKUP(AN737,Баллы!$A$2:$B$101,2)+AP737/2</f>
        <v>6</v>
      </c>
      <c r="AP737" s="124">
        <f>VLOOKUP(C737,'9'!$B$2:$H$1187,6,FALSE)</f>
        <v>10</v>
      </c>
      <c r="AQ737" s="122"/>
      <c r="AR737" s="123"/>
      <c r="AS737" s="139"/>
      <c r="AT737" s="124"/>
      <c r="AU737" s="122"/>
      <c r="AV737" s="123"/>
      <c r="AW737" s="139"/>
      <c r="AX737" s="124"/>
    </row>
    <row r="738" spans="1:50">
      <c r="A738" s="245">
        <f>IF(D738=0," ",RANK(D738,$D$3:$D$1041,0))</f>
        <v>695</v>
      </c>
      <c r="B738" s="246">
        <v>695</v>
      </c>
      <c r="C738" s="283" t="s">
        <v>4686</v>
      </c>
      <c r="D738" s="115">
        <f>I738+M738+Q738+U738+Y738+AC738+AG738+AK738+AO738+AW738+AS738</f>
        <v>6</v>
      </c>
      <c r="E738" s="115">
        <f>J738+N738+R738+V738+Z738+AD738+AH738+AL738+AP738+AX738+AT738</f>
        <v>10</v>
      </c>
      <c r="F738" s="119">
        <f>COUNTA(H738,L738,P738,T738,X738,AB738,AF738,AJ738,AN738,AV738,AR738)</f>
        <v>1</v>
      </c>
      <c r="G738" s="125"/>
      <c r="H738" s="5"/>
      <c r="I738" s="140"/>
      <c r="J738" s="126"/>
      <c r="K738" s="121"/>
      <c r="L738" s="5"/>
      <c r="M738" s="140"/>
      <c r="N738" s="130"/>
      <c r="O738" s="125"/>
      <c r="P738" s="5"/>
      <c r="Q738" s="140"/>
      <c r="R738" s="126"/>
      <c r="S738" s="121"/>
      <c r="T738" s="5"/>
      <c r="U738" s="140"/>
      <c r="V738" s="130"/>
      <c r="W738" s="136"/>
      <c r="X738" s="5"/>
      <c r="Y738" s="140"/>
      <c r="Z738" s="126"/>
      <c r="AA738" s="171"/>
      <c r="AB738" s="5"/>
      <c r="AC738" s="140"/>
      <c r="AD738" s="130"/>
      <c r="AE738" s="136"/>
      <c r="AF738" s="5"/>
      <c r="AG738" s="140"/>
      <c r="AH738" s="126"/>
      <c r="AI738" s="155"/>
      <c r="AJ738" s="123"/>
      <c r="AK738" s="139"/>
      <c r="AL738" s="124"/>
      <c r="AM738" s="155">
        <f>VLOOKUP(C738,'9'!$B$2:$H$1187,3,FALSE)</f>
        <v>4.6840277777777779E-2</v>
      </c>
      <c r="AN738" s="123">
        <f>VLOOKUP(C738,'9'!$B$2:$H$1187,4,FALSE)</f>
        <v>99</v>
      </c>
      <c r="AO738" s="139">
        <f>VLOOKUP(AN738,Баллы!$A$2:$B$101,2)+AP738/2</f>
        <v>6</v>
      </c>
      <c r="AP738" s="124">
        <f>VLOOKUP(C738,'9'!$B$2:$H$1187,6,FALSE)</f>
        <v>10</v>
      </c>
      <c r="AQ738" s="122"/>
      <c r="AR738" s="123"/>
      <c r="AS738" s="139"/>
      <c r="AT738" s="124"/>
      <c r="AU738" s="122"/>
      <c r="AV738" s="123"/>
      <c r="AW738" s="139"/>
      <c r="AX738" s="124"/>
    </row>
    <row r="739" spans="1:50">
      <c r="A739" s="245">
        <f>IF(D739=0," ",RANK(D739,$D$3:$D$1041,0))</f>
        <v>695</v>
      </c>
      <c r="B739" s="246">
        <v>695</v>
      </c>
      <c r="C739" s="283" t="s">
        <v>4688</v>
      </c>
      <c r="D739" s="115">
        <f>I739+M739+Q739+U739+Y739+AC739+AG739+AK739+AO739+AW739+AS739</f>
        <v>6</v>
      </c>
      <c r="E739" s="115">
        <f>J739+N739+R739+V739+Z739+AD739+AH739+AL739+AP739+AX739+AT739</f>
        <v>10</v>
      </c>
      <c r="F739" s="119">
        <f>COUNTA(H739,L739,P739,T739,X739,AB739,AF739,AJ739,AN739,AV739,AR739)</f>
        <v>1</v>
      </c>
      <c r="G739" s="125"/>
      <c r="H739" s="5"/>
      <c r="I739" s="140"/>
      <c r="J739" s="126"/>
      <c r="K739" s="121"/>
      <c r="L739" s="5"/>
      <c r="M739" s="140"/>
      <c r="N739" s="130"/>
      <c r="O739" s="125"/>
      <c r="P739" s="5"/>
      <c r="Q739" s="140"/>
      <c r="R739" s="126"/>
      <c r="S739" s="121"/>
      <c r="T739" s="5"/>
      <c r="U739" s="140"/>
      <c r="V739" s="130"/>
      <c r="W739" s="136"/>
      <c r="X739" s="5"/>
      <c r="Y739" s="140"/>
      <c r="Z739" s="126"/>
      <c r="AA739" s="171"/>
      <c r="AB739" s="5"/>
      <c r="AC739" s="140"/>
      <c r="AD739" s="130"/>
      <c r="AE739" s="136"/>
      <c r="AF739" s="5"/>
      <c r="AG739" s="140"/>
      <c r="AH739" s="126"/>
      <c r="AI739" s="155"/>
      <c r="AJ739" s="123"/>
      <c r="AK739" s="139"/>
      <c r="AL739" s="124"/>
      <c r="AM739" s="155">
        <f>VLOOKUP(C739,'9'!$B$2:$H$1187,3,FALSE)</f>
        <v>4.7268518518518515E-2</v>
      </c>
      <c r="AN739" s="123">
        <f>VLOOKUP(C739,'9'!$B$2:$H$1187,4,FALSE)</f>
        <v>100</v>
      </c>
      <c r="AO739" s="139">
        <f>VLOOKUP(AN739,Баллы!$A$2:$B$101,2)+AP739/2</f>
        <v>6</v>
      </c>
      <c r="AP739" s="124">
        <f>VLOOKUP(C739,'9'!$B$2:$H$1187,6,FALSE)</f>
        <v>10</v>
      </c>
      <c r="AQ739" s="122"/>
      <c r="AR739" s="123"/>
      <c r="AS739" s="139"/>
      <c r="AT739" s="124"/>
      <c r="AU739" s="122"/>
      <c r="AV739" s="123"/>
      <c r="AW739" s="139"/>
      <c r="AX739" s="124"/>
    </row>
    <row r="740" spans="1:50">
      <c r="A740" s="245">
        <f>IF(D740=0," ",RANK(D740,$D$3:$D$1041,0))</f>
        <v>695</v>
      </c>
      <c r="B740" s="246">
        <v>695</v>
      </c>
      <c r="C740" s="283" t="s">
        <v>4690</v>
      </c>
      <c r="D740" s="115">
        <f>I740+M740+Q740+U740+Y740+AC740+AG740+AK740+AO740+AW740+AS740</f>
        <v>6</v>
      </c>
      <c r="E740" s="115">
        <f>J740+N740+R740+V740+Z740+AD740+AH740+AL740+AP740+AX740+AT740</f>
        <v>10</v>
      </c>
      <c r="F740" s="119">
        <f>COUNTA(H740,L740,P740,T740,X740,AB740,AF740,AJ740,AN740,AV740,AR740)</f>
        <v>1</v>
      </c>
      <c r="G740" s="125"/>
      <c r="H740" s="5"/>
      <c r="I740" s="140"/>
      <c r="J740" s="126"/>
      <c r="K740" s="121"/>
      <c r="L740" s="5"/>
      <c r="M740" s="140"/>
      <c r="N740" s="130"/>
      <c r="O740" s="125"/>
      <c r="P740" s="5"/>
      <c r="Q740" s="140"/>
      <c r="R740" s="126"/>
      <c r="S740" s="121"/>
      <c r="T740" s="5"/>
      <c r="U740" s="140"/>
      <c r="V740" s="130"/>
      <c r="W740" s="136"/>
      <c r="X740" s="5"/>
      <c r="Y740" s="140"/>
      <c r="Z740" s="126"/>
      <c r="AA740" s="171"/>
      <c r="AB740" s="5"/>
      <c r="AC740" s="140"/>
      <c r="AD740" s="130"/>
      <c r="AE740" s="136"/>
      <c r="AF740" s="5"/>
      <c r="AG740" s="140"/>
      <c r="AH740" s="126"/>
      <c r="AI740" s="155"/>
      <c r="AJ740" s="123"/>
      <c r="AK740" s="139"/>
      <c r="AL740" s="124"/>
      <c r="AM740" s="155">
        <f>VLOOKUP(C740,'9'!$B$2:$H$1187,3,FALSE)</f>
        <v>4.6863425925925926E-2</v>
      </c>
      <c r="AN740" s="123">
        <f>VLOOKUP(C740,'9'!$B$2:$H$1187,4,FALSE)</f>
        <v>103</v>
      </c>
      <c r="AO740" s="139">
        <f>VLOOKUP(AN740,Баллы!$A$2:$B$101,2)+AP740/2</f>
        <v>6</v>
      </c>
      <c r="AP740" s="124">
        <f>VLOOKUP(C740,'9'!$B$2:$H$1187,6,FALSE)</f>
        <v>10</v>
      </c>
      <c r="AQ740" s="122"/>
      <c r="AR740" s="123"/>
      <c r="AS740" s="139"/>
      <c r="AT740" s="124"/>
      <c r="AU740" s="122"/>
      <c r="AV740" s="123"/>
      <c r="AW740" s="139"/>
      <c r="AX740" s="124"/>
    </row>
    <row r="741" spans="1:50">
      <c r="A741" s="245">
        <f>IF(D741=0," ",RANK(D741,$D$3:$D$1041,0))</f>
        <v>695</v>
      </c>
      <c r="B741" s="246">
        <v>695</v>
      </c>
      <c r="C741" s="283" t="s">
        <v>4694</v>
      </c>
      <c r="D741" s="115">
        <f>I741+M741+Q741+U741+Y741+AC741+AG741+AK741+AO741+AW741+AS741</f>
        <v>6</v>
      </c>
      <c r="E741" s="115">
        <f>J741+N741+R741+V741+Z741+AD741+AH741+AL741+AP741+AX741+AT741</f>
        <v>10</v>
      </c>
      <c r="F741" s="119">
        <f>COUNTA(H741,L741,P741,T741,X741,AB741,AF741,AJ741,AN741,AV741,AR741)</f>
        <v>1</v>
      </c>
      <c r="G741" s="125"/>
      <c r="H741" s="5"/>
      <c r="I741" s="140"/>
      <c r="J741" s="126"/>
      <c r="K741" s="121"/>
      <c r="L741" s="5"/>
      <c r="M741" s="140"/>
      <c r="N741" s="130"/>
      <c r="O741" s="125"/>
      <c r="P741" s="5"/>
      <c r="Q741" s="140"/>
      <c r="R741" s="126"/>
      <c r="S741" s="121"/>
      <c r="T741" s="5"/>
      <c r="U741" s="140"/>
      <c r="V741" s="130"/>
      <c r="W741" s="136"/>
      <c r="X741" s="5"/>
      <c r="Y741" s="140"/>
      <c r="Z741" s="126"/>
      <c r="AA741" s="171"/>
      <c r="AB741" s="5"/>
      <c r="AC741" s="140"/>
      <c r="AD741" s="130"/>
      <c r="AE741" s="136"/>
      <c r="AF741" s="5"/>
      <c r="AG741" s="140"/>
      <c r="AH741" s="126"/>
      <c r="AI741" s="155"/>
      <c r="AJ741" s="123"/>
      <c r="AK741" s="139"/>
      <c r="AL741" s="124"/>
      <c r="AM741" s="155">
        <f>VLOOKUP(C741,'9'!$B$2:$H$1187,3,FALSE)</f>
        <v>4.6863425925925926E-2</v>
      </c>
      <c r="AN741" s="123">
        <f>VLOOKUP(C741,'9'!$B$2:$H$1187,4,FALSE)</f>
        <v>105</v>
      </c>
      <c r="AO741" s="139">
        <f>VLOOKUP(AN741,Баллы!$A$2:$B$101,2)+AP741/2</f>
        <v>6</v>
      </c>
      <c r="AP741" s="124">
        <f>VLOOKUP(C741,'9'!$B$2:$H$1187,6,FALSE)</f>
        <v>10</v>
      </c>
      <c r="AQ741" s="122"/>
      <c r="AR741" s="123"/>
      <c r="AS741" s="139"/>
      <c r="AT741" s="124"/>
      <c r="AU741" s="122"/>
      <c r="AV741" s="123"/>
      <c r="AW741" s="139"/>
      <c r="AX741" s="124"/>
    </row>
    <row r="742" spans="1:50">
      <c r="A742" s="245">
        <f>IF(D742=0," ",RANK(D742,$D$3:$D$1041,0))</f>
        <v>695</v>
      </c>
      <c r="B742" s="246">
        <v>695</v>
      </c>
      <c r="C742" s="283" t="s">
        <v>4697</v>
      </c>
      <c r="D742" s="115">
        <f>I742+M742+Q742+U742+Y742+AC742+AG742+AK742+AO742+AW742+AS742</f>
        <v>6</v>
      </c>
      <c r="E742" s="115">
        <f>J742+N742+R742+V742+Z742+AD742+AH742+AL742+AP742+AX742+AT742</f>
        <v>10</v>
      </c>
      <c r="F742" s="119">
        <f>COUNTA(H742,L742,P742,T742,X742,AB742,AF742,AJ742,AN742,AV742,AR742)</f>
        <v>1</v>
      </c>
      <c r="G742" s="125"/>
      <c r="H742" s="5"/>
      <c r="I742" s="140"/>
      <c r="J742" s="126"/>
      <c r="K742" s="121"/>
      <c r="L742" s="5"/>
      <c r="M742" s="140"/>
      <c r="N742" s="130"/>
      <c r="O742" s="125"/>
      <c r="P742" s="5"/>
      <c r="Q742" s="140"/>
      <c r="R742" s="126"/>
      <c r="S742" s="121"/>
      <c r="T742" s="5"/>
      <c r="U742" s="140"/>
      <c r="V742" s="130"/>
      <c r="W742" s="136"/>
      <c r="X742" s="5"/>
      <c r="Y742" s="140"/>
      <c r="Z742" s="126"/>
      <c r="AA742" s="171"/>
      <c r="AB742" s="5"/>
      <c r="AC742" s="140"/>
      <c r="AD742" s="130"/>
      <c r="AE742" s="136"/>
      <c r="AF742" s="5"/>
      <c r="AG742" s="140"/>
      <c r="AH742" s="126"/>
      <c r="AI742" s="155"/>
      <c r="AJ742" s="123"/>
      <c r="AK742" s="139"/>
      <c r="AL742" s="124"/>
      <c r="AM742" s="155">
        <f>VLOOKUP(C742,'9'!$B$2:$H$1187,3,FALSE)</f>
        <v>4.704861111111111E-2</v>
      </c>
      <c r="AN742" s="123">
        <f>VLOOKUP(C742,'9'!$B$2:$H$1187,4,FALSE)</f>
        <v>106</v>
      </c>
      <c r="AO742" s="139">
        <f>VLOOKUP(AN742,Баллы!$A$2:$B$101,2)+AP742/2</f>
        <v>6</v>
      </c>
      <c r="AP742" s="124">
        <f>VLOOKUP(C742,'9'!$B$2:$H$1187,6,FALSE)</f>
        <v>10</v>
      </c>
      <c r="AQ742" s="122"/>
      <c r="AR742" s="123"/>
      <c r="AS742" s="139"/>
      <c r="AT742" s="124"/>
      <c r="AU742" s="122"/>
      <c r="AV742" s="123"/>
      <c r="AW742" s="139"/>
      <c r="AX742" s="124"/>
    </row>
    <row r="743" spans="1:50">
      <c r="A743" s="245">
        <f>IF(D743=0," ",RANK(D743,$D$3:$D$1041,0))</f>
        <v>695</v>
      </c>
      <c r="B743" s="246">
        <v>695</v>
      </c>
      <c r="C743" s="283" t="s">
        <v>5695</v>
      </c>
      <c r="D743" s="115">
        <f>I743+M743+Q743+U743+Y743+AC743+AG743+AK743+AO743+AW743+AS743</f>
        <v>6</v>
      </c>
      <c r="E743" s="115">
        <f>J743+N743+R743+V743+Z743+AD743+AH743+AL743+AP743+AX743+AT743</f>
        <v>10</v>
      </c>
      <c r="F743" s="119">
        <f>COUNTA(H743,L743,P743,T743,X743,AB743,AF743,AJ743,AN743,AV743,AR743)</f>
        <v>1</v>
      </c>
      <c r="G743" s="125"/>
      <c r="H743" s="5"/>
      <c r="I743" s="140"/>
      <c r="J743" s="126"/>
      <c r="K743" s="121"/>
      <c r="L743" s="5"/>
      <c r="M743" s="140"/>
      <c r="N743" s="130"/>
      <c r="O743" s="125"/>
      <c r="P743" s="5"/>
      <c r="Q743" s="140"/>
      <c r="R743" s="126"/>
      <c r="S743" s="121"/>
      <c r="T743" s="5"/>
      <c r="U743" s="140"/>
      <c r="V743" s="130"/>
      <c r="W743" s="136"/>
      <c r="X743" s="5"/>
      <c r="Y743" s="140"/>
      <c r="Z743" s="126"/>
      <c r="AA743" s="171"/>
      <c r="AB743" s="5"/>
      <c r="AC743" s="140"/>
      <c r="AD743" s="130"/>
      <c r="AE743" s="136"/>
      <c r="AF743" s="5"/>
      <c r="AG743" s="140"/>
      <c r="AH743" s="126"/>
      <c r="AI743" s="155"/>
      <c r="AJ743" s="123"/>
      <c r="AK743" s="139"/>
      <c r="AL743" s="124"/>
      <c r="AM743" s="155">
        <f>VLOOKUP(C743,'9'!$B$2:$H$1187,3,FALSE)</f>
        <v>4.6678240740740742E-2</v>
      </c>
      <c r="AN743" s="123">
        <f>VLOOKUP(C743,'9'!$B$2:$H$1187,4,FALSE)</f>
        <v>107</v>
      </c>
      <c r="AO743" s="139">
        <f>VLOOKUP(AN743,Баллы!$A$2:$B$101,2)+AP743/2</f>
        <v>6</v>
      </c>
      <c r="AP743" s="124">
        <f>VLOOKUP(C743,'9'!$B$2:$H$1187,6,FALSE)</f>
        <v>10</v>
      </c>
      <c r="AQ743" s="122"/>
      <c r="AR743" s="123"/>
      <c r="AS743" s="139"/>
      <c r="AT743" s="124"/>
      <c r="AU743" s="122"/>
      <c r="AV743" s="123"/>
      <c r="AW743" s="139"/>
      <c r="AX743" s="124"/>
    </row>
    <row r="744" spans="1:50">
      <c r="A744" s="245">
        <f>IF(D744=0," ",RANK(D744,$D$3:$D$1041,0))</f>
        <v>695</v>
      </c>
      <c r="B744" s="246">
        <v>695</v>
      </c>
      <c r="C744" s="283" t="s">
        <v>1741</v>
      </c>
      <c r="D744" s="115">
        <f>I744+M744+Q744+U744+Y744+AC744+AG744+AK744+AO744+AW744+AS744</f>
        <v>6</v>
      </c>
      <c r="E744" s="115">
        <f>J744+N744+R744+V744+Z744+AD744+AH744+AL744+AP744+AX744+AT744</f>
        <v>10</v>
      </c>
      <c r="F744" s="119">
        <f>COUNTA(H744,L744,P744,T744,X744,AB744,AF744,AJ744,AN744,AV744,AR744)</f>
        <v>1</v>
      </c>
      <c r="G744" s="125"/>
      <c r="H744" s="5"/>
      <c r="I744" s="140"/>
      <c r="J744" s="126"/>
      <c r="K744" s="121"/>
      <c r="L744" s="5"/>
      <c r="M744" s="140"/>
      <c r="N744" s="130"/>
      <c r="O744" s="125"/>
      <c r="P744" s="5"/>
      <c r="Q744" s="140"/>
      <c r="R744" s="126"/>
      <c r="S744" s="121"/>
      <c r="T744" s="5"/>
      <c r="U744" s="140"/>
      <c r="V744" s="130"/>
      <c r="W744" s="136"/>
      <c r="X744" s="5"/>
      <c r="Y744" s="140"/>
      <c r="Z744" s="126"/>
      <c r="AA744" s="171"/>
      <c r="AB744" s="5"/>
      <c r="AC744" s="140"/>
      <c r="AD744" s="130"/>
      <c r="AE744" s="136"/>
      <c r="AF744" s="5"/>
      <c r="AG744" s="140"/>
      <c r="AH744" s="126"/>
      <c r="AI744" s="155"/>
      <c r="AJ744" s="123"/>
      <c r="AK744" s="139"/>
      <c r="AL744" s="124"/>
      <c r="AM744" s="155">
        <f>VLOOKUP(C744,'9'!$B$2:$H$1187,3,FALSE)</f>
        <v>4.7210648148148147E-2</v>
      </c>
      <c r="AN744" s="123">
        <f>VLOOKUP(C744,'9'!$B$2:$H$1187,4,FALSE)</f>
        <v>108</v>
      </c>
      <c r="AO744" s="139">
        <f>VLOOKUP(AN744,Баллы!$A$2:$B$101,2)+AP744/2</f>
        <v>6</v>
      </c>
      <c r="AP744" s="124">
        <f>VLOOKUP(C744,'9'!$B$2:$H$1187,6,FALSE)</f>
        <v>10</v>
      </c>
      <c r="AQ744" s="122"/>
      <c r="AR744" s="123"/>
      <c r="AS744" s="139"/>
      <c r="AT744" s="124"/>
      <c r="AU744" s="122"/>
      <c r="AV744" s="123"/>
      <c r="AW744" s="139"/>
      <c r="AX744" s="124"/>
    </row>
    <row r="745" spans="1:50">
      <c r="A745" s="245">
        <f>IF(D745=0," ",RANK(D745,$D$3:$D$1041,0))</f>
        <v>695</v>
      </c>
      <c r="B745" s="246">
        <v>695</v>
      </c>
      <c r="C745" s="283" t="s">
        <v>5731</v>
      </c>
      <c r="D745" s="115">
        <f>I745+M745+Q745+U745+Y745+AC745+AG745+AK745+AO745+AW745+AS745</f>
        <v>6</v>
      </c>
      <c r="E745" s="115">
        <f>J745+N745+R745+V745+Z745+AD745+AH745+AL745+AP745+AX745+AT745</f>
        <v>10</v>
      </c>
      <c r="F745" s="119">
        <f>COUNTA(H745,L745,P745,T745,X745,AB745,AF745,AJ745,AN745,AV745,AR745)</f>
        <v>1</v>
      </c>
      <c r="G745" s="125"/>
      <c r="H745" s="5"/>
      <c r="I745" s="140"/>
      <c r="J745" s="126"/>
      <c r="K745" s="121"/>
      <c r="L745" s="5"/>
      <c r="M745" s="140"/>
      <c r="N745" s="130"/>
      <c r="O745" s="125"/>
      <c r="P745" s="5"/>
      <c r="Q745" s="140"/>
      <c r="R745" s="126"/>
      <c r="S745" s="121"/>
      <c r="T745" s="5"/>
      <c r="U745" s="140"/>
      <c r="V745" s="130"/>
      <c r="W745" s="136"/>
      <c r="X745" s="5"/>
      <c r="Y745" s="140"/>
      <c r="Z745" s="126"/>
      <c r="AA745" s="171"/>
      <c r="AB745" s="5"/>
      <c r="AC745" s="140"/>
      <c r="AD745" s="130"/>
      <c r="AE745" s="136"/>
      <c r="AF745" s="5"/>
      <c r="AG745" s="140"/>
      <c r="AH745" s="126"/>
      <c r="AI745" s="155"/>
      <c r="AJ745" s="123"/>
      <c r="AK745" s="139"/>
      <c r="AL745" s="124"/>
      <c r="AM745" s="155">
        <f>VLOOKUP(C745,'9'!$B$2:$H$1187,3,FALSE)</f>
        <v>4.7314814814814816E-2</v>
      </c>
      <c r="AN745" s="123">
        <f>VLOOKUP(C745,'9'!$B$2:$H$1187,4,FALSE)</f>
        <v>109</v>
      </c>
      <c r="AO745" s="139">
        <f>VLOOKUP(AN745,Баллы!$A$2:$B$101,2)+AP745/2</f>
        <v>6</v>
      </c>
      <c r="AP745" s="124">
        <f>VLOOKUP(C745,'9'!$B$2:$H$1187,6,FALSE)</f>
        <v>10</v>
      </c>
      <c r="AQ745" s="122"/>
      <c r="AR745" s="123"/>
      <c r="AS745" s="139"/>
      <c r="AT745" s="124"/>
      <c r="AU745" s="122"/>
      <c r="AV745" s="123"/>
      <c r="AW745" s="139"/>
      <c r="AX745" s="124"/>
    </row>
    <row r="746" spans="1:50">
      <c r="A746" s="245">
        <f>IF(D746=0," ",RANK(D746,$D$3:$D$1041,0))</f>
        <v>695</v>
      </c>
      <c r="B746" s="246">
        <v>695</v>
      </c>
      <c r="C746" s="283" t="s">
        <v>4703</v>
      </c>
      <c r="D746" s="115">
        <f>I746+M746+Q746+U746+Y746+AC746+AG746+AK746+AO746+AW746+AS746</f>
        <v>6</v>
      </c>
      <c r="E746" s="115">
        <f>J746+N746+R746+V746+Z746+AD746+AH746+AL746+AP746+AX746+AT746</f>
        <v>10</v>
      </c>
      <c r="F746" s="119">
        <f>COUNTA(H746,L746,P746,T746,X746,AB746,AF746,AJ746,AN746,AV746,AR746)</f>
        <v>1</v>
      </c>
      <c r="G746" s="125"/>
      <c r="H746" s="5"/>
      <c r="I746" s="140"/>
      <c r="J746" s="126"/>
      <c r="K746" s="121"/>
      <c r="L746" s="5"/>
      <c r="M746" s="140"/>
      <c r="N746" s="130"/>
      <c r="O746" s="125"/>
      <c r="P746" s="5"/>
      <c r="Q746" s="140"/>
      <c r="R746" s="126"/>
      <c r="S746" s="121"/>
      <c r="T746" s="5"/>
      <c r="U746" s="140"/>
      <c r="V746" s="130"/>
      <c r="W746" s="136"/>
      <c r="X746" s="5"/>
      <c r="Y746" s="140"/>
      <c r="Z746" s="126"/>
      <c r="AA746" s="171"/>
      <c r="AB746" s="5"/>
      <c r="AC746" s="140"/>
      <c r="AD746" s="130"/>
      <c r="AE746" s="136"/>
      <c r="AF746" s="5"/>
      <c r="AG746" s="140"/>
      <c r="AH746" s="126"/>
      <c r="AI746" s="155"/>
      <c r="AJ746" s="123"/>
      <c r="AK746" s="139"/>
      <c r="AL746" s="124"/>
      <c r="AM746" s="155">
        <f>VLOOKUP(C746,'9'!$B$2:$H$1187,3,FALSE)</f>
        <v>4.7453703703703706E-2</v>
      </c>
      <c r="AN746" s="123">
        <f>VLOOKUP(C746,'9'!$B$2:$H$1187,4,FALSE)</f>
        <v>111</v>
      </c>
      <c r="AO746" s="139">
        <f>VLOOKUP(AN746,Баллы!$A$2:$B$101,2)+AP746/2</f>
        <v>6</v>
      </c>
      <c r="AP746" s="124">
        <f>VLOOKUP(C746,'9'!$B$2:$H$1187,6,FALSE)</f>
        <v>10</v>
      </c>
      <c r="AQ746" s="122"/>
      <c r="AR746" s="123"/>
      <c r="AS746" s="139"/>
      <c r="AT746" s="124"/>
      <c r="AU746" s="122"/>
      <c r="AV746" s="123"/>
      <c r="AW746" s="139"/>
      <c r="AX746" s="124"/>
    </row>
    <row r="747" spans="1:50">
      <c r="A747" s="245">
        <f>IF(D747=0," ",RANK(D747,$D$3:$D$1041,0))</f>
        <v>695</v>
      </c>
      <c r="B747" s="246">
        <v>695</v>
      </c>
      <c r="C747" s="283" t="s">
        <v>4705</v>
      </c>
      <c r="D747" s="115">
        <f>I747+M747+Q747+U747+Y747+AC747+AG747+AK747+AO747+AW747+AS747</f>
        <v>6</v>
      </c>
      <c r="E747" s="115">
        <f>J747+N747+R747+V747+Z747+AD747+AH747+AL747+AP747+AX747+AT747</f>
        <v>10</v>
      </c>
      <c r="F747" s="119">
        <f>COUNTA(H747,L747,P747,T747,X747,AB747,AF747,AJ747,AN747,AV747,AR747)</f>
        <v>1</v>
      </c>
      <c r="G747" s="125"/>
      <c r="H747" s="5"/>
      <c r="I747" s="140"/>
      <c r="J747" s="126"/>
      <c r="K747" s="121"/>
      <c r="L747" s="5"/>
      <c r="M747" s="140"/>
      <c r="N747" s="130"/>
      <c r="O747" s="125"/>
      <c r="P747" s="5"/>
      <c r="Q747" s="140"/>
      <c r="R747" s="126"/>
      <c r="S747" s="121"/>
      <c r="T747" s="5"/>
      <c r="U747" s="140"/>
      <c r="V747" s="130"/>
      <c r="W747" s="136"/>
      <c r="X747" s="5"/>
      <c r="Y747" s="140"/>
      <c r="Z747" s="126"/>
      <c r="AA747" s="171"/>
      <c r="AB747" s="5"/>
      <c r="AC747" s="140"/>
      <c r="AD747" s="130"/>
      <c r="AE747" s="136"/>
      <c r="AF747" s="5"/>
      <c r="AG747" s="140"/>
      <c r="AH747" s="126"/>
      <c r="AI747" s="155"/>
      <c r="AJ747" s="123"/>
      <c r="AK747" s="139"/>
      <c r="AL747" s="124"/>
      <c r="AM747" s="155">
        <f>VLOOKUP(C747,'9'!$B$2:$H$1187,3,FALSE)</f>
        <v>4.7696759259259258E-2</v>
      </c>
      <c r="AN747" s="123">
        <f>VLOOKUP(C747,'9'!$B$2:$H$1187,4,FALSE)</f>
        <v>112</v>
      </c>
      <c r="AO747" s="139">
        <f>VLOOKUP(AN747,Баллы!$A$2:$B$101,2)+AP747/2</f>
        <v>6</v>
      </c>
      <c r="AP747" s="124">
        <f>VLOOKUP(C747,'9'!$B$2:$H$1187,6,FALSE)</f>
        <v>10</v>
      </c>
      <c r="AQ747" s="122"/>
      <c r="AR747" s="123"/>
      <c r="AS747" s="139"/>
      <c r="AT747" s="124"/>
      <c r="AU747" s="122"/>
      <c r="AV747" s="123"/>
      <c r="AW747" s="139"/>
      <c r="AX747" s="124"/>
    </row>
    <row r="748" spans="1:50">
      <c r="A748" s="245">
        <f>IF(D748=0," ",RANK(D748,$D$3:$D$1041,0))</f>
        <v>695</v>
      </c>
      <c r="B748" s="246">
        <v>695</v>
      </c>
      <c r="C748" s="283" t="s">
        <v>4706</v>
      </c>
      <c r="D748" s="115">
        <f>I748+M748+Q748+U748+Y748+AC748+AG748+AK748+AO748+AW748+AS748</f>
        <v>6</v>
      </c>
      <c r="E748" s="115">
        <f>J748+N748+R748+V748+Z748+AD748+AH748+AL748+AP748+AX748+AT748</f>
        <v>10</v>
      </c>
      <c r="F748" s="119">
        <f>COUNTA(H748,L748,P748,T748,X748,AB748,AF748,AJ748,AN748,AV748,AR748)</f>
        <v>1</v>
      </c>
      <c r="G748" s="125"/>
      <c r="H748" s="5"/>
      <c r="I748" s="140"/>
      <c r="J748" s="126"/>
      <c r="K748" s="121"/>
      <c r="L748" s="5"/>
      <c r="M748" s="140"/>
      <c r="N748" s="130"/>
      <c r="O748" s="125"/>
      <c r="P748" s="5"/>
      <c r="Q748" s="140"/>
      <c r="R748" s="126"/>
      <c r="S748" s="121"/>
      <c r="T748" s="5"/>
      <c r="U748" s="140"/>
      <c r="V748" s="130"/>
      <c r="W748" s="136"/>
      <c r="X748" s="5"/>
      <c r="Y748" s="140"/>
      <c r="Z748" s="126"/>
      <c r="AA748" s="171"/>
      <c r="AB748" s="5"/>
      <c r="AC748" s="140"/>
      <c r="AD748" s="130"/>
      <c r="AE748" s="136"/>
      <c r="AF748" s="5"/>
      <c r="AG748" s="140"/>
      <c r="AH748" s="126"/>
      <c r="AI748" s="155"/>
      <c r="AJ748" s="123"/>
      <c r="AK748" s="139"/>
      <c r="AL748" s="124"/>
      <c r="AM748" s="155">
        <f>VLOOKUP(C748,'9'!$B$2:$H$1187,3,FALSE)</f>
        <v>4.7847222222222222E-2</v>
      </c>
      <c r="AN748" s="123">
        <f>VLOOKUP(C748,'9'!$B$2:$H$1187,4,FALSE)</f>
        <v>113</v>
      </c>
      <c r="AO748" s="139">
        <f>VLOOKUP(AN748,Баллы!$A$2:$B$101,2)+AP748/2</f>
        <v>6</v>
      </c>
      <c r="AP748" s="124">
        <f>VLOOKUP(C748,'9'!$B$2:$H$1187,6,FALSE)</f>
        <v>10</v>
      </c>
      <c r="AQ748" s="122"/>
      <c r="AR748" s="123"/>
      <c r="AS748" s="139"/>
      <c r="AT748" s="124"/>
      <c r="AU748" s="122"/>
      <c r="AV748" s="123"/>
      <c r="AW748" s="139"/>
      <c r="AX748" s="124"/>
    </row>
    <row r="749" spans="1:50">
      <c r="A749" s="245">
        <f>IF(D749=0," ",RANK(D749,$D$3:$D$1041,0))</f>
        <v>695</v>
      </c>
      <c r="B749" s="246">
        <v>695</v>
      </c>
      <c r="C749" s="283" t="s">
        <v>4707</v>
      </c>
      <c r="D749" s="115">
        <f>I749+M749+Q749+U749+Y749+AC749+AG749+AK749+AO749+AW749+AS749</f>
        <v>6</v>
      </c>
      <c r="E749" s="115">
        <f>J749+N749+R749+V749+Z749+AD749+AH749+AL749+AP749+AX749+AT749</f>
        <v>10</v>
      </c>
      <c r="F749" s="119">
        <f>COUNTA(H749,L749,P749,T749,X749,AB749,AF749,AJ749,AN749,AV749,AR749)</f>
        <v>1</v>
      </c>
      <c r="G749" s="125"/>
      <c r="H749" s="5"/>
      <c r="I749" s="140"/>
      <c r="J749" s="126"/>
      <c r="K749" s="121"/>
      <c r="L749" s="5"/>
      <c r="M749" s="140"/>
      <c r="N749" s="130"/>
      <c r="O749" s="125"/>
      <c r="P749" s="5"/>
      <c r="Q749" s="140"/>
      <c r="R749" s="126"/>
      <c r="S749" s="121"/>
      <c r="T749" s="5"/>
      <c r="U749" s="140"/>
      <c r="V749" s="130"/>
      <c r="W749" s="136"/>
      <c r="X749" s="5"/>
      <c r="Y749" s="140"/>
      <c r="Z749" s="126"/>
      <c r="AA749" s="171"/>
      <c r="AB749" s="5"/>
      <c r="AC749" s="140"/>
      <c r="AD749" s="130"/>
      <c r="AE749" s="136"/>
      <c r="AF749" s="5"/>
      <c r="AG749" s="140"/>
      <c r="AH749" s="126"/>
      <c r="AI749" s="155"/>
      <c r="AJ749" s="123"/>
      <c r="AK749" s="139"/>
      <c r="AL749" s="124"/>
      <c r="AM749" s="155">
        <f>VLOOKUP(C749,'9'!$B$2:$H$1187,3,FALSE)</f>
        <v>4.5104166666666667E-2</v>
      </c>
      <c r="AN749" s="123">
        <f>VLOOKUP(C749,'9'!$B$2:$H$1187,4,FALSE)</f>
        <v>114</v>
      </c>
      <c r="AO749" s="139">
        <f>VLOOKUP(AN749,Баллы!$A$2:$B$101,2)+AP749/2</f>
        <v>6</v>
      </c>
      <c r="AP749" s="124">
        <f>VLOOKUP(C749,'9'!$B$2:$H$1187,6,FALSE)</f>
        <v>10</v>
      </c>
      <c r="AQ749" s="122"/>
      <c r="AR749" s="123"/>
      <c r="AS749" s="139"/>
      <c r="AT749" s="124"/>
      <c r="AU749" s="122"/>
      <c r="AV749" s="123"/>
      <c r="AW749" s="139"/>
      <c r="AX749" s="124"/>
    </row>
    <row r="750" spans="1:50">
      <c r="A750" s="245">
        <f>IF(D750=0," ",RANK(D750,$D$3:$D$1041,0))</f>
        <v>695</v>
      </c>
      <c r="B750" s="246">
        <v>695</v>
      </c>
      <c r="C750" s="283" t="s">
        <v>4710</v>
      </c>
      <c r="D750" s="115">
        <f>I750+M750+Q750+U750+Y750+AC750+AG750+AK750+AO750+AW750+AS750</f>
        <v>6</v>
      </c>
      <c r="E750" s="115">
        <f>J750+N750+R750+V750+Z750+AD750+AH750+AL750+AP750+AX750+AT750</f>
        <v>10</v>
      </c>
      <c r="F750" s="119">
        <f>COUNTA(H750,L750,P750,T750,X750,AB750,AF750,AJ750,AN750,AV750,AR750)</f>
        <v>1</v>
      </c>
      <c r="G750" s="125"/>
      <c r="H750" s="5"/>
      <c r="I750" s="140"/>
      <c r="J750" s="126"/>
      <c r="K750" s="121"/>
      <c r="L750" s="5"/>
      <c r="M750" s="140"/>
      <c r="N750" s="130"/>
      <c r="O750" s="125"/>
      <c r="P750" s="5"/>
      <c r="Q750" s="140"/>
      <c r="R750" s="126"/>
      <c r="S750" s="121"/>
      <c r="T750" s="5"/>
      <c r="U750" s="140"/>
      <c r="V750" s="130"/>
      <c r="W750" s="136"/>
      <c r="X750" s="5"/>
      <c r="Y750" s="140"/>
      <c r="Z750" s="126"/>
      <c r="AA750" s="171"/>
      <c r="AB750" s="5"/>
      <c r="AC750" s="140"/>
      <c r="AD750" s="130"/>
      <c r="AE750" s="136"/>
      <c r="AF750" s="5"/>
      <c r="AG750" s="140"/>
      <c r="AH750" s="126"/>
      <c r="AI750" s="155"/>
      <c r="AJ750" s="123"/>
      <c r="AK750" s="139"/>
      <c r="AL750" s="124"/>
      <c r="AM750" s="155">
        <f>VLOOKUP(C750,'9'!$B$2:$H$1187,3,FALSE)</f>
        <v>4.7337962962962964E-2</v>
      </c>
      <c r="AN750" s="123">
        <f>VLOOKUP(C750,'9'!$B$2:$H$1187,4,FALSE)</f>
        <v>115</v>
      </c>
      <c r="AO750" s="139">
        <f>VLOOKUP(AN750,Баллы!$A$2:$B$101,2)+AP750/2</f>
        <v>6</v>
      </c>
      <c r="AP750" s="124">
        <f>VLOOKUP(C750,'9'!$B$2:$H$1187,6,FALSE)</f>
        <v>10</v>
      </c>
      <c r="AQ750" s="122"/>
      <c r="AR750" s="123"/>
      <c r="AS750" s="139"/>
      <c r="AT750" s="124"/>
      <c r="AU750" s="122"/>
      <c r="AV750" s="123"/>
      <c r="AW750" s="139"/>
      <c r="AX750" s="124"/>
    </row>
    <row r="751" spans="1:50">
      <c r="A751" s="245">
        <f>IF(D751=0," ",RANK(D751,$D$3:$D$1041,0))</f>
        <v>695</v>
      </c>
      <c r="B751" s="246">
        <v>695</v>
      </c>
      <c r="C751" s="283" t="s">
        <v>4711</v>
      </c>
      <c r="D751" s="115">
        <f>I751+M751+Q751+U751+Y751+AC751+AG751+AK751+AO751+AW751+AS751</f>
        <v>6</v>
      </c>
      <c r="E751" s="115">
        <f>J751+N751+R751+V751+Z751+AD751+AH751+AL751+AP751+AX751+AT751</f>
        <v>10</v>
      </c>
      <c r="F751" s="119">
        <f>COUNTA(H751,L751,P751,T751,X751,AB751,AF751,AJ751,AN751,AV751,AR751)</f>
        <v>1</v>
      </c>
      <c r="G751" s="125"/>
      <c r="H751" s="5"/>
      <c r="I751" s="140"/>
      <c r="J751" s="126"/>
      <c r="K751" s="121"/>
      <c r="L751" s="5"/>
      <c r="M751" s="140"/>
      <c r="N751" s="130"/>
      <c r="O751" s="125"/>
      <c r="P751" s="5"/>
      <c r="Q751" s="140"/>
      <c r="R751" s="126"/>
      <c r="S751" s="121"/>
      <c r="T751" s="5"/>
      <c r="U751" s="140"/>
      <c r="V751" s="130"/>
      <c r="W751" s="136"/>
      <c r="X751" s="5"/>
      <c r="Y751" s="140"/>
      <c r="Z751" s="126"/>
      <c r="AA751" s="171"/>
      <c r="AB751" s="5"/>
      <c r="AC751" s="140"/>
      <c r="AD751" s="130"/>
      <c r="AE751" s="136"/>
      <c r="AF751" s="5"/>
      <c r="AG751" s="140"/>
      <c r="AH751" s="126"/>
      <c r="AI751" s="155"/>
      <c r="AJ751" s="123"/>
      <c r="AK751" s="139"/>
      <c r="AL751" s="124"/>
      <c r="AM751" s="155">
        <f>VLOOKUP(C751,'9'!$B$2:$H$1187,3,FALSE)</f>
        <v>4.7766203703703707E-2</v>
      </c>
      <c r="AN751" s="123">
        <f>VLOOKUP(C751,'9'!$B$2:$H$1187,4,FALSE)</f>
        <v>116</v>
      </c>
      <c r="AO751" s="139">
        <f>VLOOKUP(AN751,Баллы!$A$2:$B$101,2)+AP751/2</f>
        <v>6</v>
      </c>
      <c r="AP751" s="124">
        <f>VLOOKUP(C751,'9'!$B$2:$H$1187,6,FALSE)</f>
        <v>10</v>
      </c>
      <c r="AQ751" s="122"/>
      <c r="AR751" s="123"/>
      <c r="AS751" s="139"/>
      <c r="AT751" s="124"/>
      <c r="AU751" s="122"/>
      <c r="AV751" s="123"/>
      <c r="AW751" s="139"/>
      <c r="AX751" s="124"/>
    </row>
    <row r="752" spans="1:50">
      <c r="A752" s="245">
        <f>IF(D752=0," ",RANK(D752,$D$3:$D$1041,0))</f>
        <v>695</v>
      </c>
      <c r="B752" s="246">
        <v>695</v>
      </c>
      <c r="C752" s="283" t="s">
        <v>4712</v>
      </c>
      <c r="D752" s="115">
        <f>I752+M752+Q752+U752+Y752+AC752+AG752+AK752+AO752+AW752+AS752</f>
        <v>6</v>
      </c>
      <c r="E752" s="115">
        <f>J752+N752+R752+V752+Z752+AD752+AH752+AL752+AP752+AX752+AT752</f>
        <v>10</v>
      </c>
      <c r="F752" s="119">
        <f>COUNTA(H752,L752,P752,T752,X752,AB752,AF752,AJ752,AN752,AV752,AR752)</f>
        <v>1</v>
      </c>
      <c r="G752" s="125"/>
      <c r="H752" s="5"/>
      <c r="I752" s="140"/>
      <c r="J752" s="126"/>
      <c r="K752" s="121"/>
      <c r="L752" s="5"/>
      <c r="M752" s="140"/>
      <c r="N752" s="130"/>
      <c r="O752" s="125"/>
      <c r="P752" s="5"/>
      <c r="Q752" s="140"/>
      <c r="R752" s="126"/>
      <c r="S752" s="121"/>
      <c r="T752" s="5"/>
      <c r="U752" s="140"/>
      <c r="V752" s="130"/>
      <c r="W752" s="136"/>
      <c r="X752" s="5"/>
      <c r="Y752" s="140"/>
      <c r="Z752" s="126"/>
      <c r="AA752" s="171"/>
      <c r="AB752" s="5"/>
      <c r="AC752" s="140"/>
      <c r="AD752" s="130"/>
      <c r="AE752" s="136"/>
      <c r="AF752" s="5"/>
      <c r="AG752" s="140"/>
      <c r="AH752" s="126"/>
      <c r="AI752" s="155"/>
      <c r="AJ752" s="123"/>
      <c r="AK752" s="139"/>
      <c r="AL752" s="124"/>
      <c r="AM752" s="155">
        <f>VLOOKUP(C752,'9'!$B$2:$H$1187,3,FALSE)</f>
        <v>4.7650462962962964E-2</v>
      </c>
      <c r="AN752" s="123">
        <f>VLOOKUP(C752,'9'!$B$2:$H$1187,4,FALSE)</f>
        <v>117</v>
      </c>
      <c r="AO752" s="139">
        <f>VLOOKUP(AN752,Баллы!$A$2:$B$101,2)+AP752/2</f>
        <v>6</v>
      </c>
      <c r="AP752" s="124">
        <f>VLOOKUP(C752,'9'!$B$2:$H$1187,6,FALSE)</f>
        <v>10</v>
      </c>
      <c r="AQ752" s="122"/>
      <c r="AR752" s="123"/>
      <c r="AS752" s="139"/>
      <c r="AT752" s="124"/>
      <c r="AU752" s="122"/>
      <c r="AV752" s="123"/>
      <c r="AW752" s="139"/>
      <c r="AX752" s="124"/>
    </row>
    <row r="753" spans="1:50">
      <c r="A753" s="245">
        <f>IF(D753=0," ",RANK(D753,$D$3:$D$1041,0))</f>
        <v>695</v>
      </c>
      <c r="B753" s="246">
        <v>695</v>
      </c>
      <c r="C753" s="283" t="s">
        <v>4715</v>
      </c>
      <c r="D753" s="115">
        <f>I753+M753+Q753+U753+Y753+AC753+AG753+AK753+AO753+AW753+AS753</f>
        <v>6</v>
      </c>
      <c r="E753" s="115">
        <f>J753+N753+R753+V753+Z753+AD753+AH753+AL753+AP753+AX753+AT753</f>
        <v>10</v>
      </c>
      <c r="F753" s="119">
        <f>COUNTA(H753,L753,P753,T753,X753,AB753,AF753,AJ753,AN753,AV753,AR753)</f>
        <v>1</v>
      </c>
      <c r="G753" s="125"/>
      <c r="H753" s="5"/>
      <c r="I753" s="140"/>
      <c r="J753" s="126"/>
      <c r="K753" s="121"/>
      <c r="L753" s="5"/>
      <c r="M753" s="140"/>
      <c r="N753" s="130"/>
      <c r="O753" s="125"/>
      <c r="P753" s="5"/>
      <c r="Q753" s="140"/>
      <c r="R753" s="126"/>
      <c r="S753" s="121"/>
      <c r="T753" s="5"/>
      <c r="U753" s="140"/>
      <c r="V753" s="130"/>
      <c r="W753" s="136"/>
      <c r="X753" s="5"/>
      <c r="Y753" s="140"/>
      <c r="Z753" s="126"/>
      <c r="AA753" s="171"/>
      <c r="AB753" s="5"/>
      <c r="AC753" s="140"/>
      <c r="AD753" s="130"/>
      <c r="AE753" s="136"/>
      <c r="AF753" s="5"/>
      <c r="AG753" s="140"/>
      <c r="AH753" s="126"/>
      <c r="AI753" s="155"/>
      <c r="AJ753" s="123"/>
      <c r="AK753" s="139"/>
      <c r="AL753" s="124"/>
      <c r="AM753" s="155">
        <f>VLOOKUP(C753,'9'!$B$2:$H$1187,3,FALSE)</f>
        <v>4.7997685185185185E-2</v>
      </c>
      <c r="AN753" s="123">
        <f>VLOOKUP(C753,'9'!$B$2:$H$1187,4,FALSE)</f>
        <v>118</v>
      </c>
      <c r="AO753" s="139">
        <f>VLOOKUP(AN753,Баллы!$A$2:$B$101,2)+AP753/2</f>
        <v>6</v>
      </c>
      <c r="AP753" s="124">
        <f>VLOOKUP(C753,'9'!$B$2:$H$1187,6,FALSE)</f>
        <v>10</v>
      </c>
      <c r="AQ753" s="122"/>
      <c r="AR753" s="123"/>
      <c r="AS753" s="139"/>
      <c r="AT753" s="124"/>
      <c r="AU753" s="122"/>
      <c r="AV753" s="123"/>
      <c r="AW753" s="139"/>
      <c r="AX753" s="124"/>
    </row>
    <row r="754" spans="1:50">
      <c r="A754" s="245">
        <f>IF(D754=0," ",RANK(D754,$D$3:$D$1041,0))</f>
        <v>695</v>
      </c>
      <c r="B754" s="246">
        <v>695</v>
      </c>
      <c r="C754" s="283" t="s">
        <v>4717</v>
      </c>
      <c r="D754" s="115">
        <f>I754+M754+Q754+U754+Y754+AC754+AG754+AK754+AO754+AW754+AS754</f>
        <v>6</v>
      </c>
      <c r="E754" s="115">
        <f>J754+N754+R754+V754+Z754+AD754+AH754+AL754+AP754+AX754+AT754</f>
        <v>10</v>
      </c>
      <c r="F754" s="119">
        <f>COUNTA(H754,L754,P754,T754,X754,AB754,AF754,AJ754,AN754,AV754,AR754)</f>
        <v>1</v>
      </c>
      <c r="G754" s="125"/>
      <c r="H754" s="5"/>
      <c r="I754" s="140"/>
      <c r="J754" s="126"/>
      <c r="K754" s="121"/>
      <c r="L754" s="5"/>
      <c r="M754" s="140"/>
      <c r="N754" s="130"/>
      <c r="O754" s="125"/>
      <c r="P754" s="5"/>
      <c r="Q754" s="140"/>
      <c r="R754" s="126"/>
      <c r="S754" s="121"/>
      <c r="T754" s="5"/>
      <c r="U754" s="140"/>
      <c r="V754" s="130"/>
      <c r="W754" s="136"/>
      <c r="X754" s="5"/>
      <c r="Y754" s="140"/>
      <c r="Z754" s="126"/>
      <c r="AA754" s="171"/>
      <c r="AB754" s="5"/>
      <c r="AC754" s="140"/>
      <c r="AD754" s="130"/>
      <c r="AE754" s="136"/>
      <c r="AF754" s="5"/>
      <c r="AG754" s="140"/>
      <c r="AH754" s="126"/>
      <c r="AI754" s="155"/>
      <c r="AJ754" s="123"/>
      <c r="AK754" s="139"/>
      <c r="AL754" s="124"/>
      <c r="AM754" s="155">
        <f>VLOOKUP(C754,'9'!$B$2:$H$1187,3,FALSE)</f>
        <v>4.8067129629629626E-2</v>
      </c>
      <c r="AN754" s="123">
        <f>VLOOKUP(C754,'9'!$B$2:$H$1187,4,FALSE)</f>
        <v>119</v>
      </c>
      <c r="AO754" s="139">
        <f>VLOOKUP(AN754,Баллы!$A$2:$B$101,2)+AP754/2</f>
        <v>6</v>
      </c>
      <c r="AP754" s="124">
        <f>VLOOKUP(C754,'9'!$B$2:$H$1187,6,FALSE)</f>
        <v>10</v>
      </c>
      <c r="AQ754" s="122"/>
      <c r="AR754" s="123"/>
      <c r="AS754" s="139"/>
      <c r="AT754" s="124"/>
      <c r="AU754" s="122"/>
      <c r="AV754" s="123"/>
      <c r="AW754" s="139"/>
      <c r="AX754" s="124"/>
    </row>
    <row r="755" spans="1:50">
      <c r="A755" s="245">
        <f>IF(D755=0," ",RANK(D755,$D$3:$D$1041,0))</f>
        <v>695</v>
      </c>
      <c r="B755" s="246">
        <v>695</v>
      </c>
      <c r="C755" s="283" t="s">
        <v>5697</v>
      </c>
      <c r="D755" s="115">
        <f>I755+M755+Q755+U755+Y755+AC755+AG755+AK755+AO755+AW755+AS755</f>
        <v>6</v>
      </c>
      <c r="E755" s="115">
        <f>J755+N755+R755+V755+Z755+AD755+AH755+AL755+AP755+AX755+AT755</f>
        <v>10</v>
      </c>
      <c r="F755" s="119">
        <f>COUNTA(H755,L755,P755,T755,X755,AB755,AF755,AJ755,AN755,AV755,AR755)</f>
        <v>1</v>
      </c>
      <c r="G755" s="125"/>
      <c r="H755" s="5"/>
      <c r="I755" s="140"/>
      <c r="J755" s="126"/>
      <c r="K755" s="121"/>
      <c r="L755" s="5"/>
      <c r="M755" s="140"/>
      <c r="N755" s="130"/>
      <c r="O755" s="125"/>
      <c r="P755" s="5"/>
      <c r="Q755" s="140"/>
      <c r="R755" s="126"/>
      <c r="S755" s="121"/>
      <c r="T755" s="5"/>
      <c r="U755" s="140"/>
      <c r="V755" s="130"/>
      <c r="W755" s="136"/>
      <c r="X755" s="5"/>
      <c r="Y755" s="140"/>
      <c r="Z755" s="126"/>
      <c r="AA755" s="171"/>
      <c r="AB755" s="5"/>
      <c r="AC755" s="140"/>
      <c r="AD755" s="130"/>
      <c r="AE755" s="136"/>
      <c r="AF755" s="5"/>
      <c r="AG755" s="140"/>
      <c r="AH755" s="126"/>
      <c r="AI755" s="155"/>
      <c r="AJ755" s="123"/>
      <c r="AK755" s="139"/>
      <c r="AL755" s="124"/>
      <c r="AM755" s="155">
        <f>VLOOKUP(C755,'9'!$B$2:$H$1187,3,FALSE)</f>
        <v>4.8055555555555553E-2</v>
      </c>
      <c r="AN755" s="123">
        <f>VLOOKUP(C755,'9'!$B$2:$H$1187,4,FALSE)</f>
        <v>120</v>
      </c>
      <c r="AO755" s="139">
        <f>VLOOKUP(AN755,Баллы!$A$2:$B$101,2)+AP755/2</f>
        <v>6</v>
      </c>
      <c r="AP755" s="124">
        <f>VLOOKUP(C755,'9'!$B$2:$H$1187,6,FALSE)</f>
        <v>10</v>
      </c>
      <c r="AQ755" s="122"/>
      <c r="AR755" s="123"/>
      <c r="AS755" s="139"/>
      <c r="AT755" s="124"/>
      <c r="AU755" s="122"/>
      <c r="AV755" s="123"/>
      <c r="AW755" s="139"/>
      <c r="AX755" s="124"/>
    </row>
    <row r="756" spans="1:50">
      <c r="A756" s="245">
        <f>IF(D756=0," ",RANK(D756,$D$3:$D$1041,0))</f>
        <v>695</v>
      </c>
      <c r="B756" s="246">
        <v>695</v>
      </c>
      <c r="C756" s="283" t="s">
        <v>4719</v>
      </c>
      <c r="D756" s="115">
        <f>I756+M756+Q756+U756+Y756+AC756+AG756+AK756+AO756+AW756+AS756</f>
        <v>6</v>
      </c>
      <c r="E756" s="115">
        <f>J756+N756+R756+V756+Z756+AD756+AH756+AL756+AP756+AX756+AT756</f>
        <v>10</v>
      </c>
      <c r="F756" s="119">
        <f>COUNTA(H756,L756,P756,T756,X756,AB756,AF756,AJ756,AN756,AV756,AR756)</f>
        <v>1</v>
      </c>
      <c r="G756" s="125"/>
      <c r="H756" s="5"/>
      <c r="I756" s="140"/>
      <c r="J756" s="126"/>
      <c r="K756" s="121"/>
      <c r="L756" s="5"/>
      <c r="M756" s="140"/>
      <c r="N756" s="130"/>
      <c r="O756" s="125"/>
      <c r="P756" s="5"/>
      <c r="Q756" s="140"/>
      <c r="R756" s="126"/>
      <c r="S756" s="121"/>
      <c r="T756" s="5"/>
      <c r="U756" s="140"/>
      <c r="V756" s="130"/>
      <c r="W756" s="136"/>
      <c r="X756" s="5"/>
      <c r="Y756" s="140"/>
      <c r="Z756" s="126"/>
      <c r="AA756" s="171"/>
      <c r="AB756" s="5"/>
      <c r="AC756" s="140"/>
      <c r="AD756" s="130"/>
      <c r="AE756" s="136"/>
      <c r="AF756" s="5"/>
      <c r="AG756" s="140"/>
      <c r="AH756" s="126"/>
      <c r="AI756" s="155"/>
      <c r="AJ756" s="123"/>
      <c r="AK756" s="139"/>
      <c r="AL756" s="124"/>
      <c r="AM756" s="155">
        <f>VLOOKUP(C756,'9'!$B$2:$H$1187,3,FALSE)</f>
        <v>4.8113425925925928E-2</v>
      </c>
      <c r="AN756" s="123">
        <f>VLOOKUP(C756,'9'!$B$2:$H$1187,4,FALSE)</f>
        <v>121</v>
      </c>
      <c r="AO756" s="139">
        <f>VLOOKUP(AN756,Баллы!$A$2:$B$101,2)+AP756/2</f>
        <v>6</v>
      </c>
      <c r="AP756" s="124">
        <f>VLOOKUP(C756,'9'!$B$2:$H$1187,6,FALSE)</f>
        <v>10</v>
      </c>
      <c r="AQ756" s="122"/>
      <c r="AR756" s="123"/>
      <c r="AS756" s="139"/>
      <c r="AT756" s="124"/>
      <c r="AU756" s="122"/>
      <c r="AV756" s="123"/>
      <c r="AW756" s="139"/>
      <c r="AX756" s="124"/>
    </row>
    <row r="757" spans="1:50">
      <c r="A757" s="245">
        <f>IF(D757=0," ",RANK(D757,$D$3:$D$1041,0))</f>
        <v>695</v>
      </c>
      <c r="B757" s="246">
        <v>695</v>
      </c>
      <c r="C757" s="283" t="s">
        <v>4721</v>
      </c>
      <c r="D757" s="115">
        <f>I757+M757+Q757+U757+Y757+AC757+AG757+AK757+AO757+AW757+AS757</f>
        <v>6</v>
      </c>
      <c r="E757" s="115">
        <f>J757+N757+R757+V757+Z757+AD757+AH757+AL757+AP757+AX757+AT757</f>
        <v>10</v>
      </c>
      <c r="F757" s="119">
        <f>COUNTA(H757,L757,P757,T757,X757,AB757,AF757,AJ757,AN757,AV757,AR757)</f>
        <v>1</v>
      </c>
      <c r="G757" s="125"/>
      <c r="H757" s="5"/>
      <c r="I757" s="140"/>
      <c r="J757" s="126"/>
      <c r="K757" s="121"/>
      <c r="L757" s="5"/>
      <c r="M757" s="140"/>
      <c r="N757" s="130"/>
      <c r="O757" s="125"/>
      <c r="P757" s="5"/>
      <c r="Q757" s="140"/>
      <c r="R757" s="126"/>
      <c r="S757" s="121"/>
      <c r="T757" s="5"/>
      <c r="U757" s="140"/>
      <c r="V757" s="130"/>
      <c r="W757" s="136"/>
      <c r="X757" s="5"/>
      <c r="Y757" s="140"/>
      <c r="Z757" s="126"/>
      <c r="AA757" s="171"/>
      <c r="AB757" s="5"/>
      <c r="AC757" s="140"/>
      <c r="AD757" s="130"/>
      <c r="AE757" s="136"/>
      <c r="AF757" s="5"/>
      <c r="AG757" s="140"/>
      <c r="AH757" s="126"/>
      <c r="AI757" s="155"/>
      <c r="AJ757" s="123"/>
      <c r="AK757" s="139"/>
      <c r="AL757" s="124"/>
      <c r="AM757" s="155">
        <f>VLOOKUP(C757,'9'!$B$2:$H$1187,3,FALSE)</f>
        <v>4.8356481481481479E-2</v>
      </c>
      <c r="AN757" s="123">
        <f>VLOOKUP(C757,'9'!$B$2:$H$1187,4,FALSE)</f>
        <v>122</v>
      </c>
      <c r="AO757" s="139">
        <f>VLOOKUP(AN757,Баллы!$A$2:$B$101,2)+AP757/2</f>
        <v>6</v>
      </c>
      <c r="AP757" s="124">
        <f>VLOOKUP(C757,'9'!$B$2:$H$1187,6,FALSE)</f>
        <v>10</v>
      </c>
      <c r="AQ757" s="122"/>
      <c r="AR757" s="123"/>
      <c r="AS757" s="139"/>
      <c r="AT757" s="124"/>
      <c r="AU757" s="122"/>
      <c r="AV757" s="123"/>
      <c r="AW757" s="139"/>
      <c r="AX757" s="124"/>
    </row>
    <row r="758" spans="1:50">
      <c r="A758" s="245">
        <f>IF(D758=0," ",RANK(D758,$D$3:$D$1041,0))</f>
        <v>695</v>
      </c>
      <c r="B758" s="246">
        <v>695</v>
      </c>
      <c r="C758" s="283" t="s">
        <v>4722</v>
      </c>
      <c r="D758" s="115">
        <f>I758+M758+Q758+U758+Y758+AC758+AG758+AK758+AO758+AW758+AS758</f>
        <v>6</v>
      </c>
      <c r="E758" s="115">
        <f>J758+N758+R758+V758+Z758+AD758+AH758+AL758+AP758+AX758+AT758</f>
        <v>10</v>
      </c>
      <c r="F758" s="119">
        <f>COUNTA(H758,L758,P758,T758,X758,AB758,AF758,AJ758,AN758,AV758,AR758)</f>
        <v>1</v>
      </c>
      <c r="G758" s="125"/>
      <c r="H758" s="5"/>
      <c r="I758" s="140"/>
      <c r="J758" s="126"/>
      <c r="K758" s="121"/>
      <c r="L758" s="5"/>
      <c r="M758" s="140"/>
      <c r="N758" s="130"/>
      <c r="O758" s="125"/>
      <c r="P758" s="5"/>
      <c r="Q758" s="140"/>
      <c r="R758" s="126"/>
      <c r="S758" s="121"/>
      <c r="T758" s="5"/>
      <c r="U758" s="140"/>
      <c r="V758" s="130"/>
      <c r="W758" s="136"/>
      <c r="X758" s="5"/>
      <c r="Y758" s="140"/>
      <c r="Z758" s="126"/>
      <c r="AA758" s="171"/>
      <c r="AB758" s="5"/>
      <c r="AC758" s="140"/>
      <c r="AD758" s="130"/>
      <c r="AE758" s="136"/>
      <c r="AF758" s="5"/>
      <c r="AG758" s="140"/>
      <c r="AH758" s="126"/>
      <c r="AI758" s="155"/>
      <c r="AJ758" s="123"/>
      <c r="AK758" s="139"/>
      <c r="AL758" s="124"/>
      <c r="AM758" s="155">
        <f>VLOOKUP(C758,'9'!$B$2:$H$1187,3,FALSE)</f>
        <v>4.7905092592592589E-2</v>
      </c>
      <c r="AN758" s="123">
        <f>VLOOKUP(C758,'9'!$B$2:$H$1187,4,FALSE)</f>
        <v>123</v>
      </c>
      <c r="AO758" s="139">
        <f>VLOOKUP(AN758,Баллы!$A$2:$B$101,2)+AP758/2</f>
        <v>6</v>
      </c>
      <c r="AP758" s="124">
        <f>VLOOKUP(C758,'9'!$B$2:$H$1187,6,FALSE)</f>
        <v>10</v>
      </c>
      <c r="AQ758" s="122"/>
      <c r="AR758" s="123"/>
      <c r="AS758" s="139"/>
      <c r="AT758" s="124"/>
      <c r="AU758" s="122"/>
      <c r="AV758" s="123"/>
      <c r="AW758" s="139"/>
      <c r="AX758" s="124"/>
    </row>
    <row r="759" spans="1:50">
      <c r="A759" s="245">
        <f>IF(D759=0," ",RANK(D759,$D$3:$D$1041,0))</f>
        <v>695</v>
      </c>
      <c r="B759" s="246">
        <v>695</v>
      </c>
      <c r="C759" s="283" t="s">
        <v>4723</v>
      </c>
      <c r="D759" s="115">
        <f>I759+M759+Q759+U759+Y759+AC759+AG759+AK759+AO759+AW759+AS759</f>
        <v>6</v>
      </c>
      <c r="E759" s="115">
        <f>J759+N759+R759+V759+Z759+AD759+AH759+AL759+AP759+AX759+AT759</f>
        <v>10</v>
      </c>
      <c r="F759" s="119">
        <f>COUNTA(H759,L759,P759,T759,X759,AB759,AF759,AJ759,AN759,AV759,AR759)</f>
        <v>1</v>
      </c>
      <c r="G759" s="125"/>
      <c r="H759" s="5"/>
      <c r="I759" s="140"/>
      <c r="J759" s="126"/>
      <c r="K759" s="121"/>
      <c r="L759" s="5"/>
      <c r="M759" s="140"/>
      <c r="N759" s="130"/>
      <c r="O759" s="125"/>
      <c r="P759" s="5"/>
      <c r="Q759" s="140"/>
      <c r="R759" s="126"/>
      <c r="S759" s="121"/>
      <c r="T759" s="5"/>
      <c r="U759" s="140"/>
      <c r="V759" s="130"/>
      <c r="W759" s="136"/>
      <c r="X759" s="5"/>
      <c r="Y759" s="140"/>
      <c r="Z759" s="126"/>
      <c r="AA759" s="171"/>
      <c r="AB759" s="5"/>
      <c r="AC759" s="140"/>
      <c r="AD759" s="130"/>
      <c r="AE759" s="136"/>
      <c r="AF759" s="5"/>
      <c r="AG759" s="140"/>
      <c r="AH759" s="126"/>
      <c r="AI759" s="155"/>
      <c r="AJ759" s="123"/>
      <c r="AK759" s="139"/>
      <c r="AL759" s="124"/>
      <c r="AM759" s="155">
        <f>VLOOKUP(C759,'9'!$B$2:$H$1187,3,FALSE)</f>
        <v>4.8692129629629627E-2</v>
      </c>
      <c r="AN759" s="123">
        <f>VLOOKUP(C759,'9'!$B$2:$H$1187,4,FALSE)</f>
        <v>125</v>
      </c>
      <c r="AO759" s="139">
        <f>VLOOKUP(AN759,Баллы!$A$2:$B$101,2)+AP759/2</f>
        <v>6</v>
      </c>
      <c r="AP759" s="124">
        <f>VLOOKUP(C759,'9'!$B$2:$H$1187,6,FALSE)</f>
        <v>10</v>
      </c>
      <c r="AQ759" s="122"/>
      <c r="AR759" s="123"/>
      <c r="AS759" s="139"/>
      <c r="AT759" s="124"/>
      <c r="AU759" s="122"/>
      <c r="AV759" s="123"/>
      <c r="AW759" s="139"/>
      <c r="AX759" s="124"/>
    </row>
    <row r="760" spans="1:50">
      <c r="A760" s="245">
        <f>IF(D760=0," ",RANK(D760,$D$3:$D$1041,0))</f>
        <v>695</v>
      </c>
      <c r="B760" s="246">
        <v>695</v>
      </c>
      <c r="C760" s="283" t="s">
        <v>4725</v>
      </c>
      <c r="D760" s="115">
        <f>I760+M760+Q760+U760+Y760+AC760+AG760+AK760+AO760+AW760+AS760</f>
        <v>6</v>
      </c>
      <c r="E760" s="115">
        <f>J760+N760+R760+V760+Z760+AD760+AH760+AL760+AP760+AX760+AT760</f>
        <v>10</v>
      </c>
      <c r="F760" s="119">
        <f>COUNTA(H760,L760,P760,T760,X760,AB760,AF760,AJ760,AN760,AV760,AR760)</f>
        <v>1</v>
      </c>
      <c r="G760" s="125"/>
      <c r="H760" s="5"/>
      <c r="I760" s="140"/>
      <c r="J760" s="126"/>
      <c r="K760" s="121"/>
      <c r="L760" s="5"/>
      <c r="M760" s="140"/>
      <c r="N760" s="130"/>
      <c r="O760" s="125"/>
      <c r="P760" s="5"/>
      <c r="Q760" s="140"/>
      <c r="R760" s="126"/>
      <c r="S760" s="121"/>
      <c r="T760" s="5"/>
      <c r="U760" s="140"/>
      <c r="V760" s="130"/>
      <c r="W760" s="136"/>
      <c r="X760" s="5"/>
      <c r="Y760" s="140"/>
      <c r="Z760" s="126"/>
      <c r="AA760" s="171"/>
      <c r="AB760" s="5"/>
      <c r="AC760" s="140"/>
      <c r="AD760" s="130"/>
      <c r="AE760" s="136"/>
      <c r="AF760" s="5"/>
      <c r="AG760" s="140"/>
      <c r="AH760" s="126"/>
      <c r="AI760" s="155"/>
      <c r="AJ760" s="123"/>
      <c r="AK760" s="139"/>
      <c r="AL760" s="124"/>
      <c r="AM760" s="155">
        <f>VLOOKUP(C760,'9'!$B$2:$H$1187,3,FALSE)</f>
        <v>4.8472222222222222E-2</v>
      </c>
      <c r="AN760" s="123">
        <f>VLOOKUP(C760,'9'!$B$2:$H$1187,4,FALSE)</f>
        <v>126</v>
      </c>
      <c r="AO760" s="139">
        <f>VLOOKUP(AN760,Баллы!$A$2:$B$101,2)+AP760/2</f>
        <v>6</v>
      </c>
      <c r="AP760" s="124">
        <f>VLOOKUP(C760,'9'!$B$2:$H$1187,6,FALSE)</f>
        <v>10</v>
      </c>
      <c r="AQ760" s="122"/>
      <c r="AR760" s="123"/>
      <c r="AS760" s="139"/>
      <c r="AT760" s="124"/>
      <c r="AU760" s="122"/>
      <c r="AV760" s="123"/>
      <c r="AW760" s="139"/>
      <c r="AX760" s="124"/>
    </row>
    <row r="761" spans="1:50">
      <c r="A761" s="245">
        <f>IF(D761=0," ",RANK(D761,$D$3:$D$1041,0))</f>
        <v>695</v>
      </c>
      <c r="B761" s="246">
        <v>695</v>
      </c>
      <c r="C761" s="283" t="s">
        <v>4728</v>
      </c>
      <c r="D761" s="115">
        <f>I761+M761+Q761+U761+Y761+AC761+AG761+AK761+AO761+AW761+AS761</f>
        <v>6</v>
      </c>
      <c r="E761" s="115">
        <f>J761+N761+R761+V761+Z761+AD761+AH761+AL761+AP761+AX761+AT761</f>
        <v>10</v>
      </c>
      <c r="F761" s="119">
        <f>COUNTA(H761,L761,P761,T761,X761,AB761,AF761,AJ761,AN761,AV761,AR761)</f>
        <v>1</v>
      </c>
      <c r="G761" s="125"/>
      <c r="H761" s="5"/>
      <c r="I761" s="140"/>
      <c r="J761" s="126"/>
      <c r="K761" s="121"/>
      <c r="L761" s="5"/>
      <c r="M761" s="140"/>
      <c r="N761" s="130"/>
      <c r="O761" s="125"/>
      <c r="P761" s="5"/>
      <c r="Q761" s="140"/>
      <c r="R761" s="126"/>
      <c r="S761" s="121"/>
      <c r="T761" s="5"/>
      <c r="U761" s="140"/>
      <c r="V761" s="130"/>
      <c r="W761" s="136"/>
      <c r="X761" s="5"/>
      <c r="Y761" s="140"/>
      <c r="Z761" s="126"/>
      <c r="AA761" s="171"/>
      <c r="AB761" s="5"/>
      <c r="AC761" s="140"/>
      <c r="AD761" s="130"/>
      <c r="AE761" s="136"/>
      <c r="AF761" s="5"/>
      <c r="AG761" s="140"/>
      <c r="AH761" s="126"/>
      <c r="AI761" s="155"/>
      <c r="AJ761" s="123"/>
      <c r="AK761" s="139"/>
      <c r="AL761" s="124"/>
      <c r="AM761" s="155">
        <f>VLOOKUP(C761,'9'!$B$2:$H$1187,3,FALSE)</f>
        <v>4.8726851851851855E-2</v>
      </c>
      <c r="AN761" s="123">
        <f>VLOOKUP(C761,'9'!$B$2:$H$1187,4,FALSE)</f>
        <v>127</v>
      </c>
      <c r="AO761" s="139">
        <f>VLOOKUP(AN761,Баллы!$A$2:$B$101,2)+AP761/2</f>
        <v>6</v>
      </c>
      <c r="AP761" s="124">
        <f>VLOOKUP(C761,'9'!$B$2:$H$1187,6,FALSE)</f>
        <v>10</v>
      </c>
      <c r="AQ761" s="122"/>
      <c r="AR761" s="123"/>
      <c r="AS761" s="139"/>
      <c r="AT761" s="124"/>
      <c r="AU761" s="122"/>
      <c r="AV761" s="123"/>
      <c r="AW761" s="139"/>
      <c r="AX761" s="124"/>
    </row>
    <row r="762" spans="1:50">
      <c r="A762" s="245">
        <f>IF(D762=0," ",RANK(D762,$D$3:$D$1041,0))</f>
        <v>695</v>
      </c>
      <c r="B762" s="246">
        <v>695</v>
      </c>
      <c r="C762" s="283" t="s">
        <v>4730</v>
      </c>
      <c r="D762" s="115">
        <f>I762+M762+Q762+U762+Y762+AC762+AG762+AK762+AO762+AW762+AS762</f>
        <v>6</v>
      </c>
      <c r="E762" s="115">
        <f>J762+N762+R762+V762+Z762+AD762+AH762+AL762+AP762+AX762+AT762</f>
        <v>10</v>
      </c>
      <c r="F762" s="119">
        <f>COUNTA(H762,L762,P762,T762,X762,AB762,AF762,AJ762,AN762,AV762,AR762)</f>
        <v>1</v>
      </c>
      <c r="G762" s="125"/>
      <c r="H762" s="5"/>
      <c r="I762" s="140"/>
      <c r="J762" s="126"/>
      <c r="K762" s="121"/>
      <c r="L762" s="5"/>
      <c r="M762" s="140"/>
      <c r="N762" s="130"/>
      <c r="O762" s="125"/>
      <c r="P762" s="5"/>
      <c r="Q762" s="140"/>
      <c r="R762" s="126"/>
      <c r="S762" s="121"/>
      <c r="T762" s="5"/>
      <c r="U762" s="140"/>
      <c r="V762" s="130"/>
      <c r="W762" s="136"/>
      <c r="X762" s="5"/>
      <c r="Y762" s="140"/>
      <c r="Z762" s="126"/>
      <c r="AA762" s="171"/>
      <c r="AB762" s="5"/>
      <c r="AC762" s="140"/>
      <c r="AD762" s="130"/>
      <c r="AE762" s="136"/>
      <c r="AF762" s="5"/>
      <c r="AG762" s="140"/>
      <c r="AH762" s="126"/>
      <c r="AI762" s="155"/>
      <c r="AJ762" s="123"/>
      <c r="AK762" s="139"/>
      <c r="AL762" s="124"/>
      <c r="AM762" s="155">
        <f>VLOOKUP(C762,'9'!$B$2:$H$1187,3,FALSE)</f>
        <v>4.9305555555555554E-2</v>
      </c>
      <c r="AN762" s="123">
        <f>VLOOKUP(C762,'9'!$B$2:$H$1187,4,FALSE)</f>
        <v>129</v>
      </c>
      <c r="AO762" s="139">
        <f>VLOOKUP(AN762,Баллы!$A$2:$B$101,2)+AP762/2</f>
        <v>6</v>
      </c>
      <c r="AP762" s="124">
        <f>VLOOKUP(C762,'9'!$B$2:$H$1187,6,FALSE)</f>
        <v>10</v>
      </c>
      <c r="AQ762" s="122"/>
      <c r="AR762" s="123"/>
      <c r="AS762" s="139"/>
      <c r="AT762" s="124"/>
      <c r="AU762" s="122"/>
      <c r="AV762" s="123"/>
      <c r="AW762" s="139"/>
      <c r="AX762" s="124"/>
    </row>
    <row r="763" spans="1:50">
      <c r="A763" s="245">
        <f>IF(D763=0," ",RANK(D763,$D$3:$D$1041,0))</f>
        <v>695</v>
      </c>
      <c r="B763" s="246">
        <v>695</v>
      </c>
      <c r="C763" s="283" t="s">
        <v>4731</v>
      </c>
      <c r="D763" s="115">
        <f>I763+M763+Q763+U763+Y763+AC763+AG763+AK763+AO763+AW763+AS763</f>
        <v>6</v>
      </c>
      <c r="E763" s="115">
        <f>J763+N763+R763+V763+Z763+AD763+AH763+AL763+AP763+AX763+AT763</f>
        <v>10</v>
      </c>
      <c r="F763" s="119">
        <f>COUNTA(H763,L763,P763,T763,X763,AB763,AF763,AJ763,AN763,AV763,AR763)</f>
        <v>1</v>
      </c>
      <c r="G763" s="125"/>
      <c r="H763" s="5"/>
      <c r="I763" s="140"/>
      <c r="J763" s="126"/>
      <c r="K763" s="121"/>
      <c r="L763" s="5"/>
      <c r="M763" s="140"/>
      <c r="N763" s="130"/>
      <c r="O763" s="125"/>
      <c r="P763" s="5"/>
      <c r="Q763" s="140"/>
      <c r="R763" s="126"/>
      <c r="S763" s="121"/>
      <c r="T763" s="5"/>
      <c r="U763" s="140"/>
      <c r="V763" s="130"/>
      <c r="W763" s="136"/>
      <c r="X763" s="5"/>
      <c r="Y763" s="140"/>
      <c r="Z763" s="126"/>
      <c r="AA763" s="171"/>
      <c r="AB763" s="5"/>
      <c r="AC763" s="140"/>
      <c r="AD763" s="130"/>
      <c r="AE763" s="136"/>
      <c r="AF763" s="5"/>
      <c r="AG763" s="140"/>
      <c r="AH763" s="126"/>
      <c r="AI763" s="155"/>
      <c r="AJ763" s="123"/>
      <c r="AK763" s="139"/>
      <c r="AL763" s="124"/>
      <c r="AM763" s="155">
        <f>VLOOKUP(C763,'9'!$B$2:$H$1187,3,FALSE)</f>
        <v>4.866898148148148E-2</v>
      </c>
      <c r="AN763" s="123">
        <f>VLOOKUP(C763,'9'!$B$2:$H$1187,4,FALSE)</f>
        <v>130</v>
      </c>
      <c r="AO763" s="139">
        <f>VLOOKUP(AN763,Баллы!$A$2:$B$101,2)+AP763/2</f>
        <v>6</v>
      </c>
      <c r="AP763" s="124">
        <f>VLOOKUP(C763,'9'!$B$2:$H$1187,6,FALSE)</f>
        <v>10</v>
      </c>
      <c r="AQ763" s="122"/>
      <c r="AR763" s="123"/>
      <c r="AS763" s="139"/>
      <c r="AT763" s="124"/>
      <c r="AU763" s="122"/>
      <c r="AV763" s="123"/>
      <c r="AW763" s="139"/>
      <c r="AX763" s="124"/>
    </row>
    <row r="764" spans="1:50">
      <c r="A764" s="245">
        <f>IF(D764=0," ",RANK(D764,$D$3:$D$1041,0))</f>
        <v>695</v>
      </c>
      <c r="B764" s="246">
        <v>695</v>
      </c>
      <c r="C764" s="283" t="s">
        <v>5698</v>
      </c>
      <c r="D764" s="115">
        <f>I764+M764+Q764+U764+Y764+AC764+AG764+AK764+AO764+AW764+AS764</f>
        <v>6</v>
      </c>
      <c r="E764" s="115">
        <f>J764+N764+R764+V764+Z764+AD764+AH764+AL764+AP764+AX764+AT764</f>
        <v>10</v>
      </c>
      <c r="F764" s="119">
        <f>COUNTA(H764,L764,P764,T764,X764,AB764,AF764,AJ764,AN764,AV764,AR764)</f>
        <v>1</v>
      </c>
      <c r="G764" s="125"/>
      <c r="H764" s="5"/>
      <c r="I764" s="140"/>
      <c r="J764" s="126"/>
      <c r="K764" s="121"/>
      <c r="L764" s="5"/>
      <c r="M764" s="140"/>
      <c r="N764" s="130"/>
      <c r="O764" s="125"/>
      <c r="P764" s="5"/>
      <c r="Q764" s="140"/>
      <c r="R764" s="126"/>
      <c r="S764" s="121"/>
      <c r="T764" s="5"/>
      <c r="U764" s="140"/>
      <c r="V764" s="130"/>
      <c r="W764" s="136"/>
      <c r="X764" s="5"/>
      <c r="Y764" s="140"/>
      <c r="Z764" s="126"/>
      <c r="AA764" s="171"/>
      <c r="AB764" s="5"/>
      <c r="AC764" s="140"/>
      <c r="AD764" s="130"/>
      <c r="AE764" s="136"/>
      <c r="AF764" s="5"/>
      <c r="AG764" s="140"/>
      <c r="AH764" s="126"/>
      <c r="AI764" s="155"/>
      <c r="AJ764" s="123"/>
      <c r="AK764" s="139"/>
      <c r="AL764" s="124"/>
      <c r="AM764" s="155">
        <f>VLOOKUP(C764,'9'!$B$2:$H$1187,3,FALSE)</f>
        <v>4.8796296296296296E-2</v>
      </c>
      <c r="AN764" s="123">
        <f>VLOOKUP(C764,'9'!$B$2:$H$1187,4,FALSE)</f>
        <v>131</v>
      </c>
      <c r="AO764" s="139">
        <f>VLOOKUP(AN764,Баллы!$A$2:$B$101,2)+AP764/2</f>
        <v>6</v>
      </c>
      <c r="AP764" s="124">
        <f>VLOOKUP(C764,'9'!$B$2:$H$1187,6,FALSE)</f>
        <v>10</v>
      </c>
      <c r="AQ764" s="122"/>
      <c r="AR764" s="123"/>
      <c r="AS764" s="139"/>
      <c r="AT764" s="124"/>
      <c r="AU764" s="122"/>
      <c r="AV764" s="123"/>
      <c r="AW764" s="139"/>
      <c r="AX764" s="124"/>
    </row>
    <row r="765" spans="1:50">
      <c r="A765" s="245">
        <f>IF(D765=0," ",RANK(D765,$D$3:$D$1041,0))</f>
        <v>695</v>
      </c>
      <c r="B765" s="246">
        <v>695</v>
      </c>
      <c r="C765" s="283" t="s">
        <v>4734</v>
      </c>
      <c r="D765" s="115">
        <f>I765+M765+Q765+U765+Y765+AC765+AG765+AK765+AO765+AW765+AS765</f>
        <v>6</v>
      </c>
      <c r="E765" s="115">
        <f>J765+N765+R765+V765+Z765+AD765+AH765+AL765+AP765+AX765+AT765</f>
        <v>10</v>
      </c>
      <c r="F765" s="119">
        <f>COUNTA(H765,L765,P765,T765,X765,AB765,AF765,AJ765,AN765,AV765,AR765)</f>
        <v>1</v>
      </c>
      <c r="G765" s="125"/>
      <c r="H765" s="5"/>
      <c r="I765" s="140"/>
      <c r="J765" s="126"/>
      <c r="K765" s="121"/>
      <c r="L765" s="5"/>
      <c r="M765" s="140"/>
      <c r="N765" s="130"/>
      <c r="O765" s="125"/>
      <c r="P765" s="5"/>
      <c r="Q765" s="140"/>
      <c r="R765" s="126"/>
      <c r="S765" s="121"/>
      <c r="T765" s="5"/>
      <c r="U765" s="140"/>
      <c r="V765" s="130"/>
      <c r="W765" s="136"/>
      <c r="X765" s="5"/>
      <c r="Y765" s="140"/>
      <c r="Z765" s="126"/>
      <c r="AA765" s="171"/>
      <c r="AB765" s="5"/>
      <c r="AC765" s="140"/>
      <c r="AD765" s="130"/>
      <c r="AE765" s="136"/>
      <c r="AF765" s="5"/>
      <c r="AG765" s="140"/>
      <c r="AH765" s="126"/>
      <c r="AI765" s="155"/>
      <c r="AJ765" s="123"/>
      <c r="AK765" s="139"/>
      <c r="AL765" s="124"/>
      <c r="AM765" s="155">
        <f>VLOOKUP(C765,'9'!$B$2:$H$1187,3,FALSE)</f>
        <v>4.884259259259259E-2</v>
      </c>
      <c r="AN765" s="123">
        <f>VLOOKUP(C765,'9'!$B$2:$H$1187,4,FALSE)</f>
        <v>132</v>
      </c>
      <c r="AO765" s="139">
        <f>VLOOKUP(AN765,Баллы!$A$2:$B$101,2)+AP765/2</f>
        <v>6</v>
      </c>
      <c r="AP765" s="124">
        <f>VLOOKUP(C765,'9'!$B$2:$H$1187,6,FALSE)</f>
        <v>10</v>
      </c>
      <c r="AQ765" s="122"/>
      <c r="AR765" s="123"/>
      <c r="AS765" s="139"/>
      <c r="AT765" s="124"/>
      <c r="AU765" s="122"/>
      <c r="AV765" s="123"/>
      <c r="AW765" s="139"/>
      <c r="AX765" s="124"/>
    </row>
    <row r="766" spans="1:50">
      <c r="A766" s="245">
        <f>IF(D766=0," ",RANK(D766,$D$3:$D$1041,0))</f>
        <v>695</v>
      </c>
      <c r="B766" s="246">
        <v>695</v>
      </c>
      <c r="C766" s="283" t="s">
        <v>4737</v>
      </c>
      <c r="D766" s="115">
        <f>I766+M766+Q766+U766+Y766+AC766+AG766+AK766+AO766+AW766+AS766</f>
        <v>6</v>
      </c>
      <c r="E766" s="115">
        <f>J766+N766+R766+V766+Z766+AD766+AH766+AL766+AP766+AX766+AT766</f>
        <v>10</v>
      </c>
      <c r="F766" s="119">
        <f>COUNTA(H766,L766,P766,T766,X766,AB766,AF766,AJ766,AN766,AV766,AR766)</f>
        <v>1</v>
      </c>
      <c r="G766" s="125"/>
      <c r="H766" s="5"/>
      <c r="I766" s="140"/>
      <c r="J766" s="126"/>
      <c r="K766" s="121"/>
      <c r="L766" s="5"/>
      <c r="M766" s="140"/>
      <c r="N766" s="130"/>
      <c r="O766" s="125"/>
      <c r="P766" s="5"/>
      <c r="Q766" s="140"/>
      <c r="R766" s="126"/>
      <c r="S766" s="121"/>
      <c r="T766" s="5"/>
      <c r="U766" s="140"/>
      <c r="V766" s="130"/>
      <c r="W766" s="136"/>
      <c r="X766" s="5"/>
      <c r="Y766" s="140"/>
      <c r="Z766" s="126"/>
      <c r="AA766" s="171"/>
      <c r="AB766" s="5"/>
      <c r="AC766" s="140"/>
      <c r="AD766" s="130"/>
      <c r="AE766" s="136"/>
      <c r="AF766" s="5"/>
      <c r="AG766" s="140"/>
      <c r="AH766" s="126"/>
      <c r="AI766" s="155"/>
      <c r="AJ766" s="123"/>
      <c r="AK766" s="139"/>
      <c r="AL766" s="124"/>
      <c r="AM766" s="155">
        <f>VLOOKUP(C766,'9'!$B$2:$H$1187,3,FALSE)</f>
        <v>4.884259259259259E-2</v>
      </c>
      <c r="AN766" s="123">
        <f>VLOOKUP(C766,'9'!$B$2:$H$1187,4,FALSE)</f>
        <v>133</v>
      </c>
      <c r="AO766" s="139">
        <f>VLOOKUP(AN766,Баллы!$A$2:$B$101,2)+AP766/2</f>
        <v>6</v>
      </c>
      <c r="AP766" s="124">
        <f>VLOOKUP(C766,'9'!$B$2:$H$1187,6,FALSE)</f>
        <v>10</v>
      </c>
      <c r="AQ766" s="122"/>
      <c r="AR766" s="123"/>
      <c r="AS766" s="139"/>
      <c r="AT766" s="124"/>
      <c r="AU766" s="122"/>
      <c r="AV766" s="123"/>
      <c r="AW766" s="139"/>
      <c r="AX766" s="124"/>
    </row>
    <row r="767" spans="1:50">
      <c r="A767" s="245">
        <f>IF(D767=0," ",RANK(D767,$D$3:$D$1041,0))</f>
        <v>695</v>
      </c>
      <c r="B767" s="246">
        <v>695</v>
      </c>
      <c r="C767" s="283" t="s">
        <v>4739</v>
      </c>
      <c r="D767" s="115">
        <f>I767+M767+Q767+U767+Y767+AC767+AG767+AK767+AO767+AW767+AS767</f>
        <v>6</v>
      </c>
      <c r="E767" s="115">
        <f>J767+N767+R767+V767+Z767+AD767+AH767+AL767+AP767+AX767+AT767</f>
        <v>10</v>
      </c>
      <c r="F767" s="119">
        <f>COUNTA(H767,L767,P767,T767,X767,AB767,AF767,AJ767,AN767,AV767,AR767)</f>
        <v>1</v>
      </c>
      <c r="G767" s="125"/>
      <c r="H767" s="5"/>
      <c r="I767" s="140"/>
      <c r="J767" s="126"/>
      <c r="K767" s="121"/>
      <c r="L767" s="5"/>
      <c r="M767" s="140"/>
      <c r="N767" s="130"/>
      <c r="O767" s="125"/>
      <c r="P767" s="5"/>
      <c r="Q767" s="140"/>
      <c r="R767" s="126"/>
      <c r="S767" s="121"/>
      <c r="T767" s="5"/>
      <c r="U767" s="140"/>
      <c r="V767" s="130"/>
      <c r="W767" s="136"/>
      <c r="X767" s="5"/>
      <c r="Y767" s="140"/>
      <c r="Z767" s="126"/>
      <c r="AA767" s="171"/>
      <c r="AB767" s="5"/>
      <c r="AC767" s="140"/>
      <c r="AD767" s="130"/>
      <c r="AE767" s="136"/>
      <c r="AF767" s="5"/>
      <c r="AG767" s="140"/>
      <c r="AH767" s="126"/>
      <c r="AI767" s="155"/>
      <c r="AJ767" s="123"/>
      <c r="AK767" s="139"/>
      <c r="AL767" s="124"/>
      <c r="AM767" s="155">
        <f>VLOOKUP(C767,'9'!$B$2:$H$1187,3,FALSE)</f>
        <v>4.9340277777777775E-2</v>
      </c>
      <c r="AN767" s="123">
        <f>VLOOKUP(C767,'9'!$B$2:$H$1187,4,FALSE)</f>
        <v>134</v>
      </c>
      <c r="AO767" s="139">
        <f>VLOOKUP(AN767,Баллы!$A$2:$B$101,2)+AP767/2</f>
        <v>6</v>
      </c>
      <c r="AP767" s="124">
        <f>VLOOKUP(C767,'9'!$B$2:$H$1187,6,FALSE)</f>
        <v>10</v>
      </c>
      <c r="AQ767" s="122"/>
      <c r="AR767" s="123"/>
      <c r="AS767" s="139"/>
      <c r="AT767" s="124"/>
      <c r="AU767" s="122"/>
      <c r="AV767" s="123"/>
      <c r="AW767" s="139"/>
      <c r="AX767" s="124"/>
    </row>
    <row r="768" spans="1:50">
      <c r="A768" s="245">
        <f>IF(D768=0," ",RANK(D768,$D$3:$D$1041,0))</f>
        <v>695</v>
      </c>
      <c r="B768" s="246">
        <v>695</v>
      </c>
      <c r="C768" s="283" t="s">
        <v>4744</v>
      </c>
      <c r="D768" s="115">
        <f>I768+M768+Q768+U768+Y768+AC768+AG768+AK768+AO768+AW768+AS768</f>
        <v>6</v>
      </c>
      <c r="E768" s="115">
        <f>J768+N768+R768+V768+Z768+AD768+AH768+AL768+AP768+AX768+AT768</f>
        <v>10</v>
      </c>
      <c r="F768" s="119">
        <f>COUNTA(H768,L768,P768,T768,X768,AB768,AF768,AJ768,AN768,AV768,AR768)</f>
        <v>1</v>
      </c>
      <c r="G768" s="125"/>
      <c r="H768" s="5"/>
      <c r="I768" s="140"/>
      <c r="J768" s="126"/>
      <c r="K768" s="121"/>
      <c r="L768" s="5"/>
      <c r="M768" s="140"/>
      <c r="N768" s="130"/>
      <c r="O768" s="125"/>
      <c r="P768" s="5"/>
      <c r="Q768" s="140"/>
      <c r="R768" s="126"/>
      <c r="S768" s="121"/>
      <c r="T768" s="5"/>
      <c r="U768" s="140"/>
      <c r="V768" s="130"/>
      <c r="W768" s="136"/>
      <c r="X768" s="5"/>
      <c r="Y768" s="140"/>
      <c r="Z768" s="126"/>
      <c r="AA768" s="171"/>
      <c r="AB768" s="5"/>
      <c r="AC768" s="140"/>
      <c r="AD768" s="130"/>
      <c r="AE768" s="136"/>
      <c r="AF768" s="5"/>
      <c r="AG768" s="140"/>
      <c r="AH768" s="126"/>
      <c r="AI768" s="155"/>
      <c r="AJ768" s="123"/>
      <c r="AK768" s="139"/>
      <c r="AL768" s="124"/>
      <c r="AM768" s="155">
        <f>VLOOKUP(C768,'9'!$B$2:$H$1187,3,FALSE)</f>
        <v>4.9375000000000002E-2</v>
      </c>
      <c r="AN768" s="123">
        <f>VLOOKUP(C768,'9'!$B$2:$H$1187,4,FALSE)</f>
        <v>137</v>
      </c>
      <c r="AO768" s="139">
        <f>VLOOKUP(AN768,Баллы!$A$2:$B$101,2)+AP768/2</f>
        <v>6</v>
      </c>
      <c r="AP768" s="124">
        <f>VLOOKUP(C768,'9'!$B$2:$H$1187,6,FALSE)</f>
        <v>10</v>
      </c>
      <c r="AQ768" s="122"/>
      <c r="AR768" s="123"/>
      <c r="AS768" s="139"/>
      <c r="AT768" s="124"/>
      <c r="AU768" s="122"/>
      <c r="AV768" s="123"/>
      <c r="AW768" s="139"/>
      <c r="AX768" s="124"/>
    </row>
    <row r="769" spans="1:50">
      <c r="A769" s="245">
        <f>IF(D769=0," ",RANK(D769,$D$3:$D$1041,0))</f>
        <v>695</v>
      </c>
      <c r="B769" s="246">
        <v>695</v>
      </c>
      <c r="C769" s="283" t="s">
        <v>4746</v>
      </c>
      <c r="D769" s="115">
        <f>I769+M769+Q769+U769+Y769+AC769+AG769+AK769+AO769+AW769+AS769</f>
        <v>6</v>
      </c>
      <c r="E769" s="115">
        <f>J769+N769+R769+V769+Z769+AD769+AH769+AL769+AP769+AX769+AT769</f>
        <v>10</v>
      </c>
      <c r="F769" s="119">
        <f>COUNTA(H769,L769,P769,T769,X769,AB769,AF769,AJ769,AN769,AV769,AR769)</f>
        <v>1</v>
      </c>
      <c r="G769" s="125"/>
      <c r="H769" s="5"/>
      <c r="I769" s="140"/>
      <c r="J769" s="126"/>
      <c r="K769" s="121"/>
      <c r="L769" s="5"/>
      <c r="M769" s="140"/>
      <c r="N769" s="130"/>
      <c r="O769" s="125"/>
      <c r="P769" s="5"/>
      <c r="Q769" s="140"/>
      <c r="R769" s="126"/>
      <c r="S769" s="121"/>
      <c r="T769" s="5"/>
      <c r="U769" s="140"/>
      <c r="V769" s="130"/>
      <c r="W769" s="136"/>
      <c r="X769" s="5"/>
      <c r="Y769" s="140"/>
      <c r="Z769" s="126"/>
      <c r="AA769" s="171"/>
      <c r="AB769" s="5"/>
      <c r="AC769" s="140"/>
      <c r="AD769" s="130"/>
      <c r="AE769" s="136"/>
      <c r="AF769" s="5"/>
      <c r="AG769" s="140"/>
      <c r="AH769" s="126"/>
      <c r="AI769" s="155"/>
      <c r="AJ769" s="123"/>
      <c r="AK769" s="139"/>
      <c r="AL769" s="124"/>
      <c r="AM769" s="155">
        <f>VLOOKUP(C769,'9'!$B$2:$H$1187,3,FALSE)</f>
        <v>4.9513888888888892E-2</v>
      </c>
      <c r="AN769" s="123">
        <f>VLOOKUP(C769,'9'!$B$2:$H$1187,4,FALSE)</f>
        <v>138</v>
      </c>
      <c r="AO769" s="139">
        <f>VLOOKUP(AN769,Баллы!$A$2:$B$101,2)+AP769/2</f>
        <v>6</v>
      </c>
      <c r="AP769" s="124">
        <f>VLOOKUP(C769,'9'!$B$2:$H$1187,6,FALSE)</f>
        <v>10</v>
      </c>
      <c r="AQ769" s="122"/>
      <c r="AR769" s="123"/>
      <c r="AS769" s="139"/>
      <c r="AT769" s="124"/>
      <c r="AU769" s="122"/>
      <c r="AV769" s="123"/>
      <c r="AW769" s="139"/>
      <c r="AX769" s="124"/>
    </row>
    <row r="770" spans="1:50">
      <c r="A770" s="245">
        <f>IF(D770=0," ",RANK(D770,$D$3:$D$1041,0))</f>
        <v>695</v>
      </c>
      <c r="B770" s="246">
        <v>695</v>
      </c>
      <c r="C770" s="283" t="s">
        <v>4748</v>
      </c>
      <c r="D770" s="115">
        <f>I770+M770+Q770+U770+Y770+AC770+AG770+AK770+AO770+AW770+AS770</f>
        <v>6</v>
      </c>
      <c r="E770" s="115">
        <f>J770+N770+R770+V770+Z770+AD770+AH770+AL770+AP770+AX770+AT770</f>
        <v>10</v>
      </c>
      <c r="F770" s="119">
        <f>COUNTA(H770,L770,P770,T770,X770,AB770,AF770,AJ770,AN770,AV770,AR770)</f>
        <v>1</v>
      </c>
      <c r="G770" s="125"/>
      <c r="H770" s="5"/>
      <c r="I770" s="140"/>
      <c r="J770" s="126"/>
      <c r="K770" s="121"/>
      <c r="L770" s="5"/>
      <c r="M770" s="140"/>
      <c r="N770" s="130"/>
      <c r="O770" s="125"/>
      <c r="P770" s="5"/>
      <c r="Q770" s="140"/>
      <c r="R770" s="126"/>
      <c r="S770" s="121"/>
      <c r="T770" s="5"/>
      <c r="U770" s="140"/>
      <c r="V770" s="130"/>
      <c r="W770" s="136"/>
      <c r="X770" s="5"/>
      <c r="Y770" s="140"/>
      <c r="Z770" s="126"/>
      <c r="AA770" s="171"/>
      <c r="AB770" s="5"/>
      <c r="AC770" s="140"/>
      <c r="AD770" s="130"/>
      <c r="AE770" s="136"/>
      <c r="AF770" s="5"/>
      <c r="AG770" s="140"/>
      <c r="AH770" s="126"/>
      <c r="AI770" s="155"/>
      <c r="AJ770" s="123"/>
      <c r="AK770" s="139"/>
      <c r="AL770" s="124"/>
      <c r="AM770" s="155">
        <f>VLOOKUP(C770,'9'!$B$2:$H$1187,3,FALSE)</f>
        <v>4.9525462962962966E-2</v>
      </c>
      <c r="AN770" s="123">
        <f>VLOOKUP(C770,'9'!$B$2:$H$1187,4,FALSE)</f>
        <v>139</v>
      </c>
      <c r="AO770" s="139">
        <f>VLOOKUP(AN770,Баллы!$A$2:$B$101,2)+AP770/2</f>
        <v>6</v>
      </c>
      <c r="AP770" s="124">
        <f>VLOOKUP(C770,'9'!$B$2:$H$1187,6,FALSE)</f>
        <v>10</v>
      </c>
      <c r="AQ770" s="122"/>
      <c r="AR770" s="123"/>
      <c r="AS770" s="139"/>
      <c r="AT770" s="124"/>
      <c r="AU770" s="122"/>
      <c r="AV770" s="123"/>
      <c r="AW770" s="139"/>
      <c r="AX770" s="124"/>
    </row>
    <row r="771" spans="1:50">
      <c r="A771" s="245">
        <f>IF(D771=0," ",RANK(D771,$D$3:$D$1041,0))</f>
        <v>695</v>
      </c>
      <c r="B771" s="246">
        <v>695</v>
      </c>
      <c r="C771" s="283" t="s">
        <v>4749</v>
      </c>
      <c r="D771" s="115">
        <f>I771+M771+Q771+U771+Y771+AC771+AG771+AK771+AO771+AW771+AS771</f>
        <v>6</v>
      </c>
      <c r="E771" s="115">
        <f>J771+N771+R771+V771+Z771+AD771+AH771+AL771+AP771+AX771+AT771</f>
        <v>10</v>
      </c>
      <c r="F771" s="119">
        <f>COUNTA(H771,L771,P771,T771,X771,AB771,AF771,AJ771,AN771,AV771,AR771)</f>
        <v>1</v>
      </c>
      <c r="G771" s="125"/>
      <c r="H771" s="5"/>
      <c r="I771" s="140"/>
      <c r="J771" s="126"/>
      <c r="K771" s="121"/>
      <c r="L771" s="5"/>
      <c r="M771" s="140"/>
      <c r="N771" s="130"/>
      <c r="O771" s="125"/>
      <c r="P771" s="5"/>
      <c r="Q771" s="140"/>
      <c r="R771" s="126"/>
      <c r="S771" s="121"/>
      <c r="T771" s="5"/>
      <c r="U771" s="140"/>
      <c r="V771" s="130"/>
      <c r="W771" s="136"/>
      <c r="X771" s="5"/>
      <c r="Y771" s="140"/>
      <c r="Z771" s="126"/>
      <c r="AA771" s="171"/>
      <c r="AB771" s="5"/>
      <c r="AC771" s="140"/>
      <c r="AD771" s="130"/>
      <c r="AE771" s="136"/>
      <c r="AF771" s="5"/>
      <c r="AG771" s="140"/>
      <c r="AH771" s="126"/>
      <c r="AI771" s="155"/>
      <c r="AJ771" s="123"/>
      <c r="AK771" s="139"/>
      <c r="AL771" s="124"/>
      <c r="AM771" s="155">
        <f>VLOOKUP(C771,'9'!$B$2:$H$1187,3,FALSE)</f>
        <v>4.9803240740740738E-2</v>
      </c>
      <c r="AN771" s="123">
        <f>VLOOKUP(C771,'9'!$B$2:$H$1187,4,FALSE)</f>
        <v>140</v>
      </c>
      <c r="AO771" s="139">
        <f>VLOOKUP(AN771,Баллы!$A$2:$B$101,2)+AP771/2</f>
        <v>6</v>
      </c>
      <c r="AP771" s="124">
        <f>VLOOKUP(C771,'9'!$B$2:$H$1187,6,FALSE)</f>
        <v>10</v>
      </c>
      <c r="AQ771" s="122"/>
      <c r="AR771" s="123"/>
      <c r="AS771" s="139"/>
      <c r="AT771" s="124"/>
      <c r="AU771" s="122"/>
      <c r="AV771" s="123"/>
      <c r="AW771" s="139"/>
      <c r="AX771" s="124"/>
    </row>
    <row r="772" spans="1:50">
      <c r="A772" s="245">
        <f>IF(D772=0," ",RANK(D772,$D$3:$D$1041,0))</f>
        <v>695</v>
      </c>
      <c r="B772" s="246">
        <v>695</v>
      </c>
      <c r="C772" s="283" t="s">
        <v>4753</v>
      </c>
      <c r="D772" s="115">
        <f>I772+M772+Q772+U772+Y772+AC772+AG772+AK772+AO772+AW772+AS772</f>
        <v>6</v>
      </c>
      <c r="E772" s="115">
        <f>J772+N772+R772+V772+Z772+AD772+AH772+AL772+AP772+AX772+AT772</f>
        <v>10</v>
      </c>
      <c r="F772" s="119">
        <f>COUNTA(H772,L772,P772,T772,X772,AB772,AF772,AJ772,AN772,AV772,AR772)</f>
        <v>1</v>
      </c>
      <c r="G772" s="125"/>
      <c r="H772" s="5"/>
      <c r="I772" s="140"/>
      <c r="J772" s="126"/>
      <c r="K772" s="121"/>
      <c r="L772" s="5"/>
      <c r="M772" s="140"/>
      <c r="N772" s="130"/>
      <c r="O772" s="125"/>
      <c r="P772" s="5"/>
      <c r="Q772" s="140"/>
      <c r="R772" s="126"/>
      <c r="S772" s="121"/>
      <c r="T772" s="5"/>
      <c r="U772" s="140"/>
      <c r="V772" s="130"/>
      <c r="W772" s="136"/>
      <c r="X772" s="5"/>
      <c r="Y772" s="140"/>
      <c r="Z772" s="126"/>
      <c r="AA772" s="171"/>
      <c r="AB772" s="5"/>
      <c r="AC772" s="140"/>
      <c r="AD772" s="130"/>
      <c r="AE772" s="136"/>
      <c r="AF772" s="5"/>
      <c r="AG772" s="140"/>
      <c r="AH772" s="126"/>
      <c r="AI772" s="155"/>
      <c r="AJ772" s="123"/>
      <c r="AK772" s="139"/>
      <c r="AL772" s="124"/>
      <c r="AM772" s="155">
        <f>VLOOKUP(C772,'9'!$B$2:$H$1187,3,FALSE)</f>
        <v>4.6782407407407404E-2</v>
      </c>
      <c r="AN772" s="123">
        <f>VLOOKUP(C772,'9'!$B$2:$H$1187,4,FALSE)</f>
        <v>142</v>
      </c>
      <c r="AO772" s="139">
        <f>VLOOKUP(AN772,Баллы!$A$2:$B$101,2)+AP772/2</f>
        <v>6</v>
      </c>
      <c r="AP772" s="124">
        <f>VLOOKUP(C772,'9'!$B$2:$H$1187,6,FALSE)</f>
        <v>10</v>
      </c>
      <c r="AQ772" s="122"/>
      <c r="AR772" s="123"/>
      <c r="AS772" s="139"/>
      <c r="AT772" s="124"/>
      <c r="AU772" s="122"/>
      <c r="AV772" s="123"/>
      <c r="AW772" s="139"/>
      <c r="AX772" s="124"/>
    </row>
    <row r="773" spans="1:50">
      <c r="A773" s="245">
        <f>IF(D773=0," ",RANK(D773,$D$3:$D$1041,0))</f>
        <v>695</v>
      </c>
      <c r="B773" s="246">
        <v>695</v>
      </c>
      <c r="C773" s="283" t="s">
        <v>5754</v>
      </c>
      <c r="D773" s="115">
        <f>I773+M773+Q773+U773+Y773+AC773+AG773+AK773+AO773+AW773+AS773</f>
        <v>6</v>
      </c>
      <c r="E773" s="115">
        <f>J773+N773+R773+V773+Z773+AD773+AH773+AL773+AP773+AX773+AT773</f>
        <v>10</v>
      </c>
      <c r="F773" s="119">
        <f>COUNTA(H773,L773,P773,T773,X773,AB773,AF773,AJ773,AN773,AV773,AR773)</f>
        <v>1</v>
      </c>
      <c r="G773" s="125"/>
      <c r="H773" s="5"/>
      <c r="I773" s="140"/>
      <c r="J773" s="126"/>
      <c r="K773" s="121"/>
      <c r="L773" s="5"/>
      <c r="M773" s="140"/>
      <c r="N773" s="130"/>
      <c r="O773" s="125"/>
      <c r="P773" s="5"/>
      <c r="Q773" s="140"/>
      <c r="R773" s="126"/>
      <c r="S773" s="121"/>
      <c r="T773" s="5"/>
      <c r="U773" s="140"/>
      <c r="V773" s="130"/>
      <c r="W773" s="136"/>
      <c r="X773" s="5"/>
      <c r="Y773" s="140"/>
      <c r="Z773" s="126"/>
      <c r="AA773" s="171"/>
      <c r="AB773" s="5"/>
      <c r="AC773" s="140"/>
      <c r="AD773" s="130"/>
      <c r="AE773" s="136"/>
      <c r="AF773" s="5"/>
      <c r="AG773" s="140"/>
      <c r="AH773" s="126"/>
      <c r="AI773" s="155"/>
      <c r="AJ773" s="123"/>
      <c r="AK773" s="139"/>
      <c r="AL773" s="124"/>
      <c r="AM773" s="155">
        <f>VLOOKUP(C773,'9'!$B$2:$H$1187,3,FALSE)</f>
        <v>5.0532407407407408E-2</v>
      </c>
      <c r="AN773" s="123">
        <f>VLOOKUP(C773,'9'!$B$2:$H$1187,4,FALSE)</f>
        <v>143</v>
      </c>
      <c r="AO773" s="139">
        <f>VLOOKUP(AN773,Баллы!$A$2:$B$101,2)+AP773/2</f>
        <v>6</v>
      </c>
      <c r="AP773" s="124">
        <f>VLOOKUP(C773,'9'!$B$2:$H$1187,6,FALSE)</f>
        <v>10</v>
      </c>
      <c r="AQ773" s="122"/>
      <c r="AR773" s="123"/>
      <c r="AS773" s="139"/>
      <c r="AT773" s="124"/>
      <c r="AU773" s="122"/>
      <c r="AV773" s="123"/>
      <c r="AW773" s="139"/>
      <c r="AX773" s="124"/>
    </row>
    <row r="774" spans="1:50">
      <c r="A774" s="245">
        <f>IF(D774=0," ",RANK(D774,$D$3:$D$1041,0))</f>
        <v>695</v>
      </c>
      <c r="B774" s="246">
        <v>695</v>
      </c>
      <c r="C774" s="283" t="s">
        <v>4758</v>
      </c>
      <c r="D774" s="115">
        <f>I774+M774+Q774+U774+Y774+AC774+AG774+AK774+AO774+AW774+AS774</f>
        <v>6</v>
      </c>
      <c r="E774" s="115">
        <f>J774+N774+R774+V774+Z774+AD774+AH774+AL774+AP774+AX774+AT774</f>
        <v>10</v>
      </c>
      <c r="F774" s="119">
        <f>COUNTA(H774,L774,P774,T774,X774,AB774,AF774,AJ774,AN774,AV774,AR774)</f>
        <v>1</v>
      </c>
      <c r="G774" s="125"/>
      <c r="H774" s="5"/>
      <c r="I774" s="140"/>
      <c r="J774" s="126"/>
      <c r="K774" s="121"/>
      <c r="L774" s="5"/>
      <c r="M774" s="140"/>
      <c r="N774" s="130"/>
      <c r="O774" s="125"/>
      <c r="P774" s="5"/>
      <c r="Q774" s="140"/>
      <c r="R774" s="126"/>
      <c r="S774" s="121"/>
      <c r="T774" s="5"/>
      <c r="U774" s="140"/>
      <c r="V774" s="130"/>
      <c r="W774" s="136"/>
      <c r="X774" s="5"/>
      <c r="Y774" s="140"/>
      <c r="Z774" s="126"/>
      <c r="AA774" s="171"/>
      <c r="AB774" s="5"/>
      <c r="AC774" s="140"/>
      <c r="AD774" s="130"/>
      <c r="AE774" s="136"/>
      <c r="AF774" s="5"/>
      <c r="AG774" s="140"/>
      <c r="AH774" s="126"/>
      <c r="AI774" s="155"/>
      <c r="AJ774" s="123"/>
      <c r="AK774" s="139"/>
      <c r="AL774" s="124"/>
      <c r="AM774" s="155">
        <f>VLOOKUP(C774,'9'!$B$2:$H$1187,3,FALSE)</f>
        <v>5.0671296296296298E-2</v>
      </c>
      <c r="AN774" s="123">
        <f>VLOOKUP(C774,'9'!$B$2:$H$1187,4,FALSE)</f>
        <v>146</v>
      </c>
      <c r="AO774" s="139">
        <f>VLOOKUP(AN774,Баллы!$A$2:$B$101,2)+AP774/2</f>
        <v>6</v>
      </c>
      <c r="AP774" s="124">
        <f>VLOOKUP(C774,'9'!$B$2:$H$1187,6,FALSE)</f>
        <v>10</v>
      </c>
      <c r="AQ774" s="122"/>
      <c r="AR774" s="123"/>
      <c r="AS774" s="139"/>
      <c r="AT774" s="124"/>
      <c r="AU774" s="122"/>
      <c r="AV774" s="123"/>
      <c r="AW774" s="139"/>
      <c r="AX774" s="124"/>
    </row>
    <row r="775" spans="1:50">
      <c r="A775" s="245">
        <f>IF(D775=0," ",RANK(D775,$D$3:$D$1041,0))</f>
        <v>695</v>
      </c>
      <c r="B775" s="246">
        <v>695</v>
      </c>
      <c r="C775" s="283" t="s">
        <v>4765</v>
      </c>
      <c r="D775" s="115">
        <f>I775+M775+Q775+U775+Y775+AC775+AG775+AK775+AO775+AW775+AS775</f>
        <v>6</v>
      </c>
      <c r="E775" s="115">
        <f>J775+N775+R775+V775+Z775+AD775+AH775+AL775+AP775+AX775+AT775</f>
        <v>10</v>
      </c>
      <c r="F775" s="119">
        <f>COUNTA(H775,L775,P775,T775,X775,AB775,AF775,AJ775,AN775,AV775,AR775)</f>
        <v>1</v>
      </c>
      <c r="G775" s="125"/>
      <c r="H775" s="5"/>
      <c r="I775" s="140"/>
      <c r="J775" s="126"/>
      <c r="K775" s="121"/>
      <c r="L775" s="5"/>
      <c r="M775" s="140"/>
      <c r="N775" s="130"/>
      <c r="O775" s="125"/>
      <c r="P775" s="5"/>
      <c r="Q775" s="140"/>
      <c r="R775" s="126"/>
      <c r="S775" s="121"/>
      <c r="T775" s="5"/>
      <c r="U775" s="140"/>
      <c r="V775" s="130"/>
      <c r="W775" s="136"/>
      <c r="X775" s="5"/>
      <c r="Y775" s="140"/>
      <c r="Z775" s="126"/>
      <c r="AA775" s="171"/>
      <c r="AB775" s="5"/>
      <c r="AC775" s="140"/>
      <c r="AD775" s="130"/>
      <c r="AE775" s="136"/>
      <c r="AF775" s="5"/>
      <c r="AG775" s="140"/>
      <c r="AH775" s="126"/>
      <c r="AI775" s="155"/>
      <c r="AJ775" s="123"/>
      <c r="AK775" s="139"/>
      <c r="AL775" s="124"/>
      <c r="AM775" s="155">
        <f>VLOOKUP(C775,'9'!$B$2:$H$1187,3,FALSE)</f>
        <v>5.1458333333333335E-2</v>
      </c>
      <c r="AN775" s="123">
        <f>VLOOKUP(C775,'9'!$B$2:$H$1187,4,FALSE)</f>
        <v>150</v>
      </c>
      <c r="AO775" s="139">
        <f>VLOOKUP(AN775,Баллы!$A$2:$B$101,2)+AP775/2</f>
        <v>6</v>
      </c>
      <c r="AP775" s="124">
        <f>VLOOKUP(C775,'9'!$B$2:$H$1187,6,FALSE)</f>
        <v>10</v>
      </c>
      <c r="AQ775" s="122"/>
      <c r="AR775" s="123"/>
      <c r="AS775" s="139"/>
      <c r="AT775" s="124"/>
      <c r="AU775" s="122"/>
      <c r="AV775" s="123"/>
      <c r="AW775" s="139"/>
      <c r="AX775" s="124"/>
    </row>
    <row r="776" spans="1:50">
      <c r="A776" s="245">
        <f>IF(D776=0," ",RANK(D776,$D$3:$D$1041,0))</f>
        <v>695</v>
      </c>
      <c r="B776" s="246">
        <v>695</v>
      </c>
      <c r="C776" s="283" t="s">
        <v>4768</v>
      </c>
      <c r="D776" s="115">
        <f>I776+M776+Q776+U776+Y776+AC776+AG776+AK776+AO776+AW776+AS776</f>
        <v>6</v>
      </c>
      <c r="E776" s="115">
        <f>J776+N776+R776+V776+Z776+AD776+AH776+AL776+AP776+AX776+AT776</f>
        <v>10</v>
      </c>
      <c r="F776" s="119">
        <f>COUNTA(H776,L776,P776,T776,X776,AB776,AF776,AJ776,AN776,AV776,AR776)</f>
        <v>1</v>
      </c>
      <c r="G776" s="125"/>
      <c r="H776" s="5"/>
      <c r="I776" s="140"/>
      <c r="J776" s="126"/>
      <c r="K776" s="121"/>
      <c r="L776" s="5"/>
      <c r="M776" s="140"/>
      <c r="N776" s="130"/>
      <c r="O776" s="125"/>
      <c r="P776" s="5"/>
      <c r="Q776" s="140"/>
      <c r="R776" s="126"/>
      <c r="S776" s="121"/>
      <c r="T776" s="5"/>
      <c r="U776" s="140"/>
      <c r="V776" s="130"/>
      <c r="W776" s="136"/>
      <c r="X776" s="5"/>
      <c r="Y776" s="140"/>
      <c r="Z776" s="126"/>
      <c r="AA776" s="171"/>
      <c r="AB776" s="5"/>
      <c r="AC776" s="140"/>
      <c r="AD776" s="130"/>
      <c r="AE776" s="136"/>
      <c r="AF776" s="5"/>
      <c r="AG776" s="140"/>
      <c r="AH776" s="126"/>
      <c r="AI776" s="155"/>
      <c r="AJ776" s="123"/>
      <c r="AK776" s="139"/>
      <c r="AL776" s="124"/>
      <c r="AM776" s="155">
        <f>VLOOKUP(C776,'9'!$B$2:$H$1187,3,FALSE)</f>
        <v>5.0983796296296298E-2</v>
      </c>
      <c r="AN776" s="123">
        <f>VLOOKUP(C776,'9'!$B$2:$H$1187,4,FALSE)</f>
        <v>152</v>
      </c>
      <c r="AO776" s="139">
        <f>VLOOKUP(AN776,Баллы!$A$2:$B$101,2)+AP776/2</f>
        <v>6</v>
      </c>
      <c r="AP776" s="124">
        <f>VLOOKUP(C776,'9'!$B$2:$H$1187,6,FALSE)</f>
        <v>10</v>
      </c>
      <c r="AQ776" s="122"/>
      <c r="AR776" s="123"/>
      <c r="AS776" s="139"/>
      <c r="AT776" s="124"/>
      <c r="AU776" s="122"/>
      <c r="AV776" s="123"/>
      <c r="AW776" s="139"/>
      <c r="AX776" s="124"/>
    </row>
    <row r="777" spans="1:50">
      <c r="A777" s="245">
        <f>IF(D777=0," ",RANK(D777,$D$3:$D$1041,0))</f>
        <v>695</v>
      </c>
      <c r="B777" s="246">
        <v>695</v>
      </c>
      <c r="C777" s="283" t="s">
        <v>4770</v>
      </c>
      <c r="D777" s="115">
        <f>I777+M777+Q777+U777+Y777+AC777+AG777+AK777+AO777+AW777+AS777</f>
        <v>6</v>
      </c>
      <c r="E777" s="115">
        <f>J777+N777+R777+V777+Z777+AD777+AH777+AL777+AP777+AX777+AT777</f>
        <v>10</v>
      </c>
      <c r="F777" s="119">
        <f>COUNTA(H777,L777,P777,T777,X777,AB777,AF777,AJ777,AN777,AV777,AR777)</f>
        <v>1</v>
      </c>
      <c r="G777" s="125"/>
      <c r="H777" s="5"/>
      <c r="I777" s="140"/>
      <c r="J777" s="126"/>
      <c r="K777" s="121"/>
      <c r="L777" s="5"/>
      <c r="M777" s="140"/>
      <c r="N777" s="130"/>
      <c r="O777" s="125"/>
      <c r="P777" s="5"/>
      <c r="Q777" s="140"/>
      <c r="R777" s="126"/>
      <c r="S777" s="121"/>
      <c r="T777" s="5"/>
      <c r="U777" s="140"/>
      <c r="V777" s="130"/>
      <c r="W777" s="136"/>
      <c r="X777" s="5"/>
      <c r="Y777" s="140"/>
      <c r="Z777" s="126"/>
      <c r="AA777" s="171"/>
      <c r="AB777" s="5"/>
      <c r="AC777" s="140"/>
      <c r="AD777" s="130"/>
      <c r="AE777" s="136"/>
      <c r="AF777" s="5"/>
      <c r="AG777" s="140"/>
      <c r="AH777" s="126"/>
      <c r="AI777" s="155"/>
      <c r="AJ777" s="123"/>
      <c r="AK777" s="139"/>
      <c r="AL777" s="124"/>
      <c r="AM777" s="155">
        <f>VLOOKUP(C777,'9'!$B$2:$H$1187,3,FALSE)</f>
        <v>5.0856481481481482E-2</v>
      </c>
      <c r="AN777" s="123">
        <f>VLOOKUP(C777,'9'!$B$2:$H$1187,4,FALSE)</f>
        <v>153</v>
      </c>
      <c r="AO777" s="139">
        <f>VLOOKUP(AN777,Баллы!$A$2:$B$101,2)+AP777/2</f>
        <v>6</v>
      </c>
      <c r="AP777" s="124">
        <f>VLOOKUP(C777,'9'!$B$2:$H$1187,6,FALSE)</f>
        <v>10</v>
      </c>
      <c r="AQ777" s="122"/>
      <c r="AR777" s="123"/>
      <c r="AS777" s="139"/>
      <c r="AT777" s="124"/>
      <c r="AU777" s="122"/>
      <c r="AV777" s="123"/>
      <c r="AW777" s="139"/>
      <c r="AX777" s="124"/>
    </row>
    <row r="778" spans="1:50">
      <c r="A778" s="245">
        <f>IF(D778=0," ",RANK(D778,$D$3:$D$1041,0))</f>
        <v>695</v>
      </c>
      <c r="B778" s="246">
        <v>695</v>
      </c>
      <c r="C778" s="283" t="s">
        <v>4771</v>
      </c>
      <c r="D778" s="115">
        <f>I778+M778+Q778+U778+Y778+AC778+AG778+AK778+AO778+AW778+AS778</f>
        <v>6</v>
      </c>
      <c r="E778" s="115">
        <f>J778+N778+R778+V778+Z778+AD778+AH778+AL778+AP778+AX778+AT778</f>
        <v>10</v>
      </c>
      <c r="F778" s="119">
        <f>COUNTA(H778,L778,P778,T778,X778,AB778,AF778,AJ778,AN778,AV778,AR778)</f>
        <v>1</v>
      </c>
      <c r="G778" s="125"/>
      <c r="H778" s="5"/>
      <c r="I778" s="140"/>
      <c r="J778" s="126"/>
      <c r="K778" s="121"/>
      <c r="L778" s="5"/>
      <c r="M778" s="140"/>
      <c r="N778" s="130"/>
      <c r="O778" s="125"/>
      <c r="P778" s="5"/>
      <c r="Q778" s="140"/>
      <c r="R778" s="126"/>
      <c r="S778" s="121"/>
      <c r="T778" s="5"/>
      <c r="U778" s="140"/>
      <c r="V778" s="130"/>
      <c r="W778" s="136"/>
      <c r="X778" s="5"/>
      <c r="Y778" s="140"/>
      <c r="Z778" s="126"/>
      <c r="AA778" s="171"/>
      <c r="AB778" s="5"/>
      <c r="AC778" s="140"/>
      <c r="AD778" s="130"/>
      <c r="AE778" s="136"/>
      <c r="AF778" s="5"/>
      <c r="AG778" s="140"/>
      <c r="AH778" s="126"/>
      <c r="AI778" s="155"/>
      <c r="AJ778" s="123"/>
      <c r="AK778" s="139"/>
      <c r="AL778" s="124"/>
      <c r="AM778" s="155">
        <f>VLOOKUP(C778,'9'!$B$2:$H$1187,3,FALSE)</f>
        <v>5.0856481481481482E-2</v>
      </c>
      <c r="AN778" s="123">
        <f>VLOOKUP(C778,'9'!$B$2:$H$1187,4,FALSE)</f>
        <v>154</v>
      </c>
      <c r="AO778" s="139">
        <f>VLOOKUP(AN778,Баллы!$A$2:$B$101,2)+AP778/2</f>
        <v>6</v>
      </c>
      <c r="AP778" s="124">
        <f>VLOOKUP(C778,'9'!$B$2:$H$1187,6,FALSE)</f>
        <v>10</v>
      </c>
      <c r="AQ778" s="122"/>
      <c r="AR778" s="123"/>
      <c r="AS778" s="139"/>
      <c r="AT778" s="124"/>
      <c r="AU778" s="122"/>
      <c r="AV778" s="123"/>
      <c r="AW778" s="139"/>
      <c r="AX778" s="124"/>
    </row>
    <row r="779" spans="1:50">
      <c r="A779" s="245">
        <f>IF(D779=0," ",RANK(D779,$D$3:$D$1041,0))</f>
        <v>695</v>
      </c>
      <c r="B779" s="246">
        <v>695</v>
      </c>
      <c r="C779" s="283" t="s">
        <v>4775</v>
      </c>
      <c r="D779" s="115">
        <f>I779+M779+Q779+U779+Y779+AC779+AG779+AK779+AO779+AW779+AS779</f>
        <v>6</v>
      </c>
      <c r="E779" s="115">
        <f>J779+N779+R779+V779+Z779+AD779+AH779+AL779+AP779+AX779+AT779</f>
        <v>10</v>
      </c>
      <c r="F779" s="119">
        <f>COUNTA(H779,L779,P779,T779,X779,AB779,AF779,AJ779,AN779,AV779,AR779)</f>
        <v>1</v>
      </c>
      <c r="G779" s="125"/>
      <c r="H779" s="5"/>
      <c r="I779" s="140"/>
      <c r="J779" s="126"/>
      <c r="K779" s="121"/>
      <c r="L779" s="5"/>
      <c r="M779" s="140"/>
      <c r="N779" s="130"/>
      <c r="O779" s="125"/>
      <c r="P779" s="5"/>
      <c r="Q779" s="140"/>
      <c r="R779" s="126"/>
      <c r="S779" s="121"/>
      <c r="T779" s="5"/>
      <c r="U779" s="140"/>
      <c r="V779" s="130"/>
      <c r="W779" s="136"/>
      <c r="X779" s="5"/>
      <c r="Y779" s="140"/>
      <c r="Z779" s="126"/>
      <c r="AA779" s="171"/>
      <c r="AB779" s="5"/>
      <c r="AC779" s="140"/>
      <c r="AD779" s="130"/>
      <c r="AE779" s="136"/>
      <c r="AF779" s="5"/>
      <c r="AG779" s="140"/>
      <c r="AH779" s="126"/>
      <c r="AI779" s="155"/>
      <c r="AJ779" s="123"/>
      <c r="AK779" s="139"/>
      <c r="AL779" s="124"/>
      <c r="AM779" s="155">
        <f>VLOOKUP(C779,'9'!$B$2:$H$1187,3,FALSE)</f>
        <v>5.1053240740740739E-2</v>
      </c>
      <c r="AN779" s="123">
        <f>VLOOKUP(C779,'9'!$B$2:$H$1187,4,FALSE)</f>
        <v>156</v>
      </c>
      <c r="AO779" s="139">
        <f>VLOOKUP(AN779,Баллы!$A$2:$B$101,2)+AP779/2</f>
        <v>6</v>
      </c>
      <c r="AP779" s="124">
        <f>VLOOKUP(C779,'9'!$B$2:$H$1187,6,FALSE)</f>
        <v>10</v>
      </c>
      <c r="AQ779" s="122"/>
      <c r="AR779" s="123"/>
      <c r="AS779" s="139"/>
      <c r="AT779" s="124"/>
      <c r="AU779" s="122"/>
      <c r="AV779" s="123"/>
      <c r="AW779" s="139"/>
      <c r="AX779" s="124"/>
    </row>
    <row r="780" spans="1:50">
      <c r="A780" s="245">
        <f>IF(D780=0," ",RANK(D780,$D$3:$D$1041,0))</f>
        <v>695</v>
      </c>
      <c r="B780" s="246">
        <v>695</v>
      </c>
      <c r="C780" s="283" t="s">
        <v>4779</v>
      </c>
      <c r="D780" s="115">
        <f>I780+M780+Q780+U780+Y780+AC780+AG780+AK780+AO780+AW780+AS780</f>
        <v>6</v>
      </c>
      <c r="E780" s="115">
        <f>J780+N780+R780+V780+Z780+AD780+AH780+AL780+AP780+AX780+AT780</f>
        <v>10</v>
      </c>
      <c r="F780" s="119">
        <f>COUNTA(H780,L780,P780,T780,X780,AB780,AF780,AJ780,AN780,AV780,AR780)</f>
        <v>1</v>
      </c>
      <c r="G780" s="125"/>
      <c r="H780" s="5"/>
      <c r="I780" s="140"/>
      <c r="J780" s="126"/>
      <c r="K780" s="121"/>
      <c r="L780" s="5"/>
      <c r="M780" s="140"/>
      <c r="N780" s="130"/>
      <c r="O780" s="125"/>
      <c r="P780" s="5"/>
      <c r="Q780" s="140"/>
      <c r="R780" s="126"/>
      <c r="S780" s="121"/>
      <c r="T780" s="5"/>
      <c r="U780" s="140"/>
      <c r="V780" s="130"/>
      <c r="W780" s="136"/>
      <c r="X780" s="5"/>
      <c r="Y780" s="140"/>
      <c r="Z780" s="126"/>
      <c r="AA780" s="171"/>
      <c r="AB780" s="5"/>
      <c r="AC780" s="140"/>
      <c r="AD780" s="130"/>
      <c r="AE780" s="136"/>
      <c r="AF780" s="5"/>
      <c r="AG780" s="140"/>
      <c r="AH780" s="126"/>
      <c r="AI780" s="155"/>
      <c r="AJ780" s="123"/>
      <c r="AK780" s="139"/>
      <c r="AL780" s="124"/>
      <c r="AM780" s="155">
        <f>VLOOKUP(C780,'9'!$B$2:$H$1187,3,FALSE)</f>
        <v>5.1342592592592592E-2</v>
      </c>
      <c r="AN780" s="123">
        <f>VLOOKUP(C780,'9'!$B$2:$H$1187,4,FALSE)</f>
        <v>158</v>
      </c>
      <c r="AO780" s="139">
        <f>VLOOKUP(AN780,Баллы!$A$2:$B$101,2)+AP780/2</f>
        <v>6</v>
      </c>
      <c r="AP780" s="124">
        <f>VLOOKUP(C780,'9'!$B$2:$H$1187,6,FALSE)</f>
        <v>10</v>
      </c>
      <c r="AQ780" s="122"/>
      <c r="AR780" s="123"/>
      <c r="AS780" s="139"/>
      <c r="AT780" s="124"/>
      <c r="AU780" s="122"/>
      <c r="AV780" s="123"/>
      <c r="AW780" s="139"/>
      <c r="AX780" s="124"/>
    </row>
    <row r="781" spans="1:50">
      <c r="A781" s="245">
        <f>IF(D781=0," ",RANK(D781,$D$3:$D$1041,0))</f>
        <v>695</v>
      </c>
      <c r="B781" s="246">
        <v>695</v>
      </c>
      <c r="C781" s="283" t="s">
        <v>4780</v>
      </c>
      <c r="D781" s="115">
        <f>I781+M781+Q781+U781+Y781+AC781+AG781+AK781+AO781+AW781+AS781</f>
        <v>6</v>
      </c>
      <c r="E781" s="115">
        <f>J781+N781+R781+V781+Z781+AD781+AH781+AL781+AP781+AX781+AT781</f>
        <v>10</v>
      </c>
      <c r="F781" s="119">
        <f>COUNTA(H781,L781,P781,T781,X781,AB781,AF781,AJ781,AN781,AV781,AR781)</f>
        <v>1</v>
      </c>
      <c r="G781" s="125"/>
      <c r="H781" s="5"/>
      <c r="I781" s="140"/>
      <c r="J781" s="126"/>
      <c r="K781" s="121"/>
      <c r="L781" s="5"/>
      <c r="M781" s="140"/>
      <c r="N781" s="130"/>
      <c r="O781" s="125"/>
      <c r="P781" s="5"/>
      <c r="Q781" s="140"/>
      <c r="R781" s="126"/>
      <c r="S781" s="121"/>
      <c r="T781" s="5"/>
      <c r="U781" s="140"/>
      <c r="V781" s="130"/>
      <c r="W781" s="136"/>
      <c r="X781" s="5"/>
      <c r="Y781" s="140"/>
      <c r="Z781" s="126"/>
      <c r="AA781" s="171"/>
      <c r="AB781" s="5"/>
      <c r="AC781" s="140"/>
      <c r="AD781" s="130"/>
      <c r="AE781" s="136"/>
      <c r="AF781" s="5"/>
      <c r="AG781" s="140"/>
      <c r="AH781" s="126"/>
      <c r="AI781" s="155"/>
      <c r="AJ781" s="123"/>
      <c r="AK781" s="139"/>
      <c r="AL781" s="124"/>
      <c r="AM781" s="155">
        <f>VLOOKUP(C781,'9'!$B$2:$H$1187,3,FALSE)</f>
        <v>5.108796296296296E-2</v>
      </c>
      <c r="AN781" s="123">
        <f>VLOOKUP(C781,'9'!$B$2:$H$1187,4,FALSE)</f>
        <v>159</v>
      </c>
      <c r="AO781" s="139">
        <f>VLOOKUP(AN781,Баллы!$A$2:$B$101,2)+AP781/2</f>
        <v>6</v>
      </c>
      <c r="AP781" s="124">
        <f>VLOOKUP(C781,'9'!$B$2:$H$1187,6,FALSE)</f>
        <v>10</v>
      </c>
      <c r="AQ781" s="122"/>
      <c r="AR781" s="123"/>
      <c r="AS781" s="139"/>
      <c r="AT781" s="124"/>
      <c r="AU781" s="122"/>
      <c r="AV781" s="123"/>
      <c r="AW781" s="139"/>
      <c r="AX781" s="124"/>
    </row>
    <row r="782" spans="1:50">
      <c r="A782" s="245">
        <f>IF(D782=0," ",RANK(D782,$D$3:$D$1041,0))</f>
        <v>695</v>
      </c>
      <c r="B782" s="246">
        <v>695</v>
      </c>
      <c r="C782" s="283" t="s">
        <v>4783</v>
      </c>
      <c r="D782" s="115">
        <f>I782+M782+Q782+U782+Y782+AC782+AG782+AK782+AO782+AW782+AS782</f>
        <v>6</v>
      </c>
      <c r="E782" s="115">
        <f>J782+N782+R782+V782+Z782+AD782+AH782+AL782+AP782+AX782+AT782</f>
        <v>10</v>
      </c>
      <c r="F782" s="119">
        <f>COUNTA(H782,L782,P782,T782,X782,AB782,AF782,AJ782,AN782,AV782,AR782)</f>
        <v>1</v>
      </c>
      <c r="G782" s="125"/>
      <c r="H782" s="5"/>
      <c r="I782" s="140"/>
      <c r="J782" s="126"/>
      <c r="K782" s="121"/>
      <c r="L782" s="5"/>
      <c r="M782" s="140"/>
      <c r="N782" s="130"/>
      <c r="O782" s="125"/>
      <c r="P782" s="5"/>
      <c r="Q782" s="140"/>
      <c r="R782" s="126"/>
      <c r="S782" s="121"/>
      <c r="T782" s="5"/>
      <c r="U782" s="140"/>
      <c r="V782" s="130"/>
      <c r="W782" s="136"/>
      <c r="X782" s="5"/>
      <c r="Y782" s="140"/>
      <c r="Z782" s="126"/>
      <c r="AA782" s="171"/>
      <c r="AB782" s="5"/>
      <c r="AC782" s="140"/>
      <c r="AD782" s="130"/>
      <c r="AE782" s="136"/>
      <c r="AF782" s="5"/>
      <c r="AG782" s="140"/>
      <c r="AH782" s="126"/>
      <c r="AI782" s="155"/>
      <c r="AJ782" s="123"/>
      <c r="AK782" s="139"/>
      <c r="AL782" s="124"/>
      <c r="AM782" s="155">
        <f>VLOOKUP(C782,'9'!$B$2:$H$1187,3,FALSE)</f>
        <v>5.1585648148148151E-2</v>
      </c>
      <c r="AN782" s="123">
        <f>VLOOKUP(C782,'9'!$B$2:$H$1187,4,FALSE)</f>
        <v>160</v>
      </c>
      <c r="AO782" s="139">
        <f>VLOOKUP(AN782,Баллы!$A$2:$B$101,2)+AP782/2</f>
        <v>6</v>
      </c>
      <c r="AP782" s="124">
        <f>VLOOKUP(C782,'9'!$B$2:$H$1187,6,FALSE)</f>
        <v>10</v>
      </c>
      <c r="AQ782" s="122"/>
      <c r="AR782" s="123"/>
      <c r="AS782" s="139"/>
      <c r="AT782" s="124"/>
      <c r="AU782" s="122"/>
      <c r="AV782" s="123"/>
      <c r="AW782" s="139"/>
      <c r="AX782" s="124"/>
    </row>
    <row r="783" spans="1:50">
      <c r="A783" s="245">
        <f>IF(D783=0," ",RANK(D783,$D$3:$D$1041,0))</f>
        <v>695</v>
      </c>
      <c r="B783" s="246">
        <v>695</v>
      </c>
      <c r="C783" s="283" t="s">
        <v>4784</v>
      </c>
      <c r="D783" s="115">
        <f>I783+M783+Q783+U783+Y783+AC783+AG783+AK783+AO783+AW783+AS783</f>
        <v>6</v>
      </c>
      <c r="E783" s="115">
        <f>J783+N783+R783+V783+Z783+AD783+AH783+AL783+AP783+AX783+AT783</f>
        <v>10</v>
      </c>
      <c r="F783" s="119">
        <f>COUNTA(H783,L783,P783,T783,X783,AB783,AF783,AJ783,AN783,AV783,AR783)</f>
        <v>1</v>
      </c>
      <c r="G783" s="125"/>
      <c r="H783" s="5"/>
      <c r="I783" s="140"/>
      <c r="J783" s="126"/>
      <c r="K783" s="121"/>
      <c r="L783" s="5"/>
      <c r="M783" s="140"/>
      <c r="N783" s="130"/>
      <c r="O783" s="125"/>
      <c r="P783" s="5"/>
      <c r="Q783" s="140"/>
      <c r="R783" s="126"/>
      <c r="S783" s="121"/>
      <c r="T783" s="5"/>
      <c r="U783" s="140"/>
      <c r="V783" s="130"/>
      <c r="W783" s="136"/>
      <c r="X783" s="5"/>
      <c r="Y783" s="140"/>
      <c r="Z783" s="126"/>
      <c r="AA783" s="171"/>
      <c r="AB783" s="5"/>
      <c r="AC783" s="140"/>
      <c r="AD783" s="130"/>
      <c r="AE783" s="136"/>
      <c r="AF783" s="5"/>
      <c r="AG783" s="140"/>
      <c r="AH783" s="126"/>
      <c r="AI783" s="155"/>
      <c r="AJ783" s="123"/>
      <c r="AK783" s="139"/>
      <c r="AL783" s="124"/>
      <c r="AM783" s="155">
        <f>VLOOKUP(C783,'9'!$B$2:$H$1187,3,FALSE)</f>
        <v>5.1574074074074071E-2</v>
      </c>
      <c r="AN783" s="123">
        <f>VLOOKUP(C783,'9'!$B$2:$H$1187,4,FALSE)</f>
        <v>161</v>
      </c>
      <c r="AO783" s="139">
        <f>VLOOKUP(AN783,Баллы!$A$2:$B$101,2)+AP783/2</f>
        <v>6</v>
      </c>
      <c r="AP783" s="124">
        <f>VLOOKUP(C783,'9'!$B$2:$H$1187,6,FALSE)</f>
        <v>10</v>
      </c>
      <c r="AQ783" s="122"/>
      <c r="AR783" s="123"/>
      <c r="AS783" s="139"/>
      <c r="AT783" s="124"/>
      <c r="AU783" s="122"/>
      <c r="AV783" s="123"/>
      <c r="AW783" s="139"/>
      <c r="AX783" s="124"/>
    </row>
    <row r="784" spans="1:50">
      <c r="A784" s="245">
        <f>IF(D784=0," ",RANK(D784,$D$3:$D$1041,0))</f>
        <v>695</v>
      </c>
      <c r="B784" s="246">
        <v>695</v>
      </c>
      <c r="C784" s="283" t="s">
        <v>4795</v>
      </c>
      <c r="D784" s="115">
        <f>I784+M784+Q784+U784+Y784+AC784+AG784+AK784+AO784+AW784+AS784</f>
        <v>6</v>
      </c>
      <c r="E784" s="115">
        <f>J784+N784+R784+V784+Z784+AD784+AH784+AL784+AP784+AX784+AT784</f>
        <v>10</v>
      </c>
      <c r="F784" s="119">
        <f>COUNTA(H784,L784,P784,T784,X784,AB784,AF784,AJ784,AN784,AV784,AR784)</f>
        <v>1</v>
      </c>
      <c r="G784" s="125"/>
      <c r="H784" s="5"/>
      <c r="I784" s="140"/>
      <c r="J784" s="126"/>
      <c r="K784" s="121"/>
      <c r="L784" s="5"/>
      <c r="M784" s="140"/>
      <c r="N784" s="130"/>
      <c r="O784" s="125"/>
      <c r="P784" s="5"/>
      <c r="Q784" s="140"/>
      <c r="R784" s="126"/>
      <c r="S784" s="121"/>
      <c r="T784" s="5"/>
      <c r="U784" s="140"/>
      <c r="V784" s="130"/>
      <c r="W784" s="136"/>
      <c r="X784" s="5"/>
      <c r="Y784" s="140"/>
      <c r="Z784" s="126"/>
      <c r="AA784" s="171"/>
      <c r="AB784" s="5"/>
      <c r="AC784" s="140"/>
      <c r="AD784" s="130"/>
      <c r="AE784" s="136"/>
      <c r="AF784" s="5"/>
      <c r="AG784" s="140"/>
      <c r="AH784" s="126"/>
      <c r="AI784" s="155"/>
      <c r="AJ784" s="123"/>
      <c r="AK784" s="139"/>
      <c r="AL784" s="124"/>
      <c r="AM784" s="155">
        <f>VLOOKUP(C784,'9'!$B$2:$H$1187,3,FALSE)</f>
        <v>5.3275462962962962E-2</v>
      </c>
      <c r="AN784" s="123">
        <f>VLOOKUP(C784,'9'!$B$2:$H$1187,4,FALSE)</f>
        <v>168</v>
      </c>
      <c r="AO784" s="139">
        <f>VLOOKUP(AN784,Баллы!$A$2:$B$101,2)+AP784/2</f>
        <v>6</v>
      </c>
      <c r="AP784" s="124">
        <f>VLOOKUP(C784,'9'!$B$2:$H$1187,6,FALSE)</f>
        <v>10</v>
      </c>
      <c r="AQ784" s="122"/>
      <c r="AR784" s="123"/>
      <c r="AS784" s="139"/>
      <c r="AT784" s="124"/>
      <c r="AU784" s="122"/>
      <c r="AV784" s="123"/>
      <c r="AW784" s="139"/>
      <c r="AX784" s="124"/>
    </row>
    <row r="785" spans="1:50">
      <c r="A785" s="245">
        <f>IF(D785=0," ",RANK(D785,$D$3:$D$1041,0))</f>
        <v>695</v>
      </c>
      <c r="B785" s="246">
        <v>695</v>
      </c>
      <c r="C785" s="283" t="s">
        <v>4796</v>
      </c>
      <c r="D785" s="115">
        <f>I785+M785+Q785+U785+Y785+AC785+AG785+AK785+AO785+AW785+AS785</f>
        <v>6</v>
      </c>
      <c r="E785" s="115">
        <f>J785+N785+R785+V785+Z785+AD785+AH785+AL785+AP785+AX785+AT785</f>
        <v>10</v>
      </c>
      <c r="F785" s="119">
        <f>COUNTA(H785,L785,P785,T785,X785,AB785,AF785,AJ785,AN785,AV785,AR785)</f>
        <v>1</v>
      </c>
      <c r="G785" s="125"/>
      <c r="H785" s="5"/>
      <c r="I785" s="140"/>
      <c r="J785" s="126"/>
      <c r="K785" s="121"/>
      <c r="L785" s="5"/>
      <c r="M785" s="140"/>
      <c r="N785" s="130"/>
      <c r="O785" s="125"/>
      <c r="P785" s="5"/>
      <c r="Q785" s="140"/>
      <c r="R785" s="126"/>
      <c r="S785" s="121"/>
      <c r="T785" s="5"/>
      <c r="U785" s="140"/>
      <c r="V785" s="130"/>
      <c r="W785" s="136"/>
      <c r="X785" s="5"/>
      <c r="Y785" s="140"/>
      <c r="Z785" s="126"/>
      <c r="AA785" s="171"/>
      <c r="AB785" s="5"/>
      <c r="AC785" s="140"/>
      <c r="AD785" s="130"/>
      <c r="AE785" s="136"/>
      <c r="AF785" s="5"/>
      <c r="AG785" s="140"/>
      <c r="AH785" s="126"/>
      <c r="AI785" s="155"/>
      <c r="AJ785" s="123"/>
      <c r="AK785" s="139"/>
      <c r="AL785" s="124"/>
      <c r="AM785" s="155">
        <f>VLOOKUP(C785,'9'!$B$2:$H$1187,3,FALSE)</f>
        <v>5.3263888888888888E-2</v>
      </c>
      <c r="AN785" s="123">
        <f>VLOOKUP(C785,'9'!$B$2:$H$1187,4,FALSE)</f>
        <v>169</v>
      </c>
      <c r="AO785" s="139">
        <f>VLOOKUP(AN785,Баллы!$A$2:$B$101,2)+AP785/2</f>
        <v>6</v>
      </c>
      <c r="AP785" s="124">
        <f>VLOOKUP(C785,'9'!$B$2:$H$1187,6,FALSE)</f>
        <v>10</v>
      </c>
      <c r="AQ785" s="122"/>
      <c r="AR785" s="123"/>
      <c r="AS785" s="139"/>
      <c r="AT785" s="124"/>
      <c r="AU785" s="122"/>
      <c r="AV785" s="123"/>
      <c r="AW785" s="139"/>
      <c r="AX785" s="124"/>
    </row>
    <row r="786" spans="1:50">
      <c r="A786" s="245">
        <f>IF(D786=0," ",RANK(D786,$D$3:$D$1041,0))</f>
        <v>695</v>
      </c>
      <c r="B786" s="246">
        <v>695</v>
      </c>
      <c r="C786" s="283" t="s">
        <v>4798</v>
      </c>
      <c r="D786" s="115">
        <f>I786+M786+Q786+U786+Y786+AC786+AG786+AK786+AO786+AW786+AS786</f>
        <v>6</v>
      </c>
      <c r="E786" s="115">
        <f>J786+N786+R786+V786+Z786+AD786+AH786+AL786+AP786+AX786+AT786</f>
        <v>10</v>
      </c>
      <c r="F786" s="119">
        <f>COUNTA(H786,L786,P786,T786,X786,AB786,AF786,AJ786,AN786,AV786,AR786)</f>
        <v>1</v>
      </c>
      <c r="G786" s="125"/>
      <c r="H786" s="5"/>
      <c r="I786" s="140"/>
      <c r="J786" s="126"/>
      <c r="K786" s="121"/>
      <c r="L786" s="5"/>
      <c r="M786" s="140"/>
      <c r="N786" s="130"/>
      <c r="O786" s="125"/>
      <c r="P786" s="5"/>
      <c r="Q786" s="140"/>
      <c r="R786" s="126"/>
      <c r="S786" s="121"/>
      <c r="T786" s="5"/>
      <c r="U786" s="140"/>
      <c r="V786" s="130"/>
      <c r="W786" s="136"/>
      <c r="X786" s="5"/>
      <c r="Y786" s="140"/>
      <c r="Z786" s="126"/>
      <c r="AA786" s="171"/>
      <c r="AB786" s="5"/>
      <c r="AC786" s="140"/>
      <c r="AD786" s="130"/>
      <c r="AE786" s="136"/>
      <c r="AF786" s="5"/>
      <c r="AG786" s="140"/>
      <c r="AH786" s="126"/>
      <c r="AI786" s="155"/>
      <c r="AJ786" s="123"/>
      <c r="AK786" s="139"/>
      <c r="AL786" s="124"/>
      <c r="AM786" s="155">
        <f>VLOOKUP(C786,'9'!$B$2:$H$1187,3,FALSE)</f>
        <v>5.3576388888888889E-2</v>
      </c>
      <c r="AN786" s="123">
        <f>VLOOKUP(C786,'9'!$B$2:$H$1187,4,FALSE)</f>
        <v>170</v>
      </c>
      <c r="AO786" s="139">
        <f>VLOOKUP(AN786,Баллы!$A$2:$B$101,2)+AP786/2</f>
        <v>6</v>
      </c>
      <c r="AP786" s="124">
        <f>VLOOKUP(C786,'9'!$B$2:$H$1187,6,FALSE)</f>
        <v>10</v>
      </c>
      <c r="AQ786" s="122"/>
      <c r="AR786" s="123"/>
      <c r="AS786" s="139"/>
      <c r="AT786" s="124"/>
      <c r="AU786" s="122"/>
      <c r="AV786" s="123"/>
      <c r="AW786" s="139"/>
      <c r="AX786" s="124"/>
    </row>
    <row r="787" spans="1:50">
      <c r="A787" s="245">
        <f>IF(D787=0," ",RANK(D787,$D$3:$D$1041,0))</f>
        <v>695</v>
      </c>
      <c r="B787" s="246">
        <v>695</v>
      </c>
      <c r="C787" s="283" t="s">
        <v>5733</v>
      </c>
      <c r="D787" s="115">
        <f>I787+M787+Q787+U787+Y787+AC787+AG787+AK787+AO787+AW787+AS787</f>
        <v>6</v>
      </c>
      <c r="E787" s="115">
        <f>J787+N787+R787+V787+Z787+AD787+AH787+AL787+AP787+AX787+AT787</f>
        <v>10</v>
      </c>
      <c r="F787" s="119">
        <f>COUNTA(H787,L787,P787,T787,X787,AB787,AF787,AJ787,AN787,AV787,AR787)</f>
        <v>1</v>
      </c>
      <c r="G787" s="125"/>
      <c r="H787" s="5"/>
      <c r="I787" s="140"/>
      <c r="J787" s="126"/>
      <c r="K787" s="121"/>
      <c r="L787" s="5"/>
      <c r="M787" s="140"/>
      <c r="N787" s="130"/>
      <c r="O787" s="125"/>
      <c r="P787" s="5"/>
      <c r="Q787" s="140"/>
      <c r="R787" s="126"/>
      <c r="S787" s="121"/>
      <c r="T787" s="5"/>
      <c r="U787" s="140"/>
      <c r="V787" s="130"/>
      <c r="W787" s="136"/>
      <c r="X787" s="5"/>
      <c r="Y787" s="140"/>
      <c r="Z787" s="126"/>
      <c r="AA787" s="171"/>
      <c r="AB787" s="5"/>
      <c r="AC787" s="140"/>
      <c r="AD787" s="130"/>
      <c r="AE787" s="136"/>
      <c r="AF787" s="5"/>
      <c r="AG787" s="140"/>
      <c r="AH787" s="126"/>
      <c r="AI787" s="155"/>
      <c r="AJ787" s="123"/>
      <c r="AK787" s="139"/>
      <c r="AL787" s="124"/>
      <c r="AM787" s="155">
        <f>VLOOKUP(C787,'9'!$B$2:$H$1187,3,FALSE)</f>
        <v>5.3599537037037036E-2</v>
      </c>
      <c r="AN787" s="123">
        <f>VLOOKUP(C787,'9'!$B$2:$H$1187,4,FALSE)</f>
        <v>172</v>
      </c>
      <c r="AO787" s="139">
        <f>VLOOKUP(AN787,Баллы!$A$2:$B$101,2)+AP787/2</f>
        <v>6</v>
      </c>
      <c r="AP787" s="124">
        <f>VLOOKUP(C787,'9'!$B$2:$H$1187,6,FALSE)</f>
        <v>10</v>
      </c>
      <c r="AQ787" s="122"/>
      <c r="AR787" s="123"/>
      <c r="AS787" s="139"/>
      <c r="AT787" s="124"/>
      <c r="AU787" s="122"/>
      <c r="AV787" s="123"/>
      <c r="AW787" s="139"/>
      <c r="AX787" s="124"/>
    </row>
    <row r="788" spans="1:50">
      <c r="A788" s="245">
        <f>IF(D788=0," ",RANK(D788,$D$3:$D$1041,0))</f>
        <v>695</v>
      </c>
      <c r="B788" s="246">
        <v>695</v>
      </c>
      <c r="C788" s="283" t="s">
        <v>4802</v>
      </c>
      <c r="D788" s="115">
        <f>I788+M788+Q788+U788+Y788+AC788+AG788+AK788+AO788+AW788+AS788</f>
        <v>6</v>
      </c>
      <c r="E788" s="115">
        <f>J788+N788+R788+V788+Z788+AD788+AH788+AL788+AP788+AX788+AT788</f>
        <v>10</v>
      </c>
      <c r="F788" s="119">
        <f>COUNTA(H788,L788,P788,T788,X788,AB788,AF788,AJ788,AN788,AV788,AR788)</f>
        <v>1</v>
      </c>
      <c r="G788" s="125"/>
      <c r="H788" s="5"/>
      <c r="I788" s="140"/>
      <c r="J788" s="126"/>
      <c r="K788" s="121"/>
      <c r="L788" s="5"/>
      <c r="M788" s="140"/>
      <c r="N788" s="130"/>
      <c r="O788" s="125"/>
      <c r="P788" s="5"/>
      <c r="Q788" s="140"/>
      <c r="R788" s="126"/>
      <c r="S788" s="121"/>
      <c r="T788" s="5"/>
      <c r="U788" s="140"/>
      <c r="V788" s="130"/>
      <c r="W788" s="136"/>
      <c r="X788" s="5"/>
      <c r="Y788" s="140"/>
      <c r="Z788" s="126"/>
      <c r="AA788" s="171"/>
      <c r="AB788" s="5"/>
      <c r="AC788" s="140"/>
      <c r="AD788" s="130"/>
      <c r="AE788" s="136"/>
      <c r="AF788" s="5"/>
      <c r="AG788" s="140"/>
      <c r="AH788" s="126"/>
      <c r="AI788" s="155"/>
      <c r="AJ788" s="123"/>
      <c r="AK788" s="139"/>
      <c r="AL788" s="124"/>
      <c r="AM788" s="155">
        <f>VLOOKUP(C788,'9'!$B$2:$H$1187,3,FALSE)</f>
        <v>5.3356481481481484E-2</v>
      </c>
      <c r="AN788" s="123">
        <f>VLOOKUP(C788,'9'!$B$2:$H$1187,4,FALSE)</f>
        <v>173</v>
      </c>
      <c r="AO788" s="139">
        <f>VLOOKUP(AN788,Баллы!$A$2:$B$101,2)+AP788/2</f>
        <v>6</v>
      </c>
      <c r="AP788" s="124">
        <f>VLOOKUP(C788,'9'!$B$2:$H$1187,6,FALSE)</f>
        <v>10</v>
      </c>
      <c r="AQ788" s="122"/>
      <c r="AR788" s="123"/>
      <c r="AS788" s="139"/>
      <c r="AT788" s="124"/>
      <c r="AU788" s="122"/>
      <c r="AV788" s="123"/>
      <c r="AW788" s="139"/>
      <c r="AX788" s="124"/>
    </row>
    <row r="789" spans="1:50">
      <c r="A789" s="245">
        <f>IF(D789=0," ",RANK(D789,$D$3:$D$1041,0))</f>
        <v>695</v>
      </c>
      <c r="B789" s="246">
        <v>695</v>
      </c>
      <c r="C789" s="283" t="s">
        <v>4806</v>
      </c>
      <c r="D789" s="115">
        <f>I789+M789+Q789+U789+Y789+AC789+AG789+AK789+AO789+AW789+AS789</f>
        <v>6</v>
      </c>
      <c r="E789" s="115">
        <f>J789+N789+R789+V789+Z789+AD789+AH789+AL789+AP789+AX789+AT789</f>
        <v>10</v>
      </c>
      <c r="F789" s="119">
        <f>COUNTA(H789,L789,P789,T789,X789,AB789,AF789,AJ789,AN789,AV789,AR789)</f>
        <v>1</v>
      </c>
      <c r="G789" s="125"/>
      <c r="H789" s="5"/>
      <c r="I789" s="140"/>
      <c r="J789" s="126"/>
      <c r="K789" s="121"/>
      <c r="L789" s="5"/>
      <c r="M789" s="140"/>
      <c r="N789" s="130"/>
      <c r="O789" s="125"/>
      <c r="P789" s="5"/>
      <c r="Q789" s="140"/>
      <c r="R789" s="126"/>
      <c r="S789" s="121"/>
      <c r="T789" s="5"/>
      <c r="U789" s="140"/>
      <c r="V789" s="130"/>
      <c r="W789" s="136"/>
      <c r="X789" s="5"/>
      <c r="Y789" s="140"/>
      <c r="Z789" s="126"/>
      <c r="AA789" s="171"/>
      <c r="AB789" s="5"/>
      <c r="AC789" s="140"/>
      <c r="AD789" s="130"/>
      <c r="AE789" s="136"/>
      <c r="AF789" s="5"/>
      <c r="AG789" s="140"/>
      <c r="AH789" s="126"/>
      <c r="AI789" s="155"/>
      <c r="AJ789" s="123"/>
      <c r="AK789" s="139"/>
      <c r="AL789" s="124"/>
      <c r="AM789" s="155">
        <f>VLOOKUP(C789,'9'!$B$2:$H$1187,3,FALSE)</f>
        <v>5.4351851851851853E-2</v>
      </c>
      <c r="AN789" s="123">
        <f>VLOOKUP(C789,'9'!$B$2:$H$1187,4,FALSE)</f>
        <v>176</v>
      </c>
      <c r="AO789" s="139">
        <f>VLOOKUP(AN789,Баллы!$A$2:$B$101,2)+AP789/2</f>
        <v>6</v>
      </c>
      <c r="AP789" s="124">
        <f>VLOOKUP(C789,'9'!$B$2:$H$1187,6,FALSE)</f>
        <v>10</v>
      </c>
      <c r="AQ789" s="122"/>
      <c r="AR789" s="123"/>
      <c r="AS789" s="139"/>
      <c r="AT789" s="124"/>
      <c r="AU789" s="122"/>
      <c r="AV789" s="123"/>
      <c r="AW789" s="139"/>
      <c r="AX789" s="124"/>
    </row>
    <row r="790" spans="1:50">
      <c r="A790" s="245">
        <f>IF(D790=0," ",RANK(D790,$D$3:$D$1041,0))</f>
        <v>695</v>
      </c>
      <c r="B790" s="246">
        <v>695</v>
      </c>
      <c r="C790" s="283" t="s">
        <v>4808</v>
      </c>
      <c r="D790" s="115">
        <f>I790+M790+Q790+U790+Y790+AC790+AG790+AK790+AO790+AW790+AS790</f>
        <v>6</v>
      </c>
      <c r="E790" s="115">
        <f>J790+N790+R790+V790+Z790+AD790+AH790+AL790+AP790+AX790+AT790</f>
        <v>10</v>
      </c>
      <c r="F790" s="119">
        <f>COUNTA(H790,L790,P790,T790,X790,AB790,AF790,AJ790,AN790,AV790,AR790)</f>
        <v>1</v>
      </c>
      <c r="G790" s="125"/>
      <c r="H790" s="5"/>
      <c r="I790" s="140"/>
      <c r="J790" s="126"/>
      <c r="K790" s="121"/>
      <c r="L790" s="5"/>
      <c r="M790" s="140"/>
      <c r="N790" s="130"/>
      <c r="O790" s="125"/>
      <c r="P790" s="5"/>
      <c r="Q790" s="140"/>
      <c r="R790" s="126"/>
      <c r="S790" s="121"/>
      <c r="T790" s="5"/>
      <c r="U790" s="140"/>
      <c r="V790" s="130"/>
      <c r="W790" s="136"/>
      <c r="X790" s="5"/>
      <c r="Y790" s="140"/>
      <c r="Z790" s="126"/>
      <c r="AA790" s="171"/>
      <c r="AB790" s="5"/>
      <c r="AC790" s="140"/>
      <c r="AD790" s="130"/>
      <c r="AE790" s="136"/>
      <c r="AF790" s="5"/>
      <c r="AG790" s="140"/>
      <c r="AH790" s="126"/>
      <c r="AI790" s="155"/>
      <c r="AJ790" s="123"/>
      <c r="AK790" s="139"/>
      <c r="AL790" s="124"/>
      <c r="AM790" s="155">
        <f>VLOOKUP(C790,'9'!$B$2:$H$1187,3,FALSE)</f>
        <v>5.4131944444444448E-2</v>
      </c>
      <c r="AN790" s="123">
        <f>VLOOKUP(C790,'9'!$B$2:$H$1187,4,FALSE)</f>
        <v>177</v>
      </c>
      <c r="AO790" s="139">
        <f>VLOOKUP(AN790,Баллы!$A$2:$B$101,2)+AP790/2</f>
        <v>6</v>
      </c>
      <c r="AP790" s="124">
        <f>VLOOKUP(C790,'9'!$B$2:$H$1187,6,FALSE)</f>
        <v>10</v>
      </c>
      <c r="AQ790" s="122"/>
      <c r="AR790" s="123"/>
      <c r="AS790" s="139"/>
      <c r="AT790" s="124"/>
      <c r="AU790" s="122"/>
      <c r="AV790" s="123"/>
      <c r="AW790" s="139"/>
      <c r="AX790" s="124"/>
    </row>
    <row r="791" spans="1:50">
      <c r="A791" s="245">
        <f>IF(D791=0," ",RANK(D791,$D$3:$D$1041,0))</f>
        <v>695</v>
      </c>
      <c r="B791" s="246">
        <v>695</v>
      </c>
      <c r="C791" s="283" t="s">
        <v>4810</v>
      </c>
      <c r="D791" s="115">
        <f>I791+M791+Q791+U791+Y791+AC791+AG791+AK791+AO791+AW791+AS791</f>
        <v>6</v>
      </c>
      <c r="E791" s="115">
        <f>J791+N791+R791+V791+Z791+AD791+AH791+AL791+AP791+AX791+AT791</f>
        <v>10</v>
      </c>
      <c r="F791" s="119">
        <f>COUNTA(H791,L791,P791,T791,X791,AB791,AF791,AJ791,AN791,AV791,AR791)</f>
        <v>1</v>
      </c>
      <c r="G791" s="125"/>
      <c r="H791" s="5"/>
      <c r="I791" s="140"/>
      <c r="J791" s="126"/>
      <c r="K791" s="121"/>
      <c r="L791" s="5"/>
      <c r="M791" s="140"/>
      <c r="N791" s="130"/>
      <c r="O791" s="125"/>
      <c r="P791" s="5"/>
      <c r="Q791" s="140"/>
      <c r="R791" s="126"/>
      <c r="S791" s="121"/>
      <c r="T791" s="5"/>
      <c r="U791" s="140"/>
      <c r="V791" s="130"/>
      <c r="W791" s="136"/>
      <c r="X791" s="5"/>
      <c r="Y791" s="140"/>
      <c r="Z791" s="126"/>
      <c r="AA791" s="171"/>
      <c r="AB791" s="5"/>
      <c r="AC791" s="140"/>
      <c r="AD791" s="130"/>
      <c r="AE791" s="136"/>
      <c r="AF791" s="5"/>
      <c r="AG791" s="140"/>
      <c r="AH791" s="126"/>
      <c r="AI791" s="155"/>
      <c r="AJ791" s="123"/>
      <c r="AK791" s="139"/>
      <c r="AL791" s="124"/>
      <c r="AM791" s="155">
        <f>VLOOKUP(C791,'9'!$B$2:$H$1187,3,FALSE)</f>
        <v>5.4201388888888889E-2</v>
      </c>
      <c r="AN791" s="123">
        <f>VLOOKUP(C791,'9'!$B$2:$H$1187,4,FALSE)</f>
        <v>178</v>
      </c>
      <c r="AO791" s="139">
        <f>VLOOKUP(AN791,Баллы!$A$2:$B$101,2)+AP791/2</f>
        <v>6</v>
      </c>
      <c r="AP791" s="124">
        <f>VLOOKUP(C791,'9'!$B$2:$H$1187,6,FALSE)</f>
        <v>10</v>
      </c>
      <c r="AQ791" s="122"/>
      <c r="AR791" s="123"/>
      <c r="AS791" s="139"/>
      <c r="AT791" s="124"/>
      <c r="AU791" s="122"/>
      <c r="AV791" s="123"/>
      <c r="AW791" s="139"/>
      <c r="AX791" s="124"/>
    </row>
    <row r="792" spans="1:50">
      <c r="A792" s="245">
        <f>IF(D792=0," ",RANK(D792,$D$3:$D$1041,0))</f>
        <v>695</v>
      </c>
      <c r="B792" s="246">
        <v>695</v>
      </c>
      <c r="C792" s="283" t="s">
        <v>4811</v>
      </c>
      <c r="D792" s="115">
        <f>I792+M792+Q792+U792+Y792+AC792+AG792+AK792+AO792+AW792+AS792</f>
        <v>6</v>
      </c>
      <c r="E792" s="115">
        <f>J792+N792+R792+V792+Z792+AD792+AH792+AL792+AP792+AX792+AT792</f>
        <v>10</v>
      </c>
      <c r="F792" s="119">
        <f>COUNTA(H792,L792,P792,T792,X792,AB792,AF792,AJ792,AN792,AV792,AR792)</f>
        <v>1</v>
      </c>
      <c r="G792" s="125"/>
      <c r="H792" s="5"/>
      <c r="I792" s="140"/>
      <c r="J792" s="126"/>
      <c r="K792" s="121"/>
      <c r="L792" s="5"/>
      <c r="M792" s="140"/>
      <c r="N792" s="130"/>
      <c r="O792" s="125"/>
      <c r="P792" s="5"/>
      <c r="Q792" s="140"/>
      <c r="R792" s="126"/>
      <c r="S792" s="121"/>
      <c r="T792" s="5"/>
      <c r="U792" s="140"/>
      <c r="V792" s="130"/>
      <c r="W792" s="136"/>
      <c r="X792" s="5"/>
      <c r="Y792" s="140"/>
      <c r="Z792" s="126"/>
      <c r="AA792" s="171"/>
      <c r="AB792" s="5"/>
      <c r="AC792" s="140"/>
      <c r="AD792" s="130"/>
      <c r="AE792" s="136"/>
      <c r="AF792" s="5"/>
      <c r="AG792" s="140"/>
      <c r="AH792" s="126"/>
      <c r="AI792" s="155"/>
      <c r="AJ792" s="123"/>
      <c r="AK792" s="139"/>
      <c r="AL792" s="124"/>
      <c r="AM792" s="155">
        <f>VLOOKUP(C792,'9'!$B$2:$H$1187,3,FALSE)</f>
        <v>5.4479166666666669E-2</v>
      </c>
      <c r="AN792" s="123">
        <f>VLOOKUP(C792,'9'!$B$2:$H$1187,4,FALSE)</f>
        <v>179</v>
      </c>
      <c r="AO792" s="139">
        <f>VLOOKUP(AN792,Баллы!$A$2:$B$101,2)+AP792/2</f>
        <v>6</v>
      </c>
      <c r="AP792" s="124">
        <f>VLOOKUP(C792,'9'!$B$2:$H$1187,6,FALSE)</f>
        <v>10</v>
      </c>
      <c r="AQ792" s="122"/>
      <c r="AR792" s="123"/>
      <c r="AS792" s="139"/>
      <c r="AT792" s="124"/>
      <c r="AU792" s="122"/>
      <c r="AV792" s="123"/>
      <c r="AW792" s="139"/>
      <c r="AX792" s="124"/>
    </row>
    <row r="793" spans="1:50">
      <c r="A793" s="245">
        <f>IF(D793=0," ",RANK(D793,$D$3:$D$1041,0))</f>
        <v>695</v>
      </c>
      <c r="B793" s="246">
        <v>695</v>
      </c>
      <c r="C793" s="283" t="s">
        <v>4814</v>
      </c>
      <c r="D793" s="115">
        <f>I793+M793+Q793+U793+Y793+AC793+AG793+AK793+AO793+AW793+AS793</f>
        <v>6</v>
      </c>
      <c r="E793" s="115">
        <f>J793+N793+R793+V793+Z793+AD793+AH793+AL793+AP793+AX793+AT793</f>
        <v>10</v>
      </c>
      <c r="F793" s="119">
        <f>COUNTA(H793,L793,P793,T793,X793,AB793,AF793,AJ793,AN793,AV793,AR793)</f>
        <v>1</v>
      </c>
      <c r="G793" s="125"/>
      <c r="H793" s="5"/>
      <c r="I793" s="140"/>
      <c r="J793" s="126"/>
      <c r="K793" s="121"/>
      <c r="L793" s="5"/>
      <c r="M793" s="140"/>
      <c r="N793" s="130"/>
      <c r="O793" s="125"/>
      <c r="P793" s="5"/>
      <c r="Q793" s="140"/>
      <c r="R793" s="126"/>
      <c r="S793" s="121"/>
      <c r="T793" s="5"/>
      <c r="U793" s="140"/>
      <c r="V793" s="130"/>
      <c r="W793" s="136"/>
      <c r="X793" s="5"/>
      <c r="Y793" s="140"/>
      <c r="Z793" s="126"/>
      <c r="AA793" s="171"/>
      <c r="AB793" s="5"/>
      <c r="AC793" s="140"/>
      <c r="AD793" s="130"/>
      <c r="AE793" s="136"/>
      <c r="AF793" s="5"/>
      <c r="AG793" s="140"/>
      <c r="AH793" s="126"/>
      <c r="AI793" s="155"/>
      <c r="AJ793" s="123"/>
      <c r="AK793" s="139"/>
      <c r="AL793" s="124"/>
      <c r="AM793" s="155">
        <f>VLOOKUP(C793,'9'!$B$2:$H$1187,3,FALSE)</f>
        <v>5.496527777777778E-2</v>
      </c>
      <c r="AN793" s="123">
        <f>VLOOKUP(C793,'9'!$B$2:$H$1187,4,FALSE)</f>
        <v>180</v>
      </c>
      <c r="AO793" s="139">
        <f>VLOOKUP(AN793,Баллы!$A$2:$B$101,2)+AP793/2</f>
        <v>6</v>
      </c>
      <c r="AP793" s="124">
        <f>VLOOKUP(C793,'9'!$B$2:$H$1187,6,FALSE)</f>
        <v>10</v>
      </c>
      <c r="AQ793" s="122"/>
      <c r="AR793" s="123"/>
      <c r="AS793" s="139"/>
      <c r="AT793" s="124"/>
      <c r="AU793" s="122"/>
      <c r="AV793" s="123"/>
      <c r="AW793" s="139"/>
      <c r="AX793" s="124"/>
    </row>
    <row r="794" spans="1:50">
      <c r="A794" s="245">
        <f>IF(D794=0," ",RANK(D794,$D$3:$D$1041,0))</f>
        <v>695</v>
      </c>
      <c r="B794" s="246">
        <v>695</v>
      </c>
      <c r="C794" s="283" t="s">
        <v>4816</v>
      </c>
      <c r="D794" s="115">
        <f>I794+M794+Q794+U794+Y794+AC794+AG794+AK794+AO794+AW794+AS794</f>
        <v>6</v>
      </c>
      <c r="E794" s="115">
        <f>J794+N794+R794+V794+Z794+AD794+AH794+AL794+AP794+AX794+AT794</f>
        <v>10</v>
      </c>
      <c r="F794" s="119">
        <f>COUNTA(H794,L794,P794,T794,X794,AB794,AF794,AJ794,AN794,AV794,AR794)</f>
        <v>1</v>
      </c>
      <c r="G794" s="125"/>
      <c r="H794" s="5"/>
      <c r="I794" s="140"/>
      <c r="J794" s="126"/>
      <c r="K794" s="121"/>
      <c r="L794" s="5"/>
      <c r="M794" s="140"/>
      <c r="N794" s="130"/>
      <c r="O794" s="125"/>
      <c r="P794" s="5"/>
      <c r="Q794" s="140"/>
      <c r="R794" s="126"/>
      <c r="S794" s="121"/>
      <c r="T794" s="5"/>
      <c r="U794" s="140"/>
      <c r="V794" s="130"/>
      <c r="W794" s="136"/>
      <c r="X794" s="5"/>
      <c r="Y794" s="140"/>
      <c r="Z794" s="126"/>
      <c r="AA794" s="171"/>
      <c r="AB794" s="5"/>
      <c r="AC794" s="140"/>
      <c r="AD794" s="130"/>
      <c r="AE794" s="136"/>
      <c r="AF794" s="5"/>
      <c r="AG794" s="140"/>
      <c r="AH794" s="126"/>
      <c r="AI794" s="155"/>
      <c r="AJ794" s="123"/>
      <c r="AK794" s="139"/>
      <c r="AL794" s="124"/>
      <c r="AM794" s="155">
        <f>VLOOKUP(C794,'9'!$B$2:$H$1187,3,FALSE)</f>
        <v>5.5347222222222221E-2</v>
      </c>
      <c r="AN794" s="123">
        <f>VLOOKUP(C794,'9'!$B$2:$H$1187,4,FALSE)</f>
        <v>182</v>
      </c>
      <c r="AO794" s="139">
        <f>VLOOKUP(AN794,Баллы!$A$2:$B$101,2)+AP794/2</f>
        <v>6</v>
      </c>
      <c r="AP794" s="124">
        <f>VLOOKUP(C794,'9'!$B$2:$H$1187,6,FALSE)</f>
        <v>10</v>
      </c>
      <c r="AQ794" s="122"/>
      <c r="AR794" s="123"/>
      <c r="AS794" s="139"/>
      <c r="AT794" s="124"/>
      <c r="AU794" s="122"/>
      <c r="AV794" s="123"/>
      <c r="AW794" s="139"/>
      <c r="AX794" s="124"/>
    </row>
    <row r="795" spans="1:50">
      <c r="A795" s="245">
        <f>IF(D795=0," ",RANK(D795,$D$3:$D$1041,0))</f>
        <v>695</v>
      </c>
      <c r="B795" s="246">
        <v>695</v>
      </c>
      <c r="C795" s="283" t="s">
        <v>4817</v>
      </c>
      <c r="D795" s="115">
        <f>I795+M795+Q795+U795+Y795+AC795+AG795+AK795+AO795+AW795+AS795</f>
        <v>6</v>
      </c>
      <c r="E795" s="115">
        <f>J795+N795+R795+V795+Z795+AD795+AH795+AL795+AP795+AX795+AT795</f>
        <v>10</v>
      </c>
      <c r="F795" s="119">
        <f>COUNTA(H795,L795,P795,T795,X795,AB795,AF795,AJ795,AN795,AV795,AR795)</f>
        <v>1</v>
      </c>
      <c r="G795" s="125"/>
      <c r="H795" s="5"/>
      <c r="I795" s="140"/>
      <c r="J795" s="126"/>
      <c r="K795" s="121"/>
      <c r="L795" s="5"/>
      <c r="M795" s="140"/>
      <c r="N795" s="130"/>
      <c r="O795" s="125"/>
      <c r="P795" s="5"/>
      <c r="Q795" s="140"/>
      <c r="R795" s="126"/>
      <c r="S795" s="121"/>
      <c r="T795" s="5"/>
      <c r="U795" s="140"/>
      <c r="V795" s="130"/>
      <c r="W795" s="136"/>
      <c r="X795" s="5"/>
      <c r="Y795" s="140"/>
      <c r="Z795" s="126"/>
      <c r="AA795" s="171"/>
      <c r="AB795" s="5"/>
      <c r="AC795" s="140"/>
      <c r="AD795" s="130"/>
      <c r="AE795" s="136"/>
      <c r="AF795" s="5"/>
      <c r="AG795" s="140"/>
      <c r="AH795" s="126"/>
      <c r="AI795" s="155"/>
      <c r="AJ795" s="123"/>
      <c r="AK795" s="139"/>
      <c r="AL795" s="124"/>
      <c r="AM795" s="155">
        <f>VLOOKUP(C795,'9'!$B$2:$H$1187,3,FALSE)</f>
        <v>5.5358796296296295E-2</v>
      </c>
      <c r="AN795" s="123">
        <f>VLOOKUP(C795,'9'!$B$2:$H$1187,4,FALSE)</f>
        <v>183</v>
      </c>
      <c r="AO795" s="139">
        <f>VLOOKUP(AN795,Баллы!$A$2:$B$101,2)+AP795/2</f>
        <v>6</v>
      </c>
      <c r="AP795" s="124">
        <f>VLOOKUP(C795,'9'!$B$2:$H$1187,6,FALSE)</f>
        <v>10</v>
      </c>
      <c r="AQ795" s="122"/>
      <c r="AR795" s="123"/>
      <c r="AS795" s="139"/>
      <c r="AT795" s="124"/>
      <c r="AU795" s="122"/>
      <c r="AV795" s="123"/>
      <c r="AW795" s="139"/>
      <c r="AX795" s="124"/>
    </row>
    <row r="796" spans="1:50">
      <c r="A796" s="245">
        <f>IF(D796=0," ",RANK(D796,$D$3:$D$1041,0))</f>
        <v>695</v>
      </c>
      <c r="B796" s="246">
        <v>695</v>
      </c>
      <c r="C796" s="283" t="s">
        <v>4819</v>
      </c>
      <c r="D796" s="115">
        <f>I796+M796+Q796+U796+Y796+AC796+AG796+AK796+AO796+AW796+AS796</f>
        <v>6</v>
      </c>
      <c r="E796" s="115">
        <f>J796+N796+R796+V796+Z796+AD796+AH796+AL796+AP796+AX796+AT796</f>
        <v>10</v>
      </c>
      <c r="F796" s="119">
        <f>COUNTA(H796,L796,P796,T796,X796,AB796,AF796,AJ796,AN796,AV796,AR796)</f>
        <v>1</v>
      </c>
      <c r="G796" s="125"/>
      <c r="H796" s="5"/>
      <c r="I796" s="140"/>
      <c r="J796" s="126"/>
      <c r="K796" s="121"/>
      <c r="L796" s="5"/>
      <c r="M796" s="140"/>
      <c r="N796" s="130"/>
      <c r="O796" s="125"/>
      <c r="P796" s="5"/>
      <c r="Q796" s="140"/>
      <c r="R796" s="126"/>
      <c r="S796" s="121"/>
      <c r="T796" s="5"/>
      <c r="U796" s="140"/>
      <c r="V796" s="130"/>
      <c r="W796" s="136"/>
      <c r="X796" s="5"/>
      <c r="Y796" s="140"/>
      <c r="Z796" s="126"/>
      <c r="AA796" s="171"/>
      <c r="AB796" s="5"/>
      <c r="AC796" s="140"/>
      <c r="AD796" s="130"/>
      <c r="AE796" s="136"/>
      <c r="AF796" s="5"/>
      <c r="AG796" s="140"/>
      <c r="AH796" s="126"/>
      <c r="AI796" s="155"/>
      <c r="AJ796" s="123"/>
      <c r="AK796" s="139"/>
      <c r="AL796" s="124"/>
      <c r="AM796" s="155">
        <f>VLOOKUP(C796,'9'!$B$2:$H$1187,3,FALSE)</f>
        <v>5.5520833333333332E-2</v>
      </c>
      <c r="AN796" s="123">
        <f>VLOOKUP(C796,'9'!$B$2:$H$1187,4,FALSE)</f>
        <v>184</v>
      </c>
      <c r="AO796" s="139">
        <f>VLOOKUP(AN796,Баллы!$A$2:$B$101,2)+AP796/2</f>
        <v>6</v>
      </c>
      <c r="AP796" s="124">
        <f>VLOOKUP(C796,'9'!$B$2:$H$1187,6,FALSE)</f>
        <v>10</v>
      </c>
      <c r="AQ796" s="122"/>
      <c r="AR796" s="123"/>
      <c r="AS796" s="139"/>
      <c r="AT796" s="124"/>
      <c r="AU796" s="122"/>
      <c r="AV796" s="123"/>
      <c r="AW796" s="139"/>
      <c r="AX796" s="124"/>
    </row>
    <row r="797" spans="1:50">
      <c r="A797" s="245">
        <f>IF(D797=0," ",RANK(D797,$D$3:$D$1041,0))</f>
        <v>695</v>
      </c>
      <c r="B797" s="246">
        <v>695</v>
      </c>
      <c r="C797" s="283" t="s">
        <v>4822</v>
      </c>
      <c r="D797" s="115">
        <f>I797+M797+Q797+U797+Y797+AC797+AG797+AK797+AO797+AW797+AS797</f>
        <v>6</v>
      </c>
      <c r="E797" s="115">
        <f>J797+N797+R797+V797+Z797+AD797+AH797+AL797+AP797+AX797+AT797</f>
        <v>10</v>
      </c>
      <c r="F797" s="119">
        <f>COUNTA(H797,L797,P797,T797,X797,AB797,AF797,AJ797,AN797,AV797,AR797)</f>
        <v>1</v>
      </c>
      <c r="G797" s="125"/>
      <c r="H797" s="5"/>
      <c r="I797" s="140"/>
      <c r="J797" s="126"/>
      <c r="K797" s="121"/>
      <c r="L797" s="5"/>
      <c r="M797" s="140"/>
      <c r="N797" s="130"/>
      <c r="O797" s="125"/>
      <c r="P797" s="5"/>
      <c r="Q797" s="140"/>
      <c r="R797" s="126"/>
      <c r="S797" s="121"/>
      <c r="T797" s="5"/>
      <c r="U797" s="140"/>
      <c r="V797" s="130"/>
      <c r="W797" s="136"/>
      <c r="X797" s="5"/>
      <c r="Y797" s="140"/>
      <c r="Z797" s="126"/>
      <c r="AA797" s="171"/>
      <c r="AB797" s="5"/>
      <c r="AC797" s="140"/>
      <c r="AD797" s="130"/>
      <c r="AE797" s="136"/>
      <c r="AF797" s="5"/>
      <c r="AG797" s="140"/>
      <c r="AH797" s="126"/>
      <c r="AI797" s="155"/>
      <c r="AJ797" s="123"/>
      <c r="AK797" s="139"/>
      <c r="AL797" s="124"/>
      <c r="AM797" s="155">
        <f>VLOOKUP(C797,'9'!$B$2:$H$1187,3,FALSE)</f>
        <v>5.5567129629629633E-2</v>
      </c>
      <c r="AN797" s="123">
        <f>VLOOKUP(C797,'9'!$B$2:$H$1187,4,FALSE)</f>
        <v>185</v>
      </c>
      <c r="AO797" s="139">
        <f>VLOOKUP(AN797,Баллы!$A$2:$B$101,2)+AP797/2</f>
        <v>6</v>
      </c>
      <c r="AP797" s="124">
        <f>VLOOKUP(C797,'9'!$B$2:$H$1187,6,FALSE)</f>
        <v>10</v>
      </c>
      <c r="AQ797" s="122"/>
      <c r="AR797" s="123"/>
      <c r="AS797" s="139"/>
      <c r="AT797" s="124"/>
      <c r="AU797" s="122"/>
      <c r="AV797" s="123"/>
      <c r="AW797" s="139"/>
      <c r="AX797" s="124"/>
    </row>
    <row r="798" spans="1:50">
      <c r="A798" s="245">
        <f>IF(D798=0," ",RANK(D798,$D$3:$D$1041,0))</f>
        <v>695</v>
      </c>
      <c r="B798" s="246">
        <v>695</v>
      </c>
      <c r="C798" s="283" t="s">
        <v>4826</v>
      </c>
      <c r="D798" s="115">
        <f>I798+M798+Q798+U798+Y798+AC798+AG798+AK798+AO798+AW798+AS798</f>
        <v>6</v>
      </c>
      <c r="E798" s="115">
        <f>J798+N798+R798+V798+Z798+AD798+AH798+AL798+AP798+AX798+AT798</f>
        <v>10</v>
      </c>
      <c r="F798" s="119">
        <f>COUNTA(H798,L798,P798,T798,X798,AB798,AF798,AJ798,AN798,AV798,AR798)</f>
        <v>1</v>
      </c>
      <c r="G798" s="125"/>
      <c r="H798" s="5"/>
      <c r="I798" s="140"/>
      <c r="J798" s="126"/>
      <c r="K798" s="121"/>
      <c r="L798" s="5"/>
      <c r="M798" s="140"/>
      <c r="N798" s="130"/>
      <c r="O798" s="125"/>
      <c r="P798" s="5"/>
      <c r="Q798" s="140"/>
      <c r="R798" s="126"/>
      <c r="S798" s="121"/>
      <c r="T798" s="5"/>
      <c r="U798" s="140"/>
      <c r="V798" s="130"/>
      <c r="W798" s="136"/>
      <c r="X798" s="5"/>
      <c r="Y798" s="140"/>
      <c r="Z798" s="126"/>
      <c r="AA798" s="171"/>
      <c r="AB798" s="5"/>
      <c r="AC798" s="140"/>
      <c r="AD798" s="130"/>
      <c r="AE798" s="136"/>
      <c r="AF798" s="5"/>
      <c r="AG798" s="140"/>
      <c r="AH798" s="126"/>
      <c r="AI798" s="155"/>
      <c r="AJ798" s="123"/>
      <c r="AK798" s="139"/>
      <c r="AL798" s="124"/>
      <c r="AM798" s="155">
        <f>VLOOKUP(C798,'9'!$B$2:$H$1187,3,FALSE)</f>
        <v>5.6851851851851855E-2</v>
      </c>
      <c r="AN798" s="123">
        <f>VLOOKUP(C798,'9'!$B$2:$H$1187,4,FALSE)</f>
        <v>187</v>
      </c>
      <c r="AO798" s="139">
        <f>VLOOKUP(AN798,Баллы!$A$2:$B$101,2)+AP798/2</f>
        <v>6</v>
      </c>
      <c r="AP798" s="124">
        <f>VLOOKUP(C798,'9'!$B$2:$H$1187,6,FALSE)</f>
        <v>10</v>
      </c>
      <c r="AQ798" s="122"/>
      <c r="AR798" s="123"/>
      <c r="AS798" s="139"/>
      <c r="AT798" s="124"/>
      <c r="AU798" s="122"/>
      <c r="AV798" s="123"/>
      <c r="AW798" s="139"/>
      <c r="AX798" s="124"/>
    </row>
    <row r="799" spans="1:50">
      <c r="A799" s="245">
        <f>IF(D799=0," ",RANK(D799,$D$3:$D$1041,0))</f>
        <v>695</v>
      </c>
      <c r="B799" s="246">
        <v>695</v>
      </c>
      <c r="C799" s="283" t="s">
        <v>4827</v>
      </c>
      <c r="D799" s="115">
        <f>I799+M799+Q799+U799+Y799+AC799+AG799+AK799+AO799+AW799+AS799</f>
        <v>6</v>
      </c>
      <c r="E799" s="115">
        <f>J799+N799+R799+V799+Z799+AD799+AH799+AL799+AP799+AX799+AT799</f>
        <v>10</v>
      </c>
      <c r="F799" s="119">
        <f>COUNTA(H799,L799,P799,T799,X799,AB799,AF799,AJ799,AN799,AV799,AR799)</f>
        <v>1</v>
      </c>
      <c r="G799" s="125"/>
      <c r="H799" s="5"/>
      <c r="I799" s="140"/>
      <c r="J799" s="126"/>
      <c r="K799" s="121"/>
      <c r="L799" s="5"/>
      <c r="M799" s="140"/>
      <c r="N799" s="130"/>
      <c r="O799" s="125"/>
      <c r="P799" s="5"/>
      <c r="Q799" s="140"/>
      <c r="R799" s="126"/>
      <c r="S799" s="121"/>
      <c r="T799" s="5"/>
      <c r="U799" s="140"/>
      <c r="V799" s="130"/>
      <c r="W799" s="136"/>
      <c r="X799" s="5"/>
      <c r="Y799" s="140"/>
      <c r="Z799" s="126"/>
      <c r="AA799" s="171"/>
      <c r="AB799" s="5"/>
      <c r="AC799" s="140"/>
      <c r="AD799" s="130"/>
      <c r="AE799" s="136"/>
      <c r="AF799" s="5"/>
      <c r="AG799" s="140"/>
      <c r="AH799" s="126"/>
      <c r="AI799" s="155"/>
      <c r="AJ799" s="123"/>
      <c r="AK799" s="139"/>
      <c r="AL799" s="124"/>
      <c r="AM799" s="155">
        <f>VLOOKUP(C799,'9'!$B$2:$H$1187,3,FALSE)</f>
        <v>5.710648148148148E-2</v>
      </c>
      <c r="AN799" s="123">
        <f>VLOOKUP(C799,'9'!$B$2:$H$1187,4,FALSE)</f>
        <v>188</v>
      </c>
      <c r="AO799" s="139">
        <f>VLOOKUP(AN799,Баллы!$A$2:$B$101,2)+AP799/2</f>
        <v>6</v>
      </c>
      <c r="AP799" s="124">
        <f>VLOOKUP(C799,'9'!$B$2:$H$1187,6,FALSE)</f>
        <v>10</v>
      </c>
      <c r="AQ799" s="122"/>
      <c r="AR799" s="123"/>
      <c r="AS799" s="139"/>
      <c r="AT799" s="124"/>
      <c r="AU799" s="122"/>
      <c r="AV799" s="123"/>
      <c r="AW799" s="139"/>
      <c r="AX799" s="124"/>
    </row>
    <row r="800" spans="1:50">
      <c r="A800" s="245">
        <f>IF(D800=0," ",RANK(D800,$D$3:$D$1041,0))</f>
        <v>695</v>
      </c>
      <c r="B800" s="246">
        <v>695</v>
      </c>
      <c r="C800" s="283" t="s">
        <v>4829</v>
      </c>
      <c r="D800" s="115">
        <f>I800+M800+Q800+U800+Y800+AC800+AG800+AK800+AO800+AW800+AS800</f>
        <v>6</v>
      </c>
      <c r="E800" s="115">
        <f>J800+N800+R800+V800+Z800+AD800+AH800+AL800+AP800+AX800+AT800</f>
        <v>10</v>
      </c>
      <c r="F800" s="119">
        <f>COUNTA(H800,L800,P800,T800,X800,AB800,AF800,AJ800,AN800,AV800,AR800)</f>
        <v>1</v>
      </c>
      <c r="G800" s="125"/>
      <c r="H800" s="5"/>
      <c r="I800" s="140"/>
      <c r="J800" s="126"/>
      <c r="K800" s="121"/>
      <c r="L800" s="5"/>
      <c r="M800" s="140"/>
      <c r="N800" s="130"/>
      <c r="O800" s="125"/>
      <c r="P800" s="5"/>
      <c r="Q800" s="140"/>
      <c r="R800" s="126"/>
      <c r="S800" s="121"/>
      <c r="T800" s="5"/>
      <c r="U800" s="140"/>
      <c r="V800" s="130"/>
      <c r="W800" s="136"/>
      <c r="X800" s="5"/>
      <c r="Y800" s="140"/>
      <c r="Z800" s="126"/>
      <c r="AA800" s="171"/>
      <c r="AB800" s="5"/>
      <c r="AC800" s="140"/>
      <c r="AD800" s="130"/>
      <c r="AE800" s="136"/>
      <c r="AF800" s="5"/>
      <c r="AG800" s="140"/>
      <c r="AH800" s="126"/>
      <c r="AI800" s="155"/>
      <c r="AJ800" s="123"/>
      <c r="AK800" s="139"/>
      <c r="AL800" s="124"/>
      <c r="AM800" s="155">
        <f>VLOOKUP(C800,'9'!$B$2:$H$1187,3,FALSE)</f>
        <v>5.7314814814814811E-2</v>
      </c>
      <c r="AN800" s="123">
        <f>VLOOKUP(C800,'9'!$B$2:$H$1187,4,FALSE)</f>
        <v>190</v>
      </c>
      <c r="AO800" s="139">
        <f>VLOOKUP(AN800,Баллы!$A$2:$B$101,2)+AP800/2</f>
        <v>6</v>
      </c>
      <c r="AP800" s="124">
        <f>VLOOKUP(C800,'9'!$B$2:$H$1187,6,FALSE)</f>
        <v>10</v>
      </c>
      <c r="AQ800" s="122"/>
      <c r="AR800" s="123"/>
      <c r="AS800" s="139"/>
      <c r="AT800" s="124"/>
      <c r="AU800" s="122"/>
      <c r="AV800" s="123"/>
      <c r="AW800" s="139"/>
      <c r="AX800" s="124"/>
    </row>
    <row r="801" spans="1:50">
      <c r="A801" s="245">
        <f>IF(D801=0," ",RANK(D801,$D$3:$D$1041,0))</f>
        <v>695</v>
      </c>
      <c r="B801" s="246">
        <v>695</v>
      </c>
      <c r="C801" s="283" t="s">
        <v>5699</v>
      </c>
      <c r="D801" s="115">
        <f>I801+M801+Q801+U801+Y801+AC801+AG801+AK801+AO801+AW801+AS801</f>
        <v>6</v>
      </c>
      <c r="E801" s="115">
        <f>J801+N801+R801+V801+Z801+AD801+AH801+AL801+AP801+AX801+AT801</f>
        <v>10</v>
      </c>
      <c r="F801" s="119">
        <f>COUNTA(H801,L801,P801,T801,X801,AB801,AF801,AJ801,AN801,AV801,AR801)</f>
        <v>1</v>
      </c>
      <c r="G801" s="125"/>
      <c r="H801" s="5"/>
      <c r="I801" s="140"/>
      <c r="J801" s="126"/>
      <c r="K801" s="121"/>
      <c r="L801" s="5"/>
      <c r="M801" s="140"/>
      <c r="N801" s="130"/>
      <c r="O801" s="125"/>
      <c r="P801" s="5"/>
      <c r="Q801" s="140"/>
      <c r="R801" s="126"/>
      <c r="S801" s="121"/>
      <c r="T801" s="5"/>
      <c r="U801" s="140"/>
      <c r="V801" s="130"/>
      <c r="W801" s="136"/>
      <c r="X801" s="5"/>
      <c r="Y801" s="140"/>
      <c r="Z801" s="126"/>
      <c r="AA801" s="171"/>
      <c r="AB801" s="5"/>
      <c r="AC801" s="140"/>
      <c r="AD801" s="130"/>
      <c r="AE801" s="136"/>
      <c r="AF801" s="5"/>
      <c r="AG801" s="140"/>
      <c r="AH801" s="126"/>
      <c r="AI801" s="155"/>
      <c r="AJ801" s="123"/>
      <c r="AK801" s="139"/>
      <c r="AL801" s="124"/>
      <c r="AM801" s="155">
        <f>VLOOKUP(C801,'9'!$B$2:$H$1187,3,FALSE)</f>
        <v>5.8541666666666665E-2</v>
      </c>
      <c r="AN801" s="123">
        <f>VLOOKUP(C801,'9'!$B$2:$H$1187,4,FALSE)</f>
        <v>191</v>
      </c>
      <c r="AO801" s="139">
        <f>VLOOKUP(AN801,Баллы!$A$2:$B$101,2)+AP801/2</f>
        <v>6</v>
      </c>
      <c r="AP801" s="124">
        <f>VLOOKUP(C801,'9'!$B$2:$H$1187,6,FALSE)</f>
        <v>10</v>
      </c>
      <c r="AQ801" s="122"/>
      <c r="AR801" s="123"/>
      <c r="AS801" s="139"/>
      <c r="AT801" s="124"/>
      <c r="AU801" s="122"/>
      <c r="AV801" s="123"/>
      <c r="AW801" s="139"/>
      <c r="AX801" s="124"/>
    </row>
    <row r="802" spans="1:50">
      <c r="A802" s="245">
        <f>IF(D802=0," ",RANK(D802,$D$3:$D$1041,0))</f>
        <v>695</v>
      </c>
      <c r="B802" s="246">
        <v>695</v>
      </c>
      <c r="C802" s="283" t="s">
        <v>4832</v>
      </c>
      <c r="D802" s="115">
        <f>I802+M802+Q802+U802+Y802+AC802+AG802+AK802+AO802+AW802+AS802</f>
        <v>6</v>
      </c>
      <c r="E802" s="115">
        <f>J802+N802+R802+V802+Z802+AD802+AH802+AL802+AP802+AX802+AT802</f>
        <v>10</v>
      </c>
      <c r="F802" s="119">
        <f>COUNTA(H802,L802,P802,T802,X802,AB802,AF802,AJ802,AN802,AV802,AR802)</f>
        <v>1</v>
      </c>
      <c r="G802" s="125"/>
      <c r="H802" s="5"/>
      <c r="I802" s="140"/>
      <c r="J802" s="126"/>
      <c r="K802" s="121"/>
      <c r="L802" s="5"/>
      <c r="M802" s="140"/>
      <c r="N802" s="130"/>
      <c r="O802" s="125"/>
      <c r="P802" s="5"/>
      <c r="Q802" s="140"/>
      <c r="R802" s="126"/>
      <c r="S802" s="121"/>
      <c r="T802" s="5"/>
      <c r="U802" s="140"/>
      <c r="V802" s="130"/>
      <c r="W802" s="136"/>
      <c r="X802" s="5"/>
      <c r="Y802" s="140"/>
      <c r="Z802" s="126"/>
      <c r="AA802" s="171"/>
      <c r="AB802" s="5"/>
      <c r="AC802" s="140"/>
      <c r="AD802" s="130"/>
      <c r="AE802" s="136"/>
      <c r="AF802" s="5"/>
      <c r="AG802" s="140"/>
      <c r="AH802" s="126"/>
      <c r="AI802" s="155"/>
      <c r="AJ802" s="123"/>
      <c r="AK802" s="139"/>
      <c r="AL802" s="124"/>
      <c r="AM802" s="155">
        <f>VLOOKUP(C802,'9'!$B$2:$H$1187,3,FALSE)</f>
        <v>5.9247685185185188E-2</v>
      </c>
      <c r="AN802" s="123">
        <f>VLOOKUP(C802,'9'!$B$2:$H$1187,4,FALSE)</f>
        <v>192</v>
      </c>
      <c r="AO802" s="139">
        <f>VLOOKUP(AN802,Баллы!$A$2:$B$101,2)+AP802/2</f>
        <v>6</v>
      </c>
      <c r="AP802" s="124">
        <f>VLOOKUP(C802,'9'!$B$2:$H$1187,6,FALSE)</f>
        <v>10</v>
      </c>
      <c r="AQ802" s="122"/>
      <c r="AR802" s="123"/>
      <c r="AS802" s="139"/>
      <c r="AT802" s="124"/>
      <c r="AU802" s="122"/>
      <c r="AV802" s="123"/>
      <c r="AW802" s="139"/>
      <c r="AX802" s="124"/>
    </row>
    <row r="803" spans="1:50">
      <c r="A803" s="245">
        <f>IF(D803=0," ",RANK(D803,$D$3:$D$1041,0))</f>
        <v>695</v>
      </c>
      <c r="B803" s="246">
        <v>695</v>
      </c>
      <c r="C803" s="283" t="s">
        <v>4837</v>
      </c>
      <c r="D803" s="115">
        <f>I803+M803+Q803+U803+Y803+AC803+AG803+AK803+AO803+AW803+AS803</f>
        <v>6</v>
      </c>
      <c r="E803" s="115">
        <f>J803+N803+R803+V803+Z803+AD803+AH803+AL803+AP803+AX803+AT803</f>
        <v>10</v>
      </c>
      <c r="F803" s="119">
        <f>COUNTA(H803,L803,P803,T803,X803,AB803,AF803,AJ803,AN803,AV803,AR803)</f>
        <v>1</v>
      </c>
      <c r="G803" s="125"/>
      <c r="H803" s="5"/>
      <c r="I803" s="140"/>
      <c r="J803" s="126"/>
      <c r="K803" s="121"/>
      <c r="L803" s="5"/>
      <c r="M803" s="140"/>
      <c r="N803" s="130"/>
      <c r="O803" s="125"/>
      <c r="P803" s="5"/>
      <c r="Q803" s="140"/>
      <c r="R803" s="126"/>
      <c r="S803" s="121"/>
      <c r="T803" s="5"/>
      <c r="U803" s="140"/>
      <c r="V803" s="130"/>
      <c r="W803" s="136"/>
      <c r="X803" s="5"/>
      <c r="Y803" s="140"/>
      <c r="Z803" s="126"/>
      <c r="AA803" s="171"/>
      <c r="AB803" s="5"/>
      <c r="AC803" s="140"/>
      <c r="AD803" s="130"/>
      <c r="AE803" s="136"/>
      <c r="AF803" s="5"/>
      <c r="AG803" s="140"/>
      <c r="AH803" s="126"/>
      <c r="AI803" s="155"/>
      <c r="AJ803" s="123"/>
      <c r="AK803" s="139"/>
      <c r="AL803" s="124"/>
      <c r="AM803" s="155">
        <f>VLOOKUP(C803,'9'!$B$2:$H$1187,3,FALSE)</f>
        <v>6.4212962962962958E-2</v>
      </c>
      <c r="AN803" s="123">
        <f>VLOOKUP(C803,'9'!$B$2:$H$1187,4,FALSE)</f>
        <v>196</v>
      </c>
      <c r="AO803" s="139">
        <f>VLOOKUP(AN803,Баллы!$A$2:$B$101,2)+AP803/2</f>
        <v>6</v>
      </c>
      <c r="AP803" s="124">
        <f>VLOOKUP(C803,'9'!$B$2:$H$1187,6,FALSE)</f>
        <v>10</v>
      </c>
      <c r="AQ803" s="122"/>
      <c r="AR803" s="123"/>
      <c r="AS803" s="139"/>
      <c r="AT803" s="124"/>
      <c r="AU803" s="122"/>
      <c r="AV803" s="123"/>
      <c r="AW803" s="139"/>
      <c r="AX803" s="124"/>
    </row>
    <row r="804" spans="1:50">
      <c r="A804" s="245">
        <f>IF(D804=0," ",RANK(D804,$D$3:$D$1041,0))</f>
        <v>695</v>
      </c>
      <c r="B804" s="246">
        <v>695</v>
      </c>
      <c r="C804" s="283" t="s">
        <v>4838</v>
      </c>
      <c r="D804" s="115">
        <f>I804+M804+Q804+U804+Y804+AC804+AG804+AK804+AO804+AW804+AS804</f>
        <v>6</v>
      </c>
      <c r="E804" s="115">
        <f>J804+N804+R804+V804+Z804+AD804+AH804+AL804+AP804+AX804+AT804</f>
        <v>10</v>
      </c>
      <c r="F804" s="119">
        <f>COUNTA(H804,L804,P804,T804,X804,AB804,AF804,AJ804,AN804,AV804,AR804)</f>
        <v>1</v>
      </c>
      <c r="G804" s="125"/>
      <c r="H804" s="5"/>
      <c r="I804" s="140"/>
      <c r="J804" s="126"/>
      <c r="K804" s="121"/>
      <c r="L804" s="5"/>
      <c r="M804" s="140"/>
      <c r="N804" s="130"/>
      <c r="O804" s="125"/>
      <c r="P804" s="5"/>
      <c r="Q804" s="140"/>
      <c r="R804" s="126"/>
      <c r="S804" s="121"/>
      <c r="T804" s="5"/>
      <c r="U804" s="140"/>
      <c r="V804" s="130"/>
      <c r="W804" s="136"/>
      <c r="X804" s="5"/>
      <c r="Y804" s="140"/>
      <c r="Z804" s="126"/>
      <c r="AA804" s="171"/>
      <c r="AB804" s="5"/>
      <c r="AC804" s="140"/>
      <c r="AD804" s="130"/>
      <c r="AE804" s="136"/>
      <c r="AF804" s="5"/>
      <c r="AG804" s="140"/>
      <c r="AH804" s="126"/>
      <c r="AI804" s="155"/>
      <c r="AJ804" s="123"/>
      <c r="AK804" s="139"/>
      <c r="AL804" s="124"/>
      <c r="AM804" s="155">
        <f>VLOOKUP(C804,'9'!$B$2:$H$1187,3,FALSE)</f>
        <v>6.4236111111111105E-2</v>
      </c>
      <c r="AN804" s="123">
        <f>VLOOKUP(C804,'9'!$B$2:$H$1187,4,FALSE)</f>
        <v>197</v>
      </c>
      <c r="AO804" s="139">
        <f>VLOOKUP(AN804,Баллы!$A$2:$B$101,2)+AP804/2</f>
        <v>6</v>
      </c>
      <c r="AP804" s="124">
        <f>VLOOKUP(C804,'9'!$B$2:$H$1187,6,FALSE)</f>
        <v>10</v>
      </c>
      <c r="AQ804" s="122"/>
      <c r="AR804" s="123"/>
      <c r="AS804" s="139"/>
      <c r="AT804" s="124"/>
      <c r="AU804" s="122"/>
      <c r="AV804" s="123"/>
      <c r="AW804" s="139"/>
      <c r="AX804" s="124"/>
    </row>
    <row r="805" spans="1:50">
      <c r="A805" s="245">
        <f>IF(D805=0," ",RANK(D805,$D$3:$D$1041,0))</f>
        <v>695</v>
      </c>
      <c r="B805" s="246">
        <v>695</v>
      </c>
      <c r="C805" s="283" t="s">
        <v>4840</v>
      </c>
      <c r="D805" s="115">
        <f>I805+M805+Q805+U805+Y805+AC805+AG805+AK805+AO805+AW805+AS805</f>
        <v>6</v>
      </c>
      <c r="E805" s="115">
        <f>J805+N805+R805+V805+Z805+AD805+AH805+AL805+AP805+AX805+AT805</f>
        <v>10</v>
      </c>
      <c r="F805" s="119">
        <f>COUNTA(H805,L805,P805,T805,X805,AB805,AF805,AJ805,AN805,AV805,AR805)</f>
        <v>1</v>
      </c>
      <c r="G805" s="125"/>
      <c r="H805" s="5"/>
      <c r="I805" s="140"/>
      <c r="J805" s="126"/>
      <c r="K805" s="121"/>
      <c r="L805" s="5"/>
      <c r="M805" s="140"/>
      <c r="N805" s="130"/>
      <c r="O805" s="125"/>
      <c r="P805" s="5"/>
      <c r="Q805" s="140"/>
      <c r="R805" s="126"/>
      <c r="S805" s="121"/>
      <c r="T805" s="5"/>
      <c r="U805" s="140"/>
      <c r="V805" s="130"/>
      <c r="W805" s="136"/>
      <c r="X805" s="5"/>
      <c r="Y805" s="140"/>
      <c r="Z805" s="126"/>
      <c r="AA805" s="171"/>
      <c r="AB805" s="5"/>
      <c r="AC805" s="140"/>
      <c r="AD805" s="130"/>
      <c r="AE805" s="136"/>
      <c r="AF805" s="5"/>
      <c r="AG805" s="140"/>
      <c r="AH805" s="126"/>
      <c r="AI805" s="155"/>
      <c r="AJ805" s="123"/>
      <c r="AK805" s="139"/>
      <c r="AL805" s="124"/>
      <c r="AM805" s="155">
        <f>VLOOKUP(C805,'9'!$B$2:$H$1187,3,FALSE)</f>
        <v>7.0972222222222228E-2</v>
      </c>
      <c r="AN805" s="123">
        <f>VLOOKUP(C805,'9'!$B$2:$H$1187,4,FALSE)</f>
        <v>199</v>
      </c>
      <c r="AO805" s="139">
        <f>VLOOKUP(AN805,Баллы!$A$2:$B$101,2)+AP805/2</f>
        <v>6</v>
      </c>
      <c r="AP805" s="124">
        <f>VLOOKUP(C805,'9'!$B$2:$H$1187,6,FALSE)</f>
        <v>10</v>
      </c>
      <c r="AQ805" s="122"/>
      <c r="AR805" s="123"/>
      <c r="AS805" s="139"/>
      <c r="AT805" s="124"/>
      <c r="AU805" s="122"/>
      <c r="AV805" s="123"/>
      <c r="AW805" s="139"/>
      <c r="AX805" s="124"/>
    </row>
    <row r="806" spans="1:50">
      <c r="A806" s="245">
        <f>IF(D806=0," ",RANK(D806,$D$3:$D$1041,0))</f>
        <v>695</v>
      </c>
      <c r="B806" s="246">
        <v>695</v>
      </c>
      <c r="C806" s="104" t="s">
        <v>6294</v>
      </c>
      <c r="D806" s="115">
        <f>I806+M806+Q806+U806+Y806+AC806+AG806+AK806+AO806+AW806+AS806</f>
        <v>6</v>
      </c>
      <c r="E806" s="115">
        <f>J806+N806+R806+V806+Z806+AD806+AH806+AL806+AP806+AX806+AT806</f>
        <v>8</v>
      </c>
      <c r="F806" s="119">
        <f>COUNTA(H806,L806,P806,T806,X806,AB806,AF806,AJ806,AN806,AV806,AR806)</f>
        <v>1</v>
      </c>
      <c r="G806" s="125"/>
      <c r="H806" s="5"/>
      <c r="I806" s="140"/>
      <c r="J806" s="126"/>
      <c r="K806" s="121"/>
      <c r="L806" s="5"/>
      <c r="M806" s="140"/>
      <c r="N806" s="130"/>
      <c r="O806" s="125"/>
      <c r="P806" s="5"/>
      <c r="Q806" s="140"/>
      <c r="R806" s="126"/>
      <c r="S806" s="121"/>
      <c r="T806" s="5"/>
      <c r="U806" s="140"/>
      <c r="V806" s="130"/>
      <c r="W806" s="136"/>
      <c r="X806" s="5"/>
      <c r="Y806" s="140"/>
      <c r="Z806" s="126"/>
      <c r="AA806" s="171"/>
      <c r="AB806" s="5"/>
      <c r="AC806" s="140"/>
      <c r="AD806" s="130"/>
      <c r="AE806" s="136"/>
      <c r="AF806" s="5"/>
      <c r="AG806" s="140"/>
      <c r="AH806" s="126"/>
      <c r="AI806" s="155"/>
      <c r="AJ806" s="123"/>
      <c r="AK806" s="139"/>
      <c r="AL806" s="124"/>
      <c r="AM806" s="155"/>
      <c r="AN806" s="123"/>
      <c r="AO806" s="139"/>
      <c r="AP806" s="124"/>
      <c r="AQ806" s="122"/>
      <c r="AR806" s="123"/>
      <c r="AS806" s="139"/>
      <c r="AT806" s="124"/>
      <c r="AU806" s="122">
        <f>VLOOKUP(C806,'11'!$B$9:$H$521,3,FALSE)</f>
        <v>5.1956018518518519E-2</v>
      </c>
      <c r="AV806" s="123">
        <f>VLOOKUP(C806,'11'!$B$9:$H$521,4,FALSE)</f>
        <v>89</v>
      </c>
      <c r="AW806" s="139">
        <f>VLOOKUP(AV806,Баллы!$A$2:$B$101,2)+AX806/2</f>
        <v>6</v>
      </c>
      <c r="AX806" s="124">
        <f>VLOOKUP(C806,'11'!$B$9:$H$521,6,FALSE)</f>
        <v>8</v>
      </c>
    </row>
    <row r="807" spans="1:50">
      <c r="A807" s="245">
        <f>IF(D807=0," ",RANK(D807,$D$3:$D$1041,0))</f>
        <v>805</v>
      </c>
      <c r="B807" s="246">
        <v>805</v>
      </c>
      <c r="C807" s="104" t="s">
        <v>865</v>
      </c>
      <c r="D807" s="115">
        <f>I807+M807+Q807+U807+Y807+AC807+AG807+AK807+AO807+AW807+AS807</f>
        <v>5.5</v>
      </c>
      <c r="E807" s="115">
        <f>J807+N807+R807+V807+Z807+AD807+AH807+AL807+AP807+AX807+AT807</f>
        <v>5</v>
      </c>
      <c r="F807" s="119">
        <f>COUNTA(H807,L807,P807,T807,X807,AB807,AF807,AJ807,AN807,AV807,AR807)</f>
        <v>1</v>
      </c>
      <c r="G807" s="125"/>
      <c r="H807" s="5"/>
      <c r="I807" s="140"/>
      <c r="J807" s="126"/>
      <c r="K807" s="121">
        <f>VLOOKUP(C807,'2'!$B$101:$H$575,3,FALSE)</f>
        <v>3.5104166666666665E-2</v>
      </c>
      <c r="L807" s="5">
        <f>VLOOKUP(C807,'2'!$B$101:$H$575,4,FALSE)</f>
        <v>88</v>
      </c>
      <c r="M807" s="140">
        <f>VLOOKUP(L807,Баллы!$A$2:$B$101,2)+N807/2</f>
        <v>5.5</v>
      </c>
      <c r="N807" s="130">
        <f>VLOOKUP(C807,'2'!$B$101:$H$575,6,FALSE)</f>
        <v>5</v>
      </c>
      <c r="O807" s="125"/>
      <c r="P807" s="5"/>
      <c r="Q807" s="140"/>
      <c r="R807" s="126"/>
      <c r="S807" s="121"/>
      <c r="T807" s="5"/>
      <c r="U807" s="140"/>
      <c r="V807" s="130"/>
      <c r="W807" s="136"/>
      <c r="X807" s="5"/>
      <c r="Y807" s="140"/>
      <c r="Z807" s="126"/>
      <c r="AA807" s="171"/>
      <c r="AB807" s="5"/>
      <c r="AC807" s="140"/>
      <c r="AD807" s="130"/>
      <c r="AE807" s="136"/>
      <c r="AF807" s="5"/>
      <c r="AG807" s="140"/>
      <c r="AH807" s="126"/>
      <c r="AI807" s="155"/>
      <c r="AJ807" s="123"/>
      <c r="AK807" s="139"/>
      <c r="AL807" s="124"/>
      <c r="AM807" s="155"/>
      <c r="AN807" s="123"/>
      <c r="AO807" s="139"/>
      <c r="AP807" s="124"/>
      <c r="AQ807" s="122"/>
      <c r="AR807" s="123"/>
      <c r="AS807" s="139"/>
      <c r="AT807" s="124"/>
      <c r="AU807" s="122"/>
      <c r="AV807" s="123"/>
      <c r="AW807" s="139"/>
      <c r="AX807" s="124"/>
    </row>
    <row r="808" spans="1:50">
      <c r="A808" s="245">
        <f>IF(D808=0," ",RANK(D808,$D$3:$D$1041,0))</f>
        <v>805</v>
      </c>
      <c r="B808" s="246">
        <v>805</v>
      </c>
      <c r="C808" s="107" t="s">
        <v>1519</v>
      </c>
      <c r="D808" s="115">
        <f>I808+M808+Q808+U808+Y808+AC808+AG808+AK808+AO808+AW808+AS808</f>
        <v>5.5</v>
      </c>
      <c r="E808" s="115">
        <f>J808+N808+R808+V808+Z808+AD808+AH808+AL808+AP808+AX808+AT808</f>
        <v>5</v>
      </c>
      <c r="F808" s="119">
        <f>COUNTA(H808,L808,P808,T808,X808,AB808,AF808,AJ808,AN808,AV808,AR808)</f>
        <v>1</v>
      </c>
      <c r="G808" s="125"/>
      <c r="H808" s="5"/>
      <c r="I808" s="140"/>
      <c r="J808" s="126"/>
      <c r="K808" s="121"/>
      <c r="L808" s="5"/>
      <c r="M808" s="140"/>
      <c r="N808" s="130"/>
      <c r="O808" s="125"/>
      <c r="P808" s="5"/>
      <c r="Q808" s="140"/>
      <c r="R808" s="126"/>
      <c r="S808" s="121">
        <f>VLOOKUP(C808,'4'!$B$2:$I$1053,3,FALSE)</f>
        <v>2.0763888888888887E-2</v>
      </c>
      <c r="T808" s="5">
        <f>VLOOKUP(C808,'4'!$B$2:$I$1053,4,FALSE)</f>
        <v>88</v>
      </c>
      <c r="U808" s="140">
        <f>VLOOKUP(T808,Баллы!$A$2:$B$101,2)+V808/2</f>
        <v>5.5</v>
      </c>
      <c r="V808" s="130">
        <f>VLOOKUP(C808,'4'!$B$2:$I$1053,6,FALSE)</f>
        <v>5</v>
      </c>
      <c r="W808" s="136"/>
      <c r="X808" s="5"/>
      <c r="Y808" s="140"/>
      <c r="Z808" s="126"/>
      <c r="AA808" s="171"/>
      <c r="AB808" s="5"/>
      <c r="AC808" s="140"/>
      <c r="AD808" s="130"/>
      <c r="AE808" s="136"/>
      <c r="AF808" s="5"/>
      <c r="AG808" s="140"/>
      <c r="AH808" s="126"/>
      <c r="AI808" s="155"/>
      <c r="AJ808" s="123"/>
      <c r="AK808" s="139"/>
      <c r="AL808" s="124"/>
      <c r="AM808" s="155"/>
      <c r="AN808" s="123"/>
      <c r="AO808" s="139"/>
      <c r="AP808" s="124"/>
      <c r="AQ808" s="122"/>
      <c r="AR808" s="123"/>
      <c r="AS808" s="139"/>
      <c r="AT808" s="124"/>
      <c r="AU808" s="122"/>
      <c r="AV808" s="123"/>
      <c r="AW808" s="139"/>
      <c r="AX808" s="124"/>
    </row>
    <row r="809" spans="1:50">
      <c r="A809" s="245">
        <f>IF(D809=0," ",RANK(D809,$D$3:$D$1041,0))</f>
        <v>805</v>
      </c>
      <c r="B809" s="246">
        <v>805</v>
      </c>
      <c r="C809" s="283" t="s">
        <v>5150</v>
      </c>
      <c r="D809" s="115">
        <f>I809+M809+Q809+U809+Y809+AC809+AG809+AK809+AO809+AW809+AS809</f>
        <v>5.5</v>
      </c>
      <c r="E809" s="115">
        <f>J809+N809+R809+V809+Z809+AD809+AH809+AL809+AP809+AX809+AT809</f>
        <v>5</v>
      </c>
      <c r="F809" s="119">
        <f>COUNTA(H809,L809,P809,T809,X809,AB809,AF809,AJ809,AN809,AV809,AR809)</f>
        <v>1</v>
      </c>
      <c r="G809" s="125"/>
      <c r="H809" s="5"/>
      <c r="I809" s="140"/>
      <c r="J809" s="126"/>
      <c r="K809" s="121"/>
      <c r="L809" s="5"/>
      <c r="M809" s="140"/>
      <c r="N809" s="130"/>
      <c r="O809" s="125"/>
      <c r="P809" s="5"/>
      <c r="Q809" s="140"/>
      <c r="R809" s="126"/>
      <c r="S809" s="121"/>
      <c r="T809" s="5"/>
      <c r="U809" s="140"/>
      <c r="V809" s="130"/>
      <c r="W809" s="136"/>
      <c r="X809" s="5"/>
      <c r="Y809" s="140"/>
      <c r="Z809" s="126"/>
      <c r="AA809" s="171"/>
      <c r="AB809" s="5"/>
      <c r="AC809" s="140"/>
      <c r="AD809" s="130"/>
      <c r="AE809" s="136"/>
      <c r="AF809" s="5"/>
      <c r="AG809" s="140"/>
      <c r="AH809" s="126"/>
      <c r="AI809" s="155"/>
      <c r="AJ809" s="123"/>
      <c r="AK809" s="139"/>
      <c r="AL809" s="124"/>
      <c r="AM809" s="155">
        <f>VLOOKUP(C809,'9'!$B$2:$H$1187,3,FALSE)</f>
        <v>2.3715277777777776E-2</v>
      </c>
      <c r="AN809" s="123">
        <f>VLOOKUP(C809,'9'!$B$2:$H$1187,4,FALSE)</f>
        <v>88</v>
      </c>
      <c r="AO809" s="139">
        <f>VLOOKUP(AN809,Баллы!$A$2:$B$101,2)+AP809/2</f>
        <v>5.5</v>
      </c>
      <c r="AP809" s="124">
        <f>VLOOKUP(C809,'9'!$B$2:$H$1187,6,FALSE)</f>
        <v>5</v>
      </c>
      <c r="AQ809" s="122"/>
      <c r="AR809" s="123"/>
      <c r="AS809" s="139"/>
      <c r="AT809" s="124"/>
      <c r="AU809" s="122"/>
      <c r="AV809" s="123"/>
      <c r="AW809" s="139"/>
      <c r="AX809" s="124"/>
    </row>
    <row r="810" spans="1:50">
      <c r="A810" s="245">
        <f>IF(D810=0," ",RANK(D810,$D$3:$D$1041,0))</f>
        <v>808</v>
      </c>
      <c r="B810" s="246">
        <v>808</v>
      </c>
      <c r="C810" s="107" t="s">
        <v>1886</v>
      </c>
      <c r="D810" s="115">
        <f>I810+M810+Q810+U810+Y810+AC810+AG810+AK810+AO810+AW810+AS810</f>
        <v>4.5</v>
      </c>
      <c r="E810" s="115">
        <f>J810+N810+R810+V810+Z810+AD810+AH810+AL810+AP810+AX810+AT810</f>
        <v>5</v>
      </c>
      <c r="F810" s="119">
        <f>COUNTA(H810,L810,P810,T810,X810,AB810,AF810,AJ810,AN810,AV810,AR810)</f>
        <v>1</v>
      </c>
      <c r="G810" s="125"/>
      <c r="H810" s="5"/>
      <c r="I810" s="140"/>
      <c r="J810" s="126"/>
      <c r="K810" s="121"/>
      <c r="L810" s="5"/>
      <c r="M810" s="140"/>
      <c r="N810" s="130"/>
      <c r="O810" s="125"/>
      <c r="P810" s="5"/>
      <c r="Q810" s="140"/>
      <c r="R810" s="126"/>
      <c r="S810" s="121">
        <f>VLOOKUP(C810,'4'!$B$2:$I$1053,3,FALSE)</f>
        <v>2.0787037037037038E-2</v>
      </c>
      <c r="T810" s="5">
        <f>VLOOKUP(C810,'4'!$B$2:$I$1053,4,FALSE)</f>
        <v>89</v>
      </c>
      <c r="U810" s="140">
        <f>VLOOKUP(T810,Баллы!$A$2:$B$101,2)+V810/2</f>
        <v>4.5</v>
      </c>
      <c r="V810" s="130">
        <f>VLOOKUP(C810,'4'!$B$2:$I$1053,6,FALSE)</f>
        <v>5</v>
      </c>
      <c r="W810" s="136"/>
      <c r="X810" s="5"/>
      <c r="Y810" s="140"/>
      <c r="Z810" s="126"/>
      <c r="AA810" s="171"/>
      <c r="AB810" s="5"/>
      <c r="AC810" s="140"/>
      <c r="AD810" s="130"/>
      <c r="AE810" s="136"/>
      <c r="AF810" s="5"/>
      <c r="AG810" s="140"/>
      <c r="AH810" s="126"/>
      <c r="AI810" s="155"/>
      <c r="AJ810" s="123"/>
      <c r="AK810" s="139"/>
      <c r="AL810" s="124"/>
      <c r="AM810" s="155"/>
      <c r="AN810" s="123"/>
      <c r="AO810" s="139"/>
      <c r="AP810" s="124"/>
      <c r="AQ810" s="122"/>
      <c r="AR810" s="123"/>
      <c r="AS810" s="139"/>
      <c r="AT810" s="124"/>
      <c r="AU810" s="122"/>
      <c r="AV810" s="123"/>
      <c r="AW810" s="139"/>
      <c r="AX810" s="124"/>
    </row>
    <row r="811" spans="1:50">
      <c r="A811" s="245">
        <f>IF(D811=0," ",RANK(D811,$D$3:$D$1041,0))</f>
        <v>809</v>
      </c>
      <c r="B811" s="246">
        <v>809</v>
      </c>
      <c r="C811" s="104" t="s">
        <v>867</v>
      </c>
      <c r="D811" s="115">
        <f>I811+M811+Q811+U811+Y811+AC811+AG811+AK811+AO811+AW811+AS811</f>
        <v>3.5</v>
      </c>
      <c r="E811" s="115">
        <f>J811+N811+R811+V811+Z811+AD811+AH811+AL811+AP811+AX811+AT811</f>
        <v>5</v>
      </c>
      <c r="F811" s="119">
        <f>COUNTA(H811,L811,P811,T811,X811,AB811,AF811,AJ811,AN811,AV811,AR811)</f>
        <v>1</v>
      </c>
      <c r="G811" s="125"/>
      <c r="H811" s="5"/>
      <c r="I811" s="140"/>
      <c r="J811" s="126"/>
      <c r="K811" s="121">
        <f>VLOOKUP(C811,'2'!$B$101:$H$575,3,FALSE)</f>
        <v>3.861111111111111E-2</v>
      </c>
      <c r="L811" s="5">
        <f>VLOOKUP(C811,'2'!$B$101:$H$575,4,FALSE)</f>
        <v>90</v>
      </c>
      <c r="M811" s="140">
        <f>VLOOKUP(L811,Баллы!$A$2:$B$101,2)+N811/2</f>
        <v>3.5</v>
      </c>
      <c r="N811" s="130">
        <f>VLOOKUP(C811,'2'!$B$101:$H$575,6,FALSE)</f>
        <v>5</v>
      </c>
      <c r="O811" s="125"/>
      <c r="P811" s="5"/>
      <c r="Q811" s="140"/>
      <c r="R811" s="126"/>
      <c r="S811" s="121"/>
      <c r="T811" s="5"/>
      <c r="U811" s="140"/>
      <c r="V811" s="130"/>
      <c r="W811" s="136"/>
      <c r="X811" s="5"/>
      <c r="Y811" s="140"/>
      <c r="Z811" s="126"/>
      <c r="AA811" s="171"/>
      <c r="AB811" s="5"/>
      <c r="AC811" s="140"/>
      <c r="AD811" s="130"/>
      <c r="AE811" s="136"/>
      <c r="AF811" s="5"/>
      <c r="AG811" s="140"/>
      <c r="AH811" s="126"/>
      <c r="AI811" s="155"/>
      <c r="AJ811" s="123"/>
      <c r="AK811" s="139"/>
      <c r="AL811" s="124"/>
      <c r="AM811" s="155"/>
      <c r="AN811" s="123"/>
      <c r="AO811" s="139"/>
      <c r="AP811" s="124"/>
      <c r="AQ811" s="122"/>
      <c r="AR811" s="123"/>
      <c r="AS811" s="139"/>
      <c r="AT811" s="124"/>
      <c r="AU811" s="122"/>
      <c r="AV811" s="123"/>
      <c r="AW811" s="139"/>
      <c r="AX811" s="124"/>
    </row>
    <row r="812" spans="1:50">
      <c r="A812" s="245">
        <f>IF(D812=0," ",RANK(D812,$D$3:$D$1041,0))</f>
        <v>809</v>
      </c>
      <c r="B812" s="246">
        <v>809</v>
      </c>
      <c r="C812" s="104" t="s">
        <v>2680</v>
      </c>
      <c r="D812" s="115">
        <f>I812+M812+Q812+U812+Y812+AC812+AG812+AK812+AO812+AW812+AS812</f>
        <v>3.5</v>
      </c>
      <c r="E812" s="115">
        <f>J812+N812+R812+V812+Z812+AD812+AH812+AL812+AP812+AX812+AT812</f>
        <v>5</v>
      </c>
      <c r="F812" s="119">
        <f>COUNTA(H812,L812,P812,T812,X812,AB812,AF812,AJ812,AN812,AV812,AR812)</f>
        <v>1</v>
      </c>
      <c r="G812" s="125"/>
      <c r="H812" s="5"/>
      <c r="I812" s="140"/>
      <c r="J812" s="126"/>
      <c r="K812" s="121">
        <f>VLOOKUP(C812,'2'!$B$101:$H$575,3,FALSE)</f>
        <v>3.9282407407407412E-2</v>
      </c>
      <c r="L812" s="5">
        <f>VLOOKUP(C812,'2'!$B$101:$H$575,4,FALSE)</f>
        <v>91</v>
      </c>
      <c r="M812" s="140">
        <f>VLOOKUP(L812,Баллы!$A$2:$B$101,2)+N812/2</f>
        <v>3.5</v>
      </c>
      <c r="N812" s="130">
        <f>VLOOKUP(C812,'2'!$B$101:$H$575,6,FALSE)</f>
        <v>5</v>
      </c>
      <c r="O812" s="125"/>
      <c r="P812" s="5"/>
      <c r="Q812" s="140"/>
      <c r="R812" s="126"/>
      <c r="S812" s="121"/>
      <c r="T812" s="5"/>
      <c r="U812" s="140"/>
      <c r="V812" s="130"/>
      <c r="W812" s="136"/>
      <c r="X812" s="5"/>
      <c r="Y812" s="140"/>
      <c r="Z812" s="126"/>
      <c r="AA812" s="171"/>
      <c r="AB812" s="5"/>
      <c r="AC812" s="140"/>
      <c r="AD812" s="130"/>
      <c r="AE812" s="136"/>
      <c r="AF812" s="5"/>
      <c r="AG812" s="140"/>
      <c r="AH812" s="126"/>
      <c r="AI812" s="155"/>
      <c r="AJ812" s="123"/>
      <c r="AK812" s="139"/>
      <c r="AL812" s="124"/>
      <c r="AM812" s="155"/>
      <c r="AN812" s="123"/>
      <c r="AO812" s="139"/>
      <c r="AP812" s="124"/>
      <c r="AQ812" s="122"/>
      <c r="AR812" s="123"/>
      <c r="AS812" s="139"/>
      <c r="AT812" s="124"/>
      <c r="AU812" s="122"/>
      <c r="AV812" s="123"/>
      <c r="AW812" s="139"/>
      <c r="AX812" s="124"/>
    </row>
    <row r="813" spans="1:50">
      <c r="A813" s="245">
        <f>IF(D813=0," ",RANK(D813,$D$3:$D$1041,0))</f>
        <v>809</v>
      </c>
      <c r="B813" s="246">
        <v>809</v>
      </c>
      <c r="C813" s="107" t="s">
        <v>1576</v>
      </c>
      <c r="D813" s="115">
        <f>I813+M813+Q813+U813+Y813+AC813+AG813+AK813+AO813+AW813+AS813</f>
        <v>3.5</v>
      </c>
      <c r="E813" s="115">
        <f>J813+N813+R813+V813+Z813+AD813+AH813+AL813+AP813+AX813+AT813</f>
        <v>5</v>
      </c>
      <c r="F813" s="119">
        <f>COUNTA(H813,L813,P813,T813,X813,AB813,AF813,AJ813,AN813,AV813,AR813)</f>
        <v>1</v>
      </c>
      <c r="G813" s="125"/>
      <c r="H813" s="5"/>
      <c r="I813" s="140"/>
      <c r="J813" s="126"/>
      <c r="K813" s="121"/>
      <c r="L813" s="5"/>
      <c r="M813" s="140"/>
      <c r="N813" s="130"/>
      <c r="O813" s="125"/>
      <c r="P813" s="5"/>
      <c r="Q813" s="140"/>
      <c r="R813" s="126"/>
      <c r="S813" s="121">
        <f>VLOOKUP(C813,'4'!$B$2:$I$1053,3,FALSE)</f>
        <v>2.2858796296296297E-2</v>
      </c>
      <c r="T813" s="5">
        <f>VLOOKUP(C813,'4'!$B$2:$I$1053,4,FALSE)</f>
        <v>141</v>
      </c>
      <c r="U813" s="140">
        <f>VLOOKUP(T813,Баллы!$A$2:$B$101,2)+V813/2</f>
        <v>3.5</v>
      </c>
      <c r="V813" s="130">
        <f>VLOOKUP(C813,'4'!$B$2:$I$1053,6,FALSE)</f>
        <v>5</v>
      </c>
      <c r="W813" s="136"/>
      <c r="X813" s="5"/>
      <c r="Y813" s="140"/>
      <c r="Z813" s="126"/>
      <c r="AA813" s="171"/>
      <c r="AB813" s="5"/>
      <c r="AC813" s="140"/>
      <c r="AD813" s="130"/>
      <c r="AE813" s="136"/>
      <c r="AF813" s="5"/>
      <c r="AG813" s="140"/>
      <c r="AH813" s="126"/>
      <c r="AI813" s="155"/>
      <c r="AJ813" s="123"/>
      <c r="AK813" s="139"/>
      <c r="AL813" s="124"/>
      <c r="AM813" s="155"/>
      <c r="AN813" s="123"/>
      <c r="AO813" s="139"/>
      <c r="AP813" s="124"/>
      <c r="AQ813" s="122"/>
      <c r="AR813" s="123"/>
      <c r="AS813" s="139"/>
      <c r="AT813" s="124"/>
      <c r="AU813" s="122"/>
      <c r="AV813" s="123"/>
      <c r="AW813" s="139"/>
      <c r="AX813" s="124"/>
    </row>
    <row r="814" spans="1:50">
      <c r="A814" s="245">
        <f>IF(D814=0," ",RANK(D814,$D$3:$D$1041,0))</f>
        <v>809</v>
      </c>
      <c r="B814" s="246">
        <v>809</v>
      </c>
      <c r="C814" s="107" t="s">
        <v>2282</v>
      </c>
      <c r="D814" s="115">
        <f>I814+M814+Q814+U814+Y814+AC814+AG814+AK814+AO814+AW814+AS814</f>
        <v>3.5</v>
      </c>
      <c r="E814" s="115">
        <f>J814+N814+R814+V814+Z814+AD814+AH814+AL814+AP814+AX814+AT814</f>
        <v>5</v>
      </c>
      <c r="F814" s="119">
        <f>COUNTA(H814,L814,P814,T814,X814,AB814,AF814,AJ814,AN814,AV814,AR814)</f>
        <v>1</v>
      </c>
      <c r="G814" s="125"/>
      <c r="H814" s="5"/>
      <c r="I814" s="140"/>
      <c r="J814" s="126"/>
      <c r="K814" s="121"/>
      <c r="L814" s="5"/>
      <c r="M814" s="140"/>
      <c r="N814" s="130"/>
      <c r="O814" s="125"/>
      <c r="P814" s="5"/>
      <c r="Q814" s="140"/>
      <c r="R814" s="126"/>
      <c r="S814" s="121">
        <f>VLOOKUP(C814,'4'!$B$2:$I$1053,3,FALSE)</f>
        <v>2.3703703703703703E-2</v>
      </c>
      <c r="T814" s="5">
        <f>VLOOKUP(C814,'4'!$B$2:$I$1053,4,FALSE)</f>
        <v>167</v>
      </c>
      <c r="U814" s="140">
        <f>VLOOKUP(T814,Баллы!$A$2:$B$101,2)+V814/2</f>
        <v>3.5</v>
      </c>
      <c r="V814" s="130">
        <f>VLOOKUP(C814,'4'!$B$2:$I$1053,6,FALSE)</f>
        <v>5</v>
      </c>
      <c r="W814" s="136"/>
      <c r="X814" s="5"/>
      <c r="Y814" s="140"/>
      <c r="Z814" s="126"/>
      <c r="AA814" s="171"/>
      <c r="AB814" s="5"/>
      <c r="AC814" s="140"/>
      <c r="AD814" s="130"/>
      <c r="AE814" s="136"/>
      <c r="AF814" s="5"/>
      <c r="AG814" s="140"/>
      <c r="AH814" s="126"/>
      <c r="AI814" s="155"/>
      <c r="AJ814" s="123"/>
      <c r="AK814" s="139"/>
      <c r="AL814" s="124"/>
      <c r="AM814" s="155"/>
      <c r="AN814" s="123"/>
      <c r="AO814" s="139"/>
      <c r="AP814" s="124"/>
      <c r="AQ814" s="122"/>
      <c r="AR814" s="123"/>
      <c r="AS814" s="139"/>
      <c r="AT814" s="124"/>
      <c r="AU814" s="122"/>
      <c r="AV814" s="123"/>
      <c r="AW814" s="139"/>
      <c r="AX814" s="124"/>
    </row>
    <row r="815" spans="1:50">
      <c r="A815" s="245">
        <f>IF(D815=0," ",RANK(D815,$D$3:$D$1041,0))</f>
        <v>809</v>
      </c>
      <c r="B815" s="246">
        <v>809</v>
      </c>
      <c r="C815" s="107" t="s">
        <v>1713</v>
      </c>
      <c r="D815" s="115">
        <f>I815+M815+Q815+U815+Y815+AC815+AG815+AK815+AO815+AW815+AS815</f>
        <v>3.5</v>
      </c>
      <c r="E815" s="115">
        <f>J815+N815+R815+V815+Z815+AD815+AH815+AL815+AP815+AX815+AT815</f>
        <v>5</v>
      </c>
      <c r="F815" s="119">
        <f>COUNTA(H815,L815,P815,T815,X815,AB815,AF815,AJ815,AN815,AV815,AR815)</f>
        <v>1</v>
      </c>
      <c r="G815" s="125"/>
      <c r="H815" s="5"/>
      <c r="I815" s="140"/>
      <c r="J815" s="126"/>
      <c r="K815" s="121"/>
      <c r="L815" s="5"/>
      <c r="M815" s="140"/>
      <c r="N815" s="130"/>
      <c r="O815" s="125"/>
      <c r="P815" s="5"/>
      <c r="Q815" s="140"/>
      <c r="R815" s="126"/>
      <c r="S815" s="121">
        <f>VLOOKUP(C815,'4'!$B$2:$I$1053,3,FALSE)</f>
        <v>2.0844907407407406E-2</v>
      </c>
      <c r="T815" s="5">
        <f>VLOOKUP(C815,'4'!$B$2:$I$1053,4,FALSE)</f>
        <v>90</v>
      </c>
      <c r="U815" s="140">
        <f>VLOOKUP(T815,Баллы!$A$2:$B$101,2)+V815/2</f>
        <v>3.5</v>
      </c>
      <c r="V815" s="130">
        <f>VLOOKUP(C815,'4'!$B$2:$I$1053,6,FALSE)</f>
        <v>5</v>
      </c>
      <c r="W815" s="136"/>
      <c r="X815" s="5"/>
      <c r="Y815" s="140"/>
      <c r="Z815" s="126"/>
      <c r="AA815" s="171"/>
      <c r="AB815" s="5"/>
      <c r="AC815" s="140"/>
      <c r="AD815" s="130"/>
      <c r="AE815" s="136"/>
      <c r="AF815" s="5"/>
      <c r="AG815" s="140"/>
      <c r="AH815" s="126"/>
      <c r="AI815" s="155"/>
      <c r="AJ815" s="123"/>
      <c r="AK815" s="139"/>
      <c r="AL815" s="124"/>
      <c r="AM815" s="155"/>
      <c r="AN815" s="123"/>
      <c r="AO815" s="139"/>
      <c r="AP815" s="124"/>
      <c r="AQ815" s="122"/>
      <c r="AR815" s="123"/>
      <c r="AS815" s="139"/>
      <c r="AT815" s="124"/>
      <c r="AU815" s="122"/>
      <c r="AV815" s="123"/>
      <c r="AW815" s="139"/>
      <c r="AX815" s="124"/>
    </row>
    <row r="816" spans="1:50">
      <c r="A816" s="245">
        <f>IF(D816=0," ",RANK(D816,$D$3:$D$1041,0))</f>
        <v>809</v>
      </c>
      <c r="B816" s="246">
        <v>809</v>
      </c>
      <c r="C816" s="107" t="s">
        <v>2309</v>
      </c>
      <c r="D816" s="115">
        <f>I816+M816+Q816+U816+Y816+AC816+AG816+AK816+AO816+AW816+AS816</f>
        <v>3.5</v>
      </c>
      <c r="E816" s="115">
        <f>J816+N816+R816+V816+Z816+AD816+AH816+AL816+AP816+AX816+AT816</f>
        <v>5</v>
      </c>
      <c r="F816" s="119">
        <f>COUNTA(H816,L816,P816,T816,X816,AB816,AF816,AJ816,AN816,AV816,AR816)</f>
        <v>1</v>
      </c>
      <c r="G816" s="125"/>
      <c r="H816" s="5"/>
      <c r="I816" s="140"/>
      <c r="J816" s="126"/>
      <c r="K816" s="121"/>
      <c r="L816" s="5"/>
      <c r="M816" s="140"/>
      <c r="N816" s="130"/>
      <c r="O816" s="125"/>
      <c r="P816" s="5"/>
      <c r="Q816" s="140"/>
      <c r="R816" s="126"/>
      <c r="S816" s="121">
        <f>VLOOKUP(C816,'4'!$B$2:$I$1053,3,FALSE)</f>
        <v>2.0949074074074075E-2</v>
      </c>
      <c r="T816" s="5">
        <f>VLOOKUP(C816,'4'!$B$2:$I$1053,4,FALSE)</f>
        <v>93</v>
      </c>
      <c r="U816" s="140">
        <f>VLOOKUP(T816,Баллы!$A$2:$B$101,2)+V816/2</f>
        <v>3.5</v>
      </c>
      <c r="V816" s="130">
        <f>VLOOKUP(C816,'4'!$B$2:$I$1053,6,FALSE)</f>
        <v>5</v>
      </c>
      <c r="W816" s="136"/>
      <c r="X816" s="5"/>
      <c r="Y816" s="140"/>
      <c r="Z816" s="126"/>
      <c r="AA816" s="171"/>
      <c r="AB816" s="5"/>
      <c r="AC816" s="140"/>
      <c r="AD816" s="130"/>
      <c r="AE816" s="136"/>
      <c r="AF816" s="5"/>
      <c r="AG816" s="140"/>
      <c r="AH816" s="126"/>
      <c r="AI816" s="155"/>
      <c r="AJ816" s="123"/>
      <c r="AK816" s="139"/>
      <c r="AL816" s="124"/>
      <c r="AM816" s="155"/>
      <c r="AN816" s="123"/>
      <c r="AO816" s="139"/>
      <c r="AP816" s="124"/>
      <c r="AQ816" s="122"/>
      <c r="AR816" s="123"/>
      <c r="AS816" s="139"/>
      <c r="AT816" s="124"/>
      <c r="AU816" s="122"/>
      <c r="AV816" s="123"/>
      <c r="AW816" s="139"/>
      <c r="AX816" s="124"/>
    </row>
    <row r="817" spans="1:50">
      <c r="A817" s="245">
        <f>IF(D817=0," ",RANK(D817,$D$3:$D$1041,0))</f>
        <v>809</v>
      </c>
      <c r="B817" s="246">
        <v>809</v>
      </c>
      <c r="C817" s="107" t="s">
        <v>1827</v>
      </c>
      <c r="D817" s="115">
        <f>I817+M817+Q817+U817+Y817+AC817+AG817+AK817+AO817+AW817+AS817</f>
        <v>3.5</v>
      </c>
      <c r="E817" s="115">
        <f>J817+N817+R817+V817+Z817+AD817+AH817+AL817+AP817+AX817+AT817</f>
        <v>5</v>
      </c>
      <c r="F817" s="119">
        <f>COUNTA(H817,L817,P817,T817,X817,AB817,AF817,AJ817,AN817,AV817,AR817)</f>
        <v>1</v>
      </c>
      <c r="G817" s="125"/>
      <c r="H817" s="5"/>
      <c r="I817" s="140"/>
      <c r="J817" s="126"/>
      <c r="K817" s="121"/>
      <c r="L817" s="5"/>
      <c r="M817" s="140"/>
      <c r="N817" s="130"/>
      <c r="O817" s="125"/>
      <c r="P817" s="5"/>
      <c r="Q817" s="140"/>
      <c r="R817" s="126"/>
      <c r="S817" s="121">
        <f>VLOOKUP(C817,'4'!$B$2:$I$1053,3,FALSE)</f>
        <v>2.1006944444444446E-2</v>
      </c>
      <c r="T817" s="5">
        <f>VLOOKUP(C817,'4'!$B$2:$I$1053,4,FALSE)</f>
        <v>94</v>
      </c>
      <c r="U817" s="140">
        <f>VLOOKUP(T817,Баллы!$A$2:$B$101,2)+V817/2</f>
        <v>3.5</v>
      </c>
      <c r="V817" s="130">
        <f>VLOOKUP(C817,'4'!$B$2:$I$1053,6,FALSE)</f>
        <v>5</v>
      </c>
      <c r="W817" s="136"/>
      <c r="X817" s="5"/>
      <c r="Y817" s="140"/>
      <c r="Z817" s="126"/>
      <c r="AA817" s="171"/>
      <c r="AB817" s="5"/>
      <c r="AC817" s="140"/>
      <c r="AD817" s="130"/>
      <c r="AE817" s="136"/>
      <c r="AF817" s="5"/>
      <c r="AG817" s="140"/>
      <c r="AH817" s="126"/>
      <c r="AI817" s="155"/>
      <c r="AJ817" s="123"/>
      <c r="AK817" s="139"/>
      <c r="AL817" s="124"/>
      <c r="AM817" s="155"/>
      <c r="AN817" s="123"/>
      <c r="AO817" s="139"/>
      <c r="AP817" s="124"/>
      <c r="AQ817" s="122"/>
      <c r="AR817" s="123"/>
      <c r="AS817" s="139"/>
      <c r="AT817" s="124"/>
      <c r="AU817" s="122"/>
      <c r="AV817" s="123"/>
      <c r="AW817" s="139"/>
      <c r="AX817" s="124"/>
    </row>
    <row r="818" spans="1:50">
      <c r="A818" s="245">
        <f>IF(D818=0," ",RANK(D818,$D$3:$D$1041,0))</f>
        <v>809</v>
      </c>
      <c r="B818" s="246">
        <v>809</v>
      </c>
      <c r="C818" s="107" t="s">
        <v>2406</v>
      </c>
      <c r="D818" s="115">
        <f>I818+M818+Q818+U818+Y818+AC818+AG818+AK818+AO818+AW818+AS818</f>
        <v>3.5</v>
      </c>
      <c r="E818" s="115">
        <f>J818+N818+R818+V818+Z818+AD818+AH818+AL818+AP818+AX818+AT818</f>
        <v>5</v>
      </c>
      <c r="F818" s="119">
        <f>COUNTA(H818,L818,P818,T818,X818,AB818,AF818,AJ818,AN818,AV818,AR818)</f>
        <v>1</v>
      </c>
      <c r="G818" s="125"/>
      <c r="H818" s="5"/>
      <c r="I818" s="140"/>
      <c r="J818" s="126"/>
      <c r="K818" s="121"/>
      <c r="L818" s="5"/>
      <c r="M818" s="140"/>
      <c r="N818" s="130"/>
      <c r="O818" s="125"/>
      <c r="P818" s="5"/>
      <c r="Q818" s="140"/>
      <c r="R818" s="126"/>
      <c r="S818" s="121">
        <f>VLOOKUP(C818,'4'!$B$2:$I$1053,3,FALSE)</f>
        <v>2.105324074074074E-2</v>
      </c>
      <c r="T818" s="5">
        <f>VLOOKUP(C818,'4'!$B$2:$I$1053,4,FALSE)</f>
        <v>95</v>
      </c>
      <c r="U818" s="140">
        <f>VLOOKUP(T818,Баллы!$A$2:$B$101,2)+V818/2</f>
        <v>3.5</v>
      </c>
      <c r="V818" s="130">
        <f>VLOOKUP(C818,'4'!$B$2:$I$1053,6,FALSE)</f>
        <v>5</v>
      </c>
      <c r="W818" s="136"/>
      <c r="X818" s="5"/>
      <c r="Y818" s="140"/>
      <c r="Z818" s="126"/>
      <c r="AA818" s="171"/>
      <c r="AB818" s="5"/>
      <c r="AC818" s="140"/>
      <c r="AD818" s="130"/>
      <c r="AE818" s="136"/>
      <c r="AF818" s="5"/>
      <c r="AG818" s="140"/>
      <c r="AH818" s="126"/>
      <c r="AI818" s="155"/>
      <c r="AJ818" s="123"/>
      <c r="AK818" s="139"/>
      <c r="AL818" s="124"/>
      <c r="AM818" s="155"/>
      <c r="AN818" s="123"/>
      <c r="AO818" s="139"/>
      <c r="AP818" s="124"/>
      <c r="AQ818" s="122"/>
      <c r="AR818" s="123"/>
      <c r="AS818" s="139"/>
      <c r="AT818" s="124"/>
      <c r="AU818" s="122"/>
      <c r="AV818" s="123"/>
      <c r="AW818" s="139"/>
      <c r="AX818" s="124"/>
    </row>
    <row r="819" spans="1:50">
      <c r="A819" s="245">
        <f>IF(D819=0," ",RANK(D819,$D$3:$D$1041,0))</f>
        <v>809</v>
      </c>
      <c r="B819" s="246">
        <v>809</v>
      </c>
      <c r="C819" s="107" t="s">
        <v>2380</v>
      </c>
      <c r="D819" s="115">
        <f>I819+M819+Q819+U819+Y819+AC819+AG819+AK819+AO819+AW819+AS819</f>
        <v>3.5</v>
      </c>
      <c r="E819" s="115">
        <f>J819+N819+R819+V819+Z819+AD819+AH819+AL819+AP819+AX819+AT819</f>
        <v>5</v>
      </c>
      <c r="F819" s="119">
        <f>COUNTA(H819,L819,P819,T819,X819,AB819,AF819,AJ819,AN819,AV819,AR819)</f>
        <v>1</v>
      </c>
      <c r="G819" s="125"/>
      <c r="H819" s="5"/>
      <c r="I819" s="140"/>
      <c r="J819" s="126"/>
      <c r="K819" s="121"/>
      <c r="L819" s="5"/>
      <c r="M819" s="140"/>
      <c r="N819" s="130"/>
      <c r="O819" s="125"/>
      <c r="P819" s="5"/>
      <c r="Q819" s="140"/>
      <c r="R819" s="126"/>
      <c r="S819" s="121">
        <f>VLOOKUP(C819,'4'!$B$2:$I$1053,3,FALSE)</f>
        <v>2.1215277777777777E-2</v>
      </c>
      <c r="T819" s="5">
        <f>VLOOKUP(C819,'4'!$B$2:$I$1053,4,FALSE)</f>
        <v>99</v>
      </c>
      <c r="U819" s="140">
        <f>VLOOKUP(T819,Баллы!$A$2:$B$101,2)+V819/2</f>
        <v>3.5</v>
      </c>
      <c r="V819" s="130">
        <f>VLOOKUP(C819,'4'!$B$2:$I$1053,6,FALSE)</f>
        <v>5</v>
      </c>
      <c r="W819" s="136"/>
      <c r="X819" s="5"/>
      <c r="Y819" s="140"/>
      <c r="Z819" s="126"/>
      <c r="AA819" s="171"/>
      <c r="AB819" s="5"/>
      <c r="AC819" s="140"/>
      <c r="AD819" s="130"/>
      <c r="AE819" s="136"/>
      <c r="AF819" s="5"/>
      <c r="AG819" s="140"/>
      <c r="AH819" s="126"/>
      <c r="AI819" s="155"/>
      <c r="AJ819" s="123"/>
      <c r="AK819" s="139"/>
      <c r="AL819" s="124"/>
      <c r="AM819" s="155"/>
      <c r="AN819" s="123"/>
      <c r="AO819" s="139"/>
      <c r="AP819" s="124"/>
      <c r="AQ819" s="122"/>
      <c r="AR819" s="123"/>
      <c r="AS819" s="139"/>
      <c r="AT819" s="124"/>
      <c r="AU819" s="122"/>
      <c r="AV819" s="123"/>
      <c r="AW819" s="139"/>
      <c r="AX819" s="124"/>
    </row>
    <row r="820" spans="1:50">
      <c r="A820" s="245">
        <f>IF(D820=0," ",RANK(D820,$D$3:$D$1041,0))</f>
        <v>809</v>
      </c>
      <c r="B820" s="246">
        <v>809</v>
      </c>
      <c r="C820" s="107" t="s">
        <v>1874</v>
      </c>
      <c r="D820" s="115">
        <f>I820+M820+Q820+U820+Y820+AC820+AG820+AK820+AO820+AW820+AS820</f>
        <v>3.5</v>
      </c>
      <c r="E820" s="115">
        <f>J820+N820+R820+V820+Z820+AD820+AH820+AL820+AP820+AX820+AT820</f>
        <v>5</v>
      </c>
      <c r="F820" s="119">
        <f>COUNTA(H820,L820,P820,T820,X820,AB820,AF820,AJ820,AN820,AV820,AR820)</f>
        <v>1</v>
      </c>
      <c r="G820" s="125"/>
      <c r="H820" s="5"/>
      <c r="I820" s="140"/>
      <c r="J820" s="126"/>
      <c r="K820" s="121"/>
      <c r="L820" s="5"/>
      <c r="M820" s="140"/>
      <c r="N820" s="130"/>
      <c r="O820" s="125"/>
      <c r="P820" s="5"/>
      <c r="Q820" s="140"/>
      <c r="R820" s="126"/>
      <c r="S820" s="121">
        <f>VLOOKUP(C820,'4'!$B$2:$I$1053,3,FALSE)</f>
        <v>2.1261574074074075E-2</v>
      </c>
      <c r="T820" s="5">
        <f>VLOOKUP(C820,'4'!$B$2:$I$1053,4,FALSE)</f>
        <v>100</v>
      </c>
      <c r="U820" s="140">
        <f>VLOOKUP(T820,Баллы!$A$2:$B$101,2)+V820/2</f>
        <v>3.5</v>
      </c>
      <c r="V820" s="130">
        <f>VLOOKUP(C820,'4'!$B$2:$I$1053,6,FALSE)</f>
        <v>5</v>
      </c>
      <c r="W820" s="136"/>
      <c r="X820" s="5"/>
      <c r="Y820" s="140"/>
      <c r="Z820" s="126"/>
      <c r="AA820" s="171"/>
      <c r="AB820" s="5"/>
      <c r="AC820" s="140"/>
      <c r="AD820" s="130"/>
      <c r="AE820" s="136"/>
      <c r="AF820" s="5"/>
      <c r="AG820" s="140"/>
      <c r="AH820" s="126"/>
      <c r="AI820" s="155"/>
      <c r="AJ820" s="123"/>
      <c r="AK820" s="139"/>
      <c r="AL820" s="124"/>
      <c r="AM820" s="155"/>
      <c r="AN820" s="123"/>
      <c r="AO820" s="139"/>
      <c r="AP820" s="124"/>
      <c r="AQ820" s="122"/>
      <c r="AR820" s="123"/>
      <c r="AS820" s="139"/>
      <c r="AT820" s="124"/>
      <c r="AU820" s="122"/>
      <c r="AV820" s="123"/>
      <c r="AW820" s="139"/>
      <c r="AX820" s="124"/>
    </row>
    <row r="821" spans="1:50">
      <c r="A821" s="245">
        <f>IF(D821=0," ",RANK(D821,$D$3:$D$1041,0))</f>
        <v>809</v>
      </c>
      <c r="B821" s="246">
        <v>809</v>
      </c>
      <c r="C821" s="107" t="s">
        <v>1521</v>
      </c>
      <c r="D821" s="115">
        <f>I821+M821+Q821+U821+Y821+AC821+AG821+AK821+AO821+AW821+AS821</f>
        <v>3.5</v>
      </c>
      <c r="E821" s="115">
        <f>J821+N821+R821+V821+Z821+AD821+AH821+AL821+AP821+AX821+AT821</f>
        <v>5</v>
      </c>
      <c r="F821" s="119">
        <f>COUNTA(H821,L821,P821,T821,X821,AB821,AF821,AJ821,AN821,AV821,AR821)</f>
        <v>1</v>
      </c>
      <c r="G821" s="125"/>
      <c r="H821" s="5"/>
      <c r="I821" s="140"/>
      <c r="J821" s="126"/>
      <c r="K821" s="121"/>
      <c r="L821" s="5"/>
      <c r="M821" s="140"/>
      <c r="N821" s="130"/>
      <c r="O821" s="125"/>
      <c r="P821" s="5"/>
      <c r="Q821" s="140"/>
      <c r="R821" s="126"/>
      <c r="S821" s="121">
        <f>VLOOKUP(C821,'4'!$B$2:$I$1053,3,FALSE)</f>
        <v>2.133101851851852E-2</v>
      </c>
      <c r="T821" s="5">
        <f>VLOOKUP(C821,'4'!$B$2:$I$1053,4,FALSE)</f>
        <v>102</v>
      </c>
      <c r="U821" s="140">
        <f>VLOOKUP(T821,Баллы!$A$2:$B$101,2)+V821/2</f>
        <v>3.5</v>
      </c>
      <c r="V821" s="130">
        <f>VLOOKUP(C821,'4'!$B$2:$I$1053,6,FALSE)</f>
        <v>5</v>
      </c>
      <c r="W821" s="136"/>
      <c r="X821" s="5"/>
      <c r="Y821" s="140"/>
      <c r="Z821" s="126"/>
      <c r="AA821" s="171"/>
      <c r="AB821" s="5"/>
      <c r="AC821" s="140"/>
      <c r="AD821" s="130"/>
      <c r="AE821" s="136"/>
      <c r="AF821" s="5"/>
      <c r="AG821" s="140"/>
      <c r="AH821" s="126"/>
      <c r="AI821" s="155"/>
      <c r="AJ821" s="123"/>
      <c r="AK821" s="139"/>
      <c r="AL821" s="124"/>
      <c r="AM821" s="155"/>
      <c r="AN821" s="123"/>
      <c r="AO821" s="139"/>
      <c r="AP821" s="124"/>
      <c r="AQ821" s="122"/>
      <c r="AR821" s="123"/>
      <c r="AS821" s="139"/>
      <c r="AT821" s="124"/>
      <c r="AU821" s="122"/>
      <c r="AV821" s="123"/>
      <c r="AW821" s="139"/>
      <c r="AX821" s="124"/>
    </row>
    <row r="822" spans="1:50">
      <c r="A822" s="245">
        <f>IF(D822=0," ",RANK(D822,$D$3:$D$1041,0))</f>
        <v>809</v>
      </c>
      <c r="B822" s="246">
        <v>809</v>
      </c>
      <c r="C822" s="107" t="s">
        <v>2168</v>
      </c>
      <c r="D822" s="115">
        <f>I822+M822+Q822+U822+Y822+AC822+AG822+AK822+AO822+AW822+AS822</f>
        <v>3.5</v>
      </c>
      <c r="E822" s="115">
        <f>J822+N822+R822+V822+Z822+AD822+AH822+AL822+AP822+AX822+AT822</f>
        <v>5</v>
      </c>
      <c r="F822" s="119">
        <f>COUNTA(H822,L822,P822,T822,X822,AB822,AF822,AJ822,AN822,AV822,AR822)</f>
        <v>1</v>
      </c>
      <c r="G822" s="125"/>
      <c r="H822" s="5"/>
      <c r="I822" s="140"/>
      <c r="J822" s="126"/>
      <c r="K822" s="121"/>
      <c r="L822" s="5"/>
      <c r="M822" s="140"/>
      <c r="N822" s="130"/>
      <c r="O822" s="125"/>
      <c r="P822" s="5"/>
      <c r="Q822" s="140"/>
      <c r="R822" s="126"/>
      <c r="S822" s="121">
        <f>VLOOKUP(C822,'4'!$B$2:$I$1053,3,FALSE)</f>
        <v>2.1365740740740741E-2</v>
      </c>
      <c r="T822" s="5">
        <f>VLOOKUP(C822,'4'!$B$2:$I$1053,4,FALSE)</f>
        <v>103</v>
      </c>
      <c r="U822" s="140">
        <f>VLOOKUP(T822,Баллы!$A$2:$B$101,2)+V822/2</f>
        <v>3.5</v>
      </c>
      <c r="V822" s="130">
        <f>VLOOKUP(C822,'4'!$B$2:$I$1053,6,FALSE)</f>
        <v>5</v>
      </c>
      <c r="W822" s="136"/>
      <c r="X822" s="5"/>
      <c r="Y822" s="140"/>
      <c r="Z822" s="126"/>
      <c r="AA822" s="171"/>
      <c r="AB822" s="5"/>
      <c r="AC822" s="140"/>
      <c r="AD822" s="130"/>
      <c r="AE822" s="136"/>
      <c r="AF822" s="5"/>
      <c r="AG822" s="140"/>
      <c r="AH822" s="126"/>
      <c r="AI822" s="155"/>
      <c r="AJ822" s="123"/>
      <c r="AK822" s="139"/>
      <c r="AL822" s="124"/>
      <c r="AM822" s="155"/>
      <c r="AN822" s="123"/>
      <c r="AO822" s="139"/>
      <c r="AP822" s="124"/>
      <c r="AQ822" s="122"/>
      <c r="AR822" s="123"/>
      <c r="AS822" s="139"/>
      <c r="AT822" s="124"/>
      <c r="AU822" s="122"/>
      <c r="AV822" s="123"/>
      <c r="AW822" s="139"/>
      <c r="AX822" s="124"/>
    </row>
    <row r="823" spans="1:50">
      <c r="A823" s="245">
        <f>IF(D823=0," ",RANK(D823,$D$3:$D$1041,0))</f>
        <v>809</v>
      </c>
      <c r="B823" s="246">
        <v>809</v>
      </c>
      <c r="C823" s="107" t="s">
        <v>1678</v>
      </c>
      <c r="D823" s="115">
        <f>I823+M823+Q823+U823+Y823+AC823+AG823+AK823+AO823+AW823+AS823</f>
        <v>3.5</v>
      </c>
      <c r="E823" s="115">
        <f>J823+N823+R823+V823+Z823+AD823+AH823+AL823+AP823+AX823+AT823</f>
        <v>5</v>
      </c>
      <c r="F823" s="119">
        <f>COUNTA(H823,L823,P823,T823,X823,AB823,AF823,AJ823,AN823,AV823,AR823)</f>
        <v>1</v>
      </c>
      <c r="G823" s="125"/>
      <c r="H823" s="5"/>
      <c r="I823" s="140"/>
      <c r="J823" s="126"/>
      <c r="K823" s="121"/>
      <c r="L823" s="5"/>
      <c r="M823" s="140"/>
      <c r="N823" s="130"/>
      <c r="O823" s="125"/>
      <c r="P823" s="5"/>
      <c r="Q823" s="140"/>
      <c r="R823" s="126"/>
      <c r="S823" s="121">
        <f>VLOOKUP(C823,'4'!$B$2:$I$1053,3,FALSE)</f>
        <v>2.1435185185185186E-2</v>
      </c>
      <c r="T823" s="5">
        <f>VLOOKUP(C823,'4'!$B$2:$I$1053,4,FALSE)</f>
        <v>104</v>
      </c>
      <c r="U823" s="140">
        <f>VLOOKUP(T823,Баллы!$A$2:$B$101,2)+V823/2</f>
        <v>3.5</v>
      </c>
      <c r="V823" s="130">
        <f>VLOOKUP(C823,'4'!$B$2:$I$1053,6,FALSE)</f>
        <v>5</v>
      </c>
      <c r="W823" s="136"/>
      <c r="X823" s="5"/>
      <c r="Y823" s="140"/>
      <c r="Z823" s="126"/>
      <c r="AA823" s="171"/>
      <c r="AB823" s="5"/>
      <c r="AC823" s="140"/>
      <c r="AD823" s="130"/>
      <c r="AE823" s="136"/>
      <c r="AF823" s="5"/>
      <c r="AG823" s="140"/>
      <c r="AH823" s="126"/>
      <c r="AI823" s="155"/>
      <c r="AJ823" s="123"/>
      <c r="AK823" s="139"/>
      <c r="AL823" s="124"/>
      <c r="AM823" s="155"/>
      <c r="AN823" s="123"/>
      <c r="AO823" s="139"/>
      <c r="AP823" s="124"/>
      <c r="AQ823" s="122"/>
      <c r="AR823" s="123"/>
      <c r="AS823" s="139"/>
      <c r="AT823" s="124"/>
      <c r="AU823" s="122"/>
      <c r="AV823" s="123"/>
      <c r="AW823" s="139"/>
      <c r="AX823" s="124"/>
    </row>
    <row r="824" spans="1:50">
      <c r="A824" s="245">
        <f>IF(D824=0," ",RANK(D824,$D$3:$D$1041,0))</f>
        <v>809</v>
      </c>
      <c r="B824" s="246">
        <v>809</v>
      </c>
      <c r="C824" s="107" t="s">
        <v>1520</v>
      </c>
      <c r="D824" s="115">
        <f>I824+M824+Q824+U824+Y824+AC824+AG824+AK824+AO824+AW824+AS824</f>
        <v>3.5</v>
      </c>
      <c r="E824" s="115">
        <f>J824+N824+R824+V824+Z824+AD824+AH824+AL824+AP824+AX824+AT824</f>
        <v>5</v>
      </c>
      <c r="F824" s="119">
        <f>COUNTA(H824,L824,P824,T824,X824,AB824,AF824,AJ824,AN824,AV824,AR824)</f>
        <v>1</v>
      </c>
      <c r="G824" s="125"/>
      <c r="H824" s="5"/>
      <c r="I824" s="140"/>
      <c r="J824" s="126"/>
      <c r="K824" s="121"/>
      <c r="L824" s="5"/>
      <c r="M824" s="140"/>
      <c r="N824" s="130"/>
      <c r="O824" s="125"/>
      <c r="P824" s="5"/>
      <c r="Q824" s="140"/>
      <c r="R824" s="126"/>
      <c r="S824" s="121">
        <f>VLOOKUP(C824,'4'!$B$2:$I$1053,3,FALSE)</f>
        <v>2.1458333333333333E-2</v>
      </c>
      <c r="T824" s="5">
        <f>VLOOKUP(C824,'4'!$B$2:$I$1053,4,FALSE)</f>
        <v>105</v>
      </c>
      <c r="U824" s="140">
        <f>VLOOKUP(T824,Баллы!$A$2:$B$101,2)+V824/2</f>
        <v>3.5</v>
      </c>
      <c r="V824" s="130">
        <f>VLOOKUP(C824,'4'!$B$2:$I$1053,6,FALSE)</f>
        <v>5</v>
      </c>
      <c r="W824" s="136"/>
      <c r="X824" s="5"/>
      <c r="Y824" s="140"/>
      <c r="Z824" s="126"/>
      <c r="AA824" s="171"/>
      <c r="AB824" s="5"/>
      <c r="AC824" s="140"/>
      <c r="AD824" s="130"/>
      <c r="AE824" s="136"/>
      <c r="AF824" s="5"/>
      <c r="AG824" s="140"/>
      <c r="AH824" s="126"/>
      <c r="AI824" s="155"/>
      <c r="AJ824" s="123"/>
      <c r="AK824" s="139"/>
      <c r="AL824" s="124"/>
      <c r="AM824" s="155"/>
      <c r="AN824" s="123"/>
      <c r="AO824" s="139"/>
      <c r="AP824" s="124"/>
      <c r="AQ824" s="122"/>
      <c r="AR824" s="123"/>
      <c r="AS824" s="139"/>
      <c r="AT824" s="124"/>
      <c r="AU824" s="122"/>
      <c r="AV824" s="123"/>
      <c r="AW824" s="139"/>
      <c r="AX824" s="124"/>
    </row>
    <row r="825" spans="1:50">
      <c r="A825" s="245">
        <f>IF(D825=0," ",RANK(D825,$D$3:$D$1041,0))</f>
        <v>809</v>
      </c>
      <c r="B825" s="246">
        <v>809</v>
      </c>
      <c r="C825" s="107" t="s">
        <v>1457</v>
      </c>
      <c r="D825" s="115">
        <f>I825+M825+Q825+U825+Y825+AC825+AG825+AK825+AO825+AW825+AS825</f>
        <v>3.5</v>
      </c>
      <c r="E825" s="115">
        <f>J825+N825+R825+V825+Z825+AD825+AH825+AL825+AP825+AX825+AT825</f>
        <v>5</v>
      </c>
      <c r="F825" s="119">
        <f>COUNTA(H825,L825,P825,T825,X825,AB825,AF825,AJ825,AN825,AV825,AR825)</f>
        <v>1</v>
      </c>
      <c r="G825" s="125"/>
      <c r="H825" s="5"/>
      <c r="I825" s="140"/>
      <c r="J825" s="126"/>
      <c r="K825" s="121"/>
      <c r="L825" s="5"/>
      <c r="M825" s="140"/>
      <c r="N825" s="130"/>
      <c r="O825" s="125"/>
      <c r="P825" s="5"/>
      <c r="Q825" s="140"/>
      <c r="R825" s="126"/>
      <c r="S825" s="121">
        <f>VLOOKUP(C825,'4'!$B$2:$I$1053,3,FALSE)</f>
        <v>2.1493055555555557E-2</v>
      </c>
      <c r="T825" s="5">
        <f>VLOOKUP(C825,'4'!$B$2:$I$1053,4,FALSE)</f>
        <v>106</v>
      </c>
      <c r="U825" s="140">
        <f>VLOOKUP(T825,Баллы!$A$2:$B$101,2)+V825/2</f>
        <v>3.5</v>
      </c>
      <c r="V825" s="130">
        <f>VLOOKUP(C825,'4'!$B$2:$I$1053,6,FALSE)</f>
        <v>5</v>
      </c>
      <c r="W825" s="136"/>
      <c r="X825" s="5"/>
      <c r="Y825" s="140"/>
      <c r="Z825" s="126"/>
      <c r="AA825" s="171"/>
      <c r="AB825" s="5"/>
      <c r="AC825" s="140"/>
      <c r="AD825" s="130"/>
      <c r="AE825" s="136"/>
      <c r="AF825" s="5"/>
      <c r="AG825" s="140"/>
      <c r="AH825" s="126"/>
      <c r="AI825" s="155"/>
      <c r="AJ825" s="123"/>
      <c r="AK825" s="139"/>
      <c r="AL825" s="124"/>
      <c r="AM825" s="155"/>
      <c r="AN825" s="123"/>
      <c r="AO825" s="139"/>
      <c r="AP825" s="124"/>
      <c r="AQ825" s="122"/>
      <c r="AR825" s="123"/>
      <c r="AS825" s="139"/>
      <c r="AT825" s="124"/>
      <c r="AU825" s="122"/>
      <c r="AV825" s="123"/>
      <c r="AW825" s="139"/>
      <c r="AX825" s="124"/>
    </row>
    <row r="826" spans="1:50">
      <c r="A826" s="245">
        <f>IF(D826=0," ",RANK(D826,$D$3:$D$1041,0))</f>
        <v>809</v>
      </c>
      <c r="B826" s="246">
        <v>809</v>
      </c>
      <c r="C826" s="107" t="s">
        <v>2277</v>
      </c>
      <c r="D826" s="115">
        <f>I826+M826+Q826+U826+Y826+AC826+AG826+AK826+AO826+AW826+AS826</f>
        <v>3.5</v>
      </c>
      <c r="E826" s="115">
        <f>J826+N826+R826+V826+Z826+AD826+AH826+AL826+AP826+AX826+AT826</f>
        <v>5</v>
      </c>
      <c r="F826" s="119">
        <f>COUNTA(H826,L826,P826,T826,X826,AB826,AF826,AJ826,AN826,AV826,AR826)</f>
        <v>1</v>
      </c>
      <c r="G826" s="125"/>
      <c r="H826" s="5"/>
      <c r="I826" s="140"/>
      <c r="J826" s="126"/>
      <c r="K826" s="121"/>
      <c r="L826" s="5"/>
      <c r="M826" s="140"/>
      <c r="N826" s="130"/>
      <c r="O826" s="125"/>
      <c r="P826" s="5"/>
      <c r="Q826" s="140"/>
      <c r="R826" s="126"/>
      <c r="S826" s="121">
        <f>VLOOKUP(C826,'4'!$B$2:$I$1053,3,FALSE)</f>
        <v>2.1689814814814815E-2</v>
      </c>
      <c r="T826" s="5">
        <f>VLOOKUP(C826,'4'!$B$2:$I$1053,4,FALSE)</f>
        <v>107</v>
      </c>
      <c r="U826" s="140">
        <f>VLOOKUP(T826,Баллы!$A$2:$B$101,2)+V826/2</f>
        <v>3.5</v>
      </c>
      <c r="V826" s="130">
        <f>VLOOKUP(C826,'4'!$B$2:$I$1053,6,FALSE)</f>
        <v>5</v>
      </c>
      <c r="W826" s="136"/>
      <c r="X826" s="5"/>
      <c r="Y826" s="140"/>
      <c r="Z826" s="126"/>
      <c r="AA826" s="171"/>
      <c r="AB826" s="5"/>
      <c r="AC826" s="140"/>
      <c r="AD826" s="130"/>
      <c r="AE826" s="136"/>
      <c r="AF826" s="5"/>
      <c r="AG826" s="140"/>
      <c r="AH826" s="126"/>
      <c r="AI826" s="155"/>
      <c r="AJ826" s="123"/>
      <c r="AK826" s="139"/>
      <c r="AL826" s="124"/>
      <c r="AM826" s="155"/>
      <c r="AN826" s="123"/>
      <c r="AO826" s="139"/>
      <c r="AP826" s="124"/>
      <c r="AQ826" s="122"/>
      <c r="AR826" s="123"/>
      <c r="AS826" s="139"/>
      <c r="AT826" s="124"/>
      <c r="AU826" s="122"/>
      <c r="AV826" s="123"/>
      <c r="AW826" s="139"/>
      <c r="AX826" s="124"/>
    </row>
    <row r="827" spans="1:50">
      <c r="A827" s="245">
        <f>IF(D827=0," ",RANK(D827,$D$3:$D$1041,0))</f>
        <v>809</v>
      </c>
      <c r="B827" s="246">
        <v>809</v>
      </c>
      <c r="C827" s="107" t="s">
        <v>2287</v>
      </c>
      <c r="D827" s="115">
        <f>I827+M827+Q827+U827+Y827+AC827+AG827+AK827+AO827+AW827+AS827</f>
        <v>3.5</v>
      </c>
      <c r="E827" s="115">
        <f>J827+N827+R827+V827+Z827+AD827+AH827+AL827+AP827+AX827+AT827</f>
        <v>5</v>
      </c>
      <c r="F827" s="119">
        <f>COUNTA(H827,L827,P827,T827,X827,AB827,AF827,AJ827,AN827,AV827,AR827)</f>
        <v>1</v>
      </c>
      <c r="G827" s="125"/>
      <c r="H827" s="5"/>
      <c r="I827" s="140"/>
      <c r="J827" s="126"/>
      <c r="K827" s="121"/>
      <c r="L827" s="5"/>
      <c r="M827" s="140"/>
      <c r="N827" s="130"/>
      <c r="O827" s="125"/>
      <c r="P827" s="5"/>
      <c r="Q827" s="140"/>
      <c r="R827" s="126"/>
      <c r="S827" s="121">
        <f>VLOOKUP(C827,'4'!$B$2:$I$1053,3,FALSE)</f>
        <v>2.1689814814814815E-2</v>
      </c>
      <c r="T827" s="5">
        <f>VLOOKUP(C827,'4'!$B$2:$I$1053,4,FALSE)</f>
        <v>108</v>
      </c>
      <c r="U827" s="140">
        <f>VLOOKUP(T827,Баллы!$A$2:$B$101,2)+V827/2</f>
        <v>3.5</v>
      </c>
      <c r="V827" s="130">
        <f>VLOOKUP(C827,'4'!$B$2:$I$1053,6,FALSE)</f>
        <v>5</v>
      </c>
      <c r="W827" s="136"/>
      <c r="X827" s="5"/>
      <c r="Y827" s="140"/>
      <c r="Z827" s="126"/>
      <c r="AA827" s="171"/>
      <c r="AB827" s="5"/>
      <c r="AC827" s="140"/>
      <c r="AD827" s="130"/>
      <c r="AE827" s="136"/>
      <c r="AF827" s="5"/>
      <c r="AG827" s="140"/>
      <c r="AH827" s="126"/>
      <c r="AI827" s="155"/>
      <c r="AJ827" s="123"/>
      <c r="AK827" s="139"/>
      <c r="AL827" s="124"/>
      <c r="AM827" s="155"/>
      <c r="AN827" s="123"/>
      <c r="AO827" s="139"/>
      <c r="AP827" s="124"/>
      <c r="AQ827" s="122"/>
      <c r="AR827" s="123"/>
      <c r="AS827" s="139"/>
      <c r="AT827" s="124"/>
      <c r="AU827" s="122"/>
      <c r="AV827" s="123"/>
      <c r="AW827" s="139"/>
      <c r="AX827" s="124"/>
    </row>
    <row r="828" spans="1:50">
      <c r="A828" s="245">
        <f>IF(D828=0," ",RANK(D828,$D$3:$D$1041,0))</f>
        <v>809</v>
      </c>
      <c r="B828" s="246">
        <v>809</v>
      </c>
      <c r="C828" s="107" t="s">
        <v>1824</v>
      </c>
      <c r="D828" s="115">
        <f>I828+M828+Q828+U828+Y828+AC828+AG828+AK828+AO828+AW828+AS828</f>
        <v>3.5</v>
      </c>
      <c r="E828" s="115">
        <f>J828+N828+R828+V828+Z828+AD828+AH828+AL828+AP828+AX828+AT828</f>
        <v>5</v>
      </c>
      <c r="F828" s="119">
        <f>COUNTA(H828,L828,P828,T828,X828,AB828,AF828,AJ828,AN828,AV828,AR828)</f>
        <v>1</v>
      </c>
      <c r="G828" s="125"/>
      <c r="H828" s="5"/>
      <c r="I828" s="140"/>
      <c r="J828" s="126"/>
      <c r="K828" s="121"/>
      <c r="L828" s="5"/>
      <c r="M828" s="140"/>
      <c r="N828" s="130"/>
      <c r="O828" s="125"/>
      <c r="P828" s="5"/>
      <c r="Q828" s="140"/>
      <c r="R828" s="126"/>
      <c r="S828" s="121">
        <f>VLOOKUP(C828,'4'!$B$2:$I$1053,3,FALSE)</f>
        <v>2.179398148148148E-2</v>
      </c>
      <c r="T828" s="5">
        <f>VLOOKUP(C828,'4'!$B$2:$I$1053,4,FALSE)</f>
        <v>110</v>
      </c>
      <c r="U828" s="140">
        <f>VLOOKUP(T828,Баллы!$A$2:$B$101,2)+V828/2</f>
        <v>3.5</v>
      </c>
      <c r="V828" s="130">
        <f>VLOOKUP(C828,'4'!$B$2:$I$1053,6,FALSE)</f>
        <v>5</v>
      </c>
      <c r="W828" s="136"/>
      <c r="X828" s="5"/>
      <c r="Y828" s="140"/>
      <c r="Z828" s="126"/>
      <c r="AA828" s="171"/>
      <c r="AB828" s="5"/>
      <c r="AC828" s="140"/>
      <c r="AD828" s="130"/>
      <c r="AE828" s="136"/>
      <c r="AF828" s="5"/>
      <c r="AG828" s="140"/>
      <c r="AH828" s="126"/>
      <c r="AI828" s="155"/>
      <c r="AJ828" s="123"/>
      <c r="AK828" s="139"/>
      <c r="AL828" s="124"/>
      <c r="AM828" s="155"/>
      <c r="AN828" s="123"/>
      <c r="AO828" s="139"/>
      <c r="AP828" s="124"/>
      <c r="AQ828" s="122"/>
      <c r="AR828" s="123"/>
      <c r="AS828" s="139"/>
      <c r="AT828" s="124"/>
      <c r="AU828" s="122"/>
      <c r="AV828" s="123"/>
      <c r="AW828" s="139"/>
      <c r="AX828" s="124"/>
    </row>
    <row r="829" spans="1:50">
      <c r="A829" s="245">
        <f>IF(D829=0," ",RANK(D829,$D$3:$D$1041,0))</f>
        <v>809</v>
      </c>
      <c r="B829" s="246">
        <v>809</v>
      </c>
      <c r="C829" s="107" t="s">
        <v>2513</v>
      </c>
      <c r="D829" s="115">
        <f>I829+M829+Q829+U829+Y829+AC829+AG829+AK829+AO829+AW829+AS829</f>
        <v>3.5</v>
      </c>
      <c r="E829" s="115">
        <f>J829+N829+R829+V829+Z829+AD829+AH829+AL829+AP829+AX829+AT829</f>
        <v>5</v>
      </c>
      <c r="F829" s="119">
        <f>COUNTA(H829,L829,P829,T829,X829,AB829,AF829,AJ829,AN829,AV829,AR829)</f>
        <v>1</v>
      </c>
      <c r="G829" s="125"/>
      <c r="H829" s="5"/>
      <c r="I829" s="140"/>
      <c r="J829" s="126"/>
      <c r="K829" s="121"/>
      <c r="L829" s="5"/>
      <c r="M829" s="140"/>
      <c r="N829" s="130"/>
      <c r="O829" s="125"/>
      <c r="P829" s="5"/>
      <c r="Q829" s="140"/>
      <c r="R829" s="126"/>
      <c r="S829" s="121">
        <f>VLOOKUP(C829,'4'!$B$2:$I$1053,3,FALSE)</f>
        <v>2.1886574074074076E-2</v>
      </c>
      <c r="T829" s="5">
        <f>VLOOKUP(C829,'4'!$B$2:$I$1053,4,FALSE)</f>
        <v>111</v>
      </c>
      <c r="U829" s="140">
        <f>VLOOKUP(T829,Баллы!$A$2:$B$101,2)+V829/2</f>
        <v>3.5</v>
      </c>
      <c r="V829" s="130">
        <f>VLOOKUP(C829,'4'!$B$2:$I$1053,6,FALSE)</f>
        <v>5</v>
      </c>
      <c r="W829" s="136"/>
      <c r="X829" s="5"/>
      <c r="Y829" s="140"/>
      <c r="Z829" s="126"/>
      <c r="AA829" s="171"/>
      <c r="AB829" s="5"/>
      <c r="AC829" s="140"/>
      <c r="AD829" s="130"/>
      <c r="AE829" s="136"/>
      <c r="AF829" s="5"/>
      <c r="AG829" s="140"/>
      <c r="AH829" s="126"/>
      <c r="AI829" s="155"/>
      <c r="AJ829" s="123"/>
      <c r="AK829" s="139"/>
      <c r="AL829" s="124"/>
      <c r="AM829" s="155"/>
      <c r="AN829" s="123"/>
      <c r="AO829" s="139"/>
      <c r="AP829" s="124"/>
      <c r="AQ829" s="122"/>
      <c r="AR829" s="123"/>
      <c r="AS829" s="139"/>
      <c r="AT829" s="124"/>
      <c r="AU829" s="122"/>
      <c r="AV829" s="123"/>
      <c r="AW829" s="139"/>
      <c r="AX829" s="124"/>
    </row>
    <row r="830" spans="1:50">
      <c r="A830" s="245">
        <f>IF(D830=0," ",RANK(D830,$D$3:$D$1041,0))</f>
        <v>809</v>
      </c>
      <c r="B830" s="246">
        <v>809</v>
      </c>
      <c r="C830" s="107" t="s">
        <v>1547</v>
      </c>
      <c r="D830" s="115">
        <f>I830+M830+Q830+U830+Y830+AC830+AG830+AK830+AO830+AW830+AS830</f>
        <v>3.5</v>
      </c>
      <c r="E830" s="115">
        <f>J830+N830+R830+V830+Z830+AD830+AH830+AL830+AP830+AX830+AT830</f>
        <v>5</v>
      </c>
      <c r="F830" s="119">
        <f>COUNTA(H830,L830,P830,T830,X830,AB830,AF830,AJ830,AN830,AV830,AR830)</f>
        <v>1</v>
      </c>
      <c r="G830" s="125"/>
      <c r="H830" s="5"/>
      <c r="I830" s="140"/>
      <c r="J830" s="126"/>
      <c r="K830" s="121"/>
      <c r="L830" s="5"/>
      <c r="M830" s="140"/>
      <c r="N830" s="130"/>
      <c r="O830" s="125"/>
      <c r="P830" s="5"/>
      <c r="Q830" s="140"/>
      <c r="R830" s="126"/>
      <c r="S830" s="121">
        <f>VLOOKUP(C830,'4'!$B$2:$I$1053,3,FALSE)</f>
        <v>2.1909722222222223E-2</v>
      </c>
      <c r="T830" s="5">
        <f>VLOOKUP(C830,'4'!$B$2:$I$1053,4,FALSE)</f>
        <v>112</v>
      </c>
      <c r="U830" s="140">
        <f>VLOOKUP(T830,Баллы!$A$2:$B$101,2)+V830/2</f>
        <v>3.5</v>
      </c>
      <c r="V830" s="130">
        <f>VLOOKUP(C830,'4'!$B$2:$I$1053,6,FALSE)</f>
        <v>5</v>
      </c>
      <c r="W830" s="136"/>
      <c r="X830" s="5"/>
      <c r="Y830" s="140"/>
      <c r="Z830" s="126"/>
      <c r="AA830" s="171"/>
      <c r="AB830" s="5"/>
      <c r="AC830" s="140"/>
      <c r="AD830" s="130"/>
      <c r="AE830" s="136"/>
      <c r="AF830" s="5"/>
      <c r="AG830" s="140"/>
      <c r="AH830" s="126"/>
      <c r="AI830" s="155"/>
      <c r="AJ830" s="123"/>
      <c r="AK830" s="139"/>
      <c r="AL830" s="124"/>
      <c r="AM830" s="155"/>
      <c r="AN830" s="123"/>
      <c r="AO830" s="139"/>
      <c r="AP830" s="124"/>
      <c r="AQ830" s="122"/>
      <c r="AR830" s="123"/>
      <c r="AS830" s="139"/>
      <c r="AT830" s="124"/>
      <c r="AU830" s="122"/>
      <c r="AV830" s="123"/>
      <c r="AW830" s="139"/>
      <c r="AX830" s="124"/>
    </row>
    <row r="831" spans="1:50">
      <c r="A831" s="245">
        <f>IF(D831=0," ",RANK(D831,$D$3:$D$1041,0))</f>
        <v>809</v>
      </c>
      <c r="B831" s="246">
        <v>809</v>
      </c>
      <c r="C831" s="107" t="s">
        <v>2443</v>
      </c>
      <c r="D831" s="115">
        <f>I831+M831+Q831+U831+Y831+AC831+AG831+AK831+AO831+AW831+AS831</f>
        <v>3.5</v>
      </c>
      <c r="E831" s="115">
        <f>J831+N831+R831+V831+Z831+AD831+AH831+AL831+AP831+AX831+AT831</f>
        <v>5</v>
      </c>
      <c r="F831" s="119">
        <f>COUNTA(H831,L831,P831,T831,X831,AB831,AF831,AJ831,AN831,AV831,AR831)</f>
        <v>1</v>
      </c>
      <c r="G831" s="125"/>
      <c r="H831" s="5"/>
      <c r="I831" s="140"/>
      <c r="J831" s="126"/>
      <c r="K831" s="121"/>
      <c r="L831" s="5"/>
      <c r="M831" s="140"/>
      <c r="N831" s="130"/>
      <c r="O831" s="125"/>
      <c r="P831" s="5"/>
      <c r="Q831" s="140"/>
      <c r="R831" s="126"/>
      <c r="S831" s="121">
        <f>VLOOKUP(C831,'4'!$B$2:$I$1053,3,FALSE)</f>
        <v>2.2083333333333333E-2</v>
      </c>
      <c r="T831" s="5">
        <f>VLOOKUP(C831,'4'!$B$2:$I$1053,4,FALSE)</f>
        <v>116</v>
      </c>
      <c r="U831" s="140">
        <f>VLOOKUP(T831,Баллы!$A$2:$B$101,2)+V831/2</f>
        <v>3.5</v>
      </c>
      <c r="V831" s="130">
        <f>VLOOKUP(C831,'4'!$B$2:$I$1053,6,FALSE)</f>
        <v>5</v>
      </c>
      <c r="W831" s="136"/>
      <c r="X831" s="5"/>
      <c r="Y831" s="140"/>
      <c r="Z831" s="126"/>
      <c r="AA831" s="171"/>
      <c r="AB831" s="5"/>
      <c r="AC831" s="140"/>
      <c r="AD831" s="130"/>
      <c r="AE831" s="136"/>
      <c r="AF831" s="5"/>
      <c r="AG831" s="140"/>
      <c r="AH831" s="126"/>
      <c r="AI831" s="155"/>
      <c r="AJ831" s="123"/>
      <c r="AK831" s="139"/>
      <c r="AL831" s="124"/>
      <c r="AM831" s="155"/>
      <c r="AN831" s="123"/>
      <c r="AO831" s="139"/>
      <c r="AP831" s="124"/>
      <c r="AQ831" s="122"/>
      <c r="AR831" s="123"/>
      <c r="AS831" s="139"/>
      <c r="AT831" s="124"/>
      <c r="AU831" s="122"/>
      <c r="AV831" s="123"/>
      <c r="AW831" s="139"/>
      <c r="AX831" s="124"/>
    </row>
    <row r="832" spans="1:50">
      <c r="A832" s="245">
        <f>IF(D832=0," ",RANK(D832,$D$3:$D$1041,0))</f>
        <v>809</v>
      </c>
      <c r="B832" s="246">
        <v>809</v>
      </c>
      <c r="C832" s="107" t="s">
        <v>2342</v>
      </c>
      <c r="D832" s="115">
        <f>I832+M832+Q832+U832+Y832+AC832+AG832+AK832+AO832+AW832+AS832</f>
        <v>3.5</v>
      </c>
      <c r="E832" s="115">
        <f>J832+N832+R832+V832+Z832+AD832+AH832+AL832+AP832+AX832+AT832</f>
        <v>5</v>
      </c>
      <c r="F832" s="119">
        <f>COUNTA(H832,L832,P832,T832,X832,AB832,AF832,AJ832,AN832,AV832,AR832)</f>
        <v>1</v>
      </c>
      <c r="G832" s="125"/>
      <c r="H832" s="5"/>
      <c r="I832" s="140"/>
      <c r="J832" s="126"/>
      <c r="K832" s="121"/>
      <c r="L832" s="5"/>
      <c r="M832" s="140"/>
      <c r="N832" s="130"/>
      <c r="O832" s="125"/>
      <c r="P832" s="5"/>
      <c r="Q832" s="140"/>
      <c r="R832" s="126"/>
      <c r="S832" s="121">
        <f>VLOOKUP(C832,'4'!$B$2:$I$1053,3,FALSE)</f>
        <v>2.2164351851851852E-2</v>
      </c>
      <c r="T832" s="5">
        <f>VLOOKUP(C832,'4'!$B$2:$I$1053,4,FALSE)</f>
        <v>120</v>
      </c>
      <c r="U832" s="140">
        <f>VLOOKUP(T832,Баллы!$A$2:$B$101,2)+V832/2</f>
        <v>3.5</v>
      </c>
      <c r="V832" s="130">
        <f>VLOOKUP(C832,'4'!$B$2:$I$1053,6,FALSE)</f>
        <v>5</v>
      </c>
      <c r="W832" s="136"/>
      <c r="X832" s="5"/>
      <c r="Y832" s="140"/>
      <c r="Z832" s="126"/>
      <c r="AA832" s="171"/>
      <c r="AB832" s="5"/>
      <c r="AC832" s="140"/>
      <c r="AD832" s="130"/>
      <c r="AE832" s="136"/>
      <c r="AF832" s="5"/>
      <c r="AG832" s="140"/>
      <c r="AH832" s="126"/>
      <c r="AI832" s="155"/>
      <c r="AJ832" s="123"/>
      <c r="AK832" s="139"/>
      <c r="AL832" s="124"/>
      <c r="AM832" s="155"/>
      <c r="AN832" s="123"/>
      <c r="AO832" s="139"/>
      <c r="AP832" s="124"/>
      <c r="AQ832" s="122"/>
      <c r="AR832" s="123"/>
      <c r="AS832" s="139"/>
      <c r="AT832" s="124"/>
      <c r="AU832" s="122"/>
      <c r="AV832" s="123"/>
      <c r="AW832" s="139"/>
      <c r="AX832" s="124"/>
    </row>
    <row r="833" spans="1:50">
      <c r="A833" s="245">
        <f>IF(D833=0," ",RANK(D833,$D$3:$D$1041,0))</f>
        <v>809</v>
      </c>
      <c r="B833" s="246">
        <v>809</v>
      </c>
      <c r="C833" s="106" t="s">
        <v>2617</v>
      </c>
      <c r="D833" s="115">
        <f>I833+M833+Q833+U833+Y833+AC833+AG833+AK833+AO833+AW833+AS833</f>
        <v>3.5</v>
      </c>
      <c r="E833" s="115">
        <f>J833+N833+R833+V833+Z833+AD833+AH833+AL833+AP833+AX833+AT833</f>
        <v>5</v>
      </c>
      <c r="F833" s="119">
        <f>COUNTA(H833,L833,P833,T833,X833,AB833,AF833,AJ833,AN833,AV833,AR833)</f>
        <v>1</v>
      </c>
      <c r="G833" s="125"/>
      <c r="H833" s="5"/>
      <c r="I833" s="140"/>
      <c r="J833" s="126"/>
      <c r="K833" s="121"/>
      <c r="L833" s="5"/>
      <c r="M833" s="140"/>
      <c r="N833" s="130"/>
      <c r="O833" s="125"/>
      <c r="P833" s="5"/>
      <c r="Q833" s="140"/>
      <c r="R833" s="126"/>
      <c r="S833" s="121">
        <f>VLOOKUP(C833,'4'!$B$2:$I$1053,3,FALSE)</f>
        <v>2.2187499999999999E-2</v>
      </c>
      <c r="T833" s="5">
        <f>VLOOKUP(C833,'4'!$B$2:$I$1053,4,FALSE)</f>
        <v>121</v>
      </c>
      <c r="U833" s="140">
        <f>VLOOKUP(T833,Баллы!$A$2:$B$101,2)+V833/2</f>
        <v>3.5</v>
      </c>
      <c r="V833" s="130">
        <f>VLOOKUP(C833,'4'!$B$2:$I$1053,6,FALSE)</f>
        <v>5</v>
      </c>
      <c r="W833" s="136"/>
      <c r="X833" s="5"/>
      <c r="Y833" s="140"/>
      <c r="Z833" s="126"/>
      <c r="AA833" s="171"/>
      <c r="AB833" s="5"/>
      <c r="AC833" s="140"/>
      <c r="AD833" s="130"/>
      <c r="AE833" s="136"/>
      <c r="AF833" s="5"/>
      <c r="AG833" s="140"/>
      <c r="AH833" s="126"/>
      <c r="AI833" s="155"/>
      <c r="AJ833" s="123"/>
      <c r="AK833" s="139"/>
      <c r="AL833" s="124"/>
      <c r="AM833" s="155"/>
      <c r="AN833" s="123"/>
      <c r="AO833" s="139"/>
      <c r="AP833" s="124"/>
      <c r="AQ833" s="122"/>
      <c r="AR833" s="123"/>
      <c r="AS833" s="139"/>
      <c r="AT833" s="124"/>
      <c r="AU833" s="122"/>
      <c r="AV833" s="123"/>
      <c r="AW833" s="139"/>
      <c r="AX833" s="124"/>
    </row>
    <row r="834" spans="1:50">
      <c r="A834" s="245">
        <f>IF(D834=0," ",RANK(D834,$D$3:$D$1041,0))</f>
        <v>809</v>
      </c>
      <c r="B834" s="246">
        <v>809</v>
      </c>
      <c r="C834" s="107" t="s">
        <v>2071</v>
      </c>
      <c r="D834" s="115">
        <f>I834+M834+Q834+U834+Y834+AC834+AG834+AK834+AO834+AW834+AS834</f>
        <v>3.5</v>
      </c>
      <c r="E834" s="115">
        <f>J834+N834+R834+V834+Z834+AD834+AH834+AL834+AP834+AX834+AT834</f>
        <v>5</v>
      </c>
      <c r="F834" s="119">
        <f>COUNTA(H834,L834,P834,T834,X834,AB834,AF834,AJ834,AN834,AV834,AR834)</f>
        <v>1</v>
      </c>
      <c r="G834" s="125"/>
      <c r="H834" s="5"/>
      <c r="I834" s="140"/>
      <c r="J834" s="126"/>
      <c r="K834" s="121"/>
      <c r="L834" s="5"/>
      <c r="M834" s="140"/>
      <c r="N834" s="130"/>
      <c r="O834" s="125"/>
      <c r="P834" s="5"/>
      <c r="Q834" s="140"/>
      <c r="R834" s="126"/>
      <c r="S834" s="121">
        <f>VLOOKUP(C834,'4'!$B$2:$I$1053,3,FALSE)</f>
        <v>2.2187499999999999E-2</v>
      </c>
      <c r="T834" s="5">
        <f>VLOOKUP(C834,'4'!$B$2:$I$1053,4,FALSE)</f>
        <v>122</v>
      </c>
      <c r="U834" s="140">
        <f>VLOOKUP(T834,Баллы!$A$2:$B$101,2)+V834/2</f>
        <v>3.5</v>
      </c>
      <c r="V834" s="130">
        <f>VLOOKUP(C834,'4'!$B$2:$I$1053,6,FALSE)</f>
        <v>5</v>
      </c>
      <c r="W834" s="136"/>
      <c r="X834" s="5"/>
      <c r="Y834" s="140"/>
      <c r="Z834" s="126"/>
      <c r="AA834" s="171"/>
      <c r="AB834" s="5"/>
      <c r="AC834" s="140"/>
      <c r="AD834" s="130"/>
      <c r="AE834" s="136"/>
      <c r="AF834" s="5"/>
      <c r="AG834" s="140"/>
      <c r="AH834" s="126"/>
      <c r="AI834" s="155"/>
      <c r="AJ834" s="123"/>
      <c r="AK834" s="139"/>
      <c r="AL834" s="124"/>
      <c r="AM834" s="155"/>
      <c r="AN834" s="123"/>
      <c r="AO834" s="139"/>
      <c r="AP834" s="124"/>
      <c r="AQ834" s="122"/>
      <c r="AR834" s="123"/>
      <c r="AS834" s="139"/>
      <c r="AT834" s="124"/>
      <c r="AU834" s="122"/>
      <c r="AV834" s="123"/>
      <c r="AW834" s="139"/>
      <c r="AX834" s="124"/>
    </row>
    <row r="835" spans="1:50">
      <c r="A835" s="245">
        <f>IF(D835=0," ",RANK(D835,$D$3:$D$1041,0))</f>
        <v>809</v>
      </c>
      <c r="B835" s="246">
        <v>809</v>
      </c>
      <c r="C835" s="107" t="s">
        <v>2420</v>
      </c>
      <c r="D835" s="115">
        <f>I835+M835+Q835+U835+Y835+AC835+AG835+AK835+AO835+AW835+AS835</f>
        <v>3.5</v>
      </c>
      <c r="E835" s="115">
        <f>J835+N835+R835+V835+Z835+AD835+AH835+AL835+AP835+AX835+AT835</f>
        <v>5</v>
      </c>
      <c r="F835" s="119">
        <f>COUNTA(H835,L835,P835,T835,X835,AB835,AF835,AJ835,AN835,AV835,AR835)</f>
        <v>1</v>
      </c>
      <c r="G835" s="125"/>
      <c r="H835" s="5"/>
      <c r="I835" s="140"/>
      <c r="J835" s="126"/>
      <c r="K835" s="121"/>
      <c r="L835" s="5"/>
      <c r="M835" s="140"/>
      <c r="N835" s="130"/>
      <c r="O835" s="125"/>
      <c r="P835" s="5"/>
      <c r="Q835" s="140"/>
      <c r="R835" s="126"/>
      <c r="S835" s="121">
        <f>VLOOKUP(C835,'4'!$B$2:$I$1053,3,FALSE)</f>
        <v>2.2187499999999999E-2</v>
      </c>
      <c r="T835" s="5">
        <f>VLOOKUP(C835,'4'!$B$2:$I$1053,4,FALSE)</f>
        <v>123</v>
      </c>
      <c r="U835" s="140">
        <f>VLOOKUP(T835,Баллы!$A$2:$B$101,2)+V835/2</f>
        <v>3.5</v>
      </c>
      <c r="V835" s="130">
        <f>VLOOKUP(C835,'4'!$B$2:$I$1053,6,FALSE)</f>
        <v>5</v>
      </c>
      <c r="W835" s="136"/>
      <c r="X835" s="5"/>
      <c r="Y835" s="140"/>
      <c r="Z835" s="126"/>
      <c r="AA835" s="171"/>
      <c r="AB835" s="5"/>
      <c r="AC835" s="140"/>
      <c r="AD835" s="130"/>
      <c r="AE835" s="136"/>
      <c r="AF835" s="5"/>
      <c r="AG835" s="140"/>
      <c r="AH835" s="126"/>
      <c r="AI835" s="155"/>
      <c r="AJ835" s="123"/>
      <c r="AK835" s="139"/>
      <c r="AL835" s="124"/>
      <c r="AM835" s="155"/>
      <c r="AN835" s="123"/>
      <c r="AO835" s="139"/>
      <c r="AP835" s="124"/>
      <c r="AQ835" s="122"/>
      <c r="AR835" s="123"/>
      <c r="AS835" s="139"/>
      <c r="AT835" s="124"/>
      <c r="AU835" s="122"/>
      <c r="AV835" s="123"/>
      <c r="AW835" s="139"/>
      <c r="AX835" s="124"/>
    </row>
    <row r="836" spans="1:50">
      <c r="A836" s="245">
        <f>IF(D836=0," ",RANK(D836,$D$3:$D$1041,0))</f>
        <v>809</v>
      </c>
      <c r="B836" s="246">
        <v>809</v>
      </c>
      <c r="C836" s="107" t="s">
        <v>2300</v>
      </c>
      <c r="D836" s="115">
        <f>I836+M836+Q836+U836+Y836+AC836+AG836+AK836+AO836+AW836+AS836</f>
        <v>3.5</v>
      </c>
      <c r="E836" s="115">
        <f>J836+N836+R836+V836+Z836+AD836+AH836+AL836+AP836+AX836+AT836</f>
        <v>5</v>
      </c>
      <c r="F836" s="119">
        <f>COUNTA(H836,L836,P836,T836,X836,AB836,AF836,AJ836,AN836,AV836,AR836)</f>
        <v>1</v>
      </c>
      <c r="G836" s="125"/>
      <c r="H836" s="5"/>
      <c r="I836" s="140"/>
      <c r="J836" s="126"/>
      <c r="K836" s="121"/>
      <c r="L836" s="5"/>
      <c r="M836" s="140"/>
      <c r="N836" s="130"/>
      <c r="O836" s="125"/>
      <c r="P836" s="5"/>
      <c r="Q836" s="140"/>
      <c r="R836" s="126"/>
      <c r="S836" s="121">
        <f>VLOOKUP(C836,'4'!$B$2:$I$1053,3,FALSE)</f>
        <v>2.2199074074074072E-2</v>
      </c>
      <c r="T836" s="5">
        <f>VLOOKUP(C836,'4'!$B$2:$I$1053,4,FALSE)</f>
        <v>124</v>
      </c>
      <c r="U836" s="140">
        <f>VLOOKUP(T836,Баллы!$A$2:$B$101,2)+V836/2</f>
        <v>3.5</v>
      </c>
      <c r="V836" s="130">
        <f>VLOOKUP(C836,'4'!$B$2:$I$1053,6,FALSE)</f>
        <v>5</v>
      </c>
      <c r="W836" s="136"/>
      <c r="X836" s="5"/>
      <c r="Y836" s="140"/>
      <c r="Z836" s="126"/>
      <c r="AA836" s="171"/>
      <c r="AB836" s="5"/>
      <c r="AC836" s="140"/>
      <c r="AD836" s="130"/>
      <c r="AE836" s="136"/>
      <c r="AF836" s="5"/>
      <c r="AG836" s="140"/>
      <c r="AH836" s="126"/>
      <c r="AI836" s="155"/>
      <c r="AJ836" s="123"/>
      <c r="AK836" s="139"/>
      <c r="AL836" s="124"/>
      <c r="AM836" s="155"/>
      <c r="AN836" s="123"/>
      <c r="AO836" s="139"/>
      <c r="AP836" s="124"/>
      <c r="AQ836" s="122"/>
      <c r="AR836" s="123"/>
      <c r="AS836" s="139"/>
      <c r="AT836" s="124"/>
      <c r="AU836" s="122"/>
      <c r="AV836" s="123"/>
      <c r="AW836" s="139"/>
      <c r="AX836" s="124"/>
    </row>
    <row r="837" spans="1:50">
      <c r="A837" s="245">
        <f>IF(D837=0," ",RANK(D837,$D$3:$D$1041,0))</f>
        <v>809</v>
      </c>
      <c r="B837" s="246">
        <v>809</v>
      </c>
      <c r="C837" s="107" t="s">
        <v>2459</v>
      </c>
      <c r="D837" s="115">
        <f>I837+M837+Q837+U837+Y837+AC837+AG837+AK837+AO837+AW837+AS837</f>
        <v>3.5</v>
      </c>
      <c r="E837" s="115">
        <f>J837+N837+R837+V837+Z837+AD837+AH837+AL837+AP837+AX837+AT837</f>
        <v>5</v>
      </c>
      <c r="F837" s="119">
        <f>COUNTA(H837,L837,P837,T837,X837,AB837,AF837,AJ837,AN837,AV837,AR837)</f>
        <v>1</v>
      </c>
      <c r="G837" s="125"/>
      <c r="H837" s="5"/>
      <c r="I837" s="140"/>
      <c r="J837" s="126"/>
      <c r="K837" s="121"/>
      <c r="L837" s="5"/>
      <c r="M837" s="140"/>
      <c r="N837" s="130"/>
      <c r="O837" s="125"/>
      <c r="P837" s="5"/>
      <c r="Q837" s="140"/>
      <c r="R837" s="126"/>
      <c r="S837" s="121">
        <f>VLOOKUP(C837,'4'!$B$2:$I$1053,3,FALSE)</f>
        <v>2.224537037037037E-2</v>
      </c>
      <c r="T837" s="5">
        <f>VLOOKUP(C837,'4'!$B$2:$I$1053,4,FALSE)</f>
        <v>125</v>
      </c>
      <c r="U837" s="140">
        <f>VLOOKUP(T837,Баллы!$A$2:$B$101,2)+V837/2</f>
        <v>3.5</v>
      </c>
      <c r="V837" s="130">
        <f>VLOOKUP(C837,'4'!$B$2:$I$1053,6,FALSE)</f>
        <v>5</v>
      </c>
      <c r="W837" s="136"/>
      <c r="X837" s="5"/>
      <c r="Y837" s="140"/>
      <c r="Z837" s="126"/>
      <c r="AA837" s="171"/>
      <c r="AB837" s="5"/>
      <c r="AC837" s="140"/>
      <c r="AD837" s="130"/>
      <c r="AE837" s="136"/>
      <c r="AF837" s="5"/>
      <c r="AG837" s="140"/>
      <c r="AH837" s="126"/>
      <c r="AI837" s="155"/>
      <c r="AJ837" s="123"/>
      <c r="AK837" s="139"/>
      <c r="AL837" s="124"/>
      <c r="AM837" s="155"/>
      <c r="AN837" s="123"/>
      <c r="AO837" s="139"/>
      <c r="AP837" s="124"/>
      <c r="AQ837" s="122"/>
      <c r="AR837" s="123"/>
      <c r="AS837" s="139"/>
      <c r="AT837" s="124"/>
      <c r="AU837" s="122"/>
      <c r="AV837" s="123"/>
      <c r="AW837" s="139"/>
      <c r="AX837" s="124"/>
    </row>
    <row r="838" spans="1:50">
      <c r="A838" s="245">
        <f>IF(D838=0," ",RANK(D838,$D$3:$D$1041,0))</f>
        <v>809</v>
      </c>
      <c r="B838" s="246">
        <v>809</v>
      </c>
      <c r="C838" s="107" t="s">
        <v>2157</v>
      </c>
      <c r="D838" s="115">
        <f>I838+M838+Q838+U838+Y838+AC838+AG838+AK838+AO838+AW838+AS838</f>
        <v>3.5</v>
      </c>
      <c r="E838" s="115">
        <f>J838+N838+R838+V838+Z838+AD838+AH838+AL838+AP838+AX838+AT838</f>
        <v>5</v>
      </c>
      <c r="F838" s="119">
        <f>COUNTA(H838,L838,P838,T838,X838,AB838,AF838,AJ838,AN838,AV838,AR838)</f>
        <v>1</v>
      </c>
      <c r="G838" s="125"/>
      <c r="H838" s="5"/>
      <c r="I838" s="140"/>
      <c r="J838" s="126"/>
      <c r="K838" s="121"/>
      <c r="L838" s="5"/>
      <c r="M838" s="140"/>
      <c r="N838" s="130"/>
      <c r="O838" s="125"/>
      <c r="P838" s="5"/>
      <c r="Q838" s="140"/>
      <c r="R838" s="126"/>
      <c r="S838" s="121">
        <f>VLOOKUP(C838,'4'!$B$2:$I$1053,3,FALSE)</f>
        <v>2.2349537037037036E-2</v>
      </c>
      <c r="T838" s="5">
        <f>VLOOKUP(C838,'4'!$B$2:$I$1053,4,FALSE)</f>
        <v>127</v>
      </c>
      <c r="U838" s="140">
        <f>VLOOKUP(T838,Баллы!$A$2:$B$101,2)+V838/2</f>
        <v>3.5</v>
      </c>
      <c r="V838" s="130">
        <f>VLOOKUP(C838,'4'!$B$2:$I$1053,6,FALSE)</f>
        <v>5</v>
      </c>
      <c r="W838" s="136"/>
      <c r="X838" s="5"/>
      <c r="Y838" s="140"/>
      <c r="Z838" s="126"/>
      <c r="AA838" s="171"/>
      <c r="AB838" s="5"/>
      <c r="AC838" s="140"/>
      <c r="AD838" s="130"/>
      <c r="AE838" s="136"/>
      <c r="AF838" s="5"/>
      <c r="AG838" s="140"/>
      <c r="AH838" s="126"/>
      <c r="AI838" s="155"/>
      <c r="AJ838" s="123"/>
      <c r="AK838" s="139"/>
      <c r="AL838" s="124"/>
      <c r="AM838" s="155"/>
      <c r="AN838" s="123"/>
      <c r="AO838" s="139"/>
      <c r="AP838" s="124"/>
      <c r="AQ838" s="122"/>
      <c r="AR838" s="123"/>
      <c r="AS838" s="139"/>
      <c r="AT838" s="124"/>
      <c r="AU838" s="122"/>
      <c r="AV838" s="123"/>
      <c r="AW838" s="139"/>
      <c r="AX838" s="124"/>
    </row>
    <row r="839" spans="1:50">
      <c r="A839" s="245">
        <f>IF(D839=0," ",RANK(D839,$D$3:$D$1041,0))</f>
        <v>809</v>
      </c>
      <c r="B839" s="246">
        <v>809</v>
      </c>
      <c r="C839" s="107" t="s">
        <v>1964</v>
      </c>
      <c r="D839" s="115">
        <f>I839+M839+Q839+U839+Y839+AC839+AG839+AK839+AO839+AW839+AS839</f>
        <v>3.5</v>
      </c>
      <c r="E839" s="115">
        <f>J839+N839+R839+V839+Z839+AD839+AH839+AL839+AP839+AX839+AT839</f>
        <v>5</v>
      </c>
      <c r="F839" s="119">
        <f>COUNTA(H839,L839,P839,T839,X839,AB839,AF839,AJ839,AN839,AV839,AR839)</f>
        <v>1</v>
      </c>
      <c r="G839" s="125"/>
      <c r="H839" s="5"/>
      <c r="I839" s="140"/>
      <c r="J839" s="126"/>
      <c r="K839" s="121"/>
      <c r="L839" s="5"/>
      <c r="M839" s="140"/>
      <c r="N839" s="130"/>
      <c r="O839" s="125"/>
      <c r="P839" s="5"/>
      <c r="Q839" s="140"/>
      <c r="R839" s="126"/>
      <c r="S839" s="121">
        <f>VLOOKUP(C839,'4'!$B$2:$I$1053,3,FALSE)</f>
        <v>2.2407407407407407E-2</v>
      </c>
      <c r="T839" s="5">
        <f>VLOOKUP(C839,'4'!$B$2:$I$1053,4,FALSE)</f>
        <v>129</v>
      </c>
      <c r="U839" s="140">
        <f>VLOOKUP(T839,Баллы!$A$2:$B$101,2)+V839/2</f>
        <v>3.5</v>
      </c>
      <c r="V839" s="130">
        <f>VLOOKUP(C839,'4'!$B$2:$I$1053,6,FALSE)</f>
        <v>5</v>
      </c>
      <c r="W839" s="136"/>
      <c r="X839" s="5"/>
      <c r="Y839" s="140"/>
      <c r="Z839" s="126"/>
      <c r="AA839" s="171"/>
      <c r="AB839" s="5"/>
      <c r="AC839" s="140"/>
      <c r="AD839" s="130"/>
      <c r="AE839" s="136"/>
      <c r="AF839" s="5"/>
      <c r="AG839" s="140"/>
      <c r="AH839" s="126"/>
      <c r="AI839" s="155"/>
      <c r="AJ839" s="123"/>
      <c r="AK839" s="139"/>
      <c r="AL839" s="124"/>
      <c r="AM839" s="155"/>
      <c r="AN839" s="123"/>
      <c r="AO839" s="139"/>
      <c r="AP839" s="124"/>
      <c r="AQ839" s="122"/>
      <c r="AR839" s="123"/>
      <c r="AS839" s="139"/>
      <c r="AT839" s="124"/>
      <c r="AU839" s="122"/>
      <c r="AV839" s="123"/>
      <c r="AW839" s="139"/>
      <c r="AX839" s="124"/>
    </row>
    <row r="840" spans="1:50">
      <c r="A840" s="245">
        <f>IF(D840=0," ",RANK(D840,$D$3:$D$1041,0))</f>
        <v>809</v>
      </c>
      <c r="B840" s="246">
        <v>809</v>
      </c>
      <c r="C840" s="107" t="s">
        <v>1546</v>
      </c>
      <c r="D840" s="115">
        <f>I840+M840+Q840+U840+Y840+AC840+AG840+AK840+AO840+AW840+AS840</f>
        <v>3.5</v>
      </c>
      <c r="E840" s="115">
        <f>J840+N840+R840+V840+Z840+AD840+AH840+AL840+AP840+AX840+AT840</f>
        <v>5</v>
      </c>
      <c r="F840" s="119">
        <f>COUNTA(H840,L840,P840,T840,X840,AB840,AF840,AJ840,AN840,AV840,AR840)</f>
        <v>1</v>
      </c>
      <c r="G840" s="125"/>
      <c r="H840" s="5"/>
      <c r="I840" s="140"/>
      <c r="J840" s="126"/>
      <c r="K840" s="121"/>
      <c r="L840" s="5"/>
      <c r="M840" s="140"/>
      <c r="N840" s="130"/>
      <c r="O840" s="125"/>
      <c r="P840" s="5"/>
      <c r="Q840" s="140"/>
      <c r="R840" s="126"/>
      <c r="S840" s="121">
        <f>VLOOKUP(C840,'4'!$B$2:$I$1053,3,FALSE)</f>
        <v>2.2418981481481481E-2</v>
      </c>
      <c r="T840" s="5">
        <f>VLOOKUP(C840,'4'!$B$2:$I$1053,4,FALSE)</f>
        <v>130</v>
      </c>
      <c r="U840" s="140">
        <f>VLOOKUP(T840,Баллы!$A$2:$B$101,2)+V840/2</f>
        <v>3.5</v>
      </c>
      <c r="V840" s="130">
        <f>VLOOKUP(C840,'4'!$B$2:$I$1053,6,FALSE)</f>
        <v>5</v>
      </c>
      <c r="W840" s="136"/>
      <c r="X840" s="5"/>
      <c r="Y840" s="140"/>
      <c r="Z840" s="126"/>
      <c r="AA840" s="171"/>
      <c r="AB840" s="5"/>
      <c r="AC840" s="140"/>
      <c r="AD840" s="130"/>
      <c r="AE840" s="136"/>
      <c r="AF840" s="5"/>
      <c r="AG840" s="140"/>
      <c r="AH840" s="126"/>
      <c r="AI840" s="155"/>
      <c r="AJ840" s="123"/>
      <c r="AK840" s="139"/>
      <c r="AL840" s="124"/>
      <c r="AM840" s="155"/>
      <c r="AN840" s="123"/>
      <c r="AO840" s="139"/>
      <c r="AP840" s="124"/>
      <c r="AQ840" s="122"/>
      <c r="AR840" s="123"/>
      <c r="AS840" s="139"/>
      <c r="AT840" s="124"/>
      <c r="AU840" s="122"/>
      <c r="AV840" s="123"/>
      <c r="AW840" s="139"/>
      <c r="AX840" s="124"/>
    </row>
    <row r="841" spans="1:50">
      <c r="A841" s="245">
        <f>IF(D841=0," ",RANK(D841,$D$3:$D$1041,0))</f>
        <v>809</v>
      </c>
      <c r="B841" s="246">
        <v>809</v>
      </c>
      <c r="C841" s="107" t="s">
        <v>2036</v>
      </c>
      <c r="D841" s="115">
        <f>I841+M841+Q841+U841+Y841+AC841+AG841+AK841+AO841+AW841+AS841</f>
        <v>3.5</v>
      </c>
      <c r="E841" s="115">
        <f>J841+N841+R841+V841+Z841+AD841+AH841+AL841+AP841+AX841+AT841</f>
        <v>5</v>
      </c>
      <c r="F841" s="119">
        <f>COUNTA(H841,L841,P841,T841,X841,AB841,AF841,AJ841,AN841,AV841,AR841)</f>
        <v>1</v>
      </c>
      <c r="G841" s="125"/>
      <c r="H841" s="5"/>
      <c r="I841" s="140"/>
      <c r="J841" s="126"/>
      <c r="K841" s="121"/>
      <c r="L841" s="5"/>
      <c r="M841" s="140"/>
      <c r="N841" s="130"/>
      <c r="O841" s="125"/>
      <c r="P841" s="5"/>
      <c r="Q841" s="140"/>
      <c r="R841" s="126"/>
      <c r="S841" s="121">
        <f>VLOOKUP(C841,'4'!$B$2:$I$1053,3,FALSE)</f>
        <v>2.2442129629629631E-2</v>
      </c>
      <c r="T841" s="5">
        <f>VLOOKUP(C841,'4'!$B$2:$I$1053,4,FALSE)</f>
        <v>131</v>
      </c>
      <c r="U841" s="140">
        <f>VLOOKUP(T841,Баллы!$A$2:$B$101,2)+V841/2</f>
        <v>3.5</v>
      </c>
      <c r="V841" s="130">
        <f>VLOOKUP(C841,'4'!$B$2:$I$1053,6,FALSE)</f>
        <v>5</v>
      </c>
      <c r="W841" s="136"/>
      <c r="X841" s="5"/>
      <c r="Y841" s="140"/>
      <c r="Z841" s="126"/>
      <c r="AA841" s="171"/>
      <c r="AB841" s="5"/>
      <c r="AC841" s="140"/>
      <c r="AD841" s="130"/>
      <c r="AE841" s="136"/>
      <c r="AF841" s="5"/>
      <c r="AG841" s="140"/>
      <c r="AH841" s="126"/>
      <c r="AI841" s="155"/>
      <c r="AJ841" s="123"/>
      <c r="AK841" s="139"/>
      <c r="AL841" s="124"/>
      <c r="AM841" s="155"/>
      <c r="AN841" s="123"/>
      <c r="AO841" s="139"/>
      <c r="AP841" s="124"/>
      <c r="AQ841" s="122"/>
      <c r="AR841" s="123"/>
      <c r="AS841" s="139"/>
      <c r="AT841" s="124"/>
      <c r="AU841" s="122"/>
      <c r="AV841" s="123"/>
      <c r="AW841" s="139"/>
      <c r="AX841" s="124"/>
    </row>
    <row r="842" spans="1:50">
      <c r="A842" s="245">
        <f>IF(D842=0," ",RANK(D842,$D$3:$D$1041,0))</f>
        <v>809</v>
      </c>
      <c r="B842" s="246">
        <v>809</v>
      </c>
      <c r="C842" s="107" t="s">
        <v>1791</v>
      </c>
      <c r="D842" s="115">
        <f>I842+M842+Q842+U842+Y842+AC842+AG842+AK842+AO842+AW842+AS842</f>
        <v>3.5</v>
      </c>
      <c r="E842" s="115">
        <f>J842+N842+R842+V842+Z842+AD842+AH842+AL842+AP842+AX842+AT842</f>
        <v>5</v>
      </c>
      <c r="F842" s="119">
        <f>COUNTA(H842,L842,P842,T842,X842,AB842,AF842,AJ842,AN842,AV842,AR842)</f>
        <v>1</v>
      </c>
      <c r="G842" s="125"/>
      <c r="H842" s="5"/>
      <c r="I842" s="140"/>
      <c r="J842" s="126"/>
      <c r="K842" s="121"/>
      <c r="L842" s="5"/>
      <c r="M842" s="140"/>
      <c r="N842" s="130"/>
      <c r="O842" s="125"/>
      <c r="P842" s="5"/>
      <c r="Q842" s="140"/>
      <c r="R842" s="126"/>
      <c r="S842" s="121">
        <f>VLOOKUP(C842,'4'!$B$2:$I$1053,3,FALSE)</f>
        <v>2.2662037037037036E-2</v>
      </c>
      <c r="T842" s="5">
        <f>VLOOKUP(C842,'4'!$B$2:$I$1053,4,FALSE)</f>
        <v>134</v>
      </c>
      <c r="U842" s="140">
        <f>VLOOKUP(T842,Баллы!$A$2:$B$101,2)+V842/2</f>
        <v>3.5</v>
      </c>
      <c r="V842" s="130">
        <f>VLOOKUP(C842,'4'!$B$2:$I$1053,6,FALSE)</f>
        <v>5</v>
      </c>
      <c r="W842" s="136"/>
      <c r="X842" s="5"/>
      <c r="Y842" s="140"/>
      <c r="Z842" s="126"/>
      <c r="AA842" s="171"/>
      <c r="AB842" s="5"/>
      <c r="AC842" s="140"/>
      <c r="AD842" s="130"/>
      <c r="AE842" s="136"/>
      <c r="AF842" s="5"/>
      <c r="AG842" s="140"/>
      <c r="AH842" s="126"/>
      <c r="AI842" s="155"/>
      <c r="AJ842" s="123"/>
      <c r="AK842" s="139"/>
      <c r="AL842" s="124"/>
      <c r="AM842" s="155"/>
      <c r="AN842" s="123"/>
      <c r="AO842" s="139"/>
      <c r="AP842" s="124"/>
      <c r="AQ842" s="122"/>
      <c r="AR842" s="123"/>
      <c r="AS842" s="139"/>
      <c r="AT842" s="124"/>
      <c r="AU842" s="122"/>
      <c r="AV842" s="123"/>
      <c r="AW842" s="139"/>
      <c r="AX842" s="124"/>
    </row>
    <row r="843" spans="1:50">
      <c r="A843" s="245">
        <f>IF(D843=0," ",RANK(D843,$D$3:$D$1041,0))</f>
        <v>809</v>
      </c>
      <c r="B843" s="246">
        <v>809</v>
      </c>
      <c r="C843" s="107" t="s">
        <v>1810</v>
      </c>
      <c r="D843" s="115">
        <f>I843+M843+Q843+U843+Y843+AC843+AG843+AK843+AO843+AW843+AS843</f>
        <v>3.5</v>
      </c>
      <c r="E843" s="115">
        <f>J843+N843+R843+V843+Z843+AD843+AH843+AL843+AP843+AX843+AT843</f>
        <v>5</v>
      </c>
      <c r="F843" s="119">
        <f>COUNTA(H843,L843,P843,T843,X843,AB843,AF843,AJ843,AN843,AV843,AR843)</f>
        <v>1</v>
      </c>
      <c r="G843" s="125"/>
      <c r="H843" s="5"/>
      <c r="I843" s="140"/>
      <c r="J843" s="126"/>
      <c r="K843" s="121"/>
      <c r="L843" s="5"/>
      <c r="M843" s="140"/>
      <c r="N843" s="130"/>
      <c r="O843" s="125"/>
      <c r="P843" s="5"/>
      <c r="Q843" s="140"/>
      <c r="R843" s="126"/>
      <c r="S843" s="121">
        <f>VLOOKUP(C843,'4'!$B$2:$I$1053,3,FALSE)</f>
        <v>2.2766203703703705E-2</v>
      </c>
      <c r="T843" s="5">
        <f>VLOOKUP(C843,'4'!$B$2:$I$1053,4,FALSE)</f>
        <v>137</v>
      </c>
      <c r="U843" s="140">
        <f>VLOOKUP(T843,Баллы!$A$2:$B$101,2)+V843/2</f>
        <v>3.5</v>
      </c>
      <c r="V843" s="130">
        <f>VLOOKUP(C843,'4'!$B$2:$I$1053,6,FALSE)</f>
        <v>5</v>
      </c>
      <c r="W843" s="136"/>
      <c r="X843" s="5"/>
      <c r="Y843" s="140"/>
      <c r="Z843" s="126"/>
      <c r="AA843" s="171"/>
      <c r="AB843" s="5"/>
      <c r="AC843" s="140"/>
      <c r="AD843" s="130"/>
      <c r="AE843" s="136"/>
      <c r="AF843" s="5"/>
      <c r="AG843" s="140"/>
      <c r="AH843" s="126"/>
      <c r="AI843" s="155"/>
      <c r="AJ843" s="123"/>
      <c r="AK843" s="139"/>
      <c r="AL843" s="124"/>
      <c r="AM843" s="155"/>
      <c r="AN843" s="123"/>
      <c r="AO843" s="139"/>
      <c r="AP843" s="124"/>
      <c r="AQ843" s="122"/>
      <c r="AR843" s="123"/>
      <c r="AS843" s="139"/>
      <c r="AT843" s="124"/>
      <c r="AU843" s="122"/>
      <c r="AV843" s="123"/>
      <c r="AW843" s="139"/>
      <c r="AX843" s="124"/>
    </row>
    <row r="844" spans="1:50">
      <c r="A844" s="245">
        <f>IF(D844=0," ",RANK(D844,$D$3:$D$1041,0))</f>
        <v>809</v>
      </c>
      <c r="B844" s="246">
        <v>809</v>
      </c>
      <c r="C844" s="107" t="s">
        <v>2240</v>
      </c>
      <c r="D844" s="115">
        <f>I844+M844+Q844+U844+Y844+AC844+AG844+AK844+AO844+AW844+AS844</f>
        <v>3.5</v>
      </c>
      <c r="E844" s="115">
        <f>J844+N844+R844+V844+Z844+AD844+AH844+AL844+AP844+AX844+AT844</f>
        <v>5</v>
      </c>
      <c r="F844" s="119">
        <f>COUNTA(H844,L844,P844,T844,X844,AB844,AF844,AJ844,AN844,AV844,AR844)</f>
        <v>1</v>
      </c>
      <c r="G844" s="125"/>
      <c r="H844" s="5"/>
      <c r="I844" s="140"/>
      <c r="J844" s="126"/>
      <c r="K844" s="121"/>
      <c r="L844" s="5"/>
      <c r="M844" s="140"/>
      <c r="N844" s="130"/>
      <c r="O844" s="125"/>
      <c r="P844" s="5"/>
      <c r="Q844" s="140"/>
      <c r="R844" s="126"/>
      <c r="S844" s="121">
        <f>VLOOKUP(C844,'4'!$B$2:$I$1053,3,FALSE)</f>
        <v>2.2847222222222224E-2</v>
      </c>
      <c r="T844" s="5">
        <f>VLOOKUP(C844,'4'!$B$2:$I$1053,4,FALSE)</f>
        <v>140</v>
      </c>
      <c r="U844" s="140">
        <f>VLOOKUP(T844,Баллы!$A$2:$B$101,2)+V844/2</f>
        <v>3.5</v>
      </c>
      <c r="V844" s="130">
        <f>VLOOKUP(C844,'4'!$B$2:$I$1053,6,FALSE)</f>
        <v>5</v>
      </c>
      <c r="W844" s="136"/>
      <c r="X844" s="5"/>
      <c r="Y844" s="140"/>
      <c r="Z844" s="126"/>
      <c r="AA844" s="171"/>
      <c r="AB844" s="5"/>
      <c r="AC844" s="140"/>
      <c r="AD844" s="130"/>
      <c r="AE844" s="136"/>
      <c r="AF844" s="5"/>
      <c r="AG844" s="140"/>
      <c r="AH844" s="126"/>
      <c r="AI844" s="155"/>
      <c r="AJ844" s="123"/>
      <c r="AK844" s="139"/>
      <c r="AL844" s="124"/>
      <c r="AM844" s="155"/>
      <c r="AN844" s="123"/>
      <c r="AO844" s="139"/>
      <c r="AP844" s="124"/>
      <c r="AQ844" s="122"/>
      <c r="AR844" s="123"/>
      <c r="AS844" s="139"/>
      <c r="AT844" s="124"/>
      <c r="AU844" s="122"/>
      <c r="AV844" s="123"/>
      <c r="AW844" s="139"/>
      <c r="AX844" s="124"/>
    </row>
    <row r="845" spans="1:50">
      <c r="A845" s="245">
        <f>IF(D845=0," ",RANK(D845,$D$3:$D$1041,0))</f>
        <v>809</v>
      </c>
      <c r="B845" s="246">
        <v>809</v>
      </c>
      <c r="C845" s="107" t="s">
        <v>1800</v>
      </c>
      <c r="D845" s="115">
        <f>I845+M845+Q845+U845+Y845+AC845+AG845+AK845+AO845+AW845+AS845</f>
        <v>3.5</v>
      </c>
      <c r="E845" s="115">
        <f>J845+N845+R845+V845+Z845+AD845+AH845+AL845+AP845+AX845+AT845</f>
        <v>5</v>
      </c>
      <c r="F845" s="119">
        <f>COUNTA(H845,L845,P845,T845,X845,AB845,AF845,AJ845,AN845,AV845,AR845)</f>
        <v>1</v>
      </c>
      <c r="G845" s="125"/>
      <c r="H845" s="5"/>
      <c r="I845" s="140"/>
      <c r="J845" s="126"/>
      <c r="K845" s="121"/>
      <c r="L845" s="5"/>
      <c r="M845" s="140"/>
      <c r="N845" s="130"/>
      <c r="O845" s="125"/>
      <c r="P845" s="5"/>
      <c r="Q845" s="140"/>
      <c r="R845" s="126"/>
      <c r="S845" s="121">
        <f>VLOOKUP(C845,'4'!$B$2:$I$1053,3,FALSE)</f>
        <v>2.2916666666666665E-2</v>
      </c>
      <c r="T845" s="5">
        <f>VLOOKUP(C845,'4'!$B$2:$I$1053,4,FALSE)</f>
        <v>143</v>
      </c>
      <c r="U845" s="140">
        <f>VLOOKUP(T845,Баллы!$A$2:$B$101,2)+V845/2</f>
        <v>3.5</v>
      </c>
      <c r="V845" s="130">
        <f>VLOOKUP(C845,'4'!$B$2:$I$1053,6,FALSE)</f>
        <v>5</v>
      </c>
      <c r="W845" s="136"/>
      <c r="X845" s="5"/>
      <c r="Y845" s="140"/>
      <c r="Z845" s="126"/>
      <c r="AA845" s="171"/>
      <c r="AB845" s="5"/>
      <c r="AC845" s="140"/>
      <c r="AD845" s="130"/>
      <c r="AE845" s="136"/>
      <c r="AF845" s="5"/>
      <c r="AG845" s="140"/>
      <c r="AH845" s="126"/>
      <c r="AI845" s="155"/>
      <c r="AJ845" s="123"/>
      <c r="AK845" s="139"/>
      <c r="AL845" s="124"/>
      <c r="AM845" s="155"/>
      <c r="AN845" s="123"/>
      <c r="AO845" s="139"/>
      <c r="AP845" s="124"/>
      <c r="AQ845" s="122"/>
      <c r="AR845" s="123"/>
      <c r="AS845" s="139"/>
      <c r="AT845" s="124"/>
      <c r="AU845" s="122"/>
      <c r="AV845" s="123"/>
      <c r="AW845" s="139"/>
      <c r="AX845" s="124"/>
    </row>
    <row r="846" spans="1:50">
      <c r="A846" s="245">
        <f>IF(D846=0," ",RANK(D846,$D$3:$D$1041,0))</f>
        <v>809</v>
      </c>
      <c r="B846" s="246">
        <v>809</v>
      </c>
      <c r="C846" s="107" t="s">
        <v>2290</v>
      </c>
      <c r="D846" s="115">
        <f>I846+M846+Q846+U846+Y846+AC846+AG846+AK846+AO846+AW846+AS846</f>
        <v>3.5</v>
      </c>
      <c r="E846" s="115">
        <f>J846+N846+R846+V846+Z846+AD846+AH846+AL846+AP846+AX846+AT846</f>
        <v>5</v>
      </c>
      <c r="F846" s="119">
        <f>COUNTA(H846,L846,P846,T846,X846,AB846,AF846,AJ846,AN846,AV846,AR846)</f>
        <v>1</v>
      </c>
      <c r="G846" s="125"/>
      <c r="H846" s="5"/>
      <c r="I846" s="140"/>
      <c r="J846" s="126"/>
      <c r="K846" s="121"/>
      <c r="L846" s="5"/>
      <c r="M846" s="140"/>
      <c r="N846" s="130"/>
      <c r="O846" s="125"/>
      <c r="P846" s="5"/>
      <c r="Q846" s="140"/>
      <c r="R846" s="126"/>
      <c r="S846" s="121">
        <f>VLOOKUP(C846,'4'!$B$2:$I$1053,3,FALSE)</f>
        <v>2.2939814814814816E-2</v>
      </c>
      <c r="T846" s="5">
        <f>VLOOKUP(C846,'4'!$B$2:$I$1053,4,FALSE)</f>
        <v>144</v>
      </c>
      <c r="U846" s="140">
        <f>VLOOKUP(T846,Баллы!$A$2:$B$101,2)+V846/2</f>
        <v>3.5</v>
      </c>
      <c r="V846" s="130">
        <f>VLOOKUP(C846,'4'!$B$2:$I$1053,6,FALSE)</f>
        <v>5</v>
      </c>
      <c r="W846" s="136"/>
      <c r="X846" s="5"/>
      <c r="Y846" s="140"/>
      <c r="Z846" s="126"/>
      <c r="AA846" s="171"/>
      <c r="AB846" s="5"/>
      <c r="AC846" s="140"/>
      <c r="AD846" s="130"/>
      <c r="AE846" s="136"/>
      <c r="AF846" s="5"/>
      <c r="AG846" s="140"/>
      <c r="AH846" s="126"/>
      <c r="AI846" s="155"/>
      <c r="AJ846" s="123"/>
      <c r="AK846" s="139"/>
      <c r="AL846" s="124"/>
      <c r="AM846" s="155"/>
      <c r="AN846" s="123"/>
      <c r="AO846" s="139"/>
      <c r="AP846" s="124"/>
      <c r="AQ846" s="122"/>
      <c r="AR846" s="123"/>
      <c r="AS846" s="139"/>
      <c r="AT846" s="124"/>
      <c r="AU846" s="122"/>
      <c r="AV846" s="123"/>
      <c r="AW846" s="139"/>
      <c r="AX846" s="124"/>
    </row>
    <row r="847" spans="1:50">
      <c r="A847" s="245">
        <f>IF(D847=0," ",RANK(D847,$D$3:$D$1041,0))</f>
        <v>809</v>
      </c>
      <c r="B847" s="246">
        <v>809</v>
      </c>
      <c r="C847" s="107" t="s">
        <v>2176</v>
      </c>
      <c r="D847" s="115">
        <f>I847+M847+Q847+U847+Y847+AC847+AG847+AK847+AO847+AW847+AS847</f>
        <v>3.5</v>
      </c>
      <c r="E847" s="115">
        <f>J847+N847+R847+V847+Z847+AD847+AH847+AL847+AP847+AX847+AT847</f>
        <v>5</v>
      </c>
      <c r="F847" s="119">
        <f>COUNTA(H847,L847,P847,T847,X847,AB847,AF847,AJ847,AN847,AV847,AR847)</f>
        <v>1</v>
      </c>
      <c r="G847" s="125"/>
      <c r="H847" s="5"/>
      <c r="I847" s="140"/>
      <c r="J847" s="126"/>
      <c r="K847" s="121"/>
      <c r="L847" s="5"/>
      <c r="M847" s="140"/>
      <c r="N847" s="130"/>
      <c r="O847" s="125"/>
      <c r="P847" s="5"/>
      <c r="Q847" s="140"/>
      <c r="R847" s="126"/>
      <c r="S847" s="121">
        <f>VLOOKUP(C847,'4'!$B$2:$I$1053,3,FALSE)</f>
        <v>2.2939814814814816E-2</v>
      </c>
      <c r="T847" s="5">
        <f>VLOOKUP(C847,'4'!$B$2:$I$1053,4,FALSE)</f>
        <v>145</v>
      </c>
      <c r="U847" s="140">
        <f>VLOOKUP(T847,Баллы!$A$2:$B$101,2)+V847/2</f>
        <v>3.5</v>
      </c>
      <c r="V847" s="130">
        <f>VLOOKUP(C847,'4'!$B$2:$I$1053,6,FALSE)</f>
        <v>5</v>
      </c>
      <c r="W847" s="136"/>
      <c r="X847" s="5"/>
      <c r="Y847" s="140"/>
      <c r="Z847" s="126"/>
      <c r="AA847" s="171"/>
      <c r="AB847" s="5"/>
      <c r="AC847" s="140"/>
      <c r="AD847" s="130"/>
      <c r="AE847" s="136"/>
      <c r="AF847" s="5"/>
      <c r="AG847" s="140"/>
      <c r="AH847" s="126"/>
      <c r="AI847" s="155"/>
      <c r="AJ847" s="123"/>
      <c r="AK847" s="139"/>
      <c r="AL847" s="124"/>
      <c r="AM847" s="155"/>
      <c r="AN847" s="123"/>
      <c r="AO847" s="139"/>
      <c r="AP847" s="124"/>
      <c r="AQ847" s="122"/>
      <c r="AR847" s="123"/>
      <c r="AS847" s="139"/>
      <c r="AT847" s="124"/>
      <c r="AU847" s="122"/>
      <c r="AV847" s="123"/>
      <c r="AW847" s="139"/>
      <c r="AX847" s="124"/>
    </row>
    <row r="848" spans="1:50">
      <c r="A848" s="245">
        <f>IF(D848=0," ",RANK(D848,$D$3:$D$1041,0))</f>
        <v>809</v>
      </c>
      <c r="B848" s="246">
        <v>809</v>
      </c>
      <c r="C848" s="107" t="s">
        <v>1957</v>
      </c>
      <c r="D848" s="115">
        <f>I848+M848+Q848+U848+Y848+AC848+AG848+AK848+AO848+AW848+AS848</f>
        <v>3.5</v>
      </c>
      <c r="E848" s="115">
        <f>J848+N848+R848+V848+Z848+AD848+AH848+AL848+AP848+AX848+AT848</f>
        <v>5</v>
      </c>
      <c r="F848" s="119">
        <f>COUNTA(H848,L848,P848,T848,X848,AB848,AF848,AJ848,AN848,AV848,AR848)</f>
        <v>1</v>
      </c>
      <c r="G848" s="125"/>
      <c r="H848" s="5"/>
      <c r="I848" s="140"/>
      <c r="J848" s="126"/>
      <c r="K848" s="121"/>
      <c r="L848" s="5"/>
      <c r="M848" s="140"/>
      <c r="N848" s="130"/>
      <c r="O848" s="125"/>
      <c r="P848" s="5"/>
      <c r="Q848" s="140"/>
      <c r="R848" s="126"/>
      <c r="S848" s="121">
        <f>VLOOKUP(C848,'4'!$B$2:$I$1053,3,FALSE)</f>
        <v>2.2939814814814816E-2</v>
      </c>
      <c r="T848" s="5">
        <f>VLOOKUP(C848,'4'!$B$2:$I$1053,4,FALSE)</f>
        <v>146</v>
      </c>
      <c r="U848" s="140">
        <f>VLOOKUP(T848,Баллы!$A$2:$B$101,2)+V848/2</f>
        <v>3.5</v>
      </c>
      <c r="V848" s="130">
        <f>VLOOKUP(C848,'4'!$B$2:$I$1053,6,FALSE)</f>
        <v>5</v>
      </c>
      <c r="W848" s="136"/>
      <c r="X848" s="5"/>
      <c r="Y848" s="140"/>
      <c r="Z848" s="126"/>
      <c r="AA848" s="171"/>
      <c r="AB848" s="5"/>
      <c r="AC848" s="140"/>
      <c r="AD848" s="130"/>
      <c r="AE848" s="136"/>
      <c r="AF848" s="5"/>
      <c r="AG848" s="140"/>
      <c r="AH848" s="126"/>
      <c r="AI848" s="155"/>
      <c r="AJ848" s="123"/>
      <c r="AK848" s="139"/>
      <c r="AL848" s="124"/>
      <c r="AM848" s="155"/>
      <c r="AN848" s="123"/>
      <c r="AO848" s="139"/>
      <c r="AP848" s="124"/>
      <c r="AQ848" s="122"/>
      <c r="AR848" s="123"/>
      <c r="AS848" s="139"/>
      <c r="AT848" s="124"/>
      <c r="AU848" s="122"/>
      <c r="AV848" s="123"/>
      <c r="AW848" s="139"/>
      <c r="AX848" s="124"/>
    </row>
    <row r="849" spans="1:50">
      <c r="A849" s="245">
        <f>IF(D849=0," ",RANK(D849,$D$3:$D$1041,0))</f>
        <v>809</v>
      </c>
      <c r="B849" s="246">
        <v>809</v>
      </c>
      <c r="C849" s="107" t="s">
        <v>1675</v>
      </c>
      <c r="D849" s="115">
        <f>I849+M849+Q849+U849+Y849+AC849+AG849+AK849+AO849+AW849+AS849</f>
        <v>3.5</v>
      </c>
      <c r="E849" s="115">
        <f>J849+N849+R849+V849+Z849+AD849+AH849+AL849+AP849+AX849+AT849</f>
        <v>5</v>
      </c>
      <c r="F849" s="119">
        <f>COUNTA(H849,L849,P849,T849,X849,AB849,AF849,AJ849,AN849,AV849,AR849)</f>
        <v>1</v>
      </c>
      <c r="G849" s="125"/>
      <c r="H849" s="5"/>
      <c r="I849" s="140"/>
      <c r="J849" s="126"/>
      <c r="K849" s="121"/>
      <c r="L849" s="5"/>
      <c r="M849" s="140"/>
      <c r="N849" s="130"/>
      <c r="O849" s="125"/>
      <c r="P849" s="5"/>
      <c r="Q849" s="140"/>
      <c r="R849" s="126"/>
      <c r="S849" s="121">
        <f>VLOOKUP(C849,'4'!$B$2:$I$1053,3,FALSE)</f>
        <v>2.2974537037037036E-2</v>
      </c>
      <c r="T849" s="5">
        <f>VLOOKUP(C849,'4'!$B$2:$I$1053,4,FALSE)</f>
        <v>148</v>
      </c>
      <c r="U849" s="140">
        <f>VLOOKUP(T849,Баллы!$A$2:$B$101,2)+V849/2</f>
        <v>3.5</v>
      </c>
      <c r="V849" s="130">
        <f>VLOOKUP(C849,'4'!$B$2:$I$1053,6,FALSE)</f>
        <v>5</v>
      </c>
      <c r="W849" s="136"/>
      <c r="X849" s="5"/>
      <c r="Y849" s="140"/>
      <c r="Z849" s="126"/>
      <c r="AA849" s="171"/>
      <c r="AB849" s="5"/>
      <c r="AC849" s="140"/>
      <c r="AD849" s="130"/>
      <c r="AE849" s="136"/>
      <c r="AF849" s="5"/>
      <c r="AG849" s="140"/>
      <c r="AH849" s="126"/>
      <c r="AI849" s="155"/>
      <c r="AJ849" s="123"/>
      <c r="AK849" s="139"/>
      <c r="AL849" s="124"/>
      <c r="AM849" s="155"/>
      <c r="AN849" s="123"/>
      <c r="AO849" s="139"/>
      <c r="AP849" s="124"/>
      <c r="AQ849" s="122"/>
      <c r="AR849" s="123"/>
      <c r="AS849" s="139"/>
      <c r="AT849" s="124"/>
      <c r="AU849" s="122"/>
      <c r="AV849" s="123"/>
      <c r="AW849" s="139"/>
      <c r="AX849" s="124"/>
    </row>
    <row r="850" spans="1:50">
      <c r="A850" s="245">
        <f>IF(D850=0," ",RANK(D850,$D$3:$D$1041,0))</f>
        <v>809</v>
      </c>
      <c r="B850" s="246">
        <v>809</v>
      </c>
      <c r="C850" s="107" t="s">
        <v>2244</v>
      </c>
      <c r="D850" s="115">
        <f>I850+M850+Q850+U850+Y850+AC850+AG850+AK850+AO850+AW850+AS850</f>
        <v>3.5</v>
      </c>
      <c r="E850" s="115">
        <f>J850+N850+R850+V850+Z850+AD850+AH850+AL850+AP850+AX850+AT850</f>
        <v>5</v>
      </c>
      <c r="F850" s="119">
        <f>COUNTA(H850,L850,P850,T850,X850,AB850,AF850,AJ850,AN850,AV850,AR850)</f>
        <v>1</v>
      </c>
      <c r="G850" s="125"/>
      <c r="H850" s="5"/>
      <c r="I850" s="140"/>
      <c r="J850" s="126"/>
      <c r="K850" s="121"/>
      <c r="L850" s="5"/>
      <c r="M850" s="140"/>
      <c r="N850" s="130"/>
      <c r="O850" s="125"/>
      <c r="P850" s="5"/>
      <c r="Q850" s="140"/>
      <c r="R850" s="126"/>
      <c r="S850" s="121">
        <f>VLOOKUP(C850,'4'!$B$2:$I$1053,3,FALSE)</f>
        <v>2.2997685185185184E-2</v>
      </c>
      <c r="T850" s="5">
        <f>VLOOKUP(C850,'4'!$B$2:$I$1053,4,FALSE)</f>
        <v>149</v>
      </c>
      <c r="U850" s="140">
        <f>VLOOKUP(T850,Баллы!$A$2:$B$101,2)+V850/2</f>
        <v>3.5</v>
      </c>
      <c r="V850" s="130">
        <f>VLOOKUP(C850,'4'!$B$2:$I$1053,6,FALSE)</f>
        <v>5</v>
      </c>
      <c r="W850" s="136"/>
      <c r="X850" s="5"/>
      <c r="Y850" s="140"/>
      <c r="Z850" s="126"/>
      <c r="AA850" s="171"/>
      <c r="AB850" s="5"/>
      <c r="AC850" s="140"/>
      <c r="AD850" s="130"/>
      <c r="AE850" s="136"/>
      <c r="AF850" s="5"/>
      <c r="AG850" s="140"/>
      <c r="AH850" s="126"/>
      <c r="AI850" s="155"/>
      <c r="AJ850" s="123"/>
      <c r="AK850" s="139"/>
      <c r="AL850" s="124"/>
      <c r="AM850" s="155"/>
      <c r="AN850" s="123"/>
      <c r="AO850" s="139"/>
      <c r="AP850" s="124"/>
      <c r="AQ850" s="122"/>
      <c r="AR850" s="123"/>
      <c r="AS850" s="139"/>
      <c r="AT850" s="124"/>
      <c r="AU850" s="122"/>
      <c r="AV850" s="123"/>
      <c r="AW850" s="139"/>
      <c r="AX850" s="124"/>
    </row>
    <row r="851" spans="1:50">
      <c r="A851" s="245">
        <f>IF(D851=0," ",RANK(D851,$D$3:$D$1041,0))</f>
        <v>809</v>
      </c>
      <c r="B851" s="246">
        <v>809</v>
      </c>
      <c r="C851" s="107" t="s">
        <v>2258</v>
      </c>
      <c r="D851" s="115">
        <f>I851+M851+Q851+U851+Y851+AC851+AG851+AK851+AO851+AW851+AS851</f>
        <v>3.5</v>
      </c>
      <c r="E851" s="115">
        <f>J851+N851+R851+V851+Z851+AD851+AH851+AL851+AP851+AX851+AT851</f>
        <v>5</v>
      </c>
      <c r="F851" s="119">
        <f>COUNTA(H851,L851,P851,T851,X851,AB851,AF851,AJ851,AN851,AV851,AR851)</f>
        <v>1</v>
      </c>
      <c r="G851" s="125"/>
      <c r="H851" s="5"/>
      <c r="I851" s="140"/>
      <c r="J851" s="126"/>
      <c r="K851" s="121"/>
      <c r="L851" s="5"/>
      <c r="M851" s="140"/>
      <c r="N851" s="130"/>
      <c r="O851" s="125"/>
      <c r="P851" s="5"/>
      <c r="Q851" s="140"/>
      <c r="R851" s="126"/>
      <c r="S851" s="121">
        <f>VLOOKUP(C851,'4'!$B$2:$I$1053,3,FALSE)</f>
        <v>2.3090277777777779E-2</v>
      </c>
      <c r="T851" s="5">
        <f>VLOOKUP(C851,'4'!$B$2:$I$1053,4,FALSE)</f>
        <v>151</v>
      </c>
      <c r="U851" s="140">
        <f>VLOOKUP(T851,Баллы!$A$2:$B$101,2)+V851/2</f>
        <v>3.5</v>
      </c>
      <c r="V851" s="130">
        <f>VLOOKUP(C851,'4'!$B$2:$I$1053,6,FALSE)</f>
        <v>5</v>
      </c>
      <c r="W851" s="136"/>
      <c r="X851" s="5"/>
      <c r="Y851" s="140"/>
      <c r="Z851" s="126"/>
      <c r="AA851" s="171"/>
      <c r="AB851" s="5"/>
      <c r="AC851" s="140"/>
      <c r="AD851" s="130"/>
      <c r="AE851" s="136"/>
      <c r="AF851" s="5"/>
      <c r="AG851" s="140"/>
      <c r="AH851" s="126"/>
      <c r="AI851" s="155"/>
      <c r="AJ851" s="123"/>
      <c r="AK851" s="139"/>
      <c r="AL851" s="124"/>
      <c r="AM851" s="155"/>
      <c r="AN851" s="123"/>
      <c r="AO851" s="139"/>
      <c r="AP851" s="124"/>
      <c r="AQ851" s="122"/>
      <c r="AR851" s="123"/>
      <c r="AS851" s="139"/>
      <c r="AT851" s="124"/>
      <c r="AU851" s="122"/>
      <c r="AV851" s="123"/>
      <c r="AW851" s="139"/>
      <c r="AX851" s="124"/>
    </row>
    <row r="852" spans="1:50">
      <c r="A852" s="245">
        <f>IF(D852=0," ",RANK(D852,$D$3:$D$1041,0))</f>
        <v>809</v>
      </c>
      <c r="B852" s="246">
        <v>809</v>
      </c>
      <c r="C852" s="107" t="s">
        <v>1976</v>
      </c>
      <c r="D852" s="115">
        <f>I852+M852+Q852+U852+Y852+AC852+AG852+AK852+AO852+AW852+AS852</f>
        <v>3.5</v>
      </c>
      <c r="E852" s="115">
        <f>J852+N852+R852+V852+Z852+AD852+AH852+AL852+AP852+AX852+AT852</f>
        <v>5</v>
      </c>
      <c r="F852" s="119">
        <f>COUNTA(H852,L852,P852,T852,X852,AB852,AF852,AJ852,AN852,AV852,AR852)</f>
        <v>1</v>
      </c>
      <c r="G852" s="125"/>
      <c r="H852" s="5"/>
      <c r="I852" s="140"/>
      <c r="J852" s="126"/>
      <c r="K852" s="121"/>
      <c r="L852" s="5"/>
      <c r="M852" s="140"/>
      <c r="N852" s="130"/>
      <c r="O852" s="125"/>
      <c r="P852" s="5"/>
      <c r="Q852" s="140"/>
      <c r="R852" s="126"/>
      <c r="S852" s="121">
        <f>VLOOKUP(C852,'4'!$B$2:$I$1053,3,FALSE)</f>
        <v>2.3240740740740742E-2</v>
      </c>
      <c r="T852" s="5">
        <f>VLOOKUP(C852,'4'!$B$2:$I$1053,4,FALSE)</f>
        <v>152</v>
      </c>
      <c r="U852" s="140">
        <f>VLOOKUP(T852,Баллы!$A$2:$B$101,2)+V852/2</f>
        <v>3.5</v>
      </c>
      <c r="V852" s="130">
        <f>VLOOKUP(C852,'4'!$B$2:$I$1053,6,FALSE)</f>
        <v>5</v>
      </c>
      <c r="W852" s="136"/>
      <c r="X852" s="5"/>
      <c r="Y852" s="140"/>
      <c r="Z852" s="126"/>
      <c r="AA852" s="171"/>
      <c r="AB852" s="5"/>
      <c r="AC852" s="140"/>
      <c r="AD852" s="130"/>
      <c r="AE852" s="136"/>
      <c r="AF852" s="5"/>
      <c r="AG852" s="140"/>
      <c r="AH852" s="126"/>
      <c r="AI852" s="155"/>
      <c r="AJ852" s="123"/>
      <c r="AK852" s="139"/>
      <c r="AL852" s="124"/>
      <c r="AM852" s="155"/>
      <c r="AN852" s="123"/>
      <c r="AO852" s="139"/>
      <c r="AP852" s="124"/>
      <c r="AQ852" s="122"/>
      <c r="AR852" s="123"/>
      <c r="AS852" s="139"/>
      <c r="AT852" s="124"/>
      <c r="AU852" s="122"/>
      <c r="AV852" s="123"/>
      <c r="AW852" s="139"/>
      <c r="AX852" s="124"/>
    </row>
    <row r="853" spans="1:50">
      <c r="A853" s="245">
        <f>IF(D853=0," ",RANK(D853,$D$3:$D$1041,0))</f>
        <v>809</v>
      </c>
      <c r="B853" s="246">
        <v>809</v>
      </c>
      <c r="C853" s="107" t="s">
        <v>2001</v>
      </c>
      <c r="D853" s="115">
        <f>I853+M853+Q853+U853+Y853+AC853+AG853+AK853+AO853+AW853+AS853</f>
        <v>3.5</v>
      </c>
      <c r="E853" s="115">
        <f>J853+N853+R853+V853+Z853+AD853+AH853+AL853+AP853+AX853+AT853</f>
        <v>5</v>
      </c>
      <c r="F853" s="119">
        <f>COUNTA(H853,L853,P853,T853,X853,AB853,AF853,AJ853,AN853,AV853,AR853)</f>
        <v>1</v>
      </c>
      <c r="G853" s="125"/>
      <c r="H853" s="5"/>
      <c r="I853" s="140"/>
      <c r="J853" s="126"/>
      <c r="K853" s="121"/>
      <c r="L853" s="5"/>
      <c r="M853" s="140"/>
      <c r="N853" s="130"/>
      <c r="O853" s="125"/>
      <c r="P853" s="5"/>
      <c r="Q853" s="140"/>
      <c r="R853" s="126"/>
      <c r="S853" s="121">
        <f>VLOOKUP(C853,'4'!$B$2:$I$1053,3,FALSE)</f>
        <v>2.326388888888889E-2</v>
      </c>
      <c r="T853" s="5">
        <f>VLOOKUP(C853,'4'!$B$2:$I$1053,4,FALSE)</f>
        <v>153</v>
      </c>
      <c r="U853" s="140">
        <f>VLOOKUP(T853,Баллы!$A$2:$B$101,2)+V853/2</f>
        <v>3.5</v>
      </c>
      <c r="V853" s="130">
        <f>VLOOKUP(C853,'4'!$B$2:$I$1053,6,FALSE)</f>
        <v>5</v>
      </c>
      <c r="W853" s="136"/>
      <c r="X853" s="5"/>
      <c r="Y853" s="140"/>
      <c r="Z853" s="126"/>
      <c r="AA853" s="171"/>
      <c r="AB853" s="5"/>
      <c r="AC853" s="140"/>
      <c r="AD853" s="130"/>
      <c r="AE853" s="136"/>
      <c r="AF853" s="5"/>
      <c r="AG853" s="140"/>
      <c r="AH853" s="126"/>
      <c r="AI853" s="155"/>
      <c r="AJ853" s="123"/>
      <c r="AK853" s="139"/>
      <c r="AL853" s="124"/>
      <c r="AM853" s="155"/>
      <c r="AN853" s="123"/>
      <c r="AO853" s="139"/>
      <c r="AP853" s="124"/>
      <c r="AQ853" s="122"/>
      <c r="AR853" s="123"/>
      <c r="AS853" s="139"/>
      <c r="AT853" s="124"/>
      <c r="AU853" s="122"/>
      <c r="AV853" s="123"/>
      <c r="AW853" s="139"/>
      <c r="AX853" s="124"/>
    </row>
    <row r="854" spans="1:50">
      <c r="A854" s="245">
        <f>IF(D854=0," ",RANK(D854,$D$3:$D$1041,0))</f>
        <v>809</v>
      </c>
      <c r="B854" s="246">
        <v>809</v>
      </c>
      <c r="C854" s="107" t="s">
        <v>1464</v>
      </c>
      <c r="D854" s="115">
        <f>I854+M854+Q854+U854+Y854+AC854+AG854+AK854+AO854+AW854+AS854</f>
        <v>3.5</v>
      </c>
      <c r="E854" s="115">
        <f>J854+N854+R854+V854+Z854+AD854+AH854+AL854+AP854+AX854+AT854</f>
        <v>5</v>
      </c>
      <c r="F854" s="119">
        <f>COUNTA(H854,L854,P854,T854,X854,AB854,AF854,AJ854,AN854,AV854,AR854)</f>
        <v>1</v>
      </c>
      <c r="G854" s="125"/>
      <c r="H854" s="5"/>
      <c r="I854" s="140"/>
      <c r="J854" s="126"/>
      <c r="K854" s="121"/>
      <c r="L854" s="5"/>
      <c r="M854" s="140"/>
      <c r="N854" s="130"/>
      <c r="O854" s="125"/>
      <c r="P854" s="5"/>
      <c r="Q854" s="140"/>
      <c r="R854" s="126"/>
      <c r="S854" s="121">
        <f>VLOOKUP(C854,'4'!$B$2:$I$1053,3,FALSE)</f>
        <v>2.3310185185185184E-2</v>
      </c>
      <c r="T854" s="5">
        <f>VLOOKUP(C854,'4'!$B$2:$I$1053,4,FALSE)</f>
        <v>154</v>
      </c>
      <c r="U854" s="140">
        <f>VLOOKUP(T854,Баллы!$A$2:$B$101,2)+V854/2</f>
        <v>3.5</v>
      </c>
      <c r="V854" s="130">
        <f>VLOOKUP(C854,'4'!$B$2:$I$1053,6,FALSE)</f>
        <v>5</v>
      </c>
      <c r="W854" s="136"/>
      <c r="X854" s="5"/>
      <c r="Y854" s="140"/>
      <c r="Z854" s="126"/>
      <c r="AA854" s="171"/>
      <c r="AB854" s="5"/>
      <c r="AC854" s="140"/>
      <c r="AD854" s="130"/>
      <c r="AE854" s="136"/>
      <c r="AF854" s="5"/>
      <c r="AG854" s="140"/>
      <c r="AH854" s="126"/>
      <c r="AI854" s="155"/>
      <c r="AJ854" s="123"/>
      <c r="AK854" s="139"/>
      <c r="AL854" s="124"/>
      <c r="AM854" s="155"/>
      <c r="AN854" s="123"/>
      <c r="AO854" s="139"/>
      <c r="AP854" s="124"/>
      <c r="AQ854" s="122"/>
      <c r="AR854" s="123"/>
      <c r="AS854" s="139"/>
      <c r="AT854" s="124"/>
      <c r="AU854" s="122"/>
      <c r="AV854" s="123"/>
      <c r="AW854" s="139"/>
      <c r="AX854" s="124"/>
    </row>
    <row r="855" spans="1:50">
      <c r="A855" s="245">
        <f>IF(D855=0," ",RANK(D855,$D$3:$D$1041,0))</f>
        <v>809</v>
      </c>
      <c r="B855" s="246">
        <v>809</v>
      </c>
      <c r="C855" s="107" t="s">
        <v>2475</v>
      </c>
      <c r="D855" s="115">
        <f>I855+M855+Q855+U855+Y855+AC855+AG855+AK855+AO855+AW855+AS855</f>
        <v>3.5</v>
      </c>
      <c r="E855" s="115">
        <f>J855+N855+R855+V855+Z855+AD855+AH855+AL855+AP855+AX855+AT855</f>
        <v>5</v>
      </c>
      <c r="F855" s="119">
        <f>COUNTA(H855,L855,P855,T855,X855,AB855,AF855,AJ855,AN855,AV855,AR855)</f>
        <v>1</v>
      </c>
      <c r="G855" s="125"/>
      <c r="H855" s="5"/>
      <c r="I855" s="140"/>
      <c r="J855" s="126"/>
      <c r="K855" s="121"/>
      <c r="L855" s="5"/>
      <c r="M855" s="140"/>
      <c r="N855" s="130"/>
      <c r="O855" s="125"/>
      <c r="P855" s="5"/>
      <c r="Q855" s="140"/>
      <c r="R855" s="126"/>
      <c r="S855" s="121">
        <f>VLOOKUP(C855,'4'!$B$2:$I$1053,3,FALSE)</f>
        <v>2.3472222222222221E-2</v>
      </c>
      <c r="T855" s="5">
        <f>VLOOKUP(C855,'4'!$B$2:$I$1053,4,FALSE)</f>
        <v>155</v>
      </c>
      <c r="U855" s="140">
        <f>VLOOKUP(T855,Баллы!$A$2:$B$101,2)+V855/2</f>
        <v>3.5</v>
      </c>
      <c r="V855" s="130">
        <f>VLOOKUP(C855,'4'!$B$2:$I$1053,6,FALSE)</f>
        <v>5</v>
      </c>
      <c r="W855" s="136"/>
      <c r="X855" s="5"/>
      <c r="Y855" s="140"/>
      <c r="Z855" s="126"/>
      <c r="AA855" s="171"/>
      <c r="AB855" s="5"/>
      <c r="AC855" s="140"/>
      <c r="AD855" s="130"/>
      <c r="AE855" s="136"/>
      <c r="AF855" s="5"/>
      <c r="AG855" s="140"/>
      <c r="AH855" s="126"/>
      <c r="AI855" s="155"/>
      <c r="AJ855" s="123"/>
      <c r="AK855" s="139"/>
      <c r="AL855" s="124"/>
      <c r="AM855" s="155"/>
      <c r="AN855" s="123"/>
      <c r="AO855" s="139"/>
      <c r="AP855" s="124"/>
      <c r="AQ855" s="122"/>
      <c r="AR855" s="123"/>
      <c r="AS855" s="139"/>
      <c r="AT855" s="124"/>
      <c r="AU855" s="122"/>
      <c r="AV855" s="123"/>
      <c r="AW855" s="139"/>
      <c r="AX855" s="124"/>
    </row>
    <row r="856" spans="1:50">
      <c r="A856" s="245">
        <f>IF(D856=0," ",RANK(D856,$D$3:$D$1041,0))</f>
        <v>809</v>
      </c>
      <c r="B856" s="246">
        <v>809</v>
      </c>
      <c r="C856" s="107" t="s">
        <v>2464</v>
      </c>
      <c r="D856" s="115">
        <f>I856+M856+Q856+U856+Y856+AC856+AG856+AK856+AO856+AW856+AS856</f>
        <v>3.5</v>
      </c>
      <c r="E856" s="115">
        <f>J856+N856+R856+V856+Z856+AD856+AH856+AL856+AP856+AX856+AT856</f>
        <v>5</v>
      </c>
      <c r="F856" s="119">
        <f>COUNTA(H856,L856,P856,T856,X856,AB856,AF856,AJ856,AN856,AV856,AR856)</f>
        <v>1</v>
      </c>
      <c r="G856" s="125"/>
      <c r="H856" s="5"/>
      <c r="I856" s="140"/>
      <c r="J856" s="126"/>
      <c r="K856" s="121"/>
      <c r="L856" s="5"/>
      <c r="M856" s="140"/>
      <c r="N856" s="130"/>
      <c r="O856" s="125"/>
      <c r="P856" s="5"/>
      <c r="Q856" s="140"/>
      <c r="R856" s="126"/>
      <c r="S856" s="121">
        <f>VLOOKUP(C856,'4'!$B$2:$I$1053,3,FALSE)</f>
        <v>2.3495370370370371E-2</v>
      </c>
      <c r="T856" s="5">
        <f>VLOOKUP(C856,'4'!$B$2:$I$1053,4,FALSE)</f>
        <v>157</v>
      </c>
      <c r="U856" s="140">
        <f>VLOOKUP(T856,Баллы!$A$2:$B$101,2)+V856/2</f>
        <v>3.5</v>
      </c>
      <c r="V856" s="130">
        <f>VLOOKUP(C856,'4'!$B$2:$I$1053,6,FALSE)</f>
        <v>5</v>
      </c>
      <c r="W856" s="136"/>
      <c r="X856" s="5"/>
      <c r="Y856" s="140"/>
      <c r="Z856" s="126"/>
      <c r="AA856" s="171"/>
      <c r="AB856" s="5"/>
      <c r="AC856" s="140"/>
      <c r="AD856" s="130"/>
      <c r="AE856" s="136"/>
      <c r="AF856" s="5"/>
      <c r="AG856" s="140"/>
      <c r="AH856" s="126"/>
      <c r="AI856" s="155"/>
      <c r="AJ856" s="123"/>
      <c r="AK856" s="139"/>
      <c r="AL856" s="124"/>
      <c r="AM856" s="155"/>
      <c r="AN856" s="123"/>
      <c r="AO856" s="139"/>
      <c r="AP856" s="124"/>
      <c r="AQ856" s="122"/>
      <c r="AR856" s="123"/>
      <c r="AS856" s="139"/>
      <c r="AT856" s="124"/>
      <c r="AU856" s="122"/>
      <c r="AV856" s="123"/>
      <c r="AW856" s="139"/>
      <c r="AX856" s="124"/>
    </row>
    <row r="857" spans="1:50">
      <c r="A857" s="245">
        <f>IF(D857=0," ",RANK(D857,$D$3:$D$1041,0))</f>
        <v>809</v>
      </c>
      <c r="B857" s="246">
        <v>809</v>
      </c>
      <c r="C857" s="107" t="s">
        <v>2565</v>
      </c>
      <c r="D857" s="115">
        <f>I857+M857+Q857+U857+Y857+AC857+AG857+AK857+AO857+AW857+AS857</f>
        <v>3.5</v>
      </c>
      <c r="E857" s="115">
        <f>J857+N857+R857+V857+Z857+AD857+AH857+AL857+AP857+AX857+AT857</f>
        <v>5</v>
      </c>
      <c r="F857" s="119">
        <f>COUNTA(H857,L857,P857,T857,X857,AB857,AF857,AJ857,AN857,AV857,AR857)</f>
        <v>1</v>
      </c>
      <c r="G857" s="125"/>
      <c r="H857" s="5"/>
      <c r="I857" s="140"/>
      <c r="J857" s="126"/>
      <c r="K857" s="121"/>
      <c r="L857" s="5"/>
      <c r="M857" s="140"/>
      <c r="N857" s="130"/>
      <c r="O857" s="125"/>
      <c r="P857" s="5"/>
      <c r="Q857" s="140"/>
      <c r="R857" s="126"/>
      <c r="S857" s="121">
        <f>VLOOKUP(C857,'4'!$B$2:$I$1053,3,FALSE)</f>
        <v>2.3495370370370371E-2</v>
      </c>
      <c r="T857" s="5">
        <f>VLOOKUP(C857,'4'!$B$2:$I$1053,4,FALSE)</f>
        <v>158</v>
      </c>
      <c r="U857" s="140">
        <f>VLOOKUP(T857,Баллы!$A$2:$B$101,2)+V857/2</f>
        <v>3.5</v>
      </c>
      <c r="V857" s="130">
        <f>VLOOKUP(C857,'4'!$B$2:$I$1053,6,FALSE)</f>
        <v>5</v>
      </c>
      <c r="W857" s="136"/>
      <c r="X857" s="5"/>
      <c r="Y857" s="140"/>
      <c r="Z857" s="126"/>
      <c r="AA857" s="171"/>
      <c r="AB857" s="5"/>
      <c r="AC857" s="140"/>
      <c r="AD857" s="130"/>
      <c r="AE857" s="136"/>
      <c r="AF857" s="5"/>
      <c r="AG857" s="140"/>
      <c r="AH857" s="126"/>
      <c r="AI857" s="155"/>
      <c r="AJ857" s="123"/>
      <c r="AK857" s="139"/>
      <c r="AL857" s="124"/>
      <c r="AM857" s="155"/>
      <c r="AN857" s="123"/>
      <c r="AO857" s="139"/>
      <c r="AP857" s="124"/>
      <c r="AQ857" s="122"/>
      <c r="AR857" s="123"/>
      <c r="AS857" s="139"/>
      <c r="AT857" s="124"/>
      <c r="AU857" s="122"/>
      <c r="AV857" s="123"/>
      <c r="AW857" s="139"/>
      <c r="AX857" s="124"/>
    </row>
    <row r="858" spans="1:50">
      <c r="A858" s="245">
        <f>IF(D858=0," ",RANK(D858,$D$3:$D$1041,0))</f>
        <v>809</v>
      </c>
      <c r="B858" s="246">
        <v>809</v>
      </c>
      <c r="C858" s="107" t="s">
        <v>1972</v>
      </c>
      <c r="D858" s="115">
        <f>I858+M858+Q858+U858+Y858+AC858+AG858+AK858+AO858+AW858+AS858</f>
        <v>3.5</v>
      </c>
      <c r="E858" s="115">
        <f>J858+N858+R858+V858+Z858+AD858+AH858+AL858+AP858+AX858+AT858</f>
        <v>5</v>
      </c>
      <c r="F858" s="119">
        <f>COUNTA(H858,L858,P858,T858,X858,AB858,AF858,AJ858,AN858,AV858,AR858)</f>
        <v>1</v>
      </c>
      <c r="G858" s="125"/>
      <c r="H858" s="5"/>
      <c r="I858" s="140"/>
      <c r="J858" s="126"/>
      <c r="K858" s="121"/>
      <c r="L858" s="5"/>
      <c r="M858" s="140"/>
      <c r="N858" s="130"/>
      <c r="O858" s="125"/>
      <c r="P858" s="5"/>
      <c r="Q858" s="140"/>
      <c r="R858" s="126"/>
      <c r="S858" s="121">
        <f>VLOOKUP(C858,'4'!$B$2:$I$1053,3,FALSE)</f>
        <v>2.3530092592592592E-2</v>
      </c>
      <c r="T858" s="5">
        <f>VLOOKUP(C858,'4'!$B$2:$I$1053,4,FALSE)</f>
        <v>159</v>
      </c>
      <c r="U858" s="140">
        <f>VLOOKUP(T858,Баллы!$A$2:$B$101,2)+V858/2</f>
        <v>3.5</v>
      </c>
      <c r="V858" s="130">
        <f>VLOOKUP(C858,'4'!$B$2:$I$1053,6,FALSE)</f>
        <v>5</v>
      </c>
      <c r="W858" s="136"/>
      <c r="X858" s="5"/>
      <c r="Y858" s="140"/>
      <c r="Z858" s="126"/>
      <c r="AA858" s="171"/>
      <c r="AB858" s="5"/>
      <c r="AC858" s="140"/>
      <c r="AD858" s="130"/>
      <c r="AE858" s="136"/>
      <c r="AF858" s="5"/>
      <c r="AG858" s="140"/>
      <c r="AH858" s="126"/>
      <c r="AI858" s="155"/>
      <c r="AJ858" s="123"/>
      <c r="AK858" s="139"/>
      <c r="AL858" s="124"/>
      <c r="AM858" s="155"/>
      <c r="AN858" s="123"/>
      <c r="AO858" s="139"/>
      <c r="AP858" s="124"/>
      <c r="AQ858" s="122"/>
      <c r="AR858" s="123"/>
      <c r="AS858" s="139"/>
      <c r="AT858" s="124"/>
      <c r="AU858" s="122"/>
      <c r="AV858" s="123"/>
      <c r="AW858" s="139"/>
      <c r="AX858" s="124"/>
    </row>
    <row r="859" spans="1:50">
      <c r="A859" s="245">
        <f>IF(D859=0," ",RANK(D859,$D$3:$D$1041,0))</f>
        <v>809</v>
      </c>
      <c r="B859" s="246">
        <v>809</v>
      </c>
      <c r="C859" s="107" t="s">
        <v>1696</v>
      </c>
      <c r="D859" s="115">
        <f>I859+M859+Q859+U859+Y859+AC859+AG859+AK859+AO859+AW859+AS859</f>
        <v>3.5</v>
      </c>
      <c r="E859" s="115">
        <f>J859+N859+R859+V859+Z859+AD859+AH859+AL859+AP859+AX859+AT859</f>
        <v>5</v>
      </c>
      <c r="F859" s="119">
        <f>COUNTA(H859,L859,P859,T859,X859,AB859,AF859,AJ859,AN859,AV859,AR859)</f>
        <v>1</v>
      </c>
      <c r="G859" s="125"/>
      <c r="H859" s="5"/>
      <c r="I859" s="140"/>
      <c r="J859" s="126"/>
      <c r="K859" s="121"/>
      <c r="L859" s="5"/>
      <c r="M859" s="140"/>
      <c r="N859" s="130"/>
      <c r="O859" s="125"/>
      <c r="P859" s="5"/>
      <c r="Q859" s="140"/>
      <c r="R859" s="126"/>
      <c r="S859" s="121">
        <f>VLOOKUP(C859,'4'!$B$2:$I$1053,3,FALSE)</f>
        <v>2.3587962962962963E-2</v>
      </c>
      <c r="T859" s="5">
        <f>VLOOKUP(C859,'4'!$B$2:$I$1053,4,FALSE)</f>
        <v>161</v>
      </c>
      <c r="U859" s="140">
        <f>VLOOKUP(T859,Баллы!$A$2:$B$101,2)+V859/2</f>
        <v>3.5</v>
      </c>
      <c r="V859" s="130">
        <f>VLOOKUP(C859,'4'!$B$2:$I$1053,6,FALSE)</f>
        <v>5</v>
      </c>
      <c r="W859" s="136"/>
      <c r="X859" s="5"/>
      <c r="Y859" s="140"/>
      <c r="Z859" s="126"/>
      <c r="AA859" s="171"/>
      <c r="AB859" s="5"/>
      <c r="AC859" s="140"/>
      <c r="AD859" s="130"/>
      <c r="AE859" s="136"/>
      <c r="AF859" s="5"/>
      <c r="AG859" s="140"/>
      <c r="AH859" s="126"/>
      <c r="AI859" s="155"/>
      <c r="AJ859" s="123"/>
      <c r="AK859" s="139"/>
      <c r="AL859" s="124"/>
      <c r="AM859" s="155"/>
      <c r="AN859" s="123"/>
      <c r="AO859" s="139"/>
      <c r="AP859" s="124"/>
      <c r="AQ859" s="122"/>
      <c r="AR859" s="123"/>
      <c r="AS859" s="139"/>
      <c r="AT859" s="124"/>
      <c r="AU859" s="122"/>
      <c r="AV859" s="123"/>
      <c r="AW859" s="139"/>
      <c r="AX859" s="124"/>
    </row>
    <row r="860" spans="1:50">
      <c r="A860" s="245">
        <f>IF(D860=0," ",RANK(D860,$D$3:$D$1041,0))</f>
        <v>809</v>
      </c>
      <c r="B860" s="246">
        <v>809</v>
      </c>
      <c r="C860" s="107" t="s">
        <v>1727</v>
      </c>
      <c r="D860" s="115">
        <f>I860+M860+Q860+U860+Y860+AC860+AG860+AK860+AO860+AW860+AS860</f>
        <v>3.5</v>
      </c>
      <c r="E860" s="115">
        <f>J860+N860+R860+V860+Z860+AD860+AH860+AL860+AP860+AX860+AT860</f>
        <v>5</v>
      </c>
      <c r="F860" s="119">
        <f>COUNTA(H860,L860,P860,T860,X860,AB860,AF860,AJ860,AN860,AV860,AR860)</f>
        <v>1</v>
      </c>
      <c r="G860" s="125"/>
      <c r="H860" s="5"/>
      <c r="I860" s="140"/>
      <c r="J860" s="126"/>
      <c r="K860" s="121"/>
      <c r="L860" s="5"/>
      <c r="M860" s="140"/>
      <c r="N860" s="130"/>
      <c r="O860" s="125"/>
      <c r="P860" s="5"/>
      <c r="Q860" s="140"/>
      <c r="R860" s="126"/>
      <c r="S860" s="121">
        <f>VLOOKUP(C860,'4'!$B$2:$I$1053,3,FALSE)</f>
        <v>2.3645833333333335E-2</v>
      </c>
      <c r="T860" s="5">
        <f>VLOOKUP(C860,'4'!$B$2:$I$1053,4,FALSE)</f>
        <v>165</v>
      </c>
      <c r="U860" s="140">
        <f>VLOOKUP(T860,Баллы!$A$2:$B$101,2)+V860/2</f>
        <v>3.5</v>
      </c>
      <c r="V860" s="130">
        <f>VLOOKUP(C860,'4'!$B$2:$I$1053,6,FALSE)</f>
        <v>5</v>
      </c>
      <c r="W860" s="136"/>
      <c r="X860" s="5"/>
      <c r="Y860" s="140"/>
      <c r="Z860" s="126"/>
      <c r="AA860" s="171"/>
      <c r="AB860" s="5"/>
      <c r="AC860" s="140"/>
      <c r="AD860" s="130"/>
      <c r="AE860" s="136"/>
      <c r="AF860" s="5"/>
      <c r="AG860" s="140"/>
      <c r="AH860" s="126"/>
      <c r="AI860" s="155"/>
      <c r="AJ860" s="123"/>
      <c r="AK860" s="139"/>
      <c r="AL860" s="124"/>
      <c r="AM860" s="155"/>
      <c r="AN860" s="123"/>
      <c r="AO860" s="139"/>
      <c r="AP860" s="124"/>
      <c r="AQ860" s="122"/>
      <c r="AR860" s="123"/>
      <c r="AS860" s="139"/>
      <c r="AT860" s="124"/>
      <c r="AU860" s="122"/>
      <c r="AV860" s="123"/>
      <c r="AW860" s="139"/>
      <c r="AX860" s="124"/>
    </row>
    <row r="861" spans="1:50">
      <c r="A861" s="245">
        <f>IF(D861=0," ",RANK(D861,$D$3:$D$1041,0))</f>
        <v>809</v>
      </c>
      <c r="B861" s="246">
        <v>809</v>
      </c>
      <c r="C861" s="107" t="s">
        <v>1974</v>
      </c>
      <c r="D861" s="115">
        <f>I861+M861+Q861+U861+Y861+AC861+AG861+AK861+AO861+AW861+AS861</f>
        <v>3.5</v>
      </c>
      <c r="E861" s="115">
        <f>J861+N861+R861+V861+Z861+AD861+AH861+AL861+AP861+AX861+AT861</f>
        <v>5</v>
      </c>
      <c r="F861" s="119">
        <f>COUNTA(H861,L861,P861,T861,X861,AB861,AF861,AJ861,AN861,AV861,AR861)</f>
        <v>1</v>
      </c>
      <c r="G861" s="125"/>
      <c r="H861" s="5"/>
      <c r="I861" s="140"/>
      <c r="J861" s="126"/>
      <c r="K861" s="121"/>
      <c r="L861" s="5"/>
      <c r="M861" s="140"/>
      <c r="N861" s="130"/>
      <c r="O861" s="125"/>
      <c r="P861" s="5"/>
      <c r="Q861" s="140"/>
      <c r="R861" s="126"/>
      <c r="S861" s="121">
        <f>VLOOKUP(C861,'4'!$B$2:$I$1053,3,FALSE)</f>
        <v>2.3645833333333335E-2</v>
      </c>
      <c r="T861" s="5">
        <f>VLOOKUP(C861,'4'!$B$2:$I$1053,4,FALSE)</f>
        <v>166</v>
      </c>
      <c r="U861" s="140">
        <f>VLOOKUP(T861,Баллы!$A$2:$B$101,2)+V861/2</f>
        <v>3.5</v>
      </c>
      <c r="V861" s="130">
        <f>VLOOKUP(C861,'4'!$B$2:$I$1053,6,FALSE)</f>
        <v>5</v>
      </c>
      <c r="W861" s="136"/>
      <c r="X861" s="5"/>
      <c r="Y861" s="140"/>
      <c r="Z861" s="126"/>
      <c r="AA861" s="171"/>
      <c r="AB861" s="5"/>
      <c r="AC861" s="140"/>
      <c r="AD861" s="130"/>
      <c r="AE861" s="136"/>
      <c r="AF861" s="5"/>
      <c r="AG861" s="140"/>
      <c r="AH861" s="126"/>
      <c r="AI861" s="155"/>
      <c r="AJ861" s="123"/>
      <c r="AK861" s="139"/>
      <c r="AL861" s="124"/>
      <c r="AM861" s="155"/>
      <c r="AN861" s="123"/>
      <c r="AO861" s="139"/>
      <c r="AP861" s="124"/>
      <c r="AQ861" s="122"/>
      <c r="AR861" s="123"/>
      <c r="AS861" s="139"/>
      <c r="AT861" s="124"/>
      <c r="AU861" s="122"/>
      <c r="AV861" s="123"/>
      <c r="AW861" s="139"/>
      <c r="AX861" s="124"/>
    </row>
    <row r="862" spans="1:50">
      <c r="A862" s="245">
        <f>IF(D862=0," ",RANK(D862,$D$3:$D$1041,0))</f>
        <v>809</v>
      </c>
      <c r="B862" s="246">
        <v>809</v>
      </c>
      <c r="C862" s="107" t="s">
        <v>1829</v>
      </c>
      <c r="D862" s="115">
        <f>I862+M862+Q862+U862+Y862+AC862+AG862+AK862+AO862+AW862+AS862</f>
        <v>3.5</v>
      </c>
      <c r="E862" s="115">
        <f>J862+N862+R862+V862+Z862+AD862+AH862+AL862+AP862+AX862+AT862</f>
        <v>5</v>
      </c>
      <c r="F862" s="119">
        <f>COUNTA(H862,L862,P862,T862,X862,AB862,AF862,AJ862,AN862,AV862,AR862)</f>
        <v>1</v>
      </c>
      <c r="G862" s="125"/>
      <c r="H862" s="5"/>
      <c r="I862" s="140"/>
      <c r="J862" s="126"/>
      <c r="K862" s="121"/>
      <c r="L862" s="5"/>
      <c r="M862" s="140"/>
      <c r="N862" s="130"/>
      <c r="O862" s="125"/>
      <c r="P862" s="5"/>
      <c r="Q862" s="140"/>
      <c r="R862" s="126"/>
      <c r="S862" s="121">
        <f>VLOOKUP(C862,'4'!$B$2:$I$1053,3,FALSE)</f>
        <v>2.3738425925925927E-2</v>
      </c>
      <c r="T862" s="5">
        <f>VLOOKUP(C862,'4'!$B$2:$I$1053,4,FALSE)</f>
        <v>168</v>
      </c>
      <c r="U862" s="140">
        <f>VLOOKUP(T862,Баллы!$A$2:$B$101,2)+V862/2</f>
        <v>3.5</v>
      </c>
      <c r="V862" s="130">
        <f>VLOOKUP(C862,'4'!$B$2:$I$1053,6,FALSE)</f>
        <v>5</v>
      </c>
      <c r="W862" s="136"/>
      <c r="X862" s="5"/>
      <c r="Y862" s="140"/>
      <c r="Z862" s="126"/>
      <c r="AA862" s="171"/>
      <c r="AB862" s="5"/>
      <c r="AC862" s="140"/>
      <c r="AD862" s="130"/>
      <c r="AE862" s="136"/>
      <c r="AF862" s="5"/>
      <c r="AG862" s="140"/>
      <c r="AH862" s="126"/>
      <c r="AI862" s="155"/>
      <c r="AJ862" s="123"/>
      <c r="AK862" s="139"/>
      <c r="AL862" s="124"/>
      <c r="AM862" s="155"/>
      <c r="AN862" s="123"/>
      <c r="AO862" s="139"/>
      <c r="AP862" s="124"/>
      <c r="AQ862" s="122"/>
      <c r="AR862" s="123"/>
      <c r="AS862" s="139"/>
      <c r="AT862" s="124"/>
      <c r="AU862" s="122"/>
      <c r="AV862" s="123"/>
      <c r="AW862" s="139"/>
      <c r="AX862" s="124"/>
    </row>
    <row r="863" spans="1:50">
      <c r="A863" s="245">
        <f>IF(D863=0," ",RANK(D863,$D$3:$D$1041,0))</f>
        <v>809</v>
      </c>
      <c r="B863" s="246">
        <v>809</v>
      </c>
      <c r="C863" s="107" t="s">
        <v>2002</v>
      </c>
      <c r="D863" s="115">
        <f>I863+M863+Q863+U863+Y863+AC863+AG863+AK863+AO863+AW863+AS863</f>
        <v>3.5</v>
      </c>
      <c r="E863" s="115">
        <f>J863+N863+R863+V863+Z863+AD863+AH863+AL863+AP863+AX863+AT863</f>
        <v>5</v>
      </c>
      <c r="F863" s="119">
        <f>COUNTA(H863,L863,P863,T863,X863,AB863,AF863,AJ863,AN863,AV863,AR863)</f>
        <v>1</v>
      </c>
      <c r="G863" s="125"/>
      <c r="H863" s="5"/>
      <c r="I863" s="140"/>
      <c r="J863" s="126"/>
      <c r="K863" s="121"/>
      <c r="L863" s="5"/>
      <c r="M863" s="140"/>
      <c r="N863" s="130"/>
      <c r="O863" s="125"/>
      <c r="P863" s="5"/>
      <c r="Q863" s="140"/>
      <c r="R863" s="126"/>
      <c r="S863" s="121">
        <f>VLOOKUP(C863,'4'!$B$2:$I$1053,3,FALSE)</f>
        <v>2.375E-2</v>
      </c>
      <c r="T863" s="5">
        <f>VLOOKUP(C863,'4'!$B$2:$I$1053,4,FALSE)</f>
        <v>169</v>
      </c>
      <c r="U863" s="140">
        <f>VLOOKUP(T863,Баллы!$A$2:$B$101,2)+V863/2</f>
        <v>3.5</v>
      </c>
      <c r="V863" s="130">
        <f>VLOOKUP(C863,'4'!$B$2:$I$1053,6,FALSE)</f>
        <v>5</v>
      </c>
      <c r="W863" s="136"/>
      <c r="X863" s="5"/>
      <c r="Y863" s="140"/>
      <c r="Z863" s="126"/>
      <c r="AA863" s="171"/>
      <c r="AB863" s="5"/>
      <c r="AC863" s="140"/>
      <c r="AD863" s="130"/>
      <c r="AE863" s="136"/>
      <c r="AF863" s="5"/>
      <c r="AG863" s="140"/>
      <c r="AH863" s="126"/>
      <c r="AI863" s="155"/>
      <c r="AJ863" s="123"/>
      <c r="AK863" s="139"/>
      <c r="AL863" s="124"/>
      <c r="AM863" s="155"/>
      <c r="AN863" s="123"/>
      <c r="AO863" s="139"/>
      <c r="AP863" s="124"/>
      <c r="AQ863" s="122"/>
      <c r="AR863" s="123"/>
      <c r="AS863" s="139"/>
      <c r="AT863" s="124"/>
      <c r="AU863" s="122"/>
      <c r="AV863" s="123"/>
      <c r="AW863" s="139"/>
      <c r="AX863" s="124"/>
    </row>
    <row r="864" spans="1:50">
      <c r="A864" s="245">
        <f>IF(D864=0," ",RANK(D864,$D$3:$D$1041,0))</f>
        <v>809</v>
      </c>
      <c r="B864" s="246">
        <v>809</v>
      </c>
      <c r="C864" s="107" t="s">
        <v>2236</v>
      </c>
      <c r="D864" s="115">
        <f>I864+M864+Q864+U864+Y864+AC864+AG864+AK864+AO864+AW864+AS864</f>
        <v>3.5</v>
      </c>
      <c r="E864" s="115">
        <f>J864+N864+R864+V864+Z864+AD864+AH864+AL864+AP864+AX864+AT864</f>
        <v>5</v>
      </c>
      <c r="F864" s="119">
        <f>COUNTA(H864,L864,P864,T864,X864,AB864,AF864,AJ864,AN864,AV864,AR864)</f>
        <v>1</v>
      </c>
      <c r="G864" s="125"/>
      <c r="H864" s="5"/>
      <c r="I864" s="140"/>
      <c r="J864" s="126"/>
      <c r="K864" s="121"/>
      <c r="L864" s="5"/>
      <c r="M864" s="140"/>
      <c r="N864" s="130"/>
      <c r="O864" s="125"/>
      <c r="P864" s="5"/>
      <c r="Q864" s="140"/>
      <c r="R864" s="126"/>
      <c r="S864" s="121">
        <f>VLOOKUP(C864,'4'!$B$2:$I$1053,3,FALSE)</f>
        <v>2.3796296296296298E-2</v>
      </c>
      <c r="T864" s="5">
        <f>VLOOKUP(C864,'4'!$B$2:$I$1053,4,FALSE)</f>
        <v>170</v>
      </c>
      <c r="U864" s="140">
        <f>VLOOKUP(T864,Баллы!$A$2:$B$101,2)+V864/2</f>
        <v>3.5</v>
      </c>
      <c r="V864" s="130">
        <f>VLOOKUP(C864,'4'!$B$2:$I$1053,6,FALSE)</f>
        <v>5</v>
      </c>
      <c r="W864" s="136"/>
      <c r="X864" s="5"/>
      <c r="Y864" s="140"/>
      <c r="Z864" s="126"/>
      <c r="AA864" s="171"/>
      <c r="AB864" s="5"/>
      <c r="AC864" s="140"/>
      <c r="AD864" s="130"/>
      <c r="AE864" s="136"/>
      <c r="AF864" s="5"/>
      <c r="AG864" s="140"/>
      <c r="AH864" s="126"/>
      <c r="AI864" s="155"/>
      <c r="AJ864" s="123"/>
      <c r="AK864" s="139"/>
      <c r="AL864" s="124"/>
      <c r="AM864" s="155"/>
      <c r="AN864" s="123"/>
      <c r="AO864" s="139"/>
      <c r="AP864" s="124"/>
      <c r="AQ864" s="122"/>
      <c r="AR864" s="123"/>
      <c r="AS864" s="139"/>
      <c r="AT864" s="124"/>
      <c r="AU864" s="122"/>
      <c r="AV864" s="123"/>
      <c r="AW864" s="139"/>
      <c r="AX864" s="124"/>
    </row>
    <row r="865" spans="1:50">
      <c r="A865" s="245">
        <f>IF(D865=0," ",RANK(D865,$D$3:$D$1041,0))</f>
        <v>809</v>
      </c>
      <c r="B865" s="246">
        <v>809</v>
      </c>
      <c r="C865" s="107" t="s">
        <v>2399</v>
      </c>
      <c r="D865" s="115">
        <f>I865+M865+Q865+U865+Y865+AC865+AG865+AK865+AO865+AW865+AS865</f>
        <v>3.5</v>
      </c>
      <c r="E865" s="115">
        <f>J865+N865+R865+V865+Z865+AD865+AH865+AL865+AP865+AX865+AT865</f>
        <v>5</v>
      </c>
      <c r="F865" s="119">
        <f>COUNTA(H865,L865,P865,T865,X865,AB865,AF865,AJ865,AN865,AV865,AR865)</f>
        <v>1</v>
      </c>
      <c r="G865" s="125"/>
      <c r="H865" s="5"/>
      <c r="I865" s="140"/>
      <c r="J865" s="126"/>
      <c r="K865" s="121"/>
      <c r="L865" s="5"/>
      <c r="M865" s="140"/>
      <c r="N865" s="130"/>
      <c r="O865" s="125"/>
      <c r="P865" s="5"/>
      <c r="Q865" s="140"/>
      <c r="R865" s="126"/>
      <c r="S865" s="121">
        <f>VLOOKUP(C865,'4'!$B$2:$I$1053,3,FALSE)</f>
        <v>2.3807870370370372E-2</v>
      </c>
      <c r="T865" s="5">
        <f>VLOOKUP(C865,'4'!$B$2:$I$1053,4,FALSE)</f>
        <v>171</v>
      </c>
      <c r="U865" s="140">
        <f>VLOOKUP(T865,Баллы!$A$2:$B$101,2)+V865/2</f>
        <v>3.5</v>
      </c>
      <c r="V865" s="130">
        <f>VLOOKUP(C865,'4'!$B$2:$I$1053,6,FALSE)</f>
        <v>5</v>
      </c>
      <c r="W865" s="136"/>
      <c r="X865" s="5"/>
      <c r="Y865" s="140"/>
      <c r="Z865" s="126"/>
      <c r="AA865" s="171"/>
      <c r="AB865" s="5"/>
      <c r="AC865" s="140"/>
      <c r="AD865" s="130"/>
      <c r="AE865" s="136"/>
      <c r="AF865" s="5"/>
      <c r="AG865" s="140"/>
      <c r="AH865" s="126"/>
      <c r="AI865" s="155"/>
      <c r="AJ865" s="123"/>
      <c r="AK865" s="139"/>
      <c r="AL865" s="124"/>
      <c r="AM865" s="155"/>
      <c r="AN865" s="123"/>
      <c r="AO865" s="139"/>
      <c r="AP865" s="124"/>
      <c r="AQ865" s="122"/>
      <c r="AR865" s="123"/>
      <c r="AS865" s="139"/>
      <c r="AT865" s="124"/>
      <c r="AU865" s="122"/>
      <c r="AV865" s="123"/>
      <c r="AW865" s="139"/>
      <c r="AX865" s="124"/>
    </row>
    <row r="866" spans="1:50">
      <c r="A866" s="245">
        <f>IF(D866=0," ",RANK(D866,$D$3:$D$1041,0))</f>
        <v>809</v>
      </c>
      <c r="B866" s="246">
        <v>809</v>
      </c>
      <c r="C866" s="288" t="s">
        <v>5791</v>
      </c>
      <c r="D866" s="115">
        <f>I866+M866+Q866+U866+Y866+AC866+AG866+AK866+AO866+AW866+AS866</f>
        <v>3.5</v>
      </c>
      <c r="E866" s="115">
        <f>J866+N866+R866+V866+Z866+AD866+AH866+AL866+AP866+AX866+AT866</f>
        <v>5</v>
      </c>
      <c r="F866" s="119">
        <f>COUNTA(H866,L866,P866,T866,X866,AB866,AF866,AJ866,AN866,AV866,AR866)</f>
        <v>1</v>
      </c>
      <c r="G866" s="125"/>
      <c r="H866" s="5"/>
      <c r="I866" s="140"/>
      <c r="J866" s="126"/>
      <c r="K866" s="121"/>
      <c r="L866" s="5"/>
      <c r="M866" s="140"/>
      <c r="N866" s="130"/>
      <c r="O866" s="125"/>
      <c r="P866" s="5"/>
      <c r="Q866" s="140"/>
      <c r="R866" s="126"/>
      <c r="S866" s="121">
        <f>VLOOKUP(C866,'4'!$B$2:$I$1053,3,FALSE)</f>
        <v>2.3946759259259258E-2</v>
      </c>
      <c r="T866" s="5">
        <f>VLOOKUP(C866,'4'!$B$2:$I$1053,4,FALSE)</f>
        <v>172</v>
      </c>
      <c r="U866" s="140">
        <f>VLOOKUP(T866,Баллы!$A$2:$B$101,2)+V866/2</f>
        <v>3.5</v>
      </c>
      <c r="V866" s="130">
        <f>VLOOKUP(C866,'4'!$B$2:$I$1053,6,FALSE)</f>
        <v>5</v>
      </c>
      <c r="W866" s="136"/>
      <c r="X866" s="5"/>
      <c r="Y866" s="140"/>
      <c r="Z866" s="126"/>
      <c r="AA866" s="171"/>
      <c r="AB866" s="5"/>
      <c r="AC866" s="140"/>
      <c r="AD866" s="130"/>
      <c r="AE866" s="136"/>
      <c r="AF866" s="5"/>
      <c r="AG866" s="140"/>
      <c r="AH866" s="126"/>
      <c r="AI866" s="155"/>
      <c r="AJ866" s="123"/>
      <c r="AK866" s="139"/>
      <c r="AL866" s="124"/>
      <c r="AM866" s="155"/>
      <c r="AN866" s="123"/>
      <c r="AO866" s="139"/>
      <c r="AP866" s="124"/>
      <c r="AQ866" s="122"/>
      <c r="AR866" s="123"/>
      <c r="AS866" s="139"/>
      <c r="AT866" s="124"/>
      <c r="AU866" s="122"/>
      <c r="AV866" s="123"/>
      <c r="AW866" s="139"/>
      <c r="AX866" s="124"/>
    </row>
    <row r="867" spans="1:50">
      <c r="A867" s="245">
        <f>IF(D867=0," ",RANK(D867,$D$3:$D$1041,0))</f>
        <v>809</v>
      </c>
      <c r="B867" s="246">
        <v>809</v>
      </c>
      <c r="C867" s="107" t="s">
        <v>1643</v>
      </c>
      <c r="D867" s="115">
        <f>I867+M867+Q867+U867+Y867+AC867+AG867+AK867+AO867+AW867+AS867</f>
        <v>3.5</v>
      </c>
      <c r="E867" s="115">
        <f>J867+N867+R867+V867+Z867+AD867+AH867+AL867+AP867+AX867+AT867</f>
        <v>5</v>
      </c>
      <c r="F867" s="119">
        <f>COUNTA(H867,L867,P867,T867,X867,AB867,AF867,AJ867,AN867,AV867,AR867)</f>
        <v>1</v>
      </c>
      <c r="G867" s="125"/>
      <c r="H867" s="5"/>
      <c r="I867" s="140"/>
      <c r="J867" s="126"/>
      <c r="K867" s="121"/>
      <c r="L867" s="5"/>
      <c r="M867" s="140"/>
      <c r="N867" s="130"/>
      <c r="O867" s="125"/>
      <c r="P867" s="5"/>
      <c r="Q867" s="140"/>
      <c r="R867" s="126"/>
      <c r="S867" s="121">
        <f>VLOOKUP(C867,'4'!$B$2:$I$1053,3,FALSE)</f>
        <v>2.3946759259259258E-2</v>
      </c>
      <c r="T867" s="5">
        <f>VLOOKUP(C867,'4'!$B$2:$I$1053,4,FALSE)</f>
        <v>173</v>
      </c>
      <c r="U867" s="140">
        <f>VLOOKUP(T867,Баллы!$A$2:$B$101,2)+V867/2</f>
        <v>3.5</v>
      </c>
      <c r="V867" s="130">
        <f>VLOOKUP(C867,'4'!$B$2:$I$1053,6,FALSE)</f>
        <v>5</v>
      </c>
      <c r="W867" s="136"/>
      <c r="X867" s="5"/>
      <c r="Y867" s="140"/>
      <c r="Z867" s="126"/>
      <c r="AA867" s="171"/>
      <c r="AB867" s="5"/>
      <c r="AC867" s="140"/>
      <c r="AD867" s="130"/>
      <c r="AE867" s="136"/>
      <c r="AF867" s="5"/>
      <c r="AG867" s="140"/>
      <c r="AH867" s="126"/>
      <c r="AI867" s="155"/>
      <c r="AJ867" s="123"/>
      <c r="AK867" s="139"/>
      <c r="AL867" s="124"/>
      <c r="AM867" s="155"/>
      <c r="AN867" s="123"/>
      <c r="AO867" s="139"/>
      <c r="AP867" s="124"/>
      <c r="AQ867" s="122"/>
      <c r="AR867" s="123"/>
      <c r="AS867" s="139"/>
      <c r="AT867" s="124"/>
      <c r="AU867" s="122"/>
      <c r="AV867" s="123"/>
      <c r="AW867" s="139"/>
      <c r="AX867" s="124"/>
    </row>
    <row r="868" spans="1:50">
      <c r="A868" s="245">
        <f>IF(D868=0," ",RANK(D868,$D$3:$D$1041,0))</f>
        <v>809</v>
      </c>
      <c r="B868" s="246">
        <v>809</v>
      </c>
      <c r="C868" s="107" t="s">
        <v>1443</v>
      </c>
      <c r="D868" s="115">
        <f>I868+M868+Q868+U868+Y868+AC868+AG868+AK868+AO868+AW868+AS868</f>
        <v>3.5</v>
      </c>
      <c r="E868" s="115">
        <f>J868+N868+R868+V868+Z868+AD868+AH868+AL868+AP868+AX868+AT868</f>
        <v>5</v>
      </c>
      <c r="F868" s="119">
        <f>COUNTA(H868,L868,P868,T868,X868,AB868,AF868,AJ868,AN868,AV868,AR868)</f>
        <v>1</v>
      </c>
      <c r="G868" s="125"/>
      <c r="H868" s="5"/>
      <c r="I868" s="140"/>
      <c r="J868" s="126"/>
      <c r="K868" s="121"/>
      <c r="L868" s="5"/>
      <c r="M868" s="140"/>
      <c r="N868" s="130"/>
      <c r="O868" s="125"/>
      <c r="P868" s="5"/>
      <c r="Q868" s="140"/>
      <c r="R868" s="126"/>
      <c r="S868" s="121">
        <f>VLOOKUP(C868,'4'!$B$2:$I$1053,3,FALSE)</f>
        <v>2.3958333333333335E-2</v>
      </c>
      <c r="T868" s="5">
        <f>VLOOKUP(C868,'4'!$B$2:$I$1053,4,FALSE)</f>
        <v>174</v>
      </c>
      <c r="U868" s="140">
        <f>VLOOKUP(T868,Баллы!$A$2:$B$101,2)+V868/2</f>
        <v>3.5</v>
      </c>
      <c r="V868" s="130">
        <f>VLOOKUP(C868,'4'!$B$2:$I$1053,6,FALSE)</f>
        <v>5</v>
      </c>
      <c r="W868" s="136"/>
      <c r="X868" s="5"/>
      <c r="Y868" s="140"/>
      <c r="Z868" s="126"/>
      <c r="AA868" s="171"/>
      <c r="AB868" s="5"/>
      <c r="AC868" s="140"/>
      <c r="AD868" s="130"/>
      <c r="AE868" s="136"/>
      <c r="AF868" s="5"/>
      <c r="AG868" s="140"/>
      <c r="AH868" s="126"/>
      <c r="AI868" s="155"/>
      <c r="AJ868" s="123"/>
      <c r="AK868" s="139"/>
      <c r="AL868" s="124"/>
      <c r="AM868" s="155"/>
      <c r="AN868" s="123"/>
      <c r="AO868" s="139"/>
      <c r="AP868" s="124"/>
      <c r="AQ868" s="122"/>
      <c r="AR868" s="123"/>
      <c r="AS868" s="139"/>
      <c r="AT868" s="124"/>
      <c r="AU868" s="122"/>
      <c r="AV868" s="123"/>
      <c r="AW868" s="139"/>
      <c r="AX868" s="124"/>
    </row>
    <row r="869" spans="1:50">
      <c r="A869" s="245">
        <f>IF(D869=0," ",RANK(D869,$D$3:$D$1041,0))</f>
        <v>809</v>
      </c>
      <c r="B869" s="246">
        <v>809</v>
      </c>
      <c r="C869" s="107" t="s">
        <v>1569</v>
      </c>
      <c r="D869" s="115">
        <f>I869+M869+Q869+U869+Y869+AC869+AG869+AK869+AO869+AW869+AS869</f>
        <v>3.5</v>
      </c>
      <c r="E869" s="115">
        <f>J869+N869+R869+V869+Z869+AD869+AH869+AL869+AP869+AX869+AT869</f>
        <v>5</v>
      </c>
      <c r="F869" s="119">
        <f>COUNTA(H869,L869,P869,T869,X869,AB869,AF869,AJ869,AN869,AV869,AR869)</f>
        <v>1</v>
      </c>
      <c r="G869" s="125"/>
      <c r="H869" s="5"/>
      <c r="I869" s="140"/>
      <c r="J869" s="126"/>
      <c r="K869" s="121"/>
      <c r="L869" s="5"/>
      <c r="M869" s="140"/>
      <c r="N869" s="130"/>
      <c r="O869" s="125"/>
      <c r="P869" s="5"/>
      <c r="Q869" s="140"/>
      <c r="R869" s="126"/>
      <c r="S869" s="121">
        <f>VLOOKUP(C869,'4'!$B$2:$I$1053,3,FALSE)</f>
        <v>2.4097222222222221E-2</v>
      </c>
      <c r="T869" s="5">
        <f>VLOOKUP(C869,'4'!$B$2:$I$1053,4,FALSE)</f>
        <v>177</v>
      </c>
      <c r="U869" s="140">
        <f>VLOOKUP(T869,Баллы!$A$2:$B$101,2)+V869/2</f>
        <v>3.5</v>
      </c>
      <c r="V869" s="130">
        <f>VLOOKUP(C869,'4'!$B$2:$I$1053,6,FALSE)</f>
        <v>5</v>
      </c>
      <c r="W869" s="136"/>
      <c r="X869" s="5"/>
      <c r="Y869" s="140"/>
      <c r="Z869" s="126"/>
      <c r="AA869" s="171"/>
      <c r="AB869" s="5"/>
      <c r="AC869" s="140"/>
      <c r="AD869" s="130"/>
      <c r="AE869" s="136"/>
      <c r="AF869" s="5"/>
      <c r="AG869" s="140"/>
      <c r="AH869" s="126"/>
      <c r="AI869" s="155"/>
      <c r="AJ869" s="123"/>
      <c r="AK869" s="139"/>
      <c r="AL869" s="124"/>
      <c r="AM869" s="155"/>
      <c r="AN869" s="123"/>
      <c r="AO869" s="139"/>
      <c r="AP869" s="124"/>
      <c r="AQ869" s="122"/>
      <c r="AR869" s="123"/>
      <c r="AS869" s="139"/>
      <c r="AT869" s="124"/>
      <c r="AU869" s="122"/>
      <c r="AV869" s="123"/>
      <c r="AW869" s="139"/>
      <c r="AX869" s="124"/>
    </row>
    <row r="870" spans="1:50">
      <c r="A870" s="245">
        <f>IF(D870=0," ",RANK(D870,$D$3:$D$1041,0))</f>
        <v>809</v>
      </c>
      <c r="B870" s="246">
        <v>809</v>
      </c>
      <c r="C870" s="107" t="s">
        <v>2371</v>
      </c>
      <c r="D870" s="115">
        <f>I870+M870+Q870+U870+Y870+AC870+AG870+AK870+AO870+AW870+AS870</f>
        <v>3.5</v>
      </c>
      <c r="E870" s="115">
        <f>J870+N870+R870+V870+Z870+AD870+AH870+AL870+AP870+AX870+AT870</f>
        <v>5</v>
      </c>
      <c r="F870" s="119">
        <f>COUNTA(H870,L870,P870,T870,X870,AB870,AF870,AJ870,AN870,AV870,AR870)</f>
        <v>1</v>
      </c>
      <c r="G870" s="125"/>
      <c r="H870" s="5"/>
      <c r="I870" s="140"/>
      <c r="J870" s="126"/>
      <c r="K870" s="121"/>
      <c r="L870" s="5"/>
      <c r="M870" s="140"/>
      <c r="N870" s="130"/>
      <c r="O870" s="125"/>
      <c r="P870" s="5"/>
      <c r="Q870" s="140"/>
      <c r="R870" s="126"/>
      <c r="S870" s="121">
        <f>VLOOKUP(C870,'4'!$B$2:$I$1053,3,FALSE)</f>
        <v>2.4120370370370372E-2</v>
      </c>
      <c r="T870" s="5">
        <f>VLOOKUP(C870,'4'!$B$2:$I$1053,4,FALSE)</f>
        <v>178</v>
      </c>
      <c r="U870" s="140">
        <f>VLOOKUP(T870,Баллы!$A$2:$B$101,2)+V870/2</f>
        <v>3.5</v>
      </c>
      <c r="V870" s="130">
        <f>VLOOKUP(C870,'4'!$B$2:$I$1053,6,FALSE)</f>
        <v>5</v>
      </c>
      <c r="W870" s="136"/>
      <c r="X870" s="5"/>
      <c r="Y870" s="140"/>
      <c r="Z870" s="126"/>
      <c r="AA870" s="171"/>
      <c r="AB870" s="5"/>
      <c r="AC870" s="140"/>
      <c r="AD870" s="130"/>
      <c r="AE870" s="136"/>
      <c r="AF870" s="5"/>
      <c r="AG870" s="140"/>
      <c r="AH870" s="126"/>
      <c r="AI870" s="155"/>
      <c r="AJ870" s="123"/>
      <c r="AK870" s="139"/>
      <c r="AL870" s="124"/>
      <c r="AM870" s="155"/>
      <c r="AN870" s="123"/>
      <c r="AO870" s="139"/>
      <c r="AP870" s="124"/>
      <c r="AQ870" s="122"/>
      <c r="AR870" s="123"/>
      <c r="AS870" s="139"/>
      <c r="AT870" s="124"/>
      <c r="AU870" s="122"/>
      <c r="AV870" s="123"/>
      <c r="AW870" s="139"/>
      <c r="AX870" s="124"/>
    </row>
    <row r="871" spans="1:50">
      <c r="A871" s="245">
        <f>IF(D871=0," ",RANK(D871,$D$3:$D$1041,0))</f>
        <v>809</v>
      </c>
      <c r="B871" s="246">
        <v>809</v>
      </c>
      <c r="C871" s="107" t="s">
        <v>2492</v>
      </c>
      <c r="D871" s="115">
        <f>I871+M871+Q871+U871+Y871+AC871+AG871+AK871+AO871+AW871+AS871</f>
        <v>3.5</v>
      </c>
      <c r="E871" s="115">
        <f>J871+N871+R871+V871+Z871+AD871+AH871+AL871+AP871+AX871+AT871</f>
        <v>5</v>
      </c>
      <c r="F871" s="119">
        <f>COUNTA(H871,L871,P871,T871,X871,AB871,AF871,AJ871,AN871,AV871,AR871)</f>
        <v>1</v>
      </c>
      <c r="G871" s="125"/>
      <c r="H871" s="5"/>
      <c r="I871" s="140"/>
      <c r="J871" s="126"/>
      <c r="K871" s="121"/>
      <c r="L871" s="5"/>
      <c r="M871" s="140"/>
      <c r="N871" s="130"/>
      <c r="O871" s="125"/>
      <c r="P871" s="5"/>
      <c r="Q871" s="140"/>
      <c r="R871" s="126"/>
      <c r="S871" s="121">
        <f>VLOOKUP(C871,'4'!$B$2:$I$1053,3,FALSE)</f>
        <v>2.4340277777777777E-2</v>
      </c>
      <c r="T871" s="5">
        <f>VLOOKUP(C871,'4'!$B$2:$I$1053,4,FALSE)</f>
        <v>179</v>
      </c>
      <c r="U871" s="140">
        <f>VLOOKUP(T871,Баллы!$A$2:$B$101,2)+V871/2</f>
        <v>3.5</v>
      </c>
      <c r="V871" s="130">
        <f>VLOOKUP(C871,'4'!$B$2:$I$1053,6,FALSE)</f>
        <v>5</v>
      </c>
      <c r="W871" s="136"/>
      <c r="X871" s="5"/>
      <c r="Y871" s="140"/>
      <c r="Z871" s="126"/>
      <c r="AA871" s="171"/>
      <c r="AB871" s="5"/>
      <c r="AC871" s="140"/>
      <c r="AD871" s="130"/>
      <c r="AE871" s="136"/>
      <c r="AF871" s="5"/>
      <c r="AG871" s="140"/>
      <c r="AH871" s="126"/>
      <c r="AI871" s="155"/>
      <c r="AJ871" s="123"/>
      <c r="AK871" s="139"/>
      <c r="AL871" s="124"/>
      <c r="AM871" s="155"/>
      <c r="AN871" s="123"/>
      <c r="AO871" s="139"/>
      <c r="AP871" s="124"/>
      <c r="AQ871" s="122"/>
      <c r="AR871" s="123"/>
      <c r="AS871" s="139"/>
      <c r="AT871" s="124"/>
      <c r="AU871" s="122"/>
      <c r="AV871" s="123"/>
      <c r="AW871" s="139"/>
      <c r="AX871" s="124"/>
    </row>
    <row r="872" spans="1:50">
      <c r="A872" s="245">
        <f>IF(D872=0," ",RANK(D872,$D$3:$D$1041,0))</f>
        <v>809</v>
      </c>
      <c r="B872" s="246">
        <v>809</v>
      </c>
      <c r="C872" s="107" t="s">
        <v>2555</v>
      </c>
      <c r="D872" s="115">
        <f>I872+M872+Q872+U872+Y872+AC872+AG872+AK872+AO872+AW872+AS872</f>
        <v>3.5</v>
      </c>
      <c r="E872" s="115">
        <f>J872+N872+R872+V872+Z872+AD872+AH872+AL872+AP872+AX872+AT872</f>
        <v>5</v>
      </c>
      <c r="F872" s="119">
        <f>COUNTA(H872,L872,P872,T872,X872,AB872,AF872,AJ872,AN872,AV872,AR872)</f>
        <v>1</v>
      </c>
      <c r="G872" s="125"/>
      <c r="H872" s="5"/>
      <c r="I872" s="140"/>
      <c r="J872" s="126"/>
      <c r="K872" s="121"/>
      <c r="L872" s="5"/>
      <c r="M872" s="140"/>
      <c r="N872" s="130"/>
      <c r="O872" s="125"/>
      <c r="P872" s="5"/>
      <c r="Q872" s="140"/>
      <c r="R872" s="126"/>
      <c r="S872" s="121">
        <f>VLOOKUP(C872,'4'!$B$2:$I$1053,3,FALSE)</f>
        <v>2.4444444444444446E-2</v>
      </c>
      <c r="T872" s="5">
        <f>VLOOKUP(C872,'4'!$B$2:$I$1053,4,FALSE)</f>
        <v>181</v>
      </c>
      <c r="U872" s="140">
        <f>VLOOKUP(T872,Баллы!$A$2:$B$101,2)+V872/2</f>
        <v>3.5</v>
      </c>
      <c r="V872" s="130">
        <f>VLOOKUP(C872,'4'!$B$2:$I$1053,6,FALSE)</f>
        <v>5</v>
      </c>
      <c r="W872" s="136"/>
      <c r="X872" s="5"/>
      <c r="Y872" s="140"/>
      <c r="Z872" s="126"/>
      <c r="AA872" s="171"/>
      <c r="AB872" s="5"/>
      <c r="AC872" s="140"/>
      <c r="AD872" s="130"/>
      <c r="AE872" s="136"/>
      <c r="AF872" s="5"/>
      <c r="AG872" s="140"/>
      <c r="AH872" s="126"/>
      <c r="AI872" s="155"/>
      <c r="AJ872" s="123"/>
      <c r="AK872" s="139"/>
      <c r="AL872" s="124"/>
      <c r="AM872" s="155"/>
      <c r="AN872" s="123"/>
      <c r="AO872" s="139"/>
      <c r="AP872" s="124"/>
      <c r="AQ872" s="122"/>
      <c r="AR872" s="123"/>
      <c r="AS872" s="139"/>
      <c r="AT872" s="124"/>
      <c r="AU872" s="122"/>
      <c r="AV872" s="123"/>
      <c r="AW872" s="139"/>
      <c r="AX872" s="124"/>
    </row>
    <row r="873" spans="1:50">
      <c r="A873" s="245">
        <f>IF(D873=0," ",RANK(D873,$D$3:$D$1041,0))</f>
        <v>809</v>
      </c>
      <c r="B873" s="246">
        <v>809</v>
      </c>
      <c r="C873" s="107" t="s">
        <v>2188</v>
      </c>
      <c r="D873" s="115">
        <f>I873+M873+Q873+U873+Y873+AC873+AG873+AK873+AO873+AW873+AS873</f>
        <v>3.5</v>
      </c>
      <c r="E873" s="115">
        <f>J873+N873+R873+V873+Z873+AD873+AH873+AL873+AP873+AX873+AT873</f>
        <v>5</v>
      </c>
      <c r="F873" s="119">
        <f>COUNTA(H873,L873,P873,T873,X873,AB873,AF873,AJ873,AN873,AV873,AR873)</f>
        <v>1</v>
      </c>
      <c r="G873" s="125"/>
      <c r="H873" s="5"/>
      <c r="I873" s="140"/>
      <c r="J873" s="126"/>
      <c r="K873" s="121"/>
      <c r="L873" s="5"/>
      <c r="M873" s="140"/>
      <c r="N873" s="130"/>
      <c r="O873" s="125"/>
      <c r="P873" s="5"/>
      <c r="Q873" s="140"/>
      <c r="R873" s="126"/>
      <c r="S873" s="121">
        <f>VLOOKUP(C873,'4'!$B$2:$I$1053,3,FALSE)</f>
        <v>2.4467592592592593E-2</v>
      </c>
      <c r="T873" s="5">
        <f>VLOOKUP(C873,'4'!$B$2:$I$1053,4,FALSE)</f>
        <v>182</v>
      </c>
      <c r="U873" s="140">
        <f>VLOOKUP(T873,Баллы!$A$2:$B$101,2)+V873/2</f>
        <v>3.5</v>
      </c>
      <c r="V873" s="130">
        <f>VLOOKUP(C873,'4'!$B$2:$I$1053,6,FALSE)</f>
        <v>5</v>
      </c>
      <c r="W873" s="136"/>
      <c r="X873" s="5"/>
      <c r="Y873" s="140"/>
      <c r="Z873" s="126"/>
      <c r="AA873" s="171"/>
      <c r="AB873" s="5"/>
      <c r="AC873" s="140"/>
      <c r="AD873" s="130"/>
      <c r="AE873" s="136"/>
      <c r="AF873" s="5"/>
      <c r="AG873" s="140"/>
      <c r="AH873" s="126"/>
      <c r="AI873" s="155"/>
      <c r="AJ873" s="123"/>
      <c r="AK873" s="139"/>
      <c r="AL873" s="124"/>
      <c r="AM873" s="155"/>
      <c r="AN873" s="123"/>
      <c r="AO873" s="139"/>
      <c r="AP873" s="124"/>
      <c r="AQ873" s="122"/>
      <c r="AR873" s="123"/>
      <c r="AS873" s="139"/>
      <c r="AT873" s="124"/>
      <c r="AU873" s="122"/>
      <c r="AV873" s="123"/>
      <c r="AW873" s="139"/>
      <c r="AX873" s="124"/>
    </row>
    <row r="874" spans="1:50">
      <c r="A874" s="245">
        <f>IF(D874=0," ",RANK(D874,$D$3:$D$1041,0))</f>
        <v>809</v>
      </c>
      <c r="B874" s="246">
        <v>809</v>
      </c>
      <c r="C874" s="107" t="s">
        <v>1876</v>
      </c>
      <c r="D874" s="115">
        <f>I874+M874+Q874+U874+Y874+AC874+AG874+AK874+AO874+AW874+AS874</f>
        <v>3.5</v>
      </c>
      <c r="E874" s="115">
        <f>J874+N874+R874+V874+Z874+AD874+AH874+AL874+AP874+AX874+AT874</f>
        <v>5</v>
      </c>
      <c r="F874" s="119">
        <f>COUNTA(H874,L874,P874,T874,X874,AB874,AF874,AJ874,AN874,AV874,AR874)</f>
        <v>1</v>
      </c>
      <c r="G874" s="125"/>
      <c r="H874" s="5"/>
      <c r="I874" s="140"/>
      <c r="J874" s="126"/>
      <c r="K874" s="121"/>
      <c r="L874" s="5"/>
      <c r="M874" s="140"/>
      <c r="N874" s="130"/>
      <c r="O874" s="125"/>
      <c r="P874" s="5"/>
      <c r="Q874" s="140"/>
      <c r="R874" s="126"/>
      <c r="S874" s="121">
        <f>VLOOKUP(C874,'4'!$B$2:$I$1053,3,FALSE)</f>
        <v>2.4583333333333332E-2</v>
      </c>
      <c r="T874" s="5">
        <f>VLOOKUP(C874,'4'!$B$2:$I$1053,4,FALSE)</f>
        <v>183</v>
      </c>
      <c r="U874" s="140">
        <f>VLOOKUP(T874,Баллы!$A$2:$B$101,2)+V874/2</f>
        <v>3.5</v>
      </c>
      <c r="V874" s="130">
        <f>VLOOKUP(C874,'4'!$B$2:$I$1053,6,FALSE)</f>
        <v>5</v>
      </c>
      <c r="W874" s="136"/>
      <c r="X874" s="5"/>
      <c r="Y874" s="140"/>
      <c r="Z874" s="126"/>
      <c r="AA874" s="171"/>
      <c r="AB874" s="5"/>
      <c r="AC874" s="140"/>
      <c r="AD874" s="130"/>
      <c r="AE874" s="136"/>
      <c r="AF874" s="5"/>
      <c r="AG874" s="140"/>
      <c r="AH874" s="126"/>
      <c r="AI874" s="155"/>
      <c r="AJ874" s="123"/>
      <c r="AK874" s="139"/>
      <c r="AL874" s="124"/>
      <c r="AM874" s="155"/>
      <c r="AN874" s="123"/>
      <c r="AO874" s="139"/>
      <c r="AP874" s="124"/>
      <c r="AQ874" s="122"/>
      <c r="AR874" s="123"/>
      <c r="AS874" s="139"/>
      <c r="AT874" s="124"/>
      <c r="AU874" s="122"/>
      <c r="AV874" s="123"/>
      <c r="AW874" s="139"/>
      <c r="AX874" s="124"/>
    </row>
    <row r="875" spans="1:50">
      <c r="A875" s="245">
        <f>IF(D875=0," ",RANK(D875,$D$3:$D$1041,0))</f>
        <v>809</v>
      </c>
      <c r="B875" s="246">
        <v>809</v>
      </c>
      <c r="C875" s="107" t="s">
        <v>2449</v>
      </c>
      <c r="D875" s="115">
        <f>I875+M875+Q875+U875+Y875+AC875+AG875+AK875+AO875+AW875+AS875</f>
        <v>3.5</v>
      </c>
      <c r="E875" s="115">
        <f>J875+N875+R875+V875+Z875+AD875+AH875+AL875+AP875+AX875+AT875</f>
        <v>5</v>
      </c>
      <c r="F875" s="119">
        <f>COUNTA(H875,L875,P875,T875,X875,AB875,AF875,AJ875,AN875,AV875,AR875)</f>
        <v>1</v>
      </c>
      <c r="G875" s="125"/>
      <c r="H875" s="5"/>
      <c r="I875" s="140"/>
      <c r="J875" s="126"/>
      <c r="K875" s="121"/>
      <c r="L875" s="5"/>
      <c r="M875" s="140"/>
      <c r="N875" s="130"/>
      <c r="O875" s="125"/>
      <c r="P875" s="5"/>
      <c r="Q875" s="140"/>
      <c r="R875" s="126"/>
      <c r="S875" s="121">
        <f>VLOOKUP(C875,'4'!$B$2:$I$1053,3,FALSE)</f>
        <v>2.4606481481481483E-2</v>
      </c>
      <c r="T875" s="5">
        <f>VLOOKUP(C875,'4'!$B$2:$I$1053,4,FALSE)</f>
        <v>184</v>
      </c>
      <c r="U875" s="140">
        <f>VLOOKUP(T875,Баллы!$A$2:$B$101,2)+V875/2</f>
        <v>3.5</v>
      </c>
      <c r="V875" s="130">
        <f>VLOOKUP(C875,'4'!$B$2:$I$1053,6,FALSE)</f>
        <v>5</v>
      </c>
      <c r="W875" s="136"/>
      <c r="X875" s="5"/>
      <c r="Y875" s="140"/>
      <c r="Z875" s="126"/>
      <c r="AA875" s="171"/>
      <c r="AB875" s="5"/>
      <c r="AC875" s="140"/>
      <c r="AD875" s="130"/>
      <c r="AE875" s="136"/>
      <c r="AF875" s="5"/>
      <c r="AG875" s="140"/>
      <c r="AH875" s="126"/>
      <c r="AI875" s="155"/>
      <c r="AJ875" s="123"/>
      <c r="AK875" s="139"/>
      <c r="AL875" s="124"/>
      <c r="AM875" s="155"/>
      <c r="AN875" s="123"/>
      <c r="AO875" s="139"/>
      <c r="AP875" s="124"/>
      <c r="AQ875" s="122"/>
      <c r="AR875" s="123"/>
      <c r="AS875" s="139"/>
      <c r="AT875" s="124"/>
      <c r="AU875" s="122"/>
      <c r="AV875" s="123"/>
      <c r="AW875" s="139"/>
      <c r="AX875" s="124"/>
    </row>
    <row r="876" spans="1:50">
      <c r="A876" s="245">
        <f>IF(D876=0," ",RANK(D876,$D$3:$D$1041,0))</f>
        <v>809</v>
      </c>
      <c r="B876" s="246">
        <v>809</v>
      </c>
      <c r="C876" s="107" t="s">
        <v>1859</v>
      </c>
      <c r="D876" s="115">
        <f>I876+M876+Q876+U876+Y876+AC876+AG876+AK876+AO876+AW876+AS876</f>
        <v>3.5</v>
      </c>
      <c r="E876" s="115">
        <f>J876+N876+R876+V876+Z876+AD876+AH876+AL876+AP876+AX876+AT876</f>
        <v>5</v>
      </c>
      <c r="F876" s="119">
        <f>COUNTA(H876,L876,P876,T876,X876,AB876,AF876,AJ876,AN876,AV876,AR876)</f>
        <v>1</v>
      </c>
      <c r="G876" s="125"/>
      <c r="H876" s="5"/>
      <c r="I876" s="140"/>
      <c r="J876" s="126"/>
      <c r="K876" s="121"/>
      <c r="L876" s="5"/>
      <c r="M876" s="140"/>
      <c r="N876" s="130"/>
      <c r="O876" s="125"/>
      <c r="P876" s="5"/>
      <c r="Q876" s="140"/>
      <c r="R876" s="126"/>
      <c r="S876" s="121">
        <f>VLOOKUP(C876,'4'!$B$2:$I$1053,3,FALSE)</f>
        <v>2.4664351851851851E-2</v>
      </c>
      <c r="T876" s="5">
        <f>VLOOKUP(C876,'4'!$B$2:$I$1053,4,FALSE)</f>
        <v>185</v>
      </c>
      <c r="U876" s="140">
        <f>VLOOKUP(T876,Баллы!$A$2:$B$101,2)+V876/2</f>
        <v>3.5</v>
      </c>
      <c r="V876" s="130">
        <f>VLOOKUP(C876,'4'!$B$2:$I$1053,6,FALSE)</f>
        <v>5</v>
      </c>
      <c r="W876" s="136"/>
      <c r="X876" s="5"/>
      <c r="Y876" s="140"/>
      <c r="Z876" s="126"/>
      <c r="AA876" s="171"/>
      <c r="AB876" s="5"/>
      <c r="AC876" s="140"/>
      <c r="AD876" s="130"/>
      <c r="AE876" s="136"/>
      <c r="AF876" s="5"/>
      <c r="AG876" s="140"/>
      <c r="AH876" s="126"/>
      <c r="AI876" s="155"/>
      <c r="AJ876" s="123"/>
      <c r="AK876" s="139"/>
      <c r="AL876" s="124"/>
      <c r="AM876" s="155"/>
      <c r="AN876" s="123"/>
      <c r="AO876" s="139"/>
      <c r="AP876" s="124"/>
      <c r="AQ876" s="122"/>
      <c r="AR876" s="123"/>
      <c r="AS876" s="139"/>
      <c r="AT876" s="124"/>
      <c r="AU876" s="122"/>
      <c r="AV876" s="123"/>
      <c r="AW876" s="139"/>
      <c r="AX876" s="124"/>
    </row>
    <row r="877" spans="1:50">
      <c r="A877" s="245">
        <f>IF(D877=0," ",RANK(D877,$D$3:$D$1041,0))</f>
        <v>809</v>
      </c>
      <c r="B877" s="246">
        <v>809</v>
      </c>
      <c r="C877" s="107" t="s">
        <v>1898</v>
      </c>
      <c r="D877" s="115">
        <f>I877+M877+Q877+U877+Y877+AC877+AG877+AK877+AO877+AW877+AS877</f>
        <v>3.5</v>
      </c>
      <c r="E877" s="115">
        <f>J877+N877+R877+V877+Z877+AD877+AH877+AL877+AP877+AX877+AT877</f>
        <v>5</v>
      </c>
      <c r="F877" s="119">
        <f>COUNTA(H877,L877,P877,T877,X877,AB877,AF877,AJ877,AN877,AV877,AR877)</f>
        <v>1</v>
      </c>
      <c r="G877" s="125"/>
      <c r="H877" s="5"/>
      <c r="I877" s="140"/>
      <c r="J877" s="126"/>
      <c r="K877" s="121"/>
      <c r="L877" s="5"/>
      <c r="M877" s="140"/>
      <c r="N877" s="130"/>
      <c r="O877" s="125"/>
      <c r="P877" s="5"/>
      <c r="Q877" s="140"/>
      <c r="R877" s="126"/>
      <c r="S877" s="121">
        <f>VLOOKUP(C877,'4'!$B$2:$I$1053,3,FALSE)</f>
        <v>2.4745370370370369E-2</v>
      </c>
      <c r="T877" s="5">
        <f>VLOOKUP(C877,'4'!$B$2:$I$1053,4,FALSE)</f>
        <v>186</v>
      </c>
      <c r="U877" s="140">
        <f>VLOOKUP(T877,Баллы!$A$2:$B$101,2)+V877/2</f>
        <v>3.5</v>
      </c>
      <c r="V877" s="130">
        <f>VLOOKUP(C877,'4'!$B$2:$I$1053,6,FALSE)</f>
        <v>5</v>
      </c>
      <c r="W877" s="136"/>
      <c r="X877" s="5"/>
      <c r="Y877" s="140"/>
      <c r="Z877" s="126"/>
      <c r="AA877" s="171"/>
      <c r="AB877" s="5"/>
      <c r="AC877" s="140"/>
      <c r="AD877" s="130"/>
      <c r="AE877" s="136"/>
      <c r="AF877" s="5"/>
      <c r="AG877" s="140"/>
      <c r="AH877" s="126"/>
      <c r="AI877" s="155"/>
      <c r="AJ877" s="123"/>
      <c r="AK877" s="139"/>
      <c r="AL877" s="124"/>
      <c r="AM877" s="155"/>
      <c r="AN877" s="123"/>
      <c r="AO877" s="139"/>
      <c r="AP877" s="124"/>
      <c r="AQ877" s="122"/>
      <c r="AR877" s="123"/>
      <c r="AS877" s="139"/>
      <c r="AT877" s="124"/>
      <c r="AU877" s="122"/>
      <c r="AV877" s="123"/>
      <c r="AW877" s="139"/>
      <c r="AX877" s="124"/>
    </row>
    <row r="878" spans="1:50">
      <c r="A878" s="245">
        <f>IF(D878=0," ",RANK(D878,$D$3:$D$1041,0))</f>
        <v>809</v>
      </c>
      <c r="B878" s="246">
        <v>809</v>
      </c>
      <c r="C878" s="107" t="s">
        <v>2456</v>
      </c>
      <c r="D878" s="115">
        <f>I878+M878+Q878+U878+Y878+AC878+AG878+AK878+AO878+AW878+AS878</f>
        <v>3.5</v>
      </c>
      <c r="E878" s="115">
        <f>J878+N878+R878+V878+Z878+AD878+AH878+AL878+AP878+AX878+AT878</f>
        <v>5</v>
      </c>
      <c r="F878" s="119">
        <f>COUNTA(H878,L878,P878,T878,X878,AB878,AF878,AJ878,AN878,AV878,AR878)</f>
        <v>1</v>
      </c>
      <c r="G878" s="125"/>
      <c r="H878" s="5"/>
      <c r="I878" s="140"/>
      <c r="J878" s="126"/>
      <c r="K878" s="121"/>
      <c r="L878" s="5"/>
      <c r="M878" s="140"/>
      <c r="N878" s="130"/>
      <c r="O878" s="125"/>
      <c r="P878" s="5"/>
      <c r="Q878" s="140"/>
      <c r="R878" s="126"/>
      <c r="S878" s="121">
        <f>VLOOKUP(C878,'4'!$B$2:$I$1053,3,FALSE)</f>
        <v>2.4918981481481483E-2</v>
      </c>
      <c r="T878" s="5">
        <f>VLOOKUP(C878,'4'!$B$2:$I$1053,4,FALSE)</f>
        <v>187</v>
      </c>
      <c r="U878" s="140">
        <f>VLOOKUP(T878,Баллы!$A$2:$B$101,2)+V878/2</f>
        <v>3.5</v>
      </c>
      <c r="V878" s="130">
        <f>VLOOKUP(C878,'4'!$B$2:$I$1053,6,FALSE)</f>
        <v>5</v>
      </c>
      <c r="W878" s="136"/>
      <c r="X878" s="5"/>
      <c r="Y878" s="140"/>
      <c r="Z878" s="126"/>
      <c r="AA878" s="171"/>
      <c r="AB878" s="5"/>
      <c r="AC878" s="140"/>
      <c r="AD878" s="130"/>
      <c r="AE878" s="136"/>
      <c r="AF878" s="5"/>
      <c r="AG878" s="140"/>
      <c r="AH878" s="126"/>
      <c r="AI878" s="155"/>
      <c r="AJ878" s="123"/>
      <c r="AK878" s="139"/>
      <c r="AL878" s="124"/>
      <c r="AM878" s="155"/>
      <c r="AN878" s="123"/>
      <c r="AO878" s="139"/>
      <c r="AP878" s="124"/>
      <c r="AQ878" s="122"/>
      <c r="AR878" s="123"/>
      <c r="AS878" s="139"/>
      <c r="AT878" s="124"/>
      <c r="AU878" s="122"/>
      <c r="AV878" s="123"/>
      <c r="AW878" s="139"/>
      <c r="AX878" s="124"/>
    </row>
    <row r="879" spans="1:50">
      <c r="A879" s="245">
        <f>IF(D879=0," ",RANK(D879,$D$3:$D$1041,0))</f>
        <v>809</v>
      </c>
      <c r="B879" s="246">
        <v>809</v>
      </c>
      <c r="C879" s="107" t="s">
        <v>1750</v>
      </c>
      <c r="D879" s="115">
        <f>I879+M879+Q879+U879+Y879+AC879+AG879+AK879+AO879+AW879+AS879</f>
        <v>3.5</v>
      </c>
      <c r="E879" s="115">
        <f>J879+N879+R879+V879+Z879+AD879+AH879+AL879+AP879+AX879+AT879</f>
        <v>5</v>
      </c>
      <c r="F879" s="119">
        <f>COUNTA(H879,L879,P879,T879,X879,AB879,AF879,AJ879,AN879,AV879,AR879)</f>
        <v>1</v>
      </c>
      <c r="G879" s="125"/>
      <c r="H879" s="5"/>
      <c r="I879" s="140"/>
      <c r="J879" s="126"/>
      <c r="K879" s="121"/>
      <c r="L879" s="5"/>
      <c r="M879" s="140"/>
      <c r="N879" s="130"/>
      <c r="O879" s="125"/>
      <c r="P879" s="5"/>
      <c r="Q879" s="140"/>
      <c r="R879" s="126"/>
      <c r="S879" s="121">
        <f>VLOOKUP(C879,'4'!$B$2:$I$1053,3,FALSE)</f>
        <v>2.4965277777777777E-2</v>
      </c>
      <c r="T879" s="5">
        <f>VLOOKUP(C879,'4'!$B$2:$I$1053,4,FALSE)</f>
        <v>188</v>
      </c>
      <c r="U879" s="140">
        <f>VLOOKUP(T879,Баллы!$A$2:$B$101,2)+V879/2</f>
        <v>3.5</v>
      </c>
      <c r="V879" s="130">
        <f>VLOOKUP(C879,'4'!$B$2:$I$1053,6,FALSE)</f>
        <v>5</v>
      </c>
      <c r="W879" s="136"/>
      <c r="X879" s="5"/>
      <c r="Y879" s="140"/>
      <c r="Z879" s="126"/>
      <c r="AA879" s="171"/>
      <c r="AB879" s="5"/>
      <c r="AC879" s="140"/>
      <c r="AD879" s="130"/>
      <c r="AE879" s="136"/>
      <c r="AF879" s="5"/>
      <c r="AG879" s="140"/>
      <c r="AH879" s="126"/>
      <c r="AI879" s="155"/>
      <c r="AJ879" s="123"/>
      <c r="AK879" s="139"/>
      <c r="AL879" s="124"/>
      <c r="AM879" s="155"/>
      <c r="AN879" s="123"/>
      <c r="AO879" s="139"/>
      <c r="AP879" s="124"/>
      <c r="AQ879" s="122"/>
      <c r="AR879" s="123"/>
      <c r="AS879" s="139"/>
      <c r="AT879" s="124"/>
      <c r="AU879" s="122"/>
      <c r="AV879" s="123"/>
      <c r="AW879" s="139"/>
      <c r="AX879" s="124"/>
    </row>
    <row r="880" spans="1:50">
      <c r="A880" s="245">
        <f>IF(D880=0," ",RANK(D880,$D$3:$D$1041,0))</f>
        <v>809</v>
      </c>
      <c r="B880" s="246">
        <v>809</v>
      </c>
      <c r="C880" s="107" t="s">
        <v>2314</v>
      </c>
      <c r="D880" s="115">
        <f>I880+M880+Q880+U880+Y880+AC880+AG880+AK880+AO880+AW880+AS880</f>
        <v>3.5</v>
      </c>
      <c r="E880" s="115">
        <f>J880+N880+R880+V880+Z880+AD880+AH880+AL880+AP880+AX880+AT880</f>
        <v>5</v>
      </c>
      <c r="F880" s="119">
        <f>COUNTA(H880,L880,P880,T880,X880,AB880,AF880,AJ880,AN880,AV880,AR880)</f>
        <v>1</v>
      </c>
      <c r="G880" s="125"/>
      <c r="H880" s="5"/>
      <c r="I880" s="140"/>
      <c r="J880" s="126"/>
      <c r="K880" s="121"/>
      <c r="L880" s="5"/>
      <c r="M880" s="140"/>
      <c r="N880" s="130"/>
      <c r="O880" s="125"/>
      <c r="P880" s="5"/>
      <c r="Q880" s="140"/>
      <c r="R880" s="126"/>
      <c r="S880" s="121">
        <f>VLOOKUP(C880,'4'!$B$2:$I$1053,3,FALSE)</f>
        <v>2.5335648148148149E-2</v>
      </c>
      <c r="T880" s="5">
        <f>VLOOKUP(C880,'4'!$B$2:$I$1053,4,FALSE)</f>
        <v>195</v>
      </c>
      <c r="U880" s="140">
        <f>VLOOKUP(T880,Баллы!$A$2:$B$101,2)+V880/2</f>
        <v>3.5</v>
      </c>
      <c r="V880" s="130">
        <f>VLOOKUP(C880,'4'!$B$2:$I$1053,6,FALSE)</f>
        <v>5</v>
      </c>
      <c r="W880" s="136"/>
      <c r="X880" s="5"/>
      <c r="Y880" s="140"/>
      <c r="Z880" s="126"/>
      <c r="AA880" s="171"/>
      <c r="AB880" s="5"/>
      <c r="AC880" s="140"/>
      <c r="AD880" s="130"/>
      <c r="AE880" s="136"/>
      <c r="AF880" s="5"/>
      <c r="AG880" s="140"/>
      <c r="AH880" s="126"/>
      <c r="AI880" s="155"/>
      <c r="AJ880" s="123"/>
      <c r="AK880" s="139"/>
      <c r="AL880" s="124"/>
      <c r="AM880" s="155"/>
      <c r="AN880" s="123"/>
      <c r="AO880" s="139"/>
      <c r="AP880" s="124"/>
      <c r="AQ880" s="122"/>
      <c r="AR880" s="123"/>
      <c r="AS880" s="139"/>
      <c r="AT880" s="124"/>
      <c r="AU880" s="122"/>
      <c r="AV880" s="123"/>
      <c r="AW880" s="139"/>
      <c r="AX880" s="124"/>
    </row>
    <row r="881" spans="1:50">
      <c r="A881" s="245">
        <f>IF(D881=0," ",RANK(D881,$D$3:$D$1041,0))</f>
        <v>809</v>
      </c>
      <c r="B881" s="246">
        <v>809</v>
      </c>
      <c r="C881" s="107" t="s">
        <v>1613</v>
      </c>
      <c r="D881" s="115">
        <f>I881+M881+Q881+U881+Y881+AC881+AG881+AK881+AO881+AW881+AS881</f>
        <v>3.5</v>
      </c>
      <c r="E881" s="115">
        <f>J881+N881+R881+V881+Z881+AD881+AH881+AL881+AP881+AX881+AT881</f>
        <v>5</v>
      </c>
      <c r="F881" s="119">
        <f>COUNTA(H881,L881,P881,T881,X881,AB881,AF881,AJ881,AN881,AV881,AR881)</f>
        <v>1</v>
      </c>
      <c r="G881" s="125"/>
      <c r="H881" s="5"/>
      <c r="I881" s="140"/>
      <c r="J881" s="126"/>
      <c r="K881" s="121"/>
      <c r="L881" s="5"/>
      <c r="M881" s="140"/>
      <c r="N881" s="130"/>
      <c r="O881" s="125"/>
      <c r="P881" s="5"/>
      <c r="Q881" s="140"/>
      <c r="R881" s="126"/>
      <c r="S881" s="121">
        <f>VLOOKUP(C881,'4'!$B$2:$I$1053,3,FALSE)</f>
        <v>2.5416666666666667E-2</v>
      </c>
      <c r="T881" s="5">
        <f>VLOOKUP(C881,'4'!$B$2:$I$1053,4,FALSE)</f>
        <v>196</v>
      </c>
      <c r="U881" s="140">
        <f>VLOOKUP(T881,Баллы!$A$2:$B$101,2)+V881/2</f>
        <v>3.5</v>
      </c>
      <c r="V881" s="130">
        <f>VLOOKUP(C881,'4'!$B$2:$I$1053,6,FALSE)</f>
        <v>5</v>
      </c>
      <c r="W881" s="136"/>
      <c r="X881" s="5"/>
      <c r="Y881" s="140"/>
      <c r="Z881" s="126"/>
      <c r="AA881" s="171"/>
      <c r="AB881" s="5"/>
      <c r="AC881" s="140"/>
      <c r="AD881" s="130"/>
      <c r="AE881" s="136"/>
      <c r="AF881" s="5"/>
      <c r="AG881" s="140"/>
      <c r="AH881" s="126"/>
      <c r="AI881" s="155"/>
      <c r="AJ881" s="123"/>
      <c r="AK881" s="139"/>
      <c r="AL881" s="124"/>
      <c r="AM881" s="155"/>
      <c r="AN881" s="123"/>
      <c r="AO881" s="139"/>
      <c r="AP881" s="124"/>
      <c r="AQ881" s="122"/>
      <c r="AR881" s="123"/>
      <c r="AS881" s="139"/>
      <c r="AT881" s="124"/>
      <c r="AU881" s="122"/>
      <c r="AV881" s="123"/>
      <c r="AW881" s="139"/>
      <c r="AX881" s="124"/>
    </row>
    <row r="882" spans="1:50">
      <c r="A882" s="245">
        <f>IF(D882=0," ",RANK(D882,$D$3:$D$1041,0))</f>
        <v>809</v>
      </c>
      <c r="B882" s="246">
        <v>809</v>
      </c>
      <c r="C882" s="107" t="s">
        <v>1668</v>
      </c>
      <c r="D882" s="115">
        <f>I882+M882+Q882+U882+Y882+AC882+AG882+AK882+AO882+AW882+AS882</f>
        <v>3.5</v>
      </c>
      <c r="E882" s="115">
        <f>J882+N882+R882+V882+Z882+AD882+AH882+AL882+AP882+AX882+AT882</f>
        <v>5</v>
      </c>
      <c r="F882" s="119">
        <f>COUNTA(H882,L882,P882,T882,X882,AB882,AF882,AJ882,AN882,AV882,AR882)</f>
        <v>1</v>
      </c>
      <c r="G882" s="125"/>
      <c r="H882" s="5"/>
      <c r="I882" s="140"/>
      <c r="J882" s="126"/>
      <c r="K882" s="121"/>
      <c r="L882" s="5"/>
      <c r="M882" s="140"/>
      <c r="N882" s="130"/>
      <c r="O882" s="125"/>
      <c r="P882" s="5"/>
      <c r="Q882" s="140"/>
      <c r="R882" s="126"/>
      <c r="S882" s="121">
        <f>VLOOKUP(C882,'4'!$B$2:$I$1053,3,FALSE)</f>
        <v>2.5428240740740741E-2</v>
      </c>
      <c r="T882" s="5">
        <f>VLOOKUP(C882,'4'!$B$2:$I$1053,4,FALSE)</f>
        <v>198</v>
      </c>
      <c r="U882" s="140">
        <f>VLOOKUP(T882,Баллы!$A$2:$B$101,2)+V882/2</f>
        <v>3.5</v>
      </c>
      <c r="V882" s="130">
        <f>VLOOKUP(C882,'4'!$B$2:$I$1053,6,FALSE)</f>
        <v>5</v>
      </c>
      <c r="W882" s="136"/>
      <c r="X882" s="5"/>
      <c r="Y882" s="140"/>
      <c r="Z882" s="126"/>
      <c r="AA882" s="171"/>
      <c r="AB882" s="5"/>
      <c r="AC882" s="140"/>
      <c r="AD882" s="130"/>
      <c r="AE882" s="136"/>
      <c r="AF882" s="5"/>
      <c r="AG882" s="140"/>
      <c r="AH882" s="126"/>
      <c r="AI882" s="155"/>
      <c r="AJ882" s="123"/>
      <c r="AK882" s="139"/>
      <c r="AL882" s="124"/>
      <c r="AM882" s="155"/>
      <c r="AN882" s="123"/>
      <c r="AO882" s="139"/>
      <c r="AP882" s="124"/>
      <c r="AQ882" s="122"/>
      <c r="AR882" s="123"/>
      <c r="AS882" s="139"/>
      <c r="AT882" s="124"/>
      <c r="AU882" s="122"/>
      <c r="AV882" s="123"/>
      <c r="AW882" s="139"/>
      <c r="AX882" s="124"/>
    </row>
    <row r="883" spans="1:50">
      <c r="A883" s="245">
        <f>IF(D883=0," ",RANK(D883,$D$3:$D$1041,0))</f>
        <v>809</v>
      </c>
      <c r="B883" s="246">
        <v>809</v>
      </c>
      <c r="C883" s="107" t="s">
        <v>2383</v>
      </c>
      <c r="D883" s="115">
        <f>I883+M883+Q883+U883+Y883+AC883+AG883+AK883+AO883+AW883+AS883</f>
        <v>3.5</v>
      </c>
      <c r="E883" s="115">
        <f>J883+N883+R883+V883+Z883+AD883+AH883+AL883+AP883+AX883+AT883</f>
        <v>5</v>
      </c>
      <c r="F883" s="119">
        <f>COUNTA(H883,L883,P883,T883,X883,AB883,AF883,AJ883,AN883,AV883,AR883)</f>
        <v>1</v>
      </c>
      <c r="G883" s="125"/>
      <c r="H883" s="5"/>
      <c r="I883" s="140"/>
      <c r="J883" s="126"/>
      <c r="K883" s="121"/>
      <c r="L883" s="5"/>
      <c r="M883" s="140"/>
      <c r="N883" s="130"/>
      <c r="O883" s="125"/>
      <c r="P883" s="5"/>
      <c r="Q883" s="140"/>
      <c r="R883" s="126"/>
      <c r="S883" s="121">
        <f>VLOOKUP(C883,'4'!$B$2:$I$1053,3,FALSE)</f>
        <v>2.5520833333333333E-2</v>
      </c>
      <c r="T883" s="5">
        <f>VLOOKUP(C883,'4'!$B$2:$I$1053,4,FALSE)</f>
        <v>200</v>
      </c>
      <c r="U883" s="140">
        <f>VLOOKUP(T883,Баллы!$A$2:$B$101,2)+V883/2</f>
        <v>3.5</v>
      </c>
      <c r="V883" s="130">
        <f>VLOOKUP(C883,'4'!$B$2:$I$1053,6,FALSE)</f>
        <v>5</v>
      </c>
      <c r="W883" s="136"/>
      <c r="X883" s="5"/>
      <c r="Y883" s="140"/>
      <c r="Z883" s="126"/>
      <c r="AA883" s="171"/>
      <c r="AB883" s="5"/>
      <c r="AC883" s="140"/>
      <c r="AD883" s="130"/>
      <c r="AE883" s="136"/>
      <c r="AF883" s="5"/>
      <c r="AG883" s="140"/>
      <c r="AH883" s="126"/>
      <c r="AI883" s="155"/>
      <c r="AJ883" s="123"/>
      <c r="AK883" s="139"/>
      <c r="AL883" s="124"/>
      <c r="AM883" s="155"/>
      <c r="AN883" s="123"/>
      <c r="AO883" s="139"/>
      <c r="AP883" s="124"/>
      <c r="AQ883" s="122"/>
      <c r="AR883" s="123"/>
      <c r="AS883" s="139"/>
      <c r="AT883" s="124"/>
      <c r="AU883" s="122"/>
      <c r="AV883" s="123"/>
      <c r="AW883" s="139"/>
      <c r="AX883" s="124"/>
    </row>
    <row r="884" spans="1:50">
      <c r="A884" s="245">
        <f>IF(D884=0," ",RANK(D884,$D$3:$D$1041,0))</f>
        <v>809</v>
      </c>
      <c r="B884" s="246">
        <v>809</v>
      </c>
      <c r="C884" s="107" t="s">
        <v>1555</v>
      </c>
      <c r="D884" s="115">
        <f>I884+M884+Q884+U884+Y884+AC884+AG884+AK884+AO884+AW884+AS884</f>
        <v>3.5</v>
      </c>
      <c r="E884" s="115">
        <f>J884+N884+R884+V884+Z884+AD884+AH884+AL884+AP884+AX884+AT884</f>
        <v>5</v>
      </c>
      <c r="F884" s="119">
        <f>COUNTA(H884,L884,P884,T884,X884,AB884,AF884,AJ884,AN884,AV884,AR884)</f>
        <v>1</v>
      </c>
      <c r="G884" s="125"/>
      <c r="H884" s="5"/>
      <c r="I884" s="140"/>
      <c r="J884" s="126"/>
      <c r="K884" s="121"/>
      <c r="L884" s="5"/>
      <c r="M884" s="140"/>
      <c r="N884" s="130"/>
      <c r="O884" s="125"/>
      <c r="P884" s="5"/>
      <c r="Q884" s="140"/>
      <c r="R884" s="126"/>
      <c r="S884" s="121">
        <f>VLOOKUP(C884,'4'!$B$2:$I$1053,3,FALSE)</f>
        <v>2.5937499999999999E-2</v>
      </c>
      <c r="T884" s="5">
        <f>VLOOKUP(C884,'4'!$B$2:$I$1053,4,FALSE)</f>
        <v>204</v>
      </c>
      <c r="U884" s="140">
        <f>VLOOKUP(T884,Баллы!$A$2:$B$101,2)+V884/2</f>
        <v>3.5</v>
      </c>
      <c r="V884" s="130">
        <f>VLOOKUP(C884,'4'!$B$2:$I$1053,6,FALSE)</f>
        <v>5</v>
      </c>
      <c r="W884" s="136"/>
      <c r="X884" s="5"/>
      <c r="Y884" s="140"/>
      <c r="Z884" s="126"/>
      <c r="AA884" s="171"/>
      <c r="AB884" s="5"/>
      <c r="AC884" s="140"/>
      <c r="AD884" s="130"/>
      <c r="AE884" s="136"/>
      <c r="AF884" s="5"/>
      <c r="AG884" s="140"/>
      <c r="AH884" s="126"/>
      <c r="AI884" s="155"/>
      <c r="AJ884" s="123"/>
      <c r="AK884" s="139"/>
      <c r="AL884" s="124"/>
      <c r="AM884" s="155"/>
      <c r="AN884" s="123"/>
      <c r="AO884" s="139"/>
      <c r="AP884" s="124"/>
      <c r="AQ884" s="122"/>
      <c r="AR884" s="123"/>
      <c r="AS884" s="139"/>
      <c r="AT884" s="124"/>
      <c r="AU884" s="122"/>
      <c r="AV884" s="123"/>
      <c r="AW884" s="139"/>
      <c r="AX884" s="124"/>
    </row>
    <row r="885" spans="1:50">
      <c r="A885" s="245">
        <f>IF(D885=0," ",RANK(D885,$D$3:$D$1041,0))</f>
        <v>809</v>
      </c>
      <c r="B885" s="246">
        <v>809</v>
      </c>
      <c r="C885" s="107" t="s">
        <v>1524</v>
      </c>
      <c r="D885" s="115">
        <f>I885+M885+Q885+U885+Y885+AC885+AG885+AK885+AO885+AW885+AS885</f>
        <v>3.5</v>
      </c>
      <c r="E885" s="115">
        <f>J885+N885+R885+V885+Z885+AD885+AH885+AL885+AP885+AX885+AT885</f>
        <v>5</v>
      </c>
      <c r="F885" s="119">
        <f>COUNTA(H885,L885,P885,T885,X885,AB885,AF885,AJ885,AN885,AV885,AR885)</f>
        <v>1</v>
      </c>
      <c r="G885" s="125"/>
      <c r="H885" s="5"/>
      <c r="I885" s="140"/>
      <c r="J885" s="126"/>
      <c r="K885" s="121"/>
      <c r="L885" s="5"/>
      <c r="M885" s="140"/>
      <c r="N885" s="130"/>
      <c r="O885" s="125"/>
      <c r="P885" s="5"/>
      <c r="Q885" s="140"/>
      <c r="R885" s="126"/>
      <c r="S885" s="121">
        <f>VLOOKUP(C885,'4'!$B$2:$I$1053,3,FALSE)</f>
        <v>2.613425925925926E-2</v>
      </c>
      <c r="T885" s="5">
        <f>VLOOKUP(C885,'4'!$B$2:$I$1053,4,FALSE)</f>
        <v>205</v>
      </c>
      <c r="U885" s="140">
        <f>VLOOKUP(T885,Баллы!$A$2:$B$101,2)+V885/2</f>
        <v>3.5</v>
      </c>
      <c r="V885" s="130">
        <f>VLOOKUP(C885,'4'!$B$2:$I$1053,6,FALSE)</f>
        <v>5</v>
      </c>
      <c r="W885" s="136"/>
      <c r="X885" s="5"/>
      <c r="Y885" s="140"/>
      <c r="Z885" s="126"/>
      <c r="AA885" s="171"/>
      <c r="AB885" s="5"/>
      <c r="AC885" s="140"/>
      <c r="AD885" s="130"/>
      <c r="AE885" s="136"/>
      <c r="AF885" s="5"/>
      <c r="AG885" s="140"/>
      <c r="AH885" s="126"/>
      <c r="AI885" s="155"/>
      <c r="AJ885" s="123"/>
      <c r="AK885" s="139"/>
      <c r="AL885" s="124"/>
      <c r="AM885" s="155"/>
      <c r="AN885" s="123"/>
      <c r="AO885" s="139"/>
      <c r="AP885" s="124"/>
      <c r="AQ885" s="122"/>
      <c r="AR885" s="123"/>
      <c r="AS885" s="139"/>
      <c r="AT885" s="124"/>
      <c r="AU885" s="122"/>
      <c r="AV885" s="123"/>
      <c r="AW885" s="139"/>
      <c r="AX885" s="124"/>
    </row>
    <row r="886" spans="1:50">
      <c r="A886" s="245">
        <f>IF(D886=0," ",RANK(D886,$D$3:$D$1041,0))</f>
        <v>809</v>
      </c>
      <c r="B886" s="246">
        <v>809</v>
      </c>
      <c r="C886" s="107" t="s">
        <v>2566</v>
      </c>
      <c r="D886" s="115">
        <f>I886+M886+Q886+U886+Y886+AC886+AG886+AK886+AO886+AW886+AS886</f>
        <v>3.5</v>
      </c>
      <c r="E886" s="115">
        <f>J886+N886+R886+V886+Z886+AD886+AH886+AL886+AP886+AX886+AT886</f>
        <v>5</v>
      </c>
      <c r="F886" s="119">
        <f>COUNTA(H886,L886,P886,T886,X886,AB886,AF886,AJ886,AN886,AV886,AR886)</f>
        <v>1</v>
      </c>
      <c r="G886" s="125"/>
      <c r="H886" s="5"/>
      <c r="I886" s="140"/>
      <c r="J886" s="126"/>
      <c r="K886" s="121"/>
      <c r="L886" s="5"/>
      <c r="M886" s="140"/>
      <c r="N886" s="130"/>
      <c r="O886" s="125"/>
      <c r="P886" s="5"/>
      <c r="Q886" s="140"/>
      <c r="R886" s="126"/>
      <c r="S886" s="121">
        <f>VLOOKUP(C886,'4'!$B$2:$I$1053,3,FALSE)</f>
        <v>2.6157407407407407E-2</v>
      </c>
      <c r="T886" s="5">
        <f>VLOOKUP(C886,'4'!$B$2:$I$1053,4,FALSE)</f>
        <v>206</v>
      </c>
      <c r="U886" s="140">
        <f>VLOOKUP(T886,Баллы!$A$2:$B$101,2)+V886/2</f>
        <v>3.5</v>
      </c>
      <c r="V886" s="130">
        <f>VLOOKUP(C886,'4'!$B$2:$I$1053,6,FALSE)</f>
        <v>5</v>
      </c>
      <c r="W886" s="136"/>
      <c r="X886" s="5"/>
      <c r="Y886" s="140"/>
      <c r="Z886" s="126"/>
      <c r="AA886" s="171"/>
      <c r="AB886" s="5"/>
      <c r="AC886" s="140"/>
      <c r="AD886" s="130"/>
      <c r="AE886" s="136"/>
      <c r="AF886" s="5"/>
      <c r="AG886" s="140"/>
      <c r="AH886" s="126"/>
      <c r="AI886" s="155"/>
      <c r="AJ886" s="123"/>
      <c r="AK886" s="139"/>
      <c r="AL886" s="124"/>
      <c r="AM886" s="155"/>
      <c r="AN886" s="123"/>
      <c r="AO886" s="139"/>
      <c r="AP886" s="124"/>
      <c r="AQ886" s="122"/>
      <c r="AR886" s="123"/>
      <c r="AS886" s="139"/>
      <c r="AT886" s="124"/>
      <c r="AU886" s="122"/>
      <c r="AV886" s="123"/>
      <c r="AW886" s="139"/>
      <c r="AX886" s="124"/>
    </row>
    <row r="887" spans="1:50">
      <c r="A887" s="245">
        <f>IF(D887=0," ",RANK(D887,$D$3:$D$1041,0))</f>
        <v>809</v>
      </c>
      <c r="B887" s="246">
        <v>809</v>
      </c>
      <c r="C887" s="107" t="s">
        <v>1809</v>
      </c>
      <c r="D887" s="115">
        <f>I887+M887+Q887+U887+Y887+AC887+AG887+AK887+AO887+AW887+AS887</f>
        <v>3.5</v>
      </c>
      <c r="E887" s="115">
        <f>J887+N887+R887+V887+Z887+AD887+AH887+AL887+AP887+AX887+AT887</f>
        <v>5</v>
      </c>
      <c r="F887" s="119">
        <f>COUNTA(H887,L887,P887,T887,X887,AB887,AF887,AJ887,AN887,AV887,AR887)</f>
        <v>1</v>
      </c>
      <c r="G887" s="125"/>
      <c r="H887" s="5"/>
      <c r="I887" s="140"/>
      <c r="J887" s="126"/>
      <c r="K887" s="121"/>
      <c r="L887" s="5"/>
      <c r="M887" s="140"/>
      <c r="N887" s="130"/>
      <c r="O887" s="125"/>
      <c r="P887" s="5"/>
      <c r="Q887" s="140"/>
      <c r="R887" s="126"/>
      <c r="S887" s="121">
        <f>VLOOKUP(C887,'4'!$B$2:$I$1053,3,FALSE)</f>
        <v>2.6342592592592591E-2</v>
      </c>
      <c r="T887" s="5">
        <f>VLOOKUP(C887,'4'!$B$2:$I$1053,4,FALSE)</f>
        <v>207</v>
      </c>
      <c r="U887" s="140">
        <f>VLOOKUP(T887,Баллы!$A$2:$B$101,2)+V887/2</f>
        <v>3.5</v>
      </c>
      <c r="V887" s="130">
        <f>VLOOKUP(C887,'4'!$B$2:$I$1053,6,FALSE)</f>
        <v>5</v>
      </c>
      <c r="W887" s="136"/>
      <c r="X887" s="5"/>
      <c r="Y887" s="140"/>
      <c r="Z887" s="126"/>
      <c r="AA887" s="171"/>
      <c r="AB887" s="5"/>
      <c r="AC887" s="140"/>
      <c r="AD887" s="130"/>
      <c r="AE887" s="136"/>
      <c r="AF887" s="5"/>
      <c r="AG887" s="140"/>
      <c r="AH887" s="126"/>
      <c r="AI887" s="155"/>
      <c r="AJ887" s="123"/>
      <c r="AK887" s="139"/>
      <c r="AL887" s="124"/>
      <c r="AM887" s="155"/>
      <c r="AN887" s="123"/>
      <c r="AO887" s="139"/>
      <c r="AP887" s="124"/>
      <c r="AQ887" s="122"/>
      <c r="AR887" s="123"/>
      <c r="AS887" s="139"/>
      <c r="AT887" s="124"/>
      <c r="AU887" s="122"/>
      <c r="AV887" s="123"/>
      <c r="AW887" s="139"/>
      <c r="AX887" s="124"/>
    </row>
    <row r="888" spans="1:50">
      <c r="A888" s="245">
        <f>IF(D888=0," ",RANK(D888,$D$3:$D$1041,0))</f>
        <v>809</v>
      </c>
      <c r="B888" s="246">
        <v>809</v>
      </c>
      <c r="C888" s="107" t="s">
        <v>2247</v>
      </c>
      <c r="D888" s="115">
        <f>I888+M888+Q888+U888+Y888+AC888+AG888+AK888+AO888+AW888+AS888</f>
        <v>3.5</v>
      </c>
      <c r="E888" s="115">
        <f>J888+N888+R888+V888+Z888+AD888+AH888+AL888+AP888+AX888+AT888</f>
        <v>5</v>
      </c>
      <c r="F888" s="119">
        <f>COUNTA(H888,L888,P888,T888,X888,AB888,AF888,AJ888,AN888,AV888,AR888)</f>
        <v>1</v>
      </c>
      <c r="G888" s="125"/>
      <c r="H888" s="5"/>
      <c r="I888" s="140"/>
      <c r="J888" s="126"/>
      <c r="K888" s="121"/>
      <c r="L888" s="5"/>
      <c r="M888" s="140"/>
      <c r="N888" s="130"/>
      <c r="O888" s="125"/>
      <c r="P888" s="5"/>
      <c r="Q888" s="140"/>
      <c r="R888" s="126"/>
      <c r="S888" s="121">
        <f>VLOOKUP(C888,'4'!$B$2:$I$1053,3,FALSE)</f>
        <v>2.642361111111111E-2</v>
      </c>
      <c r="T888" s="5">
        <f>VLOOKUP(C888,'4'!$B$2:$I$1053,4,FALSE)</f>
        <v>208</v>
      </c>
      <c r="U888" s="140">
        <f>VLOOKUP(T888,Баллы!$A$2:$B$101,2)+V888/2</f>
        <v>3.5</v>
      </c>
      <c r="V888" s="130">
        <f>VLOOKUP(C888,'4'!$B$2:$I$1053,6,FALSE)</f>
        <v>5</v>
      </c>
      <c r="W888" s="136"/>
      <c r="X888" s="5"/>
      <c r="Y888" s="140"/>
      <c r="Z888" s="126"/>
      <c r="AA888" s="171"/>
      <c r="AB888" s="5"/>
      <c r="AC888" s="140"/>
      <c r="AD888" s="130"/>
      <c r="AE888" s="136"/>
      <c r="AF888" s="5"/>
      <c r="AG888" s="140"/>
      <c r="AH888" s="126"/>
      <c r="AI888" s="155"/>
      <c r="AJ888" s="123"/>
      <c r="AK888" s="139"/>
      <c r="AL888" s="124"/>
      <c r="AM888" s="155"/>
      <c r="AN888" s="123"/>
      <c r="AO888" s="139"/>
      <c r="AP888" s="124"/>
      <c r="AQ888" s="122"/>
      <c r="AR888" s="123"/>
      <c r="AS888" s="139"/>
      <c r="AT888" s="124"/>
      <c r="AU888" s="122"/>
      <c r="AV888" s="123"/>
      <c r="AW888" s="139"/>
      <c r="AX888" s="124"/>
    </row>
    <row r="889" spans="1:50">
      <c r="A889" s="245">
        <f>IF(D889=0," ",RANK(D889,$D$3:$D$1041,0))</f>
        <v>809</v>
      </c>
      <c r="B889" s="246">
        <v>809</v>
      </c>
      <c r="C889" s="107" t="s">
        <v>2169</v>
      </c>
      <c r="D889" s="115">
        <f>I889+M889+Q889+U889+Y889+AC889+AG889+AK889+AO889+AW889+AS889</f>
        <v>3.5</v>
      </c>
      <c r="E889" s="115">
        <f>J889+N889+R889+V889+Z889+AD889+AH889+AL889+AP889+AX889+AT889</f>
        <v>5</v>
      </c>
      <c r="F889" s="119">
        <f>COUNTA(H889,L889,P889,T889,X889,AB889,AF889,AJ889,AN889,AV889,AR889)</f>
        <v>1</v>
      </c>
      <c r="G889" s="125"/>
      <c r="H889" s="5"/>
      <c r="I889" s="140"/>
      <c r="J889" s="126"/>
      <c r="K889" s="121"/>
      <c r="L889" s="5"/>
      <c r="M889" s="140"/>
      <c r="N889" s="130"/>
      <c r="O889" s="125"/>
      <c r="P889" s="5"/>
      <c r="Q889" s="140"/>
      <c r="R889" s="126"/>
      <c r="S889" s="121">
        <f>VLOOKUP(C889,'4'!$B$2:$I$1053,3,FALSE)</f>
        <v>2.6620370370370371E-2</v>
      </c>
      <c r="T889" s="5">
        <f>VLOOKUP(C889,'4'!$B$2:$I$1053,4,FALSE)</f>
        <v>209</v>
      </c>
      <c r="U889" s="140">
        <f>VLOOKUP(T889,Баллы!$A$2:$B$101,2)+V889/2</f>
        <v>3.5</v>
      </c>
      <c r="V889" s="130">
        <f>VLOOKUP(C889,'4'!$B$2:$I$1053,6,FALSE)</f>
        <v>5</v>
      </c>
      <c r="W889" s="136"/>
      <c r="X889" s="5"/>
      <c r="Y889" s="140"/>
      <c r="Z889" s="126"/>
      <c r="AA889" s="171"/>
      <c r="AB889" s="5"/>
      <c r="AC889" s="140"/>
      <c r="AD889" s="130"/>
      <c r="AE889" s="136"/>
      <c r="AF889" s="5"/>
      <c r="AG889" s="140"/>
      <c r="AH889" s="126"/>
      <c r="AI889" s="155"/>
      <c r="AJ889" s="123"/>
      <c r="AK889" s="139"/>
      <c r="AL889" s="124"/>
      <c r="AM889" s="155"/>
      <c r="AN889" s="123"/>
      <c r="AO889" s="139"/>
      <c r="AP889" s="124"/>
      <c r="AQ889" s="122"/>
      <c r="AR889" s="123"/>
      <c r="AS889" s="139"/>
      <c r="AT889" s="124"/>
      <c r="AU889" s="122"/>
      <c r="AV889" s="123"/>
      <c r="AW889" s="139"/>
      <c r="AX889" s="124"/>
    </row>
    <row r="890" spans="1:50">
      <c r="A890" s="245">
        <f>IF(D890=0," ",RANK(D890,$D$3:$D$1041,0))</f>
        <v>809</v>
      </c>
      <c r="B890" s="246">
        <v>809</v>
      </c>
      <c r="C890" s="107" t="s">
        <v>1888</v>
      </c>
      <c r="D890" s="115">
        <f>I890+M890+Q890+U890+Y890+AC890+AG890+AK890+AO890+AW890+AS890</f>
        <v>3.5</v>
      </c>
      <c r="E890" s="115">
        <f>J890+N890+R890+V890+Z890+AD890+AH890+AL890+AP890+AX890+AT890</f>
        <v>5</v>
      </c>
      <c r="F890" s="119">
        <f>COUNTA(H890,L890,P890,T890,X890,AB890,AF890,AJ890,AN890,AV890,AR890)</f>
        <v>1</v>
      </c>
      <c r="G890" s="125"/>
      <c r="H890" s="5"/>
      <c r="I890" s="140"/>
      <c r="J890" s="126"/>
      <c r="K890" s="121"/>
      <c r="L890" s="5"/>
      <c r="M890" s="140"/>
      <c r="N890" s="130"/>
      <c r="O890" s="125"/>
      <c r="P890" s="5"/>
      <c r="Q890" s="140"/>
      <c r="R890" s="126"/>
      <c r="S890" s="121">
        <f>VLOOKUP(C890,'4'!$B$2:$I$1053,3,FALSE)</f>
        <v>2.6724537037037036E-2</v>
      </c>
      <c r="T890" s="5">
        <f>VLOOKUP(C890,'4'!$B$2:$I$1053,4,FALSE)</f>
        <v>211</v>
      </c>
      <c r="U890" s="140">
        <f>VLOOKUP(T890,Баллы!$A$2:$B$101,2)+V890/2</f>
        <v>3.5</v>
      </c>
      <c r="V890" s="130">
        <f>VLOOKUP(C890,'4'!$B$2:$I$1053,6,FALSE)</f>
        <v>5</v>
      </c>
      <c r="W890" s="136"/>
      <c r="X890" s="5"/>
      <c r="Y890" s="140"/>
      <c r="Z890" s="126"/>
      <c r="AA890" s="171"/>
      <c r="AB890" s="5"/>
      <c r="AC890" s="140"/>
      <c r="AD890" s="130"/>
      <c r="AE890" s="136"/>
      <c r="AF890" s="5"/>
      <c r="AG890" s="140"/>
      <c r="AH890" s="126"/>
      <c r="AI890" s="155"/>
      <c r="AJ890" s="123"/>
      <c r="AK890" s="139"/>
      <c r="AL890" s="124"/>
      <c r="AM890" s="155"/>
      <c r="AN890" s="123"/>
      <c r="AO890" s="139"/>
      <c r="AP890" s="124"/>
      <c r="AQ890" s="122"/>
      <c r="AR890" s="123"/>
      <c r="AS890" s="139"/>
      <c r="AT890" s="124"/>
      <c r="AU890" s="122"/>
      <c r="AV890" s="123"/>
      <c r="AW890" s="139"/>
      <c r="AX890" s="124"/>
    </row>
    <row r="891" spans="1:50">
      <c r="A891" s="245">
        <f>IF(D891=0," ",RANK(D891,$D$3:$D$1041,0))</f>
        <v>809</v>
      </c>
      <c r="B891" s="246">
        <v>809</v>
      </c>
      <c r="C891" s="107" t="s">
        <v>1899</v>
      </c>
      <c r="D891" s="115">
        <f>I891+M891+Q891+U891+Y891+AC891+AG891+AK891+AO891+AW891+AS891</f>
        <v>3.5</v>
      </c>
      <c r="E891" s="115">
        <f>J891+N891+R891+V891+Z891+AD891+AH891+AL891+AP891+AX891+AT891</f>
        <v>5</v>
      </c>
      <c r="F891" s="119">
        <f>COUNTA(H891,L891,P891,T891,X891,AB891,AF891,AJ891,AN891,AV891,AR891)</f>
        <v>1</v>
      </c>
      <c r="G891" s="125"/>
      <c r="H891" s="5"/>
      <c r="I891" s="140"/>
      <c r="J891" s="126"/>
      <c r="K891" s="121"/>
      <c r="L891" s="5"/>
      <c r="M891" s="140"/>
      <c r="N891" s="130"/>
      <c r="O891" s="125"/>
      <c r="P891" s="5"/>
      <c r="Q891" s="140"/>
      <c r="R891" s="126"/>
      <c r="S891" s="121">
        <f>VLOOKUP(C891,'4'!$B$2:$I$1053,3,FALSE)</f>
        <v>2.6747685185185187E-2</v>
      </c>
      <c r="T891" s="5">
        <f>VLOOKUP(C891,'4'!$B$2:$I$1053,4,FALSE)</f>
        <v>212</v>
      </c>
      <c r="U891" s="140">
        <f>VLOOKUP(T891,Баллы!$A$2:$B$101,2)+V891/2</f>
        <v>3.5</v>
      </c>
      <c r="V891" s="130">
        <f>VLOOKUP(C891,'4'!$B$2:$I$1053,6,FALSE)</f>
        <v>5</v>
      </c>
      <c r="W891" s="136"/>
      <c r="X891" s="5"/>
      <c r="Y891" s="140"/>
      <c r="Z891" s="126"/>
      <c r="AA891" s="171"/>
      <c r="AB891" s="5"/>
      <c r="AC891" s="140"/>
      <c r="AD891" s="130"/>
      <c r="AE891" s="136"/>
      <c r="AF891" s="5"/>
      <c r="AG891" s="140"/>
      <c r="AH891" s="126"/>
      <c r="AI891" s="155"/>
      <c r="AJ891" s="123"/>
      <c r="AK891" s="139"/>
      <c r="AL891" s="124"/>
      <c r="AM891" s="155"/>
      <c r="AN891" s="123"/>
      <c r="AO891" s="139"/>
      <c r="AP891" s="124"/>
      <c r="AQ891" s="122"/>
      <c r="AR891" s="123"/>
      <c r="AS891" s="139"/>
      <c r="AT891" s="124"/>
      <c r="AU891" s="122"/>
      <c r="AV891" s="123"/>
      <c r="AW891" s="139"/>
      <c r="AX891" s="124"/>
    </row>
    <row r="892" spans="1:50">
      <c r="A892" s="245">
        <f>IF(D892=0," ",RANK(D892,$D$3:$D$1041,0))</f>
        <v>809</v>
      </c>
      <c r="B892" s="246">
        <v>809</v>
      </c>
      <c r="C892" s="107" t="s">
        <v>1479</v>
      </c>
      <c r="D892" s="115">
        <f>I892+M892+Q892+U892+Y892+AC892+AG892+AK892+AO892+AW892+AS892</f>
        <v>3.5</v>
      </c>
      <c r="E892" s="115">
        <f>J892+N892+R892+V892+Z892+AD892+AH892+AL892+AP892+AX892+AT892</f>
        <v>5</v>
      </c>
      <c r="F892" s="119">
        <f>COUNTA(H892,L892,P892,T892,X892,AB892,AF892,AJ892,AN892,AV892,AR892)</f>
        <v>1</v>
      </c>
      <c r="G892" s="125"/>
      <c r="H892" s="5"/>
      <c r="I892" s="140"/>
      <c r="J892" s="126"/>
      <c r="K892" s="121"/>
      <c r="L892" s="5"/>
      <c r="M892" s="140"/>
      <c r="N892" s="130"/>
      <c r="O892" s="125"/>
      <c r="P892" s="5"/>
      <c r="Q892" s="140"/>
      <c r="R892" s="126"/>
      <c r="S892" s="121">
        <f>VLOOKUP(C892,'4'!$B$2:$I$1053,3,FALSE)</f>
        <v>2.7152777777777779E-2</v>
      </c>
      <c r="T892" s="5">
        <f>VLOOKUP(C892,'4'!$B$2:$I$1053,4,FALSE)</f>
        <v>213</v>
      </c>
      <c r="U892" s="140">
        <f>VLOOKUP(T892,Баллы!$A$2:$B$101,2)+V892/2</f>
        <v>3.5</v>
      </c>
      <c r="V892" s="130">
        <f>VLOOKUP(C892,'4'!$B$2:$I$1053,6,FALSE)</f>
        <v>5</v>
      </c>
      <c r="W892" s="136"/>
      <c r="X892" s="5"/>
      <c r="Y892" s="140"/>
      <c r="Z892" s="126"/>
      <c r="AA892" s="171"/>
      <c r="AB892" s="5"/>
      <c r="AC892" s="140"/>
      <c r="AD892" s="130"/>
      <c r="AE892" s="136"/>
      <c r="AF892" s="5"/>
      <c r="AG892" s="140"/>
      <c r="AH892" s="126"/>
      <c r="AI892" s="155"/>
      <c r="AJ892" s="123"/>
      <c r="AK892" s="139"/>
      <c r="AL892" s="124"/>
      <c r="AM892" s="155"/>
      <c r="AN892" s="123"/>
      <c r="AO892" s="139"/>
      <c r="AP892" s="124"/>
      <c r="AQ892" s="122"/>
      <c r="AR892" s="123"/>
      <c r="AS892" s="139"/>
      <c r="AT892" s="124"/>
      <c r="AU892" s="122"/>
      <c r="AV892" s="123"/>
      <c r="AW892" s="139"/>
      <c r="AX892" s="124"/>
    </row>
    <row r="893" spans="1:50">
      <c r="A893" s="245">
        <f>IF(D893=0," ",RANK(D893,$D$3:$D$1041,0))</f>
        <v>809</v>
      </c>
      <c r="B893" s="246">
        <v>809</v>
      </c>
      <c r="C893" s="107" t="s">
        <v>2265</v>
      </c>
      <c r="D893" s="115">
        <f>I893+M893+Q893+U893+Y893+AC893+AG893+AK893+AO893+AW893+AS893</f>
        <v>3.5</v>
      </c>
      <c r="E893" s="115">
        <f>J893+N893+R893+V893+Z893+AD893+AH893+AL893+AP893+AX893+AT893</f>
        <v>5</v>
      </c>
      <c r="F893" s="119">
        <f>COUNTA(H893,L893,P893,T893,X893,AB893,AF893,AJ893,AN893,AV893,AR893)</f>
        <v>1</v>
      </c>
      <c r="G893" s="125"/>
      <c r="H893" s="5"/>
      <c r="I893" s="140"/>
      <c r="J893" s="126"/>
      <c r="K893" s="121"/>
      <c r="L893" s="5"/>
      <c r="M893" s="140"/>
      <c r="N893" s="130"/>
      <c r="O893" s="125"/>
      <c r="P893" s="5"/>
      <c r="Q893" s="140"/>
      <c r="R893" s="126"/>
      <c r="S893" s="121">
        <f>VLOOKUP(C893,'4'!$B$2:$I$1053,3,FALSE)</f>
        <v>2.7337962962962963E-2</v>
      </c>
      <c r="T893" s="5">
        <f>VLOOKUP(C893,'4'!$B$2:$I$1053,4,FALSE)</f>
        <v>214</v>
      </c>
      <c r="U893" s="140">
        <f>VLOOKUP(T893,Баллы!$A$2:$B$101,2)+V893/2</f>
        <v>3.5</v>
      </c>
      <c r="V893" s="130">
        <f>VLOOKUP(C893,'4'!$B$2:$I$1053,6,FALSE)</f>
        <v>5</v>
      </c>
      <c r="W893" s="136"/>
      <c r="X893" s="5"/>
      <c r="Y893" s="140"/>
      <c r="Z893" s="126"/>
      <c r="AA893" s="171"/>
      <c r="AB893" s="5"/>
      <c r="AC893" s="140"/>
      <c r="AD893" s="130"/>
      <c r="AE893" s="136"/>
      <c r="AF893" s="5"/>
      <c r="AG893" s="140"/>
      <c r="AH893" s="126"/>
      <c r="AI893" s="155"/>
      <c r="AJ893" s="123"/>
      <c r="AK893" s="139"/>
      <c r="AL893" s="124"/>
      <c r="AM893" s="155"/>
      <c r="AN893" s="123"/>
      <c r="AO893" s="139"/>
      <c r="AP893" s="124"/>
      <c r="AQ893" s="122"/>
      <c r="AR893" s="123"/>
      <c r="AS893" s="139"/>
      <c r="AT893" s="124"/>
      <c r="AU893" s="122"/>
      <c r="AV893" s="123"/>
      <c r="AW893" s="139"/>
      <c r="AX893" s="124"/>
    </row>
    <row r="894" spans="1:50">
      <c r="A894" s="245">
        <f>IF(D894=0," ",RANK(D894,$D$3:$D$1041,0))</f>
        <v>809</v>
      </c>
      <c r="B894" s="246">
        <v>809</v>
      </c>
      <c r="C894" s="107" t="s">
        <v>1571</v>
      </c>
      <c r="D894" s="115">
        <f>I894+M894+Q894+U894+Y894+AC894+AG894+AK894+AO894+AW894+AS894</f>
        <v>3.5</v>
      </c>
      <c r="E894" s="115">
        <f>J894+N894+R894+V894+Z894+AD894+AH894+AL894+AP894+AX894+AT894</f>
        <v>5</v>
      </c>
      <c r="F894" s="119">
        <f>COUNTA(H894,L894,P894,T894,X894,AB894,AF894,AJ894,AN894,AV894,AR894)</f>
        <v>1</v>
      </c>
      <c r="G894" s="125"/>
      <c r="H894" s="5"/>
      <c r="I894" s="140"/>
      <c r="J894" s="126"/>
      <c r="K894" s="121"/>
      <c r="L894" s="5"/>
      <c r="M894" s="140"/>
      <c r="N894" s="130"/>
      <c r="O894" s="125"/>
      <c r="P894" s="5"/>
      <c r="Q894" s="140"/>
      <c r="R894" s="126"/>
      <c r="S894" s="121">
        <f>VLOOKUP(C894,'4'!$B$2:$I$1053,3,FALSE)</f>
        <v>2.7835648148148148E-2</v>
      </c>
      <c r="T894" s="5">
        <f>VLOOKUP(C894,'4'!$B$2:$I$1053,4,FALSE)</f>
        <v>217</v>
      </c>
      <c r="U894" s="140">
        <f>VLOOKUP(T894,Баллы!$A$2:$B$101,2)+V894/2</f>
        <v>3.5</v>
      </c>
      <c r="V894" s="130">
        <f>VLOOKUP(C894,'4'!$B$2:$I$1053,6,FALSE)</f>
        <v>5</v>
      </c>
      <c r="W894" s="136"/>
      <c r="X894" s="5"/>
      <c r="Y894" s="140"/>
      <c r="Z894" s="126"/>
      <c r="AA894" s="171"/>
      <c r="AB894" s="5"/>
      <c r="AC894" s="140"/>
      <c r="AD894" s="130"/>
      <c r="AE894" s="136"/>
      <c r="AF894" s="5"/>
      <c r="AG894" s="140"/>
      <c r="AH894" s="126"/>
      <c r="AI894" s="155"/>
      <c r="AJ894" s="123"/>
      <c r="AK894" s="139"/>
      <c r="AL894" s="124"/>
      <c r="AM894" s="155"/>
      <c r="AN894" s="123"/>
      <c r="AO894" s="139"/>
      <c r="AP894" s="124"/>
      <c r="AQ894" s="122"/>
      <c r="AR894" s="123"/>
      <c r="AS894" s="139"/>
      <c r="AT894" s="124"/>
      <c r="AU894" s="122"/>
      <c r="AV894" s="123"/>
      <c r="AW894" s="139"/>
      <c r="AX894" s="124"/>
    </row>
    <row r="895" spans="1:50">
      <c r="A895" s="245">
        <f>IF(D895=0," ",RANK(D895,$D$3:$D$1041,0))</f>
        <v>809</v>
      </c>
      <c r="B895" s="246">
        <v>809</v>
      </c>
      <c r="C895" s="107" t="s">
        <v>2044</v>
      </c>
      <c r="D895" s="115">
        <f>I895+M895+Q895+U895+Y895+AC895+AG895+AK895+AO895+AW895+AS895</f>
        <v>3.5</v>
      </c>
      <c r="E895" s="115">
        <f>J895+N895+R895+V895+Z895+AD895+AH895+AL895+AP895+AX895+AT895</f>
        <v>5</v>
      </c>
      <c r="F895" s="119">
        <f>COUNTA(H895,L895,P895,T895,X895,AB895,AF895,AJ895,AN895,AV895,AR895)</f>
        <v>1</v>
      </c>
      <c r="G895" s="125"/>
      <c r="H895" s="5"/>
      <c r="I895" s="140"/>
      <c r="J895" s="126"/>
      <c r="K895" s="121"/>
      <c r="L895" s="5"/>
      <c r="M895" s="140"/>
      <c r="N895" s="130"/>
      <c r="O895" s="125"/>
      <c r="P895" s="5"/>
      <c r="Q895" s="140"/>
      <c r="R895" s="126"/>
      <c r="S895" s="121">
        <f>VLOOKUP(C895,'4'!$B$2:$I$1053,3,FALSE)</f>
        <v>2.900462962962963E-2</v>
      </c>
      <c r="T895" s="5">
        <f>VLOOKUP(C895,'4'!$B$2:$I$1053,4,FALSE)</f>
        <v>222</v>
      </c>
      <c r="U895" s="140">
        <f>VLOOKUP(T895,Баллы!$A$2:$B$101,2)+V895/2</f>
        <v>3.5</v>
      </c>
      <c r="V895" s="130">
        <f>VLOOKUP(C895,'4'!$B$2:$I$1053,6,FALSE)</f>
        <v>5</v>
      </c>
      <c r="W895" s="136"/>
      <c r="X895" s="5"/>
      <c r="Y895" s="140"/>
      <c r="Z895" s="126"/>
      <c r="AA895" s="171"/>
      <c r="AB895" s="5"/>
      <c r="AC895" s="140"/>
      <c r="AD895" s="130"/>
      <c r="AE895" s="136"/>
      <c r="AF895" s="5"/>
      <c r="AG895" s="140"/>
      <c r="AH895" s="126"/>
      <c r="AI895" s="155"/>
      <c r="AJ895" s="123"/>
      <c r="AK895" s="139"/>
      <c r="AL895" s="124"/>
      <c r="AM895" s="155"/>
      <c r="AN895" s="123"/>
      <c r="AO895" s="139"/>
      <c r="AP895" s="124"/>
      <c r="AQ895" s="122"/>
      <c r="AR895" s="123"/>
      <c r="AS895" s="139"/>
      <c r="AT895" s="124"/>
      <c r="AU895" s="122"/>
      <c r="AV895" s="123"/>
      <c r="AW895" s="139"/>
      <c r="AX895" s="124"/>
    </row>
    <row r="896" spans="1:50">
      <c r="A896" s="245">
        <f>IF(D896=0," ",RANK(D896,$D$3:$D$1041,0))</f>
        <v>809</v>
      </c>
      <c r="B896" s="246">
        <v>809</v>
      </c>
      <c r="C896" s="283" t="s">
        <v>5155</v>
      </c>
      <c r="D896" s="115">
        <f>I896+M896+Q896+U896+Y896+AC896+AG896+AK896+AO896+AW896+AS896</f>
        <v>3.5</v>
      </c>
      <c r="E896" s="115">
        <f>J896+N896+R896+V896+Z896+AD896+AH896+AL896+AP896+AX896+AT896</f>
        <v>5</v>
      </c>
      <c r="F896" s="119">
        <f>COUNTA(H896,L896,P896,T896,X896,AB896,AF896,AJ896,AN896,AV896,AR896)</f>
        <v>1</v>
      </c>
      <c r="G896" s="125"/>
      <c r="H896" s="5"/>
      <c r="I896" s="140"/>
      <c r="J896" s="126"/>
      <c r="K896" s="121"/>
      <c r="L896" s="5"/>
      <c r="M896" s="140"/>
      <c r="N896" s="130"/>
      <c r="O896" s="125"/>
      <c r="P896" s="5"/>
      <c r="Q896" s="140"/>
      <c r="R896" s="126"/>
      <c r="S896" s="121"/>
      <c r="T896" s="5"/>
      <c r="U896" s="140"/>
      <c r="V896" s="130"/>
      <c r="W896" s="136"/>
      <c r="X896" s="5"/>
      <c r="Y896" s="140"/>
      <c r="Z896" s="126"/>
      <c r="AA896" s="171"/>
      <c r="AB896" s="5"/>
      <c r="AC896" s="140"/>
      <c r="AD896" s="130"/>
      <c r="AE896" s="136"/>
      <c r="AF896" s="5"/>
      <c r="AG896" s="140"/>
      <c r="AH896" s="126"/>
      <c r="AI896" s="155"/>
      <c r="AJ896" s="123"/>
      <c r="AK896" s="139"/>
      <c r="AL896" s="124"/>
      <c r="AM896" s="155">
        <f>VLOOKUP(C896,'9'!$B$2:$H$1187,3,FALSE)</f>
        <v>2.3726851851851853E-2</v>
      </c>
      <c r="AN896" s="123">
        <f>VLOOKUP(C896,'9'!$B$2:$H$1187,4,FALSE)</f>
        <v>91</v>
      </c>
      <c r="AO896" s="139">
        <f>VLOOKUP(AN896,Баллы!$A$2:$B$101,2)+AP896/2</f>
        <v>3.5</v>
      </c>
      <c r="AP896" s="124">
        <f>VLOOKUP(C896,'9'!$B$2:$H$1187,6,FALSE)</f>
        <v>5</v>
      </c>
      <c r="AQ896" s="122"/>
      <c r="AR896" s="123"/>
      <c r="AS896" s="139"/>
      <c r="AT896" s="124"/>
      <c r="AU896" s="122"/>
      <c r="AV896" s="123"/>
      <c r="AW896" s="139"/>
      <c r="AX896" s="124"/>
    </row>
    <row r="897" spans="1:50">
      <c r="A897" s="245">
        <f>IF(D897=0," ",RANK(D897,$D$3:$D$1041,0))</f>
        <v>809</v>
      </c>
      <c r="B897" s="246">
        <v>809</v>
      </c>
      <c r="C897" s="283" t="s">
        <v>5156</v>
      </c>
      <c r="D897" s="115">
        <f>I897+M897+Q897+U897+Y897+AC897+AG897+AK897+AO897+AW897+AS897</f>
        <v>3.5</v>
      </c>
      <c r="E897" s="115">
        <f>J897+N897+R897+V897+Z897+AD897+AH897+AL897+AP897+AX897+AT897</f>
        <v>5</v>
      </c>
      <c r="F897" s="119">
        <f>COUNTA(H897,L897,P897,T897,X897,AB897,AF897,AJ897,AN897,AV897,AR897)</f>
        <v>1</v>
      </c>
      <c r="G897" s="125"/>
      <c r="H897" s="5"/>
      <c r="I897" s="140"/>
      <c r="J897" s="126"/>
      <c r="K897" s="121"/>
      <c r="L897" s="5"/>
      <c r="M897" s="140"/>
      <c r="N897" s="130"/>
      <c r="O897" s="125"/>
      <c r="P897" s="5"/>
      <c r="Q897" s="140"/>
      <c r="R897" s="126"/>
      <c r="S897" s="121"/>
      <c r="T897" s="5"/>
      <c r="U897" s="140"/>
      <c r="V897" s="130"/>
      <c r="W897" s="136"/>
      <c r="X897" s="5"/>
      <c r="Y897" s="140"/>
      <c r="Z897" s="126"/>
      <c r="AA897" s="171"/>
      <c r="AB897" s="5"/>
      <c r="AC897" s="140"/>
      <c r="AD897" s="130"/>
      <c r="AE897" s="136"/>
      <c r="AF897" s="5"/>
      <c r="AG897" s="140"/>
      <c r="AH897" s="126"/>
      <c r="AI897" s="155"/>
      <c r="AJ897" s="123"/>
      <c r="AK897" s="139"/>
      <c r="AL897" s="124"/>
      <c r="AM897" s="155">
        <f>VLOOKUP(C897,'9'!$B$2:$H$1187,3,FALSE)</f>
        <v>2.4722222222222222E-2</v>
      </c>
      <c r="AN897" s="123">
        <f>VLOOKUP(C897,'9'!$B$2:$H$1187,4,FALSE)</f>
        <v>92</v>
      </c>
      <c r="AO897" s="139">
        <f>VLOOKUP(AN897,Баллы!$A$2:$B$101,2)+AP897/2</f>
        <v>3.5</v>
      </c>
      <c r="AP897" s="124">
        <f>VLOOKUP(C897,'9'!$B$2:$H$1187,6,FALSE)</f>
        <v>5</v>
      </c>
      <c r="AQ897" s="122"/>
      <c r="AR897" s="123"/>
      <c r="AS897" s="139"/>
      <c r="AT897" s="124"/>
      <c r="AU897" s="122"/>
      <c r="AV897" s="123"/>
      <c r="AW897" s="139"/>
      <c r="AX897" s="124"/>
    </row>
    <row r="898" spans="1:50">
      <c r="A898" s="245">
        <f>IF(D898=0," ",RANK(D898,$D$3:$D$1041,0))</f>
        <v>809</v>
      </c>
      <c r="B898" s="246">
        <v>809</v>
      </c>
      <c r="C898" s="283" t="s">
        <v>5159</v>
      </c>
      <c r="D898" s="115">
        <f>I898+M898+Q898+U898+Y898+AC898+AG898+AK898+AO898+AW898+AS898</f>
        <v>3.5</v>
      </c>
      <c r="E898" s="115">
        <f>J898+N898+R898+V898+Z898+AD898+AH898+AL898+AP898+AX898+AT898</f>
        <v>5</v>
      </c>
      <c r="F898" s="119">
        <f>COUNTA(H898,L898,P898,T898,X898,AB898,AF898,AJ898,AN898,AV898,AR898)</f>
        <v>1</v>
      </c>
      <c r="G898" s="125"/>
      <c r="H898" s="5"/>
      <c r="I898" s="140"/>
      <c r="J898" s="126"/>
      <c r="K898" s="121"/>
      <c r="L898" s="5"/>
      <c r="M898" s="140"/>
      <c r="N898" s="130"/>
      <c r="O898" s="125"/>
      <c r="P898" s="5"/>
      <c r="Q898" s="140"/>
      <c r="R898" s="126"/>
      <c r="S898" s="121"/>
      <c r="T898" s="5"/>
      <c r="U898" s="140"/>
      <c r="V898" s="130"/>
      <c r="W898" s="136"/>
      <c r="X898" s="5"/>
      <c r="Y898" s="140"/>
      <c r="Z898" s="126"/>
      <c r="AA898" s="171"/>
      <c r="AB898" s="5"/>
      <c r="AC898" s="140"/>
      <c r="AD898" s="130"/>
      <c r="AE898" s="136"/>
      <c r="AF898" s="5"/>
      <c r="AG898" s="140"/>
      <c r="AH898" s="126"/>
      <c r="AI898" s="155"/>
      <c r="AJ898" s="123"/>
      <c r="AK898" s="139"/>
      <c r="AL898" s="124"/>
      <c r="AM898" s="155">
        <f>VLOOKUP(C898,'9'!$B$2:$H$1187,3,FALSE)</f>
        <v>2.3900462962962964E-2</v>
      </c>
      <c r="AN898" s="123">
        <f>VLOOKUP(C898,'9'!$B$2:$H$1187,4,FALSE)</f>
        <v>93</v>
      </c>
      <c r="AO898" s="139">
        <f>VLOOKUP(AN898,Баллы!$A$2:$B$101,2)+AP898/2</f>
        <v>3.5</v>
      </c>
      <c r="AP898" s="124">
        <f>VLOOKUP(C898,'9'!$B$2:$H$1187,6,FALSE)</f>
        <v>5</v>
      </c>
      <c r="AQ898" s="122"/>
      <c r="AR898" s="123"/>
      <c r="AS898" s="139"/>
      <c r="AT898" s="124"/>
      <c r="AU898" s="122"/>
      <c r="AV898" s="123"/>
      <c r="AW898" s="139"/>
      <c r="AX898" s="124"/>
    </row>
    <row r="899" spans="1:50">
      <c r="A899" s="245">
        <f>IF(D899=0," ",RANK(D899,$D$3:$D$1041,0))</f>
        <v>809</v>
      </c>
      <c r="B899" s="246">
        <v>809</v>
      </c>
      <c r="C899" s="283" t="s">
        <v>5160</v>
      </c>
      <c r="D899" s="115">
        <f>I899+M899+Q899+U899+Y899+AC899+AG899+AK899+AO899+AW899+AS899</f>
        <v>3.5</v>
      </c>
      <c r="E899" s="115">
        <f>J899+N899+R899+V899+Z899+AD899+AH899+AL899+AP899+AX899+AT899</f>
        <v>5</v>
      </c>
      <c r="F899" s="119">
        <f>COUNTA(H899,L899,P899,T899,X899,AB899,AF899,AJ899,AN899,AV899,AR899)</f>
        <v>1</v>
      </c>
      <c r="G899" s="125"/>
      <c r="H899" s="5"/>
      <c r="I899" s="140"/>
      <c r="J899" s="126"/>
      <c r="K899" s="121"/>
      <c r="L899" s="5"/>
      <c r="M899" s="140"/>
      <c r="N899" s="130"/>
      <c r="O899" s="125"/>
      <c r="P899" s="5"/>
      <c r="Q899" s="140"/>
      <c r="R899" s="126"/>
      <c r="S899" s="121"/>
      <c r="T899" s="5"/>
      <c r="U899" s="140"/>
      <c r="V899" s="130"/>
      <c r="W899" s="136"/>
      <c r="X899" s="5"/>
      <c r="Y899" s="140"/>
      <c r="Z899" s="126"/>
      <c r="AA899" s="171"/>
      <c r="AB899" s="5"/>
      <c r="AC899" s="140"/>
      <c r="AD899" s="130"/>
      <c r="AE899" s="136"/>
      <c r="AF899" s="5"/>
      <c r="AG899" s="140"/>
      <c r="AH899" s="126"/>
      <c r="AI899" s="155"/>
      <c r="AJ899" s="123"/>
      <c r="AK899" s="139"/>
      <c r="AL899" s="124"/>
      <c r="AM899" s="155">
        <f>VLOOKUP(C899,'9'!$B$2:$H$1187,3,FALSE)</f>
        <v>2.3842592592592592E-2</v>
      </c>
      <c r="AN899" s="123">
        <f>VLOOKUP(C899,'9'!$B$2:$H$1187,4,FALSE)</f>
        <v>94</v>
      </c>
      <c r="AO899" s="139">
        <f>VLOOKUP(AN899,Баллы!$A$2:$B$101,2)+AP899/2</f>
        <v>3.5</v>
      </c>
      <c r="AP899" s="124">
        <f>VLOOKUP(C899,'9'!$B$2:$H$1187,6,FALSE)</f>
        <v>5</v>
      </c>
      <c r="AQ899" s="122"/>
      <c r="AR899" s="123"/>
      <c r="AS899" s="139"/>
      <c r="AT899" s="124"/>
      <c r="AU899" s="122"/>
      <c r="AV899" s="123"/>
      <c r="AW899" s="139"/>
      <c r="AX899" s="124"/>
    </row>
    <row r="900" spans="1:50">
      <c r="A900" s="245">
        <f>IF(D900=0," ",RANK(D900,$D$3:$D$1041,0))</f>
        <v>809</v>
      </c>
      <c r="B900" s="246">
        <v>809</v>
      </c>
      <c r="C900" s="283" t="s">
        <v>5163</v>
      </c>
      <c r="D900" s="115">
        <f>I900+M900+Q900+U900+Y900+AC900+AG900+AK900+AO900+AW900+AS900</f>
        <v>3.5</v>
      </c>
      <c r="E900" s="115">
        <f>J900+N900+R900+V900+Z900+AD900+AH900+AL900+AP900+AX900+AT900</f>
        <v>5</v>
      </c>
      <c r="F900" s="119">
        <f>COUNTA(H900,L900,P900,T900,X900,AB900,AF900,AJ900,AN900,AV900,AR900)</f>
        <v>1</v>
      </c>
      <c r="G900" s="125"/>
      <c r="H900" s="5"/>
      <c r="I900" s="140"/>
      <c r="J900" s="126"/>
      <c r="K900" s="121"/>
      <c r="L900" s="5"/>
      <c r="M900" s="140"/>
      <c r="N900" s="130"/>
      <c r="O900" s="125"/>
      <c r="P900" s="5"/>
      <c r="Q900" s="140"/>
      <c r="R900" s="126"/>
      <c r="S900" s="121"/>
      <c r="T900" s="5"/>
      <c r="U900" s="140"/>
      <c r="V900" s="130"/>
      <c r="W900" s="136"/>
      <c r="X900" s="5"/>
      <c r="Y900" s="140"/>
      <c r="Z900" s="126"/>
      <c r="AA900" s="171"/>
      <c r="AB900" s="5"/>
      <c r="AC900" s="140"/>
      <c r="AD900" s="130"/>
      <c r="AE900" s="136"/>
      <c r="AF900" s="5"/>
      <c r="AG900" s="140"/>
      <c r="AH900" s="126"/>
      <c r="AI900" s="155"/>
      <c r="AJ900" s="123"/>
      <c r="AK900" s="139"/>
      <c r="AL900" s="124"/>
      <c r="AM900" s="155">
        <f>VLOOKUP(C900,'9'!$B$2:$H$1187,3,FALSE)</f>
        <v>2.4513888888888891E-2</v>
      </c>
      <c r="AN900" s="123">
        <f>VLOOKUP(C900,'9'!$B$2:$H$1187,4,FALSE)</f>
        <v>95</v>
      </c>
      <c r="AO900" s="139">
        <f>VLOOKUP(AN900,Баллы!$A$2:$B$101,2)+AP900/2</f>
        <v>3.5</v>
      </c>
      <c r="AP900" s="124">
        <f>VLOOKUP(C900,'9'!$B$2:$H$1187,6,FALSE)</f>
        <v>5</v>
      </c>
      <c r="AQ900" s="122"/>
      <c r="AR900" s="123"/>
      <c r="AS900" s="139"/>
      <c r="AT900" s="124"/>
      <c r="AU900" s="122"/>
      <c r="AV900" s="123"/>
      <c r="AW900" s="139"/>
      <c r="AX900" s="124"/>
    </row>
    <row r="901" spans="1:50">
      <c r="A901" s="245">
        <f>IF(D901=0," ",RANK(D901,$D$3:$D$1041,0))</f>
        <v>809</v>
      </c>
      <c r="B901" s="246">
        <v>809</v>
      </c>
      <c r="C901" s="283" t="s">
        <v>5164</v>
      </c>
      <c r="D901" s="115">
        <f>I901+M901+Q901+U901+Y901+AC901+AG901+AK901+AO901+AW901+AS901</f>
        <v>3.5</v>
      </c>
      <c r="E901" s="115">
        <f>J901+N901+R901+V901+Z901+AD901+AH901+AL901+AP901+AX901+AT901</f>
        <v>5</v>
      </c>
      <c r="F901" s="119">
        <f>COUNTA(H901,L901,P901,T901,X901,AB901,AF901,AJ901,AN901,AV901,AR901)</f>
        <v>1</v>
      </c>
      <c r="G901" s="125"/>
      <c r="H901" s="5"/>
      <c r="I901" s="140"/>
      <c r="J901" s="126"/>
      <c r="K901" s="121"/>
      <c r="L901" s="5"/>
      <c r="M901" s="140"/>
      <c r="N901" s="130"/>
      <c r="O901" s="125"/>
      <c r="P901" s="5"/>
      <c r="Q901" s="140"/>
      <c r="R901" s="126"/>
      <c r="S901" s="121"/>
      <c r="T901" s="5"/>
      <c r="U901" s="140"/>
      <c r="V901" s="130"/>
      <c r="W901" s="136"/>
      <c r="X901" s="5"/>
      <c r="Y901" s="140"/>
      <c r="Z901" s="126"/>
      <c r="AA901" s="171"/>
      <c r="AB901" s="5"/>
      <c r="AC901" s="140"/>
      <c r="AD901" s="130"/>
      <c r="AE901" s="136"/>
      <c r="AF901" s="5"/>
      <c r="AG901" s="140"/>
      <c r="AH901" s="126"/>
      <c r="AI901" s="155"/>
      <c r="AJ901" s="123"/>
      <c r="AK901" s="139"/>
      <c r="AL901" s="124"/>
      <c r="AM901" s="155">
        <f>VLOOKUP(C901,'9'!$B$2:$H$1187,3,FALSE)</f>
        <v>2.3784722222222221E-2</v>
      </c>
      <c r="AN901" s="123">
        <f>VLOOKUP(C901,'9'!$B$2:$H$1187,4,FALSE)</f>
        <v>96</v>
      </c>
      <c r="AO901" s="139">
        <f>VLOOKUP(AN901,Баллы!$A$2:$B$101,2)+AP901/2</f>
        <v>3.5</v>
      </c>
      <c r="AP901" s="124">
        <f>VLOOKUP(C901,'9'!$B$2:$H$1187,6,FALSE)</f>
        <v>5</v>
      </c>
      <c r="AQ901" s="122"/>
      <c r="AR901" s="123"/>
      <c r="AS901" s="139"/>
      <c r="AT901" s="124"/>
      <c r="AU901" s="122"/>
      <c r="AV901" s="123"/>
      <c r="AW901" s="139"/>
      <c r="AX901" s="124"/>
    </row>
    <row r="902" spans="1:50">
      <c r="A902" s="245">
        <f>IF(D902=0," ",RANK(D902,$D$3:$D$1041,0))</f>
        <v>809</v>
      </c>
      <c r="B902" s="246">
        <v>809</v>
      </c>
      <c r="C902" s="283" t="s">
        <v>5169</v>
      </c>
      <c r="D902" s="115">
        <f>I902+M902+Q902+U902+Y902+AC902+AG902+AK902+AO902+AW902+AS902</f>
        <v>3.5</v>
      </c>
      <c r="E902" s="115">
        <f>J902+N902+R902+V902+Z902+AD902+AH902+AL902+AP902+AX902+AT902</f>
        <v>5</v>
      </c>
      <c r="F902" s="119">
        <f>COUNTA(H902,L902,P902,T902,X902,AB902,AF902,AJ902,AN902,AV902,AR902)</f>
        <v>1</v>
      </c>
      <c r="G902" s="125"/>
      <c r="H902" s="5"/>
      <c r="I902" s="140"/>
      <c r="J902" s="126"/>
      <c r="K902" s="121"/>
      <c r="L902" s="5"/>
      <c r="M902" s="140"/>
      <c r="N902" s="130"/>
      <c r="O902" s="125"/>
      <c r="P902" s="5"/>
      <c r="Q902" s="140"/>
      <c r="R902" s="126"/>
      <c r="S902" s="121"/>
      <c r="T902" s="5"/>
      <c r="U902" s="140"/>
      <c r="V902" s="130"/>
      <c r="W902" s="136"/>
      <c r="X902" s="5"/>
      <c r="Y902" s="140"/>
      <c r="Z902" s="126"/>
      <c r="AA902" s="171"/>
      <c r="AB902" s="5"/>
      <c r="AC902" s="140"/>
      <c r="AD902" s="130"/>
      <c r="AE902" s="136"/>
      <c r="AF902" s="5"/>
      <c r="AG902" s="140"/>
      <c r="AH902" s="126"/>
      <c r="AI902" s="155"/>
      <c r="AJ902" s="123"/>
      <c r="AK902" s="139"/>
      <c r="AL902" s="124"/>
      <c r="AM902" s="155">
        <f>VLOOKUP(C902,'9'!$B$2:$H$1187,3,FALSE)</f>
        <v>2.4120370370370372E-2</v>
      </c>
      <c r="AN902" s="123">
        <f>VLOOKUP(C902,'9'!$B$2:$H$1187,4,FALSE)</f>
        <v>98</v>
      </c>
      <c r="AO902" s="139">
        <f>VLOOKUP(AN902,Баллы!$A$2:$B$101,2)+AP902/2</f>
        <v>3.5</v>
      </c>
      <c r="AP902" s="124">
        <f>VLOOKUP(C902,'9'!$B$2:$H$1187,6,FALSE)</f>
        <v>5</v>
      </c>
      <c r="AQ902" s="122"/>
      <c r="AR902" s="123"/>
      <c r="AS902" s="139"/>
      <c r="AT902" s="124"/>
      <c r="AU902" s="122"/>
      <c r="AV902" s="123"/>
      <c r="AW902" s="139"/>
      <c r="AX902" s="124"/>
    </row>
    <row r="903" spans="1:50">
      <c r="A903" s="245">
        <f>IF(D903=0," ",RANK(D903,$D$3:$D$1041,0))</f>
        <v>809</v>
      </c>
      <c r="B903" s="246">
        <v>809</v>
      </c>
      <c r="C903" s="283" t="s">
        <v>5170</v>
      </c>
      <c r="D903" s="115">
        <f>I903+M903+Q903+U903+Y903+AC903+AG903+AK903+AO903+AW903+AS903</f>
        <v>3.5</v>
      </c>
      <c r="E903" s="115">
        <f>J903+N903+R903+V903+Z903+AD903+AH903+AL903+AP903+AX903+AT903</f>
        <v>5</v>
      </c>
      <c r="F903" s="119">
        <f>COUNTA(H903,L903,P903,T903,X903,AB903,AF903,AJ903,AN903,AV903,AR903)</f>
        <v>1</v>
      </c>
      <c r="G903" s="125"/>
      <c r="H903" s="5"/>
      <c r="I903" s="140"/>
      <c r="J903" s="126"/>
      <c r="K903" s="121"/>
      <c r="L903" s="5"/>
      <c r="M903" s="140"/>
      <c r="N903" s="130"/>
      <c r="O903" s="125"/>
      <c r="P903" s="5"/>
      <c r="Q903" s="140"/>
      <c r="R903" s="126"/>
      <c r="S903" s="121"/>
      <c r="T903" s="5"/>
      <c r="U903" s="140"/>
      <c r="V903" s="130"/>
      <c r="W903" s="136"/>
      <c r="X903" s="5"/>
      <c r="Y903" s="140"/>
      <c r="Z903" s="126"/>
      <c r="AA903" s="171"/>
      <c r="AB903" s="5"/>
      <c r="AC903" s="140"/>
      <c r="AD903" s="130"/>
      <c r="AE903" s="136"/>
      <c r="AF903" s="5"/>
      <c r="AG903" s="140"/>
      <c r="AH903" s="126"/>
      <c r="AI903" s="155"/>
      <c r="AJ903" s="123"/>
      <c r="AK903" s="139"/>
      <c r="AL903" s="124"/>
      <c r="AM903" s="155">
        <f>VLOOKUP(C903,'9'!$B$2:$H$1187,3,FALSE)</f>
        <v>2.4131944444444445E-2</v>
      </c>
      <c r="AN903" s="123">
        <f>VLOOKUP(C903,'9'!$B$2:$H$1187,4,FALSE)</f>
        <v>99</v>
      </c>
      <c r="AO903" s="139">
        <f>VLOOKUP(AN903,Баллы!$A$2:$B$101,2)+AP903/2</f>
        <v>3.5</v>
      </c>
      <c r="AP903" s="124">
        <f>VLOOKUP(C903,'9'!$B$2:$H$1187,6,FALSE)</f>
        <v>5</v>
      </c>
      <c r="AQ903" s="122"/>
      <c r="AR903" s="123"/>
      <c r="AS903" s="139"/>
      <c r="AT903" s="124"/>
      <c r="AU903" s="122"/>
      <c r="AV903" s="123"/>
      <c r="AW903" s="139"/>
      <c r="AX903" s="124"/>
    </row>
    <row r="904" spans="1:50">
      <c r="A904" s="245">
        <f>IF(D904=0," ",RANK(D904,$D$3:$D$1041,0))</f>
        <v>809</v>
      </c>
      <c r="B904" s="246">
        <v>809</v>
      </c>
      <c r="C904" s="283" t="s">
        <v>5173</v>
      </c>
      <c r="D904" s="115">
        <f>I904+M904+Q904+U904+Y904+AC904+AG904+AK904+AO904+AW904+AS904</f>
        <v>3.5</v>
      </c>
      <c r="E904" s="115">
        <f>J904+N904+R904+V904+Z904+AD904+AH904+AL904+AP904+AX904+AT904</f>
        <v>5</v>
      </c>
      <c r="F904" s="119">
        <f>COUNTA(H904,L904,P904,T904,X904,AB904,AF904,AJ904,AN904,AV904,AR904)</f>
        <v>1</v>
      </c>
      <c r="G904" s="125"/>
      <c r="H904" s="5"/>
      <c r="I904" s="140"/>
      <c r="J904" s="126"/>
      <c r="K904" s="121"/>
      <c r="L904" s="5"/>
      <c r="M904" s="140"/>
      <c r="N904" s="130"/>
      <c r="O904" s="125"/>
      <c r="P904" s="5"/>
      <c r="Q904" s="140"/>
      <c r="R904" s="126"/>
      <c r="S904" s="121"/>
      <c r="T904" s="5"/>
      <c r="U904" s="140"/>
      <c r="V904" s="130"/>
      <c r="W904" s="136"/>
      <c r="X904" s="5"/>
      <c r="Y904" s="140"/>
      <c r="Z904" s="126"/>
      <c r="AA904" s="171"/>
      <c r="AB904" s="5"/>
      <c r="AC904" s="140"/>
      <c r="AD904" s="130"/>
      <c r="AE904" s="136"/>
      <c r="AF904" s="5"/>
      <c r="AG904" s="140"/>
      <c r="AH904" s="126"/>
      <c r="AI904" s="155"/>
      <c r="AJ904" s="123"/>
      <c r="AK904" s="139"/>
      <c r="AL904" s="124"/>
      <c r="AM904" s="155">
        <f>VLOOKUP(C904,'9'!$B$2:$H$1187,3,FALSE)</f>
        <v>2.417824074074074E-2</v>
      </c>
      <c r="AN904" s="123">
        <f>VLOOKUP(C904,'9'!$B$2:$H$1187,4,FALSE)</f>
        <v>100</v>
      </c>
      <c r="AO904" s="139">
        <f>VLOOKUP(AN904,Баллы!$A$2:$B$101,2)+AP904/2</f>
        <v>3.5</v>
      </c>
      <c r="AP904" s="124">
        <f>VLOOKUP(C904,'9'!$B$2:$H$1187,6,FALSE)</f>
        <v>5</v>
      </c>
      <c r="AQ904" s="122"/>
      <c r="AR904" s="123"/>
      <c r="AS904" s="139"/>
      <c r="AT904" s="124"/>
      <c r="AU904" s="122"/>
      <c r="AV904" s="123"/>
      <c r="AW904" s="139"/>
      <c r="AX904" s="124"/>
    </row>
    <row r="905" spans="1:50">
      <c r="A905" s="245">
        <f>IF(D905=0," ",RANK(D905,$D$3:$D$1041,0))</f>
        <v>809</v>
      </c>
      <c r="B905" s="246">
        <v>809</v>
      </c>
      <c r="C905" s="283" t="s">
        <v>5175</v>
      </c>
      <c r="D905" s="115">
        <f>I905+M905+Q905+U905+Y905+AC905+AG905+AK905+AO905+AW905+AS905</f>
        <v>3.5</v>
      </c>
      <c r="E905" s="115">
        <f>J905+N905+R905+V905+Z905+AD905+AH905+AL905+AP905+AX905+AT905</f>
        <v>5</v>
      </c>
      <c r="F905" s="119">
        <f>COUNTA(H905,L905,P905,T905,X905,AB905,AF905,AJ905,AN905,AV905,AR905)</f>
        <v>1</v>
      </c>
      <c r="G905" s="125"/>
      <c r="H905" s="5"/>
      <c r="I905" s="140"/>
      <c r="J905" s="126"/>
      <c r="K905" s="121"/>
      <c r="L905" s="5"/>
      <c r="M905" s="140"/>
      <c r="N905" s="130"/>
      <c r="O905" s="125"/>
      <c r="P905" s="5"/>
      <c r="Q905" s="140"/>
      <c r="R905" s="126"/>
      <c r="S905" s="121"/>
      <c r="T905" s="5"/>
      <c r="U905" s="140"/>
      <c r="V905" s="130"/>
      <c r="W905" s="136"/>
      <c r="X905" s="5"/>
      <c r="Y905" s="140"/>
      <c r="Z905" s="126"/>
      <c r="AA905" s="171"/>
      <c r="AB905" s="5"/>
      <c r="AC905" s="140"/>
      <c r="AD905" s="130"/>
      <c r="AE905" s="136"/>
      <c r="AF905" s="5"/>
      <c r="AG905" s="140"/>
      <c r="AH905" s="126"/>
      <c r="AI905" s="155"/>
      <c r="AJ905" s="123"/>
      <c r="AK905" s="139"/>
      <c r="AL905" s="124"/>
      <c r="AM905" s="155">
        <f>VLOOKUP(C905,'9'!$B$2:$H$1187,3,FALSE)</f>
        <v>2.4120370370370372E-2</v>
      </c>
      <c r="AN905" s="123">
        <f>VLOOKUP(C905,'9'!$B$2:$H$1187,4,FALSE)</f>
        <v>101</v>
      </c>
      <c r="AO905" s="139">
        <f>VLOOKUP(AN905,Баллы!$A$2:$B$101,2)+AP905/2</f>
        <v>3.5</v>
      </c>
      <c r="AP905" s="124">
        <f>VLOOKUP(C905,'9'!$B$2:$H$1187,6,FALSE)</f>
        <v>5</v>
      </c>
      <c r="AQ905" s="122"/>
      <c r="AR905" s="123"/>
      <c r="AS905" s="139"/>
      <c r="AT905" s="124"/>
      <c r="AU905" s="122"/>
      <c r="AV905" s="123"/>
      <c r="AW905" s="139"/>
      <c r="AX905" s="124"/>
    </row>
    <row r="906" spans="1:50">
      <c r="A906" s="245">
        <f>IF(D906=0," ",RANK(D906,$D$3:$D$1041,0))</f>
        <v>809</v>
      </c>
      <c r="B906" s="246">
        <v>809</v>
      </c>
      <c r="C906" s="283" t="s">
        <v>5180</v>
      </c>
      <c r="D906" s="115">
        <f>I906+M906+Q906+U906+Y906+AC906+AG906+AK906+AO906+AW906+AS906</f>
        <v>3.5</v>
      </c>
      <c r="E906" s="115">
        <f>J906+N906+R906+V906+Z906+AD906+AH906+AL906+AP906+AX906+AT906</f>
        <v>5</v>
      </c>
      <c r="F906" s="119">
        <f>COUNTA(H906,L906,P906,T906,X906,AB906,AF906,AJ906,AN906,AV906,AR906)</f>
        <v>1</v>
      </c>
      <c r="G906" s="125"/>
      <c r="H906" s="5"/>
      <c r="I906" s="140"/>
      <c r="J906" s="126"/>
      <c r="K906" s="121"/>
      <c r="L906" s="5"/>
      <c r="M906" s="140"/>
      <c r="N906" s="130"/>
      <c r="O906" s="125"/>
      <c r="P906" s="5"/>
      <c r="Q906" s="140"/>
      <c r="R906" s="126"/>
      <c r="S906" s="121"/>
      <c r="T906" s="5"/>
      <c r="U906" s="140"/>
      <c r="V906" s="130"/>
      <c r="W906" s="136"/>
      <c r="X906" s="5"/>
      <c r="Y906" s="140"/>
      <c r="Z906" s="126"/>
      <c r="AA906" s="171"/>
      <c r="AB906" s="5"/>
      <c r="AC906" s="140"/>
      <c r="AD906" s="130"/>
      <c r="AE906" s="136"/>
      <c r="AF906" s="5"/>
      <c r="AG906" s="140"/>
      <c r="AH906" s="126"/>
      <c r="AI906" s="155"/>
      <c r="AJ906" s="123"/>
      <c r="AK906" s="139"/>
      <c r="AL906" s="124"/>
      <c r="AM906" s="155">
        <f>VLOOKUP(C906,'9'!$B$2:$H$1187,3,FALSE)</f>
        <v>2.4606481481481483E-2</v>
      </c>
      <c r="AN906" s="123">
        <f>VLOOKUP(C906,'9'!$B$2:$H$1187,4,FALSE)</f>
        <v>104</v>
      </c>
      <c r="AO906" s="139">
        <f>VLOOKUP(AN906,Баллы!$A$2:$B$101,2)+AP906/2</f>
        <v>3.5</v>
      </c>
      <c r="AP906" s="124">
        <f>VLOOKUP(C906,'9'!$B$2:$H$1187,6,FALSE)</f>
        <v>5</v>
      </c>
      <c r="AQ906" s="122"/>
      <c r="AR906" s="123"/>
      <c r="AS906" s="139"/>
      <c r="AT906" s="124"/>
      <c r="AU906" s="122"/>
      <c r="AV906" s="123"/>
      <c r="AW906" s="139"/>
      <c r="AX906" s="124"/>
    </row>
    <row r="907" spans="1:50">
      <c r="A907" s="245">
        <f>IF(D907=0," ",RANK(D907,$D$3:$D$1041,0))</f>
        <v>809</v>
      </c>
      <c r="B907" s="246">
        <v>809</v>
      </c>
      <c r="C907" s="283" t="s">
        <v>5183</v>
      </c>
      <c r="D907" s="115">
        <f>I907+M907+Q907+U907+Y907+AC907+AG907+AK907+AO907+AW907+AS907</f>
        <v>3.5</v>
      </c>
      <c r="E907" s="115">
        <f>J907+N907+R907+V907+Z907+AD907+AH907+AL907+AP907+AX907+AT907</f>
        <v>5</v>
      </c>
      <c r="F907" s="119">
        <f>COUNTA(H907,L907,P907,T907,X907,AB907,AF907,AJ907,AN907,AV907,AR907)</f>
        <v>1</v>
      </c>
      <c r="G907" s="125"/>
      <c r="H907" s="5"/>
      <c r="I907" s="140"/>
      <c r="J907" s="126"/>
      <c r="K907" s="121"/>
      <c r="L907" s="5"/>
      <c r="M907" s="140"/>
      <c r="N907" s="130"/>
      <c r="O907" s="125"/>
      <c r="P907" s="5"/>
      <c r="Q907" s="140"/>
      <c r="R907" s="126"/>
      <c r="S907" s="121"/>
      <c r="T907" s="5"/>
      <c r="U907" s="140"/>
      <c r="V907" s="130"/>
      <c r="W907" s="136"/>
      <c r="X907" s="5"/>
      <c r="Y907" s="140"/>
      <c r="Z907" s="126"/>
      <c r="AA907" s="171"/>
      <c r="AB907" s="5"/>
      <c r="AC907" s="140"/>
      <c r="AD907" s="130"/>
      <c r="AE907" s="136"/>
      <c r="AF907" s="5"/>
      <c r="AG907" s="140"/>
      <c r="AH907" s="126"/>
      <c r="AI907" s="155"/>
      <c r="AJ907" s="123"/>
      <c r="AK907" s="139"/>
      <c r="AL907" s="124"/>
      <c r="AM907" s="155">
        <f>VLOOKUP(C907,'9'!$B$2:$H$1187,3,FALSE)</f>
        <v>2.4155092592592593E-2</v>
      </c>
      <c r="AN907" s="123">
        <f>VLOOKUP(C907,'9'!$B$2:$H$1187,4,FALSE)</f>
        <v>105</v>
      </c>
      <c r="AO907" s="139">
        <f>VLOOKUP(AN907,Баллы!$A$2:$B$101,2)+AP907/2</f>
        <v>3.5</v>
      </c>
      <c r="AP907" s="124">
        <f>VLOOKUP(C907,'9'!$B$2:$H$1187,6,FALSE)</f>
        <v>5</v>
      </c>
      <c r="AQ907" s="122"/>
      <c r="AR907" s="123"/>
      <c r="AS907" s="139"/>
      <c r="AT907" s="124"/>
      <c r="AU907" s="122"/>
      <c r="AV907" s="123"/>
      <c r="AW907" s="139"/>
      <c r="AX907" s="124"/>
    </row>
    <row r="908" spans="1:50">
      <c r="A908" s="245">
        <f>IF(D908=0," ",RANK(D908,$D$3:$D$1041,0))</f>
        <v>809</v>
      </c>
      <c r="B908" s="246">
        <v>809</v>
      </c>
      <c r="C908" s="283" t="s">
        <v>5184</v>
      </c>
      <c r="D908" s="115">
        <f>I908+M908+Q908+U908+Y908+AC908+AG908+AK908+AO908+AW908+AS908</f>
        <v>3.5</v>
      </c>
      <c r="E908" s="115">
        <f>J908+N908+R908+V908+Z908+AD908+AH908+AL908+AP908+AX908+AT908</f>
        <v>5</v>
      </c>
      <c r="F908" s="119">
        <f>COUNTA(H908,L908,P908,T908,X908,AB908,AF908,AJ908,AN908,AV908,AR908)</f>
        <v>1</v>
      </c>
      <c r="G908" s="125"/>
      <c r="H908" s="5"/>
      <c r="I908" s="140"/>
      <c r="J908" s="126"/>
      <c r="K908" s="121"/>
      <c r="L908" s="5"/>
      <c r="M908" s="140"/>
      <c r="N908" s="130"/>
      <c r="O908" s="125"/>
      <c r="P908" s="5"/>
      <c r="Q908" s="140"/>
      <c r="R908" s="126"/>
      <c r="S908" s="121"/>
      <c r="T908" s="5"/>
      <c r="U908" s="140"/>
      <c r="V908" s="130"/>
      <c r="W908" s="136"/>
      <c r="X908" s="5"/>
      <c r="Y908" s="140"/>
      <c r="Z908" s="126"/>
      <c r="AA908" s="171"/>
      <c r="AB908" s="5"/>
      <c r="AC908" s="140"/>
      <c r="AD908" s="130"/>
      <c r="AE908" s="136"/>
      <c r="AF908" s="5"/>
      <c r="AG908" s="140"/>
      <c r="AH908" s="126"/>
      <c r="AI908" s="155"/>
      <c r="AJ908" s="123"/>
      <c r="AK908" s="139"/>
      <c r="AL908" s="124"/>
      <c r="AM908" s="155">
        <f>VLOOKUP(C908,'9'!$B$2:$H$1187,3,FALSE)</f>
        <v>2.4259259259259258E-2</v>
      </c>
      <c r="AN908" s="123">
        <f>VLOOKUP(C908,'9'!$B$2:$H$1187,4,FALSE)</f>
        <v>106</v>
      </c>
      <c r="AO908" s="139">
        <f>VLOOKUP(AN908,Баллы!$A$2:$B$101,2)+AP908/2</f>
        <v>3.5</v>
      </c>
      <c r="AP908" s="124">
        <f>VLOOKUP(C908,'9'!$B$2:$H$1187,6,FALSE)</f>
        <v>5</v>
      </c>
      <c r="AQ908" s="122"/>
      <c r="AR908" s="123"/>
      <c r="AS908" s="139"/>
      <c r="AT908" s="124"/>
      <c r="AU908" s="122"/>
      <c r="AV908" s="123"/>
      <c r="AW908" s="139"/>
      <c r="AX908" s="124"/>
    </row>
    <row r="909" spans="1:50">
      <c r="A909" s="245">
        <f>IF(D909=0," ",RANK(D909,$D$3:$D$1041,0))</f>
        <v>809</v>
      </c>
      <c r="B909" s="246">
        <v>809</v>
      </c>
      <c r="C909" s="283" t="s">
        <v>5711</v>
      </c>
      <c r="D909" s="115">
        <f>I909+M909+Q909+U909+Y909+AC909+AG909+AK909+AO909+AW909+AS909</f>
        <v>3.5</v>
      </c>
      <c r="E909" s="115">
        <f>J909+N909+R909+V909+Z909+AD909+AH909+AL909+AP909+AX909+AT909</f>
        <v>5</v>
      </c>
      <c r="F909" s="119">
        <f>COUNTA(H909,L909,P909,T909,X909,AB909,AF909,AJ909,AN909,AV909,AR909)</f>
        <v>1</v>
      </c>
      <c r="G909" s="125"/>
      <c r="H909" s="5"/>
      <c r="I909" s="140"/>
      <c r="J909" s="126"/>
      <c r="K909" s="121"/>
      <c r="L909" s="5"/>
      <c r="M909" s="140"/>
      <c r="N909" s="130"/>
      <c r="O909" s="125"/>
      <c r="P909" s="5"/>
      <c r="Q909" s="140"/>
      <c r="R909" s="126"/>
      <c r="S909" s="121"/>
      <c r="T909" s="5"/>
      <c r="U909" s="140"/>
      <c r="V909" s="130"/>
      <c r="W909" s="136"/>
      <c r="X909" s="5"/>
      <c r="Y909" s="140"/>
      <c r="Z909" s="126"/>
      <c r="AA909" s="171"/>
      <c r="AB909" s="5"/>
      <c r="AC909" s="140"/>
      <c r="AD909" s="130"/>
      <c r="AE909" s="136"/>
      <c r="AF909" s="5"/>
      <c r="AG909" s="140"/>
      <c r="AH909" s="126"/>
      <c r="AI909" s="155"/>
      <c r="AJ909" s="123"/>
      <c r="AK909" s="139"/>
      <c r="AL909" s="124"/>
      <c r="AM909" s="155">
        <f>VLOOKUP(C909,'9'!$B$2:$H$1187,3,FALSE)</f>
        <v>2.4212962962962964E-2</v>
      </c>
      <c r="AN909" s="123">
        <f>VLOOKUP(C909,'9'!$B$2:$H$1187,4,FALSE)</f>
        <v>108</v>
      </c>
      <c r="AO909" s="139">
        <f>VLOOKUP(AN909,Баллы!$A$2:$B$101,2)+AP909/2</f>
        <v>3.5</v>
      </c>
      <c r="AP909" s="124">
        <f>VLOOKUP(C909,'9'!$B$2:$H$1187,6,FALSE)</f>
        <v>5</v>
      </c>
      <c r="AQ909" s="122"/>
      <c r="AR909" s="123"/>
      <c r="AS909" s="139"/>
      <c r="AT909" s="124"/>
      <c r="AU909" s="122"/>
      <c r="AV909" s="123"/>
      <c r="AW909" s="139"/>
      <c r="AX909" s="124"/>
    </row>
    <row r="910" spans="1:50">
      <c r="A910" s="245">
        <f>IF(D910=0," ",RANK(D910,$D$3:$D$1041,0))</f>
        <v>809</v>
      </c>
      <c r="B910" s="246">
        <v>809</v>
      </c>
      <c r="C910" s="283" t="s">
        <v>5188</v>
      </c>
      <c r="D910" s="115">
        <f>I910+M910+Q910+U910+Y910+AC910+AG910+AK910+AO910+AW910+AS910</f>
        <v>3.5</v>
      </c>
      <c r="E910" s="115">
        <f>J910+N910+R910+V910+Z910+AD910+AH910+AL910+AP910+AX910+AT910</f>
        <v>5</v>
      </c>
      <c r="F910" s="119">
        <f>COUNTA(H910,L910,P910,T910,X910,AB910,AF910,AJ910,AN910,AV910,AR910)</f>
        <v>1</v>
      </c>
      <c r="G910" s="125"/>
      <c r="H910" s="5"/>
      <c r="I910" s="140"/>
      <c r="J910" s="126"/>
      <c r="K910" s="121"/>
      <c r="L910" s="5"/>
      <c r="M910" s="140"/>
      <c r="N910" s="130"/>
      <c r="O910" s="125"/>
      <c r="P910" s="5"/>
      <c r="Q910" s="140"/>
      <c r="R910" s="126"/>
      <c r="S910" s="121"/>
      <c r="T910" s="5"/>
      <c r="U910" s="140"/>
      <c r="V910" s="130"/>
      <c r="W910" s="136"/>
      <c r="X910" s="5"/>
      <c r="Y910" s="140"/>
      <c r="Z910" s="126"/>
      <c r="AA910" s="171"/>
      <c r="AB910" s="5"/>
      <c r="AC910" s="140"/>
      <c r="AD910" s="130"/>
      <c r="AE910" s="136"/>
      <c r="AF910" s="5"/>
      <c r="AG910" s="140"/>
      <c r="AH910" s="126"/>
      <c r="AI910" s="155"/>
      <c r="AJ910" s="123"/>
      <c r="AK910" s="139"/>
      <c r="AL910" s="124"/>
      <c r="AM910" s="155">
        <f>VLOOKUP(C910,'9'!$B$2:$H$1187,3,FALSE)</f>
        <v>2.4421296296296295E-2</v>
      </c>
      <c r="AN910" s="123">
        <f>VLOOKUP(C910,'9'!$B$2:$H$1187,4,FALSE)</f>
        <v>109</v>
      </c>
      <c r="AO910" s="139">
        <f>VLOOKUP(AN910,Баллы!$A$2:$B$101,2)+AP910/2</f>
        <v>3.5</v>
      </c>
      <c r="AP910" s="124">
        <f>VLOOKUP(C910,'9'!$B$2:$H$1187,6,FALSE)</f>
        <v>5</v>
      </c>
      <c r="AQ910" s="122"/>
      <c r="AR910" s="123"/>
      <c r="AS910" s="139"/>
      <c r="AT910" s="124"/>
      <c r="AU910" s="122"/>
      <c r="AV910" s="123"/>
      <c r="AW910" s="139"/>
      <c r="AX910" s="124"/>
    </row>
    <row r="911" spans="1:50">
      <c r="A911" s="245">
        <f>IF(D911=0," ",RANK(D911,$D$3:$D$1041,0))</f>
        <v>809</v>
      </c>
      <c r="B911" s="246">
        <v>809</v>
      </c>
      <c r="C911" s="283" t="s">
        <v>5194</v>
      </c>
      <c r="D911" s="115">
        <f>I911+M911+Q911+U911+Y911+AC911+AG911+AK911+AO911+AW911+AS911</f>
        <v>3.5</v>
      </c>
      <c r="E911" s="115">
        <f>J911+N911+R911+V911+Z911+AD911+AH911+AL911+AP911+AX911+AT911</f>
        <v>5</v>
      </c>
      <c r="F911" s="119">
        <f>COUNTA(H911,L911,P911,T911,X911,AB911,AF911,AJ911,AN911,AV911,AR911)</f>
        <v>1</v>
      </c>
      <c r="G911" s="125"/>
      <c r="H911" s="5"/>
      <c r="I911" s="140"/>
      <c r="J911" s="126"/>
      <c r="K911" s="121"/>
      <c r="L911" s="5"/>
      <c r="M911" s="140"/>
      <c r="N911" s="130"/>
      <c r="O911" s="125"/>
      <c r="P911" s="5"/>
      <c r="Q911" s="140"/>
      <c r="R911" s="126"/>
      <c r="S911" s="121"/>
      <c r="T911" s="5"/>
      <c r="U911" s="140"/>
      <c r="V911" s="130"/>
      <c r="W911" s="136"/>
      <c r="X911" s="5"/>
      <c r="Y911" s="140"/>
      <c r="Z911" s="126"/>
      <c r="AA911" s="171"/>
      <c r="AB911" s="5"/>
      <c r="AC911" s="140"/>
      <c r="AD911" s="130"/>
      <c r="AE911" s="136"/>
      <c r="AF911" s="5"/>
      <c r="AG911" s="140"/>
      <c r="AH911" s="126"/>
      <c r="AI911" s="155"/>
      <c r="AJ911" s="123"/>
      <c r="AK911" s="139"/>
      <c r="AL911" s="124"/>
      <c r="AM911" s="155">
        <f>VLOOKUP(C911,'9'!$B$2:$H$1187,3,FALSE)</f>
        <v>2.4386574074074074E-2</v>
      </c>
      <c r="AN911" s="123">
        <f>VLOOKUP(C911,'9'!$B$2:$H$1187,4,FALSE)</f>
        <v>112</v>
      </c>
      <c r="AO911" s="139">
        <f>VLOOKUP(AN911,Баллы!$A$2:$B$101,2)+AP911/2</f>
        <v>3.5</v>
      </c>
      <c r="AP911" s="124">
        <f>VLOOKUP(C911,'9'!$B$2:$H$1187,6,FALSE)</f>
        <v>5</v>
      </c>
      <c r="AQ911" s="122"/>
      <c r="AR911" s="123"/>
      <c r="AS911" s="139"/>
      <c r="AT911" s="124"/>
      <c r="AU911" s="122"/>
      <c r="AV911" s="123"/>
      <c r="AW911" s="139"/>
      <c r="AX911" s="124"/>
    </row>
    <row r="912" spans="1:50">
      <c r="A912" s="245">
        <f>IF(D912=0," ",RANK(D912,$D$3:$D$1041,0))</f>
        <v>809</v>
      </c>
      <c r="B912" s="246">
        <v>809</v>
      </c>
      <c r="C912" s="283" t="s">
        <v>5195</v>
      </c>
      <c r="D912" s="115">
        <f>I912+M912+Q912+U912+Y912+AC912+AG912+AK912+AO912+AW912+AS912</f>
        <v>3.5</v>
      </c>
      <c r="E912" s="115">
        <f>J912+N912+R912+V912+Z912+AD912+AH912+AL912+AP912+AX912+AT912</f>
        <v>5</v>
      </c>
      <c r="F912" s="119">
        <f>COUNTA(H912,L912,P912,T912,X912,AB912,AF912,AJ912,AN912,AV912,AR912)</f>
        <v>1</v>
      </c>
      <c r="G912" s="125"/>
      <c r="H912" s="5"/>
      <c r="I912" s="140"/>
      <c r="J912" s="126"/>
      <c r="K912" s="121"/>
      <c r="L912" s="5"/>
      <c r="M912" s="140"/>
      <c r="N912" s="130"/>
      <c r="O912" s="125"/>
      <c r="P912" s="5"/>
      <c r="Q912" s="140"/>
      <c r="R912" s="126"/>
      <c r="S912" s="121"/>
      <c r="T912" s="5"/>
      <c r="U912" s="140"/>
      <c r="V912" s="130"/>
      <c r="W912" s="136"/>
      <c r="X912" s="5"/>
      <c r="Y912" s="140"/>
      <c r="Z912" s="126"/>
      <c r="AA912" s="171"/>
      <c r="AB912" s="5"/>
      <c r="AC912" s="140"/>
      <c r="AD912" s="130"/>
      <c r="AE912" s="136"/>
      <c r="AF912" s="5"/>
      <c r="AG912" s="140"/>
      <c r="AH912" s="126"/>
      <c r="AI912" s="155"/>
      <c r="AJ912" s="123"/>
      <c r="AK912" s="139"/>
      <c r="AL912" s="124"/>
      <c r="AM912" s="155">
        <f>VLOOKUP(C912,'9'!$B$2:$H$1187,3,FALSE)</f>
        <v>2.4340277777777777E-2</v>
      </c>
      <c r="AN912" s="123">
        <f>VLOOKUP(C912,'9'!$B$2:$H$1187,4,FALSE)</f>
        <v>113</v>
      </c>
      <c r="AO912" s="139">
        <f>VLOOKUP(AN912,Баллы!$A$2:$B$101,2)+AP912/2</f>
        <v>3.5</v>
      </c>
      <c r="AP912" s="124">
        <f>VLOOKUP(C912,'9'!$B$2:$H$1187,6,FALSE)</f>
        <v>5</v>
      </c>
      <c r="AQ912" s="122"/>
      <c r="AR912" s="123"/>
      <c r="AS912" s="139"/>
      <c r="AT912" s="124"/>
      <c r="AU912" s="122"/>
      <c r="AV912" s="123"/>
      <c r="AW912" s="139"/>
      <c r="AX912" s="124"/>
    </row>
    <row r="913" spans="1:50">
      <c r="A913" s="245">
        <f>IF(D913=0," ",RANK(D913,$D$3:$D$1041,0))</f>
        <v>809</v>
      </c>
      <c r="B913" s="246">
        <v>809</v>
      </c>
      <c r="C913" s="283" t="s">
        <v>5198</v>
      </c>
      <c r="D913" s="115">
        <f>I913+M913+Q913+U913+Y913+AC913+AG913+AK913+AO913+AW913+AS913</f>
        <v>3.5</v>
      </c>
      <c r="E913" s="115">
        <f>J913+N913+R913+V913+Z913+AD913+AH913+AL913+AP913+AX913+AT913</f>
        <v>5</v>
      </c>
      <c r="F913" s="119">
        <f>COUNTA(H913,L913,P913,T913,X913,AB913,AF913,AJ913,AN913,AV913,AR913)</f>
        <v>1</v>
      </c>
      <c r="G913" s="125"/>
      <c r="H913" s="5"/>
      <c r="I913" s="140"/>
      <c r="J913" s="126"/>
      <c r="K913" s="121"/>
      <c r="L913" s="5"/>
      <c r="M913" s="140"/>
      <c r="N913" s="130"/>
      <c r="O913" s="125"/>
      <c r="P913" s="5"/>
      <c r="Q913" s="140"/>
      <c r="R913" s="126"/>
      <c r="S913" s="121"/>
      <c r="T913" s="5"/>
      <c r="U913" s="140"/>
      <c r="V913" s="130"/>
      <c r="W913" s="136"/>
      <c r="X913" s="5"/>
      <c r="Y913" s="140"/>
      <c r="Z913" s="126"/>
      <c r="AA913" s="171"/>
      <c r="AB913" s="5"/>
      <c r="AC913" s="140"/>
      <c r="AD913" s="130"/>
      <c r="AE913" s="136"/>
      <c r="AF913" s="5"/>
      <c r="AG913" s="140"/>
      <c r="AH913" s="126"/>
      <c r="AI913" s="155"/>
      <c r="AJ913" s="123"/>
      <c r="AK913" s="139"/>
      <c r="AL913" s="124"/>
      <c r="AM913" s="155">
        <f>VLOOKUP(C913,'9'!$B$2:$H$1187,3,FALSE)</f>
        <v>2.4143518518518519E-2</v>
      </c>
      <c r="AN913" s="123">
        <f>VLOOKUP(C913,'9'!$B$2:$H$1187,4,FALSE)</f>
        <v>115</v>
      </c>
      <c r="AO913" s="139">
        <f>VLOOKUP(AN913,Баллы!$A$2:$B$101,2)+AP913/2</f>
        <v>3.5</v>
      </c>
      <c r="AP913" s="124">
        <f>VLOOKUP(C913,'9'!$B$2:$H$1187,6,FALSE)</f>
        <v>5</v>
      </c>
      <c r="AQ913" s="122"/>
      <c r="AR913" s="123"/>
      <c r="AS913" s="139"/>
      <c r="AT913" s="124"/>
      <c r="AU913" s="122"/>
      <c r="AV913" s="123"/>
      <c r="AW913" s="139"/>
      <c r="AX913" s="124"/>
    </row>
    <row r="914" spans="1:50">
      <c r="A914" s="245">
        <f>IF(D914=0," ",RANK(D914,$D$3:$D$1041,0))</f>
        <v>809</v>
      </c>
      <c r="B914" s="246">
        <v>809</v>
      </c>
      <c r="C914" s="283" t="s">
        <v>5712</v>
      </c>
      <c r="D914" s="115">
        <f>I914+M914+Q914+U914+Y914+AC914+AG914+AK914+AO914+AW914+AS914</f>
        <v>3.5</v>
      </c>
      <c r="E914" s="115">
        <f>J914+N914+R914+V914+Z914+AD914+AH914+AL914+AP914+AX914+AT914</f>
        <v>5</v>
      </c>
      <c r="F914" s="119">
        <f>COUNTA(H914,L914,P914,T914,X914,AB914,AF914,AJ914,AN914,AV914,AR914)</f>
        <v>1</v>
      </c>
      <c r="G914" s="125"/>
      <c r="H914" s="5"/>
      <c r="I914" s="140"/>
      <c r="J914" s="126"/>
      <c r="K914" s="121"/>
      <c r="L914" s="5"/>
      <c r="M914" s="140"/>
      <c r="N914" s="130"/>
      <c r="O914" s="125"/>
      <c r="P914" s="5"/>
      <c r="Q914" s="140"/>
      <c r="R914" s="126"/>
      <c r="S914" s="121"/>
      <c r="T914" s="5"/>
      <c r="U914" s="140"/>
      <c r="V914" s="130"/>
      <c r="W914" s="136"/>
      <c r="X914" s="5"/>
      <c r="Y914" s="140"/>
      <c r="Z914" s="126"/>
      <c r="AA914" s="171"/>
      <c r="AB914" s="5"/>
      <c r="AC914" s="140"/>
      <c r="AD914" s="130"/>
      <c r="AE914" s="136"/>
      <c r="AF914" s="5"/>
      <c r="AG914" s="140"/>
      <c r="AH914" s="126"/>
      <c r="AI914" s="155"/>
      <c r="AJ914" s="123"/>
      <c r="AK914" s="139"/>
      <c r="AL914" s="124"/>
      <c r="AM914" s="155">
        <f>VLOOKUP(C914,'9'!$B$2:$H$1187,3,FALSE)</f>
        <v>2.4305555555555556E-2</v>
      </c>
      <c r="AN914" s="123">
        <f>VLOOKUP(C914,'9'!$B$2:$H$1187,4,FALSE)</f>
        <v>116</v>
      </c>
      <c r="AO914" s="139">
        <f>VLOOKUP(AN914,Баллы!$A$2:$B$101,2)+AP914/2</f>
        <v>3.5</v>
      </c>
      <c r="AP914" s="124">
        <f>VLOOKUP(C914,'9'!$B$2:$H$1187,6,FALSE)</f>
        <v>5</v>
      </c>
      <c r="AQ914" s="122"/>
      <c r="AR914" s="123"/>
      <c r="AS914" s="139"/>
      <c r="AT914" s="124"/>
      <c r="AU914" s="122"/>
      <c r="AV914" s="123"/>
      <c r="AW914" s="139"/>
      <c r="AX914" s="124"/>
    </row>
    <row r="915" spans="1:50">
      <c r="A915" s="245">
        <f>IF(D915=0," ",RANK(D915,$D$3:$D$1041,0))</f>
        <v>809</v>
      </c>
      <c r="B915" s="246">
        <v>809</v>
      </c>
      <c r="C915" s="283" t="s">
        <v>5202</v>
      </c>
      <c r="D915" s="115">
        <f>I915+M915+Q915+U915+Y915+AC915+AG915+AK915+AO915+AW915+AS915</f>
        <v>3.5</v>
      </c>
      <c r="E915" s="115">
        <f>J915+N915+R915+V915+Z915+AD915+AH915+AL915+AP915+AX915+AT915</f>
        <v>5</v>
      </c>
      <c r="F915" s="119">
        <f>COUNTA(H915,L915,P915,T915,X915,AB915,AF915,AJ915,AN915,AV915,AR915)</f>
        <v>1</v>
      </c>
      <c r="G915" s="125"/>
      <c r="H915" s="5"/>
      <c r="I915" s="140"/>
      <c r="J915" s="126"/>
      <c r="K915" s="121"/>
      <c r="L915" s="5"/>
      <c r="M915" s="140"/>
      <c r="N915" s="130"/>
      <c r="O915" s="125"/>
      <c r="P915" s="5"/>
      <c r="Q915" s="140"/>
      <c r="R915" s="126"/>
      <c r="S915" s="121"/>
      <c r="T915" s="5"/>
      <c r="U915" s="140"/>
      <c r="V915" s="130"/>
      <c r="W915" s="136"/>
      <c r="X915" s="5"/>
      <c r="Y915" s="140"/>
      <c r="Z915" s="126"/>
      <c r="AA915" s="171"/>
      <c r="AB915" s="5"/>
      <c r="AC915" s="140"/>
      <c r="AD915" s="130"/>
      <c r="AE915" s="136"/>
      <c r="AF915" s="5"/>
      <c r="AG915" s="140"/>
      <c r="AH915" s="126"/>
      <c r="AI915" s="155"/>
      <c r="AJ915" s="123"/>
      <c r="AK915" s="139"/>
      <c r="AL915" s="124"/>
      <c r="AM915" s="155">
        <f>VLOOKUP(C915,'9'!$B$2:$H$1187,3,FALSE)</f>
        <v>2.4722222222222222E-2</v>
      </c>
      <c r="AN915" s="123">
        <f>VLOOKUP(C915,'9'!$B$2:$H$1187,4,FALSE)</f>
        <v>117</v>
      </c>
      <c r="AO915" s="139">
        <f>VLOOKUP(AN915,Баллы!$A$2:$B$101,2)+AP915/2</f>
        <v>3.5</v>
      </c>
      <c r="AP915" s="124">
        <f>VLOOKUP(C915,'9'!$B$2:$H$1187,6,FALSE)</f>
        <v>5</v>
      </c>
      <c r="AQ915" s="122"/>
      <c r="AR915" s="123"/>
      <c r="AS915" s="139"/>
      <c r="AT915" s="124"/>
      <c r="AU915" s="122"/>
      <c r="AV915" s="123"/>
      <c r="AW915" s="139"/>
      <c r="AX915" s="124"/>
    </row>
    <row r="916" spans="1:50">
      <c r="A916" s="245">
        <f>IF(D916=0," ",RANK(D916,$D$3:$D$1041,0))</f>
        <v>809</v>
      </c>
      <c r="B916" s="246">
        <v>809</v>
      </c>
      <c r="C916" s="283" t="s">
        <v>5203</v>
      </c>
      <c r="D916" s="115">
        <f>I916+M916+Q916+U916+Y916+AC916+AG916+AK916+AO916+AW916+AS916</f>
        <v>3.5</v>
      </c>
      <c r="E916" s="115">
        <f>J916+N916+R916+V916+Z916+AD916+AH916+AL916+AP916+AX916+AT916</f>
        <v>5</v>
      </c>
      <c r="F916" s="119">
        <f>COUNTA(H916,L916,P916,T916,X916,AB916,AF916,AJ916,AN916,AV916,AR916)</f>
        <v>1</v>
      </c>
      <c r="G916" s="125"/>
      <c r="H916" s="5"/>
      <c r="I916" s="140"/>
      <c r="J916" s="126"/>
      <c r="K916" s="121"/>
      <c r="L916" s="5"/>
      <c r="M916" s="140"/>
      <c r="N916" s="130"/>
      <c r="O916" s="125"/>
      <c r="P916" s="5"/>
      <c r="Q916" s="140"/>
      <c r="R916" s="126"/>
      <c r="S916" s="121"/>
      <c r="T916" s="5"/>
      <c r="U916" s="140"/>
      <c r="V916" s="130"/>
      <c r="W916" s="136"/>
      <c r="X916" s="5"/>
      <c r="Y916" s="140"/>
      <c r="Z916" s="126"/>
      <c r="AA916" s="171"/>
      <c r="AB916" s="5"/>
      <c r="AC916" s="140"/>
      <c r="AD916" s="130"/>
      <c r="AE916" s="136"/>
      <c r="AF916" s="5"/>
      <c r="AG916" s="140"/>
      <c r="AH916" s="126"/>
      <c r="AI916" s="155"/>
      <c r="AJ916" s="123"/>
      <c r="AK916" s="139"/>
      <c r="AL916" s="124"/>
      <c r="AM916" s="155">
        <f>VLOOKUP(C916,'9'!$B$2:$H$1187,3,FALSE)</f>
        <v>2.4583333333333332E-2</v>
      </c>
      <c r="AN916" s="123">
        <f>VLOOKUP(C916,'9'!$B$2:$H$1187,4,FALSE)</f>
        <v>118</v>
      </c>
      <c r="AO916" s="139">
        <f>VLOOKUP(AN916,Баллы!$A$2:$B$101,2)+AP916/2</f>
        <v>3.5</v>
      </c>
      <c r="AP916" s="124">
        <f>VLOOKUP(C916,'9'!$B$2:$H$1187,6,FALSE)</f>
        <v>5</v>
      </c>
      <c r="AQ916" s="122"/>
      <c r="AR916" s="123"/>
      <c r="AS916" s="139"/>
      <c r="AT916" s="124"/>
      <c r="AU916" s="122"/>
      <c r="AV916" s="123"/>
      <c r="AW916" s="139"/>
      <c r="AX916" s="124"/>
    </row>
    <row r="917" spans="1:50">
      <c r="A917" s="245">
        <f>IF(D917=0," ",RANK(D917,$D$3:$D$1041,0))</f>
        <v>809</v>
      </c>
      <c r="B917" s="246">
        <v>809</v>
      </c>
      <c r="C917" s="283" t="s">
        <v>5204</v>
      </c>
      <c r="D917" s="115">
        <f>I917+M917+Q917+U917+Y917+AC917+AG917+AK917+AO917+AW917+AS917</f>
        <v>3.5</v>
      </c>
      <c r="E917" s="115">
        <f>J917+N917+R917+V917+Z917+AD917+AH917+AL917+AP917+AX917+AT917</f>
        <v>5</v>
      </c>
      <c r="F917" s="119">
        <f>COUNTA(H917,L917,P917,T917,X917,AB917,AF917,AJ917,AN917,AV917,AR917)</f>
        <v>1</v>
      </c>
      <c r="G917" s="125"/>
      <c r="H917" s="5"/>
      <c r="I917" s="140"/>
      <c r="J917" s="126"/>
      <c r="K917" s="121"/>
      <c r="L917" s="5"/>
      <c r="M917" s="140"/>
      <c r="N917" s="130"/>
      <c r="O917" s="125"/>
      <c r="P917" s="5"/>
      <c r="Q917" s="140"/>
      <c r="R917" s="126"/>
      <c r="S917" s="121"/>
      <c r="T917" s="5"/>
      <c r="U917" s="140"/>
      <c r="V917" s="130"/>
      <c r="W917" s="136"/>
      <c r="X917" s="5"/>
      <c r="Y917" s="140"/>
      <c r="Z917" s="126"/>
      <c r="AA917" s="171"/>
      <c r="AB917" s="5"/>
      <c r="AC917" s="140"/>
      <c r="AD917" s="130"/>
      <c r="AE917" s="136"/>
      <c r="AF917" s="5"/>
      <c r="AG917" s="140"/>
      <c r="AH917" s="126"/>
      <c r="AI917" s="155"/>
      <c r="AJ917" s="123"/>
      <c r="AK917" s="139"/>
      <c r="AL917" s="124"/>
      <c r="AM917" s="155">
        <f>VLOOKUP(C917,'9'!$B$2:$H$1187,3,FALSE)</f>
        <v>2.4456018518518519E-2</v>
      </c>
      <c r="AN917" s="123">
        <f>VLOOKUP(C917,'9'!$B$2:$H$1187,4,FALSE)</f>
        <v>119</v>
      </c>
      <c r="AO917" s="139">
        <f>VLOOKUP(AN917,Баллы!$A$2:$B$101,2)+AP917/2</f>
        <v>3.5</v>
      </c>
      <c r="AP917" s="124">
        <f>VLOOKUP(C917,'9'!$B$2:$H$1187,6,FALSE)</f>
        <v>5</v>
      </c>
      <c r="AQ917" s="122"/>
      <c r="AR917" s="123"/>
      <c r="AS917" s="139"/>
      <c r="AT917" s="124"/>
      <c r="AU917" s="122"/>
      <c r="AV917" s="123"/>
      <c r="AW917" s="139"/>
      <c r="AX917" s="124"/>
    </row>
    <row r="918" spans="1:50">
      <c r="A918" s="245">
        <f>IF(D918=0," ",RANK(D918,$D$3:$D$1041,0))</f>
        <v>809</v>
      </c>
      <c r="B918" s="246">
        <v>809</v>
      </c>
      <c r="C918" s="283" t="s">
        <v>5207</v>
      </c>
      <c r="D918" s="115">
        <f>I918+M918+Q918+U918+Y918+AC918+AG918+AK918+AO918+AW918+AS918</f>
        <v>3.5</v>
      </c>
      <c r="E918" s="115">
        <f>J918+N918+R918+V918+Z918+AD918+AH918+AL918+AP918+AX918+AT918</f>
        <v>5</v>
      </c>
      <c r="F918" s="119">
        <f>COUNTA(H918,L918,P918,T918,X918,AB918,AF918,AJ918,AN918,AV918,AR918)</f>
        <v>1</v>
      </c>
      <c r="G918" s="125"/>
      <c r="H918" s="5"/>
      <c r="I918" s="140"/>
      <c r="J918" s="126"/>
      <c r="K918" s="121"/>
      <c r="L918" s="5"/>
      <c r="M918" s="140"/>
      <c r="N918" s="130"/>
      <c r="O918" s="125"/>
      <c r="P918" s="5"/>
      <c r="Q918" s="140"/>
      <c r="R918" s="126"/>
      <c r="S918" s="121"/>
      <c r="T918" s="5"/>
      <c r="U918" s="140"/>
      <c r="V918" s="130"/>
      <c r="W918" s="136"/>
      <c r="X918" s="5"/>
      <c r="Y918" s="140"/>
      <c r="Z918" s="126"/>
      <c r="AA918" s="171"/>
      <c r="AB918" s="5"/>
      <c r="AC918" s="140"/>
      <c r="AD918" s="130"/>
      <c r="AE918" s="136"/>
      <c r="AF918" s="5"/>
      <c r="AG918" s="140"/>
      <c r="AH918" s="126"/>
      <c r="AI918" s="155"/>
      <c r="AJ918" s="123"/>
      <c r="AK918" s="139"/>
      <c r="AL918" s="124"/>
      <c r="AM918" s="155">
        <f>VLOOKUP(C918,'9'!$B$2:$H$1187,3,FALSE)</f>
        <v>2.4722222222222222E-2</v>
      </c>
      <c r="AN918" s="123">
        <f>VLOOKUP(C918,'9'!$B$2:$H$1187,4,FALSE)</f>
        <v>120</v>
      </c>
      <c r="AO918" s="139">
        <f>VLOOKUP(AN918,Баллы!$A$2:$B$101,2)+AP918/2</f>
        <v>3.5</v>
      </c>
      <c r="AP918" s="124">
        <f>VLOOKUP(C918,'9'!$B$2:$H$1187,6,FALSE)</f>
        <v>5</v>
      </c>
      <c r="AQ918" s="122"/>
      <c r="AR918" s="123"/>
      <c r="AS918" s="139"/>
      <c r="AT918" s="124"/>
      <c r="AU918" s="122"/>
      <c r="AV918" s="123"/>
      <c r="AW918" s="139"/>
      <c r="AX918" s="124"/>
    </row>
    <row r="919" spans="1:50">
      <c r="A919" s="245">
        <f>IF(D919=0," ",RANK(D919,$D$3:$D$1041,0))</f>
        <v>809</v>
      </c>
      <c r="B919" s="246">
        <v>809</v>
      </c>
      <c r="C919" s="283" t="s">
        <v>5210</v>
      </c>
      <c r="D919" s="115">
        <f>I919+M919+Q919+U919+Y919+AC919+AG919+AK919+AO919+AW919+AS919</f>
        <v>3.5</v>
      </c>
      <c r="E919" s="115">
        <f>J919+N919+R919+V919+Z919+AD919+AH919+AL919+AP919+AX919+AT919</f>
        <v>5</v>
      </c>
      <c r="F919" s="119">
        <f>COUNTA(H919,L919,P919,T919,X919,AB919,AF919,AJ919,AN919,AV919,AR919)</f>
        <v>1</v>
      </c>
      <c r="G919" s="125"/>
      <c r="H919" s="5"/>
      <c r="I919" s="140"/>
      <c r="J919" s="126"/>
      <c r="K919" s="121"/>
      <c r="L919" s="5"/>
      <c r="M919" s="140"/>
      <c r="N919" s="130"/>
      <c r="O919" s="125"/>
      <c r="P919" s="5"/>
      <c r="Q919" s="140"/>
      <c r="R919" s="126"/>
      <c r="S919" s="121"/>
      <c r="T919" s="5"/>
      <c r="U919" s="140"/>
      <c r="V919" s="130"/>
      <c r="W919" s="136"/>
      <c r="X919" s="5"/>
      <c r="Y919" s="140"/>
      <c r="Z919" s="126"/>
      <c r="AA919" s="171"/>
      <c r="AB919" s="5"/>
      <c r="AC919" s="140"/>
      <c r="AD919" s="130"/>
      <c r="AE919" s="136"/>
      <c r="AF919" s="5"/>
      <c r="AG919" s="140"/>
      <c r="AH919" s="126"/>
      <c r="AI919" s="155"/>
      <c r="AJ919" s="123"/>
      <c r="AK919" s="139"/>
      <c r="AL919" s="124"/>
      <c r="AM919" s="155">
        <f>VLOOKUP(C919,'9'!$B$2:$H$1187,3,FALSE)</f>
        <v>2.4687500000000001E-2</v>
      </c>
      <c r="AN919" s="123">
        <f>VLOOKUP(C919,'9'!$B$2:$H$1187,4,FALSE)</f>
        <v>122</v>
      </c>
      <c r="AO919" s="139">
        <f>VLOOKUP(AN919,Баллы!$A$2:$B$101,2)+AP919/2</f>
        <v>3.5</v>
      </c>
      <c r="AP919" s="124">
        <f>VLOOKUP(C919,'9'!$B$2:$H$1187,6,FALSE)</f>
        <v>5</v>
      </c>
      <c r="AQ919" s="122"/>
      <c r="AR919" s="123"/>
      <c r="AS919" s="139"/>
      <c r="AT919" s="124"/>
      <c r="AU919" s="122"/>
      <c r="AV919" s="123"/>
      <c r="AW919" s="139"/>
      <c r="AX919" s="124"/>
    </row>
    <row r="920" spans="1:50">
      <c r="A920" s="245">
        <f>IF(D920=0," ",RANK(D920,$D$3:$D$1041,0))</f>
        <v>809</v>
      </c>
      <c r="B920" s="246">
        <v>809</v>
      </c>
      <c r="C920" s="283" t="s">
        <v>5212</v>
      </c>
      <c r="D920" s="115">
        <f>I920+M920+Q920+U920+Y920+AC920+AG920+AK920+AO920+AW920+AS920</f>
        <v>3.5</v>
      </c>
      <c r="E920" s="115">
        <f>J920+N920+R920+V920+Z920+AD920+AH920+AL920+AP920+AX920+AT920</f>
        <v>5</v>
      </c>
      <c r="F920" s="119">
        <f>COUNTA(H920,L920,P920,T920,X920,AB920,AF920,AJ920,AN920,AV920,AR920)</f>
        <v>1</v>
      </c>
      <c r="G920" s="125"/>
      <c r="H920" s="5"/>
      <c r="I920" s="140"/>
      <c r="J920" s="126"/>
      <c r="K920" s="121"/>
      <c r="L920" s="5"/>
      <c r="M920" s="140"/>
      <c r="N920" s="130"/>
      <c r="O920" s="125"/>
      <c r="P920" s="5"/>
      <c r="Q920" s="140"/>
      <c r="R920" s="126"/>
      <c r="S920" s="121"/>
      <c r="T920" s="5"/>
      <c r="U920" s="140"/>
      <c r="V920" s="130"/>
      <c r="W920" s="136"/>
      <c r="X920" s="5"/>
      <c r="Y920" s="140"/>
      <c r="Z920" s="126"/>
      <c r="AA920" s="171"/>
      <c r="AB920" s="5"/>
      <c r="AC920" s="140"/>
      <c r="AD920" s="130"/>
      <c r="AE920" s="136"/>
      <c r="AF920" s="5"/>
      <c r="AG920" s="140"/>
      <c r="AH920" s="126"/>
      <c r="AI920" s="155"/>
      <c r="AJ920" s="123"/>
      <c r="AK920" s="139"/>
      <c r="AL920" s="124"/>
      <c r="AM920" s="155">
        <f>VLOOKUP(C920,'9'!$B$2:$H$1187,3,FALSE)</f>
        <v>2.5347222222222222E-2</v>
      </c>
      <c r="AN920" s="123">
        <f>VLOOKUP(C920,'9'!$B$2:$H$1187,4,FALSE)</f>
        <v>123</v>
      </c>
      <c r="AO920" s="139">
        <f>VLOOKUP(AN920,Баллы!$A$2:$B$101,2)+AP920/2</f>
        <v>3.5</v>
      </c>
      <c r="AP920" s="124">
        <f>VLOOKUP(C920,'9'!$B$2:$H$1187,6,FALSE)</f>
        <v>5</v>
      </c>
      <c r="AQ920" s="122"/>
      <c r="AR920" s="123"/>
      <c r="AS920" s="139"/>
      <c r="AT920" s="124"/>
      <c r="AU920" s="122"/>
      <c r="AV920" s="123"/>
      <c r="AW920" s="139"/>
      <c r="AX920" s="124"/>
    </row>
    <row r="921" spans="1:50">
      <c r="A921" s="245">
        <f>IF(D921=0," ",RANK(D921,$D$3:$D$1041,0))</f>
        <v>809</v>
      </c>
      <c r="B921" s="246">
        <v>809</v>
      </c>
      <c r="C921" s="283" t="s">
        <v>5214</v>
      </c>
      <c r="D921" s="115">
        <f>I921+M921+Q921+U921+Y921+AC921+AG921+AK921+AO921+AW921+AS921</f>
        <v>3.5</v>
      </c>
      <c r="E921" s="115">
        <f>J921+N921+R921+V921+Z921+AD921+AH921+AL921+AP921+AX921+AT921</f>
        <v>5</v>
      </c>
      <c r="F921" s="119">
        <f>COUNTA(H921,L921,P921,T921,X921,AB921,AF921,AJ921,AN921,AV921,AR921)</f>
        <v>1</v>
      </c>
      <c r="G921" s="125"/>
      <c r="H921" s="5"/>
      <c r="I921" s="140"/>
      <c r="J921" s="126"/>
      <c r="K921" s="121"/>
      <c r="L921" s="5"/>
      <c r="M921" s="140"/>
      <c r="N921" s="130"/>
      <c r="O921" s="125"/>
      <c r="P921" s="5"/>
      <c r="Q921" s="140"/>
      <c r="R921" s="126"/>
      <c r="S921" s="121"/>
      <c r="T921" s="5"/>
      <c r="U921" s="140"/>
      <c r="V921" s="130"/>
      <c r="W921" s="136"/>
      <c r="X921" s="5"/>
      <c r="Y921" s="140"/>
      <c r="Z921" s="126"/>
      <c r="AA921" s="171"/>
      <c r="AB921" s="5"/>
      <c r="AC921" s="140"/>
      <c r="AD921" s="130"/>
      <c r="AE921" s="136"/>
      <c r="AF921" s="5"/>
      <c r="AG921" s="140"/>
      <c r="AH921" s="126"/>
      <c r="AI921" s="155"/>
      <c r="AJ921" s="123"/>
      <c r="AK921" s="139"/>
      <c r="AL921" s="124"/>
      <c r="AM921" s="155">
        <f>VLOOKUP(C921,'9'!$B$2:$H$1187,3,FALSE)</f>
        <v>2.4930555555555556E-2</v>
      </c>
      <c r="AN921" s="123">
        <f>VLOOKUP(C921,'9'!$B$2:$H$1187,4,FALSE)</f>
        <v>124</v>
      </c>
      <c r="AO921" s="139">
        <f>VLOOKUP(AN921,Баллы!$A$2:$B$101,2)+AP921/2</f>
        <v>3.5</v>
      </c>
      <c r="AP921" s="124">
        <f>VLOOKUP(C921,'9'!$B$2:$H$1187,6,FALSE)</f>
        <v>5</v>
      </c>
      <c r="AQ921" s="122"/>
      <c r="AR921" s="123"/>
      <c r="AS921" s="139"/>
      <c r="AT921" s="124"/>
      <c r="AU921" s="122"/>
      <c r="AV921" s="123"/>
      <c r="AW921" s="139"/>
      <c r="AX921" s="124"/>
    </row>
    <row r="922" spans="1:50">
      <c r="A922" s="245">
        <f>IF(D922=0," ",RANK(D922,$D$3:$D$1041,0))</f>
        <v>809</v>
      </c>
      <c r="B922" s="246">
        <v>809</v>
      </c>
      <c r="C922" s="283" t="s">
        <v>5217</v>
      </c>
      <c r="D922" s="115">
        <f>I922+M922+Q922+U922+Y922+AC922+AG922+AK922+AO922+AW922+AS922</f>
        <v>3.5</v>
      </c>
      <c r="E922" s="115">
        <f>J922+N922+R922+V922+Z922+AD922+AH922+AL922+AP922+AX922+AT922</f>
        <v>5</v>
      </c>
      <c r="F922" s="119">
        <f>COUNTA(H922,L922,P922,T922,X922,AB922,AF922,AJ922,AN922,AV922,AR922)</f>
        <v>1</v>
      </c>
      <c r="G922" s="125"/>
      <c r="H922" s="5"/>
      <c r="I922" s="140"/>
      <c r="J922" s="126"/>
      <c r="K922" s="121"/>
      <c r="L922" s="5"/>
      <c r="M922" s="140"/>
      <c r="N922" s="130"/>
      <c r="O922" s="125"/>
      <c r="P922" s="5"/>
      <c r="Q922" s="140"/>
      <c r="R922" s="126"/>
      <c r="S922" s="121"/>
      <c r="T922" s="5"/>
      <c r="U922" s="140"/>
      <c r="V922" s="130"/>
      <c r="W922" s="136"/>
      <c r="X922" s="5"/>
      <c r="Y922" s="140"/>
      <c r="Z922" s="126"/>
      <c r="AA922" s="171"/>
      <c r="AB922" s="5"/>
      <c r="AC922" s="140"/>
      <c r="AD922" s="130"/>
      <c r="AE922" s="136"/>
      <c r="AF922" s="5"/>
      <c r="AG922" s="140"/>
      <c r="AH922" s="126"/>
      <c r="AI922" s="155"/>
      <c r="AJ922" s="123"/>
      <c r="AK922" s="139"/>
      <c r="AL922" s="124"/>
      <c r="AM922" s="155">
        <f>VLOOKUP(C922,'9'!$B$2:$H$1187,3,FALSE)</f>
        <v>2.476851851851852E-2</v>
      </c>
      <c r="AN922" s="123">
        <f>VLOOKUP(C922,'9'!$B$2:$H$1187,4,FALSE)</f>
        <v>126</v>
      </c>
      <c r="AO922" s="139">
        <f>VLOOKUP(AN922,Баллы!$A$2:$B$101,2)+AP922/2</f>
        <v>3.5</v>
      </c>
      <c r="AP922" s="124">
        <f>VLOOKUP(C922,'9'!$B$2:$H$1187,6,FALSE)</f>
        <v>5</v>
      </c>
      <c r="AQ922" s="122"/>
      <c r="AR922" s="123"/>
      <c r="AS922" s="139"/>
      <c r="AT922" s="124"/>
      <c r="AU922" s="122"/>
      <c r="AV922" s="123"/>
      <c r="AW922" s="139"/>
      <c r="AX922" s="124"/>
    </row>
    <row r="923" spans="1:50">
      <c r="A923" s="245">
        <f>IF(D923=0," ",RANK(D923,$D$3:$D$1041,0))</f>
        <v>809</v>
      </c>
      <c r="B923" s="246">
        <v>809</v>
      </c>
      <c r="C923" s="283" t="s">
        <v>5218</v>
      </c>
      <c r="D923" s="115">
        <f>I923+M923+Q923+U923+Y923+AC923+AG923+AK923+AO923+AW923+AS923</f>
        <v>3.5</v>
      </c>
      <c r="E923" s="115">
        <f>J923+N923+R923+V923+Z923+AD923+AH923+AL923+AP923+AX923+AT923</f>
        <v>5</v>
      </c>
      <c r="F923" s="119">
        <f>COUNTA(H923,L923,P923,T923,X923,AB923,AF923,AJ923,AN923,AV923,AR923)</f>
        <v>1</v>
      </c>
      <c r="G923" s="125"/>
      <c r="H923" s="5"/>
      <c r="I923" s="140"/>
      <c r="J923" s="126"/>
      <c r="K923" s="121"/>
      <c r="L923" s="5"/>
      <c r="M923" s="140"/>
      <c r="N923" s="130"/>
      <c r="O923" s="125"/>
      <c r="P923" s="5"/>
      <c r="Q923" s="140"/>
      <c r="R923" s="126"/>
      <c r="S923" s="121"/>
      <c r="T923" s="5"/>
      <c r="U923" s="140"/>
      <c r="V923" s="130"/>
      <c r="W923" s="136"/>
      <c r="X923" s="5"/>
      <c r="Y923" s="140"/>
      <c r="Z923" s="126"/>
      <c r="AA923" s="171"/>
      <c r="AB923" s="5"/>
      <c r="AC923" s="140"/>
      <c r="AD923" s="130"/>
      <c r="AE923" s="136"/>
      <c r="AF923" s="5"/>
      <c r="AG923" s="140"/>
      <c r="AH923" s="126"/>
      <c r="AI923" s="155"/>
      <c r="AJ923" s="123"/>
      <c r="AK923" s="139"/>
      <c r="AL923" s="124"/>
      <c r="AM923" s="155">
        <f>VLOOKUP(C923,'9'!$B$2:$H$1187,3,FALSE)</f>
        <v>2.462962962962963E-2</v>
      </c>
      <c r="AN923" s="123">
        <f>VLOOKUP(C923,'9'!$B$2:$H$1187,4,FALSE)</f>
        <v>127</v>
      </c>
      <c r="AO923" s="139">
        <f>VLOOKUP(AN923,Баллы!$A$2:$B$101,2)+AP923/2</f>
        <v>3.5</v>
      </c>
      <c r="AP923" s="124">
        <f>VLOOKUP(C923,'9'!$B$2:$H$1187,6,FALSE)</f>
        <v>5</v>
      </c>
      <c r="AQ923" s="122"/>
      <c r="AR923" s="123"/>
      <c r="AS923" s="139"/>
      <c r="AT923" s="124"/>
      <c r="AU923" s="122"/>
      <c r="AV923" s="123"/>
      <c r="AW923" s="139"/>
      <c r="AX923" s="124"/>
    </row>
    <row r="924" spans="1:50">
      <c r="A924" s="245">
        <f>IF(D924=0," ",RANK(D924,$D$3:$D$1041,0))</f>
        <v>809</v>
      </c>
      <c r="B924" s="246">
        <v>809</v>
      </c>
      <c r="C924" s="283" t="s">
        <v>5221</v>
      </c>
      <c r="D924" s="115">
        <f>I924+M924+Q924+U924+Y924+AC924+AG924+AK924+AO924+AW924+AS924</f>
        <v>3.5</v>
      </c>
      <c r="E924" s="115">
        <f>J924+N924+R924+V924+Z924+AD924+AH924+AL924+AP924+AX924+AT924</f>
        <v>5</v>
      </c>
      <c r="F924" s="119">
        <f>COUNTA(H924,L924,P924,T924,X924,AB924,AF924,AJ924,AN924,AV924,AR924)</f>
        <v>1</v>
      </c>
      <c r="G924" s="125"/>
      <c r="H924" s="5"/>
      <c r="I924" s="140"/>
      <c r="J924" s="126"/>
      <c r="K924" s="121"/>
      <c r="L924" s="5"/>
      <c r="M924" s="140"/>
      <c r="N924" s="130"/>
      <c r="O924" s="125"/>
      <c r="P924" s="5"/>
      <c r="Q924" s="140"/>
      <c r="R924" s="126"/>
      <c r="S924" s="121"/>
      <c r="T924" s="5"/>
      <c r="U924" s="140"/>
      <c r="V924" s="130"/>
      <c r="W924" s="136"/>
      <c r="X924" s="5"/>
      <c r="Y924" s="140"/>
      <c r="Z924" s="126"/>
      <c r="AA924" s="171"/>
      <c r="AB924" s="5"/>
      <c r="AC924" s="140"/>
      <c r="AD924" s="130"/>
      <c r="AE924" s="136"/>
      <c r="AF924" s="5"/>
      <c r="AG924" s="140"/>
      <c r="AH924" s="126"/>
      <c r="AI924" s="155"/>
      <c r="AJ924" s="123"/>
      <c r="AK924" s="139"/>
      <c r="AL924" s="124"/>
      <c r="AM924" s="155">
        <f>VLOOKUP(C924,'9'!$B$2:$H$1187,3,FALSE)</f>
        <v>2.5034722222222222E-2</v>
      </c>
      <c r="AN924" s="123">
        <f>VLOOKUP(C924,'9'!$B$2:$H$1187,4,FALSE)</f>
        <v>128</v>
      </c>
      <c r="AO924" s="139">
        <f>VLOOKUP(AN924,Баллы!$A$2:$B$101,2)+AP924/2</f>
        <v>3.5</v>
      </c>
      <c r="AP924" s="124">
        <f>VLOOKUP(C924,'9'!$B$2:$H$1187,6,FALSE)</f>
        <v>5</v>
      </c>
      <c r="AQ924" s="122"/>
      <c r="AR924" s="123"/>
      <c r="AS924" s="139"/>
      <c r="AT924" s="124"/>
      <c r="AU924" s="122"/>
      <c r="AV924" s="123"/>
      <c r="AW924" s="139"/>
      <c r="AX924" s="124"/>
    </row>
    <row r="925" spans="1:50">
      <c r="A925" s="245">
        <f>IF(D925=0," ",RANK(D925,$D$3:$D$1041,0))</f>
        <v>809</v>
      </c>
      <c r="B925" s="246">
        <v>809</v>
      </c>
      <c r="C925" s="283" t="s">
        <v>5225</v>
      </c>
      <c r="D925" s="115">
        <f>I925+M925+Q925+U925+Y925+AC925+AG925+AK925+AO925+AW925+AS925</f>
        <v>3.5</v>
      </c>
      <c r="E925" s="115">
        <f>J925+N925+R925+V925+Z925+AD925+AH925+AL925+AP925+AX925+AT925</f>
        <v>5</v>
      </c>
      <c r="F925" s="119">
        <f>COUNTA(H925,L925,P925,T925,X925,AB925,AF925,AJ925,AN925,AV925,AR925)</f>
        <v>1</v>
      </c>
      <c r="G925" s="125"/>
      <c r="H925" s="5"/>
      <c r="I925" s="140"/>
      <c r="J925" s="126"/>
      <c r="K925" s="121"/>
      <c r="L925" s="5"/>
      <c r="M925" s="140"/>
      <c r="N925" s="130"/>
      <c r="O925" s="125"/>
      <c r="P925" s="5"/>
      <c r="Q925" s="140"/>
      <c r="R925" s="126"/>
      <c r="S925" s="121"/>
      <c r="T925" s="5"/>
      <c r="U925" s="140"/>
      <c r="V925" s="130"/>
      <c r="W925" s="136"/>
      <c r="X925" s="5"/>
      <c r="Y925" s="140"/>
      <c r="Z925" s="126"/>
      <c r="AA925" s="171"/>
      <c r="AB925" s="5"/>
      <c r="AC925" s="140"/>
      <c r="AD925" s="130"/>
      <c r="AE925" s="136"/>
      <c r="AF925" s="5"/>
      <c r="AG925" s="140"/>
      <c r="AH925" s="126"/>
      <c r="AI925" s="155"/>
      <c r="AJ925" s="123"/>
      <c r="AK925" s="139"/>
      <c r="AL925" s="124"/>
      <c r="AM925" s="155">
        <f>VLOOKUP(C925,'9'!$B$2:$H$1187,3,FALSE)</f>
        <v>2.5312500000000002E-2</v>
      </c>
      <c r="AN925" s="123">
        <f>VLOOKUP(C925,'9'!$B$2:$H$1187,4,FALSE)</f>
        <v>131</v>
      </c>
      <c r="AO925" s="139">
        <f>VLOOKUP(AN925,Баллы!$A$2:$B$101,2)+AP925/2</f>
        <v>3.5</v>
      </c>
      <c r="AP925" s="124">
        <f>VLOOKUP(C925,'9'!$B$2:$H$1187,6,FALSE)</f>
        <v>5</v>
      </c>
      <c r="AQ925" s="122"/>
      <c r="AR925" s="123"/>
      <c r="AS925" s="139"/>
      <c r="AT925" s="124"/>
      <c r="AU925" s="122"/>
      <c r="AV925" s="123"/>
      <c r="AW925" s="139"/>
      <c r="AX925" s="124"/>
    </row>
    <row r="926" spans="1:50">
      <c r="A926" s="245">
        <f>IF(D926=0," ",RANK(D926,$D$3:$D$1041,0))</f>
        <v>809</v>
      </c>
      <c r="B926" s="246">
        <v>809</v>
      </c>
      <c r="C926" s="283" t="s">
        <v>5228</v>
      </c>
      <c r="D926" s="115">
        <f>I926+M926+Q926+U926+Y926+AC926+AG926+AK926+AO926+AW926+AS926</f>
        <v>3.5</v>
      </c>
      <c r="E926" s="115">
        <f>J926+N926+R926+V926+Z926+AD926+AH926+AL926+AP926+AX926+AT926</f>
        <v>5</v>
      </c>
      <c r="F926" s="119">
        <f>COUNTA(H926,L926,P926,T926,X926,AB926,AF926,AJ926,AN926,AV926,AR926)</f>
        <v>1</v>
      </c>
      <c r="G926" s="125"/>
      <c r="H926" s="5"/>
      <c r="I926" s="140"/>
      <c r="J926" s="126"/>
      <c r="K926" s="121"/>
      <c r="L926" s="5"/>
      <c r="M926" s="140"/>
      <c r="N926" s="130"/>
      <c r="O926" s="125"/>
      <c r="P926" s="5"/>
      <c r="Q926" s="140"/>
      <c r="R926" s="126"/>
      <c r="S926" s="121"/>
      <c r="T926" s="5"/>
      <c r="U926" s="140"/>
      <c r="V926" s="130"/>
      <c r="W926" s="136"/>
      <c r="X926" s="5"/>
      <c r="Y926" s="140"/>
      <c r="Z926" s="126"/>
      <c r="AA926" s="171"/>
      <c r="AB926" s="5"/>
      <c r="AC926" s="140"/>
      <c r="AD926" s="130"/>
      <c r="AE926" s="136"/>
      <c r="AF926" s="5"/>
      <c r="AG926" s="140"/>
      <c r="AH926" s="126"/>
      <c r="AI926" s="155"/>
      <c r="AJ926" s="123"/>
      <c r="AK926" s="139"/>
      <c r="AL926" s="124"/>
      <c r="AM926" s="155">
        <f>VLOOKUP(C926,'9'!$B$2:$H$1187,3,FALSE)</f>
        <v>2.4861111111111112E-2</v>
      </c>
      <c r="AN926" s="123">
        <f>VLOOKUP(C926,'9'!$B$2:$H$1187,4,FALSE)</f>
        <v>132</v>
      </c>
      <c r="AO926" s="139">
        <f>VLOOKUP(AN926,Баллы!$A$2:$B$101,2)+AP926/2</f>
        <v>3.5</v>
      </c>
      <c r="AP926" s="124">
        <f>VLOOKUP(C926,'9'!$B$2:$H$1187,6,FALSE)</f>
        <v>5</v>
      </c>
      <c r="AQ926" s="122"/>
      <c r="AR926" s="123"/>
      <c r="AS926" s="139"/>
      <c r="AT926" s="124"/>
      <c r="AU926" s="122"/>
      <c r="AV926" s="123"/>
      <c r="AW926" s="139"/>
      <c r="AX926" s="124"/>
    </row>
    <row r="927" spans="1:50">
      <c r="A927" s="245">
        <f>IF(D927=0," ",RANK(D927,$D$3:$D$1041,0))</f>
        <v>809</v>
      </c>
      <c r="B927" s="246">
        <v>809</v>
      </c>
      <c r="C927" s="283" t="s">
        <v>5229</v>
      </c>
      <c r="D927" s="115">
        <f>I927+M927+Q927+U927+Y927+AC927+AG927+AK927+AO927+AW927+AS927</f>
        <v>3.5</v>
      </c>
      <c r="E927" s="115">
        <f>J927+N927+R927+V927+Z927+AD927+AH927+AL927+AP927+AX927+AT927</f>
        <v>5</v>
      </c>
      <c r="F927" s="119">
        <f>COUNTA(H927,L927,P927,T927,X927,AB927,AF927,AJ927,AN927,AV927,AR927)</f>
        <v>1</v>
      </c>
      <c r="G927" s="125"/>
      <c r="H927" s="5"/>
      <c r="I927" s="140"/>
      <c r="J927" s="126"/>
      <c r="K927" s="121"/>
      <c r="L927" s="5"/>
      <c r="M927" s="140"/>
      <c r="N927" s="130"/>
      <c r="O927" s="125"/>
      <c r="P927" s="5"/>
      <c r="Q927" s="140"/>
      <c r="R927" s="126"/>
      <c r="S927" s="121"/>
      <c r="T927" s="5"/>
      <c r="U927" s="140"/>
      <c r="V927" s="130"/>
      <c r="W927" s="136"/>
      <c r="X927" s="5"/>
      <c r="Y927" s="140"/>
      <c r="Z927" s="126"/>
      <c r="AA927" s="171"/>
      <c r="AB927" s="5"/>
      <c r="AC927" s="140"/>
      <c r="AD927" s="130"/>
      <c r="AE927" s="136"/>
      <c r="AF927" s="5"/>
      <c r="AG927" s="140"/>
      <c r="AH927" s="126"/>
      <c r="AI927" s="155"/>
      <c r="AJ927" s="123"/>
      <c r="AK927" s="139"/>
      <c r="AL927" s="124"/>
      <c r="AM927" s="155">
        <f>VLOOKUP(C927,'9'!$B$2:$H$1187,3,FALSE)</f>
        <v>2.5104166666666667E-2</v>
      </c>
      <c r="AN927" s="123">
        <f>VLOOKUP(C927,'9'!$B$2:$H$1187,4,FALSE)</f>
        <v>133</v>
      </c>
      <c r="AO927" s="139">
        <f>VLOOKUP(AN927,Баллы!$A$2:$B$101,2)+AP927/2</f>
        <v>3.5</v>
      </c>
      <c r="AP927" s="124">
        <f>VLOOKUP(C927,'9'!$B$2:$H$1187,6,FALSE)</f>
        <v>5</v>
      </c>
      <c r="AQ927" s="122"/>
      <c r="AR927" s="123"/>
      <c r="AS927" s="139"/>
      <c r="AT927" s="124"/>
      <c r="AU927" s="122"/>
      <c r="AV927" s="123"/>
      <c r="AW927" s="139"/>
      <c r="AX927" s="124"/>
    </row>
    <row r="928" spans="1:50">
      <c r="A928" s="245">
        <f>IF(D928=0," ",RANK(D928,$D$3:$D$1041,0))</f>
        <v>809</v>
      </c>
      <c r="B928" s="246">
        <v>809</v>
      </c>
      <c r="C928" s="283" t="s">
        <v>5232</v>
      </c>
      <c r="D928" s="115">
        <f>I928+M928+Q928+U928+Y928+AC928+AG928+AK928+AO928+AW928+AS928</f>
        <v>3.5</v>
      </c>
      <c r="E928" s="115">
        <f>J928+N928+R928+V928+Z928+AD928+AH928+AL928+AP928+AX928+AT928</f>
        <v>5</v>
      </c>
      <c r="F928" s="119">
        <f>COUNTA(H928,L928,P928,T928,X928,AB928,AF928,AJ928,AN928,AV928,AR928)</f>
        <v>1</v>
      </c>
      <c r="G928" s="125"/>
      <c r="H928" s="5"/>
      <c r="I928" s="140"/>
      <c r="J928" s="126"/>
      <c r="K928" s="121"/>
      <c r="L928" s="5"/>
      <c r="M928" s="140"/>
      <c r="N928" s="130"/>
      <c r="O928" s="125"/>
      <c r="P928" s="5"/>
      <c r="Q928" s="140"/>
      <c r="R928" s="126"/>
      <c r="S928" s="121"/>
      <c r="T928" s="5"/>
      <c r="U928" s="140"/>
      <c r="V928" s="130"/>
      <c r="W928" s="136"/>
      <c r="X928" s="5"/>
      <c r="Y928" s="140"/>
      <c r="Z928" s="126"/>
      <c r="AA928" s="171"/>
      <c r="AB928" s="5"/>
      <c r="AC928" s="140"/>
      <c r="AD928" s="130"/>
      <c r="AE928" s="136"/>
      <c r="AF928" s="5"/>
      <c r="AG928" s="140"/>
      <c r="AH928" s="126"/>
      <c r="AI928" s="155"/>
      <c r="AJ928" s="123"/>
      <c r="AK928" s="139"/>
      <c r="AL928" s="124"/>
      <c r="AM928" s="155">
        <f>VLOOKUP(C928,'9'!$B$2:$H$1187,3,FALSE)</f>
        <v>2.5729166666666668E-2</v>
      </c>
      <c r="AN928" s="123">
        <f>VLOOKUP(C928,'9'!$B$2:$H$1187,4,FALSE)</f>
        <v>135</v>
      </c>
      <c r="AO928" s="139">
        <f>VLOOKUP(AN928,Баллы!$A$2:$B$101,2)+AP928/2</f>
        <v>3.5</v>
      </c>
      <c r="AP928" s="124">
        <f>VLOOKUP(C928,'9'!$B$2:$H$1187,6,FALSE)</f>
        <v>5</v>
      </c>
      <c r="AQ928" s="122"/>
      <c r="AR928" s="123"/>
      <c r="AS928" s="139"/>
      <c r="AT928" s="124"/>
      <c r="AU928" s="122"/>
      <c r="AV928" s="123"/>
      <c r="AW928" s="139"/>
      <c r="AX928" s="124"/>
    </row>
    <row r="929" spans="1:50">
      <c r="A929" s="245">
        <f>IF(D929=0," ",RANK(D929,$D$3:$D$1041,0))</f>
        <v>809</v>
      </c>
      <c r="B929" s="246">
        <v>809</v>
      </c>
      <c r="C929" s="283" t="s">
        <v>5235</v>
      </c>
      <c r="D929" s="115">
        <f>I929+M929+Q929+U929+Y929+AC929+AG929+AK929+AO929+AW929+AS929</f>
        <v>3.5</v>
      </c>
      <c r="E929" s="115">
        <f>J929+N929+R929+V929+Z929+AD929+AH929+AL929+AP929+AX929+AT929</f>
        <v>5</v>
      </c>
      <c r="F929" s="119">
        <f>COUNTA(H929,L929,P929,T929,X929,AB929,AF929,AJ929,AN929,AV929,AR929)</f>
        <v>1</v>
      </c>
      <c r="G929" s="125"/>
      <c r="H929" s="5"/>
      <c r="I929" s="140"/>
      <c r="J929" s="126"/>
      <c r="K929" s="121"/>
      <c r="L929" s="5"/>
      <c r="M929" s="140"/>
      <c r="N929" s="130"/>
      <c r="O929" s="125"/>
      <c r="P929" s="5"/>
      <c r="Q929" s="140"/>
      <c r="R929" s="126"/>
      <c r="S929" s="121"/>
      <c r="T929" s="5"/>
      <c r="U929" s="140"/>
      <c r="V929" s="130"/>
      <c r="W929" s="136"/>
      <c r="X929" s="5"/>
      <c r="Y929" s="140"/>
      <c r="Z929" s="126"/>
      <c r="AA929" s="171"/>
      <c r="AB929" s="5"/>
      <c r="AC929" s="140"/>
      <c r="AD929" s="130"/>
      <c r="AE929" s="136"/>
      <c r="AF929" s="5"/>
      <c r="AG929" s="140"/>
      <c r="AH929" s="126"/>
      <c r="AI929" s="155"/>
      <c r="AJ929" s="123"/>
      <c r="AK929" s="139"/>
      <c r="AL929" s="124"/>
      <c r="AM929" s="155">
        <f>VLOOKUP(C929,'9'!$B$2:$H$1187,3,FALSE)</f>
        <v>2.5324074074074075E-2</v>
      </c>
      <c r="AN929" s="123">
        <f>VLOOKUP(C929,'9'!$B$2:$H$1187,4,FALSE)</f>
        <v>136</v>
      </c>
      <c r="AO929" s="139">
        <f>VLOOKUP(AN929,Баллы!$A$2:$B$101,2)+AP929/2</f>
        <v>3.5</v>
      </c>
      <c r="AP929" s="124">
        <f>VLOOKUP(C929,'9'!$B$2:$H$1187,6,FALSE)</f>
        <v>5</v>
      </c>
      <c r="AQ929" s="122"/>
      <c r="AR929" s="123"/>
      <c r="AS929" s="139"/>
      <c r="AT929" s="124"/>
      <c r="AU929" s="122"/>
      <c r="AV929" s="123"/>
      <c r="AW929" s="139"/>
      <c r="AX929" s="124"/>
    </row>
    <row r="930" spans="1:50">
      <c r="A930" s="245">
        <f>IF(D930=0," ",RANK(D930,$D$3:$D$1041,0))</f>
        <v>809</v>
      </c>
      <c r="B930" s="246">
        <v>809</v>
      </c>
      <c r="C930" s="283" t="s">
        <v>5236</v>
      </c>
      <c r="D930" s="115">
        <f>I930+M930+Q930+U930+Y930+AC930+AG930+AK930+AO930+AW930+AS930</f>
        <v>3.5</v>
      </c>
      <c r="E930" s="115">
        <f>J930+N930+R930+V930+Z930+AD930+AH930+AL930+AP930+AX930+AT930</f>
        <v>5</v>
      </c>
      <c r="F930" s="119">
        <f>COUNTA(H930,L930,P930,T930,X930,AB930,AF930,AJ930,AN930,AV930,AR930)</f>
        <v>1</v>
      </c>
      <c r="G930" s="125"/>
      <c r="H930" s="5"/>
      <c r="I930" s="140"/>
      <c r="J930" s="126"/>
      <c r="K930" s="121"/>
      <c r="L930" s="5"/>
      <c r="M930" s="140"/>
      <c r="N930" s="130"/>
      <c r="O930" s="125"/>
      <c r="P930" s="5"/>
      <c r="Q930" s="140"/>
      <c r="R930" s="126"/>
      <c r="S930" s="121"/>
      <c r="T930" s="5"/>
      <c r="U930" s="140"/>
      <c r="V930" s="130"/>
      <c r="W930" s="136"/>
      <c r="X930" s="5"/>
      <c r="Y930" s="140"/>
      <c r="Z930" s="126"/>
      <c r="AA930" s="171"/>
      <c r="AB930" s="5"/>
      <c r="AC930" s="140"/>
      <c r="AD930" s="130"/>
      <c r="AE930" s="136"/>
      <c r="AF930" s="5"/>
      <c r="AG930" s="140"/>
      <c r="AH930" s="126"/>
      <c r="AI930" s="155"/>
      <c r="AJ930" s="123"/>
      <c r="AK930" s="139"/>
      <c r="AL930" s="124"/>
      <c r="AM930" s="155">
        <f>VLOOKUP(C930,'9'!$B$2:$H$1187,3,FALSE)</f>
        <v>2.5266203703703704E-2</v>
      </c>
      <c r="AN930" s="123">
        <f>VLOOKUP(C930,'9'!$B$2:$H$1187,4,FALSE)</f>
        <v>137</v>
      </c>
      <c r="AO930" s="139">
        <f>VLOOKUP(AN930,Баллы!$A$2:$B$101,2)+AP930/2</f>
        <v>3.5</v>
      </c>
      <c r="AP930" s="124">
        <f>VLOOKUP(C930,'9'!$B$2:$H$1187,6,FALSE)</f>
        <v>5</v>
      </c>
      <c r="AQ930" s="122"/>
      <c r="AR930" s="123"/>
      <c r="AS930" s="139"/>
      <c r="AT930" s="124"/>
      <c r="AU930" s="122"/>
      <c r="AV930" s="123"/>
      <c r="AW930" s="139"/>
      <c r="AX930" s="124"/>
    </row>
    <row r="931" spans="1:50">
      <c r="A931" s="245">
        <f>IF(D931=0," ",RANK(D931,$D$3:$D$1041,0))</f>
        <v>809</v>
      </c>
      <c r="B931" s="246">
        <v>809</v>
      </c>
      <c r="C931" s="283" t="s">
        <v>5237</v>
      </c>
      <c r="D931" s="115">
        <f>I931+M931+Q931+U931+Y931+AC931+AG931+AK931+AO931+AW931+AS931</f>
        <v>3.5</v>
      </c>
      <c r="E931" s="115">
        <f>J931+N931+R931+V931+Z931+AD931+AH931+AL931+AP931+AX931+AT931</f>
        <v>5</v>
      </c>
      <c r="F931" s="119">
        <f>COUNTA(H931,L931,P931,T931,X931,AB931,AF931,AJ931,AN931,AV931,AR931)</f>
        <v>1</v>
      </c>
      <c r="G931" s="125"/>
      <c r="H931" s="5"/>
      <c r="I931" s="140"/>
      <c r="J931" s="126"/>
      <c r="K931" s="121"/>
      <c r="L931" s="5"/>
      <c r="M931" s="140"/>
      <c r="N931" s="130"/>
      <c r="O931" s="125"/>
      <c r="P931" s="5"/>
      <c r="Q931" s="140"/>
      <c r="R931" s="126"/>
      <c r="S931" s="121"/>
      <c r="T931" s="5"/>
      <c r="U931" s="140"/>
      <c r="V931" s="130"/>
      <c r="W931" s="136"/>
      <c r="X931" s="5"/>
      <c r="Y931" s="140"/>
      <c r="Z931" s="126"/>
      <c r="AA931" s="171"/>
      <c r="AB931" s="5"/>
      <c r="AC931" s="140"/>
      <c r="AD931" s="130"/>
      <c r="AE931" s="136"/>
      <c r="AF931" s="5"/>
      <c r="AG931" s="140"/>
      <c r="AH931" s="126"/>
      <c r="AI931" s="155"/>
      <c r="AJ931" s="123"/>
      <c r="AK931" s="139"/>
      <c r="AL931" s="124"/>
      <c r="AM931" s="155">
        <f>VLOOKUP(C931,'9'!$B$2:$H$1187,3,FALSE)</f>
        <v>2.5312500000000002E-2</v>
      </c>
      <c r="AN931" s="123">
        <f>VLOOKUP(C931,'9'!$B$2:$H$1187,4,FALSE)</f>
        <v>138</v>
      </c>
      <c r="AO931" s="139">
        <f>VLOOKUP(AN931,Баллы!$A$2:$B$101,2)+AP931/2</f>
        <v>3.5</v>
      </c>
      <c r="AP931" s="124">
        <f>VLOOKUP(C931,'9'!$B$2:$H$1187,6,FALSE)</f>
        <v>5</v>
      </c>
      <c r="AQ931" s="122"/>
      <c r="AR931" s="123"/>
      <c r="AS931" s="139"/>
      <c r="AT931" s="124"/>
      <c r="AU931" s="122"/>
      <c r="AV931" s="123"/>
      <c r="AW931" s="139"/>
      <c r="AX931" s="124"/>
    </row>
    <row r="932" spans="1:50">
      <c r="A932" s="245">
        <f>IF(D932=0," ",RANK(D932,$D$3:$D$1041,0))</f>
        <v>809</v>
      </c>
      <c r="B932" s="246">
        <v>809</v>
      </c>
      <c r="C932" s="283" t="s">
        <v>5239</v>
      </c>
      <c r="D932" s="115">
        <f>I932+M932+Q932+U932+Y932+AC932+AG932+AK932+AO932+AW932+AS932</f>
        <v>3.5</v>
      </c>
      <c r="E932" s="115">
        <f>J932+N932+R932+V932+Z932+AD932+AH932+AL932+AP932+AX932+AT932</f>
        <v>5</v>
      </c>
      <c r="F932" s="119">
        <f>COUNTA(H932,L932,P932,T932,X932,AB932,AF932,AJ932,AN932,AV932,AR932)</f>
        <v>1</v>
      </c>
      <c r="G932" s="125"/>
      <c r="H932" s="5"/>
      <c r="I932" s="140"/>
      <c r="J932" s="126"/>
      <c r="K932" s="121"/>
      <c r="L932" s="5"/>
      <c r="M932" s="140"/>
      <c r="N932" s="130"/>
      <c r="O932" s="125"/>
      <c r="P932" s="5"/>
      <c r="Q932" s="140"/>
      <c r="R932" s="126"/>
      <c r="S932" s="121"/>
      <c r="T932" s="5"/>
      <c r="U932" s="140"/>
      <c r="V932" s="130"/>
      <c r="W932" s="136"/>
      <c r="X932" s="5"/>
      <c r="Y932" s="140"/>
      <c r="Z932" s="126"/>
      <c r="AA932" s="171"/>
      <c r="AB932" s="5"/>
      <c r="AC932" s="140"/>
      <c r="AD932" s="130"/>
      <c r="AE932" s="136"/>
      <c r="AF932" s="5"/>
      <c r="AG932" s="140"/>
      <c r="AH932" s="126"/>
      <c r="AI932" s="155"/>
      <c r="AJ932" s="123"/>
      <c r="AK932" s="139"/>
      <c r="AL932" s="124"/>
      <c r="AM932" s="155">
        <f>VLOOKUP(C932,'9'!$B$2:$H$1187,3,FALSE)</f>
        <v>2.5474537037037039E-2</v>
      </c>
      <c r="AN932" s="123">
        <f>VLOOKUP(C932,'9'!$B$2:$H$1187,4,FALSE)</f>
        <v>139</v>
      </c>
      <c r="AO932" s="139">
        <f>VLOOKUP(AN932,Баллы!$A$2:$B$101,2)+AP932/2</f>
        <v>3.5</v>
      </c>
      <c r="AP932" s="124">
        <f>VLOOKUP(C932,'9'!$B$2:$H$1187,6,FALSE)</f>
        <v>5</v>
      </c>
      <c r="AQ932" s="122"/>
      <c r="AR932" s="123"/>
      <c r="AS932" s="139"/>
      <c r="AT932" s="124"/>
      <c r="AU932" s="122"/>
      <c r="AV932" s="123"/>
      <c r="AW932" s="139"/>
      <c r="AX932" s="124"/>
    </row>
    <row r="933" spans="1:50">
      <c r="A933" s="245">
        <f>IF(D933=0," ",RANK(D933,$D$3:$D$1041,0))</f>
        <v>809</v>
      </c>
      <c r="B933" s="246">
        <v>809</v>
      </c>
      <c r="C933" s="283" t="s">
        <v>5241</v>
      </c>
      <c r="D933" s="115">
        <f>I933+M933+Q933+U933+Y933+AC933+AG933+AK933+AO933+AW933+AS933</f>
        <v>3.5</v>
      </c>
      <c r="E933" s="115">
        <f>J933+N933+R933+V933+Z933+AD933+AH933+AL933+AP933+AX933+AT933</f>
        <v>5</v>
      </c>
      <c r="F933" s="119">
        <f>COUNTA(H933,L933,P933,T933,X933,AB933,AF933,AJ933,AN933,AV933,AR933)</f>
        <v>1</v>
      </c>
      <c r="G933" s="125"/>
      <c r="H933" s="5"/>
      <c r="I933" s="140"/>
      <c r="J933" s="126"/>
      <c r="K933" s="121"/>
      <c r="L933" s="5"/>
      <c r="M933" s="140"/>
      <c r="N933" s="130"/>
      <c r="O933" s="125"/>
      <c r="P933" s="5"/>
      <c r="Q933" s="140"/>
      <c r="R933" s="126"/>
      <c r="S933" s="121"/>
      <c r="T933" s="5"/>
      <c r="U933" s="140"/>
      <c r="V933" s="130"/>
      <c r="W933" s="136"/>
      <c r="X933" s="5"/>
      <c r="Y933" s="140"/>
      <c r="Z933" s="126"/>
      <c r="AA933" s="171"/>
      <c r="AB933" s="5"/>
      <c r="AC933" s="140"/>
      <c r="AD933" s="130"/>
      <c r="AE933" s="136"/>
      <c r="AF933" s="5"/>
      <c r="AG933" s="140"/>
      <c r="AH933" s="126"/>
      <c r="AI933" s="155"/>
      <c r="AJ933" s="123"/>
      <c r="AK933" s="139"/>
      <c r="AL933" s="124"/>
      <c r="AM933" s="155">
        <f>VLOOKUP(C933,'9'!$B$2:$H$1187,3,FALSE)</f>
        <v>2.5324074074074075E-2</v>
      </c>
      <c r="AN933" s="123">
        <f>VLOOKUP(C933,'9'!$B$2:$H$1187,4,FALSE)</f>
        <v>140</v>
      </c>
      <c r="AO933" s="139">
        <f>VLOOKUP(AN933,Баллы!$A$2:$B$101,2)+AP933/2</f>
        <v>3.5</v>
      </c>
      <c r="AP933" s="124">
        <f>VLOOKUP(C933,'9'!$B$2:$H$1187,6,FALSE)</f>
        <v>5</v>
      </c>
      <c r="AQ933" s="122"/>
      <c r="AR933" s="123"/>
      <c r="AS933" s="139"/>
      <c r="AT933" s="124"/>
      <c r="AU933" s="122"/>
      <c r="AV933" s="123"/>
      <c r="AW933" s="139"/>
      <c r="AX933" s="124"/>
    </row>
    <row r="934" spans="1:50">
      <c r="A934" s="245">
        <f>IF(D934=0," ",RANK(D934,$D$3:$D$1041,0))</f>
        <v>809</v>
      </c>
      <c r="B934" s="246">
        <v>809</v>
      </c>
      <c r="C934" s="283" t="s">
        <v>5736</v>
      </c>
      <c r="D934" s="115">
        <f>I934+M934+Q934+U934+Y934+AC934+AG934+AK934+AO934+AW934+AS934</f>
        <v>3.5</v>
      </c>
      <c r="E934" s="115">
        <f>J934+N934+R934+V934+Z934+AD934+AH934+AL934+AP934+AX934+AT934</f>
        <v>5</v>
      </c>
      <c r="F934" s="119">
        <f>COUNTA(H934,L934,P934,T934,X934,AB934,AF934,AJ934,AN934,AV934,AR934)</f>
        <v>1</v>
      </c>
      <c r="G934" s="125"/>
      <c r="H934" s="5"/>
      <c r="I934" s="140"/>
      <c r="J934" s="126"/>
      <c r="K934" s="121"/>
      <c r="L934" s="5"/>
      <c r="M934" s="140"/>
      <c r="N934" s="130"/>
      <c r="O934" s="125"/>
      <c r="P934" s="5"/>
      <c r="Q934" s="140"/>
      <c r="R934" s="126"/>
      <c r="S934" s="121"/>
      <c r="T934" s="5"/>
      <c r="U934" s="140"/>
      <c r="V934" s="130"/>
      <c r="W934" s="136"/>
      <c r="X934" s="5"/>
      <c r="Y934" s="140"/>
      <c r="Z934" s="126"/>
      <c r="AA934" s="171"/>
      <c r="AB934" s="5"/>
      <c r="AC934" s="140"/>
      <c r="AD934" s="130"/>
      <c r="AE934" s="136"/>
      <c r="AF934" s="5"/>
      <c r="AG934" s="140"/>
      <c r="AH934" s="126"/>
      <c r="AI934" s="155"/>
      <c r="AJ934" s="123"/>
      <c r="AK934" s="139"/>
      <c r="AL934" s="124"/>
      <c r="AM934" s="155">
        <f>VLOOKUP(C934,'9'!$B$2:$H$1187,3,FALSE)</f>
        <v>2.5277777777777777E-2</v>
      </c>
      <c r="AN934" s="123">
        <f>VLOOKUP(C934,'9'!$B$2:$H$1187,4,FALSE)</f>
        <v>141</v>
      </c>
      <c r="AO934" s="139">
        <f>VLOOKUP(AN934,Баллы!$A$2:$B$101,2)+AP934/2</f>
        <v>3.5</v>
      </c>
      <c r="AP934" s="124">
        <f>VLOOKUP(C934,'9'!$B$2:$H$1187,6,FALSE)</f>
        <v>5</v>
      </c>
      <c r="AQ934" s="122"/>
      <c r="AR934" s="123"/>
      <c r="AS934" s="139"/>
      <c r="AT934" s="124"/>
      <c r="AU934" s="122"/>
      <c r="AV934" s="123"/>
      <c r="AW934" s="139"/>
      <c r="AX934" s="124"/>
    </row>
    <row r="935" spans="1:50">
      <c r="A935" s="245">
        <f>IF(D935=0," ",RANK(D935,$D$3:$D$1041,0))</f>
        <v>809</v>
      </c>
      <c r="B935" s="246">
        <v>809</v>
      </c>
      <c r="C935" s="283" t="s">
        <v>5243</v>
      </c>
      <c r="D935" s="115">
        <f>I935+M935+Q935+U935+Y935+AC935+AG935+AK935+AO935+AW935+AS935</f>
        <v>3.5</v>
      </c>
      <c r="E935" s="115">
        <f>J935+N935+R935+V935+Z935+AD935+AH935+AL935+AP935+AX935+AT935</f>
        <v>5</v>
      </c>
      <c r="F935" s="119">
        <f>COUNTA(H935,L935,P935,T935,X935,AB935,AF935,AJ935,AN935,AV935,AR935)</f>
        <v>1</v>
      </c>
      <c r="G935" s="125"/>
      <c r="H935" s="5"/>
      <c r="I935" s="140"/>
      <c r="J935" s="126"/>
      <c r="K935" s="121"/>
      <c r="L935" s="5"/>
      <c r="M935" s="140"/>
      <c r="N935" s="130"/>
      <c r="O935" s="125"/>
      <c r="P935" s="5"/>
      <c r="Q935" s="140"/>
      <c r="R935" s="126"/>
      <c r="S935" s="121"/>
      <c r="T935" s="5"/>
      <c r="U935" s="140"/>
      <c r="V935" s="130"/>
      <c r="W935" s="136"/>
      <c r="X935" s="5"/>
      <c r="Y935" s="140"/>
      <c r="Z935" s="126"/>
      <c r="AA935" s="171"/>
      <c r="AB935" s="5"/>
      <c r="AC935" s="140"/>
      <c r="AD935" s="130"/>
      <c r="AE935" s="136"/>
      <c r="AF935" s="5"/>
      <c r="AG935" s="140"/>
      <c r="AH935" s="126"/>
      <c r="AI935" s="155"/>
      <c r="AJ935" s="123"/>
      <c r="AK935" s="139"/>
      <c r="AL935" s="124"/>
      <c r="AM935" s="155">
        <f>VLOOKUP(C935,'9'!$B$2:$H$1187,3,FALSE)</f>
        <v>2.5451388888888888E-2</v>
      </c>
      <c r="AN935" s="123">
        <f>VLOOKUP(C935,'9'!$B$2:$H$1187,4,FALSE)</f>
        <v>143</v>
      </c>
      <c r="AO935" s="139">
        <f>VLOOKUP(AN935,Баллы!$A$2:$B$101,2)+AP935/2</f>
        <v>3.5</v>
      </c>
      <c r="AP935" s="124">
        <f>VLOOKUP(C935,'9'!$B$2:$H$1187,6,FALSE)</f>
        <v>5</v>
      </c>
      <c r="AQ935" s="122"/>
      <c r="AR935" s="123"/>
      <c r="AS935" s="139"/>
      <c r="AT935" s="124"/>
      <c r="AU935" s="122"/>
      <c r="AV935" s="123"/>
      <c r="AW935" s="139"/>
      <c r="AX935" s="124"/>
    </row>
    <row r="936" spans="1:50">
      <c r="A936" s="245">
        <f>IF(D936=0," ",RANK(D936,$D$3:$D$1041,0))</f>
        <v>809</v>
      </c>
      <c r="B936" s="246">
        <v>809</v>
      </c>
      <c r="C936" s="283" t="s">
        <v>5245</v>
      </c>
      <c r="D936" s="115">
        <f>I936+M936+Q936+U936+Y936+AC936+AG936+AK936+AO936+AW936+AS936</f>
        <v>3.5</v>
      </c>
      <c r="E936" s="115">
        <f>J936+N936+R936+V936+Z936+AD936+AH936+AL936+AP936+AX936+AT936</f>
        <v>5</v>
      </c>
      <c r="F936" s="119">
        <f>COUNTA(H936,L936,P936,T936,X936,AB936,AF936,AJ936,AN936,AV936,AR936)</f>
        <v>1</v>
      </c>
      <c r="G936" s="125"/>
      <c r="H936" s="5"/>
      <c r="I936" s="140"/>
      <c r="J936" s="126"/>
      <c r="K936" s="121"/>
      <c r="L936" s="5"/>
      <c r="M936" s="140"/>
      <c r="N936" s="130"/>
      <c r="O936" s="125"/>
      <c r="P936" s="5"/>
      <c r="Q936" s="140"/>
      <c r="R936" s="126"/>
      <c r="S936" s="121"/>
      <c r="T936" s="5"/>
      <c r="U936" s="140"/>
      <c r="V936" s="130"/>
      <c r="W936" s="136"/>
      <c r="X936" s="5"/>
      <c r="Y936" s="140"/>
      <c r="Z936" s="126"/>
      <c r="AA936" s="171"/>
      <c r="AB936" s="5"/>
      <c r="AC936" s="140"/>
      <c r="AD936" s="130"/>
      <c r="AE936" s="136"/>
      <c r="AF936" s="5"/>
      <c r="AG936" s="140"/>
      <c r="AH936" s="126"/>
      <c r="AI936" s="155"/>
      <c r="AJ936" s="123"/>
      <c r="AK936" s="139"/>
      <c r="AL936" s="124"/>
      <c r="AM936" s="155">
        <f>VLOOKUP(C936,'9'!$B$2:$H$1187,3,FALSE)</f>
        <v>2.5636574074074076E-2</v>
      </c>
      <c r="AN936" s="123">
        <f>VLOOKUP(C936,'9'!$B$2:$H$1187,4,FALSE)</f>
        <v>144</v>
      </c>
      <c r="AO936" s="139">
        <f>VLOOKUP(AN936,Баллы!$A$2:$B$101,2)+AP936/2</f>
        <v>3.5</v>
      </c>
      <c r="AP936" s="124">
        <f>VLOOKUP(C936,'9'!$B$2:$H$1187,6,FALSE)</f>
        <v>5</v>
      </c>
      <c r="AQ936" s="122"/>
      <c r="AR936" s="123"/>
      <c r="AS936" s="139"/>
      <c r="AT936" s="124"/>
      <c r="AU936" s="122"/>
      <c r="AV936" s="123"/>
      <c r="AW936" s="139"/>
      <c r="AX936" s="124"/>
    </row>
    <row r="937" spans="1:50">
      <c r="A937" s="245">
        <f>IF(D937=0," ",RANK(D937,$D$3:$D$1041,0))</f>
        <v>809</v>
      </c>
      <c r="B937" s="246">
        <v>809</v>
      </c>
      <c r="C937" s="283" t="s">
        <v>2230</v>
      </c>
      <c r="D937" s="115">
        <f>I937+M937+Q937+U937+Y937+AC937+AG937+AK937+AO937+AW937+AS937</f>
        <v>3.5</v>
      </c>
      <c r="E937" s="115">
        <f>J937+N937+R937+V937+Z937+AD937+AH937+AL937+AP937+AX937+AT937</f>
        <v>5</v>
      </c>
      <c r="F937" s="119">
        <f>COUNTA(H937,L937,P937,T937,X937,AB937,AF937,AJ937,AN937,AV937,AR937)</f>
        <v>1</v>
      </c>
      <c r="G937" s="125"/>
      <c r="H937" s="5"/>
      <c r="I937" s="140"/>
      <c r="J937" s="126"/>
      <c r="K937" s="121"/>
      <c r="L937" s="5"/>
      <c r="M937" s="140"/>
      <c r="N937" s="130"/>
      <c r="O937" s="125"/>
      <c r="P937" s="5"/>
      <c r="Q937" s="140"/>
      <c r="R937" s="126"/>
      <c r="S937" s="121"/>
      <c r="T937" s="5"/>
      <c r="U937" s="140"/>
      <c r="V937" s="130"/>
      <c r="W937" s="136"/>
      <c r="X937" s="5"/>
      <c r="Y937" s="140"/>
      <c r="Z937" s="126"/>
      <c r="AA937" s="171"/>
      <c r="AB937" s="5"/>
      <c r="AC937" s="140"/>
      <c r="AD937" s="130"/>
      <c r="AE937" s="136"/>
      <c r="AF937" s="5"/>
      <c r="AG937" s="140"/>
      <c r="AH937" s="126"/>
      <c r="AI937" s="155"/>
      <c r="AJ937" s="123"/>
      <c r="AK937" s="139"/>
      <c r="AL937" s="124"/>
      <c r="AM937" s="155">
        <f>VLOOKUP(C937,'9'!$B$2:$H$1187,3,FALSE)</f>
        <v>2.5578703703703704E-2</v>
      </c>
      <c r="AN937" s="123">
        <f>VLOOKUP(C937,'9'!$B$2:$H$1187,4,FALSE)</f>
        <v>146</v>
      </c>
      <c r="AO937" s="139">
        <f>VLOOKUP(AN937,Баллы!$A$2:$B$101,2)+AP937/2</f>
        <v>3.5</v>
      </c>
      <c r="AP937" s="124">
        <f>VLOOKUP(C937,'9'!$B$2:$H$1187,6,FALSE)</f>
        <v>5</v>
      </c>
      <c r="AQ937" s="122"/>
      <c r="AR937" s="123"/>
      <c r="AS937" s="139"/>
      <c r="AT937" s="124"/>
      <c r="AU937" s="122"/>
      <c r="AV937" s="123"/>
      <c r="AW937" s="139"/>
      <c r="AX937" s="124"/>
    </row>
    <row r="938" spans="1:50">
      <c r="A938" s="245">
        <f>IF(D938=0," ",RANK(D938,$D$3:$D$1041,0))</f>
        <v>809</v>
      </c>
      <c r="B938" s="246">
        <v>809</v>
      </c>
      <c r="C938" s="283" t="s">
        <v>5249</v>
      </c>
      <c r="D938" s="115">
        <f>I938+M938+Q938+U938+Y938+AC938+AG938+AK938+AO938+AW938+AS938</f>
        <v>3.5</v>
      </c>
      <c r="E938" s="115">
        <f>J938+N938+R938+V938+Z938+AD938+AH938+AL938+AP938+AX938+AT938</f>
        <v>5</v>
      </c>
      <c r="F938" s="119">
        <f>COUNTA(H938,L938,P938,T938,X938,AB938,AF938,AJ938,AN938,AV938,AR938)</f>
        <v>1</v>
      </c>
      <c r="G938" s="125"/>
      <c r="H938" s="5"/>
      <c r="I938" s="140"/>
      <c r="J938" s="126"/>
      <c r="K938" s="121"/>
      <c r="L938" s="5"/>
      <c r="M938" s="140"/>
      <c r="N938" s="130"/>
      <c r="O938" s="125"/>
      <c r="P938" s="5"/>
      <c r="Q938" s="140"/>
      <c r="R938" s="126"/>
      <c r="S938" s="121"/>
      <c r="T938" s="5"/>
      <c r="U938" s="140"/>
      <c r="V938" s="130"/>
      <c r="W938" s="136"/>
      <c r="X938" s="5"/>
      <c r="Y938" s="140"/>
      <c r="Z938" s="126"/>
      <c r="AA938" s="171"/>
      <c r="AB938" s="5"/>
      <c r="AC938" s="140"/>
      <c r="AD938" s="130"/>
      <c r="AE938" s="136"/>
      <c r="AF938" s="5"/>
      <c r="AG938" s="140"/>
      <c r="AH938" s="126"/>
      <c r="AI938" s="155"/>
      <c r="AJ938" s="123"/>
      <c r="AK938" s="139"/>
      <c r="AL938" s="124"/>
      <c r="AM938" s="155">
        <f>VLOOKUP(C938,'9'!$B$2:$H$1187,3,FALSE)</f>
        <v>2.5381944444444443E-2</v>
      </c>
      <c r="AN938" s="123">
        <f>VLOOKUP(C938,'9'!$B$2:$H$1187,4,FALSE)</f>
        <v>147</v>
      </c>
      <c r="AO938" s="139">
        <f>VLOOKUP(AN938,Баллы!$A$2:$B$101,2)+AP938/2</f>
        <v>3.5</v>
      </c>
      <c r="AP938" s="124">
        <f>VLOOKUP(C938,'9'!$B$2:$H$1187,6,FALSE)</f>
        <v>5</v>
      </c>
      <c r="AQ938" s="122"/>
      <c r="AR938" s="123"/>
      <c r="AS938" s="139"/>
      <c r="AT938" s="124"/>
      <c r="AU938" s="122"/>
      <c r="AV938" s="123"/>
      <c r="AW938" s="139"/>
      <c r="AX938" s="124"/>
    </row>
    <row r="939" spans="1:50">
      <c r="A939" s="245">
        <f>IF(D939=0," ",RANK(D939,$D$3:$D$1041,0))</f>
        <v>809</v>
      </c>
      <c r="B939" s="246">
        <v>809</v>
      </c>
      <c r="C939" s="283" t="s">
        <v>5251</v>
      </c>
      <c r="D939" s="115">
        <f>I939+M939+Q939+U939+Y939+AC939+AG939+AK939+AO939+AW939+AS939</f>
        <v>3.5</v>
      </c>
      <c r="E939" s="115">
        <f>J939+N939+R939+V939+Z939+AD939+AH939+AL939+AP939+AX939+AT939</f>
        <v>5</v>
      </c>
      <c r="F939" s="119">
        <f>COUNTA(H939,L939,P939,T939,X939,AB939,AF939,AJ939,AN939,AV939,AR939)</f>
        <v>1</v>
      </c>
      <c r="G939" s="125"/>
      <c r="H939" s="5"/>
      <c r="I939" s="140"/>
      <c r="J939" s="126"/>
      <c r="K939" s="121"/>
      <c r="L939" s="5"/>
      <c r="M939" s="140"/>
      <c r="N939" s="130"/>
      <c r="O939" s="125"/>
      <c r="P939" s="5"/>
      <c r="Q939" s="140"/>
      <c r="R939" s="126"/>
      <c r="S939" s="121"/>
      <c r="T939" s="5"/>
      <c r="U939" s="140"/>
      <c r="V939" s="130"/>
      <c r="W939" s="136"/>
      <c r="X939" s="5"/>
      <c r="Y939" s="140"/>
      <c r="Z939" s="126"/>
      <c r="AA939" s="171"/>
      <c r="AB939" s="5"/>
      <c r="AC939" s="140"/>
      <c r="AD939" s="130"/>
      <c r="AE939" s="136"/>
      <c r="AF939" s="5"/>
      <c r="AG939" s="140"/>
      <c r="AH939" s="126"/>
      <c r="AI939" s="155"/>
      <c r="AJ939" s="123"/>
      <c r="AK939" s="139"/>
      <c r="AL939" s="124"/>
      <c r="AM939" s="155">
        <f>VLOOKUP(C939,'9'!$B$2:$H$1187,3,FALSE)</f>
        <v>2.5312500000000002E-2</v>
      </c>
      <c r="AN939" s="123">
        <f>VLOOKUP(C939,'9'!$B$2:$H$1187,4,FALSE)</f>
        <v>148</v>
      </c>
      <c r="AO939" s="139">
        <f>VLOOKUP(AN939,Баллы!$A$2:$B$101,2)+AP939/2</f>
        <v>3.5</v>
      </c>
      <c r="AP939" s="124">
        <f>VLOOKUP(C939,'9'!$B$2:$H$1187,6,FALSE)</f>
        <v>5</v>
      </c>
      <c r="AQ939" s="122"/>
      <c r="AR939" s="123"/>
      <c r="AS939" s="139"/>
      <c r="AT939" s="124"/>
      <c r="AU939" s="122"/>
      <c r="AV939" s="123"/>
      <c r="AW939" s="139"/>
      <c r="AX939" s="124"/>
    </row>
    <row r="940" spans="1:50">
      <c r="A940" s="245">
        <f>IF(D940=0," ",RANK(D940,$D$3:$D$1041,0))</f>
        <v>809</v>
      </c>
      <c r="B940" s="246">
        <v>809</v>
      </c>
      <c r="C940" s="283" t="s">
        <v>5254</v>
      </c>
      <c r="D940" s="115">
        <f>I940+M940+Q940+U940+Y940+AC940+AG940+AK940+AO940+AW940+AS940</f>
        <v>3.5</v>
      </c>
      <c r="E940" s="115">
        <f>J940+N940+R940+V940+Z940+AD940+AH940+AL940+AP940+AX940+AT940</f>
        <v>5</v>
      </c>
      <c r="F940" s="119">
        <f>COUNTA(H940,L940,P940,T940,X940,AB940,AF940,AJ940,AN940,AV940,AR940)</f>
        <v>1</v>
      </c>
      <c r="G940" s="125"/>
      <c r="H940" s="5"/>
      <c r="I940" s="140"/>
      <c r="J940" s="126"/>
      <c r="K940" s="121"/>
      <c r="L940" s="5"/>
      <c r="M940" s="140"/>
      <c r="N940" s="130"/>
      <c r="O940" s="125"/>
      <c r="P940" s="5"/>
      <c r="Q940" s="140"/>
      <c r="R940" s="126"/>
      <c r="S940" s="121"/>
      <c r="T940" s="5"/>
      <c r="U940" s="140"/>
      <c r="V940" s="130"/>
      <c r="W940" s="136"/>
      <c r="X940" s="5"/>
      <c r="Y940" s="140"/>
      <c r="Z940" s="126"/>
      <c r="AA940" s="171"/>
      <c r="AB940" s="5"/>
      <c r="AC940" s="140"/>
      <c r="AD940" s="130"/>
      <c r="AE940" s="136"/>
      <c r="AF940" s="5"/>
      <c r="AG940" s="140"/>
      <c r="AH940" s="126"/>
      <c r="AI940" s="155"/>
      <c r="AJ940" s="123"/>
      <c r="AK940" s="139"/>
      <c r="AL940" s="124"/>
      <c r="AM940" s="155">
        <f>VLOOKUP(C940,'9'!$B$2:$H$1187,3,FALSE)</f>
        <v>2.5798611111111112E-2</v>
      </c>
      <c r="AN940" s="123">
        <f>VLOOKUP(C940,'9'!$B$2:$H$1187,4,FALSE)</f>
        <v>149</v>
      </c>
      <c r="AO940" s="139">
        <f>VLOOKUP(AN940,Баллы!$A$2:$B$101,2)+AP940/2</f>
        <v>3.5</v>
      </c>
      <c r="AP940" s="124">
        <f>VLOOKUP(C940,'9'!$B$2:$H$1187,6,FALSE)</f>
        <v>5</v>
      </c>
      <c r="AQ940" s="122"/>
      <c r="AR940" s="123"/>
      <c r="AS940" s="139"/>
      <c r="AT940" s="124"/>
      <c r="AU940" s="122"/>
      <c r="AV940" s="123"/>
      <c r="AW940" s="139"/>
      <c r="AX940" s="124"/>
    </row>
    <row r="941" spans="1:50">
      <c r="A941" s="245">
        <f>IF(D941=0," ",RANK(D941,$D$3:$D$1041,0))</f>
        <v>809</v>
      </c>
      <c r="B941" s="246">
        <v>809</v>
      </c>
      <c r="C941" s="283" t="s">
        <v>5255</v>
      </c>
      <c r="D941" s="115">
        <f>I941+M941+Q941+U941+Y941+AC941+AG941+AK941+AO941+AW941+AS941</f>
        <v>3.5</v>
      </c>
      <c r="E941" s="115">
        <f>J941+N941+R941+V941+Z941+AD941+AH941+AL941+AP941+AX941+AT941</f>
        <v>5</v>
      </c>
      <c r="F941" s="119">
        <f>COUNTA(H941,L941,P941,T941,X941,AB941,AF941,AJ941,AN941,AV941,AR941)</f>
        <v>1</v>
      </c>
      <c r="G941" s="125"/>
      <c r="H941" s="5"/>
      <c r="I941" s="140"/>
      <c r="J941" s="126"/>
      <c r="K941" s="121"/>
      <c r="L941" s="5"/>
      <c r="M941" s="140"/>
      <c r="N941" s="130"/>
      <c r="O941" s="125"/>
      <c r="P941" s="5"/>
      <c r="Q941" s="140"/>
      <c r="R941" s="126"/>
      <c r="S941" s="121"/>
      <c r="T941" s="5"/>
      <c r="U941" s="140"/>
      <c r="V941" s="130"/>
      <c r="W941" s="136"/>
      <c r="X941" s="5"/>
      <c r="Y941" s="140"/>
      <c r="Z941" s="126"/>
      <c r="AA941" s="171"/>
      <c r="AB941" s="5"/>
      <c r="AC941" s="140"/>
      <c r="AD941" s="130"/>
      <c r="AE941" s="136"/>
      <c r="AF941" s="5"/>
      <c r="AG941" s="140"/>
      <c r="AH941" s="126"/>
      <c r="AI941" s="155"/>
      <c r="AJ941" s="123"/>
      <c r="AK941" s="139"/>
      <c r="AL941" s="124"/>
      <c r="AM941" s="155">
        <f>VLOOKUP(C941,'9'!$B$2:$H$1187,3,FALSE)</f>
        <v>2.568287037037037E-2</v>
      </c>
      <c r="AN941" s="123">
        <f>VLOOKUP(C941,'9'!$B$2:$H$1187,4,FALSE)</f>
        <v>150</v>
      </c>
      <c r="AO941" s="139">
        <f>VLOOKUP(AN941,Баллы!$A$2:$B$101,2)+AP941/2</f>
        <v>3.5</v>
      </c>
      <c r="AP941" s="124">
        <f>VLOOKUP(C941,'9'!$B$2:$H$1187,6,FALSE)</f>
        <v>5</v>
      </c>
      <c r="AQ941" s="122"/>
      <c r="AR941" s="123"/>
      <c r="AS941" s="139"/>
      <c r="AT941" s="124"/>
      <c r="AU941" s="122"/>
      <c r="AV941" s="123"/>
      <c r="AW941" s="139"/>
      <c r="AX941" s="124"/>
    </row>
    <row r="942" spans="1:50">
      <c r="A942" s="245">
        <f>IF(D942=0," ",RANK(D942,$D$3:$D$1041,0))</f>
        <v>809</v>
      </c>
      <c r="B942" s="246">
        <v>809</v>
      </c>
      <c r="C942" s="283" t="s">
        <v>5259</v>
      </c>
      <c r="D942" s="115">
        <f>I942+M942+Q942+U942+Y942+AC942+AG942+AK942+AO942+AW942+AS942</f>
        <v>3.5</v>
      </c>
      <c r="E942" s="115">
        <f>J942+N942+R942+V942+Z942+AD942+AH942+AL942+AP942+AX942+AT942</f>
        <v>5</v>
      </c>
      <c r="F942" s="119">
        <f>COUNTA(H942,L942,P942,T942,X942,AB942,AF942,AJ942,AN942,AV942,AR942)</f>
        <v>1</v>
      </c>
      <c r="G942" s="125"/>
      <c r="H942" s="5"/>
      <c r="I942" s="140"/>
      <c r="J942" s="126"/>
      <c r="K942" s="121"/>
      <c r="L942" s="5"/>
      <c r="M942" s="140"/>
      <c r="N942" s="130"/>
      <c r="O942" s="125"/>
      <c r="P942" s="5"/>
      <c r="Q942" s="140"/>
      <c r="R942" s="126"/>
      <c r="S942" s="121"/>
      <c r="T942" s="5"/>
      <c r="U942" s="140"/>
      <c r="V942" s="130"/>
      <c r="W942" s="136"/>
      <c r="X942" s="5"/>
      <c r="Y942" s="140"/>
      <c r="Z942" s="126"/>
      <c r="AA942" s="171"/>
      <c r="AB942" s="5"/>
      <c r="AC942" s="140"/>
      <c r="AD942" s="130"/>
      <c r="AE942" s="136"/>
      <c r="AF942" s="5"/>
      <c r="AG942" s="140"/>
      <c r="AH942" s="126"/>
      <c r="AI942" s="155"/>
      <c r="AJ942" s="123"/>
      <c r="AK942" s="139"/>
      <c r="AL942" s="124"/>
      <c r="AM942" s="155">
        <f>VLOOKUP(C942,'9'!$B$2:$H$1187,3,FALSE)</f>
        <v>2.6157407407407407E-2</v>
      </c>
      <c r="AN942" s="123">
        <f>VLOOKUP(C942,'9'!$B$2:$H$1187,4,FALSE)</f>
        <v>152</v>
      </c>
      <c r="AO942" s="139">
        <f>VLOOKUP(AN942,Баллы!$A$2:$B$101,2)+AP942/2</f>
        <v>3.5</v>
      </c>
      <c r="AP942" s="124">
        <f>VLOOKUP(C942,'9'!$B$2:$H$1187,6,FALSE)</f>
        <v>5</v>
      </c>
      <c r="AQ942" s="122"/>
      <c r="AR942" s="123"/>
      <c r="AS942" s="139"/>
      <c r="AT942" s="124"/>
      <c r="AU942" s="122"/>
      <c r="AV942" s="123"/>
      <c r="AW942" s="139"/>
      <c r="AX942" s="124"/>
    </row>
    <row r="943" spans="1:50">
      <c r="A943" s="245">
        <f>IF(D943=0," ",RANK(D943,$D$3:$D$1041,0))</f>
        <v>809</v>
      </c>
      <c r="B943" s="246">
        <v>809</v>
      </c>
      <c r="C943" s="283" t="s">
        <v>5262</v>
      </c>
      <c r="D943" s="115">
        <f>I943+M943+Q943+U943+Y943+AC943+AG943+AK943+AO943+AW943+AS943</f>
        <v>3.5</v>
      </c>
      <c r="E943" s="115">
        <f>J943+N943+R943+V943+Z943+AD943+AH943+AL943+AP943+AX943+AT943</f>
        <v>5</v>
      </c>
      <c r="F943" s="119">
        <f>COUNTA(H943,L943,P943,T943,X943,AB943,AF943,AJ943,AN943,AV943,AR943)</f>
        <v>1</v>
      </c>
      <c r="G943" s="125"/>
      <c r="H943" s="5"/>
      <c r="I943" s="140"/>
      <c r="J943" s="126"/>
      <c r="K943" s="121"/>
      <c r="L943" s="5"/>
      <c r="M943" s="140"/>
      <c r="N943" s="130"/>
      <c r="O943" s="125"/>
      <c r="P943" s="5"/>
      <c r="Q943" s="140"/>
      <c r="R943" s="126"/>
      <c r="S943" s="121"/>
      <c r="T943" s="5"/>
      <c r="U943" s="140"/>
      <c r="V943" s="130"/>
      <c r="W943" s="136"/>
      <c r="X943" s="5"/>
      <c r="Y943" s="140"/>
      <c r="Z943" s="126"/>
      <c r="AA943" s="171"/>
      <c r="AB943" s="5"/>
      <c r="AC943" s="140"/>
      <c r="AD943" s="130"/>
      <c r="AE943" s="136"/>
      <c r="AF943" s="5"/>
      <c r="AG943" s="140"/>
      <c r="AH943" s="126"/>
      <c r="AI943" s="155"/>
      <c r="AJ943" s="123"/>
      <c r="AK943" s="139"/>
      <c r="AL943" s="124"/>
      <c r="AM943" s="155">
        <f>VLOOKUP(C943,'9'!$B$2:$H$1187,3,FALSE)</f>
        <v>2.5752314814814815E-2</v>
      </c>
      <c r="AN943" s="123">
        <f>VLOOKUP(C943,'9'!$B$2:$H$1187,4,FALSE)</f>
        <v>153</v>
      </c>
      <c r="AO943" s="139">
        <f>VLOOKUP(AN943,Баллы!$A$2:$B$101,2)+AP943/2</f>
        <v>3.5</v>
      </c>
      <c r="AP943" s="124">
        <f>VLOOKUP(C943,'9'!$B$2:$H$1187,6,FALSE)</f>
        <v>5</v>
      </c>
      <c r="AQ943" s="122"/>
      <c r="AR943" s="123"/>
      <c r="AS943" s="139"/>
      <c r="AT943" s="124"/>
      <c r="AU943" s="122"/>
      <c r="AV943" s="123"/>
      <c r="AW943" s="139"/>
      <c r="AX943" s="124"/>
    </row>
    <row r="944" spans="1:50">
      <c r="A944" s="245">
        <f>IF(D944=0," ",RANK(D944,$D$3:$D$1041,0))</f>
        <v>809</v>
      </c>
      <c r="B944" s="246">
        <v>809</v>
      </c>
      <c r="C944" s="283" t="s">
        <v>5264</v>
      </c>
      <c r="D944" s="115">
        <f>I944+M944+Q944+U944+Y944+AC944+AG944+AK944+AO944+AW944+AS944</f>
        <v>3.5</v>
      </c>
      <c r="E944" s="115">
        <f>J944+N944+R944+V944+Z944+AD944+AH944+AL944+AP944+AX944+AT944</f>
        <v>5</v>
      </c>
      <c r="F944" s="119">
        <f>COUNTA(H944,L944,P944,T944,X944,AB944,AF944,AJ944,AN944,AV944,AR944)</f>
        <v>1</v>
      </c>
      <c r="G944" s="125"/>
      <c r="H944" s="5"/>
      <c r="I944" s="140"/>
      <c r="J944" s="126"/>
      <c r="K944" s="121"/>
      <c r="L944" s="5"/>
      <c r="M944" s="140"/>
      <c r="N944" s="130"/>
      <c r="O944" s="125"/>
      <c r="P944" s="5"/>
      <c r="Q944" s="140"/>
      <c r="R944" s="126"/>
      <c r="S944" s="121"/>
      <c r="T944" s="5"/>
      <c r="U944" s="140"/>
      <c r="V944" s="130"/>
      <c r="W944" s="136"/>
      <c r="X944" s="5"/>
      <c r="Y944" s="140"/>
      <c r="Z944" s="126"/>
      <c r="AA944" s="171"/>
      <c r="AB944" s="5"/>
      <c r="AC944" s="140"/>
      <c r="AD944" s="130"/>
      <c r="AE944" s="136"/>
      <c r="AF944" s="5"/>
      <c r="AG944" s="140"/>
      <c r="AH944" s="126"/>
      <c r="AI944" s="155"/>
      <c r="AJ944" s="123"/>
      <c r="AK944" s="139"/>
      <c r="AL944" s="124"/>
      <c r="AM944" s="155">
        <f>VLOOKUP(C944,'9'!$B$2:$H$1187,3,FALSE)</f>
        <v>2.5775462962962962E-2</v>
      </c>
      <c r="AN944" s="123">
        <f>VLOOKUP(C944,'9'!$B$2:$H$1187,4,FALSE)</f>
        <v>154</v>
      </c>
      <c r="AO944" s="139">
        <f>VLOOKUP(AN944,Баллы!$A$2:$B$101,2)+AP944/2</f>
        <v>3.5</v>
      </c>
      <c r="AP944" s="124">
        <f>VLOOKUP(C944,'9'!$B$2:$H$1187,6,FALSE)</f>
        <v>5</v>
      </c>
      <c r="AQ944" s="122"/>
      <c r="AR944" s="123"/>
      <c r="AS944" s="139"/>
      <c r="AT944" s="124"/>
      <c r="AU944" s="122"/>
      <c r="AV944" s="123"/>
      <c r="AW944" s="139"/>
      <c r="AX944" s="124"/>
    </row>
    <row r="945" spans="1:50">
      <c r="A945" s="245">
        <f>IF(D945=0," ",RANK(D945,$D$3:$D$1041,0))</f>
        <v>809</v>
      </c>
      <c r="B945" s="246">
        <v>809</v>
      </c>
      <c r="C945" s="283" t="s">
        <v>5266</v>
      </c>
      <c r="D945" s="115">
        <f>I945+M945+Q945+U945+Y945+AC945+AG945+AK945+AO945+AW945+AS945</f>
        <v>3.5</v>
      </c>
      <c r="E945" s="115">
        <f>J945+N945+R945+V945+Z945+AD945+AH945+AL945+AP945+AX945+AT945</f>
        <v>5</v>
      </c>
      <c r="F945" s="119">
        <f>COUNTA(H945,L945,P945,T945,X945,AB945,AF945,AJ945,AN945,AV945,AR945)</f>
        <v>1</v>
      </c>
      <c r="G945" s="125"/>
      <c r="H945" s="5"/>
      <c r="I945" s="140"/>
      <c r="J945" s="126"/>
      <c r="K945" s="121"/>
      <c r="L945" s="5"/>
      <c r="M945" s="140"/>
      <c r="N945" s="130"/>
      <c r="O945" s="125"/>
      <c r="P945" s="5"/>
      <c r="Q945" s="140"/>
      <c r="R945" s="126"/>
      <c r="S945" s="121"/>
      <c r="T945" s="5"/>
      <c r="U945" s="140"/>
      <c r="V945" s="130"/>
      <c r="W945" s="136"/>
      <c r="X945" s="5"/>
      <c r="Y945" s="140"/>
      <c r="Z945" s="126"/>
      <c r="AA945" s="171"/>
      <c r="AB945" s="5"/>
      <c r="AC945" s="140"/>
      <c r="AD945" s="130"/>
      <c r="AE945" s="136"/>
      <c r="AF945" s="5"/>
      <c r="AG945" s="140"/>
      <c r="AH945" s="126"/>
      <c r="AI945" s="155"/>
      <c r="AJ945" s="123"/>
      <c r="AK945" s="139"/>
      <c r="AL945" s="124"/>
      <c r="AM945" s="155">
        <f>VLOOKUP(C945,'9'!$B$2:$H$1187,3,FALSE)</f>
        <v>2.5590277777777778E-2</v>
      </c>
      <c r="AN945" s="123">
        <f>VLOOKUP(C945,'9'!$B$2:$H$1187,4,FALSE)</f>
        <v>155</v>
      </c>
      <c r="AO945" s="139">
        <f>VLOOKUP(AN945,Баллы!$A$2:$B$101,2)+AP945/2</f>
        <v>3.5</v>
      </c>
      <c r="AP945" s="124">
        <f>VLOOKUP(C945,'9'!$B$2:$H$1187,6,FALSE)</f>
        <v>5</v>
      </c>
      <c r="AQ945" s="122"/>
      <c r="AR945" s="123"/>
      <c r="AS945" s="139"/>
      <c r="AT945" s="124"/>
      <c r="AU945" s="122"/>
      <c r="AV945" s="123"/>
      <c r="AW945" s="139"/>
      <c r="AX945" s="124"/>
    </row>
    <row r="946" spans="1:50">
      <c r="A946" s="245">
        <f>IF(D946=0," ",RANK(D946,$D$3:$D$1041,0))</f>
        <v>809</v>
      </c>
      <c r="B946" s="246">
        <v>809</v>
      </c>
      <c r="C946" s="283" t="s">
        <v>5267</v>
      </c>
      <c r="D946" s="115">
        <f>I946+M946+Q946+U946+Y946+AC946+AG946+AK946+AO946+AW946+AS946</f>
        <v>3.5</v>
      </c>
      <c r="E946" s="115">
        <f>J946+N946+R946+V946+Z946+AD946+AH946+AL946+AP946+AX946+AT946</f>
        <v>5</v>
      </c>
      <c r="F946" s="119">
        <f>COUNTA(H946,L946,P946,T946,X946,AB946,AF946,AJ946,AN946,AV946,AR946)</f>
        <v>1</v>
      </c>
      <c r="G946" s="125"/>
      <c r="H946" s="5"/>
      <c r="I946" s="140"/>
      <c r="J946" s="126"/>
      <c r="K946" s="121"/>
      <c r="L946" s="5"/>
      <c r="M946" s="140"/>
      <c r="N946" s="130"/>
      <c r="O946" s="125"/>
      <c r="P946" s="5"/>
      <c r="Q946" s="140"/>
      <c r="R946" s="126"/>
      <c r="S946" s="121"/>
      <c r="T946" s="5"/>
      <c r="U946" s="140"/>
      <c r="V946" s="130"/>
      <c r="W946" s="136"/>
      <c r="X946" s="5"/>
      <c r="Y946" s="140"/>
      <c r="Z946" s="126"/>
      <c r="AA946" s="171"/>
      <c r="AB946" s="5"/>
      <c r="AC946" s="140"/>
      <c r="AD946" s="130"/>
      <c r="AE946" s="136"/>
      <c r="AF946" s="5"/>
      <c r="AG946" s="140"/>
      <c r="AH946" s="126"/>
      <c r="AI946" s="155"/>
      <c r="AJ946" s="123"/>
      <c r="AK946" s="139"/>
      <c r="AL946" s="124"/>
      <c r="AM946" s="155">
        <f>VLOOKUP(C946,'9'!$B$2:$H$1187,3,FALSE)</f>
        <v>2.5810185185185186E-2</v>
      </c>
      <c r="AN946" s="123">
        <f>VLOOKUP(C946,'9'!$B$2:$H$1187,4,FALSE)</f>
        <v>156</v>
      </c>
      <c r="AO946" s="139">
        <f>VLOOKUP(AN946,Баллы!$A$2:$B$101,2)+AP946/2</f>
        <v>3.5</v>
      </c>
      <c r="AP946" s="124">
        <f>VLOOKUP(C946,'9'!$B$2:$H$1187,6,FALSE)</f>
        <v>5</v>
      </c>
      <c r="AQ946" s="122"/>
      <c r="AR946" s="123"/>
      <c r="AS946" s="139"/>
      <c r="AT946" s="124"/>
      <c r="AU946" s="122"/>
      <c r="AV946" s="123"/>
      <c r="AW946" s="139"/>
      <c r="AX946" s="124"/>
    </row>
    <row r="947" spans="1:50">
      <c r="A947" s="245">
        <f>IF(D947=0," ",RANK(D947,$D$3:$D$1041,0))</f>
        <v>809</v>
      </c>
      <c r="B947" s="246">
        <v>809</v>
      </c>
      <c r="C947" s="283" t="s">
        <v>5273</v>
      </c>
      <c r="D947" s="115">
        <f>I947+M947+Q947+U947+Y947+AC947+AG947+AK947+AO947+AW947+AS947</f>
        <v>3.5</v>
      </c>
      <c r="E947" s="115">
        <f>J947+N947+R947+V947+Z947+AD947+AH947+AL947+AP947+AX947+AT947</f>
        <v>5</v>
      </c>
      <c r="F947" s="119">
        <f>COUNTA(H947,L947,P947,T947,X947,AB947,AF947,AJ947,AN947,AV947,AR947)</f>
        <v>1</v>
      </c>
      <c r="G947" s="125"/>
      <c r="H947" s="5"/>
      <c r="I947" s="140"/>
      <c r="J947" s="126"/>
      <c r="K947" s="121"/>
      <c r="L947" s="5"/>
      <c r="M947" s="140"/>
      <c r="N947" s="130"/>
      <c r="O947" s="125"/>
      <c r="P947" s="5"/>
      <c r="Q947" s="140"/>
      <c r="R947" s="126"/>
      <c r="S947" s="121"/>
      <c r="T947" s="5"/>
      <c r="U947" s="140"/>
      <c r="V947" s="130"/>
      <c r="W947" s="136"/>
      <c r="X947" s="5"/>
      <c r="Y947" s="140"/>
      <c r="Z947" s="126"/>
      <c r="AA947" s="171"/>
      <c r="AB947" s="5"/>
      <c r="AC947" s="140"/>
      <c r="AD947" s="130"/>
      <c r="AE947" s="136"/>
      <c r="AF947" s="5"/>
      <c r="AG947" s="140"/>
      <c r="AH947" s="126"/>
      <c r="AI947" s="155"/>
      <c r="AJ947" s="123"/>
      <c r="AK947" s="139"/>
      <c r="AL947" s="124"/>
      <c r="AM947" s="155">
        <f>VLOOKUP(C947,'9'!$B$2:$H$1187,3,FALSE)</f>
        <v>2.5590277777777778E-2</v>
      </c>
      <c r="AN947" s="123">
        <f>VLOOKUP(C947,'9'!$B$2:$H$1187,4,FALSE)</f>
        <v>159</v>
      </c>
      <c r="AO947" s="139">
        <f>VLOOKUP(AN947,Баллы!$A$2:$B$101,2)+AP947/2</f>
        <v>3.5</v>
      </c>
      <c r="AP947" s="124">
        <f>VLOOKUP(C947,'9'!$B$2:$H$1187,6,FALSE)</f>
        <v>5</v>
      </c>
      <c r="AQ947" s="122"/>
      <c r="AR947" s="123"/>
      <c r="AS947" s="139"/>
      <c r="AT947" s="124"/>
      <c r="AU947" s="122"/>
      <c r="AV947" s="123"/>
      <c r="AW947" s="139"/>
      <c r="AX947" s="124"/>
    </row>
    <row r="948" spans="1:50">
      <c r="A948" s="245">
        <f>IF(D948=0," ",RANK(D948,$D$3:$D$1041,0))</f>
        <v>809</v>
      </c>
      <c r="B948" s="246">
        <v>809</v>
      </c>
      <c r="C948" s="283" t="s">
        <v>5275</v>
      </c>
      <c r="D948" s="115">
        <f>I948+M948+Q948+U948+Y948+AC948+AG948+AK948+AO948+AW948+AS948</f>
        <v>3.5</v>
      </c>
      <c r="E948" s="115">
        <f>J948+N948+R948+V948+Z948+AD948+AH948+AL948+AP948+AX948+AT948</f>
        <v>5</v>
      </c>
      <c r="F948" s="119">
        <f>COUNTA(H948,L948,P948,T948,X948,AB948,AF948,AJ948,AN948,AV948,AR948)</f>
        <v>1</v>
      </c>
      <c r="G948" s="125"/>
      <c r="H948" s="5"/>
      <c r="I948" s="140"/>
      <c r="J948" s="126"/>
      <c r="K948" s="121"/>
      <c r="L948" s="5"/>
      <c r="M948" s="140"/>
      <c r="N948" s="130"/>
      <c r="O948" s="125"/>
      <c r="P948" s="5"/>
      <c r="Q948" s="140"/>
      <c r="R948" s="126"/>
      <c r="S948" s="121"/>
      <c r="T948" s="5"/>
      <c r="U948" s="140"/>
      <c r="V948" s="130"/>
      <c r="W948" s="136"/>
      <c r="X948" s="5"/>
      <c r="Y948" s="140"/>
      <c r="Z948" s="126"/>
      <c r="AA948" s="171"/>
      <c r="AB948" s="5"/>
      <c r="AC948" s="140"/>
      <c r="AD948" s="130"/>
      <c r="AE948" s="136"/>
      <c r="AF948" s="5"/>
      <c r="AG948" s="140"/>
      <c r="AH948" s="126"/>
      <c r="AI948" s="155"/>
      <c r="AJ948" s="123"/>
      <c r="AK948" s="139"/>
      <c r="AL948" s="124"/>
      <c r="AM948" s="155">
        <f>VLOOKUP(C948,'9'!$B$2:$H$1187,3,FALSE)</f>
        <v>2.673611111111111E-2</v>
      </c>
      <c r="AN948" s="123">
        <f>VLOOKUP(C948,'9'!$B$2:$H$1187,4,FALSE)</f>
        <v>160</v>
      </c>
      <c r="AO948" s="139">
        <f>VLOOKUP(AN948,Баллы!$A$2:$B$101,2)+AP948/2</f>
        <v>3.5</v>
      </c>
      <c r="AP948" s="124">
        <f>VLOOKUP(C948,'9'!$B$2:$H$1187,6,FALSE)</f>
        <v>5</v>
      </c>
      <c r="AQ948" s="122"/>
      <c r="AR948" s="123"/>
      <c r="AS948" s="139"/>
      <c r="AT948" s="124"/>
      <c r="AU948" s="122"/>
      <c r="AV948" s="123"/>
      <c r="AW948" s="139"/>
      <c r="AX948" s="124"/>
    </row>
    <row r="949" spans="1:50">
      <c r="A949" s="245">
        <f>IF(D949=0," ",RANK(D949,$D$3:$D$1041,0))</f>
        <v>809</v>
      </c>
      <c r="B949" s="246">
        <v>809</v>
      </c>
      <c r="C949" s="283" t="s">
        <v>5276</v>
      </c>
      <c r="D949" s="115">
        <f>I949+M949+Q949+U949+Y949+AC949+AG949+AK949+AO949+AW949+AS949</f>
        <v>3.5</v>
      </c>
      <c r="E949" s="115">
        <f>J949+N949+R949+V949+Z949+AD949+AH949+AL949+AP949+AX949+AT949</f>
        <v>5</v>
      </c>
      <c r="F949" s="119">
        <f>COUNTA(H949,L949,P949,T949,X949,AB949,AF949,AJ949,AN949,AV949,AR949)</f>
        <v>1</v>
      </c>
      <c r="G949" s="125"/>
      <c r="H949" s="5"/>
      <c r="I949" s="140"/>
      <c r="J949" s="126"/>
      <c r="K949" s="121"/>
      <c r="L949" s="5"/>
      <c r="M949" s="140"/>
      <c r="N949" s="130"/>
      <c r="O949" s="125"/>
      <c r="P949" s="5"/>
      <c r="Q949" s="140"/>
      <c r="R949" s="126"/>
      <c r="S949" s="121"/>
      <c r="T949" s="5"/>
      <c r="U949" s="140"/>
      <c r="V949" s="130"/>
      <c r="W949" s="136"/>
      <c r="X949" s="5"/>
      <c r="Y949" s="140"/>
      <c r="Z949" s="126"/>
      <c r="AA949" s="171"/>
      <c r="AB949" s="5"/>
      <c r="AC949" s="140"/>
      <c r="AD949" s="130"/>
      <c r="AE949" s="136"/>
      <c r="AF949" s="5"/>
      <c r="AG949" s="140"/>
      <c r="AH949" s="126"/>
      <c r="AI949" s="155"/>
      <c r="AJ949" s="123"/>
      <c r="AK949" s="139"/>
      <c r="AL949" s="124"/>
      <c r="AM949" s="155">
        <f>VLOOKUP(C949,'9'!$B$2:$H$1187,3,FALSE)</f>
        <v>2.6504629629629628E-2</v>
      </c>
      <c r="AN949" s="123">
        <f>VLOOKUP(C949,'9'!$B$2:$H$1187,4,FALSE)</f>
        <v>161</v>
      </c>
      <c r="AO949" s="139">
        <f>VLOOKUP(AN949,Баллы!$A$2:$B$101,2)+AP949/2</f>
        <v>3.5</v>
      </c>
      <c r="AP949" s="124">
        <f>VLOOKUP(C949,'9'!$B$2:$H$1187,6,FALSE)</f>
        <v>5</v>
      </c>
      <c r="AQ949" s="122"/>
      <c r="AR949" s="123"/>
      <c r="AS949" s="139"/>
      <c r="AT949" s="124"/>
      <c r="AU949" s="122"/>
      <c r="AV949" s="123"/>
      <c r="AW949" s="139"/>
      <c r="AX949" s="124"/>
    </row>
    <row r="950" spans="1:50">
      <c r="A950" s="245">
        <f>IF(D950=0," ",RANK(D950,$D$3:$D$1041,0))</f>
        <v>809</v>
      </c>
      <c r="B950" s="246">
        <v>809</v>
      </c>
      <c r="C950" s="283" t="s">
        <v>5278</v>
      </c>
      <c r="D950" s="115">
        <f>I950+M950+Q950+U950+Y950+AC950+AG950+AK950+AO950+AW950+AS950</f>
        <v>3.5</v>
      </c>
      <c r="E950" s="115">
        <f>J950+N950+R950+V950+Z950+AD950+AH950+AL950+AP950+AX950+AT950</f>
        <v>5</v>
      </c>
      <c r="F950" s="119">
        <f>COUNTA(H950,L950,P950,T950,X950,AB950,AF950,AJ950,AN950,AV950,AR950)</f>
        <v>1</v>
      </c>
      <c r="G950" s="125"/>
      <c r="H950" s="5"/>
      <c r="I950" s="140"/>
      <c r="J950" s="126"/>
      <c r="K950" s="121"/>
      <c r="L950" s="5"/>
      <c r="M950" s="140"/>
      <c r="N950" s="130"/>
      <c r="O950" s="125"/>
      <c r="P950" s="5"/>
      <c r="Q950" s="140"/>
      <c r="R950" s="126"/>
      <c r="S950" s="121"/>
      <c r="T950" s="5"/>
      <c r="U950" s="140"/>
      <c r="V950" s="130"/>
      <c r="W950" s="136"/>
      <c r="X950" s="5"/>
      <c r="Y950" s="140"/>
      <c r="Z950" s="126"/>
      <c r="AA950" s="171"/>
      <c r="AB950" s="5"/>
      <c r="AC950" s="140"/>
      <c r="AD950" s="130"/>
      <c r="AE950" s="136"/>
      <c r="AF950" s="5"/>
      <c r="AG950" s="140"/>
      <c r="AH950" s="126"/>
      <c r="AI950" s="155"/>
      <c r="AJ950" s="123"/>
      <c r="AK950" s="139"/>
      <c r="AL950" s="124"/>
      <c r="AM950" s="155">
        <f>VLOOKUP(C950,'9'!$B$2:$H$1187,3,FALSE)</f>
        <v>2.5763888888888888E-2</v>
      </c>
      <c r="AN950" s="123">
        <f>VLOOKUP(C950,'9'!$B$2:$H$1187,4,FALSE)</f>
        <v>162</v>
      </c>
      <c r="AO950" s="139">
        <f>VLOOKUP(AN950,Баллы!$A$2:$B$101,2)+AP950/2</f>
        <v>3.5</v>
      </c>
      <c r="AP950" s="124">
        <f>VLOOKUP(C950,'9'!$B$2:$H$1187,6,FALSE)</f>
        <v>5</v>
      </c>
      <c r="AQ950" s="122"/>
      <c r="AR950" s="123"/>
      <c r="AS950" s="139"/>
      <c r="AT950" s="124"/>
      <c r="AU950" s="122"/>
      <c r="AV950" s="123"/>
      <c r="AW950" s="139"/>
      <c r="AX950" s="124"/>
    </row>
    <row r="951" spans="1:50">
      <c r="A951" s="245">
        <f>IF(D951=0," ",RANK(D951,$D$3:$D$1041,0))</f>
        <v>809</v>
      </c>
      <c r="B951" s="246">
        <v>809</v>
      </c>
      <c r="C951" s="283" t="s">
        <v>5279</v>
      </c>
      <c r="D951" s="115">
        <f>I951+M951+Q951+U951+Y951+AC951+AG951+AK951+AO951+AW951+AS951</f>
        <v>3.5</v>
      </c>
      <c r="E951" s="115">
        <f>J951+N951+R951+V951+Z951+AD951+AH951+AL951+AP951+AX951+AT951</f>
        <v>5</v>
      </c>
      <c r="F951" s="119">
        <f>COUNTA(H951,L951,P951,T951,X951,AB951,AF951,AJ951,AN951,AV951,AR951)</f>
        <v>1</v>
      </c>
      <c r="G951" s="125"/>
      <c r="H951" s="5"/>
      <c r="I951" s="140"/>
      <c r="J951" s="126"/>
      <c r="K951" s="121"/>
      <c r="L951" s="5"/>
      <c r="M951" s="140"/>
      <c r="N951" s="130"/>
      <c r="O951" s="125"/>
      <c r="P951" s="5"/>
      <c r="Q951" s="140"/>
      <c r="R951" s="126"/>
      <c r="S951" s="121"/>
      <c r="T951" s="5"/>
      <c r="U951" s="140"/>
      <c r="V951" s="130"/>
      <c r="W951" s="136"/>
      <c r="X951" s="5"/>
      <c r="Y951" s="140"/>
      <c r="Z951" s="126"/>
      <c r="AA951" s="171"/>
      <c r="AB951" s="5"/>
      <c r="AC951" s="140"/>
      <c r="AD951" s="130"/>
      <c r="AE951" s="136"/>
      <c r="AF951" s="5"/>
      <c r="AG951" s="140"/>
      <c r="AH951" s="126"/>
      <c r="AI951" s="155"/>
      <c r="AJ951" s="123"/>
      <c r="AK951" s="139"/>
      <c r="AL951" s="124"/>
      <c r="AM951" s="155">
        <f>VLOOKUP(C951,'9'!$B$2:$H$1187,3,FALSE)</f>
        <v>2.6018518518518517E-2</v>
      </c>
      <c r="AN951" s="123">
        <f>VLOOKUP(C951,'9'!$B$2:$H$1187,4,FALSE)</f>
        <v>163</v>
      </c>
      <c r="AO951" s="139">
        <f>VLOOKUP(AN951,Баллы!$A$2:$B$101,2)+AP951/2</f>
        <v>3.5</v>
      </c>
      <c r="AP951" s="124">
        <f>VLOOKUP(C951,'9'!$B$2:$H$1187,6,FALSE)</f>
        <v>5</v>
      </c>
      <c r="AQ951" s="122"/>
      <c r="AR951" s="123"/>
      <c r="AS951" s="139"/>
      <c r="AT951" s="124"/>
      <c r="AU951" s="122"/>
      <c r="AV951" s="123"/>
      <c r="AW951" s="139"/>
      <c r="AX951" s="124"/>
    </row>
    <row r="952" spans="1:50">
      <c r="A952" s="245">
        <f>IF(D952=0," ",RANK(D952,$D$3:$D$1041,0))</f>
        <v>809</v>
      </c>
      <c r="B952" s="246">
        <v>809</v>
      </c>
      <c r="C952" s="283" t="s">
        <v>5280</v>
      </c>
      <c r="D952" s="115">
        <f>I952+M952+Q952+U952+Y952+AC952+AG952+AK952+AO952+AW952+AS952</f>
        <v>3.5</v>
      </c>
      <c r="E952" s="115">
        <f>J952+N952+R952+V952+Z952+AD952+AH952+AL952+AP952+AX952+AT952</f>
        <v>5</v>
      </c>
      <c r="F952" s="119">
        <f>COUNTA(H952,L952,P952,T952,X952,AB952,AF952,AJ952,AN952,AV952,AR952)</f>
        <v>1</v>
      </c>
      <c r="G952" s="125"/>
      <c r="H952" s="5"/>
      <c r="I952" s="140"/>
      <c r="J952" s="126"/>
      <c r="K952" s="121"/>
      <c r="L952" s="5"/>
      <c r="M952" s="140"/>
      <c r="N952" s="130"/>
      <c r="O952" s="125"/>
      <c r="P952" s="5"/>
      <c r="Q952" s="140"/>
      <c r="R952" s="126"/>
      <c r="S952" s="121"/>
      <c r="T952" s="5"/>
      <c r="U952" s="140"/>
      <c r="V952" s="130"/>
      <c r="W952" s="136"/>
      <c r="X952" s="5"/>
      <c r="Y952" s="140"/>
      <c r="Z952" s="126"/>
      <c r="AA952" s="171"/>
      <c r="AB952" s="5"/>
      <c r="AC952" s="140"/>
      <c r="AD952" s="130"/>
      <c r="AE952" s="136"/>
      <c r="AF952" s="5"/>
      <c r="AG952" s="140"/>
      <c r="AH952" s="126"/>
      <c r="AI952" s="155"/>
      <c r="AJ952" s="123"/>
      <c r="AK952" s="139"/>
      <c r="AL952" s="124"/>
      <c r="AM952" s="155">
        <f>VLOOKUP(C952,'9'!$B$2:$H$1187,3,FALSE)</f>
        <v>2.5972222222222223E-2</v>
      </c>
      <c r="AN952" s="123">
        <f>VLOOKUP(C952,'9'!$B$2:$H$1187,4,FALSE)</f>
        <v>164</v>
      </c>
      <c r="AO952" s="139">
        <f>VLOOKUP(AN952,Баллы!$A$2:$B$101,2)+AP952/2</f>
        <v>3.5</v>
      </c>
      <c r="AP952" s="124">
        <f>VLOOKUP(C952,'9'!$B$2:$H$1187,6,FALSE)</f>
        <v>5</v>
      </c>
      <c r="AQ952" s="122"/>
      <c r="AR952" s="123"/>
      <c r="AS952" s="139"/>
      <c r="AT952" s="124"/>
      <c r="AU952" s="122"/>
      <c r="AV952" s="123"/>
      <c r="AW952" s="139"/>
      <c r="AX952" s="124"/>
    </row>
    <row r="953" spans="1:50">
      <c r="A953" s="245">
        <f>IF(D953=0," ",RANK(D953,$D$3:$D$1041,0))</f>
        <v>809</v>
      </c>
      <c r="B953" s="246">
        <v>809</v>
      </c>
      <c r="C953" s="283" t="s">
        <v>5282</v>
      </c>
      <c r="D953" s="115">
        <f>I953+M953+Q953+U953+Y953+AC953+AG953+AK953+AO953+AW953+AS953</f>
        <v>3.5</v>
      </c>
      <c r="E953" s="115">
        <f>J953+N953+R953+V953+Z953+AD953+AH953+AL953+AP953+AX953+AT953</f>
        <v>5</v>
      </c>
      <c r="F953" s="119">
        <f>COUNTA(H953,L953,P953,T953,X953,AB953,AF953,AJ953,AN953,AV953,AR953)</f>
        <v>1</v>
      </c>
      <c r="G953" s="125"/>
      <c r="H953" s="5"/>
      <c r="I953" s="140"/>
      <c r="J953" s="126"/>
      <c r="K953" s="121"/>
      <c r="L953" s="5"/>
      <c r="M953" s="140"/>
      <c r="N953" s="130"/>
      <c r="O953" s="125"/>
      <c r="P953" s="5"/>
      <c r="Q953" s="140"/>
      <c r="R953" s="126"/>
      <c r="S953" s="121"/>
      <c r="T953" s="5"/>
      <c r="U953" s="140"/>
      <c r="V953" s="130"/>
      <c r="W953" s="136"/>
      <c r="X953" s="5"/>
      <c r="Y953" s="140"/>
      <c r="Z953" s="126"/>
      <c r="AA953" s="171"/>
      <c r="AB953" s="5"/>
      <c r="AC953" s="140"/>
      <c r="AD953" s="130"/>
      <c r="AE953" s="136"/>
      <c r="AF953" s="5"/>
      <c r="AG953" s="140"/>
      <c r="AH953" s="126"/>
      <c r="AI953" s="155"/>
      <c r="AJ953" s="123"/>
      <c r="AK953" s="139"/>
      <c r="AL953" s="124"/>
      <c r="AM953" s="155">
        <f>VLOOKUP(C953,'9'!$B$2:$H$1187,3,FALSE)</f>
        <v>2.6099537037037036E-2</v>
      </c>
      <c r="AN953" s="123">
        <f>VLOOKUP(C953,'9'!$B$2:$H$1187,4,FALSE)</f>
        <v>165</v>
      </c>
      <c r="AO953" s="139">
        <f>VLOOKUP(AN953,Баллы!$A$2:$B$101,2)+AP953/2</f>
        <v>3.5</v>
      </c>
      <c r="AP953" s="124">
        <f>VLOOKUP(C953,'9'!$B$2:$H$1187,6,FALSE)</f>
        <v>5</v>
      </c>
      <c r="AQ953" s="122"/>
      <c r="AR953" s="123"/>
      <c r="AS953" s="139"/>
      <c r="AT953" s="124"/>
      <c r="AU953" s="122"/>
      <c r="AV953" s="123"/>
      <c r="AW953" s="139"/>
      <c r="AX953" s="124"/>
    </row>
    <row r="954" spans="1:50">
      <c r="A954" s="245">
        <f>IF(D954=0," ",RANK(D954,$D$3:$D$1041,0))</f>
        <v>809</v>
      </c>
      <c r="B954" s="246">
        <v>809</v>
      </c>
      <c r="C954" s="283" t="s">
        <v>5284</v>
      </c>
      <c r="D954" s="115">
        <f>I954+M954+Q954+U954+Y954+AC954+AG954+AK954+AO954+AW954+AS954</f>
        <v>3.5</v>
      </c>
      <c r="E954" s="115">
        <f>J954+N954+R954+V954+Z954+AD954+AH954+AL954+AP954+AX954+AT954</f>
        <v>5</v>
      </c>
      <c r="F954" s="119">
        <f>COUNTA(H954,L954,P954,T954,X954,AB954,AF954,AJ954,AN954,AV954,AR954)</f>
        <v>1</v>
      </c>
      <c r="G954" s="125"/>
      <c r="H954" s="5"/>
      <c r="I954" s="140"/>
      <c r="J954" s="126"/>
      <c r="K954" s="121"/>
      <c r="L954" s="5"/>
      <c r="M954" s="140"/>
      <c r="N954" s="130"/>
      <c r="O954" s="125"/>
      <c r="P954" s="5"/>
      <c r="Q954" s="140"/>
      <c r="R954" s="126"/>
      <c r="S954" s="121"/>
      <c r="T954" s="5"/>
      <c r="U954" s="140"/>
      <c r="V954" s="130"/>
      <c r="W954" s="136"/>
      <c r="X954" s="5"/>
      <c r="Y954" s="140"/>
      <c r="Z954" s="126"/>
      <c r="AA954" s="171"/>
      <c r="AB954" s="5"/>
      <c r="AC954" s="140"/>
      <c r="AD954" s="130"/>
      <c r="AE954" s="136"/>
      <c r="AF954" s="5"/>
      <c r="AG954" s="140"/>
      <c r="AH954" s="126"/>
      <c r="AI954" s="155"/>
      <c r="AJ954" s="123"/>
      <c r="AK954" s="139"/>
      <c r="AL954" s="124"/>
      <c r="AM954" s="155">
        <f>VLOOKUP(C954,'9'!$B$2:$H$1187,3,FALSE)</f>
        <v>2.6030092592592594E-2</v>
      </c>
      <c r="AN954" s="123">
        <f>VLOOKUP(C954,'9'!$B$2:$H$1187,4,FALSE)</f>
        <v>166</v>
      </c>
      <c r="AO954" s="139">
        <f>VLOOKUP(AN954,Баллы!$A$2:$B$101,2)+AP954/2</f>
        <v>3.5</v>
      </c>
      <c r="AP954" s="124">
        <f>VLOOKUP(C954,'9'!$B$2:$H$1187,6,FALSE)</f>
        <v>5</v>
      </c>
      <c r="AQ954" s="122"/>
      <c r="AR954" s="123"/>
      <c r="AS954" s="139"/>
      <c r="AT954" s="124"/>
      <c r="AU954" s="122"/>
      <c r="AV954" s="123"/>
      <c r="AW954" s="139"/>
      <c r="AX954" s="124"/>
    </row>
    <row r="955" spans="1:50">
      <c r="A955" s="245">
        <f>IF(D955=0," ",RANK(D955,$D$3:$D$1041,0))</f>
        <v>809</v>
      </c>
      <c r="B955" s="246">
        <v>809</v>
      </c>
      <c r="C955" s="283" t="s">
        <v>5290</v>
      </c>
      <c r="D955" s="115">
        <f>I955+M955+Q955+U955+Y955+AC955+AG955+AK955+AO955+AW955+AS955</f>
        <v>3.5</v>
      </c>
      <c r="E955" s="115">
        <f>J955+N955+R955+V955+Z955+AD955+AH955+AL955+AP955+AX955+AT955</f>
        <v>5</v>
      </c>
      <c r="F955" s="119">
        <f>COUNTA(H955,L955,P955,T955,X955,AB955,AF955,AJ955,AN955,AV955,AR955)</f>
        <v>1</v>
      </c>
      <c r="G955" s="125"/>
      <c r="H955" s="5"/>
      <c r="I955" s="140"/>
      <c r="J955" s="126"/>
      <c r="K955" s="121"/>
      <c r="L955" s="5"/>
      <c r="M955" s="140"/>
      <c r="N955" s="130"/>
      <c r="O955" s="125"/>
      <c r="P955" s="5"/>
      <c r="Q955" s="140"/>
      <c r="R955" s="126"/>
      <c r="S955" s="121"/>
      <c r="T955" s="5"/>
      <c r="U955" s="140"/>
      <c r="V955" s="130"/>
      <c r="W955" s="136"/>
      <c r="X955" s="5"/>
      <c r="Y955" s="140"/>
      <c r="Z955" s="126"/>
      <c r="AA955" s="171"/>
      <c r="AB955" s="5"/>
      <c r="AC955" s="140"/>
      <c r="AD955" s="130"/>
      <c r="AE955" s="136"/>
      <c r="AF955" s="5"/>
      <c r="AG955" s="140"/>
      <c r="AH955" s="126"/>
      <c r="AI955" s="155"/>
      <c r="AJ955" s="123"/>
      <c r="AK955" s="139"/>
      <c r="AL955" s="124"/>
      <c r="AM955" s="155">
        <f>VLOOKUP(C955,'9'!$B$2:$H$1187,3,FALSE)</f>
        <v>2.5833333333333333E-2</v>
      </c>
      <c r="AN955" s="123">
        <f>VLOOKUP(C955,'9'!$B$2:$H$1187,4,FALSE)</f>
        <v>169</v>
      </c>
      <c r="AO955" s="139">
        <f>VLOOKUP(AN955,Баллы!$A$2:$B$101,2)+AP955/2</f>
        <v>3.5</v>
      </c>
      <c r="AP955" s="124">
        <f>VLOOKUP(C955,'9'!$B$2:$H$1187,6,FALSE)</f>
        <v>5</v>
      </c>
      <c r="AQ955" s="122"/>
      <c r="AR955" s="123"/>
      <c r="AS955" s="139"/>
      <c r="AT955" s="124"/>
      <c r="AU955" s="122"/>
      <c r="AV955" s="123"/>
      <c r="AW955" s="139"/>
      <c r="AX955" s="124"/>
    </row>
    <row r="956" spans="1:50">
      <c r="A956" s="245">
        <f>IF(D956=0," ",RANK(D956,$D$3:$D$1041,0))</f>
        <v>809</v>
      </c>
      <c r="B956" s="246">
        <v>809</v>
      </c>
      <c r="C956" s="283" t="s">
        <v>5294</v>
      </c>
      <c r="D956" s="115">
        <f>I956+M956+Q956+U956+Y956+AC956+AG956+AK956+AO956+AW956+AS956</f>
        <v>3.5</v>
      </c>
      <c r="E956" s="115">
        <f>J956+N956+R956+V956+Z956+AD956+AH956+AL956+AP956+AX956+AT956</f>
        <v>5</v>
      </c>
      <c r="F956" s="119">
        <f>COUNTA(H956,L956,P956,T956,X956,AB956,AF956,AJ956,AN956,AV956,AR956)</f>
        <v>1</v>
      </c>
      <c r="G956" s="125"/>
      <c r="H956" s="5"/>
      <c r="I956" s="140"/>
      <c r="J956" s="126"/>
      <c r="K956" s="121"/>
      <c r="L956" s="5"/>
      <c r="M956" s="140"/>
      <c r="N956" s="130"/>
      <c r="O956" s="125"/>
      <c r="P956" s="5"/>
      <c r="Q956" s="140"/>
      <c r="R956" s="126"/>
      <c r="S956" s="121"/>
      <c r="T956" s="5"/>
      <c r="U956" s="140"/>
      <c r="V956" s="130"/>
      <c r="W956" s="136"/>
      <c r="X956" s="5"/>
      <c r="Y956" s="140"/>
      <c r="Z956" s="126"/>
      <c r="AA956" s="171"/>
      <c r="AB956" s="5"/>
      <c r="AC956" s="140"/>
      <c r="AD956" s="130"/>
      <c r="AE956" s="136"/>
      <c r="AF956" s="5"/>
      <c r="AG956" s="140"/>
      <c r="AH956" s="126"/>
      <c r="AI956" s="155"/>
      <c r="AJ956" s="123"/>
      <c r="AK956" s="139"/>
      <c r="AL956" s="124"/>
      <c r="AM956" s="155">
        <f>VLOOKUP(C956,'9'!$B$2:$H$1187,3,FALSE)</f>
        <v>2.6331018518518517E-2</v>
      </c>
      <c r="AN956" s="123">
        <f>VLOOKUP(C956,'9'!$B$2:$H$1187,4,FALSE)</f>
        <v>171</v>
      </c>
      <c r="AO956" s="139">
        <f>VLOOKUP(AN956,Баллы!$A$2:$B$101,2)+AP956/2</f>
        <v>3.5</v>
      </c>
      <c r="AP956" s="124">
        <f>VLOOKUP(C956,'9'!$B$2:$H$1187,6,FALSE)</f>
        <v>5</v>
      </c>
      <c r="AQ956" s="122"/>
      <c r="AR956" s="123"/>
      <c r="AS956" s="139"/>
      <c r="AT956" s="124"/>
      <c r="AU956" s="122"/>
      <c r="AV956" s="123"/>
      <c r="AW956" s="139"/>
      <c r="AX956" s="124"/>
    </row>
    <row r="957" spans="1:50">
      <c r="A957" s="245">
        <f>IF(D957=0," ",RANK(D957,$D$3:$D$1041,0))</f>
        <v>809</v>
      </c>
      <c r="B957" s="246">
        <v>809</v>
      </c>
      <c r="C957" s="283" t="s">
        <v>5296</v>
      </c>
      <c r="D957" s="115">
        <f>I957+M957+Q957+U957+Y957+AC957+AG957+AK957+AO957+AW957+AS957</f>
        <v>3.5</v>
      </c>
      <c r="E957" s="115">
        <f>J957+N957+R957+V957+Z957+AD957+AH957+AL957+AP957+AX957+AT957</f>
        <v>5</v>
      </c>
      <c r="F957" s="119">
        <f>COUNTA(H957,L957,P957,T957,X957,AB957,AF957,AJ957,AN957,AV957,AR957)</f>
        <v>1</v>
      </c>
      <c r="G957" s="125"/>
      <c r="H957" s="5"/>
      <c r="I957" s="140"/>
      <c r="J957" s="126"/>
      <c r="K957" s="121"/>
      <c r="L957" s="5"/>
      <c r="M957" s="140"/>
      <c r="N957" s="130"/>
      <c r="O957" s="125"/>
      <c r="P957" s="5"/>
      <c r="Q957" s="140"/>
      <c r="R957" s="126"/>
      <c r="S957" s="121"/>
      <c r="T957" s="5"/>
      <c r="U957" s="140"/>
      <c r="V957" s="130"/>
      <c r="W957" s="136"/>
      <c r="X957" s="5"/>
      <c r="Y957" s="140"/>
      <c r="Z957" s="126"/>
      <c r="AA957" s="171"/>
      <c r="AB957" s="5"/>
      <c r="AC957" s="140"/>
      <c r="AD957" s="130"/>
      <c r="AE957" s="136"/>
      <c r="AF957" s="5"/>
      <c r="AG957" s="140"/>
      <c r="AH957" s="126"/>
      <c r="AI957" s="155"/>
      <c r="AJ957" s="123"/>
      <c r="AK957" s="139"/>
      <c r="AL957" s="124"/>
      <c r="AM957" s="155">
        <f>VLOOKUP(C957,'9'!$B$2:$H$1187,3,FALSE)</f>
        <v>2.6226851851851852E-2</v>
      </c>
      <c r="AN957" s="123">
        <f>VLOOKUP(C957,'9'!$B$2:$H$1187,4,FALSE)</f>
        <v>172</v>
      </c>
      <c r="AO957" s="139">
        <f>VLOOKUP(AN957,Баллы!$A$2:$B$101,2)+AP957/2</f>
        <v>3.5</v>
      </c>
      <c r="AP957" s="124">
        <f>VLOOKUP(C957,'9'!$B$2:$H$1187,6,FALSE)</f>
        <v>5</v>
      </c>
      <c r="AQ957" s="122"/>
      <c r="AR957" s="123"/>
      <c r="AS957" s="139"/>
      <c r="AT957" s="124"/>
      <c r="AU957" s="122"/>
      <c r="AV957" s="123"/>
      <c r="AW957" s="139"/>
      <c r="AX957" s="124"/>
    </row>
    <row r="958" spans="1:50">
      <c r="A958" s="245">
        <f>IF(D958=0," ",RANK(D958,$D$3:$D$1041,0))</f>
        <v>809</v>
      </c>
      <c r="B958" s="246">
        <v>809</v>
      </c>
      <c r="C958" s="283" t="s">
        <v>5297</v>
      </c>
      <c r="D958" s="115">
        <f>I958+M958+Q958+U958+Y958+AC958+AG958+AK958+AO958+AW958+AS958</f>
        <v>3.5</v>
      </c>
      <c r="E958" s="115">
        <f>J958+N958+R958+V958+Z958+AD958+AH958+AL958+AP958+AX958+AT958</f>
        <v>5</v>
      </c>
      <c r="F958" s="119">
        <f>COUNTA(H958,L958,P958,T958,X958,AB958,AF958,AJ958,AN958,AV958,AR958)</f>
        <v>1</v>
      </c>
      <c r="G958" s="125"/>
      <c r="H958" s="5"/>
      <c r="I958" s="140"/>
      <c r="J958" s="126"/>
      <c r="K958" s="121"/>
      <c r="L958" s="5"/>
      <c r="M958" s="140"/>
      <c r="N958" s="130"/>
      <c r="O958" s="125"/>
      <c r="P958" s="5"/>
      <c r="Q958" s="140"/>
      <c r="R958" s="126"/>
      <c r="S958" s="121"/>
      <c r="T958" s="5"/>
      <c r="U958" s="140"/>
      <c r="V958" s="130"/>
      <c r="W958" s="136"/>
      <c r="X958" s="5"/>
      <c r="Y958" s="140"/>
      <c r="Z958" s="126"/>
      <c r="AA958" s="171"/>
      <c r="AB958" s="5"/>
      <c r="AC958" s="140"/>
      <c r="AD958" s="130"/>
      <c r="AE958" s="136"/>
      <c r="AF958" s="5"/>
      <c r="AG958" s="140"/>
      <c r="AH958" s="126"/>
      <c r="AI958" s="155"/>
      <c r="AJ958" s="123"/>
      <c r="AK958" s="139"/>
      <c r="AL958" s="124"/>
      <c r="AM958" s="155">
        <f>VLOOKUP(C958,'9'!$B$2:$H$1187,3,FALSE)</f>
        <v>2.6782407407407408E-2</v>
      </c>
      <c r="AN958" s="123">
        <f>VLOOKUP(C958,'9'!$B$2:$H$1187,4,FALSE)</f>
        <v>173</v>
      </c>
      <c r="AO958" s="139">
        <f>VLOOKUP(AN958,Баллы!$A$2:$B$101,2)+AP958/2</f>
        <v>3.5</v>
      </c>
      <c r="AP958" s="124">
        <f>VLOOKUP(C958,'9'!$B$2:$H$1187,6,FALSE)</f>
        <v>5</v>
      </c>
      <c r="AQ958" s="122"/>
      <c r="AR958" s="123"/>
      <c r="AS958" s="139"/>
      <c r="AT958" s="124"/>
      <c r="AU958" s="122"/>
      <c r="AV958" s="123"/>
      <c r="AW958" s="139"/>
      <c r="AX958" s="124"/>
    </row>
    <row r="959" spans="1:50">
      <c r="A959" s="245">
        <f>IF(D959=0," ",RANK(D959,$D$3:$D$1041,0))</f>
        <v>809</v>
      </c>
      <c r="B959" s="246">
        <v>809</v>
      </c>
      <c r="C959" s="283" t="s">
        <v>5299</v>
      </c>
      <c r="D959" s="115">
        <f>I959+M959+Q959+U959+Y959+AC959+AG959+AK959+AO959+AW959+AS959</f>
        <v>3.5</v>
      </c>
      <c r="E959" s="115">
        <f>J959+N959+R959+V959+Z959+AD959+AH959+AL959+AP959+AX959+AT959</f>
        <v>5</v>
      </c>
      <c r="F959" s="119">
        <f>COUNTA(H959,L959,P959,T959,X959,AB959,AF959,AJ959,AN959,AV959,AR959)</f>
        <v>1</v>
      </c>
      <c r="G959" s="125"/>
      <c r="H959" s="5"/>
      <c r="I959" s="140"/>
      <c r="J959" s="126"/>
      <c r="K959" s="121"/>
      <c r="L959" s="5"/>
      <c r="M959" s="140"/>
      <c r="N959" s="130"/>
      <c r="O959" s="125"/>
      <c r="P959" s="5"/>
      <c r="Q959" s="140"/>
      <c r="R959" s="126"/>
      <c r="S959" s="121"/>
      <c r="T959" s="5"/>
      <c r="U959" s="140"/>
      <c r="V959" s="130"/>
      <c r="W959" s="136"/>
      <c r="X959" s="5"/>
      <c r="Y959" s="140"/>
      <c r="Z959" s="126"/>
      <c r="AA959" s="171"/>
      <c r="AB959" s="5"/>
      <c r="AC959" s="140"/>
      <c r="AD959" s="130"/>
      <c r="AE959" s="136"/>
      <c r="AF959" s="5"/>
      <c r="AG959" s="140"/>
      <c r="AH959" s="126"/>
      <c r="AI959" s="155"/>
      <c r="AJ959" s="123"/>
      <c r="AK959" s="139"/>
      <c r="AL959" s="124"/>
      <c r="AM959" s="155">
        <f>VLOOKUP(C959,'9'!$B$2:$H$1187,3,FALSE)</f>
        <v>2.6481481481481481E-2</v>
      </c>
      <c r="AN959" s="123">
        <f>VLOOKUP(C959,'9'!$B$2:$H$1187,4,FALSE)</f>
        <v>174</v>
      </c>
      <c r="AO959" s="139">
        <f>VLOOKUP(AN959,Баллы!$A$2:$B$101,2)+AP959/2</f>
        <v>3.5</v>
      </c>
      <c r="AP959" s="124">
        <f>VLOOKUP(C959,'9'!$B$2:$H$1187,6,FALSE)</f>
        <v>5</v>
      </c>
      <c r="AQ959" s="122"/>
      <c r="AR959" s="123"/>
      <c r="AS959" s="139"/>
      <c r="AT959" s="124"/>
      <c r="AU959" s="122"/>
      <c r="AV959" s="123"/>
      <c r="AW959" s="139"/>
      <c r="AX959" s="124"/>
    </row>
    <row r="960" spans="1:50">
      <c r="A960" s="245">
        <f>IF(D960=0," ",RANK(D960,$D$3:$D$1041,0))</f>
        <v>809</v>
      </c>
      <c r="B960" s="246">
        <v>809</v>
      </c>
      <c r="C960" s="283" t="s">
        <v>5302</v>
      </c>
      <c r="D960" s="115">
        <f>I960+M960+Q960+U960+Y960+AC960+AG960+AK960+AO960+AW960+AS960</f>
        <v>3.5</v>
      </c>
      <c r="E960" s="115">
        <f>J960+N960+R960+V960+Z960+AD960+AH960+AL960+AP960+AX960+AT960</f>
        <v>5</v>
      </c>
      <c r="F960" s="119">
        <f>COUNTA(H960,L960,P960,T960,X960,AB960,AF960,AJ960,AN960,AV960,AR960)</f>
        <v>1</v>
      </c>
      <c r="G960" s="125"/>
      <c r="H960" s="5"/>
      <c r="I960" s="140"/>
      <c r="J960" s="126"/>
      <c r="K960" s="121"/>
      <c r="L960" s="5"/>
      <c r="M960" s="140"/>
      <c r="N960" s="130"/>
      <c r="O960" s="125"/>
      <c r="P960" s="5"/>
      <c r="Q960" s="140"/>
      <c r="R960" s="126"/>
      <c r="S960" s="121"/>
      <c r="T960" s="5"/>
      <c r="U960" s="140"/>
      <c r="V960" s="130"/>
      <c r="W960" s="136"/>
      <c r="X960" s="5"/>
      <c r="Y960" s="140"/>
      <c r="Z960" s="126"/>
      <c r="AA960" s="171"/>
      <c r="AB960" s="5"/>
      <c r="AC960" s="140"/>
      <c r="AD960" s="130"/>
      <c r="AE960" s="136"/>
      <c r="AF960" s="5"/>
      <c r="AG960" s="140"/>
      <c r="AH960" s="126"/>
      <c r="AI960" s="155"/>
      <c r="AJ960" s="123"/>
      <c r="AK960" s="139"/>
      <c r="AL960" s="124"/>
      <c r="AM960" s="155">
        <f>VLOOKUP(C960,'9'!$B$2:$H$1187,3,FALSE)</f>
        <v>2.6631944444444444E-2</v>
      </c>
      <c r="AN960" s="123">
        <f>VLOOKUP(C960,'9'!$B$2:$H$1187,4,FALSE)</f>
        <v>175</v>
      </c>
      <c r="AO960" s="139">
        <f>VLOOKUP(AN960,Баллы!$A$2:$B$101,2)+AP960/2</f>
        <v>3.5</v>
      </c>
      <c r="AP960" s="124">
        <f>VLOOKUP(C960,'9'!$B$2:$H$1187,6,FALSE)</f>
        <v>5</v>
      </c>
      <c r="AQ960" s="122"/>
      <c r="AR960" s="123"/>
      <c r="AS960" s="139"/>
      <c r="AT960" s="124"/>
      <c r="AU960" s="122"/>
      <c r="AV960" s="123"/>
      <c r="AW960" s="139"/>
      <c r="AX960" s="124"/>
    </row>
    <row r="961" spans="1:50">
      <c r="A961" s="245">
        <f>IF(D961=0," ",RANK(D961,$D$3:$D$1041,0))</f>
        <v>809</v>
      </c>
      <c r="B961" s="246">
        <v>809</v>
      </c>
      <c r="C961" s="283" t="s">
        <v>5306</v>
      </c>
      <c r="D961" s="115">
        <f>I961+M961+Q961+U961+Y961+AC961+AG961+AK961+AO961+AW961+AS961</f>
        <v>3.5</v>
      </c>
      <c r="E961" s="115">
        <f>J961+N961+R961+V961+Z961+AD961+AH961+AL961+AP961+AX961+AT961</f>
        <v>5</v>
      </c>
      <c r="F961" s="119">
        <f>COUNTA(H961,L961,P961,T961,X961,AB961,AF961,AJ961,AN961,AV961,AR961)</f>
        <v>1</v>
      </c>
      <c r="G961" s="125"/>
      <c r="H961" s="5"/>
      <c r="I961" s="140"/>
      <c r="J961" s="126"/>
      <c r="K961" s="121"/>
      <c r="L961" s="5"/>
      <c r="M961" s="140"/>
      <c r="N961" s="130"/>
      <c r="O961" s="125"/>
      <c r="P961" s="5"/>
      <c r="Q961" s="140"/>
      <c r="R961" s="126"/>
      <c r="S961" s="121"/>
      <c r="T961" s="5"/>
      <c r="U961" s="140"/>
      <c r="V961" s="130"/>
      <c r="W961" s="136"/>
      <c r="X961" s="5"/>
      <c r="Y961" s="140"/>
      <c r="Z961" s="126"/>
      <c r="AA961" s="171"/>
      <c r="AB961" s="5"/>
      <c r="AC961" s="140"/>
      <c r="AD961" s="130"/>
      <c r="AE961" s="136"/>
      <c r="AF961" s="5"/>
      <c r="AG961" s="140"/>
      <c r="AH961" s="126"/>
      <c r="AI961" s="155"/>
      <c r="AJ961" s="123"/>
      <c r="AK961" s="139"/>
      <c r="AL961" s="124"/>
      <c r="AM961" s="155">
        <f>VLOOKUP(C961,'9'!$B$2:$H$1187,3,FALSE)</f>
        <v>2.7106481481481481E-2</v>
      </c>
      <c r="AN961" s="123">
        <f>VLOOKUP(C961,'9'!$B$2:$H$1187,4,FALSE)</f>
        <v>178</v>
      </c>
      <c r="AO961" s="139">
        <f>VLOOKUP(AN961,Баллы!$A$2:$B$101,2)+AP961/2</f>
        <v>3.5</v>
      </c>
      <c r="AP961" s="124">
        <f>VLOOKUP(C961,'9'!$B$2:$H$1187,6,FALSE)</f>
        <v>5</v>
      </c>
      <c r="AQ961" s="122"/>
      <c r="AR961" s="123"/>
      <c r="AS961" s="139"/>
      <c r="AT961" s="124"/>
      <c r="AU961" s="122"/>
      <c r="AV961" s="123"/>
      <c r="AW961" s="139"/>
      <c r="AX961" s="124"/>
    </row>
    <row r="962" spans="1:50">
      <c r="A962" s="245">
        <f>IF(D962=0," ",RANK(D962,$D$3:$D$1041,0))</f>
        <v>809</v>
      </c>
      <c r="B962" s="246">
        <v>809</v>
      </c>
      <c r="C962" s="283" t="s">
        <v>5308</v>
      </c>
      <c r="D962" s="115">
        <f>I962+M962+Q962+U962+Y962+AC962+AG962+AK962+AO962+AW962+AS962</f>
        <v>3.5</v>
      </c>
      <c r="E962" s="115">
        <f>J962+N962+R962+V962+Z962+AD962+AH962+AL962+AP962+AX962+AT962</f>
        <v>5</v>
      </c>
      <c r="F962" s="119">
        <f>COUNTA(H962,L962,P962,T962,X962,AB962,AF962,AJ962,AN962,AV962,AR962)</f>
        <v>1</v>
      </c>
      <c r="G962" s="125"/>
      <c r="H962" s="5"/>
      <c r="I962" s="140"/>
      <c r="J962" s="126"/>
      <c r="K962" s="121"/>
      <c r="L962" s="5"/>
      <c r="M962" s="140"/>
      <c r="N962" s="130"/>
      <c r="O962" s="125"/>
      <c r="P962" s="5"/>
      <c r="Q962" s="140"/>
      <c r="R962" s="126"/>
      <c r="S962" s="121"/>
      <c r="T962" s="5"/>
      <c r="U962" s="140"/>
      <c r="V962" s="130"/>
      <c r="W962" s="136"/>
      <c r="X962" s="5"/>
      <c r="Y962" s="140"/>
      <c r="Z962" s="126"/>
      <c r="AA962" s="171"/>
      <c r="AB962" s="5"/>
      <c r="AC962" s="140"/>
      <c r="AD962" s="130"/>
      <c r="AE962" s="136"/>
      <c r="AF962" s="5"/>
      <c r="AG962" s="140"/>
      <c r="AH962" s="126"/>
      <c r="AI962" s="155"/>
      <c r="AJ962" s="123"/>
      <c r="AK962" s="139"/>
      <c r="AL962" s="124"/>
      <c r="AM962" s="155">
        <f>VLOOKUP(C962,'9'!$B$2:$H$1187,3,FALSE)</f>
        <v>2.6678240740740742E-2</v>
      </c>
      <c r="AN962" s="123">
        <f>VLOOKUP(C962,'9'!$B$2:$H$1187,4,FALSE)</f>
        <v>179</v>
      </c>
      <c r="AO962" s="139">
        <f>VLOOKUP(AN962,Баллы!$A$2:$B$101,2)+AP962/2</f>
        <v>3.5</v>
      </c>
      <c r="AP962" s="124">
        <f>VLOOKUP(C962,'9'!$B$2:$H$1187,6,FALSE)</f>
        <v>5</v>
      </c>
      <c r="AQ962" s="122"/>
      <c r="AR962" s="123"/>
      <c r="AS962" s="139"/>
      <c r="AT962" s="124"/>
      <c r="AU962" s="122"/>
      <c r="AV962" s="123"/>
      <c r="AW962" s="139"/>
      <c r="AX962" s="124"/>
    </row>
    <row r="963" spans="1:50">
      <c r="A963" s="245">
        <f>IF(D963=0," ",RANK(D963,$D$3:$D$1041,0))</f>
        <v>809</v>
      </c>
      <c r="B963" s="246">
        <v>809</v>
      </c>
      <c r="C963" s="283" t="s">
        <v>5309</v>
      </c>
      <c r="D963" s="115">
        <f>I963+M963+Q963+U963+Y963+AC963+AG963+AK963+AO963+AW963+AS963</f>
        <v>3.5</v>
      </c>
      <c r="E963" s="115">
        <f>J963+N963+R963+V963+Z963+AD963+AH963+AL963+AP963+AX963+AT963</f>
        <v>5</v>
      </c>
      <c r="F963" s="119">
        <f>COUNTA(H963,L963,P963,T963,X963,AB963,AF963,AJ963,AN963,AV963,AR963)</f>
        <v>1</v>
      </c>
      <c r="G963" s="125"/>
      <c r="H963" s="5"/>
      <c r="I963" s="140"/>
      <c r="J963" s="126"/>
      <c r="K963" s="121"/>
      <c r="L963" s="5"/>
      <c r="M963" s="140"/>
      <c r="N963" s="130"/>
      <c r="O963" s="125"/>
      <c r="P963" s="5"/>
      <c r="Q963" s="140"/>
      <c r="R963" s="126"/>
      <c r="S963" s="121"/>
      <c r="T963" s="5"/>
      <c r="U963" s="140"/>
      <c r="V963" s="130"/>
      <c r="W963" s="136"/>
      <c r="X963" s="5"/>
      <c r="Y963" s="140"/>
      <c r="Z963" s="126"/>
      <c r="AA963" s="171"/>
      <c r="AB963" s="5"/>
      <c r="AC963" s="140"/>
      <c r="AD963" s="130"/>
      <c r="AE963" s="136"/>
      <c r="AF963" s="5"/>
      <c r="AG963" s="140"/>
      <c r="AH963" s="126"/>
      <c r="AI963" s="155"/>
      <c r="AJ963" s="123"/>
      <c r="AK963" s="139"/>
      <c r="AL963" s="124"/>
      <c r="AM963" s="155">
        <f>VLOOKUP(C963,'9'!$B$2:$H$1187,3,FALSE)</f>
        <v>2.675925925925926E-2</v>
      </c>
      <c r="AN963" s="123">
        <f>VLOOKUP(C963,'9'!$B$2:$H$1187,4,FALSE)</f>
        <v>180</v>
      </c>
      <c r="AO963" s="139">
        <f>VLOOKUP(AN963,Баллы!$A$2:$B$101,2)+AP963/2</f>
        <v>3.5</v>
      </c>
      <c r="AP963" s="124">
        <f>VLOOKUP(C963,'9'!$B$2:$H$1187,6,FALSE)</f>
        <v>5</v>
      </c>
      <c r="AQ963" s="122"/>
      <c r="AR963" s="123"/>
      <c r="AS963" s="139"/>
      <c r="AT963" s="124"/>
      <c r="AU963" s="122"/>
      <c r="AV963" s="123"/>
      <c r="AW963" s="139"/>
      <c r="AX963" s="124"/>
    </row>
    <row r="964" spans="1:50">
      <c r="A964" s="245">
        <f>IF(D964=0," ",RANK(D964,$D$3:$D$1041,0))</f>
        <v>809</v>
      </c>
      <c r="B964" s="246">
        <v>809</v>
      </c>
      <c r="C964" s="283" t="s">
        <v>5312</v>
      </c>
      <c r="D964" s="115">
        <f>I964+M964+Q964+U964+Y964+AC964+AG964+AK964+AO964+AW964+AS964</f>
        <v>3.5</v>
      </c>
      <c r="E964" s="115">
        <f>J964+N964+R964+V964+Z964+AD964+AH964+AL964+AP964+AX964+AT964</f>
        <v>5</v>
      </c>
      <c r="F964" s="119">
        <f>COUNTA(H964,L964,P964,T964,X964,AB964,AF964,AJ964,AN964,AV964,AR964)</f>
        <v>1</v>
      </c>
      <c r="G964" s="125"/>
      <c r="H964" s="5"/>
      <c r="I964" s="140"/>
      <c r="J964" s="126"/>
      <c r="K964" s="121"/>
      <c r="L964" s="5"/>
      <c r="M964" s="140"/>
      <c r="N964" s="130"/>
      <c r="O964" s="125"/>
      <c r="P964" s="5"/>
      <c r="Q964" s="140"/>
      <c r="R964" s="126"/>
      <c r="S964" s="121"/>
      <c r="T964" s="5"/>
      <c r="U964" s="140"/>
      <c r="V964" s="130"/>
      <c r="W964" s="136"/>
      <c r="X964" s="5"/>
      <c r="Y964" s="140"/>
      <c r="Z964" s="126"/>
      <c r="AA964" s="171"/>
      <c r="AB964" s="5"/>
      <c r="AC964" s="140"/>
      <c r="AD964" s="130"/>
      <c r="AE964" s="136"/>
      <c r="AF964" s="5"/>
      <c r="AG964" s="140"/>
      <c r="AH964" s="126"/>
      <c r="AI964" s="155"/>
      <c r="AJ964" s="123"/>
      <c r="AK964" s="139"/>
      <c r="AL964" s="124"/>
      <c r="AM964" s="155">
        <f>VLOOKUP(C964,'9'!$B$2:$H$1187,3,FALSE)</f>
        <v>2.6516203703703705E-2</v>
      </c>
      <c r="AN964" s="123">
        <f>VLOOKUP(C964,'9'!$B$2:$H$1187,4,FALSE)</f>
        <v>181</v>
      </c>
      <c r="AO964" s="139">
        <f>VLOOKUP(AN964,Баллы!$A$2:$B$101,2)+AP964/2</f>
        <v>3.5</v>
      </c>
      <c r="AP964" s="124">
        <f>VLOOKUP(C964,'9'!$B$2:$H$1187,6,FALSE)</f>
        <v>5</v>
      </c>
      <c r="AQ964" s="122"/>
      <c r="AR964" s="123"/>
      <c r="AS964" s="139"/>
      <c r="AT964" s="124"/>
      <c r="AU964" s="122"/>
      <c r="AV964" s="123"/>
      <c r="AW964" s="139"/>
      <c r="AX964" s="124"/>
    </row>
    <row r="965" spans="1:50">
      <c r="A965" s="245">
        <f>IF(D965=0," ",RANK(D965,$D$3:$D$1041,0))</f>
        <v>809</v>
      </c>
      <c r="B965" s="246">
        <v>809</v>
      </c>
      <c r="C965" s="283" t="s">
        <v>5316</v>
      </c>
      <c r="D965" s="115">
        <f>I965+M965+Q965+U965+Y965+AC965+AG965+AK965+AO965+AW965+AS965</f>
        <v>3.5</v>
      </c>
      <c r="E965" s="115">
        <f>J965+N965+R965+V965+Z965+AD965+AH965+AL965+AP965+AX965+AT965</f>
        <v>5</v>
      </c>
      <c r="F965" s="119">
        <f>COUNTA(H965,L965,P965,T965,X965,AB965,AF965,AJ965,AN965,AV965,AR965)</f>
        <v>1</v>
      </c>
      <c r="G965" s="125"/>
      <c r="H965" s="5"/>
      <c r="I965" s="140"/>
      <c r="J965" s="126"/>
      <c r="K965" s="121"/>
      <c r="L965" s="5"/>
      <c r="M965" s="140"/>
      <c r="N965" s="130"/>
      <c r="O965" s="125"/>
      <c r="P965" s="5"/>
      <c r="Q965" s="140"/>
      <c r="R965" s="126"/>
      <c r="S965" s="121"/>
      <c r="T965" s="5"/>
      <c r="U965" s="140"/>
      <c r="V965" s="130"/>
      <c r="W965" s="136"/>
      <c r="X965" s="5"/>
      <c r="Y965" s="140"/>
      <c r="Z965" s="126"/>
      <c r="AA965" s="171"/>
      <c r="AB965" s="5"/>
      <c r="AC965" s="140"/>
      <c r="AD965" s="130"/>
      <c r="AE965" s="136"/>
      <c r="AF965" s="5"/>
      <c r="AG965" s="140"/>
      <c r="AH965" s="126"/>
      <c r="AI965" s="155"/>
      <c r="AJ965" s="123"/>
      <c r="AK965" s="139"/>
      <c r="AL965" s="124"/>
      <c r="AM965" s="155">
        <f>VLOOKUP(C965,'9'!$B$2:$H$1187,3,FALSE)</f>
        <v>2.6516203703703705E-2</v>
      </c>
      <c r="AN965" s="123">
        <f>VLOOKUP(C965,'9'!$B$2:$H$1187,4,FALSE)</f>
        <v>183</v>
      </c>
      <c r="AO965" s="139">
        <f>VLOOKUP(AN965,Баллы!$A$2:$B$101,2)+AP965/2</f>
        <v>3.5</v>
      </c>
      <c r="AP965" s="124">
        <f>VLOOKUP(C965,'9'!$B$2:$H$1187,6,FALSE)</f>
        <v>5</v>
      </c>
      <c r="AQ965" s="122"/>
      <c r="AR965" s="123"/>
      <c r="AS965" s="139"/>
      <c r="AT965" s="124"/>
      <c r="AU965" s="122"/>
      <c r="AV965" s="123"/>
      <c r="AW965" s="139"/>
      <c r="AX965" s="124"/>
    </row>
    <row r="966" spans="1:50">
      <c r="A966" s="245">
        <f>IF(D966=0," ",RANK(D966,$D$3:$D$1041,0))</f>
        <v>809</v>
      </c>
      <c r="B966" s="246">
        <v>809</v>
      </c>
      <c r="C966" s="283" t="s">
        <v>5317</v>
      </c>
      <c r="D966" s="115">
        <f>I966+M966+Q966+U966+Y966+AC966+AG966+AK966+AO966+AW966+AS966</f>
        <v>3.5</v>
      </c>
      <c r="E966" s="115">
        <f>J966+N966+R966+V966+Z966+AD966+AH966+AL966+AP966+AX966+AT966</f>
        <v>5</v>
      </c>
      <c r="F966" s="119">
        <f>COUNTA(H966,L966,P966,T966,X966,AB966,AF966,AJ966,AN966,AV966,AR966)</f>
        <v>1</v>
      </c>
      <c r="G966" s="125"/>
      <c r="H966" s="5"/>
      <c r="I966" s="140"/>
      <c r="J966" s="126"/>
      <c r="K966" s="121"/>
      <c r="L966" s="5"/>
      <c r="M966" s="140"/>
      <c r="N966" s="130"/>
      <c r="O966" s="125"/>
      <c r="P966" s="5"/>
      <c r="Q966" s="140"/>
      <c r="R966" s="126"/>
      <c r="S966" s="121"/>
      <c r="T966" s="5"/>
      <c r="U966" s="140"/>
      <c r="V966" s="130"/>
      <c r="W966" s="136"/>
      <c r="X966" s="5"/>
      <c r="Y966" s="140"/>
      <c r="Z966" s="126"/>
      <c r="AA966" s="171"/>
      <c r="AB966" s="5"/>
      <c r="AC966" s="140"/>
      <c r="AD966" s="130"/>
      <c r="AE966" s="136"/>
      <c r="AF966" s="5"/>
      <c r="AG966" s="140"/>
      <c r="AH966" s="126"/>
      <c r="AI966" s="155"/>
      <c r="AJ966" s="123"/>
      <c r="AK966" s="139"/>
      <c r="AL966" s="124"/>
      <c r="AM966" s="155">
        <f>VLOOKUP(C966,'9'!$B$2:$H$1187,3,FALSE)</f>
        <v>2.7291666666666665E-2</v>
      </c>
      <c r="AN966" s="123">
        <f>VLOOKUP(C966,'9'!$B$2:$H$1187,4,FALSE)</f>
        <v>184</v>
      </c>
      <c r="AO966" s="139">
        <f>VLOOKUP(AN966,Баллы!$A$2:$B$101,2)+AP966/2</f>
        <v>3.5</v>
      </c>
      <c r="AP966" s="124">
        <f>VLOOKUP(C966,'9'!$B$2:$H$1187,6,FALSE)</f>
        <v>5</v>
      </c>
      <c r="AQ966" s="122"/>
      <c r="AR966" s="123"/>
      <c r="AS966" s="139"/>
      <c r="AT966" s="124"/>
      <c r="AU966" s="122"/>
      <c r="AV966" s="123"/>
      <c r="AW966" s="139"/>
      <c r="AX966" s="124"/>
    </row>
    <row r="967" spans="1:50">
      <c r="A967" s="245">
        <f>IF(D967=0," ",RANK(D967,$D$3:$D$1041,0))</f>
        <v>809</v>
      </c>
      <c r="B967" s="246">
        <v>809</v>
      </c>
      <c r="C967" s="283" t="s">
        <v>5749</v>
      </c>
      <c r="D967" s="115">
        <f>I967+M967+Q967+U967+Y967+AC967+AG967+AK967+AO967+AW967+AS967</f>
        <v>3.5</v>
      </c>
      <c r="E967" s="115">
        <f>J967+N967+R967+V967+Z967+AD967+AH967+AL967+AP967+AX967+AT967</f>
        <v>5</v>
      </c>
      <c r="F967" s="119">
        <f>COUNTA(H967,L967,P967,T967,X967,AB967,AF967,AJ967,AN967,AV967,AR967)</f>
        <v>1</v>
      </c>
      <c r="G967" s="125"/>
      <c r="H967" s="5"/>
      <c r="I967" s="140"/>
      <c r="J967" s="126"/>
      <c r="K967" s="121"/>
      <c r="L967" s="5"/>
      <c r="M967" s="140"/>
      <c r="N967" s="130"/>
      <c r="O967" s="125"/>
      <c r="P967" s="5"/>
      <c r="Q967" s="140"/>
      <c r="R967" s="126"/>
      <c r="S967" s="121"/>
      <c r="T967" s="5"/>
      <c r="U967" s="140"/>
      <c r="V967" s="130"/>
      <c r="W967" s="136"/>
      <c r="X967" s="5"/>
      <c r="Y967" s="140"/>
      <c r="Z967" s="126"/>
      <c r="AA967" s="171"/>
      <c r="AB967" s="5"/>
      <c r="AC967" s="140"/>
      <c r="AD967" s="130"/>
      <c r="AE967" s="136"/>
      <c r="AF967" s="5"/>
      <c r="AG967" s="140"/>
      <c r="AH967" s="126"/>
      <c r="AI967" s="155"/>
      <c r="AJ967" s="123"/>
      <c r="AK967" s="139"/>
      <c r="AL967" s="124"/>
      <c r="AM967" s="155">
        <f>VLOOKUP(C967,'9'!$B$2:$H$1187,3,FALSE)</f>
        <v>2.6620370370370371E-2</v>
      </c>
      <c r="AN967" s="123">
        <f>VLOOKUP(C967,'9'!$B$2:$H$1187,4,FALSE)</f>
        <v>185</v>
      </c>
      <c r="AO967" s="139">
        <f>VLOOKUP(AN967,Баллы!$A$2:$B$101,2)+AP967/2</f>
        <v>3.5</v>
      </c>
      <c r="AP967" s="124">
        <f>VLOOKUP(C967,'9'!$B$2:$H$1187,6,FALSE)</f>
        <v>5</v>
      </c>
      <c r="AQ967" s="122"/>
      <c r="AR967" s="123"/>
      <c r="AS967" s="139"/>
      <c r="AT967" s="124"/>
      <c r="AU967" s="122"/>
      <c r="AV967" s="123"/>
      <c r="AW967" s="139"/>
      <c r="AX967" s="124"/>
    </row>
    <row r="968" spans="1:50">
      <c r="A968" s="245">
        <f>IF(D968=0," ",RANK(D968,$D$3:$D$1041,0))</f>
        <v>809</v>
      </c>
      <c r="B968" s="246">
        <v>809</v>
      </c>
      <c r="C968" s="283" t="s">
        <v>5320</v>
      </c>
      <c r="D968" s="115">
        <f>I968+M968+Q968+U968+Y968+AC968+AG968+AK968+AO968+AW968+AS968</f>
        <v>3.5</v>
      </c>
      <c r="E968" s="115">
        <f>J968+N968+R968+V968+Z968+AD968+AH968+AL968+AP968+AX968+AT968</f>
        <v>5</v>
      </c>
      <c r="F968" s="119">
        <f>COUNTA(H968,L968,P968,T968,X968,AB968,AF968,AJ968,AN968,AV968,AR968)</f>
        <v>1</v>
      </c>
      <c r="G968" s="125"/>
      <c r="H968" s="5"/>
      <c r="I968" s="140"/>
      <c r="J968" s="126"/>
      <c r="K968" s="121"/>
      <c r="L968" s="5"/>
      <c r="M968" s="140"/>
      <c r="N968" s="130"/>
      <c r="O968" s="125"/>
      <c r="P968" s="5"/>
      <c r="Q968" s="140"/>
      <c r="R968" s="126"/>
      <c r="S968" s="121"/>
      <c r="T968" s="5"/>
      <c r="U968" s="140"/>
      <c r="V968" s="130"/>
      <c r="W968" s="136"/>
      <c r="X968" s="5"/>
      <c r="Y968" s="140"/>
      <c r="Z968" s="126"/>
      <c r="AA968" s="171"/>
      <c r="AB968" s="5"/>
      <c r="AC968" s="140"/>
      <c r="AD968" s="130"/>
      <c r="AE968" s="136"/>
      <c r="AF968" s="5"/>
      <c r="AG968" s="140"/>
      <c r="AH968" s="126"/>
      <c r="AI968" s="155"/>
      <c r="AJ968" s="123"/>
      <c r="AK968" s="139"/>
      <c r="AL968" s="124"/>
      <c r="AM968" s="155">
        <f>VLOOKUP(C968,'9'!$B$2:$H$1187,3,FALSE)</f>
        <v>2.6747685185185187E-2</v>
      </c>
      <c r="AN968" s="123">
        <f>VLOOKUP(C968,'9'!$B$2:$H$1187,4,FALSE)</f>
        <v>186</v>
      </c>
      <c r="AO968" s="139">
        <f>VLOOKUP(AN968,Баллы!$A$2:$B$101,2)+AP968/2</f>
        <v>3.5</v>
      </c>
      <c r="AP968" s="124">
        <f>VLOOKUP(C968,'9'!$B$2:$H$1187,6,FALSE)</f>
        <v>5</v>
      </c>
      <c r="AQ968" s="122"/>
      <c r="AR968" s="123"/>
      <c r="AS968" s="139"/>
      <c r="AT968" s="124"/>
      <c r="AU968" s="122"/>
      <c r="AV968" s="123"/>
      <c r="AW968" s="139"/>
      <c r="AX968" s="124"/>
    </row>
    <row r="969" spans="1:50">
      <c r="A969" s="245">
        <f>IF(D969=0," ",RANK(D969,$D$3:$D$1041,0))</f>
        <v>809</v>
      </c>
      <c r="B969" s="246">
        <v>809</v>
      </c>
      <c r="C969" s="283" t="s">
        <v>5322</v>
      </c>
      <c r="D969" s="115">
        <f>I969+M969+Q969+U969+Y969+AC969+AG969+AK969+AO969+AW969+AS969</f>
        <v>3.5</v>
      </c>
      <c r="E969" s="115">
        <f>J969+N969+R969+V969+Z969+AD969+AH969+AL969+AP969+AX969+AT969</f>
        <v>5</v>
      </c>
      <c r="F969" s="119">
        <f>COUNTA(H969,L969,P969,T969,X969,AB969,AF969,AJ969,AN969,AV969,AR969)</f>
        <v>1</v>
      </c>
      <c r="G969" s="125"/>
      <c r="H969" s="5"/>
      <c r="I969" s="140"/>
      <c r="J969" s="126"/>
      <c r="K969" s="121"/>
      <c r="L969" s="5"/>
      <c r="M969" s="140"/>
      <c r="N969" s="130"/>
      <c r="O969" s="125"/>
      <c r="P969" s="5"/>
      <c r="Q969" s="140"/>
      <c r="R969" s="126"/>
      <c r="S969" s="121"/>
      <c r="T969" s="5"/>
      <c r="U969" s="140"/>
      <c r="V969" s="130"/>
      <c r="W969" s="136"/>
      <c r="X969" s="5"/>
      <c r="Y969" s="140"/>
      <c r="Z969" s="126"/>
      <c r="AA969" s="171"/>
      <c r="AB969" s="5"/>
      <c r="AC969" s="140"/>
      <c r="AD969" s="130"/>
      <c r="AE969" s="136"/>
      <c r="AF969" s="5"/>
      <c r="AG969" s="140"/>
      <c r="AH969" s="126"/>
      <c r="AI969" s="155"/>
      <c r="AJ969" s="123"/>
      <c r="AK969" s="139"/>
      <c r="AL969" s="124"/>
      <c r="AM969" s="155">
        <f>VLOOKUP(C969,'9'!$B$2:$H$1187,3,FALSE)</f>
        <v>2.6747685185185187E-2</v>
      </c>
      <c r="AN969" s="123">
        <f>VLOOKUP(C969,'9'!$B$2:$H$1187,4,FALSE)</f>
        <v>187</v>
      </c>
      <c r="AO969" s="139">
        <f>VLOOKUP(AN969,Баллы!$A$2:$B$101,2)+AP969/2</f>
        <v>3.5</v>
      </c>
      <c r="AP969" s="124">
        <f>VLOOKUP(C969,'9'!$B$2:$H$1187,6,FALSE)</f>
        <v>5</v>
      </c>
      <c r="AQ969" s="122"/>
      <c r="AR969" s="123"/>
      <c r="AS969" s="139"/>
      <c r="AT969" s="124"/>
      <c r="AU969" s="122"/>
      <c r="AV969" s="123"/>
      <c r="AW969" s="139"/>
      <c r="AX969" s="124"/>
    </row>
    <row r="970" spans="1:50">
      <c r="A970" s="245">
        <f>IF(D970=0," ",RANK(D970,$D$3:$D$1041,0))</f>
        <v>809</v>
      </c>
      <c r="B970" s="246">
        <v>809</v>
      </c>
      <c r="C970" s="283" t="s">
        <v>5324</v>
      </c>
      <c r="D970" s="115">
        <f>I970+M970+Q970+U970+Y970+AC970+AG970+AK970+AO970+AW970+AS970</f>
        <v>3.5</v>
      </c>
      <c r="E970" s="115">
        <f>J970+N970+R970+V970+Z970+AD970+AH970+AL970+AP970+AX970+AT970</f>
        <v>5</v>
      </c>
      <c r="F970" s="119">
        <f>COUNTA(H970,L970,P970,T970,X970,AB970,AF970,AJ970,AN970,AV970,AR970)</f>
        <v>1</v>
      </c>
      <c r="G970" s="125"/>
      <c r="H970" s="5"/>
      <c r="I970" s="140"/>
      <c r="J970" s="126"/>
      <c r="K970" s="121"/>
      <c r="L970" s="5"/>
      <c r="M970" s="140"/>
      <c r="N970" s="130"/>
      <c r="O970" s="125"/>
      <c r="P970" s="5"/>
      <c r="Q970" s="140"/>
      <c r="R970" s="126"/>
      <c r="S970" s="121"/>
      <c r="T970" s="5"/>
      <c r="U970" s="140"/>
      <c r="V970" s="130"/>
      <c r="W970" s="136"/>
      <c r="X970" s="5"/>
      <c r="Y970" s="140"/>
      <c r="Z970" s="126"/>
      <c r="AA970" s="171"/>
      <c r="AB970" s="5"/>
      <c r="AC970" s="140"/>
      <c r="AD970" s="130"/>
      <c r="AE970" s="136"/>
      <c r="AF970" s="5"/>
      <c r="AG970" s="140"/>
      <c r="AH970" s="126"/>
      <c r="AI970" s="155"/>
      <c r="AJ970" s="123"/>
      <c r="AK970" s="139"/>
      <c r="AL970" s="124"/>
      <c r="AM970" s="155">
        <f>VLOOKUP(C970,'9'!$B$2:$H$1187,3,FALSE)</f>
        <v>2.6620370370370371E-2</v>
      </c>
      <c r="AN970" s="123">
        <f>VLOOKUP(C970,'9'!$B$2:$H$1187,4,FALSE)</f>
        <v>188</v>
      </c>
      <c r="AO970" s="139">
        <f>VLOOKUP(AN970,Баллы!$A$2:$B$101,2)+AP970/2</f>
        <v>3.5</v>
      </c>
      <c r="AP970" s="124">
        <f>VLOOKUP(C970,'9'!$B$2:$H$1187,6,FALSE)</f>
        <v>5</v>
      </c>
      <c r="AQ970" s="122"/>
      <c r="AR970" s="123"/>
      <c r="AS970" s="139"/>
      <c r="AT970" s="124"/>
      <c r="AU970" s="122"/>
      <c r="AV970" s="123"/>
      <c r="AW970" s="139"/>
      <c r="AX970" s="124"/>
    </row>
    <row r="971" spans="1:50">
      <c r="A971" s="245">
        <f>IF(D971=0," ",RANK(D971,$D$3:$D$1041,0))</f>
        <v>809</v>
      </c>
      <c r="B971" s="246">
        <v>809</v>
      </c>
      <c r="C971" s="283" t="s">
        <v>5325</v>
      </c>
      <c r="D971" s="115">
        <f>I971+M971+Q971+U971+Y971+AC971+AG971+AK971+AO971+AW971+AS971</f>
        <v>3.5</v>
      </c>
      <c r="E971" s="115">
        <f>J971+N971+R971+V971+Z971+AD971+AH971+AL971+AP971+AX971+AT971</f>
        <v>5</v>
      </c>
      <c r="F971" s="119">
        <f>COUNTA(H971,L971,P971,T971,X971,AB971,AF971,AJ971,AN971,AV971,AR971)</f>
        <v>1</v>
      </c>
      <c r="G971" s="125"/>
      <c r="H971" s="5"/>
      <c r="I971" s="140"/>
      <c r="J971" s="126"/>
      <c r="K971" s="121"/>
      <c r="L971" s="5"/>
      <c r="M971" s="140"/>
      <c r="N971" s="130"/>
      <c r="O971" s="125"/>
      <c r="P971" s="5"/>
      <c r="Q971" s="140"/>
      <c r="R971" s="126"/>
      <c r="S971" s="121"/>
      <c r="T971" s="5"/>
      <c r="U971" s="140"/>
      <c r="V971" s="130"/>
      <c r="W971" s="136"/>
      <c r="X971" s="5"/>
      <c r="Y971" s="140"/>
      <c r="Z971" s="126"/>
      <c r="AA971" s="171"/>
      <c r="AB971" s="5"/>
      <c r="AC971" s="140"/>
      <c r="AD971" s="130"/>
      <c r="AE971" s="136"/>
      <c r="AF971" s="5"/>
      <c r="AG971" s="140"/>
      <c r="AH971" s="126"/>
      <c r="AI971" s="155"/>
      <c r="AJ971" s="123"/>
      <c r="AK971" s="139"/>
      <c r="AL971" s="124"/>
      <c r="AM971" s="155">
        <f>VLOOKUP(C971,'9'!$B$2:$H$1187,3,FALSE)</f>
        <v>2.6944444444444444E-2</v>
      </c>
      <c r="AN971" s="123">
        <f>VLOOKUP(C971,'9'!$B$2:$H$1187,4,FALSE)</f>
        <v>189</v>
      </c>
      <c r="AO971" s="139">
        <f>VLOOKUP(AN971,Баллы!$A$2:$B$101,2)+AP971/2</f>
        <v>3.5</v>
      </c>
      <c r="AP971" s="124">
        <f>VLOOKUP(C971,'9'!$B$2:$H$1187,6,FALSE)</f>
        <v>5</v>
      </c>
      <c r="AQ971" s="122"/>
      <c r="AR971" s="123"/>
      <c r="AS971" s="139"/>
      <c r="AT971" s="124"/>
      <c r="AU971" s="122"/>
      <c r="AV971" s="123"/>
      <c r="AW971" s="139"/>
      <c r="AX971" s="124"/>
    </row>
    <row r="972" spans="1:50">
      <c r="A972" s="245">
        <f>IF(D972=0," ",RANK(D972,$D$3:$D$1041,0))</f>
        <v>809</v>
      </c>
      <c r="B972" s="246">
        <v>809</v>
      </c>
      <c r="C972" s="283" t="s">
        <v>5326</v>
      </c>
      <c r="D972" s="115">
        <f>I972+M972+Q972+U972+Y972+AC972+AG972+AK972+AO972+AW972+AS972</f>
        <v>3.5</v>
      </c>
      <c r="E972" s="115">
        <f>J972+N972+R972+V972+Z972+AD972+AH972+AL972+AP972+AX972+AT972</f>
        <v>5</v>
      </c>
      <c r="F972" s="119">
        <f>COUNTA(H972,L972,P972,T972,X972,AB972,AF972,AJ972,AN972,AV972,AR972)</f>
        <v>1</v>
      </c>
      <c r="G972" s="125"/>
      <c r="H972" s="5"/>
      <c r="I972" s="140"/>
      <c r="J972" s="126"/>
      <c r="K972" s="121"/>
      <c r="L972" s="5"/>
      <c r="M972" s="140"/>
      <c r="N972" s="130"/>
      <c r="O972" s="125"/>
      <c r="P972" s="5"/>
      <c r="Q972" s="140"/>
      <c r="R972" s="126"/>
      <c r="S972" s="121"/>
      <c r="T972" s="5"/>
      <c r="U972" s="140"/>
      <c r="V972" s="130"/>
      <c r="W972" s="136"/>
      <c r="X972" s="5"/>
      <c r="Y972" s="140"/>
      <c r="Z972" s="126"/>
      <c r="AA972" s="171"/>
      <c r="AB972" s="5"/>
      <c r="AC972" s="140"/>
      <c r="AD972" s="130"/>
      <c r="AE972" s="136"/>
      <c r="AF972" s="5"/>
      <c r="AG972" s="140"/>
      <c r="AH972" s="126"/>
      <c r="AI972" s="155"/>
      <c r="AJ972" s="123"/>
      <c r="AK972" s="139"/>
      <c r="AL972" s="124"/>
      <c r="AM972" s="155">
        <f>VLOOKUP(C972,'9'!$B$2:$H$1187,3,FALSE)</f>
        <v>2.5300925925925925E-2</v>
      </c>
      <c r="AN972" s="123">
        <f>VLOOKUP(C972,'9'!$B$2:$H$1187,4,FALSE)</f>
        <v>190</v>
      </c>
      <c r="AO972" s="139">
        <f>VLOOKUP(AN972,Баллы!$A$2:$B$101,2)+AP972/2</f>
        <v>3.5</v>
      </c>
      <c r="AP972" s="124">
        <f>VLOOKUP(C972,'9'!$B$2:$H$1187,6,FALSE)</f>
        <v>5</v>
      </c>
      <c r="AQ972" s="122"/>
      <c r="AR972" s="123"/>
      <c r="AS972" s="139"/>
      <c r="AT972" s="124"/>
      <c r="AU972" s="122"/>
      <c r="AV972" s="123"/>
      <c r="AW972" s="139"/>
      <c r="AX972" s="124"/>
    </row>
    <row r="973" spans="1:50">
      <c r="A973" s="245">
        <f>IF(D973=0," ",RANK(D973,$D$3:$D$1041,0))</f>
        <v>809</v>
      </c>
      <c r="B973" s="246">
        <v>809</v>
      </c>
      <c r="C973" s="283" t="s">
        <v>5776</v>
      </c>
      <c r="D973" s="115">
        <f>I973+M973+Q973+U973+Y973+AC973+AG973+AK973+AO973+AW973+AS973</f>
        <v>3.5</v>
      </c>
      <c r="E973" s="115">
        <f>J973+N973+R973+V973+Z973+AD973+AH973+AL973+AP973+AX973+AT973</f>
        <v>5</v>
      </c>
      <c r="F973" s="119">
        <f>COUNTA(H973,L973,P973,T973,X973,AB973,AF973,AJ973,AN973,AV973,AR973)</f>
        <v>1</v>
      </c>
      <c r="G973" s="125"/>
      <c r="H973" s="5"/>
      <c r="I973" s="140"/>
      <c r="J973" s="126"/>
      <c r="K973" s="121"/>
      <c r="L973" s="5"/>
      <c r="M973" s="140"/>
      <c r="N973" s="130"/>
      <c r="O973" s="125"/>
      <c r="P973" s="5"/>
      <c r="Q973" s="140"/>
      <c r="R973" s="126"/>
      <c r="S973" s="121"/>
      <c r="T973" s="5"/>
      <c r="U973" s="140"/>
      <c r="V973" s="130"/>
      <c r="W973" s="136"/>
      <c r="X973" s="5"/>
      <c r="Y973" s="140"/>
      <c r="Z973" s="126"/>
      <c r="AA973" s="171"/>
      <c r="AB973" s="5"/>
      <c r="AC973" s="140"/>
      <c r="AD973" s="130"/>
      <c r="AE973" s="136"/>
      <c r="AF973" s="5"/>
      <c r="AG973" s="140"/>
      <c r="AH973" s="126"/>
      <c r="AI973" s="155"/>
      <c r="AJ973" s="123"/>
      <c r="AK973" s="139"/>
      <c r="AL973" s="124"/>
      <c r="AM973" s="155">
        <f>VLOOKUP(C973,'9'!$B$2:$H$1187,3,FALSE)</f>
        <v>2.673611111111111E-2</v>
      </c>
      <c r="AN973" s="123">
        <f>VLOOKUP(C973,'9'!$B$2:$H$1187,4,FALSE)</f>
        <v>191</v>
      </c>
      <c r="AO973" s="139">
        <f>VLOOKUP(AN973,Баллы!$A$2:$B$101,2)+AP973/2</f>
        <v>3.5</v>
      </c>
      <c r="AP973" s="124">
        <f>VLOOKUP(C973,'9'!$B$2:$H$1187,6,FALSE)</f>
        <v>5</v>
      </c>
      <c r="AQ973" s="122"/>
      <c r="AR973" s="123"/>
      <c r="AS973" s="139"/>
      <c r="AT973" s="124"/>
      <c r="AU973" s="122"/>
      <c r="AV973" s="123"/>
      <c r="AW973" s="139"/>
      <c r="AX973" s="124"/>
    </row>
    <row r="974" spans="1:50">
      <c r="A974" s="245">
        <f>IF(D974=0," ",RANK(D974,$D$3:$D$1041,0))</f>
        <v>809</v>
      </c>
      <c r="B974" s="246">
        <v>809</v>
      </c>
      <c r="C974" s="283" t="s">
        <v>5329</v>
      </c>
      <c r="D974" s="115">
        <f>I974+M974+Q974+U974+Y974+AC974+AG974+AK974+AO974+AW974+AS974</f>
        <v>3.5</v>
      </c>
      <c r="E974" s="115">
        <f>J974+N974+R974+V974+Z974+AD974+AH974+AL974+AP974+AX974+AT974</f>
        <v>5</v>
      </c>
      <c r="F974" s="119">
        <f>COUNTA(H974,L974,P974,T974,X974,AB974,AF974,AJ974,AN974,AV974,AR974)</f>
        <v>1</v>
      </c>
      <c r="G974" s="125"/>
      <c r="H974" s="5"/>
      <c r="I974" s="140"/>
      <c r="J974" s="126"/>
      <c r="K974" s="121"/>
      <c r="L974" s="5"/>
      <c r="M974" s="140"/>
      <c r="N974" s="130"/>
      <c r="O974" s="125"/>
      <c r="P974" s="5"/>
      <c r="Q974" s="140"/>
      <c r="R974" s="126"/>
      <c r="S974" s="121"/>
      <c r="T974" s="5"/>
      <c r="U974" s="140"/>
      <c r="V974" s="130"/>
      <c r="W974" s="136"/>
      <c r="X974" s="5"/>
      <c r="Y974" s="140"/>
      <c r="Z974" s="126"/>
      <c r="AA974" s="171"/>
      <c r="AB974" s="5"/>
      <c r="AC974" s="140"/>
      <c r="AD974" s="130"/>
      <c r="AE974" s="136"/>
      <c r="AF974" s="5"/>
      <c r="AG974" s="140"/>
      <c r="AH974" s="126"/>
      <c r="AI974" s="155"/>
      <c r="AJ974" s="123"/>
      <c r="AK974" s="139"/>
      <c r="AL974" s="124"/>
      <c r="AM974" s="155">
        <f>VLOOKUP(C974,'9'!$B$2:$H$1187,3,FALSE)</f>
        <v>2.6597222222222223E-2</v>
      </c>
      <c r="AN974" s="123">
        <f>VLOOKUP(C974,'9'!$B$2:$H$1187,4,FALSE)</f>
        <v>192</v>
      </c>
      <c r="AO974" s="139">
        <f>VLOOKUP(AN974,Баллы!$A$2:$B$101,2)+AP974/2</f>
        <v>3.5</v>
      </c>
      <c r="AP974" s="124">
        <f>VLOOKUP(C974,'9'!$B$2:$H$1187,6,FALSE)</f>
        <v>5</v>
      </c>
      <c r="AQ974" s="122"/>
      <c r="AR974" s="123"/>
      <c r="AS974" s="139"/>
      <c r="AT974" s="124"/>
      <c r="AU974" s="122"/>
      <c r="AV974" s="123"/>
      <c r="AW974" s="139"/>
      <c r="AX974" s="124"/>
    </row>
    <row r="975" spans="1:50">
      <c r="A975" s="245">
        <f>IF(D975=0," ",RANK(D975,$D$3:$D$1041,0))</f>
        <v>809</v>
      </c>
      <c r="B975" s="246">
        <v>809</v>
      </c>
      <c r="C975" s="283" t="s">
        <v>5739</v>
      </c>
      <c r="D975" s="115">
        <f>I975+M975+Q975+U975+Y975+AC975+AG975+AK975+AO975+AW975+AS975</f>
        <v>3.5</v>
      </c>
      <c r="E975" s="115">
        <f>J975+N975+R975+V975+Z975+AD975+AH975+AL975+AP975+AX975+AT975</f>
        <v>5</v>
      </c>
      <c r="F975" s="119">
        <f>COUNTA(H975,L975,P975,T975,X975,AB975,AF975,AJ975,AN975,AV975,AR975)</f>
        <v>1</v>
      </c>
      <c r="G975" s="125"/>
      <c r="H975" s="5"/>
      <c r="I975" s="140"/>
      <c r="J975" s="126"/>
      <c r="K975" s="121"/>
      <c r="L975" s="5"/>
      <c r="M975" s="140"/>
      <c r="N975" s="130"/>
      <c r="O975" s="125"/>
      <c r="P975" s="5"/>
      <c r="Q975" s="140"/>
      <c r="R975" s="126"/>
      <c r="S975" s="121"/>
      <c r="T975" s="5"/>
      <c r="U975" s="140"/>
      <c r="V975" s="130"/>
      <c r="W975" s="136"/>
      <c r="X975" s="5"/>
      <c r="Y975" s="140"/>
      <c r="Z975" s="126"/>
      <c r="AA975" s="171"/>
      <c r="AB975" s="5"/>
      <c r="AC975" s="140"/>
      <c r="AD975" s="130"/>
      <c r="AE975" s="136"/>
      <c r="AF975" s="5"/>
      <c r="AG975" s="140"/>
      <c r="AH975" s="126"/>
      <c r="AI975" s="155"/>
      <c r="AJ975" s="123"/>
      <c r="AK975" s="139"/>
      <c r="AL975" s="124"/>
      <c r="AM975" s="155">
        <f>VLOOKUP(C975,'9'!$B$2:$H$1187,3,FALSE)</f>
        <v>2.6620370370370371E-2</v>
      </c>
      <c r="AN975" s="123">
        <f>VLOOKUP(C975,'9'!$B$2:$H$1187,4,FALSE)</f>
        <v>193</v>
      </c>
      <c r="AO975" s="139">
        <f>VLOOKUP(AN975,Баллы!$A$2:$B$101,2)+AP975/2</f>
        <v>3.5</v>
      </c>
      <c r="AP975" s="124">
        <f>VLOOKUP(C975,'9'!$B$2:$H$1187,6,FALSE)</f>
        <v>5</v>
      </c>
      <c r="AQ975" s="122"/>
      <c r="AR975" s="123"/>
      <c r="AS975" s="139"/>
      <c r="AT975" s="124"/>
      <c r="AU975" s="122"/>
      <c r="AV975" s="123"/>
      <c r="AW975" s="139"/>
      <c r="AX975" s="124"/>
    </row>
    <row r="976" spans="1:50">
      <c r="A976" s="245">
        <f>IF(D976=0," ",RANK(D976,$D$3:$D$1041,0))</f>
        <v>809</v>
      </c>
      <c r="B976" s="246">
        <v>809</v>
      </c>
      <c r="C976" s="283" t="s">
        <v>5335</v>
      </c>
      <c r="D976" s="115">
        <f>I976+M976+Q976+U976+Y976+AC976+AG976+AK976+AO976+AW976+AS976</f>
        <v>3.5</v>
      </c>
      <c r="E976" s="115">
        <f>J976+N976+R976+V976+Z976+AD976+AH976+AL976+AP976+AX976+AT976</f>
        <v>5</v>
      </c>
      <c r="F976" s="119">
        <f>COUNTA(H976,L976,P976,T976,X976,AB976,AF976,AJ976,AN976,AV976,AR976)</f>
        <v>1</v>
      </c>
      <c r="G976" s="125"/>
      <c r="H976" s="5"/>
      <c r="I976" s="140"/>
      <c r="J976" s="126"/>
      <c r="K976" s="121"/>
      <c r="L976" s="5"/>
      <c r="M976" s="140"/>
      <c r="N976" s="130"/>
      <c r="O976" s="125"/>
      <c r="P976" s="5"/>
      <c r="Q976" s="140"/>
      <c r="R976" s="126"/>
      <c r="S976" s="121"/>
      <c r="T976" s="5"/>
      <c r="U976" s="140"/>
      <c r="V976" s="130"/>
      <c r="W976" s="136"/>
      <c r="X976" s="5"/>
      <c r="Y976" s="140"/>
      <c r="Z976" s="126"/>
      <c r="AA976" s="171"/>
      <c r="AB976" s="5"/>
      <c r="AC976" s="140"/>
      <c r="AD976" s="130"/>
      <c r="AE976" s="136"/>
      <c r="AF976" s="5"/>
      <c r="AG976" s="140"/>
      <c r="AH976" s="126"/>
      <c r="AI976" s="155"/>
      <c r="AJ976" s="123"/>
      <c r="AK976" s="139"/>
      <c r="AL976" s="124"/>
      <c r="AM976" s="155">
        <f>VLOOKUP(C976,'9'!$B$2:$H$1187,3,FALSE)</f>
        <v>2.6631944444444444E-2</v>
      </c>
      <c r="AN976" s="123">
        <f>VLOOKUP(C976,'9'!$B$2:$H$1187,4,FALSE)</f>
        <v>195</v>
      </c>
      <c r="AO976" s="139">
        <f>VLOOKUP(AN976,Баллы!$A$2:$B$101,2)+AP976/2</f>
        <v>3.5</v>
      </c>
      <c r="AP976" s="124">
        <f>VLOOKUP(C976,'9'!$B$2:$H$1187,6,FALSE)</f>
        <v>5</v>
      </c>
      <c r="AQ976" s="122"/>
      <c r="AR976" s="123"/>
      <c r="AS976" s="139"/>
      <c r="AT976" s="124"/>
      <c r="AU976" s="122"/>
      <c r="AV976" s="123"/>
      <c r="AW976" s="139"/>
      <c r="AX976" s="124"/>
    </row>
    <row r="977" spans="1:50">
      <c r="A977" s="245">
        <f>IF(D977=0," ",RANK(D977,$D$3:$D$1041,0))</f>
        <v>809</v>
      </c>
      <c r="B977" s="246">
        <v>809</v>
      </c>
      <c r="C977" s="283" t="s">
        <v>5337</v>
      </c>
      <c r="D977" s="115">
        <f>I977+M977+Q977+U977+Y977+AC977+AG977+AK977+AO977+AW977+AS977</f>
        <v>3.5</v>
      </c>
      <c r="E977" s="115">
        <f>J977+N977+R977+V977+Z977+AD977+AH977+AL977+AP977+AX977+AT977</f>
        <v>5</v>
      </c>
      <c r="F977" s="119">
        <f>COUNTA(H977,L977,P977,T977,X977,AB977,AF977,AJ977,AN977,AV977,AR977)</f>
        <v>1</v>
      </c>
      <c r="G977" s="125"/>
      <c r="H977" s="5"/>
      <c r="I977" s="140"/>
      <c r="J977" s="126"/>
      <c r="K977" s="121"/>
      <c r="L977" s="5"/>
      <c r="M977" s="140"/>
      <c r="N977" s="130"/>
      <c r="O977" s="125"/>
      <c r="P977" s="5"/>
      <c r="Q977" s="140"/>
      <c r="R977" s="126"/>
      <c r="S977" s="121"/>
      <c r="T977" s="5"/>
      <c r="U977" s="140"/>
      <c r="V977" s="130"/>
      <c r="W977" s="136"/>
      <c r="X977" s="5"/>
      <c r="Y977" s="140"/>
      <c r="Z977" s="126"/>
      <c r="AA977" s="171"/>
      <c r="AB977" s="5"/>
      <c r="AC977" s="140"/>
      <c r="AD977" s="130"/>
      <c r="AE977" s="136"/>
      <c r="AF977" s="5"/>
      <c r="AG977" s="140"/>
      <c r="AH977" s="126"/>
      <c r="AI977" s="155"/>
      <c r="AJ977" s="123"/>
      <c r="AK977" s="139"/>
      <c r="AL977" s="124"/>
      <c r="AM977" s="155">
        <f>VLOOKUP(C977,'9'!$B$2:$H$1187,3,FALSE)</f>
        <v>2.7372685185185184E-2</v>
      </c>
      <c r="AN977" s="123">
        <f>VLOOKUP(C977,'9'!$B$2:$H$1187,4,FALSE)</f>
        <v>196</v>
      </c>
      <c r="AO977" s="139">
        <f>VLOOKUP(AN977,Баллы!$A$2:$B$101,2)+AP977/2</f>
        <v>3.5</v>
      </c>
      <c r="AP977" s="124">
        <f>VLOOKUP(C977,'9'!$B$2:$H$1187,6,FALSE)</f>
        <v>5</v>
      </c>
      <c r="AQ977" s="122"/>
      <c r="AR977" s="123"/>
      <c r="AS977" s="139"/>
      <c r="AT977" s="124"/>
      <c r="AU977" s="122"/>
      <c r="AV977" s="123"/>
      <c r="AW977" s="139"/>
      <c r="AX977" s="124"/>
    </row>
    <row r="978" spans="1:50">
      <c r="A978" s="245">
        <f>IF(D978=0," ",RANK(D978,$D$3:$D$1041,0))</f>
        <v>809</v>
      </c>
      <c r="B978" s="246">
        <v>809</v>
      </c>
      <c r="C978" s="283" t="s">
        <v>5338</v>
      </c>
      <c r="D978" s="115">
        <f>I978+M978+Q978+U978+Y978+AC978+AG978+AK978+AO978+AW978+AS978</f>
        <v>3.5</v>
      </c>
      <c r="E978" s="115">
        <f>J978+N978+R978+V978+Z978+AD978+AH978+AL978+AP978+AX978+AT978</f>
        <v>5</v>
      </c>
      <c r="F978" s="119">
        <f>COUNTA(H978,L978,P978,T978,X978,AB978,AF978,AJ978,AN978,AV978,AR978)</f>
        <v>1</v>
      </c>
      <c r="G978" s="125"/>
      <c r="H978" s="5"/>
      <c r="I978" s="140"/>
      <c r="J978" s="126"/>
      <c r="K978" s="121"/>
      <c r="L978" s="5"/>
      <c r="M978" s="140"/>
      <c r="N978" s="130"/>
      <c r="O978" s="125"/>
      <c r="P978" s="5"/>
      <c r="Q978" s="140"/>
      <c r="R978" s="126"/>
      <c r="S978" s="121"/>
      <c r="T978" s="5"/>
      <c r="U978" s="140"/>
      <c r="V978" s="130"/>
      <c r="W978" s="136"/>
      <c r="X978" s="5"/>
      <c r="Y978" s="140"/>
      <c r="Z978" s="126"/>
      <c r="AA978" s="171"/>
      <c r="AB978" s="5"/>
      <c r="AC978" s="140"/>
      <c r="AD978" s="130"/>
      <c r="AE978" s="136"/>
      <c r="AF978" s="5"/>
      <c r="AG978" s="140"/>
      <c r="AH978" s="126"/>
      <c r="AI978" s="155"/>
      <c r="AJ978" s="123"/>
      <c r="AK978" s="139"/>
      <c r="AL978" s="124"/>
      <c r="AM978" s="155">
        <f>VLOOKUP(C978,'9'!$B$2:$H$1187,3,FALSE)</f>
        <v>2.7453703703703702E-2</v>
      </c>
      <c r="AN978" s="123">
        <f>VLOOKUP(C978,'9'!$B$2:$H$1187,4,FALSE)</f>
        <v>197</v>
      </c>
      <c r="AO978" s="139">
        <f>VLOOKUP(AN978,Баллы!$A$2:$B$101,2)+AP978/2</f>
        <v>3.5</v>
      </c>
      <c r="AP978" s="124">
        <f>VLOOKUP(C978,'9'!$B$2:$H$1187,6,FALSE)</f>
        <v>5</v>
      </c>
      <c r="AQ978" s="122"/>
      <c r="AR978" s="123"/>
      <c r="AS978" s="139"/>
      <c r="AT978" s="124"/>
      <c r="AU978" s="122"/>
      <c r="AV978" s="123"/>
      <c r="AW978" s="139"/>
      <c r="AX978" s="124"/>
    </row>
    <row r="979" spans="1:50">
      <c r="A979" s="245">
        <f>IF(D979=0," ",RANK(D979,$D$3:$D$1041,0))</f>
        <v>809</v>
      </c>
      <c r="B979" s="246">
        <v>809</v>
      </c>
      <c r="C979" s="283" t="s">
        <v>5340</v>
      </c>
      <c r="D979" s="115">
        <f>I979+M979+Q979+U979+Y979+AC979+AG979+AK979+AO979+AW979+AS979</f>
        <v>3.5</v>
      </c>
      <c r="E979" s="115">
        <f>J979+N979+R979+V979+Z979+AD979+AH979+AL979+AP979+AX979+AT979</f>
        <v>5</v>
      </c>
      <c r="F979" s="119">
        <f>COUNTA(H979,L979,P979,T979,X979,AB979,AF979,AJ979,AN979,AV979,AR979)</f>
        <v>1</v>
      </c>
      <c r="G979" s="125"/>
      <c r="H979" s="5"/>
      <c r="I979" s="140"/>
      <c r="J979" s="126"/>
      <c r="K979" s="121"/>
      <c r="L979" s="5"/>
      <c r="M979" s="140"/>
      <c r="N979" s="130"/>
      <c r="O979" s="125"/>
      <c r="P979" s="5"/>
      <c r="Q979" s="140"/>
      <c r="R979" s="126"/>
      <c r="S979" s="121"/>
      <c r="T979" s="5"/>
      <c r="U979" s="140"/>
      <c r="V979" s="130"/>
      <c r="W979" s="136"/>
      <c r="X979" s="5"/>
      <c r="Y979" s="140"/>
      <c r="Z979" s="126"/>
      <c r="AA979" s="171"/>
      <c r="AB979" s="5"/>
      <c r="AC979" s="140"/>
      <c r="AD979" s="130"/>
      <c r="AE979" s="136"/>
      <c r="AF979" s="5"/>
      <c r="AG979" s="140"/>
      <c r="AH979" s="126"/>
      <c r="AI979" s="155"/>
      <c r="AJ979" s="123"/>
      <c r="AK979" s="139"/>
      <c r="AL979" s="124"/>
      <c r="AM979" s="155">
        <f>VLOOKUP(C979,'9'!$B$2:$H$1187,3,FALSE)</f>
        <v>2.7025462962962963E-2</v>
      </c>
      <c r="AN979" s="123">
        <f>VLOOKUP(C979,'9'!$B$2:$H$1187,4,FALSE)</f>
        <v>198</v>
      </c>
      <c r="AO979" s="139">
        <f>VLOOKUP(AN979,Баллы!$A$2:$B$101,2)+AP979/2</f>
        <v>3.5</v>
      </c>
      <c r="AP979" s="124">
        <f>VLOOKUP(C979,'9'!$B$2:$H$1187,6,FALSE)</f>
        <v>5</v>
      </c>
      <c r="AQ979" s="122"/>
      <c r="AR979" s="123"/>
      <c r="AS979" s="139"/>
      <c r="AT979" s="124"/>
      <c r="AU979" s="122"/>
      <c r="AV979" s="123"/>
      <c r="AW979" s="139"/>
      <c r="AX979" s="124"/>
    </row>
    <row r="980" spans="1:50">
      <c r="A980" s="245">
        <f>IF(D980=0," ",RANK(D980,$D$3:$D$1041,0))</f>
        <v>809</v>
      </c>
      <c r="B980" s="246">
        <v>809</v>
      </c>
      <c r="C980" s="283" t="s">
        <v>5346</v>
      </c>
      <c r="D980" s="115">
        <f>I980+M980+Q980+U980+Y980+AC980+AG980+AK980+AO980+AW980+AS980</f>
        <v>3.5</v>
      </c>
      <c r="E980" s="115">
        <f>J980+N980+R980+V980+Z980+AD980+AH980+AL980+AP980+AX980+AT980</f>
        <v>5</v>
      </c>
      <c r="F980" s="119">
        <f>COUNTA(H980,L980,P980,T980,X980,AB980,AF980,AJ980,AN980,AV980,AR980)</f>
        <v>1</v>
      </c>
      <c r="G980" s="125"/>
      <c r="H980" s="5"/>
      <c r="I980" s="140"/>
      <c r="J980" s="126"/>
      <c r="K980" s="121"/>
      <c r="L980" s="5"/>
      <c r="M980" s="140"/>
      <c r="N980" s="130"/>
      <c r="O980" s="125"/>
      <c r="P980" s="5"/>
      <c r="Q980" s="140"/>
      <c r="R980" s="126"/>
      <c r="S980" s="121"/>
      <c r="T980" s="5"/>
      <c r="U980" s="140"/>
      <c r="V980" s="130"/>
      <c r="W980" s="136"/>
      <c r="X980" s="5"/>
      <c r="Y980" s="140"/>
      <c r="Z980" s="126"/>
      <c r="AA980" s="171"/>
      <c r="AB980" s="5"/>
      <c r="AC980" s="140"/>
      <c r="AD980" s="130"/>
      <c r="AE980" s="136"/>
      <c r="AF980" s="5"/>
      <c r="AG980" s="140"/>
      <c r="AH980" s="126"/>
      <c r="AI980" s="155"/>
      <c r="AJ980" s="123"/>
      <c r="AK980" s="139"/>
      <c r="AL980" s="124"/>
      <c r="AM980" s="155">
        <f>VLOOKUP(C980,'9'!$B$2:$H$1187,3,FALSE)</f>
        <v>2.7569444444444445E-2</v>
      </c>
      <c r="AN980" s="123">
        <f>VLOOKUP(C980,'9'!$B$2:$H$1187,4,FALSE)</f>
        <v>201</v>
      </c>
      <c r="AO980" s="139">
        <f>VLOOKUP(AN980,Баллы!$A$2:$B$101,2)+AP980/2</f>
        <v>3.5</v>
      </c>
      <c r="AP980" s="124">
        <f>VLOOKUP(C980,'9'!$B$2:$H$1187,6,FALSE)</f>
        <v>5</v>
      </c>
      <c r="AQ980" s="122"/>
      <c r="AR980" s="123"/>
      <c r="AS980" s="139"/>
      <c r="AT980" s="124"/>
      <c r="AU980" s="122"/>
      <c r="AV980" s="123"/>
      <c r="AW980" s="139"/>
      <c r="AX980" s="124"/>
    </row>
    <row r="981" spans="1:50">
      <c r="A981" s="245">
        <f>IF(D981=0," ",RANK(D981,$D$3:$D$1041,0))</f>
        <v>809</v>
      </c>
      <c r="B981" s="246">
        <v>809</v>
      </c>
      <c r="C981" s="283" t="s">
        <v>5352</v>
      </c>
      <c r="D981" s="115">
        <f>I981+M981+Q981+U981+Y981+AC981+AG981+AK981+AO981+AW981+AS981</f>
        <v>3.5</v>
      </c>
      <c r="E981" s="115">
        <f>J981+N981+R981+V981+Z981+AD981+AH981+AL981+AP981+AX981+AT981</f>
        <v>5</v>
      </c>
      <c r="F981" s="119">
        <f>COUNTA(H981,L981,P981,T981,X981,AB981,AF981,AJ981,AN981,AV981,AR981)</f>
        <v>1</v>
      </c>
      <c r="G981" s="125"/>
      <c r="H981" s="5"/>
      <c r="I981" s="140"/>
      <c r="J981" s="126"/>
      <c r="K981" s="121"/>
      <c r="L981" s="5"/>
      <c r="M981" s="140"/>
      <c r="N981" s="130"/>
      <c r="O981" s="125"/>
      <c r="P981" s="5"/>
      <c r="Q981" s="140"/>
      <c r="R981" s="126"/>
      <c r="S981" s="121"/>
      <c r="T981" s="5"/>
      <c r="U981" s="140"/>
      <c r="V981" s="130"/>
      <c r="W981" s="136"/>
      <c r="X981" s="5"/>
      <c r="Y981" s="140"/>
      <c r="Z981" s="126"/>
      <c r="AA981" s="171"/>
      <c r="AB981" s="5"/>
      <c r="AC981" s="140"/>
      <c r="AD981" s="130"/>
      <c r="AE981" s="136"/>
      <c r="AF981" s="5"/>
      <c r="AG981" s="140"/>
      <c r="AH981" s="126"/>
      <c r="AI981" s="155"/>
      <c r="AJ981" s="123"/>
      <c r="AK981" s="139"/>
      <c r="AL981" s="124"/>
      <c r="AM981" s="155">
        <f>VLOOKUP(C981,'9'!$B$2:$H$1187,3,FALSE)</f>
        <v>2.7210648148148147E-2</v>
      </c>
      <c r="AN981" s="123">
        <f>VLOOKUP(C981,'9'!$B$2:$H$1187,4,FALSE)</f>
        <v>204</v>
      </c>
      <c r="AO981" s="139">
        <f>VLOOKUP(AN981,Баллы!$A$2:$B$101,2)+AP981/2</f>
        <v>3.5</v>
      </c>
      <c r="AP981" s="124">
        <f>VLOOKUP(C981,'9'!$B$2:$H$1187,6,FALSE)</f>
        <v>5</v>
      </c>
      <c r="AQ981" s="122"/>
      <c r="AR981" s="123"/>
      <c r="AS981" s="139"/>
      <c r="AT981" s="124"/>
      <c r="AU981" s="122"/>
      <c r="AV981" s="123"/>
      <c r="AW981" s="139"/>
      <c r="AX981" s="124"/>
    </row>
    <row r="982" spans="1:50">
      <c r="A982" s="245">
        <f>IF(D982=0," ",RANK(D982,$D$3:$D$1041,0))</f>
        <v>809</v>
      </c>
      <c r="B982" s="246">
        <v>809</v>
      </c>
      <c r="C982" s="283" t="s">
        <v>5355</v>
      </c>
      <c r="D982" s="115">
        <f>I982+M982+Q982+U982+Y982+AC982+AG982+AK982+AO982+AW982+AS982</f>
        <v>3.5</v>
      </c>
      <c r="E982" s="115">
        <f>J982+N982+R982+V982+Z982+AD982+AH982+AL982+AP982+AX982+AT982</f>
        <v>5</v>
      </c>
      <c r="F982" s="119">
        <f>COUNTA(H982,L982,P982,T982,X982,AB982,AF982,AJ982,AN982,AV982,AR982)</f>
        <v>1</v>
      </c>
      <c r="G982" s="125"/>
      <c r="H982" s="5"/>
      <c r="I982" s="140"/>
      <c r="J982" s="126"/>
      <c r="K982" s="121"/>
      <c r="L982" s="5"/>
      <c r="M982" s="140"/>
      <c r="N982" s="130"/>
      <c r="O982" s="125"/>
      <c r="P982" s="5"/>
      <c r="Q982" s="140"/>
      <c r="R982" s="126"/>
      <c r="S982" s="121"/>
      <c r="T982" s="5"/>
      <c r="U982" s="140"/>
      <c r="V982" s="130"/>
      <c r="W982" s="136"/>
      <c r="X982" s="5"/>
      <c r="Y982" s="140"/>
      <c r="Z982" s="126"/>
      <c r="AA982" s="171"/>
      <c r="AB982" s="5"/>
      <c r="AC982" s="140"/>
      <c r="AD982" s="130"/>
      <c r="AE982" s="136"/>
      <c r="AF982" s="5"/>
      <c r="AG982" s="140"/>
      <c r="AH982" s="126"/>
      <c r="AI982" s="155"/>
      <c r="AJ982" s="123"/>
      <c r="AK982" s="139"/>
      <c r="AL982" s="124"/>
      <c r="AM982" s="155">
        <f>VLOOKUP(C982,'9'!$B$2:$H$1187,3,FALSE)</f>
        <v>2.7337962962962963E-2</v>
      </c>
      <c r="AN982" s="123">
        <f>VLOOKUP(C982,'9'!$B$2:$H$1187,4,FALSE)</f>
        <v>206</v>
      </c>
      <c r="AO982" s="139">
        <f>VLOOKUP(AN982,Баллы!$A$2:$B$101,2)+AP982/2</f>
        <v>3.5</v>
      </c>
      <c r="AP982" s="124">
        <f>VLOOKUP(C982,'9'!$B$2:$H$1187,6,FALSE)</f>
        <v>5</v>
      </c>
      <c r="AQ982" s="122"/>
      <c r="AR982" s="123"/>
      <c r="AS982" s="139"/>
      <c r="AT982" s="124"/>
      <c r="AU982" s="122"/>
      <c r="AV982" s="123"/>
      <c r="AW982" s="139"/>
      <c r="AX982" s="124"/>
    </row>
    <row r="983" spans="1:50">
      <c r="A983" s="245">
        <f>IF(D983=0," ",RANK(D983,$D$3:$D$1041,0))</f>
        <v>809</v>
      </c>
      <c r="B983" s="246">
        <v>809</v>
      </c>
      <c r="C983" s="283" t="s">
        <v>5354</v>
      </c>
      <c r="D983" s="115">
        <f>I983+M983+Q983+U983+Y983+AC983+AG983+AK983+AO983+AW983+AS983</f>
        <v>3.5</v>
      </c>
      <c r="E983" s="115">
        <f>J983+N983+R983+V983+Z983+AD983+AH983+AL983+AP983+AX983+AT983</f>
        <v>5</v>
      </c>
      <c r="F983" s="119">
        <f>COUNTA(H983,L983,P983,T983,X983,AB983,AF983,AJ983,AN983,AV983,AR983)</f>
        <v>1</v>
      </c>
      <c r="G983" s="125"/>
      <c r="H983" s="5"/>
      <c r="I983" s="140"/>
      <c r="J983" s="126"/>
      <c r="K983" s="121"/>
      <c r="L983" s="5"/>
      <c r="M983" s="140"/>
      <c r="N983" s="130"/>
      <c r="O983" s="125"/>
      <c r="P983" s="5"/>
      <c r="Q983" s="140"/>
      <c r="R983" s="126"/>
      <c r="S983" s="121"/>
      <c r="T983" s="5"/>
      <c r="U983" s="140"/>
      <c r="V983" s="130"/>
      <c r="W983" s="136"/>
      <c r="X983" s="5"/>
      <c r="Y983" s="140"/>
      <c r="Z983" s="126"/>
      <c r="AA983" s="171"/>
      <c r="AB983" s="5"/>
      <c r="AC983" s="140"/>
      <c r="AD983" s="130"/>
      <c r="AE983" s="136"/>
      <c r="AF983" s="5"/>
      <c r="AG983" s="140"/>
      <c r="AH983" s="126"/>
      <c r="AI983" s="155"/>
      <c r="AJ983" s="123"/>
      <c r="AK983" s="139"/>
      <c r="AL983" s="124"/>
      <c r="AM983" s="155">
        <f>VLOOKUP(C983,'9'!$B$2:$H$1187,3,FALSE)</f>
        <v>2.7268518518518518E-2</v>
      </c>
      <c r="AN983" s="123">
        <f>VLOOKUP(C983,'9'!$B$2:$H$1187,4,FALSE)</f>
        <v>207</v>
      </c>
      <c r="AO983" s="139">
        <f>VLOOKUP(AN983,Баллы!$A$2:$B$101,2)+AP983/2</f>
        <v>3.5</v>
      </c>
      <c r="AP983" s="124">
        <f>VLOOKUP(C983,'9'!$B$2:$H$1187,6,FALSE)</f>
        <v>5</v>
      </c>
      <c r="AQ983" s="122"/>
      <c r="AR983" s="123"/>
      <c r="AS983" s="139"/>
      <c r="AT983" s="124"/>
      <c r="AU983" s="122"/>
      <c r="AV983" s="123"/>
      <c r="AW983" s="139"/>
      <c r="AX983" s="124"/>
    </row>
    <row r="984" spans="1:50">
      <c r="A984" s="245">
        <f>IF(D984=0," ",RANK(D984,$D$3:$D$1041,0))</f>
        <v>809</v>
      </c>
      <c r="B984" s="246">
        <v>809</v>
      </c>
      <c r="C984" s="283" t="s">
        <v>5359</v>
      </c>
      <c r="D984" s="115">
        <f>I984+M984+Q984+U984+Y984+AC984+AG984+AK984+AO984+AW984+AS984</f>
        <v>3.5</v>
      </c>
      <c r="E984" s="115">
        <f>J984+N984+R984+V984+Z984+AD984+AH984+AL984+AP984+AX984+AT984</f>
        <v>5</v>
      </c>
      <c r="F984" s="119">
        <f>COUNTA(H984,L984,P984,T984,X984,AB984,AF984,AJ984,AN984,AV984,AR984)</f>
        <v>1</v>
      </c>
      <c r="G984" s="125"/>
      <c r="H984" s="5"/>
      <c r="I984" s="140"/>
      <c r="J984" s="126"/>
      <c r="K984" s="121"/>
      <c r="L984" s="5"/>
      <c r="M984" s="140"/>
      <c r="N984" s="130"/>
      <c r="O984" s="125"/>
      <c r="P984" s="5"/>
      <c r="Q984" s="140"/>
      <c r="R984" s="126"/>
      <c r="S984" s="121"/>
      <c r="T984" s="5"/>
      <c r="U984" s="140"/>
      <c r="V984" s="130"/>
      <c r="W984" s="136"/>
      <c r="X984" s="5"/>
      <c r="Y984" s="140"/>
      <c r="Z984" s="126"/>
      <c r="AA984" s="171"/>
      <c r="AB984" s="5"/>
      <c r="AC984" s="140"/>
      <c r="AD984" s="130"/>
      <c r="AE984" s="136"/>
      <c r="AF984" s="5"/>
      <c r="AG984" s="140"/>
      <c r="AH984" s="126"/>
      <c r="AI984" s="155"/>
      <c r="AJ984" s="123"/>
      <c r="AK984" s="139"/>
      <c r="AL984" s="124"/>
      <c r="AM984" s="155">
        <f>VLOOKUP(C984,'9'!$B$2:$H$1187,3,FALSE)</f>
        <v>2.7314814814814816E-2</v>
      </c>
      <c r="AN984" s="123">
        <f>VLOOKUP(C984,'9'!$B$2:$H$1187,4,FALSE)</f>
        <v>208</v>
      </c>
      <c r="AO984" s="139">
        <f>VLOOKUP(AN984,Баллы!$A$2:$B$101,2)+AP984/2</f>
        <v>3.5</v>
      </c>
      <c r="AP984" s="124">
        <f>VLOOKUP(C984,'9'!$B$2:$H$1187,6,FALSE)</f>
        <v>5</v>
      </c>
      <c r="AQ984" s="122"/>
      <c r="AR984" s="123"/>
      <c r="AS984" s="139"/>
      <c r="AT984" s="124"/>
      <c r="AU984" s="122"/>
      <c r="AV984" s="123"/>
      <c r="AW984" s="139"/>
      <c r="AX984" s="124"/>
    </row>
    <row r="985" spans="1:50">
      <c r="A985" s="245">
        <f>IF(D985=0," ",RANK(D985,$D$3:$D$1041,0))</f>
        <v>809</v>
      </c>
      <c r="B985" s="246">
        <v>809</v>
      </c>
      <c r="C985" s="283" t="s">
        <v>5360</v>
      </c>
      <c r="D985" s="115">
        <f>I985+M985+Q985+U985+Y985+AC985+AG985+AK985+AO985+AW985+AS985</f>
        <v>3.5</v>
      </c>
      <c r="E985" s="115">
        <f>J985+N985+R985+V985+Z985+AD985+AH985+AL985+AP985+AX985+AT985</f>
        <v>5</v>
      </c>
      <c r="F985" s="119">
        <f>COUNTA(H985,L985,P985,T985,X985,AB985,AF985,AJ985,AN985,AV985,AR985)</f>
        <v>1</v>
      </c>
      <c r="G985" s="125"/>
      <c r="H985" s="5"/>
      <c r="I985" s="140"/>
      <c r="J985" s="126"/>
      <c r="K985" s="121"/>
      <c r="L985" s="5"/>
      <c r="M985" s="140"/>
      <c r="N985" s="130"/>
      <c r="O985" s="125"/>
      <c r="P985" s="5"/>
      <c r="Q985" s="140"/>
      <c r="R985" s="126"/>
      <c r="S985" s="121"/>
      <c r="T985" s="5"/>
      <c r="U985" s="140"/>
      <c r="V985" s="130"/>
      <c r="W985" s="136"/>
      <c r="X985" s="5"/>
      <c r="Y985" s="140"/>
      <c r="Z985" s="126"/>
      <c r="AA985" s="171"/>
      <c r="AB985" s="5"/>
      <c r="AC985" s="140"/>
      <c r="AD985" s="130"/>
      <c r="AE985" s="136"/>
      <c r="AF985" s="5"/>
      <c r="AG985" s="140"/>
      <c r="AH985" s="126"/>
      <c r="AI985" s="155"/>
      <c r="AJ985" s="123"/>
      <c r="AK985" s="139"/>
      <c r="AL985" s="124"/>
      <c r="AM985" s="155">
        <f>VLOOKUP(C985,'9'!$B$2:$H$1187,3,FALSE)</f>
        <v>2.7719907407407408E-2</v>
      </c>
      <c r="AN985" s="123">
        <f>VLOOKUP(C985,'9'!$B$2:$H$1187,4,FALSE)</f>
        <v>209</v>
      </c>
      <c r="AO985" s="139">
        <f>VLOOKUP(AN985,Баллы!$A$2:$B$101,2)+AP985/2</f>
        <v>3.5</v>
      </c>
      <c r="AP985" s="124">
        <f>VLOOKUP(C985,'9'!$B$2:$H$1187,6,FALSE)</f>
        <v>5</v>
      </c>
      <c r="AQ985" s="122"/>
      <c r="AR985" s="123"/>
      <c r="AS985" s="139"/>
      <c r="AT985" s="124"/>
      <c r="AU985" s="122"/>
      <c r="AV985" s="123"/>
      <c r="AW985" s="139"/>
      <c r="AX985" s="124"/>
    </row>
    <row r="986" spans="1:50">
      <c r="A986" s="245">
        <f>IF(D986=0," ",RANK(D986,$D$3:$D$1041,0))</f>
        <v>809</v>
      </c>
      <c r="B986" s="246">
        <v>809</v>
      </c>
      <c r="C986" s="283" t="s">
        <v>5362</v>
      </c>
      <c r="D986" s="115">
        <f>I986+M986+Q986+U986+Y986+AC986+AG986+AK986+AO986+AW986+AS986</f>
        <v>3.5</v>
      </c>
      <c r="E986" s="115">
        <f>J986+N986+R986+V986+Z986+AD986+AH986+AL986+AP986+AX986+AT986</f>
        <v>5</v>
      </c>
      <c r="F986" s="119">
        <f>COUNTA(H986,L986,P986,T986,X986,AB986,AF986,AJ986,AN986,AV986,AR986)</f>
        <v>1</v>
      </c>
      <c r="G986" s="125"/>
      <c r="H986" s="5"/>
      <c r="I986" s="140"/>
      <c r="J986" s="126"/>
      <c r="K986" s="121"/>
      <c r="L986" s="5"/>
      <c r="M986" s="140"/>
      <c r="N986" s="130"/>
      <c r="O986" s="125"/>
      <c r="P986" s="5"/>
      <c r="Q986" s="140"/>
      <c r="R986" s="126"/>
      <c r="S986" s="121"/>
      <c r="T986" s="5"/>
      <c r="U986" s="140"/>
      <c r="V986" s="130"/>
      <c r="W986" s="136"/>
      <c r="X986" s="5"/>
      <c r="Y986" s="140"/>
      <c r="Z986" s="126"/>
      <c r="AA986" s="171"/>
      <c r="AB986" s="5"/>
      <c r="AC986" s="140"/>
      <c r="AD986" s="130"/>
      <c r="AE986" s="136"/>
      <c r="AF986" s="5"/>
      <c r="AG986" s="140"/>
      <c r="AH986" s="126"/>
      <c r="AI986" s="155"/>
      <c r="AJ986" s="123"/>
      <c r="AK986" s="139"/>
      <c r="AL986" s="124"/>
      <c r="AM986" s="155">
        <f>VLOOKUP(C986,'9'!$B$2:$H$1187,3,FALSE)</f>
        <v>2.7731481481481482E-2</v>
      </c>
      <c r="AN986" s="123">
        <f>VLOOKUP(C986,'9'!$B$2:$H$1187,4,FALSE)</f>
        <v>210</v>
      </c>
      <c r="AO986" s="139">
        <f>VLOOKUP(AN986,Баллы!$A$2:$B$101,2)+AP986/2</f>
        <v>3.5</v>
      </c>
      <c r="AP986" s="124">
        <f>VLOOKUP(C986,'9'!$B$2:$H$1187,6,FALSE)</f>
        <v>5</v>
      </c>
      <c r="AQ986" s="122"/>
      <c r="AR986" s="123"/>
      <c r="AS986" s="139"/>
      <c r="AT986" s="124"/>
      <c r="AU986" s="122"/>
      <c r="AV986" s="123"/>
      <c r="AW986" s="139"/>
      <c r="AX986" s="124"/>
    </row>
    <row r="987" spans="1:50">
      <c r="A987" s="245">
        <f>IF(D987=0," ",RANK(D987,$D$3:$D$1041,0))</f>
        <v>809</v>
      </c>
      <c r="B987" s="246">
        <v>809</v>
      </c>
      <c r="C987" s="283" t="s">
        <v>5364</v>
      </c>
      <c r="D987" s="115">
        <f>I987+M987+Q987+U987+Y987+AC987+AG987+AK987+AO987+AW987+AS987</f>
        <v>3.5</v>
      </c>
      <c r="E987" s="115">
        <f>J987+N987+R987+V987+Z987+AD987+AH987+AL987+AP987+AX987+AT987</f>
        <v>5</v>
      </c>
      <c r="F987" s="119">
        <f>COUNTA(H987,L987,P987,T987,X987,AB987,AF987,AJ987,AN987,AV987,AR987)</f>
        <v>1</v>
      </c>
      <c r="G987" s="125"/>
      <c r="H987" s="5"/>
      <c r="I987" s="140"/>
      <c r="J987" s="126"/>
      <c r="K987" s="121"/>
      <c r="L987" s="5"/>
      <c r="M987" s="140"/>
      <c r="N987" s="130"/>
      <c r="O987" s="125"/>
      <c r="P987" s="5"/>
      <c r="Q987" s="140"/>
      <c r="R987" s="126"/>
      <c r="S987" s="121"/>
      <c r="T987" s="5"/>
      <c r="U987" s="140"/>
      <c r="V987" s="130"/>
      <c r="W987" s="136"/>
      <c r="X987" s="5"/>
      <c r="Y987" s="140"/>
      <c r="Z987" s="126"/>
      <c r="AA987" s="171"/>
      <c r="AB987" s="5"/>
      <c r="AC987" s="140"/>
      <c r="AD987" s="130"/>
      <c r="AE987" s="136"/>
      <c r="AF987" s="5"/>
      <c r="AG987" s="140"/>
      <c r="AH987" s="126"/>
      <c r="AI987" s="155"/>
      <c r="AJ987" s="123"/>
      <c r="AK987" s="139"/>
      <c r="AL987" s="124"/>
      <c r="AM987" s="155">
        <f>VLOOKUP(C987,'9'!$B$2:$H$1187,3,FALSE)</f>
        <v>2.7523148148148147E-2</v>
      </c>
      <c r="AN987" s="123">
        <f>VLOOKUP(C987,'9'!$B$2:$H$1187,4,FALSE)</f>
        <v>211</v>
      </c>
      <c r="AO987" s="139">
        <f>VLOOKUP(AN987,Баллы!$A$2:$B$101,2)+AP987/2</f>
        <v>3.5</v>
      </c>
      <c r="AP987" s="124">
        <f>VLOOKUP(C987,'9'!$B$2:$H$1187,6,FALSE)</f>
        <v>5</v>
      </c>
      <c r="AQ987" s="122"/>
      <c r="AR987" s="123"/>
      <c r="AS987" s="139"/>
      <c r="AT987" s="124"/>
      <c r="AU987" s="122"/>
      <c r="AV987" s="123"/>
      <c r="AW987" s="139"/>
      <c r="AX987" s="124"/>
    </row>
    <row r="988" spans="1:50">
      <c r="A988" s="245">
        <f>IF(D988=0," ",RANK(D988,$D$3:$D$1041,0))</f>
        <v>809</v>
      </c>
      <c r="B988" s="246">
        <v>809</v>
      </c>
      <c r="C988" s="283" t="s">
        <v>5368</v>
      </c>
      <c r="D988" s="115">
        <f>I988+M988+Q988+U988+Y988+AC988+AG988+AK988+AO988+AW988+AS988</f>
        <v>3.5</v>
      </c>
      <c r="E988" s="115">
        <f>J988+N988+R988+V988+Z988+AD988+AH988+AL988+AP988+AX988+AT988</f>
        <v>5</v>
      </c>
      <c r="F988" s="119">
        <f>COUNTA(H988,L988,P988,T988,X988,AB988,AF988,AJ988,AN988,AV988,AR988)</f>
        <v>1</v>
      </c>
      <c r="G988" s="125"/>
      <c r="H988" s="5"/>
      <c r="I988" s="140"/>
      <c r="J988" s="126"/>
      <c r="K988" s="121"/>
      <c r="L988" s="5"/>
      <c r="M988" s="140"/>
      <c r="N988" s="130"/>
      <c r="O988" s="125"/>
      <c r="P988" s="5"/>
      <c r="Q988" s="140"/>
      <c r="R988" s="126"/>
      <c r="S988" s="121"/>
      <c r="T988" s="5"/>
      <c r="U988" s="140"/>
      <c r="V988" s="130"/>
      <c r="W988" s="136"/>
      <c r="X988" s="5"/>
      <c r="Y988" s="140"/>
      <c r="Z988" s="126"/>
      <c r="AA988" s="171"/>
      <c r="AB988" s="5"/>
      <c r="AC988" s="140"/>
      <c r="AD988" s="130"/>
      <c r="AE988" s="136"/>
      <c r="AF988" s="5"/>
      <c r="AG988" s="140"/>
      <c r="AH988" s="126"/>
      <c r="AI988" s="155"/>
      <c r="AJ988" s="123"/>
      <c r="AK988" s="139"/>
      <c r="AL988" s="124"/>
      <c r="AM988" s="155">
        <f>VLOOKUP(C988,'9'!$B$2:$H$1187,3,FALSE)</f>
        <v>2.7754629629629629E-2</v>
      </c>
      <c r="AN988" s="123">
        <f>VLOOKUP(C988,'9'!$B$2:$H$1187,4,FALSE)</f>
        <v>213</v>
      </c>
      <c r="AO988" s="139">
        <f>VLOOKUP(AN988,Баллы!$A$2:$B$101,2)+AP988/2</f>
        <v>3.5</v>
      </c>
      <c r="AP988" s="124">
        <f>VLOOKUP(C988,'9'!$B$2:$H$1187,6,FALSE)</f>
        <v>5</v>
      </c>
      <c r="AQ988" s="122"/>
      <c r="AR988" s="123"/>
      <c r="AS988" s="139"/>
      <c r="AT988" s="124"/>
      <c r="AU988" s="122"/>
      <c r="AV988" s="123"/>
      <c r="AW988" s="139"/>
      <c r="AX988" s="124"/>
    </row>
    <row r="989" spans="1:50">
      <c r="A989" s="245">
        <f>IF(D989=0," ",RANK(D989,$D$3:$D$1041,0))</f>
        <v>809</v>
      </c>
      <c r="B989" s="246">
        <v>809</v>
      </c>
      <c r="C989" s="283" t="s">
        <v>5370</v>
      </c>
      <c r="D989" s="115">
        <f>I989+M989+Q989+U989+Y989+AC989+AG989+AK989+AO989+AW989+AS989</f>
        <v>3.5</v>
      </c>
      <c r="E989" s="115">
        <f>J989+N989+R989+V989+Z989+AD989+AH989+AL989+AP989+AX989+AT989</f>
        <v>5</v>
      </c>
      <c r="F989" s="119">
        <f>COUNTA(H989,L989,P989,T989,X989,AB989,AF989,AJ989,AN989,AV989,AR989)</f>
        <v>1</v>
      </c>
      <c r="G989" s="125"/>
      <c r="H989" s="5"/>
      <c r="I989" s="140"/>
      <c r="J989" s="126"/>
      <c r="K989" s="121"/>
      <c r="L989" s="5"/>
      <c r="M989" s="140"/>
      <c r="N989" s="130"/>
      <c r="O989" s="125"/>
      <c r="P989" s="5"/>
      <c r="Q989" s="140"/>
      <c r="R989" s="126"/>
      <c r="S989" s="121"/>
      <c r="T989" s="5"/>
      <c r="U989" s="140"/>
      <c r="V989" s="130"/>
      <c r="W989" s="136"/>
      <c r="X989" s="5"/>
      <c r="Y989" s="140"/>
      <c r="Z989" s="126"/>
      <c r="AA989" s="171"/>
      <c r="AB989" s="5"/>
      <c r="AC989" s="140"/>
      <c r="AD989" s="130"/>
      <c r="AE989" s="136"/>
      <c r="AF989" s="5"/>
      <c r="AG989" s="140"/>
      <c r="AH989" s="126"/>
      <c r="AI989" s="155"/>
      <c r="AJ989" s="123"/>
      <c r="AK989" s="139"/>
      <c r="AL989" s="124"/>
      <c r="AM989" s="155">
        <f>VLOOKUP(C989,'9'!$B$2:$H$1187,3,FALSE)</f>
        <v>2.7650462962962963E-2</v>
      </c>
      <c r="AN989" s="123">
        <f>VLOOKUP(C989,'9'!$B$2:$H$1187,4,FALSE)</f>
        <v>214</v>
      </c>
      <c r="AO989" s="139">
        <f>VLOOKUP(AN989,Баллы!$A$2:$B$101,2)+AP989/2</f>
        <v>3.5</v>
      </c>
      <c r="AP989" s="124">
        <f>VLOOKUP(C989,'9'!$B$2:$H$1187,6,FALSE)</f>
        <v>5</v>
      </c>
      <c r="AQ989" s="122"/>
      <c r="AR989" s="123"/>
      <c r="AS989" s="139"/>
      <c r="AT989" s="124"/>
      <c r="AU989" s="122"/>
      <c r="AV989" s="123"/>
      <c r="AW989" s="139"/>
      <c r="AX989" s="124"/>
    </row>
    <row r="990" spans="1:50">
      <c r="A990" s="245">
        <f>IF(D990=0," ",RANK(D990,$D$3:$D$1041,0))</f>
        <v>809</v>
      </c>
      <c r="B990" s="246">
        <v>809</v>
      </c>
      <c r="C990" s="283" t="s">
        <v>5374</v>
      </c>
      <c r="D990" s="115">
        <f>I990+M990+Q990+U990+Y990+AC990+AG990+AK990+AO990+AW990+AS990</f>
        <v>3.5</v>
      </c>
      <c r="E990" s="115">
        <f>J990+N990+R990+V990+Z990+AD990+AH990+AL990+AP990+AX990+AT990</f>
        <v>5</v>
      </c>
      <c r="F990" s="119">
        <f>COUNTA(H990,L990,P990,T990,X990,AB990,AF990,AJ990,AN990,AV990,AR990)</f>
        <v>1</v>
      </c>
      <c r="G990" s="125"/>
      <c r="H990" s="5"/>
      <c r="I990" s="140"/>
      <c r="J990" s="126"/>
      <c r="K990" s="121"/>
      <c r="L990" s="5"/>
      <c r="M990" s="140"/>
      <c r="N990" s="130"/>
      <c r="O990" s="125"/>
      <c r="P990" s="5"/>
      <c r="Q990" s="140"/>
      <c r="R990" s="126"/>
      <c r="S990" s="121"/>
      <c r="T990" s="5"/>
      <c r="U990" s="140"/>
      <c r="V990" s="130"/>
      <c r="W990" s="136"/>
      <c r="X990" s="5"/>
      <c r="Y990" s="140"/>
      <c r="Z990" s="126"/>
      <c r="AA990" s="171"/>
      <c r="AB990" s="5"/>
      <c r="AC990" s="140"/>
      <c r="AD990" s="130"/>
      <c r="AE990" s="136"/>
      <c r="AF990" s="5"/>
      <c r="AG990" s="140"/>
      <c r="AH990" s="126"/>
      <c r="AI990" s="155"/>
      <c r="AJ990" s="123"/>
      <c r="AK990" s="139"/>
      <c r="AL990" s="124"/>
      <c r="AM990" s="155">
        <f>VLOOKUP(C990,'9'!$B$2:$H$1187,3,FALSE)</f>
        <v>2.7916666666666666E-2</v>
      </c>
      <c r="AN990" s="123">
        <f>VLOOKUP(C990,'9'!$B$2:$H$1187,4,FALSE)</f>
        <v>216</v>
      </c>
      <c r="AO990" s="139">
        <f>VLOOKUP(AN990,Баллы!$A$2:$B$101,2)+AP990/2</f>
        <v>3.5</v>
      </c>
      <c r="AP990" s="124">
        <f>VLOOKUP(C990,'9'!$B$2:$H$1187,6,FALSE)</f>
        <v>5</v>
      </c>
      <c r="AQ990" s="122"/>
      <c r="AR990" s="123"/>
      <c r="AS990" s="139"/>
      <c r="AT990" s="124"/>
      <c r="AU990" s="122"/>
      <c r="AV990" s="123"/>
      <c r="AW990" s="139"/>
      <c r="AX990" s="124"/>
    </row>
    <row r="991" spans="1:50">
      <c r="A991" s="245">
        <f>IF(D991=0," ",RANK(D991,$D$3:$D$1041,0))</f>
        <v>809</v>
      </c>
      <c r="B991" s="246">
        <v>809</v>
      </c>
      <c r="C991" s="283" t="s">
        <v>5375</v>
      </c>
      <c r="D991" s="115">
        <f>I991+M991+Q991+U991+Y991+AC991+AG991+AK991+AO991+AW991+AS991</f>
        <v>3.5</v>
      </c>
      <c r="E991" s="115">
        <f>J991+N991+R991+V991+Z991+AD991+AH991+AL991+AP991+AX991+AT991</f>
        <v>5</v>
      </c>
      <c r="F991" s="119">
        <f>COUNTA(H991,L991,P991,T991,X991,AB991,AF991,AJ991,AN991,AV991,AR991)</f>
        <v>1</v>
      </c>
      <c r="G991" s="125"/>
      <c r="H991" s="5"/>
      <c r="I991" s="140"/>
      <c r="J991" s="126"/>
      <c r="K991" s="121"/>
      <c r="L991" s="5"/>
      <c r="M991" s="140"/>
      <c r="N991" s="130"/>
      <c r="O991" s="125"/>
      <c r="P991" s="5"/>
      <c r="Q991" s="140"/>
      <c r="R991" s="126"/>
      <c r="S991" s="121"/>
      <c r="T991" s="5"/>
      <c r="U991" s="140"/>
      <c r="V991" s="130"/>
      <c r="W991" s="136"/>
      <c r="X991" s="5"/>
      <c r="Y991" s="140"/>
      <c r="Z991" s="126"/>
      <c r="AA991" s="171"/>
      <c r="AB991" s="5"/>
      <c r="AC991" s="140"/>
      <c r="AD991" s="130"/>
      <c r="AE991" s="136"/>
      <c r="AF991" s="5"/>
      <c r="AG991" s="140"/>
      <c r="AH991" s="126"/>
      <c r="AI991" s="155"/>
      <c r="AJ991" s="123"/>
      <c r="AK991" s="139"/>
      <c r="AL991" s="124"/>
      <c r="AM991" s="155">
        <f>VLOOKUP(C991,'9'!$B$2:$H$1187,3,FALSE)</f>
        <v>2.7824074074074074E-2</v>
      </c>
      <c r="AN991" s="123">
        <f>VLOOKUP(C991,'9'!$B$2:$H$1187,4,FALSE)</f>
        <v>217</v>
      </c>
      <c r="AO991" s="139">
        <f>VLOOKUP(AN991,Баллы!$A$2:$B$101,2)+AP991/2</f>
        <v>3.5</v>
      </c>
      <c r="AP991" s="124">
        <f>VLOOKUP(C991,'9'!$B$2:$H$1187,6,FALSE)</f>
        <v>5</v>
      </c>
      <c r="AQ991" s="122"/>
      <c r="AR991" s="123"/>
      <c r="AS991" s="139"/>
      <c r="AT991" s="124"/>
      <c r="AU991" s="122"/>
      <c r="AV991" s="123"/>
      <c r="AW991" s="139"/>
      <c r="AX991" s="124"/>
    </row>
    <row r="992" spans="1:50">
      <c r="A992" s="245">
        <f>IF(D992=0," ",RANK(D992,$D$3:$D$1041,0))</f>
        <v>809</v>
      </c>
      <c r="B992" s="246">
        <v>809</v>
      </c>
      <c r="C992" s="283" t="s">
        <v>5379</v>
      </c>
      <c r="D992" s="115">
        <f>I992+M992+Q992+U992+Y992+AC992+AG992+AK992+AO992+AW992+AS992</f>
        <v>3.5</v>
      </c>
      <c r="E992" s="115">
        <f>J992+N992+R992+V992+Z992+AD992+AH992+AL992+AP992+AX992+AT992</f>
        <v>5</v>
      </c>
      <c r="F992" s="119">
        <f>COUNTA(H992,L992,P992,T992,X992,AB992,AF992,AJ992,AN992,AV992,AR992)</f>
        <v>1</v>
      </c>
      <c r="G992" s="125"/>
      <c r="H992" s="5"/>
      <c r="I992" s="140"/>
      <c r="J992" s="126"/>
      <c r="K992" s="121"/>
      <c r="L992" s="5"/>
      <c r="M992" s="140"/>
      <c r="N992" s="130"/>
      <c r="O992" s="125"/>
      <c r="P992" s="5"/>
      <c r="Q992" s="140"/>
      <c r="R992" s="126"/>
      <c r="S992" s="121"/>
      <c r="T992" s="5"/>
      <c r="U992" s="140"/>
      <c r="V992" s="130"/>
      <c r="W992" s="136"/>
      <c r="X992" s="5"/>
      <c r="Y992" s="140"/>
      <c r="Z992" s="126"/>
      <c r="AA992" s="171"/>
      <c r="AB992" s="5"/>
      <c r="AC992" s="140"/>
      <c r="AD992" s="130"/>
      <c r="AE992" s="136"/>
      <c r="AF992" s="5"/>
      <c r="AG992" s="140"/>
      <c r="AH992" s="126"/>
      <c r="AI992" s="155"/>
      <c r="AJ992" s="123"/>
      <c r="AK992" s="139"/>
      <c r="AL992" s="124"/>
      <c r="AM992" s="155">
        <f>VLOOKUP(C992,'9'!$B$2:$H$1187,3,FALSE)</f>
        <v>2.8437500000000001E-2</v>
      </c>
      <c r="AN992" s="123">
        <f>VLOOKUP(C992,'9'!$B$2:$H$1187,4,FALSE)</f>
        <v>219</v>
      </c>
      <c r="AO992" s="139">
        <f>VLOOKUP(AN992,Баллы!$A$2:$B$101,2)+AP992/2</f>
        <v>3.5</v>
      </c>
      <c r="AP992" s="124">
        <f>VLOOKUP(C992,'9'!$B$2:$H$1187,6,FALSE)</f>
        <v>5</v>
      </c>
      <c r="AQ992" s="122"/>
      <c r="AR992" s="123"/>
      <c r="AS992" s="139"/>
      <c r="AT992" s="124"/>
      <c r="AU992" s="122"/>
      <c r="AV992" s="123"/>
      <c r="AW992" s="139"/>
      <c r="AX992" s="124"/>
    </row>
    <row r="993" spans="1:50">
      <c r="A993" s="245">
        <f>IF(D993=0," ",RANK(D993,$D$3:$D$1041,0))</f>
        <v>809</v>
      </c>
      <c r="B993" s="246">
        <v>809</v>
      </c>
      <c r="C993" s="283" t="s">
        <v>5380</v>
      </c>
      <c r="D993" s="115">
        <f>I993+M993+Q993+U993+Y993+AC993+AG993+AK993+AO993+AW993+AS993</f>
        <v>3.5</v>
      </c>
      <c r="E993" s="115">
        <f>J993+N993+R993+V993+Z993+AD993+AH993+AL993+AP993+AX993+AT993</f>
        <v>5</v>
      </c>
      <c r="F993" s="119">
        <f>COUNTA(H993,L993,P993,T993,X993,AB993,AF993,AJ993,AN993,AV993,AR993)</f>
        <v>1</v>
      </c>
      <c r="G993" s="125"/>
      <c r="H993" s="5"/>
      <c r="I993" s="140"/>
      <c r="J993" s="126"/>
      <c r="K993" s="121"/>
      <c r="L993" s="5"/>
      <c r="M993" s="140"/>
      <c r="N993" s="130"/>
      <c r="O993" s="125"/>
      <c r="P993" s="5"/>
      <c r="Q993" s="140"/>
      <c r="R993" s="126"/>
      <c r="S993" s="121"/>
      <c r="T993" s="5"/>
      <c r="U993" s="140"/>
      <c r="V993" s="130"/>
      <c r="W993" s="136"/>
      <c r="X993" s="5"/>
      <c r="Y993" s="140"/>
      <c r="Z993" s="126"/>
      <c r="AA993" s="171"/>
      <c r="AB993" s="5"/>
      <c r="AC993" s="140"/>
      <c r="AD993" s="130"/>
      <c r="AE993" s="136"/>
      <c r="AF993" s="5"/>
      <c r="AG993" s="140"/>
      <c r="AH993" s="126"/>
      <c r="AI993" s="155"/>
      <c r="AJ993" s="123"/>
      <c r="AK993" s="139"/>
      <c r="AL993" s="124"/>
      <c r="AM993" s="155">
        <f>VLOOKUP(C993,'9'!$B$2:$H$1187,3,FALSE)</f>
        <v>2.7962962962962964E-2</v>
      </c>
      <c r="AN993" s="123">
        <f>VLOOKUP(C993,'9'!$B$2:$H$1187,4,FALSE)</f>
        <v>220</v>
      </c>
      <c r="AO993" s="139">
        <f>VLOOKUP(AN993,Баллы!$A$2:$B$101,2)+AP993/2</f>
        <v>3.5</v>
      </c>
      <c r="AP993" s="124">
        <f>VLOOKUP(C993,'9'!$B$2:$H$1187,6,FALSE)</f>
        <v>5</v>
      </c>
      <c r="AQ993" s="122"/>
      <c r="AR993" s="123"/>
      <c r="AS993" s="139"/>
      <c r="AT993" s="124"/>
      <c r="AU993" s="122"/>
      <c r="AV993" s="123"/>
      <c r="AW993" s="139"/>
      <c r="AX993" s="124"/>
    </row>
    <row r="994" spans="1:50">
      <c r="A994" s="245">
        <f>IF(D994=0," ",RANK(D994,$D$3:$D$1041,0))</f>
        <v>809</v>
      </c>
      <c r="B994" s="246">
        <v>809</v>
      </c>
      <c r="C994" s="283" t="s">
        <v>5381</v>
      </c>
      <c r="D994" s="115">
        <f>I994+M994+Q994+U994+Y994+AC994+AG994+AK994+AO994+AW994+AS994</f>
        <v>3.5</v>
      </c>
      <c r="E994" s="115">
        <f>J994+N994+R994+V994+Z994+AD994+AH994+AL994+AP994+AX994+AT994</f>
        <v>5</v>
      </c>
      <c r="F994" s="119">
        <f>COUNTA(H994,L994,P994,T994,X994,AB994,AF994,AJ994,AN994,AV994,AR994)</f>
        <v>1</v>
      </c>
      <c r="G994" s="125"/>
      <c r="H994" s="5"/>
      <c r="I994" s="140"/>
      <c r="J994" s="126"/>
      <c r="K994" s="121"/>
      <c r="L994" s="5"/>
      <c r="M994" s="140"/>
      <c r="N994" s="130"/>
      <c r="O994" s="125"/>
      <c r="P994" s="5"/>
      <c r="Q994" s="140"/>
      <c r="R994" s="126"/>
      <c r="S994" s="121"/>
      <c r="T994" s="5"/>
      <c r="U994" s="140"/>
      <c r="V994" s="130"/>
      <c r="W994" s="136"/>
      <c r="X994" s="5"/>
      <c r="Y994" s="140"/>
      <c r="Z994" s="126"/>
      <c r="AA994" s="171"/>
      <c r="AB994" s="5"/>
      <c r="AC994" s="140"/>
      <c r="AD994" s="130"/>
      <c r="AE994" s="136"/>
      <c r="AF994" s="5"/>
      <c r="AG994" s="140"/>
      <c r="AH994" s="126"/>
      <c r="AI994" s="155"/>
      <c r="AJ994" s="123"/>
      <c r="AK994" s="139"/>
      <c r="AL994" s="124"/>
      <c r="AM994" s="155">
        <f>VLOOKUP(C994,'9'!$B$2:$H$1187,3,FALSE)</f>
        <v>2.7974537037037037E-2</v>
      </c>
      <c r="AN994" s="123">
        <f>VLOOKUP(C994,'9'!$B$2:$H$1187,4,FALSE)</f>
        <v>221</v>
      </c>
      <c r="AO994" s="139">
        <f>VLOOKUP(AN994,Баллы!$A$2:$B$101,2)+AP994/2</f>
        <v>3.5</v>
      </c>
      <c r="AP994" s="124">
        <f>VLOOKUP(C994,'9'!$B$2:$H$1187,6,FALSE)</f>
        <v>5</v>
      </c>
      <c r="AQ994" s="122"/>
      <c r="AR994" s="123"/>
      <c r="AS994" s="139"/>
      <c r="AT994" s="124"/>
      <c r="AU994" s="122"/>
      <c r="AV994" s="123"/>
      <c r="AW994" s="139"/>
      <c r="AX994" s="124"/>
    </row>
    <row r="995" spans="1:50">
      <c r="A995" s="245">
        <f>IF(D995=0," ",RANK(D995,$D$3:$D$1041,0))</f>
        <v>809</v>
      </c>
      <c r="B995" s="246">
        <v>809</v>
      </c>
      <c r="C995" s="283" t="s">
        <v>5714</v>
      </c>
      <c r="D995" s="115">
        <f>I995+M995+Q995+U995+Y995+AC995+AG995+AK995+AO995+AW995+AS995</f>
        <v>3.5</v>
      </c>
      <c r="E995" s="115">
        <f>J995+N995+R995+V995+Z995+AD995+AH995+AL995+AP995+AX995+AT995</f>
        <v>5</v>
      </c>
      <c r="F995" s="119">
        <f>COUNTA(H995,L995,P995,T995,X995,AB995,AF995,AJ995,AN995,AV995,AR995)</f>
        <v>1</v>
      </c>
      <c r="G995" s="125"/>
      <c r="H995" s="5"/>
      <c r="I995" s="140"/>
      <c r="J995" s="126"/>
      <c r="K995" s="121"/>
      <c r="L995" s="5"/>
      <c r="M995" s="140"/>
      <c r="N995" s="130"/>
      <c r="O995" s="125"/>
      <c r="P995" s="5"/>
      <c r="Q995" s="140"/>
      <c r="R995" s="126"/>
      <c r="S995" s="121"/>
      <c r="T995" s="5"/>
      <c r="U995" s="140"/>
      <c r="V995" s="130"/>
      <c r="W995" s="136"/>
      <c r="X995" s="5"/>
      <c r="Y995" s="140"/>
      <c r="Z995" s="126"/>
      <c r="AA995" s="171"/>
      <c r="AB995" s="5"/>
      <c r="AC995" s="140"/>
      <c r="AD995" s="130"/>
      <c r="AE995" s="136"/>
      <c r="AF995" s="5"/>
      <c r="AG995" s="140"/>
      <c r="AH995" s="126"/>
      <c r="AI995" s="155"/>
      <c r="AJ995" s="123"/>
      <c r="AK995" s="139"/>
      <c r="AL995" s="124"/>
      <c r="AM995" s="155">
        <f>VLOOKUP(C995,'9'!$B$2:$H$1187,3,FALSE)</f>
        <v>2.8449074074074075E-2</v>
      </c>
      <c r="AN995" s="123">
        <f>VLOOKUP(C995,'9'!$B$2:$H$1187,4,FALSE)</f>
        <v>222</v>
      </c>
      <c r="AO995" s="139">
        <f>VLOOKUP(AN995,Баллы!$A$2:$B$101,2)+AP995/2</f>
        <v>3.5</v>
      </c>
      <c r="AP995" s="124">
        <f>VLOOKUP(C995,'9'!$B$2:$H$1187,6,FALSE)</f>
        <v>5</v>
      </c>
      <c r="AQ995" s="122"/>
      <c r="AR995" s="123"/>
      <c r="AS995" s="139"/>
      <c r="AT995" s="124"/>
      <c r="AU995" s="122"/>
      <c r="AV995" s="123"/>
      <c r="AW995" s="139"/>
      <c r="AX995" s="124"/>
    </row>
    <row r="996" spans="1:50">
      <c r="A996" s="245">
        <f>IF(D996=0," ",RANK(D996,$D$3:$D$1041,0))</f>
        <v>809</v>
      </c>
      <c r="B996" s="246">
        <v>809</v>
      </c>
      <c r="C996" s="283" t="s">
        <v>5382</v>
      </c>
      <c r="D996" s="115">
        <f>I996+M996+Q996+U996+Y996+AC996+AG996+AK996+AO996+AW996+AS996</f>
        <v>3.5</v>
      </c>
      <c r="E996" s="115">
        <f>J996+N996+R996+V996+Z996+AD996+AH996+AL996+AP996+AX996+AT996</f>
        <v>5</v>
      </c>
      <c r="F996" s="119">
        <f>COUNTA(H996,L996,P996,T996,X996,AB996,AF996,AJ996,AN996,AV996,AR996)</f>
        <v>1</v>
      </c>
      <c r="G996" s="125"/>
      <c r="H996" s="5"/>
      <c r="I996" s="140"/>
      <c r="J996" s="126"/>
      <c r="K996" s="121"/>
      <c r="L996" s="5"/>
      <c r="M996" s="140"/>
      <c r="N996" s="130"/>
      <c r="O996" s="125"/>
      <c r="P996" s="5"/>
      <c r="Q996" s="140"/>
      <c r="R996" s="126"/>
      <c r="S996" s="121"/>
      <c r="T996" s="5"/>
      <c r="U996" s="140"/>
      <c r="V996" s="130"/>
      <c r="W996" s="136"/>
      <c r="X996" s="5"/>
      <c r="Y996" s="140"/>
      <c r="Z996" s="126"/>
      <c r="AA996" s="171"/>
      <c r="AB996" s="5"/>
      <c r="AC996" s="140"/>
      <c r="AD996" s="130"/>
      <c r="AE996" s="136"/>
      <c r="AF996" s="5"/>
      <c r="AG996" s="140"/>
      <c r="AH996" s="126"/>
      <c r="AI996" s="155"/>
      <c r="AJ996" s="123"/>
      <c r="AK996" s="139"/>
      <c r="AL996" s="124"/>
      <c r="AM996" s="155">
        <f>VLOOKUP(C996,'9'!$B$2:$H$1187,3,FALSE)</f>
        <v>2.8877314814814814E-2</v>
      </c>
      <c r="AN996" s="123">
        <f>VLOOKUP(C996,'9'!$B$2:$H$1187,4,FALSE)</f>
        <v>223</v>
      </c>
      <c r="AO996" s="139">
        <f>VLOOKUP(AN996,Баллы!$A$2:$B$101,2)+AP996/2</f>
        <v>3.5</v>
      </c>
      <c r="AP996" s="124">
        <f>VLOOKUP(C996,'9'!$B$2:$H$1187,6,FALSE)</f>
        <v>5</v>
      </c>
      <c r="AQ996" s="122"/>
      <c r="AR996" s="123"/>
      <c r="AS996" s="139"/>
      <c r="AT996" s="124"/>
      <c r="AU996" s="122"/>
      <c r="AV996" s="123"/>
      <c r="AW996" s="139"/>
      <c r="AX996" s="124"/>
    </row>
    <row r="997" spans="1:50">
      <c r="A997" s="245">
        <f>IF(D997=0," ",RANK(D997,$D$3:$D$1041,0))</f>
        <v>809</v>
      </c>
      <c r="B997" s="246">
        <v>809</v>
      </c>
      <c r="C997" s="283" t="s">
        <v>5383</v>
      </c>
      <c r="D997" s="115">
        <f>I997+M997+Q997+U997+Y997+AC997+AG997+AK997+AO997+AW997+AS997</f>
        <v>3.5</v>
      </c>
      <c r="E997" s="115">
        <f>J997+N997+R997+V997+Z997+AD997+AH997+AL997+AP997+AX997+AT997</f>
        <v>5</v>
      </c>
      <c r="F997" s="119">
        <f>COUNTA(H997,L997,P997,T997,X997,AB997,AF997,AJ997,AN997,AV997,AR997)</f>
        <v>1</v>
      </c>
      <c r="G997" s="125"/>
      <c r="H997" s="5"/>
      <c r="I997" s="140"/>
      <c r="J997" s="126"/>
      <c r="K997" s="121"/>
      <c r="L997" s="5"/>
      <c r="M997" s="140"/>
      <c r="N997" s="130"/>
      <c r="O997" s="125"/>
      <c r="P997" s="5"/>
      <c r="Q997" s="140"/>
      <c r="R997" s="126"/>
      <c r="S997" s="121"/>
      <c r="T997" s="5"/>
      <c r="U997" s="140"/>
      <c r="V997" s="130"/>
      <c r="W997" s="136"/>
      <c r="X997" s="5"/>
      <c r="Y997" s="140"/>
      <c r="Z997" s="126"/>
      <c r="AA997" s="171"/>
      <c r="AB997" s="5"/>
      <c r="AC997" s="140"/>
      <c r="AD997" s="130"/>
      <c r="AE997" s="136"/>
      <c r="AF997" s="5"/>
      <c r="AG997" s="140"/>
      <c r="AH997" s="126"/>
      <c r="AI997" s="155"/>
      <c r="AJ997" s="123"/>
      <c r="AK997" s="139"/>
      <c r="AL997" s="124"/>
      <c r="AM997" s="155">
        <f>VLOOKUP(C997,'9'!$B$2:$H$1187,3,FALSE)</f>
        <v>2.8159722222222221E-2</v>
      </c>
      <c r="AN997" s="123">
        <f>VLOOKUP(C997,'9'!$B$2:$H$1187,4,FALSE)</f>
        <v>224</v>
      </c>
      <c r="AO997" s="139">
        <f>VLOOKUP(AN997,Баллы!$A$2:$B$101,2)+AP997/2</f>
        <v>3.5</v>
      </c>
      <c r="AP997" s="124">
        <f>VLOOKUP(C997,'9'!$B$2:$H$1187,6,FALSE)</f>
        <v>5</v>
      </c>
      <c r="AQ997" s="122"/>
      <c r="AR997" s="123"/>
      <c r="AS997" s="139"/>
      <c r="AT997" s="124"/>
      <c r="AU997" s="122"/>
      <c r="AV997" s="123"/>
      <c r="AW997" s="139"/>
      <c r="AX997" s="124"/>
    </row>
    <row r="998" spans="1:50">
      <c r="A998" s="245">
        <f>IF(D998=0," ",RANK(D998,$D$3:$D$1041,0))</f>
        <v>809</v>
      </c>
      <c r="B998" s="246">
        <v>809</v>
      </c>
      <c r="C998" s="283" t="s">
        <v>5384</v>
      </c>
      <c r="D998" s="115">
        <f>I998+M998+Q998+U998+Y998+AC998+AG998+AK998+AO998+AW998+AS998</f>
        <v>3.5</v>
      </c>
      <c r="E998" s="115">
        <f>J998+N998+R998+V998+Z998+AD998+AH998+AL998+AP998+AX998+AT998</f>
        <v>5</v>
      </c>
      <c r="F998" s="119">
        <f>COUNTA(H998,L998,P998,T998,X998,AB998,AF998,AJ998,AN998,AV998,AR998)</f>
        <v>1</v>
      </c>
      <c r="G998" s="125"/>
      <c r="H998" s="5"/>
      <c r="I998" s="140"/>
      <c r="J998" s="126"/>
      <c r="K998" s="121"/>
      <c r="L998" s="5"/>
      <c r="M998" s="140"/>
      <c r="N998" s="130"/>
      <c r="O998" s="125"/>
      <c r="P998" s="5"/>
      <c r="Q998" s="140"/>
      <c r="R998" s="126"/>
      <c r="S998" s="121"/>
      <c r="T998" s="5"/>
      <c r="U998" s="140"/>
      <c r="V998" s="130"/>
      <c r="W998" s="136"/>
      <c r="X998" s="5"/>
      <c r="Y998" s="140"/>
      <c r="Z998" s="126"/>
      <c r="AA998" s="171"/>
      <c r="AB998" s="5"/>
      <c r="AC998" s="140"/>
      <c r="AD998" s="130"/>
      <c r="AE998" s="136"/>
      <c r="AF998" s="5"/>
      <c r="AG998" s="140"/>
      <c r="AH998" s="126"/>
      <c r="AI998" s="155"/>
      <c r="AJ998" s="123"/>
      <c r="AK998" s="139"/>
      <c r="AL998" s="124"/>
      <c r="AM998" s="155">
        <f>VLOOKUP(C998,'9'!$B$2:$H$1187,3,FALSE)</f>
        <v>2.7997685185185184E-2</v>
      </c>
      <c r="AN998" s="123">
        <f>VLOOKUP(C998,'9'!$B$2:$H$1187,4,FALSE)</f>
        <v>225</v>
      </c>
      <c r="AO998" s="139">
        <f>VLOOKUP(AN998,Баллы!$A$2:$B$101,2)+AP998/2</f>
        <v>3.5</v>
      </c>
      <c r="AP998" s="124">
        <f>VLOOKUP(C998,'9'!$B$2:$H$1187,6,FALSE)</f>
        <v>5</v>
      </c>
      <c r="AQ998" s="122"/>
      <c r="AR998" s="123"/>
      <c r="AS998" s="139"/>
      <c r="AT998" s="124"/>
      <c r="AU998" s="122"/>
      <c r="AV998" s="123"/>
      <c r="AW998" s="139"/>
      <c r="AX998" s="124"/>
    </row>
    <row r="999" spans="1:50">
      <c r="A999" s="245">
        <f>IF(D999=0," ",RANK(D999,$D$3:$D$1041,0))</f>
        <v>809</v>
      </c>
      <c r="B999" s="246">
        <v>809</v>
      </c>
      <c r="C999" s="283" t="s">
        <v>5385</v>
      </c>
      <c r="D999" s="115">
        <f>I999+M999+Q999+U999+Y999+AC999+AG999+AK999+AO999+AW999+AS999</f>
        <v>3.5</v>
      </c>
      <c r="E999" s="115">
        <f>J999+N999+R999+V999+Z999+AD999+AH999+AL999+AP999+AX999+AT999</f>
        <v>5</v>
      </c>
      <c r="F999" s="119">
        <f>COUNTA(H999,L999,P999,T999,X999,AB999,AF999,AJ999,AN999,AV999,AR999)</f>
        <v>1</v>
      </c>
      <c r="G999" s="125"/>
      <c r="H999" s="5"/>
      <c r="I999" s="140"/>
      <c r="J999" s="126"/>
      <c r="K999" s="121"/>
      <c r="L999" s="5"/>
      <c r="M999" s="140"/>
      <c r="N999" s="130"/>
      <c r="O999" s="125"/>
      <c r="P999" s="5"/>
      <c r="Q999" s="140"/>
      <c r="R999" s="126"/>
      <c r="S999" s="121"/>
      <c r="T999" s="5"/>
      <c r="U999" s="140"/>
      <c r="V999" s="130"/>
      <c r="W999" s="136"/>
      <c r="X999" s="5"/>
      <c r="Y999" s="140"/>
      <c r="Z999" s="126"/>
      <c r="AA999" s="171"/>
      <c r="AB999" s="5"/>
      <c r="AC999" s="140"/>
      <c r="AD999" s="130"/>
      <c r="AE999" s="136"/>
      <c r="AF999" s="5"/>
      <c r="AG999" s="140"/>
      <c r="AH999" s="126"/>
      <c r="AI999" s="155"/>
      <c r="AJ999" s="123"/>
      <c r="AK999" s="139"/>
      <c r="AL999" s="124"/>
      <c r="AM999" s="155">
        <f>VLOOKUP(C999,'9'!$B$2:$H$1187,3,FALSE)</f>
        <v>2.8206018518518519E-2</v>
      </c>
      <c r="AN999" s="123">
        <f>VLOOKUP(C999,'9'!$B$2:$H$1187,4,FALSE)</f>
        <v>226</v>
      </c>
      <c r="AO999" s="139">
        <f>VLOOKUP(AN999,Баллы!$A$2:$B$101,2)+AP999/2</f>
        <v>3.5</v>
      </c>
      <c r="AP999" s="124">
        <f>VLOOKUP(C999,'9'!$B$2:$H$1187,6,FALSE)</f>
        <v>5</v>
      </c>
      <c r="AQ999" s="122"/>
      <c r="AR999" s="123"/>
      <c r="AS999" s="139"/>
      <c r="AT999" s="124"/>
      <c r="AU999" s="122"/>
      <c r="AV999" s="123"/>
      <c r="AW999" s="139"/>
      <c r="AX999" s="124"/>
    </row>
    <row r="1000" spans="1:50">
      <c r="A1000" s="245">
        <f>IF(D1000=0," ",RANK(D1000,$D$3:$D$1041,0))</f>
        <v>809</v>
      </c>
      <c r="B1000" s="246">
        <v>809</v>
      </c>
      <c r="C1000" s="283" t="s">
        <v>5386</v>
      </c>
      <c r="D1000" s="115">
        <f>I1000+M1000+Q1000+U1000+Y1000+AC1000+AG1000+AK1000+AO1000+AW1000+AS1000</f>
        <v>3.5</v>
      </c>
      <c r="E1000" s="115">
        <f>J1000+N1000+R1000+V1000+Z1000+AD1000+AH1000+AL1000+AP1000+AX1000+AT1000</f>
        <v>5</v>
      </c>
      <c r="F1000" s="119">
        <f>COUNTA(H1000,L1000,P1000,T1000,X1000,AB1000,AF1000,AJ1000,AN1000,AV1000,AR1000)</f>
        <v>1</v>
      </c>
      <c r="G1000" s="125"/>
      <c r="H1000" s="5"/>
      <c r="I1000" s="140"/>
      <c r="J1000" s="126"/>
      <c r="K1000" s="121"/>
      <c r="L1000" s="5"/>
      <c r="M1000" s="140"/>
      <c r="N1000" s="130"/>
      <c r="O1000" s="125"/>
      <c r="P1000" s="5"/>
      <c r="Q1000" s="140"/>
      <c r="R1000" s="126"/>
      <c r="S1000" s="121"/>
      <c r="T1000" s="5"/>
      <c r="U1000" s="140"/>
      <c r="V1000" s="130"/>
      <c r="W1000" s="136"/>
      <c r="X1000" s="5"/>
      <c r="Y1000" s="140"/>
      <c r="Z1000" s="126"/>
      <c r="AA1000" s="171"/>
      <c r="AB1000" s="5"/>
      <c r="AC1000" s="140"/>
      <c r="AD1000" s="130"/>
      <c r="AE1000" s="136"/>
      <c r="AF1000" s="5"/>
      <c r="AG1000" s="140"/>
      <c r="AH1000" s="126"/>
      <c r="AI1000" s="155"/>
      <c r="AJ1000" s="123"/>
      <c r="AK1000" s="139"/>
      <c r="AL1000" s="124"/>
      <c r="AM1000" s="155">
        <f>VLOOKUP(C1000,'9'!$B$2:$H$1187,3,FALSE)</f>
        <v>2.8298611111111111E-2</v>
      </c>
      <c r="AN1000" s="123">
        <f>VLOOKUP(C1000,'9'!$B$2:$H$1187,4,FALSE)</f>
        <v>227</v>
      </c>
      <c r="AO1000" s="139">
        <f>VLOOKUP(AN1000,Баллы!$A$2:$B$101,2)+AP1000/2</f>
        <v>3.5</v>
      </c>
      <c r="AP1000" s="124">
        <f>VLOOKUP(C1000,'9'!$B$2:$H$1187,6,FALSE)</f>
        <v>5</v>
      </c>
      <c r="AQ1000" s="122"/>
      <c r="AR1000" s="123"/>
      <c r="AS1000" s="139"/>
      <c r="AT1000" s="124"/>
      <c r="AU1000" s="122"/>
      <c r="AV1000" s="123"/>
      <c r="AW1000" s="139"/>
      <c r="AX1000" s="124"/>
    </row>
    <row r="1001" spans="1:50">
      <c r="A1001" s="245">
        <f>IF(D1001=0," ",RANK(D1001,$D$3:$D$1041,0))</f>
        <v>809</v>
      </c>
      <c r="B1001" s="246">
        <v>809</v>
      </c>
      <c r="C1001" s="283" t="s">
        <v>5779</v>
      </c>
      <c r="D1001" s="115">
        <f>I1001+M1001+Q1001+U1001+Y1001+AC1001+AG1001+AK1001+AO1001+AW1001+AS1001</f>
        <v>3.5</v>
      </c>
      <c r="E1001" s="115">
        <f>J1001+N1001+R1001+V1001+Z1001+AD1001+AH1001+AL1001+AP1001+AX1001+AT1001</f>
        <v>5</v>
      </c>
      <c r="F1001" s="119">
        <f>COUNTA(H1001,L1001,P1001,T1001,X1001,AB1001,AF1001,AJ1001,AN1001,AV1001,AR1001)</f>
        <v>1</v>
      </c>
      <c r="G1001" s="125"/>
      <c r="H1001" s="5"/>
      <c r="I1001" s="140"/>
      <c r="J1001" s="126"/>
      <c r="K1001" s="121"/>
      <c r="L1001" s="5"/>
      <c r="M1001" s="140"/>
      <c r="N1001" s="130"/>
      <c r="O1001" s="125"/>
      <c r="P1001" s="5"/>
      <c r="Q1001" s="140"/>
      <c r="R1001" s="126"/>
      <c r="S1001" s="121"/>
      <c r="T1001" s="5"/>
      <c r="U1001" s="140"/>
      <c r="V1001" s="130"/>
      <c r="W1001" s="136"/>
      <c r="X1001" s="5"/>
      <c r="Y1001" s="140"/>
      <c r="Z1001" s="126"/>
      <c r="AA1001" s="171"/>
      <c r="AB1001" s="5"/>
      <c r="AC1001" s="140"/>
      <c r="AD1001" s="130"/>
      <c r="AE1001" s="136"/>
      <c r="AF1001" s="5"/>
      <c r="AG1001" s="140"/>
      <c r="AH1001" s="126"/>
      <c r="AI1001" s="155"/>
      <c r="AJ1001" s="123"/>
      <c r="AK1001" s="139"/>
      <c r="AL1001" s="124"/>
      <c r="AM1001" s="155">
        <f>VLOOKUP(C1001,'9'!$B$2:$H$1187,3,FALSE)</f>
        <v>2.8032407407407409E-2</v>
      </c>
      <c r="AN1001" s="123">
        <f>VLOOKUP(C1001,'9'!$B$2:$H$1187,4,FALSE)</f>
        <v>228</v>
      </c>
      <c r="AO1001" s="139">
        <f>VLOOKUP(AN1001,Баллы!$A$2:$B$101,2)+AP1001/2</f>
        <v>3.5</v>
      </c>
      <c r="AP1001" s="124">
        <f>VLOOKUP(C1001,'9'!$B$2:$H$1187,6,FALSE)</f>
        <v>5</v>
      </c>
      <c r="AQ1001" s="122"/>
      <c r="AR1001" s="123"/>
      <c r="AS1001" s="139"/>
      <c r="AT1001" s="124"/>
      <c r="AU1001" s="122"/>
      <c r="AV1001" s="123"/>
      <c r="AW1001" s="139"/>
      <c r="AX1001" s="124"/>
    </row>
    <row r="1002" spans="1:50">
      <c r="A1002" s="245">
        <f>IF(D1002=0," ",RANK(D1002,$D$3:$D$1041,0))</f>
        <v>809</v>
      </c>
      <c r="B1002" s="246">
        <v>809</v>
      </c>
      <c r="C1002" s="283" t="s">
        <v>5387</v>
      </c>
      <c r="D1002" s="115">
        <f>I1002+M1002+Q1002+U1002+Y1002+AC1002+AG1002+AK1002+AO1002+AW1002+AS1002</f>
        <v>3.5</v>
      </c>
      <c r="E1002" s="115">
        <f>J1002+N1002+R1002+V1002+Z1002+AD1002+AH1002+AL1002+AP1002+AX1002+AT1002</f>
        <v>5</v>
      </c>
      <c r="F1002" s="119">
        <f>COUNTA(H1002,L1002,P1002,T1002,X1002,AB1002,AF1002,AJ1002,AN1002,AV1002,AR1002)</f>
        <v>1</v>
      </c>
      <c r="G1002" s="125"/>
      <c r="H1002" s="5"/>
      <c r="I1002" s="140"/>
      <c r="J1002" s="126"/>
      <c r="K1002" s="121"/>
      <c r="L1002" s="5"/>
      <c r="M1002" s="140"/>
      <c r="N1002" s="130"/>
      <c r="O1002" s="125"/>
      <c r="P1002" s="5"/>
      <c r="Q1002" s="140"/>
      <c r="R1002" s="126"/>
      <c r="S1002" s="121"/>
      <c r="T1002" s="5"/>
      <c r="U1002" s="140"/>
      <c r="V1002" s="130"/>
      <c r="W1002" s="136"/>
      <c r="X1002" s="5"/>
      <c r="Y1002" s="140"/>
      <c r="Z1002" s="126"/>
      <c r="AA1002" s="171"/>
      <c r="AB1002" s="5"/>
      <c r="AC1002" s="140"/>
      <c r="AD1002" s="130"/>
      <c r="AE1002" s="136"/>
      <c r="AF1002" s="5"/>
      <c r="AG1002" s="140"/>
      <c r="AH1002" s="126"/>
      <c r="AI1002" s="155"/>
      <c r="AJ1002" s="123"/>
      <c r="AK1002" s="139"/>
      <c r="AL1002" s="124"/>
      <c r="AM1002" s="155">
        <f>VLOOKUP(C1002,'9'!$B$2:$H$1187,3,FALSE)</f>
        <v>2.7615740740740739E-2</v>
      </c>
      <c r="AN1002" s="123">
        <f>VLOOKUP(C1002,'9'!$B$2:$H$1187,4,FALSE)</f>
        <v>229</v>
      </c>
      <c r="AO1002" s="139">
        <f>VLOOKUP(AN1002,Баллы!$A$2:$B$101,2)+AP1002/2</f>
        <v>3.5</v>
      </c>
      <c r="AP1002" s="124">
        <f>VLOOKUP(C1002,'9'!$B$2:$H$1187,6,FALSE)</f>
        <v>5</v>
      </c>
      <c r="AQ1002" s="122"/>
      <c r="AR1002" s="123"/>
      <c r="AS1002" s="139"/>
      <c r="AT1002" s="124"/>
      <c r="AU1002" s="122"/>
      <c r="AV1002" s="123"/>
      <c r="AW1002" s="139"/>
      <c r="AX1002" s="124"/>
    </row>
    <row r="1003" spans="1:50">
      <c r="A1003" s="245">
        <f>IF(D1003=0," ",RANK(D1003,$D$3:$D$1041,0))</f>
        <v>809</v>
      </c>
      <c r="B1003" s="246">
        <v>809</v>
      </c>
      <c r="C1003" s="283" t="s">
        <v>5388</v>
      </c>
      <c r="D1003" s="115">
        <f>I1003+M1003+Q1003+U1003+Y1003+AC1003+AG1003+AK1003+AO1003+AW1003+AS1003</f>
        <v>3.5</v>
      </c>
      <c r="E1003" s="115">
        <f>J1003+N1003+R1003+V1003+Z1003+AD1003+AH1003+AL1003+AP1003+AX1003+AT1003</f>
        <v>5</v>
      </c>
      <c r="F1003" s="119">
        <f>COUNTA(H1003,L1003,P1003,T1003,X1003,AB1003,AF1003,AJ1003,AN1003,AV1003,AR1003)</f>
        <v>1</v>
      </c>
      <c r="G1003" s="125"/>
      <c r="H1003" s="5"/>
      <c r="I1003" s="140"/>
      <c r="J1003" s="126"/>
      <c r="K1003" s="121"/>
      <c r="L1003" s="5"/>
      <c r="M1003" s="140"/>
      <c r="N1003" s="130"/>
      <c r="O1003" s="125"/>
      <c r="P1003" s="5"/>
      <c r="Q1003" s="140"/>
      <c r="R1003" s="126"/>
      <c r="S1003" s="121"/>
      <c r="T1003" s="5"/>
      <c r="U1003" s="140"/>
      <c r="V1003" s="130"/>
      <c r="W1003" s="136"/>
      <c r="X1003" s="5"/>
      <c r="Y1003" s="140"/>
      <c r="Z1003" s="126"/>
      <c r="AA1003" s="171"/>
      <c r="AB1003" s="5"/>
      <c r="AC1003" s="140"/>
      <c r="AD1003" s="130"/>
      <c r="AE1003" s="136"/>
      <c r="AF1003" s="5"/>
      <c r="AG1003" s="140"/>
      <c r="AH1003" s="126"/>
      <c r="AI1003" s="155"/>
      <c r="AJ1003" s="123"/>
      <c r="AK1003" s="139"/>
      <c r="AL1003" s="124"/>
      <c r="AM1003" s="155">
        <f>VLOOKUP(C1003,'9'!$B$2:$H$1187,3,FALSE)</f>
        <v>2.8321759259259258E-2</v>
      </c>
      <c r="AN1003" s="123">
        <f>VLOOKUP(C1003,'9'!$B$2:$H$1187,4,FALSE)</f>
        <v>230</v>
      </c>
      <c r="AO1003" s="139">
        <f>VLOOKUP(AN1003,Баллы!$A$2:$B$101,2)+AP1003/2</f>
        <v>3.5</v>
      </c>
      <c r="AP1003" s="124">
        <f>VLOOKUP(C1003,'9'!$B$2:$H$1187,6,FALSE)</f>
        <v>5</v>
      </c>
      <c r="AQ1003" s="122"/>
      <c r="AR1003" s="123"/>
      <c r="AS1003" s="139"/>
      <c r="AT1003" s="124"/>
      <c r="AU1003" s="122"/>
      <c r="AV1003" s="123"/>
      <c r="AW1003" s="139"/>
      <c r="AX1003" s="124"/>
    </row>
    <row r="1004" spans="1:50">
      <c r="A1004" s="245">
        <f>IF(D1004=0," ",RANK(D1004,$D$3:$D$1041,0))</f>
        <v>809</v>
      </c>
      <c r="B1004" s="246">
        <v>809</v>
      </c>
      <c r="C1004" s="283" t="s">
        <v>5390</v>
      </c>
      <c r="D1004" s="115">
        <f>I1004+M1004+Q1004+U1004+Y1004+AC1004+AG1004+AK1004+AO1004+AW1004+AS1004</f>
        <v>3.5</v>
      </c>
      <c r="E1004" s="115">
        <f>J1004+N1004+R1004+V1004+Z1004+AD1004+AH1004+AL1004+AP1004+AX1004+AT1004</f>
        <v>5</v>
      </c>
      <c r="F1004" s="119">
        <f>COUNTA(H1004,L1004,P1004,T1004,X1004,AB1004,AF1004,AJ1004,AN1004,AV1004,AR1004)</f>
        <v>1</v>
      </c>
      <c r="G1004" s="125"/>
      <c r="H1004" s="5"/>
      <c r="I1004" s="140"/>
      <c r="J1004" s="126"/>
      <c r="K1004" s="121"/>
      <c r="L1004" s="5"/>
      <c r="M1004" s="140"/>
      <c r="N1004" s="130"/>
      <c r="O1004" s="125"/>
      <c r="P1004" s="5"/>
      <c r="Q1004" s="140"/>
      <c r="R1004" s="126"/>
      <c r="S1004" s="121"/>
      <c r="T1004" s="5"/>
      <c r="U1004" s="140"/>
      <c r="V1004" s="130"/>
      <c r="W1004" s="136"/>
      <c r="X1004" s="5"/>
      <c r="Y1004" s="140"/>
      <c r="Z1004" s="126"/>
      <c r="AA1004" s="171"/>
      <c r="AB1004" s="5"/>
      <c r="AC1004" s="140"/>
      <c r="AD1004" s="130"/>
      <c r="AE1004" s="136"/>
      <c r="AF1004" s="5"/>
      <c r="AG1004" s="140"/>
      <c r="AH1004" s="126"/>
      <c r="AI1004" s="155"/>
      <c r="AJ1004" s="123"/>
      <c r="AK1004" s="139"/>
      <c r="AL1004" s="124"/>
      <c r="AM1004" s="155">
        <f>VLOOKUP(C1004,'9'!$B$2:$H$1187,3,FALSE)</f>
        <v>2.8229166666666666E-2</v>
      </c>
      <c r="AN1004" s="123">
        <f>VLOOKUP(C1004,'9'!$B$2:$H$1187,4,FALSE)</f>
        <v>233</v>
      </c>
      <c r="AO1004" s="139">
        <f>VLOOKUP(AN1004,Баллы!$A$2:$B$101,2)+AP1004/2</f>
        <v>3.5</v>
      </c>
      <c r="AP1004" s="124">
        <f>VLOOKUP(C1004,'9'!$B$2:$H$1187,6,FALSE)</f>
        <v>5</v>
      </c>
      <c r="AQ1004" s="122"/>
      <c r="AR1004" s="123"/>
      <c r="AS1004" s="139"/>
      <c r="AT1004" s="124"/>
      <c r="AU1004" s="122"/>
      <c r="AV1004" s="123"/>
      <c r="AW1004" s="139"/>
      <c r="AX1004" s="124"/>
    </row>
    <row r="1005" spans="1:50">
      <c r="A1005" s="245">
        <f>IF(D1005=0," ",RANK(D1005,$D$3:$D$1041,0))</f>
        <v>809</v>
      </c>
      <c r="B1005" s="246">
        <v>809</v>
      </c>
      <c r="C1005" s="283" t="s">
        <v>5741</v>
      </c>
      <c r="D1005" s="115">
        <f>I1005+M1005+Q1005+U1005+Y1005+AC1005+AG1005+AK1005+AO1005+AW1005+AS1005</f>
        <v>3.5</v>
      </c>
      <c r="E1005" s="115">
        <f>J1005+N1005+R1005+V1005+Z1005+AD1005+AH1005+AL1005+AP1005+AX1005+AT1005</f>
        <v>5</v>
      </c>
      <c r="F1005" s="119">
        <f>COUNTA(H1005,L1005,P1005,T1005,X1005,AB1005,AF1005,AJ1005,AN1005,AV1005,AR1005)</f>
        <v>1</v>
      </c>
      <c r="G1005" s="125"/>
      <c r="H1005" s="5"/>
      <c r="I1005" s="140"/>
      <c r="J1005" s="126"/>
      <c r="K1005" s="121"/>
      <c r="L1005" s="5"/>
      <c r="M1005" s="140"/>
      <c r="N1005" s="130"/>
      <c r="O1005" s="125"/>
      <c r="P1005" s="5"/>
      <c r="Q1005" s="140"/>
      <c r="R1005" s="126"/>
      <c r="S1005" s="121"/>
      <c r="T1005" s="5"/>
      <c r="U1005" s="140"/>
      <c r="V1005" s="130"/>
      <c r="W1005" s="136"/>
      <c r="X1005" s="5"/>
      <c r="Y1005" s="140"/>
      <c r="Z1005" s="126"/>
      <c r="AA1005" s="171"/>
      <c r="AB1005" s="5"/>
      <c r="AC1005" s="140"/>
      <c r="AD1005" s="130"/>
      <c r="AE1005" s="136"/>
      <c r="AF1005" s="5"/>
      <c r="AG1005" s="140"/>
      <c r="AH1005" s="126"/>
      <c r="AI1005" s="155"/>
      <c r="AJ1005" s="123"/>
      <c r="AK1005" s="139"/>
      <c r="AL1005" s="124"/>
      <c r="AM1005" s="155">
        <f>VLOOKUP(C1005,'9'!$B$2:$H$1187,3,FALSE)</f>
        <v>2.8981481481481483E-2</v>
      </c>
      <c r="AN1005" s="123">
        <f>VLOOKUP(C1005,'9'!$B$2:$H$1187,4,FALSE)</f>
        <v>235</v>
      </c>
      <c r="AO1005" s="139">
        <f>VLOOKUP(AN1005,Баллы!$A$2:$B$101,2)+AP1005/2</f>
        <v>3.5</v>
      </c>
      <c r="AP1005" s="124">
        <f>VLOOKUP(C1005,'9'!$B$2:$H$1187,6,FALSE)</f>
        <v>5</v>
      </c>
      <c r="AQ1005" s="122"/>
      <c r="AR1005" s="123"/>
      <c r="AS1005" s="139"/>
      <c r="AT1005" s="124"/>
      <c r="AU1005" s="122"/>
      <c r="AV1005" s="123"/>
      <c r="AW1005" s="139"/>
      <c r="AX1005" s="124"/>
    </row>
    <row r="1006" spans="1:50">
      <c r="A1006" s="245">
        <f>IF(D1006=0," ",RANK(D1006,$D$3:$D$1041,0))</f>
        <v>809</v>
      </c>
      <c r="B1006" s="246">
        <v>809</v>
      </c>
      <c r="C1006" s="283" t="s">
        <v>5392</v>
      </c>
      <c r="D1006" s="115">
        <f>I1006+M1006+Q1006+U1006+Y1006+AC1006+AG1006+AK1006+AO1006+AW1006+AS1006</f>
        <v>3.5</v>
      </c>
      <c r="E1006" s="115">
        <f>J1006+N1006+R1006+V1006+Z1006+AD1006+AH1006+AL1006+AP1006+AX1006+AT1006</f>
        <v>5</v>
      </c>
      <c r="F1006" s="119">
        <f>COUNTA(H1006,L1006,P1006,T1006,X1006,AB1006,AF1006,AJ1006,AN1006,AV1006,AR1006)</f>
        <v>1</v>
      </c>
      <c r="G1006" s="125"/>
      <c r="H1006" s="5"/>
      <c r="I1006" s="140"/>
      <c r="J1006" s="126"/>
      <c r="K1006" s="121"/>
      <c r="L1006" s="5"/>
      <c r="M1006" s="140"/>
      <c r="N1006" s="130"/>
      <c r="O1006" s="125"/>
      <c r="P1006" s="5"/>
      <c r="Q1006" s="140"/>
      <c r="R1006" s="126"/>
      <c r="S1006" s="121"/>
      <c r="T1006" s="5"/>
      <c r="U1006" s="140"/>
      <c r="V1006" s="130"/>
      <c r="W1006" s="136"/>
      <c r="X1006" s="5"/>
      <c r="Y1006" s="140"/>
      <c r="Z1006" s="126"/>
      <c r="AA1006" s="171"/>
      <c r="AB1006" s="5"/>
      <c r="AC1006" s="140"/>
      <c r="AD1006" s="130"/>
      <c r="AE1006" s="136"/>
      <c r="AF1006" s="5"/>
      <c r="AG1006" s="140"/>
      <c r="AH1006" s="126"/>
      <c r="AI1006" s="155"/>
      <c r="AJ1006" s="123"/>
      <c r="AK1006" s="139"/>
      <c r="AL1006" s="124"/>
      <c r="AM1006" s="155">
        <f>VLOOKUP(C1006,'9'!$B$2:$H$1187,3,FALSE)</f>
        <v>2.9062500000000002E-2</v>
      </c>
      <c r="AN1006" s="123">
        <f>VLOOKUP(C1006,'9'!$B$2:$H$1187,4,FALSE)</f>
        <v>236</v>
      </c>
      <c r="AO1006" s="139">
        <f>VLOOKUP(AN1006,Баллы!$A$2:$B$101,2)+AP1006/2</f>
        <v>3.5</v>
      </c>
      <c r="AP1006" s="124">
        <f>VLOOKUP(C1006,'9'!$B$2:$H$1187,6,FALSE)</f>
        <v>5</v>
      </c>
      <c r="AQ1006" s="122"/>
      <c r="AR1006" s="123"/>
      <c r="AS1006" s="139"/>
      <c r="AT1006" s="124"/>
      <c r="AU1006" s="122"/>
      <c r="AV1006" s="123"/>
      <c r="AW1006" s="139"/>
      <c r="AX1006" s="124"/>
    </row>
    <row r="1007" spans="1:50">
      <c r="A1007" s="245">
        <f>IF(D1007=0," ",RANK(D1007,$D$3:$D$1041,0))</f>
        <v>809</v>
      </c>
      <c r="B1007" s="246">
        <v>809</v>
      </c>
      <c r="C1007" s="283" t="s">
        <v>5393</v>
      </c>
      <c r="D1007" s="115">
        <f>I1007+M1007+Q1007+U1007+Y1007+AC1007+AG1007+AK1007+AO1007+AW1007+AS1007</f>
        <v>3.5</v>
      </c>
      <c r="E1007" s="115">
        <f>J1007+N1007+R1007+V1007+Z1007+AD1007+AH1007+AL1007+AP1007+AX1007+AT1007</f>
        <v>5</v>
      </c>
      <c r="F1007" s="119">
        <f>COUNTA(H1007,L1007,P1007,T1007,X1007,AB1007,AF1007,AJ1007,AN1007,AV1007,AR1007)</f>
        <v>1</v>
      </c>
      <c r="G1007" s="125"/>
      <c r="H1007" s="5"/>
      <c r="I1007" s="140"/>
      <c r="J1007" s="126"/>
      <c r="K1007" s="121"/>
      <c r="L1007" s="5"/>
      <c r="M1007" s="140"/>
      <c r="N1007" s="130"/>
      <c r="O1007" s="125"/>
      <c r="P1007" s="5"/>
      <c r="Q1007" s="140"/>
      <c r="R1007" s="126"/>
      <c r="S1007" s="121"/>
      <c r="T1007" s="5"/>
      <c r="U1007" s="140"/>
      <c r="V1007" s="130"/>
      <c r="W1007" s="136"/>
      <c r="X1007" s="5"/>
      <c r="Y1007" s="140"/>
      <c r="Z1007" s="126"/>
      <c r="AA1007" s="171"/>
      <c r="AB1007" s="5"/>
      <c r="AC1007" s="140"/>
      <c r="AD1007" s="130"/>
      <c r="AE1007" s="136"/>
      <c r="AF1007" s="5"/>
      <c r="AG1007" s="140"/>
      <c r="AH1007" s="126"/>
      <c r="AI1007" s="155"/>
      <c r="AJ1007" s="123"/>
      <c r="AK1007" s="139"/>
      <c r="AL1007" s="124"/>
      <c r="AM1007" s="155">
        <f>VLOOKUP(C1007,'9'!$B$2:$H$1187,3,FALSE)</f>
        <v>2.8495370370370369E-2</v>
      </c>
      <c r="AN1007" s="123">
        <f>VLOOKUP(C1007,'9'!$B$2:$H$1187,4,FALSE)</f>
        <v>237</v>
      </c>
      <c r="AO1007" s="139">
        <f>VLOOKUP(AN1007,Баллы!$A$2:$B$101,2)+AP1007/2</f>
        <v>3.5</v>
      </c>
      <c r="AP1007" s="124">
        <f>VLOOKUP(C1007,'9'!$B$2:$H$1187,6,FALSE)</f>
        <v>5</v>
      </c>
      <c r="AQ1007" s="122"/>
      <c r="AR1007" s="123"/>
      <c r="AS1007" s="139"/>
      <c r="AT1007" s="124"/>
      <c r="AU1007" s="122"/>
      <c r="AV1007" s="123"/>
      <c r="AW1007" s="139"/>
      <c r="AX1007" s="124"/>
    </row>
    <row r="1008" spans="1:50">
      <c r="A1008" s="245">
        <f>IF(D1008=0," ",RANK(D1008,$D$3:$D$1041,0))</f>
        <v>809</v>
      </c>
      <c r="B1008" s="246">
        <v>809</v>
      </c>
      <c r="C1008" s="283" t="s">
        <v>5395</v>
      </c>
      <c r="D1008" s="115">
        <f>I1008+M1008+Q1008+U1008+Y1008+AC1008+AG1008+AK1008+AO1008+AW1008+AS1008</f>
        <v>3.5</v>
      </c>
      <c r="E1008" s="115">
        <f>J1008+N1008+R1008+V1008+Z1008+AD1008+AH1008+AL1008+AP1008+AX1008+AT1008</f>
        <v>5</v>
      </c>
      <c r="F1008" s="119">
        <f>COUNTA(H1008,L1008,P1008,T1008,X1008,AB1008,AF1008,AJ1008,AN1008,AV1008,AR1008)</f>
        <v>1</v>
      </c>
      <c r="G1008" s="125"/>
      <c r="H1008" s="5"/>
      <c r="I1008" s="140"/>
      <c r="J1008" s="126"/>
      <c r="K1008" s="121"/>
      <c r="L1008" s="5"/>
      <c r="M1008" s="140"/>
      <c r="N1008" s="130"/>
      <c r="O1008" s="125"/>
      <c r="P1008" s="5"/>
      <c r="Q1008" s="140"/>
      <c r="R1008" s="126"/>
      <c r="S1008" s="121"/>
      <c r="T1008" s="5"/>
      <c r="U1008" s="140"/>
      <c r="V1008" s="130"/>
      <c r="W1008" s="136"/>
      <c r="X1008" s="5"/>
      <c r="Y1008" s="140"/>
      <c r="Z1008" s="126"/>
      <c r="AA1008" s="171"/>
      <c r="AB1008" s="5"/>
      <c r="AC1008" s="140"/>
      <c r="AD1008" s="130"/>
      <c r="AE1008" s="136"/>
      <c r="AF1008" s="5"/>
      <c r="AG1008" s="140"/>
      <c r="AH1008" s="126"/>
      <c r="AI1008" s="155"/>
      <c r="AJ1008" s="123"/>
      <c r="AK1008" s="139"/>
      <c r="AL1008" s="124"/>
      <c r="AM1008" s="155">
        <f>VLOOKUP(C1008,'9'!$B$2:$H$1187,3,FALSE)</f>
        <v>2.8935185185185185E-2</v>
      </c>
      <c r="AN1008" s="123">
        <f>VLOOKUP(C1008,'9'!$B$2:$H$1187,4,FALSE)</f>
        <v>239</v>
      </c>
      <c r="AO1008" s="139">
        <f>VLOOKUP(AN1008,Баллы!$A$2:$B$101,2)+AP1008/2</f>
        <v>3.5</v>
      </c>
      <c r="AP1008" s="124">
        <f>VLOOKUP(C1008,'9'!$B$2:$H$1187,6,FALSE)</f>
        <v>5</v>
      </c>
      <c r="AQ1008" s="122"/>
      <c r="AR1008" s="123"/>
      <c r="AS1008" s="139"/>
      <c r="AT1008" s="124"/>
      <c r="AU1008" s="122"/>
      <c r="AV1008" s="123"/>
      <c r="AW1008" s="139"/>
      <c r="AX1008" s="124"/>
    </row>
    <row r="1009" spans="1:50">
      <c r="A1009" s="245">
        <f>IF(D1009=0," ",RANK(D1009,$D$3:$D$1041,0))</f>
        <v>809</v>
      </c>
      <c r="B1009" s="246">
        <v>809</v>
      </c>
      <c r="C1009" s="283" t="s">
        <v>5396</v>
      </c>
      <c r="D1009" s="115">
        <f>I1009+M1009+Q1009+U1009+Y1009+AC1009+AG1009+AK1009+AO1009+AW1009+AS1009</f>
        <v>3.5</v>
      </c>
      <c r="E1009" s="115">
        <f>J1009+N1009+R1009+V1009+Z1009+AD1009+AH1009+AL1009+AP1009+AX1009+AT1009</f>
        <v>5</v>
      </c>
      <c r="F1009" s="119">
        <f>COUNTA(H1009,L1009,P1009,T1009,X1009,AB1009,AF1009,AJ1009,AN1009,AV1009,AR1009)</f>
        <v>1</v>
      </c>
      <c r="G1009" s="125"/>
      <c r="H1009" s="5"/>
      <c r="I1009" s="140"/>
      <c r="J1009" s="126"/>
      <c r="K1009" s="121"/>
      <c r="L1009" s="5"/>
      <c r="M1009" s="140"/>
      <c r="N1009" s="130"/>
      <c r="O1009" s="125"/>
      <c r="P1009" s="5"/>
      <c r="Q1009" s="140"/>
      <c r="R1009" s="126"/>
      <c r="S1009" s="121"/>
      <c r="T1009" s="5"/>
      <c r="U1009" s="140"/>
      <c r="V1009" s="130"/>
      <c r="W1009" s="136"/>
      <c r="X1009" s="5"/>
      <c r="Y1009" s="140"/>
      <c r="Z1009" s="126"/>
      <c r="AA1009" s="171"/>
      <c r="AB1009" s="5"/>
      <c r="AC1009" s="140"/>
      <c r="AD1009" s="130"/>
      <c r="AE1009" s="136"/>
      <c r="AF1009" s="5"/>
      <c r="AG1009" s="140"/>
      <c r="AH1009" s="126"/>
      <c r="AI1009" s="155"/>
      <c r="AJ1009" s="123"/>
      <c r="AK1009" s="139"/>
      <c r="AL1009" s="124"/>
      <c r="AM1009" s="155">
        <f>VLOOKUP(C1009,'9'!$B$2:$H$1187,3,FALSE)</f>
        <v>2.8680555555555556E-2</v>
      </c>
      <c r="AN1009" s="123">
        <f>VLOOKUP(C1009,'9'!$B$2:$H$1187,4,FALSE)</f>
        <v>240</v>
      </c>
      <c r="AO1009" s="139">
        <f>VLOOKUP(AN1009,Баллы!$A$2:$B$101,2)+AP1009/2</f>
        <v>3.5</v>
      </c>
      <c r="AP1009" s="124">
        <f>VLOOKUP(C1009,'9'!$B$2:$H$1187,6,FALSE)</f>
        <v>5</v>
      </c>
      <c r="AQ1009" s="122"/>
      <c r="AR1009" s="123"/>
      <c r="AS1009" s="139"/>
      <c r="AT1009" s="124"/>
      <c r="AU1009" s="122"/>
      <c r="AV1009" s="123"/>
      <c r="AW1009" s="139"/>
      <c r="AX1009" s="124"/>
    </row>
    <row r="1010" spans="1:50">
      <c r="A1010" s="245">
        <f>IF(D1010=0," ",RANK(D1010,$D$3:$D$1041,0))</f>
        <v>809</v>
      </c>
      <c r="B1010" s="246">
        <v>809</v>
      </c>
      <c r="C1010" s="283" t="s">
        <v>5397</v>
      </c>
      <c r="D1010" s="115">
        <f>I1010+M1010+Q1010+U1010+Y1010+AC1010+AG1010+AK1010+AO1010+AW1010+AS1010</f>
        <v>3.5</v>
      </c>
      <c r="E1010" s="115">
        <f>J1010+N1010+R1010+V1010+Z1010+AD1010+AH1010+AL1010+AP1010+AX1010+AT1010</f>
        <v>5</v>
      </c>
      <c r="F1010" s="119">
        <f>COUNTA(H1010,L1010,P1010,T1010,X1010,AB1010,AF1010,AJ1010,AN1010,AV1010,AR1010)</f>
        <v>1</v>
      </c>
      <c r="G1010" s="125"/>
      <c r="H1010" s="5"/>
      <c r="I1010" s="140"/>
      <c r="J1010" s="126"/>
      <c r="K1010" s="121"/>
      <c r="L1010" s="5"/>
      <c r="M1010" s="140"/>
      <c r="N1010" s="130"/>
      <c r="O1010" s="125"/>
      <c r="P1010" s="5"/>
      <c r="Q1010" s="140"/>
      <c r="R1010" s="126"/>
      <c r="S1010" s="121"/>
      <c r="T1010" s="5"/>
      <c r="U1010" s="140"/>
      <c r="V1010" s="130"/>
      <c r="W1010" s="136"/>
      <c r="X1010" s="5"/>
      <c r="Y1010" s="140"/>
      <c r="Z1010" s="126"/>
      <c r="AA1010" s="171"/>
      <c r="AB1010" s="5"/>
      <c r="AC1010" s="140"/>
      <c r="AD1010" s="130"/>
      <c r="AE1010" s="136"/>
      <c r="AF1010" s="5"/>
      <c r="AG1010" s="140"/>
      <c r="AH1010" s="126"/>
      <c r="AI1010" s="155"/>
      <c r="AJ1010" s="123"/>
      <c r="AK1010" s="139"/>
      <c r="AL1010" s="124"/>
      <c r="AM1010" s="155">
        <f>VLOOKUP(C1010,'9'!$B$2:$H$1187,3,FALSE)</f>
        <v>2.8738425925925924E-2</v>
      </c>
      <c r="AN1010" s="123">
        <f>VLOOKUP(C1010,'9'!$B$2:$H$1187,4,FALSE)</f>
        <v>241</v>
      </c>
      <c r="AO1010" s="139">
        <f>VLOOKUP(AN1010,Баллы!$A$2:$B$101,2)+AP1010/2</f>
        <v>3.5</v>
      </c>
      <c r="AP1010" s="124">
        <f>VLOOKUP(C1010,'9'!$B$2:$H$1187,6,FALSE)</f>
        <v>5</v>
      </c>
      <c r="AQ1010" s="122"/>
      <c r="AR1010" s="123"/>
      <c r="AS1010" s="139"/>
      <c r="AT1010" s="124"/>
      <c r="AU1010" s="122"/>
      <c r="AV1010" s="123"/>
      <c r="AW1010" s="139"/>
      <c r="AX1010" s="124"/>
    </row>
    <row r="1011" spans="1:50">
      <c r="A1011" s="245">
        <f>IF(D1011=0," ",RANK(D1011,$D$3:$D$1041,0))</f>
        <v>809</v>
      </c>
      <c r="B1011" s="246">
        <v>809</v>
      </c>
      <c r="C1011" s="283" t="s">
        <v>5398</v>
      </c>
      <c r="D1011" s="115">
        <f>I1011+M1011+Q1011+U1011+Y1011+AC1011+AG1011+AK1011+AO1011+AW1011+AS1011</f>
        <v>3.5</v>
      </c>
      <c r="E1011" s="115">
        <f>J1011+N1011+R1011+V1011+Z1011+AD1011+AH1011+AL1011+AP1011+AX1011+AT1011</f>
        <v>5</v>
      </c>
      <c r="F1011" s="119">
        <f>COUNTA(H1011,L1011,P1011,T1011,X1011,AB1011,AF1011,AJ1011,AN1011,AV1011,AR1011)</f>
        <v>1</v>
      </c>
      <c r="G1011" s="125"/>
      <c r="H1011" s="5"/>
      <c r="I1011" s="140"/>
      <c r="J1011" s="126"/>
      <c r="K1011" s="121"/>
      <c r="L1011" s="5"/>
      <c r="M1011" s="140"/>
      <c r="N1011" s="130"/>
      <c r="O1011" s="125"/>
      <c r="P1011" s="5"/>
      <c r="Q1011" s="140"/>
      <c r="R1011" s="126"/>
      <c r="S1011" s="121"/>
      <c r="T1011" s="5"/>
      <c r="U1011" s="140"/>
      <c r="V1011" s="130"/>
      <c r="W1011" s="136"/>
      <c r="X1011" s="5"/>
      <c r="Y1011" s="140"/>
      <c r="Z1011" s="126"/>
      <c r="AA1011" s="171"/>
      <c r="AB1011" s="5"/>
      <c r="AC1011" s="140"/>
      <c r="AD1011" s="130"/>
      <c r="AE1011" s="136"/>
      <c r="AF1011" s="5"/>
      <c r="AG1011" s="140"/>
      <c r="AH1011" s="126"/>
      <c r="AI1011" s="155"/>
      <c r="AJ1011" s="123"/>
      <c r="AK1011" s="139"/>
      <c r="AL1011" s="124"/>
      <c r="AM1011" s="155">
        <f>VLOOKUP(C1011,'9'!$B$2:$H$1187,3,FALSE)</f>
        <v>2.9050925925925924E-2</v>
      </c>
      <c r="AN1011" s="123">
        <f>VLOOKUP(C1011,'9'!$B$2:$H$1187,4,FALSE)</f>
        <v>242</v>
      </c>
      <c r="AO1011" s="139">
        <f>VLOOKUP(AN1011,Баллы!$A$2:$B$101,2)+AP1011/2</f>
        <v>3.5</v>
      </c>
      <c r="AP1011" s="124">
        <f>VLOOKUP(C1011,'9'!$B$2:$H$1187,6,FALSE)</f>
        <v>5</v>
      </c>
      <c r="AQ1011" s="122"/>
      <c r="AR1011" s="123"/>
      <c r="AS1011" s="139"/>
      <c r="AT1011" s="124"/>
      <c r="AU1011" s="122"/>
      <c r="AV1011" s="123"/>
      <c r="AW1011" s="139"/>
      <c r="AX1011" s="124"/>
    </row>
    <row r="1012" spans="1:50">
      <c r="A1012" s="245">
        <f>IF(D1012=0," ",RANK(D1012,$D$3:$D$1041,0))</f>
        <v>809</v>
      </c>
      <c r="B1012" s="246">
        <v>809</v>
      </c>
      <c r="C1012" s="283" t="s">
        <v>5716</v>
      </c>
      <c r="D1012" s="115">
        <f>I1012+M1012+Q1012+U1012+Y1012+AC1012+AG1012+AK1012+AO1012+AW1012+AS1012</f>
        <v>3.5</v>
      </c>
      <c r="E1012" s="115">
        <f>J1012+N1012+R1012+V1012+Z1012+AD1012+AH1012+AL1012+AP1012+AX1012+AT1012</f>
        <v>5</v>
      </c>
      <c r="F1012" s="119">
        <f>COUNTA(H1012,L1012,P1012,T1012,X1012,AB1012,AF1012,AJ1012,AN1012,AV1012,AR1012)</f>
        <v>1</v>
      </c>
      <c r="G1012" s="125"/>
      <c r="H1012" s="5"/>
      <c r="I1012" s="140"/>
      <c r="J1012" s="126"/>
      <c r="K1012" s="121"/>
      <c r="L1012" s="5"/>
      <c r="M1012" s="140"/>
      <c r="N1012" s="130"/>
      <c r="O1012" s="125"/>
      <c r="P1012" s="5"/>
      <c r="Q1012" s="140"/>
      <c r="R1012" s="126"/>
      <c r="S1012" s="121"/>
      <c r="T1012" s="5"/>
      <c r="U1012" s="140"/>
      <c r="V1012" s="130"/>
      <c r="W1012" s="136"/>
      <c r="X1012" s="5"/>
      <c r="Y1012" s="140"/>
      <c r="Z1012" s="126"/>
      <c r="AA1012" s="171"/>
      <c r="AB1012" s="5"/>
      <c r="AC1012" s="140"/>
      <c r="AD1012" s="130"/>
      <c r="AE1012" s="136"/>
      <c r="AF1012" s="5"/>
      <c r="AG1012" s="140"/>
      <c r="AH1012" s="126"/>
      <c r="AI1012" s="155"/>
      <c r="AJ1012" s="123"/>
      <c r="AK1012" s="139"/>
      <c r="AL1012" s="124"/>
      <c r="AM1012" s="155">
        <f>VLOOKUP(C1012,'9'!$B$2:$H$1187,3,FALSE)</f>
        <v>2.8877314814814814E-2</v>
      </c>
      <c r="AN1012" s="123">
        <f>VLOOKUP(C1012,'9'!$B$2:$H$1187,4,FALSE)</f>
        <v>243</v>
      </c>
      <c r="AO1012" s="139">
        <f>VLOOKUP(AN1012,Баллы!$A$2:$B$101,2)+AP1012/2</f>
        <v>3.5</v>
      </c>
      <c r="AP1012" s="124">
        <f>VLOOKUP(C1012,'9'!$B$2:$H$1187,6,FALSE)</f>
        <v>5</v>
      </c>
      <c r="AQ1012" s="122"/>
      <c r="AR1012" s="123"/>
      <c r="AS1012" s="139"/>
      <c r="AT1012" s="124"/>
      <c r="AU1012" s="122"/>
      <c r="AV1012" s="123"/>
      <c r="AW1012" s="139"/>
      <c r="AX1012" s="124"/>
    </row>
    <row r="1013" spans="1:50">
      <c r="A1013" s="245">
        <f>IF(D1013=0," ",RANK(D1013,$D$3:$D$1041,0))</f>
        <v>809</v>
      </c>
      <c r="B1013" s="246">
        <v>809</v>
      </c>
      <c r="C1013" s="283" t="s">
        <v>5399</v>
      </c>
      <c r="D1013" s="115">
        <f>I1013+M1013+Q1013+U1013+Y1013+AC1013+AG1013+AK1013+AO1013+AW1013+AS1013</f>
        <v>3.5</v>
      </c>
      <c r="E1013" s="115">
        <f>J1013+N1013+R1013+V1013+Z1013+AD1013+AH1013+AL1013+AP1013+AX1013+AT1013</f>
        <v>5</v>
      </c>
      <c r="F1013" s="119">
        <f>COUNTA(H1013,L1013,P1013,T1013,X1013,AB1013,AF1013,AJ1013,AN1013,AV1013,AR1013)</f>
        <v>1</v>
      </c>
      <c r="G1013" s="125"/>
      <c r="H1013" s="5"/>
      <c r="I1013" s="140"/>
      <c r="J1013" s="126"/>
      <c r="K1013" s="121"/>
      <c r="L1013" s="5"/>
      <c r="M1013" s="140"/>
      <c r="N1013" s="130"/>
      <c r="O1013" s="125"/>
      <c r="P1013" s="5"/>
      <c r="Q1013" s="140"/>
      <c r="R1013" s="126"/>
      <c r="S1013" s="121"/>
      <c r="T1013" s="5"/>
      <c r="U1013" s="140"/>
      <c r="V1013" s="130"/>
      <c r="W1013" s="136"/>
      <c r="X1013" s="5"/>
      <c r="Y1013" s="140"/>
      <c r="Z1013" s="126"/>
      <c r="AA1013" s="171"/>
      <c r="AB1013" s="5"/>
      <c r="AC1013" s="140"/>
      <c r="AD1013" s="130"/>
      <c r="AE1013" s="136"/>
      <c r="AF1013" s="5"/>
      <c r="AG1013" s="140"/>
      <c r="AH1013" s="126"/>
      <c r="AI1013" s="155"/>
      <c r="AJ1013" s="123"/>
      <c r="AK1013" s="139"/>
      <c r="AL1013" s="124"/>
      <c r="AM1013" s="155">
        <f>VLOOKUP(C1013,'9'!$B$2:$H$1187,3,FALSE)</f>
        <v>2.8888888888888888E-2</v>
      </c>
      <c r="AN1013" s="123">
        <f>VLOOKUP(C1013,'9'!$B$2:$H$1187,4,FALSE)</f>
        <v>244</v>
      </c>
      <c r="AO1013" s="139">
        <f>VLOOKUP(AN1013,Баллы!$A$2:$B$101,2)+AP1013/2</f>
        <v>3.5</v>
      </c>
      <c r="AP1013" s="124">
        <f>VLOOKUP(C1013,'9'!$B$2:$H$1187,6,FALSE)</f>
        <v>5</v>
      </c>
      <c r="AQ1013" s="122"/>
      <c r="AR1013" s="123"/>
      <c r="AS1013" s="139"/>
      <c r="AT1013" s="124"/>
      <c r="AU1013" s="122"/>
      <c r="AV1013" s="123"/>
      <c r="AW1013" s="139"/>
      <c r="AX1013" s="124"/>
    </row>
    <row r="1014" spans="1:50">
      <c r="A1014" s="245">
        <f>IF(D1014=0," ",RANK(D1014,$D$3:$D$1041,0))</f>
        <v>809</v>
      </c>
      <c r="B1014" s="246">
        <v>809</v>
      </c>
      <c r="C1014" s="283" t="s">
        <v>5400</v>
      </c>
      <c r="D1014" s="115">
        <f>I1014+M1014+Q1014+U1014+Y1014+AC1014+AG1014+AK1014+AO1014+AW1014+AS1014</f>
        <v>3.5</v>
      </c>
      <c r="E1014" s="115">
        <f>J1014+N1014+R1014+V1014+Z1014+AD1014+AH1014+AL1014+AP1014+AX1014+AT1014</f>
        <v>5</v>
      </c>
      <c r="F1014" s="119">
        <f>COUNTA(H1014,L1014,P1014,T1014,X1014,AB1014,AF1014,AJ1014,AN1014,AV1014,AR1014)</f>
        <v>1</v>
      </c>
      <c r="G1014" s="125"/>
      <c r="H1014" s="5"/>
      <c r="I1014" s="140"/>
      <c r="J1014" s="126"/>
      <c r="K1014" s="121"/>
      <c r="L1014" s="5"/>
      <c r="M1014" s="140"/>
      <c r="N1014" s="130"/>
      <c r="O1014" s="125"/>
      <c r="P1014" s="5"/>
      <c r="Q1014" s="140"/>
      <c r="R1014" s="126"/>
      <c r="S1014" s="121"/>
      <c r="T1014" s="5"/>
      <c r="U1014" s="140"/>
      <c r="V1014" s="130"/>
      <c r="W1014" s="136"/>
      <c r="X1014" s="5"/>
      <c r="Y1014" s="140"/>
      <c r="Z1014" s="126"/>
      <c r="AA1014" s="171"/>
      <c r="AB1014" s="5"/>
      <c r="AC1014" s="140"/>
      <c r="AD1014" s="130"/>
      <c r="AE1014" s="136"/>
      <c r="AF1014" s="5"/>
      <c r="AG1014" s="140"/>
      <c r="AH1014" s="126"/>
      <c r="AI1014" s="155"/>
      <c r="AJ1014" s="123"/>
      <c r="AK1014" s="139"/>
      <c r="AL1014" s="124"/>
      <c r="AM1014" s="155">
        <f>VLOOKUP(C1014,'9'!$B$2:$H$1187,3,FALSE)</f>
        <v>2.9247685185185186E-2</v>
      </c>
      <c r="AN1014" s="123">
        <f>VLOOKUP(C1014,'9'!$B$2:$H$1187,4,FALSE)</f>
        <v>245</v>
      </c>
      <c r="AO1014" s="139">
        <f>VLOOKUP(AN1014,Баллы!$A$2:$B$101,2)+AP1014/2</f>
        <v>3.5</v>
      </c>
      <c r="AP1014" s="124">
        <f>VLOOKUP(C1014,'9'!$B$2:$H$1187,6,FALSE)</f>
        <v>5</v>
      </c>
      <c r="AQ1014" s="122"/>
      <c r="AR1014" s="123"/>
      <c r="AS1014" s="139"/>
      <c r="AT1014" s="124"/>
      <c r="AU1014" s="122"/>
      <c r="AV1014" s="123"/>
      <c r="AW1014" s="139"/>
      <c r="AX1014" s="124"/>
    </row>
    <row r="1015" spans="1:50">
      <c r="A1015" s="245">
        <f>IF(D1015=0," ",RANK(D1015,$D$3:$D$1041,0))</f>
        <v>809</v>
      </c>
      <c r="B1015" s="246">
        <v>809</v>
      </c>
      <c r="C1015" s="283" t="s">
        <v>5401</v>
      </c>
      <c r="D1015" s="115">
        <f>I1015+M1015+Q1015+U1015+Y1015+AC1015+AG1015+AK1015+AO1015+AW1015+AS1015</f>
        <v>3.5</v>
      </c>
      <c r="E1015" s="115">
        <f>J1015+N1015+R1015+V1015+Z1015+AD1015+AH1015+AL1015+AP1015+AX1015+AT1015</f>
        <v>5</v>
      </c>
      <c r="F1015" s="119">
        <f>COUNTA(H1015,L1015,P1015,T1015,X1015,AB1015,AF1015,AJ1015,AN1015,AV1015,AR1015)</f>
        <v>1</v>
      </c>
      <c r="G1015" s="125"/>
      <c r="H1015" s="5"/>
      <c r="I1015" s="140"/>
      <c r="J1015" s="126"/>
      <c r="K1015" s="121"/>
      <c r="L1015" s="5"/>
      <c r="M1015" s="140"/>
      <c r="N1015" s="130"/>
      <c r="O1015" s="125"/>
      <c r="P1015" s="5"/>
      <c r="Q1015" s="140"/>
      <c r="R1015" s="126"/>
      <c r="S1015" s="121"/>
      <c r="T1015" s="5"/>
      <c r="U1015" s="140"/>
      <c r="V1015" s="130"/>
      <c r="W1015" s="136"/>
      <c r="X1015" s="5"/>
      <c r="Y1015" s="140"/>
      <c r="Z1015" s="126"/>
      <c r="AA1015" s="171"/>
      <c r="AB1015" s="5"/>
      <c r="AC1015" s="140"/>
      <c r="AD1015" s="130"/>
      <c r="AE1015" s="136"/>
      <c r="AF1015" s="5"/>
      <c r="AG1015" s="140"/>
      <c r="AH1015" s="126"/>
      <c r="AI1015" s="155"/>
      <c r="AJ1015" s="123"/>
      <c r="AK1015" s="139"/>
      <c r="AL1015" s="124"/>
      <c r="AM1015" s="155">
        <f>VLOOKUP(C1015,'9'!$B$2:$H$1187,3,FALSE)</f>
        <v>2.9027777777777777E-2</v>
      </c>
      <c r="AN1015" s="123">
        <f>VLOOKUP(C1015,'9'!$B$2:$H$1187,4,FALSE)</f>
        <v>246</v>
      </c>
      <c r="AO1015" s="139">
        <f>VLOOKUP(AN1015,Баллы!$A$2:$B$101,2)+AP1015/2</f>
        <v>3.5</v>
      </c>
      <c r="AP1015" s="124">
        <f>VLOOKUP(C1015,'9'!$B$2:$H$1187,6,FALSE)</f>
        <v>5</v>
      </c>
      <c r="AQ1015" s="122"/>
      <c r="AR1015" s="123"/>
      <c r="AS1015" s="139"/>
      <c r="AT1015" s="124"/>
      <c r="AU1015" s="122"/>
      <c r="AV1015" s="123"/>
      <c r="AW1015" s="139"/>
      <c r="AX1015" s="124"/>
    </row>
    <row r="1016" spans="1:50">
      <c r="A1016" s="245">
        <f>IF(D1016=0," ",RANK(D1016,$D$3:$D$1041,0))</f>
        <v>809</v>
      </c>
      <c r="B1016" s="246">
        <v>809</v>
      </c>
      <c r="C1016" s="283" t="s">
        <v>5402</v>
      </c>
      <c r="D1016" s="115">
        <f>I1016+M1016+Q1016+U1016+Y1016+AC1016+AG1016+AK1016+AO1016+AW1016+AS1016</f>
        <v>3.5</v>
      </c>
      <c r="E1016" s="115">
        <f>J1016+N1016+R1016+V1016+Z1016+AD1016+AH1016+AL1016+AP1016+AX1016+AT1016</f>
        <v>5</v>
      </c>
      <c r="F1016" s="119">
        <f>COUNTA(H1016,L1016,P1016,T1016,X1016,AB1016,AF1016,AJ1016,AN1016,AV1016,AR1016)</f>
        <v>1</v>
      </c>
      <c r="G1016" s="125"/>
      <c r="H1016" s="5"/>
      <c r="I1016" s="140"/>
      <c r="J1016" s="126"/>
      <c r="K1016" s="121"/>
      <c r="L1016" s="5"/>
      <c r="M1016" s="140"/>
      <c r="N1016" s="130"/>
      <c r="O1016" s="125"/>
      <c r="P1016" s="5"/>
      <c r="Q1016" s="140"/>
      <c r="R1016" s="126"/>
      <c r="S1016" s="121"/>
      <c r="T1016" s="5"/>
      <c r="U1016" s="140"/>
      <c r="V1016" s="130"/>
      <c r="W1016" s="136"/>
      <c r="X1016" s="5"/>
      <c r="Y1016" s="140"/>
      <c r="Z1016" s="126"/>
      <c r="AA1016" s="171"/>
      <c r="AB1016" s="5"/>
      <c r="AC1016" s="140"/>
      <c r="AD1016" s="130"/>
      <c r="AE1016" s="136"/>
      <c r="AF1016" s="5"/>
      <c r="AG1016" s="140"/>
      <c r="AH1016" s="126"/>
      <c r="AI1016" s="155"/>
      <c r="AJ1016" s="123"/>
      <c r="AK1016" s="139"/>
      <c r="AL1016" s="124"/>
      <c r="AM1016" s="155">
        <f>VLOOKUP(C1016,'9'!$B$2:$H$1187,3,FALSE)</f>
        <v>2.9525462962962962E-2</v>
      </c>
      <c r="AN1016" s="123">
        <f>VLOOKUP(C1016,'9'!$B$2:$H$1187,4,FALSE)</f>
        <v>247</v>
      </c>
      <c r="AO1016" s="139">
        <f>VLOOKUP(AN1016,Баллы!$A$2:$B$101,2)+AP1016/2</f>
        <v>3.5</v>
      </c>
      <c r="AP1016" s="124">
        <f>VLOOKUP(C1016,'9'!$B$2:$H$1187,6,FALSE)</f>
        <v>5</v>
      </c>
      <c r="AQ1016" s="122"/>
      <c r="AR1016" s="123"/>
      <c r="AS1016" s="139"/>
      <c r="AT1016" s="124"/>
      <c r="AU1016" s="122"/>
      <c r="AV1016" s="123"/>
      <c r="AW1016" s="139"/>
      <c r="AX1016" s="124"/>
    </row>
    <row r="1017" spans="1:50">
      <c r="A1017" s="245">
        <f>IF(D1017=0," ",RANK(D1017,$D$3:$D$1041,0))</f>
        <v>809</v>
      </c>
      <c r="B1017" s="246">
        <v>809</v>
      </c>
      <c r="C1017" s="283" t="s">
        <v>5404</v>
      </c>
      <c r="D1017" s="115">
        <f>I1017+M1017+Q1017+U1017+Y1017+AC1017+AG1017+AK1017+AO1017+AW1017+AS1017</f>
        <v>3.5</v>
      </c>
      <c r="E1017" s="115">
        <f>J1017+N1017+R1017+V1017+Z1017+AD1017+AH1017+AL1017+AP1017+AX1017+AT1017</f>
        <v>5</v>
      </c>
      <c r="F1017" s="119">
        <f>COUNTA(H1017,L1017,P1017,T1017,X1017,AB1017,AF1017,AJ1017,AN1017,AV1017,AR1017)</f>
        <v>1</v>
      </c>
      <c r="G1017" s="125"/>
      <c r="H1017" s="5"/>
      <c r="I1017" s="140"/>
      <c r="J1017" s="126"/>
      <c r="K1017" s="121"/>
      <c r="L1017" s="5"/>
      <c r="M1017" s="140"/>
      <c r="N1017" s="130"/>
      <c r="O1017" s="125"/>
      <c r="P1017" s="5"/>
      <c r="Q1017" s="140"/>
      <c r="R1017" s="126"/>
      <c r="S1017" s="121"/>
      <c r="T1017" s="5"/>
      <c r="U1017" s="140"/>
      <c r="V1017" s="130"/>
      <c r="W1017" s="136"/>
      <c r="X1017" s="5"/>
      <c r="Y1017" s="140"/>
      <c r="Z1017" s="126"/>
      <c r="AA1017" s="171"/>
      <c r="AB1017" s="5"/>
      <c r="AC1017" s="140"/>
      <c r="AD1017" s="130"/>
      <c r="AE1017" s="136"/>
      <c r="AF1017" s="5"/>
      <c r="AG1017" s="140"/>
      <c r="AH1017" s="126"/>
      <c r="AI1017" s="155"/>
      <c r="AJ1017" s="123"/>
      <c r="AK1017" s="139"/>
      <c r="AL1017" s="124"/>
      <c r="AM1017" s="155">
        <f>VLOOKUP(C1017,'9'!$B$2:$H$1187,3,FALSE)</f>
        <v>2.931712962962963E-2</v>
      </c>
      <c r="AN1017" s="123">
        <f>VLOOKUP(C1017,'9'!$B$2:$H$1187,4,FALSE)</f>
        <v>249</v>
      </c>
      <c r="AO1017" s="139">
        <f>VLOOKUP(AN1017,Баллы!$A$2:$B$101,2)+AP1017/2</f>
        <v>3.5</v>
      </c>
      <c r="AP1017" s="124">
        <f>VLOOKUP(C1017,'9'!$B$2:$H$1187,6,FALSE)</f>
        <v>5</v>
      </c>
      <c r="AQ1017" s="122"/>
      <c r="AR1017" s="123"/>
      <c r="AS1017" s="139"/>
      <c r="AT1017" s="124"/>
      <c r="AU1017" s="122"/>
      <c r="AV1017" s="123"/>
      <c r="AW1017" s="139"/>
      <c r="AX1017" s="124"/>
    </row>
    <row r="1018" spans="1:50">
      <c r="A1018" s="245">
        <f>IF(D1018=0," ",RANK(D1018,$D$3:$D$1041,0))</f>
        <v>809</v>
      </c>
      <c r="B1018" s="246">
        <v>809</v>
      </c>
      <c r="C1018" s="283" t="s">
        <v>5405</v>
      </c>
      <c r="D1018" s="115">
        <f>I1018+M1018+Q1018+U1018+Y1018+AC1018+AG1018+AK1018+AO1018+AW1018+AS1018</f>
        <v>3.5</v>
      </c>
      <c r="E1018" s="115">
        <f>J1018+N1018+R1018+V1018+Z1018+AD1018+AH1018+AL1018+AP1018+AX1018+AT1018</f>
        <v>5</v>
      </c>
      <c r="F1018" s="119">
        <f>COUNTA(H1018,L1018,P1018,T1018,X1018,AB1018,AF1018,AJ1018,AN1018,AV1018,AR1018)</f>
        <v>1</v>
      </c>
      <c r="G1018" s="125"/>
      <c r="H1018" s="5"/>
      <c r="I1018" s="140"/>
      <c r="J1018" s="126"/>
      <c r="K1018" s="121"/>
      <c r="L1018" s="5"/>
      <c r="M1018" s="140"/>
      <c r="N1018" s="130"/>
      <c r="O1018" s="125"/>
      <c r="P1018" s="5"/>
      <c r="Q1018" s="140"/>
      <c r="R1018" s="126"/>
      <c r="S1018" s="121"/>
      <c r="T1018" s="5"/>
      <c r="U1018" s="140"/>
      <c r="V1018" s="130"/>
      <c r="W1018" s="136"/>
      <c r="X1018" s="5"/>
      <c r="Y1018" s="140"/>
      <c r="Z1018" s="126"/>
      <c r="AA1018" s="171"/>
      <c r="AB1018" s="5"/>
      <c r="AC1018" s="140"/>
      <c r="AD1018" s="130"/>
      <c r="AE1018" s="136"/>
      <c r="AF1018" s="5"/>
      <c r="AG1018" s="140"/>
      <c r="AH1018" s="126"/>
      <c r="AI1018" s="155"/>
      <c r="AJ1018" s="123"/>
      <c r="AK1018" s="139"/>
      <c r="AL1018" s="124"/>
      <c r="AM1018" s="155">
        <f>VLOOKUP(C1018,'9'!$B$2:$H$1187,3,FALSE)</f>
        <v>2.9340277777777778E-2</v>
      </c>
      <c r="AN1018" s="123">
        <f>VLOOKUP(C1018,'9'!$B$2:$H$1187,4,FALSE)</f>
        <v>250</v>
      </c>
      <c r="AO1018" s="139">
        <f>VLOOKUP(AN1018,Баллы!$A$2:$B$101,2)+AP1018/2</f>
        <v>3.5</v>
      </c>
      <c r="AP1018" s="124">
        <f>VLOOKUP(C1018,'9'!$B$2:$H$1187,6,FALSE)</f>
        <v>5</v>
      </c>
      <c r="AQ1018" s="122"/>
      <c r="AR1018" s="123"/>
      <c r="AS1018" s="139"/>
      <c r="AT1018" s="124"/>
      <c r="AU1018" s="122"/>
      <c r="AV1018" s="123"/>
      <c r="AW1018" s="139"/>
      <c r="AX1018" s="124"/>
    </row>
    <row r="1019" spans="1:50">
      <c r="A1019" s="245">
        <f>IF(D1019=0," ",RANK(D1019,$D$3:$D$1041,0))</f>
        <v>809</v>
      </c>
      <c r="B1019" s="246">
        <v>809</v>
      </c>
      <c r="C1019" s="283" t="s">
        <v>5409</v>
      </c>
      <c r="D1019" s="115">
        <f>I1019+M1019+Q1019+U1019+Y1019+AC1019+AG1019+AK1019+AO1019+AW1019+AS1019</f>
        <v>3.5</v>
      </c>
      <c r="E1019" s="115">
        <f>J1019+N1019+R1019+V1019+Z1019+AD1019+AH1019+AL1019+AP1019+AX1019+AT1019</f>
        <v>5</v>
      </c>
      <c r="F1019" s="119">
        <f>COUNTA(H1019,L1019,P1019,T1019,X1019,AB1019,AF1019,AJ1019,AN1019,AV1019,AR1019)</f>
        <v>1</v>
      </c>
      <c r="G1019" s="125"/>
      <c r="H1019" s="5"/>
      <c r="I1019" s="140"/>
      <c r="J1019" s="126"/>
      <c r="K1019" s="121"/>
      <c r="L1019" s="5"/>
      <c r="M1019" s="140"/>
      <c r="N1019" s="130"/>
      <c r="O1019" s="125"/>
      <c r="P1019" s="5"/>
      <c r="Q1019" s="140"/>
      <c r="R1019" s="126"/>
      <c r="S1019" s="121"/>
      <c r="T1019" s="5"/>
      <c r="U1019" s="140"/>
      <c r="V1019" s="130"/>
      <c r="W1019" s="136"/>
      <c r="X1019" s="5"/>
      <c r="Y1019" s="140"/>
      <c r="Z1019" s="126"/>
      <c r="AA1019" s="171"/>
      <c r="AB1019" s="5"/>
      <c r="AC1019" s="140"/>
      <c r="AD1019" s="130"/>
      <c r="AE1019" s="136"/>
      <c r="AF1019" s="5"/>
      <c r="AG1019" s="140"/>
      <c r="AH1019" s="126"/>
      <c r="AI1019" s="155"/>
      <c r="AJ1019" s="123"/>
      <c r="AK1019" s="139"/>
      <c r="AL1019" s="124"/>
      <c r="AM1019" s="155">
        <f>VLOOKUP(C1019,'9'!$B$2:$H$1187,3,FALSE)</f>
        <v>2.9629629629629631E-2</v>
      </c>
      <c r="AN1019" s="123">
        <f>VLOOKUP(C1019,'9'!$B$2:$H$1187,4,FALSE)</f>
        <v>254</v>
      </c>
      <c r="AO1019" s="139">
        <f>VLOOKUP(AN1019,Баллы!$A$2:$B$101,2)+AP1019/2</f>
        <v>3.5</v>
      </c>
      <c r="AP1019" s="124">
        <f>VLOOKUP(C1019,'9'!$B$2:$H$1187,6,FALSE)</f>
        <v>5</v>
      </c>
      <c r="AQ1019" s="122"/>
      <c r="AR1019" s="123"/>
      <c r="AS1019" s="139"/>
      <c r="AT1019" s="124"/>
      <c r="AU1019" s="122"/>
      <c r="AV1019" s="123"/>
      <c r="AW1019" s="139"/>
      <c r="AX1019" s="124"/>
    </row>
    <row r="1020" spans="1:50">
      <c r="A1020" s="245">
        <f>IF(D1020=0," ",RANK(D1020,$D$3:$D$1041,0))</f>
        <v>809</v>
      </c>
      <c r="B1020" s="246">
        <v>809</v>
      </c>
      <c r="C1020" s="283" t="s">
        <v>5410</v>
      </c>
      <c r="D1020" s="115">
        <f>I1020+M1020+Q1020+U1020+Y1020+AC1020+AG1020+AK1020+AO1020+AW1020+AS1020</f>
        <v>3.5</v>
      </c>
      <c r="E1020" s="115">
        <f>J1020+N1020+R1020+V1020+Z1020+AD1020+AH1020+AL1020+AP1020+AX1020+AT1020</f>
        <v>5</v>
      </c>
      <c r="F1020" s="119">
        <f>COUNTA(H1020,L1020,P1020,T1020,X1020,AB1020,AF1020,AJ1020,AN1020,AV1020,AR1020)</f>
        <v>1</v>
      </c>
      <c r="G1020" s="125"/>
      <c r="H1020" s="5"/>
      <c r="I1020" s="140"/>
      <c r="J1020" s="126"/>
      <c r="K1020" s="121"/>
      <c r="L1020" s="5"/>
      <c r="M1020" s="140"/>
      <c r="N1020" s="130"/>
      <c r="O1020" s="125"/>
      <c r="P1020" s="5"/>
      <c r="Q1020" s="140"/>
      <c r="R1020" s="126"/>
      <c r="S1020" s="121"/>
      <c r="T1020" s="5"/>
      <c r="U1020" s="140"/>
      <c r="V1020" s="130"/>
      <c r="W1020" s="136"/>
      <c r="X1020" s="5"/>
      <c r="Y1020" s="140"/>
      <c r="Z1020" s="126"/>
      <c r="AA1020" s="171"/>
      <c r="AB1020" s="5"/>
      <c r="AC1020" s="140"/>
      <c r="AD1020" s="130"/>
      <c r="AE1020" s="136"/>
      <c r="AF1020" s="5"/>
      <c r="AG1020" s="140"/>
      <c r="AH1020" s="126"/>
      <c r="AI1020" s="155"/>
      <c r="AJ1020" s="123"/>
      <c r="AK1020" s="139"/>
      <c r="AL1020" s="124"/>
      <c r="AM1020" s="155">
        <f>VLOOKUP(C1020,'9'!$B$2:$H$1187,3,FALSE)</f>
        <v>2.9895833333333333E-2</v>
      </c>
      <c r="AN1020" s="123">
        <f>VLOOKUP(C1020,'9'!$B$2:$H$1187,4,FALSE)</f>
        <v>255</v>
      </c>
      <c r="AO1020" s="139">
        <f>VLOOKUP(AN1020,Баллы!$A$2:$B$101,2)+AP1020/2</f>
        <v>3.5</v>
      </c>
      <c r="AP1020" s="124">
        <f>VLOOKUP(C1020,'9'!$B$2:$H$1187,6,FALSE)</f>
        <v>5</v>
      </c>
      <c r="AQ1020" s="122"/>
      <c r="AR1020" s="123"/>
      <c r="AS1020" s="139"/>
      <c r="AT1020" s="124"/>
      <c r="AU1020" s="122"/>
      <c r="AV1020" s="123"/>
      <c r="AW1020" s="139"/>
      <c r="AX1020" s="124"/>
    </row>
    <row r="1021" spans="1:50">
      <c r="A1021" s="245">
        <f>IF(D1021=0," ",RANK(D1021,$D$3:$D$1041,0))</f>
        <v>809</v>
      </c>
      <c r="B1021" s="246">
        <v>809</v>
      </c>
      <c r="C1021" s="283" t="s">
        <v>5411</v>
      </c>
      <c r="D1021" s="115">
        <f>I1021+M1021+Q1021+U1021+Y1021+AC1021+AG1021+AK1021+AO1021+AW1021+AS1021</f>
        <v>3.5</v>
      </c>
      <c r="E1021" s="115">
        <f>J1021+N1021+R1021+V1021+Z1021+AD1021+AH1021+AL1021+AP1021+AX1021+AT1021</f>
        <v>5</v>
      </c>
      <c r="F1021" s="119">
        <f>COUNTA(H1021,L1021,P1021,T1021,X1021,AB1021,AF1021,AJ1021,AN1021,AV1021,AR1021)</f>
        <v>1</v>
      </c>
      <c r="G1021" s="125"/>
      <c r="H1021" s="5"/>
      <c r="I1021" s="140"/>
      <c r="J1021" s="126"/>
      <c r="K1021" s="121"/>
      <c r="L1021" s="5"/>
      <c r="M1021" s="140"/>
      <c r="N1021" s="130"/>
      <c r="O1021" s="125"/>
      <c r="P1021" s="5"/>
      <c r="Q1021" s="140"/>
      <c r="R1021" s="126"/>
      <c r="S1021" s="121"/>
      <c r="T1021" s="5"/>
      <c r="U1021" s="140"/>
      <c r="V1021" s="130"/>
      <c r="W1021" s="136"/>
      <c r="X1021" s="5"/>
      <c r="Y1021" s="140"/>
      <c r="Z1021" s="126"/>
      <c r="AA1021" s="171"/>
      <c r="AB1021" s="5"/>
      <c r="AC1021" s="140"/>
      <c r="AD1021" s="130"/>
      <c r="AE1021" s="136"/>
      <c r="AF1021" s="5"/>
      <c r="AG1021" s="140"/>
      <c r="AH1021" s="126"/>
      <c r="AI1021" s="155"/>
      <c r="AJ1021" s="123"/>
      <c r="AK1021" s="139"/>
      <c r="AL1021" s="124"/>
      <c r="AM1021" s="155">
        <f>VLOOKUP(C1021,'9'!$B$2:$H$1187,3,FALSE)</f>
        <v>3.0034722222222223E-2</v>
      </c>
      <c r="AN1021" s="123">
        <f>VLOOKUP(C1021,'9'!$B$2:$H$1187,4,FALSE)</f>
        <v>256</v>
      </c>
      <c r="AO1021" s="139">
        <f>VLOOKUP(AN1021,Баллы!$A$2:$B$101,2)+AP1021/2</f>
        <v>3.5</v>
      </c>
      <c r="AP1021" s="124">
        <f>VLOOKUP(C1021,'9'!$B$2:$H$1187,6,FALSE)</f>
        <v>5</v>
      </c>
      <c r="AQ1021" s="122"/>
      <c r="AR1021" s="123"/>
      <c r="AS1021" s="139"/>
      <c r="AT1021" s="124"/>
      <c r="AU1021" s="122"/>
      <c r="AV1021" s="123"/>
      <c r="AW1021" s="139"/>
      <c r="AX1021" s="124"/>
    </row>
    <row r="1022" spans="1:50">
      <c r="A1022" s="245">
        <f>IF(D1022=0," ",RANK(D1022,$D$3:$D$1041,0))</f>
        <v>809</v>
      </c>
      <c r="B1022" s="246">
        <v>809</v>
      </c>
      <c r="C1022" s="283" t="s">
        <v>5412</v>
      </c>
      <c r="D1022" s="115">
        <f>I1022+M1022+Q1022+U1022+Y1022+AC1022+AG1022+AK1022+AO1022+AW1022+AS1022</f>
        <v>3.5</v>
      </c>
      <c r="E1022" s="115">
        <f>J1022+N1022+R1022+V1022+Z1022+AD1022+AH1022+AL1022+AP1022+AX1022+AT1022</f>
        <v>5</v>
      </c>
      <c r="F1022" s="119">
        <f>COUNTA(H1022,L1022,P1022,T1022,X1022,AB1022,AF1022,AJ1022,AN1022,AV1022,AR1022)</f>
        <v>1</v>
      </c>
      <c r="G1022" s="125"/>
      <c r="H1022" s="5"/>
      <c r="I1022" s="140"/>
      <c r="J1022" s="126"/>
      <c r="K1022" s="121"/>
      <c r="L1022" s="5"/>
      <c r="M1022" s="140"/>
      <c r="N1022" s="130"/>
      <c r="O1022" s="125"/>
      <c r="P1022" s="5"/>
      <c r="Q1022" s="140"/>
      <c r="R1022" s="126"/>
      <c r="S1022" s="121"/>
      <c r="T1022" s="5"/>
      <c r="U1022" s="140"/>
      <c r="V1022" s="130"/>
      <c r="W1022" s="136"/>
      <c r="X1022" s="5"/>
      <c r="Y1022" s="140"/>
      <c r="Z1022" s="126"/>
      <c r="AA1022" s="171"/>
      <c r="AB1022" s="5"/>
      <c r="AC1022" s="140"/>
      <c r="AD1022" s="130"/>
      <c r="AE1022" s="136"/>
      <c r="AF1022" s="5"/>
      <c r="AG1022" s="140"/>
      <c r="AH1022" s="126"/>
      <c r="AI1022" s="155"/>
      <c r="AJ1022" s="123"/>
      <c r="AK1022" s="139"/>
      <c r="AL1022" s="124"/>
      <c r="AM1022" s="155">
        <f>VLOOKUP(C1022,'9'!$B$2:$H$1187,3,FALSE)</f>
        <v>3.0150462962962962E-2</v>
      </c>
      <c r="AN1022" s="123">
        <f>VLOOKUP(C1022,'9'!$B$2:$H$1187,4,FALSE)</f>
        <v>257</v>
      </c>
      <c r="AO1022" s="139">
        <f>VLOOKUP(AN1022,Баллы!$A$2:$B$101,2)+AP1022/2</f>
        <v>3.5</v>
      </c>
      <c r="AP1022" s="124">
        <f>VLOOKUP(C1022,'9'!$B$2:$H$1187,6,FALSE)</f>
        <v>5</v>
      </c>
      <c r="AQ1022" s="122"/>
      <c r="AR1022" s="123"/>
      <c r="AS1022" s="139"/>
      <c r="AT1022" s="124"/>
      <c r="AU1022" s="122"/>
      <c r="AV1022" s="123"/>
      <c r="AW1022" s="139"/>
      <c r="AX1022" s="124"/>
    </row>
    <row r="1023" spans="1:50">
      <c r="A1023" s="245">
        <f>IF(D1023=0," ",RANK(D1023,$D$3:$D$1041,0))</f>
        <v>809</v>
      </c>
      <c r="B1023" s="246">
        <v>809</v>
      </c>
      <c r="C1023" s="283" t="s">
        <v>5413</v>
      </c>
      <c r="D1023" s="115">
        <f>I1023+M1023+Q1023+U1023+Y1023+AC1023+AG1023+AK1023+AO1023+AW1023+AS1023</f>
        <v>3.5</v>
      </c>
      <c r="E1023" s="115">
        <f>J1023+N1023+R1023+V1023+Z1023+AD1023+AH1023+AL1023+AP1023+AX1023+AT1023</f>
        <v>5</v>
      </c>
      <c r="F1023" s="119">
        <f>COUNTA(H1023,L1023,P1023,T1023,X1023,AB1023,AF1023,AJ1023,AN1023,AV1023,AR1023)</f>
        <v>1</v>
      </c>
      <c r="G1023" s="125"/>
      <c r="H1023" s="5"/>
      <c r="I1023" s="140"/>
      <c r="J1023" s="126"/>
      <c r="K1023" s="121"/>
      <c r="L1023" s="5"/>
      <c r="M1023" s="140"/>
      <c r="N1023" s="130"/>
      <c r="O1023" s="125"/>
      <c r="P1023" s="5"/>
      <c r="Q1023" s="140"/>
      <c r="R1023" s="126"/>
      <c r="S1023" s="121"/>
      <c r="T1023" s="5"/>
      <c r="U1023" s="140"/>
      <c r="V1023" s="130"/>
      <c r="W1023" s="136"/>
      <c r="X1023" s="5"/>
      <c r="Y1023" s="140"/>
      <c r="Z1023" s="126"/>
      <c r="AA1023" s="171"/>
      <c r="AB1023" s="5"/>
      <c r="AC1023" s="140"/>
      <c r="AD1023" s="130"/>
      <c r="AE1023" s="136"/>
      <c r="AF1023" s="5"/>
      <c r="AG1023" s="140"/>
      <c r="AH1023" s="126"/>
      <c r="AI1023" s="155"/>
      <c r="AJ1023" s="123"/>
      <c r="AK1023" s="139"/>
      <c r="AL1023" s="124"/>
      <c r="AM1023" s="155">
        <f>VLOOKUP(C1023,'9'!$B$2:$H$1187,3,FALSE)</f>
        <v>3.0266203703703705E-2</v>
      </c>
      <c r="AN1023" s="123">
        <f>VLOOKUP(C1023,'9'!$B$2:$H$1187,4,FALSE)</f>
        <v>258</v>
      </c>
      <c r="AO1023" s="139">
        <f>VLOOKUP(AN1023,Баллы!$A$2:$B$101,2)+AP1023/2</f>
        <v>3.5</v>
      </c>
      <c r="AP1023" s="124">
        <f>VLOOKUP(C1023,'9'!$B$2:$H$1187,6,FALSE)</f>
        <v>5</v>
      </c>
      <c r="AQ1023" s="122"/>
      <c r="AR1023" s="123"/>
      <c r="AS1023" s="139"/>
      <c r="AT1023" s="124"/>
      <c r="AU1023" s="122"/>
      <c r="AV1023" s="123"/>
      <c r="AW1023" s="139"/>
      <c r="AX1023" s="124"/>
    </row>
    <row r="1024" spans="1:50">
      <c r="A1024" s="245">
        <f>IF(D1024=0," ",RANK(D1024,$D$3:$D$1041,0))</f>
        <v>809</v>
      </c>
      <c r="B1024" s="246">
        <v>809</v>
      </c>
      <c r="C1024" s="283" t="s">
        <v>5416</v>
      </c>
      <c r="D1024" s="115">
        <f>I1024+M1024+Q1024+U1024+Y1024+AC1024+AG1024+AK1024+AO1024+AW1024+AS1024</f>
        <v>3.5</v>
      </c>
      <c r="E1024" s="115">
        <f>J1024+N1024+R1024+V1024+Z1024+AD1024+AH1024+AL1024+AP1024+AX1024+AT1024</f>
        <v>5</v>
      </c>
      <c r="F1024" s="119">
        <f>COUNTA(H1024,L1024,P1024,T1024,X1024,AB1024,AF1024,AJ1024,AN1024,AV1024,AR1024)</f>
        <v>1</v>
      </c>
      <c r="G1024" s="125"/>
      <c r="H1024" s="5"/>
      <c r="I1024" s="140"/>
      <c r="J1024" s="126"/>
      <c r="K1024" s="121"/>
      <c r="L1024" s="5"/>
      <c r="M1024" s="140"/>
      <c r="N1024" s="130"/>
      <c r="O1024" s="125"/>
      <c r="P1024" s="5"/>
      <c r="Q1024" s="140"/>
      <c r="R1024" s="126"/>
      <c r="S1024" s="121"/>
      <c r="T1024" s="5"/>
      <c r="U1024" s="140"/>
      <c r="V1024" s="130"/>
      <c r="W1024" s="136"/>
      <c r="X1024" s="5"/>
      <c r="Y1024" s="140"/>
      <c r="Z1024" s="126"/>
      <c r="AA1024" s="171"/>
      <c r="AB1024" s="5"/>
      <c r="AC1024" s="140"/>
      <c r="AD1024" s="130"/>
      <c r="AE1024" s="136"/>
      <c r="AF1024" s="5"/>
      <c r="AG1024" s="140"/>
      <c r="AH1024" s="126"/>
      <c r="AI1024" s="155"/>
      <c r="AJ1024" s="123"/>
      <c r="AK1024" s="139"/>
      <c r="AL1024" s="124"/>
      <c r="AM1024" s="155">
        <f>VLOOKUP(C1024,'9'!$B$2:$H$1187,3,FALSE)</f>
        <v>3.0752314814814816E-2</v>
      </c>
      <c r="AN1024" s="123">
        <f>VLOOKUP(C1024,'9'!$B$2:$H$1187,4,FALSE)</f>
        <v>261</v>
      </c>
      <c r="AO1024" s="139">
        <f>VLOOKUP(AN1024,Баллы!$A$2:$B$101,2)+AP1024/2</f>
        <v>3.5</v>
      </c>
      <c r="AP1024" s="124">
        <f>VLOOKUP(C1024,'9'!$B$2:$H$1187,6,FALSE)</f>
        <v>5</v>
      </c>
      <c r="AQ1024" s="122"/>
      <c r="AR1024" s="123"/>
      <c r="AS1024" s="139"/>
      <c r="AT1024" s="124"/>
      <c r="AU1024" s="122"/>
      <c r="AV1024" s="123"/>
      <c r="AW1024" s="139"/>
      <c r="AX1024" s="124"/>
    </row>
    <row r="1025" spans="1:50">
      <c r="A1025" s="245">
        <f>IF(D1025=0," ",RANK(D1025,$D$3:$D$1041,0))</f>
        <v>809</v>
      </c>
      <c r="B1025" s="246">
        <v>809</v>
      </c>
      <c r="C1025" s="283" t="s">
        <v>5417</v>
      </c>
      <c r="D1025" s="115">
        <f>I1025+M1025+Q1025+U1025+Y1025+AC1025+AG1025+AK1025+AO1025+AW1025+AS1025</f>
        <v>3.5</v>
      </c>
      <c r="E1025" s="115">
        <f>J1025+N1025+R1025+V1025+Z1025+AD1025+AH1025+AL1025+AP1025+AX1025+AT1025</f>
        <v>5</v>
      </c>
      <c r="F1025" s="119">
        <f>COUNTA(H1025,L1025,P1025,T1025,X1025,AB1025,AF1025,AJ1025,AN1025,AV1025,AR1025)</f>
        <v>1</v>
      </c>
      <c r="G1025" s="125"/>
      <c r="H1025" s="5"/>
      <c r="I1025" s="140"/>
      <c r="J1025" s="126"/>
      <c r="K1025" s="121"/>
      <c r="L1025" s="5"/>
      <c r="M1025" s="140"/>
      <c r="N1025" s="130"/>
      <c r="O1025" s="125"/>
      <c r="P1025" s="5"/>
      <c r="Q1025" s="140"/>
      <c r="R1025" s="126"/>
      <c r="S1025" s="121"/>
      <c r="T1025" s="5"/>
      <c r="U1025" s="140"/>
      <c r="V1025" s="130"/>
      <c r="W1025" s="136"/>
      <c r="X1025" s="5"/>
      <c r="Y1025" s="140"/>
      <c r="Z1025" s="126"/>
      <c r="AA1025" s="171"/>
      <c r="AB1025" s="5"/>
      <c r="AC1025" s="140"/>
      <c r="AD1025" s="130"/>
      <c r="AE1025" s="136"/>
      <c r="AF1025" s="5"/>
      <c r="AG1025" s="140"/>
      <c r="AH1025" s="126"/>
      <c r="AI1025" s="155"/>
      <c r="AJ1025" s="123"/>
      <c r="AK1025" s="139"/>
      <c r="AL1025" s="124"/>
      <c r="AM1025" s="155">
        <f>VLOOKUP(C1025,'9'!$B$2:$H$1187,3,FALSE)</f>
        <v>3.0729166666666665E-2</v>
      </c>
      <c r="AN1025" s="123">
        <f>VLOOKUP(C1025,'9'!$B$2:$H$1187,4,FALSE)</f>
        <v>262</v>
      </c>
      <c r="AO1025" s="139">
        <f>VLOOKUP(AN1025,Баллы!$A$2:$B$101,2)+AP1025/2</f>
        <v>3.5</v>
      </c>
      <c r="AP1025" s="124">
        <f>VLOOKUP(C1025,'9'!$B$2:$H$1187,6,FALSE)</f>
        <v>5</v>
      </c>
      <c r="AQ1025" s="122"/>
      <c r="AR1025" s="123"/>
      <c r="AS1025" s="139"/>
      <c r="AT1025" s="124"/>
      <c r="AU1025" s="122"/>
      <c r="AV1025" s="123"/>
      <c r="AW1025" s="139"/>
      <c r="AX1025" s="124"/>
    </row>
    <row r="1026" spans="1:50">
      <c r="A1026" s="245">
        <f>IF(D1026=0," ",RANK(D1026,$D$3:$D$1041,0))</f>
        <v>809</v>
      </c>
      <c r="B1026" s="246">
        <v>809</v>
      </c>
      <c r="C1026" s="283" t="s">
        <v>5419</v>
      </c>
      <c r="D1026" s="115">
        <f>I1026+M1026+Q1026+U1026+Y1026+AC1026+AG1026+AK1026+AO1026+AW1026+AS1026</f>
        <v>3.5</v>
      </c>
      <c r="E1026" s="115">
        <f>J1026+N1026+R1026+V1026+Z1026+AD1026+AH1026+AL1026+AP1026+AX1026+AT1026</f>
        <v>5</v>
      </c>
      <c r="F1026" s="119">
        <f>COUNTA(H1026,L1026,P1026,T1026,X1026,AB1026,AF1026,AJ1026,AN1026,AV1026,AR1026)</f>
        <v>1</v>
      </c>
      <c r="G1026" s="125"/>
      <c r="H1026" s="5"/>
      <c r="I1026" s="140"/>
      <c r="J1026" s="126"/>
      <c r="K1026" s="121"/>
      <c r="L1026" s="5"/>
      <c r="M1026" s="140"/>
      <c r="N1026" s="130"/>
      <c r="O1026" s="125"/>
      <c r="P1026" s="5"/>
      <c r="Q1026" s="140"/>
      <c r="R1026" s="126"/>
      <c r="S1026" s="121"/>
      <c r="T1026" s="5"/>
      <c r="U1026" s="140"/>
      <c r="V1026" s="130"/>
      <c r="W1026" s="136"/>
      <c r="X1026" s="5"/>
      <c r="Y1026" s="140"/>
      <c r="Z1026" s="126"/>
      <c r="AA1026" s="171"/>
      <c r="AB1026" s="5"/>
      <c r="AC1026" s="140"/>
      <c r="AD1026" s="130"/>
      <c r="AE1026" s="136"/>
      <c r="AF1026" s="5"/>
      <c r="AG1026" s="140"/>
      <c r="AH1026" s="126"/>
      <c r="AI1026" s="155"/>
      <c r="AJ1026" s="123"/>
      <c r="AK1026" s="139"/>
      <c r="AL1026" s="124"/>
      <c r="AM1026" s="155">
        <f>VLOOKUP(C1026,'9'!$B$2:$H$1187,3,FALSE)</f>
        <v>3.1180555555555555E-2</v>
      </c>
      <c r="AN1026" s="123">
        <f>VLOOKUP(C1026,'9'!$B$2:$H$1187,4,FALSE)</f>
        <v>265</v>
      </c>
      <c r="AO1026" s="139">
        <f>VLOOKUP(AN1026,Баллы!$A$2:$B$101,2)+AP1026/2</f>
        <v>3.5</v>
      </c>
      <c r="AP1026" s="124">
        <f>VLOOKUP(C1026,'9'!$B$2:$H$1187,6,FALSE)</f>
        <v>5</v>
      </c>
      <c r="AQ1026" s="122"/>
      <c r="AR1026" s="123"/>
      <c r="AS1026" s="139"/>
      <c r="AT1026" s="124"/>
      <c r="AU1026" s="122"/>
      <c r="AV1026" s="123"/>
      <c r="AW1026" s="139"/>
      <c r="AX1026" s="124"/>
    </row>
    <row r="1027" spans="1:50">
      <c r="A1027" s="245">
        <f>IF(D1027=0," ",RANK(D1027,$D$3:$D$1041,0))</f>
        <v>809</v>
      </c>
      <c r="B1027" s="246">
        <v>809</v>
      </c>
      <c r="C1027" s="283" t="s">
        <v>5421</v>
      </c>
      <c r="D1027" s="115">
        <f>I1027+M1027+Q1027+U1027+Y1027+AC1027+AG1027+AK1027+AO1027+AW1027+AS1027</f>
        <v>3.5</v>
      </c>
      <c r="E1027" s="115">
        <f>J1027+N1027+R1027+V1027+Z1027+AD1027+AH1027+AL1027+AP1027+AX1027+AT1027</f>
        <v>5</v>
      </c>
      <c r="F1027" s="119">
        <f>COUNTA(H1027,L1027,P1027,T1027,X1027,AB1027,AF1027,AJ1027,AN1027,AV1027,AR1027)</f>
        <v>1</v>
      </c>
      <c r="G1027" s="125"/>
      <c r="H1027" s="5"/>
      <c r="I1027" s="140"/>
      <c r="J1027" s="126"/>
      <c r="K1027" s="121"/>
      <c r="L1027" s="5"/>
      <c r="M1027" s="140"/>
      <c r="N1027" s="130"/>
      <c r="O1027" s="125"/>
      <c r="P1027" s="5"/>
      <c r="Q1027" s="140"/>
      <c r="R1027" s="126"/>
      <c r="S1027" s="121"/>
      <c r="T1027" s="5"/>
      <c r="U1027" s="140"/>
      <c r="V1027" s="130"/>
      <c r="W1027" s="136"/>
      <c r="X1027" s="5"/>
      <c r="Y1027" s="140"/>
      <c r="Z1027" s="126"/>
      <c r="AA1027" s="171"/>
      <c r="AB1027" s="5"/>
      <c r="AC1027" s="140"/>
      <c r="AD1027" s="130"/>
      <c r="AE1027" s="136"/>
      <c r="AF1027" s="5"/>
      <c r="AG1027" s="140"/>
      <c r="AH1027" s="126"/>
      <c r="AI1027" s="155"/>
      <c r="AJ1027" s="123"/>
      <c r="AK1027" s="139"/>
      <c r="AL1027" s="124"/>
      <c r="AM1027" s="155">
        <f>VLOOKUP(C1027,'9'!$B$2:$H$1187,3,FALSE)</f>
        <v>3.1319444444444441E-2</v>
      </c>
      <c r="AN1027" s="123">
        <f>VLOOKUP(C1027,'9'!$B$2:$H$1187,4,FALSE)</f>
        <v>267</v>
      </c>
      <c r="AO1027" s="139">
        <f>VLOOKUP(AN1027,Баллы!$A$2:$B$101,2)+AP1027/2</f>
        <v>3.5</v>
      </c>
      <c r="AP1027" s="124">
        <f>VLOOKUP(C1027,'9'!$B$2:$H$1187,6,FALSE)</f>
        <v>5</v>
      </c>
      <c r="AQ1027" s="122"/>
      <c r="AR1027" s="123"/>
      <c r="AS1027" s="139"/>
      <c r="AT1027" s="124"/>
      <c r="AU1027" s="122"/>
      <c r="AV1027" s="123"/>
      <c r="AW1027" s="139"/>
      <c r="AX1027" s="124"/>
    </row>
    <row r="1028" spans="1:50">
      <c r="A1028" s="245">
        <f>IF(D1028=0," ",RANK(D1028,$D$3:$D$1041,0))</f>
        <v>809</v>
      </c>
      <c r="B1028" s="246">
        <v>809</v>
      </c>
      <c r="C1028" s="283" t="s">
        <v>5423</v>
      </c>
      <c r="D1028" s="115">
        <f>I1028+M1028+Q1028+U1028+Y1028+AC1028+AG1028+AK1028+AO1028+AW1028+AS1028</f>
        <v>3.5</v>
      </c>
      <c r="E1028" s="115">
        <f>J1028+N1028+R1028+V1028+Z1028+AD1028+AH1028+AL1028+AP1028+AX1028+AT1028</f>
        <v>5</v>
      </c>
      <c r="F1028" s="119">
        <f>COUNTA(H1028,L1028,P1028,T1028,X1028,AB1028,AF1028,AJ1028,AN1028,AV1028,AR1028)</f>
        <v>1</v>
      </c>
      <c r="G1028" s="125"/>
      <c r="H1028" s="5"/>
      <c r="I1028" s="140"/>
      <c r="J1028" s="126"/>
      <c r="K1028" s="121"/>
      <c r="L1028" s="5"/>
      <c r="M1028" s="140"/>
      <c r="N1028" s="130"/>
      <c r="O1028" s="125"/>
      <c r="P1028" s="5"/>
      <c r="Q1028" s="140"/>
      <c r="R1028" s="126"/>
      <c r="S1028" s="121"/>
      <c r="T1028" s="5"/>
      <c r="U1028" s="140"/>
      <c r="V1028" s="130"/>
      <c r="W1028" s="136"/>
      <c r="X1028" s="5"/>
      <c r="Y1028" s="140"/>
      <c r="Z1028" s="126"/>
      <c r="AA1028" s="171"/>
      <c r="AB1028" s="5"/>
      <c r="AC1028" s="140"/>
      <c r="AD1028" s="130"/>
      <c r="AE1028" s="136"/>
      <c r="AF1028" s="5"/>
      <c r="AG1028" s="140"/>
      <c r="AH1028" s="126"/>
      <c r="AI1028" s="155"/>
      <c r="AJ1028" s="123"/>
      <c r="AK1028" s="139"/>
      <c r="AL1028" s="124"/>
      <c r="AM1028" s="155">
        <f>VLOOKUP(C1028,'9'!$B$2:$H$1187,3,FALSE)</f>
        <v>3.170138888888889E-2</v>
      </c>
      <c r="AN1028" s="123">
        <f>VLOOKUP(C1028,'9'!$B$2:$H$1187,4,FALSE)</f>
        <v>270</v>
      </c>
      <c r="AO1028" s="139">
        <f>VLOOKUP(AN1028,Баллы!$A$2:$B$101,2)+AP1028/2</f>
        <v>3.5</v>
      </c>
      <c r="AP1028" s="124">
        <f>VLOOKUP(C1028,'9'!$B$2:$H$1187,6,FALSE)</f>
        <v>5</v>
      </c>
      <c r="AQ1028" s="122"/>
      <c r="AR1028" s="123"/>
      <c r="AS1028" s="139"/>
      <c r="AT1028" s="124"/>
      <c r="AU1028" s="122"/>
      <c r="AV1028" s="123"/>
      <c r="AW1028" s="139"/>
      <c r="AX1028" s="124"/>
    </row>
    <row r="1029" spans="1:50">
      <c r="A1029" s="245">
        <f>IF(D1029=0," ",RANK(D1029,$D$3:$D$1041,0))</f>
        <v>809</v>
      </c>
      <c r="B1029" s="246">
        <v>809</v>
      </c>
      <c r="C1029" s="283" t="s">
        <v>5740</v>
      </c>
      <c r="D1029" s="115">
        <f>I1029+M1029+Q1029+U1029+Y1029+AC1029+AG1029+AK1029+AO1029+AW1029+AS1029</f>
        <v>3.5</v>
      </c>
      <c r="E1029" s="115">
        <f>J1029+N1029+R1029+V1029+Z1029+AD1029+AH1029+AL1029+AP1029+AX1029+AT1029</f>
        <v>5</v>
      </c>
      <c r="F1029" s="119">
        <f>COUNTA(H1029,L1029,P1029,T1029,X1029,AB1029,AF1029,AJ1029,AN1029,AV1029,AR1029)</f>
        <v>1</v>
      </c>
      <c r="G1029" s="125"/>
      <c r="H1029" s="5"/>
      <c r="I1029" s="140"/>
      <c r="J1029" s="126"/>
      <c r="K1029" s="121"/>
      <c r="L1029" s="5"/>
      <c r="M1029" s="140"/>
      <c r="N1029" s="130"/>
      <c r="O1029" s="125"/>
      <c r="P1029" s="5"/>
      <c r="Q1029" s="140"/>
      <c r="R1029" s="126"/>
      <c r="S1029" s="121"/>
      <c r="T1029" s="5"/>
      <c r="U1029" s="140"/>
      <c r="V1029" s="130"/>
      <c r="W1029" s="136"/>
      <c r="X1029" s="5"/>
      <c r="Y1029" s="140"/>
      <c r="Z1029" s="126"/>
      <c r="AA1029" s="171"/>
      <c r="AB1029" s="5"/>
      <c r="AC1029" s="140"/>
      <c r="AD1029" s="130"/>
      <c r="AE1029" s="136"/>
      <c r="AF1029" s="5"/>
      <c r="AG1029" s="140"/>
      <c r="AH1029" s="126"/>
      <c r="AI1029" s="155"/>
      <c r="AJ1029" s="123"/>
      <c r="AK1029" s="139"/>
      <c r="AL1029" s="124"/>
      <c r="AM1029" s="155">
        <f>VLOOKUP(C1029,'9'!$B$2:$H$1187,3,FALSE)</f>
        <v>3.1724537037037037E-2</v>
      </c>
      <c r="AN1029" s="123">
        <f>VLOOKUP(C1029,'9'!$B$2:$H$1187,4,FALSE)</f>
        <v>271</v>
      </c>
      <c r="AO1029" s="139">
        <f>VLOOKUP(AN1029,Баллы!$A$2:$B$101,2)+AP1029/2</f>
        <v>3.5</v>
      </c>
      <c r="AP1029" s="124">
        <f>VLOOKUP(C1029,'9'!$B$2:$H$1187,6,FALSE)</f>
        <v>5</v>
      </c>
      <c r="AQ1029" s="122"/>
      <c r="AR1029" s="123"/>
      <c r="AS1029" s="139"/>
      <c r="AT1029" s="124"/>
      <c r="AU1029" s="122"/>
      <c r="AV1029" s="123"/>
      <c r="AW1029" s="139"/>
      <c r="AX1029" s="124"/>
    </row>
    <row r="1030" spans="1:50">
      <c r="A1030" s="245">
        <f>IF(D1030=0," ",RANK(D1030,$D$3:$D$1041,0))</f>
        <v>809</v>
      </c>
      <c r="B1030" s="246">
        <v>809</v>
      </c>
      <c r="C1030" s="283" t="s">
        <v>5424</v>
      </c>
      <c r="D1030" s="115">
        <f>I1030+M1030+Q1030+U1030+Y1030+AC1030+AG1030+AK1030+AO1030+AW1030+AS1030</f>
        <v>3.5</v>
      </c>
      <c r="E1030" s="115">
        <f>J1030+N1030+R1030+V1030+Z1030+AD1030+AH1030+AL1030+AP1030+AX1030+AT1030</f>
        <v>5</v>
      </c>
      <c r="F1030" s="119">
        <f>COUNTA(H1030,L1030,P1030,T1030,X1030,AB1030,AF1030,AJ1030,AN1030,AV1030,AR1030)</f>
        <v>1</v>
      </c>
      <c r="G1030" s="125"/>
      <c r="H1030" s="5"/>
      <c r="I1030" s="140"/>
      <c r="J1030" s="126"/>
      <c r="K1030" s="121"/>
      <c r="L1030" s="5"/>
      <c r="M1030" s="140"/>
      <c r="N1030" s="130"/>
      <c r="O1030" s="125"/>
      <c r="P1030" s="5"/>
      <c r="Q1030" s="140"/>
      <c r="R1030" s="126"/>
      <c r="S1030" s="121"/>
      <c r="T1030" s="5"/>
      <c r="U1030" s="140"/>
      <c r="V1030" s="130"/>
      <c r="W1030" s="136"/>
      <c r="X1030" s="5"/>
      <c r="Y1030" s="140"/>
      <c r="Z1030" s="126"/>
      <c r="AA1030" s="171"/>
      <c r="AB1030" s="5"/>
      <c r="AC1030" s="140"/>
      <c r="AD1030" s="130"/>
      <c r="AE1030" s="136"/>
      <c r="AF1030" s="5"/>
      <c r="AG1030" s="140"/>
      <c r="AH1030" s="126"/>
      <c r="AI1030" s="155"/>
      <c r="AJ1030" s="123"/>
      <c r="AK1030" s="139"/>
      <c r="AL1030" s="124"/>
      <c r="AM1030" s="155">
        <f>VLOOKUP(C1030,'9'!$B$2:$H$1187,3,FALSE)</f>
        <v>3.2500000000000001E-2</v>
      </c>
      <c r="AN1030" s="123">
        <f>VLOOKUP(C1030,'9'!$B$2:$H$1187,4,FALSE)</f>
        <v>272</v>
      </c>
      <c r="AO1030" s="139">
        <f>VLOOKUP(AN1030,Баллы!$A$2:$B$101,2)+AP1030/2</f>
        <v>3.5</v>
      </c>
      <c r="AP1030" s="124">
        <f>VLOOKUP(C1030,'9'!$B$2:$H$1187,6,FALSE)</f>
        <v>5</v>
      </c>
      <c r="AQ1030" s="122"/>
      <c r="AR1030" s="123"/>
      <c r="AS1030" s="139"/>
      <c r="AT1030" s="124"/>
      <c r="AU1030" s="122"/>
      <c r="AV1030" s="123"/>
      <c r="AW1030" s="139"/>
      <c r="AX1030" s="124"/>
    </row>
    <row r="1031" spans="1:50">
      <c r="A1031" s="245">
        <f>IF(D1031=0," ",RANK(D1031,$D$3:$D$1041,0))</f>
        <v>809</v>
      </c>
      <c r="B1031" s="246">
        <v>809</v>
      </c>
      <c r="C1031" s="283" t="s">
        <v>5425</v>
      </c>
      <c r="D1031" s="115">
        <f>I1031+M1031+Q1031+U1031+Y1031+AC1031+AG1031+AK1031+AO1031+AW1031+AS1031</f>
        <v>3.5</v>
      </c>
      <c r="E1031" s="115">
        <f>J1031+N1031+R1031+V1031+Z1031+AD1031+AH1031+AL1031+AP1031+AX1031+AT1031</f>
        <v>5</v>
      </c>
      <c r="F1031" s="119">
        <f>COUNTA(H1031,L1031,P1031,T1031,X1031,AB1031,AF1031,AJ1031,AN1031,AV1031,AR1031)</f>
        <v>1</v>
      </c>
      <c r="G1031" s="125"/>
      <c r="H1031" s="5"/>
      <c r="I1031" s="140"/>
      <c r="J1031" s="126"/>
      <c r="K1031" s="121"/>
      <c r="L1031" s="5"/>
      <c r="M1031" s="140"/>
      <c r="N1031" s="130"/>
      <c r="O1031" s="125"/>
      <c r="P1031" s="5"/>
      <c r="Q1031" s="140"/>
      <c r="R1031" s="126"/>
      <c r="S1031" s="121"/>
      <c r="T1031" s="5"/>
      <c r="U1031" s="140"/>
      <c r="V1031" s="130"/>
      <c r="W1031" s="136"/>
      <c r="X1031" s="5"/>
      <c r="Y1031" s="140"/>
      <c r="Z1031" s="126"/>
      <c r="AA1031" s="171"/>
      <c r="AB1031" s="5"/>
      <c r="AC1031" s="140"/>
      <c r="AD1031" s="130"/>
      <c r="AE1031" s="136"/>
      <c r="AF1031" s="5"/>
      <c r="AG1031" s="140"/>
      <c r="AH1031" s="126"/>
      <c r="AI1031" s="155"/>
      <c r="AJ1031" s="123"/>
      <c r="AK1031" s="139"/>
      <c r="AL1031" s="124"/>
      <c r="AM1031" s="155">
        <f>VLOOKUP(C1031,'9'!$B$2:$H$1187,3,FALSE)</f>
        <v>3.2534722222222222E-2</v>
      </c>
      <c r="AN1031" s="123">
        <f>VLOOKUP(C1031,'9'!$B$2:$H$1187,4,FALSE)</f>
        <v>273</v>
      </c>
      <c r="AO1031" s="139">
        <f>VLOOKUP(AN1031,Баллы!$A$2:$B$101,2)+AP1031/2</f>
        <v>3.5</v>
      </c>
      <c r="AP1031" s="124">
        <f>VLOOKUP(C1031,'9'!$B$2:$H$1187,6,FALSE)</f>
        <v>5</v>
      </c>
      <c r="AQ1031" s="122"/>
      <c r="AR1031" s="123"/>
      <c r="AS1031" s="139"/>
      <c r="AT1031" s="124"/>
      <c r="AU1031" s="122"/>
      <c r="AV1031" s="123"/>
      <c r="AW1031" s="139"/>
      <c r="AX1031" s="124"/>
    </row>
    <row r="1032" spans="1:50">
      <c r="A1032" s="245">
        <f>IF(D1032=0," ",RANK(D1032,$D$3:$D$1041,0))</f>
        <v>809</v>
      </c>
      <c r="B1032" s="246">
        <v>809</v>
      </c>
      <c r="C1032" s="283" t="s">
        <v>5426</v>
      </c>
      <c r="D1032" s="115">
        <f>I1032+M1032+Q1032+U1032+Y1032+AC1032+AG1032+AK1032+AO1032+AW1032+AS1032</f>
        <v>3.5</v>
      </c>
      <c r="E1032" s="115">
        <f>J1032+N1032+R1032+V1032+Z1032+AD1032+AH1032+AL1032+AP1032+AX1032+AT1032</f>
        <v>5</v>
      </c>
      <c r="F1032" s="119">
        <f>COUNTA(H1032,L1032,P1032,T1032,X1032,AB1032,AF1032,AJ1032,AN1032,AV1032,AR1032)</f>
        <v>1</v>
      </c>
      <c r="G1032" s="125"/>
      <c r="H1032" s="5"/>
      <c r="I1032" s="140"/>
      <c r="J1032" s="126"/>
      <c r="K1032" s="121"/>
      <c r="L1032" s="5"/>
      <c r="M1032" s="140"/>
      <c r="N1032" s="130"/>
      <c r="O1032" s="125"/>
      <c r="P1032" s="5"/>
      <c r="Q1032" s="140"/>
      <c r="R1032" s="126"/>
      <c r="S1032" s="121"/>
      <c r="T1032" s="5"/>
      <c r="U1032" s="140"/>
      <c r="V1032" s="130"/>
      <c r="W1032" s="136"/>
      <c r="X1032" s="5"/>
      <c r="Y1032" s="140"/>
      <c r="Z1032" s="126"/>
      <c r="AA1032" s="171"/>
      <c r="AB1032" s="5"/>
      <c r="AC1032" s="140"/>
      <c r="AD1032" s="130"/>
      <c r="AE1032" s="136"/>
      <c r="AF1032" s="5"/>
      <c r="AG1032" s="140"/>
      <c r="AH1032" s="126"/>
      <c r="AI1032" s="155"/>
      <c r="AJ1032" s="123"/>
      <c r="AK1032" s="139"/>
      <c r="AL1032" s="124"/>
      <c r="AM1032" s="155">
        <f>VLOOKUP(C1032,'9'!$B$2:$H$1187,3,FALSE)</f>
        <v>3.3136574074074075E-2</v>
      </c>
      <c r="AN1032" s="123">
        <f>VLOOKUP(C1032,'9'!$B$2:$H$1187,4,FALSE)</f>
        <v>274</v>
      </c>
      <c r="AO1032" s="139">
        <f>VLOOKUP(AN1032,Баллы!$A$2:$B$101,2)+AP1032/2</f>
        <v>3.5</v>
      </c>
      <c r="AP1032" s="124">
        <f>VLOOKUP(C1032,'9'!$B$2:$H$1187,6,FALSE)</f>
        <v>5</v>
      </c>
      <c r="AQ1032" s="122"/>
      <c r="AR1032" s="123"/>
      <c r="AS1032" s="139"/>
      <c r="AT1032" s="124"/>
      <c r="AU1032" s="122"/>
      <c r="AV1032" s="123"/>
      <c r="AW1032" s="139"/>
      <c r="AX1032" s="124"/>
    </row>
    <row r="1033" spans="1:50">
      <c r="A1033" s="245">
        <f>IF(D1033=0," ",RANK(D1033,$D$3:$D$1041,0))</f>
        <v>809</v>
      </c>
      <c r="B1033" s="246">
        <v>809</v>
      </c>
      <c r="C1033" s="283" t="s">
        <v>5428</v>
      </c>
      <c r="D1033" s="115">
        <f>I1033+M1033+Q1033+U1033+Y1033+AC1033+AG1033+AK1033+AO1033+AW1033+AS1033</f>
        <v>3.5</v>
      </c>
      <c r="E1033" s="115">
        <f>J1033+N1033+R1033+V1033+Z1033+AD1033+AH1033+AL1033+AP1033+AX1033+AT1033</f>
        <v>5</v>
      </c>
      <c r="F1033" s="119">
        <f>COUNTA(H1033,L1033,P1033,T1033,X1033,AB1033,AF1033,AJ1033,AN1033,AV1033,AR1033)</f>
        <v>1</v>
      </c>
      <c r="G1033" s="125"/>
      <c r="H1033" s="5"/>
      <c r="I1033" s="140"/>
      <c r="J1033" s="126"/>
      <c r="K1033" s="121"/>
      <c r="L1033" s="5"/>
      <c r="M1033" s="140"/>
      <c r="N1033" s="130"/>
      <c r="O1033" s="125"/>
      <c r="P1033" s="5"/>
      <c r="Q1033" s="140"/>
      <c r="R1033" s="126"/>
      <c r="S1033" s="121"/>
      <c r="T1033" s="5"/>
      <c r="U1033" s="140"/>
      <c r="V1033" s="130"/>
      <c r="W1033" s="136"/>
      <c r="X1033" s="5"/>
      <c r="Y1033" s="140"/>
      <c r="Z1033" s="126"/>
      <c r="AA1033" s="171"/>
      <c r="AB1033" s="5"/>
      <c r="AC1033" s="140"/>
      <c r="AD1033" s="130"/>
      <c r="AE1033" s="136"/>
      <c r="AF1033" s="5"/>
      <c r="AG1033" s="140"/>
      <c r="AH1033" s="126"/>
      <c r="AI1033" s="155"/>
      <c r="AJ1033" s="123"/>
      <c r="AK1033" s="139"/>
      <c r="AL1033" s="124"/>
      <c r="AM1033" s="155">
        <f>VLOOKUP(C1033,'9'!$B$2:$H$1187,3,FALSE)</f>
        <v>3.30787037037037E-2</v>
      </c>
      <c r="AN1033" s="123">
        <f>VLOOKUP(C1033,'9'!$B$2:$H$1187,4,FALSE)</f>
        <v>276</v>
      </c>
      <c r="AO1033" s="139">
        <f>VLOOKUP(AN1033,Баллы!$A$2:$B$101,2)+AP1033/2</f>
        <v>3.5</v>
      </c>
      <c r="AP1033" s="124">
        <f>VLOOKUP(C1033,'9'!$B$2:$H$1187,6,FALSE)</f>
        <v>5</v>
      </c>
      <c r="AQ1033" s="122"/>
      <c r="AR1033" s="123"/>
      <c r="AS1033" s="139"/>
      <c r="AT1033" s="124"/>
      <c r="AU1033" s="122"/>
      <c r="AV1033" s="123"/>
      <c r="AW1033" s="139"/>
      <c r="AX1033" s="124"/>
    </row>
    <row r="1034" spans="1:50">
      <c r="A1034" s="245">
        <f>IF(D1034=0," ",RANK(D1034,$D$3:$D$1041,0))</f>
        <v>809</v>
      </c>
      <c r="B1034" s="246">
        <v>809</v>
      </c>
      <c r="C1034" s="283" t="s">
        <v>5429</v>
      </c>
      <c r="D1034" s="115">
        <f>I1034+M1034+Q1034+U1034+Y1034+AC1034+AG1034+AK1034+AO1034+AW1034+AS1034</f>
        <v>3.5</v>
      </c>
      <c r="E1034" s="115">
        <f>J1034+N1034+R1034+V1034+Z1034+AD1034+AH1034+AL1034+AP1034+AX1034+AT1034</f>
        <v>5</v>
      </c>
      <c r="F1034" s="119">
        <f>COUNTA(H1034,L1034,P1034,T1034,X1034,AB1034,AF1034,AJ1034,AN1034,AV1034,AR1034)</f>
        <v>1</v>
      </c>
      <c r="G1034" s="125"/>
      <c r="H1034" s="5"/>
      <c r="I1034" s="140"/>
      <c r="J1034" s="126"/>
      <c r="K1034" s="121"/>
      <c r="L1034" s="5"/>
      <c r="M1034" s="140"/>
      <c r="N1034" s="130"/>
      <c r="O1034" s="125"/>
      <c r="P1034" s="5"/>
      <c r="Q1034" s="140"/>
      <c r="R1034" s="126"/>
      <c r="S1034" s="121"/>
      <c r="T1034" s="5"/>
      <c r="U1034" s="140"/>
      <c r="V1034" s="130"/>
      <c r="W1034" s="136"/>
      <c r="X1034" s="5"/>
      <c r="Y1034" s="140"/>
      <c r="Z1034" s="126"/>
      <c r="AA1034" s="171"/>
      <c r="AB1034" s="5"/>
      <c r="AC1034" s="140"/>
      <c r="AD1034" s="130"/>
      <c r="AE1034" s="136"/>
      <c r="AF1034" s="5"/>
      <c r="AG1034" s="140"/>
      <c r="AH1034" s="126"/>
      <c r="AI1034" s="155"/>
      <c r="AJ1034" s="123"/>
      <c r="AK1034" s="139"/>
      <c r="AL1034" s="124"/>
      <c r="AM1034" s="155">
        <f>VLOOKUP(C1034,'9'!$B$2:$H$1187,3,FALSE)</f>
        <v>3.1863425925925927E-2</v>
      </c>
      <c r="AN1034" s="123">
        <f>VLOOKUP(C1034,'9'!$B$2:$H$1187,4,FALSE)</f>
        <v>277</v>
      </c>
      <c r="AO1034" s="139">
        <f>VLOOKUP(AN1034,Баллы!$A$2:$B$101,2)+AP1034/2</f>
        <v>3.5</v>
      </c>
      <c r="AP1034" s="124">
        <f>VLOOKUP(C1034,'9'!$B$2:$H$1187,6,FALSE)</f>
        <v>5</v>
      </c>
      <c r="AQ1034" s="122"/>
      <c r="AR1034" s="123"/>
      <c r="AS1034" s="139"/>
      <c r="AT1034" s="124"/>
      <c r="AU1034" s="122"/>
      <c r="AV1034" s="123"/>
      <c r="AW1034" s="139"/>
      <c r="AX1034" s="124"/>
    </row>
    <row r="1035" spans="1:50">
      <c r="A1035" s="245">
        <f>IF(D1035=0," ",RANK(D1035,$D$3:$D$1041,0))</f>
        <v>809</v>
      </c>
      <c r="B1035" s="246">
        <v>809</v>
      </c>
      <c r="C1035" s="283" t="s">
        <v>5430</v>
      </c>
      <c r="D1035" s="115">
        <f>I1035+M1035+Q1035+U1035+Y1035+AC1035+AG1035+AK1035+AO1035+AW1035+AS1035</f>
        <v>3.5</v>
      </c>
      <c r="E1035" s="115">
        <f>J1035+N1035+R1035+V1035+Z1035+AD1035+AH1035+AL1035+AP1035+AX1035+AT1035</f>
        <v>5</v>
      </c>
      <c r="F1035" s="119">
        <f>COUNTA(H1035,L1035,P1035,T1035,X1035,AB1035,AF1035,AJ1035,AN1035,AV1035,AR1035)</f>
        <v>1</v>
      </c>
      <c r="G1035" s="125"/>
      <c r="H1035" s="5"/>
      <c r="I1035" s="140"/>
      <c r="J1035" s="126"/>
      <c r="K1035" s="121"/>
      <c r="L1035" s="5"/>
      <c r="M1035" s="140"/>
      <c r="N1035" s="130"/>
      <c r="O1035" s="125"/>
      <c r="P1035" s="5"/>
      <c r="Q1035" s="140"/>
      <c r="R1035" s="126"/>
      <c r="S1035" s="121"/>
      <c r="T1035" s="5"/>
      <c r="U1035" s="140"/>
      <c r="V1035" s="130"/>
      <c r="W1035" s="136"/>
      <c r="X1035" s="5"/>
      <c r="Y1035" s="140"/>
      <c r="Z1035" s="126"/>
      <c r="AA1035" s="171"/>
      <c r="AB1035" s="5"/>
      <c r="AC1035" s="140"/>
      <c r="AD1035" s="130"/>
      <c r="AE1035" s="136"/>
      <c r="AF1035" s="5"/>
      <c r="AG1035" s="140"/>
      <c r="AH1035" s="126"/>
      <c r="AI1035" s="155"/>
      <c r="AJ1035" s="123"/>
      <c r="AK1035" s="139"/>
      <c r="AL1035" s="124"/>
      <c r="AM1035" s="155">
        <f>VLOOKUP(C1035,'9'!$B$2:$H$1187,3,FALSE)</f>
        <v>3.3541666666666664E-2</v>
      </c>
      <c r="AN1035" s="123">
        <f>VLOOKUP(C1035,'9'!$B$2:$H$1187,4,FALSE)</f>
        <v>278</v>
      </c>
      <c r="AO1035" s="139">
        <f>VLOOKUP(AN1035,Баллы!$A$2:$B$101,2)+AP1035/2</f>
        <v>3.5</v>
      </c>
      <c r="AP1035" s="124">
        <f>VLOOKUP(C1035,'9'!$B$2:$H$1187,6,FALSE)</f>
        <v>5</v>
      </c>
      <c r="AQ1035" s="122"/>
      <c r="AR1035" s="123"/>
      <c r="AS1035" s="139"/>
      <c r="AT1035" s="124"/>
      <c r="AU1035" s="122"/>
      <c r="AV1035" s="123"/>
      <c r="AW1035" s="139"/>
      <c r="AX1035" s="124"/>
    </row>
    <row r="1036" spans="1:50">
      <c r="A1036" s="245">
        <f>IF(D1036=0," ",RANK(D1036,$D$3:$D$1041,0))</f>
        <v>809</v>
      </c>
      <c r="B1036" s="246">
        <v>809</v>
      </c>
      <c r="C1036" s="283" t="s">
        <v>5432</v>
      </c>
      <c r="D1036" s="115">
        <f>I1036+M1036+Q1036+U1036+Y1036+AC1036+AG1036+AK1036+AO1036+AW1036+AS1036</f>
        <v>3.5</v>
      </c>
      <c r="E1036" s="115">
        <f>J1036+N1036+R1036+V1036+Z1036+AD1036+AH1036+AL1036+AP1036+AX1036+AT1036</f>
        <v>5</v>
      </c>
      <c r="F1036" s="119">
        <f>COUNTA(H1036,L1036,P1036,T1036,X1036,AB1036,AF1036,AJ1036,AN1036,AV1036,AR1036)</f>
        <v>1</v>
      </c>
      <c r="G1036" s="125"/>
      <c r="H1036" s="5"/>
      <c r="I1036" s="140"/>
      <c r="J1036" s="126"/>
      <c r="K1036" s="121"/>
      <c r="L1036" s="5"/>
      <c r="M1036" s="140"/>
      <c r="N1036" s="130"/>
      <c r="O1036" s="125"/>
      <c r="P1036" s="5"/>
      <c r="Q1036" s="140"/>
      <c r="R1036" s="126"/>
      <c r="S1036" s="121"/>
      <c r="T1036" s="5"/>
      <c r="U1036" s="140"/>
      <c r="V1036" s="130"/>
      <c r="W1036" s="136"/>
      <c r="X1036" s="5"/>
      <c r="Y1036" s="140"/>
      <c r="Z1036" s="126"/>
      <c r="AA1036" s="171"/>
      <c r="AB1036" s="5"/>
      <c r="AC1036" s="140"/>
      <c r="AD1036" s="130"/>
      <c r="AE1036" s="136"/>
      <c r="AF1036" s="5"/>
      <c r="AG1036" s="140"/>
      <c r="AH1036" s="126"/>
      <c r="AI1036" s="155"/>
      <c r="AJ1036" s="123"/>
      <c r="AK1036" s="139"/>
      <c r="AL1036" s="124"/>
      <c r="AM1036" s="155">
        <f>VLOOKUP(C1036,'9'!$B$2:$H$1187,3,FALSE)</f>
        <v>3.5011574074074077E-2</v>
      </c>
      <c r="AN1036" s="123">
        <f>VLOOKUP(C1036,'9'!$B$2:$H$1187,4,FALSE)</f>
        <v>281</v>
      </c>
      <c r="AO1036" s="139">
        <f>VLOOKUP(AN1036,Баллы!$A$2:$B$101,2)+AP1036/2</f>
        <v>3.5</v>
      </c>
      <c r="AP1036" s="124">
        <f>VLOOKUP(C1036,'9'!$B$2:$H$1187,6,FALSE)</f>
        <v>5</v>
      </c>
      <c r="AQ1036" s="122"/>
      <c r="AR1036" s="123"/>
      <c r="AS1036" s="139"/>
      <c r="AT1036" s="124"/>
      <c r="AU1036" s="122"/>
      <c r="AV1036" s="123"/>
      <c r="AW1036" s="139"/>
      <c r="AX1036" s="124"/>
    </row>
    <row r="1037" spans="1:50">
      <c r="A1037" s="245">
        <f>IF(D1037=0," ",RANK(D1037,$D$3:$D$1041,0))</f>
        <v>809</v>
      </c>
      <c r="B1037" s="246">
        <v>809</v>
      </c>
      <c r="C1037" s="283" t="s">
        <v>5435</v>
      </c>
      <c r="D1037" s="115">
        <f>I1037+M1037+Q1037+U1037+Y1037+AC1037+AG1037+AK1037+AO1037+AW1037+AS1037</f>
        <v>3.5</v>
      </c>
      <c r="E1037" s="115">
        <f>J1037+N1037+R1037+V1037+Z1037+AD1037+AH1037+AL1037+AP1037+AX1037+AT1037</f>
        <v>5</v>
      </c>
      <c r="F1037" s="119">
        <f>COUNTA(H1037,L1037,P1037,T1037,X1037,AB1037,AF1037,AJ1037,AN1037,AV1037,AR1037)</f>
        <v>1</v>
      </c>
      <c r="G1037" s="125"/>
      <c r="H1037" s="5"/>
      <c r="I1037" s="140"/>
      <c r="J1037" s="126"/>
      <c r="K1037" s="121"/>
      <c r="L1037" s="5"/>
      <c r="M1037" s="140"/>
      <c r="N1037" s="130"/>
      <c r="O1037" s="125"/>
      <c r="P1037" s="5"/>
      <c r="Q1037" s="140"/>
      <c r="R1037" s="126"/>
      <c r="S1037" s="121"/>
      <c r="T1037" s="5"/>
      <c r="U1037" s="140"/>
      <c r="V1037" s="130"/>
      <c r="W1037" s="136"/>
      <c r="X1037" s="5"/>
      <c r="Y1037" s="140"/>
      <c r="Z1037" s="126"/>
      <c r="AA1037" s="171"/>
      <c r="AB1037" s="5"/>
      <c r="AC1037" s="140"/>
      <c r="AD1037" s="130"/>
      <c r="AE1037" s="136"/>
      <c r="AF1037" s="5"/>
      <c r="AG1037" s="140"/>
      <c r="AH1037" s="126"/>
      <c r="AI1037" s="155"/>
      <c r="AJ1037" s="123"/>
      <c r="AK1037" s="139"/>
      <c r="AL1037" s="124"/>
      <c r="AM1037" s="155">
        <f>VLOOKUP(C1037,'9'!$B$2:$H$1187,3,FALSE)</f>
        <v>3.5706018518518519E-2</v>
      </c>
      <c r="AN1037" s="123">
        <f>VLOOKUP(C1037,'9'!$B$2:$H$1187,4,FALSE)</f>
        <v>284</v>
      </c>
      <c r="AO1037" s="139">
        <f>VLOOKUP(AN1037,Баллы!$A$2:$B$101,2)+AP1037/2</f>
        <v>3.5</v>
      </c>
      <c r="AP1037" s="124">
        <f>VLOOKUP(C1037,'9'!$B$2:$H$1187,6,FALSE)</f>
        <v>5</v>
      </c>
      <c r="AQ1037" s="122"/>
      <c r="AR1037" s="123"/>
      <c r="AS1037" s="139"/>
      <c r="AT1037" s="124"/>
      <c r="AU1037" s="122"/>
      <c r="AV1037" s="123"/>
      <c r="AW1037" s="139"/>
      <c r="AX1037" s="124"/>
    </row>
    <row r="1038" spans="1:50">
      <c r="A1038" s="245">
        <f>IF(D1038=0," ",RANK(D1038,$D$3:$D$1041,0))</f>
        <v>809</v>
      </c>
      <c r="B1038" s="246">
        <v>809</v>
      </c>
      <c r="C1038" s="283" t="s">
        <v>5438</v>
      </c>
      <c r="D1038" s="115">
        <f>I1038+M1038+Q1038+U1038+Y1038+AC1038+AG1038+AK1038+AO1038+AW1038+AS1038</f>
        <v>3.5</v>
      </c>
      <c r="E1038" s="115">
        <f>J1038+N1038+R1038+V1038+Z1038+AD1038+AH1038+AL1038+AP1038+AX1038+AT1038</f>
        <v>5</v>
      </c>
      <c r="F1038" s="119">
        <f>COUNTA(H1038,L1038,P1038,T1038,X1038,AB1038,AF1038,AJ1038,AN1038,AV1038,AR1038)</f>
        <v>1</v>
      </c>
      <c r="G1038" s="125"/>
      <c r="H1038" s="5"/>
      <c r="I1038" s="140"/>
      <c r="J1038" s="126"/>
      <c r="K1038" s="121"/>
      <c r="L1038" s="5"/>
      <c r="M1038" s="140"/>
      <c r="N1038" s="130"/>
      <c r="O1038" s="125"/>
      <c r="P1038" s="5"/>
      <c r="Q1038" s="140"/>
      <c r="R1038" s="126"/>
      <c r="S1038" s="121"/>
      <c r="T1038" s="5"/>
      <c r="U1038" s="140"/>
      <c r="V1038" s="130"/>
      <c r="W1038" s="136"/>
      <c r="X1038" s="5"/>
      <c r="Y1038" s="140"/>
      <c r="Z1038" s="126"/>
      <c r="AA1038" s="171"/>
      <c r="AB1038" s="5"/>
      <c r="AC1038" s="140"/>
      <c r="AD1038" s="130"/>
      <c r="AE1038" s="136"/>
      <c r="AF1038" s="5"/>
      <c r="AG1038" s="140"/>
      <c r="AH1038" s="126"/>
      <c r="AI1038" s="155"/>
      <c r="AJ1038" s="123"/>
      <c r="AK1038" s="139"/>
      <c r="AL1038" s="124"/>
      <c r="AM1038" s="155">
        <f>VLOOKUP(C1038,'9'!$B$2:$H$1187,3,FALSE)</f>
        <v>3.4756944444444444E-2</v>
      </c>
      <c r="AN1038" s="123">
        <f>VLOOKUP(C1038,'9'!$B$2:$H$1187,4,FALSE)</f>
        <v>287</v>
      </c>
      <c r="AO1038" s="139">
        <f>VLOOKUP(AN1038,Баллы!$A$2:$B$101,2)+AP1038/2</f>
        <v>3.5</v>
      </c>
      <c r="AP1038" s="124">
        <f>VLOOKUP(C1038,'9'!$B$2:$H$1187,6,FALSE)</f>
        <v>5</v>
      </c>
      <c r="AQ1038" s="122"/>
      <c r="AR1038" s="123"/>
      <c r="AS1038" s="139"/>
      <c r="AT1038" s="124"/>
      <c r="AU1038" s="122"/>
      <c r="AV1038" s="123"/>
      <c r="AW1038" s="139"/>
      <c r="AX1038" s="124"/>
    </row>
    <row r="1039" spans="1:50">
      <c r="A1039" s="245">
        <f>IF(D1039=0," ",RANK(D1039,$D$3:$D$1041,0))</f>
        <v>809</v>
      </c>
      <c r="B1039" s="246">
        <v>809</v>
      </c>
      <c r="C1039" s="283" t="s">
        <v>5439</v>
      </c>
      <c r="D1039" s="115">
        <f>I1039+M1039+Q1039+U1039+Y1039+AC1039+AG1039+AK1039+AO1039+AW1039+AS1039</f>
        <v>3.5</v>
      </c>
      <c r="E1039" s="115">
        <f>J1039+N1039+R1039+V1039+Z1039+AD1039+AH1039+AL1039+AP1039+AX1039+AT1039</f>
        <v>5</v>
      </c>
      <c r="F1039" s="119">
        <f>COUNTA(H1039,L1039,P1039,T1039,X1039,AB1039,AF1039,AJ1039,AN1039,AV1039,AR1039)</f>
        <v>1</v>
      </c>
      <c r="G1039" s="125"/>
      <c r="H1039" s="5"/>
      <c r="I1039" s="140"/>
      <c r="J1039" s="126"/>
      <c r="K1039" s="121"/>
      <c r="L1039" s="5"/>
      <c r="M1039" s="140"/>
      <c r="N1039" s="130"/>
      <c r="O1039" s="125"/>
      <c r="P1039" s="5"/>
      <c r="Q1039" s="140"/>
      <c r="R1039" s="126"/>
      <c r="S1039" s="121"/>
      <c r="T1039" s="5"/>
      <c r="U1039" s="140"/>
      <c r="V1039" s="130"/>
      <c r="W1039" s="136"/>
      <c r="X1039" s="5"/>
      <c r="Y1039" s="140"/>
      <c r="Z1039" s="126"/>
      <c r="AA1039" s="171"/>
      <c r="AB1039" s="5"/>
      <c r="AC1039" s="140"/>
      <c r="AD1039" s="130"/>
      <c r="AE1039" s="136"/>
      <c r="AF1039" s="5"/>
      <c r="AG1039" s="140"/>
      <c r="AH1039" s="126"/>
      <c r="AI1039" s="155"/>
      <c r="AJ1039" s="123"/>
      <c r="AK1039" s="139"/>
      <c r="AL1039" s="124"/>
      <c r="AM1039" s="155">
        <f>VLOOKUP(C1039,'9'!$B$2:$H$1187,3,FALSE)</f>
        <v>4.189814814814815E-2</v>
      </c>
      <c r="AN1039" s="123">
        <f>VLOOKUP(C1039,'9'!$B$2:$H$1187,4,FALSE)</f>
        <v>288</v>
      </c>
      <c r="AO1039" s="139">
        <f>VLOOKUP(AN1039,Баллы!$A$2:$B$101,2)+AP1039/2</f>
        <v>3.5</v>
      </c>
      <c r="AP1039" s="124">
        <f>VLOOKUP(C1039,'9'!$B$2:$H$1187,6,FALSE)</f>
        <v>5</v>
      </c>
      <c r="AQ1039" s="122"/>
      <c r="AR1039" s="123"/>
      <c r="AS1039" s="139"/>
      <c r="AT1039" s="124"/>
      <c r="AU1039" s="122"/>
      <c r="AV1039" s="123"/>
      <c r="AW1039" s="139"/>
      <c r="AX1039" s="124"/>
    </row>
    <row r="1040" spans="1:50">
      <c r="A1040" s="245">
        <f>IF(D1040=0," ",RANK(D1040,$D$3:$D$1041,0))</f>
        <v>809</v>
      </c>
      <c r="B1040" s="246">
        <v>809</v>
      </c>
      <c r="C1040" s="283" t="s">
        <v>5440</v>
      </c>
      <c r="D1040" s="115">
        <f>I1040+M1040+Q1040+U1040+Y1040+AC1040+AG1040+AK1040+AO1040+AW1040+AS1040</f>
        <v>3.5</v>
      </c>
      <c r="E1040" s="115">
        <f>J1040+N1040+R1040+V1040+Z1040+AD1040+AH1040+AL1040+AP1040+AX1040+AT1040</f>
        <v>5</v>
      </c>
      <c r="F1040" s="119">
        <f>COUNTA(H1040,L1040,P1040,T1040,X1040,AB1040,AF1040,AJ1040,AN1040,AV1040,AR1040)</f>
        <v>1</v>
      </c>
      <c r="G1040" s="125"/>
      <c r="H1040" s="5"/>
      <c r="I1040" s="140"/>
      <c r="J1040" s="126"/>
      <c r="K1040" s="121"/>
      <c r="L1040" s="5"/>
      <c r="M1040" s="140"/>
      <c r="N1040" s="130"/>
      <c r="O1040" s="125"/>
      <c r="P1040" s="5"/>
      <c r="Q1040" s="140"/>
      <c r="R1040" s="126"/>
      <c r="S1040" s="121"/>
      <c r="T1040" s="5"/>
      <c r="U1040" s="140"/>
      <c r="V1040" s="130"/>
      <c r="W1040" s="136"/>
      <c r="X1040" s="5"/>
      <c r="Y1040" s="140"/>
      <c r="Z1040" s="126"/>
      <c r="AA1040" s="171"/>
      <c r="AB1040" s="5"/>
      <c r="AC1040" s="140"/>
      <c r="AD1040" s="130"/>
      <c r="AE1040" s="136"/>
      <c r="AF1040" s="5"/>
      <c r="AG1040" s="140"/>
      <c r="AH1040" s="126"/>
      <c r="AI1040" s="155"/>
      <c r="AJ1040" s="123"/>
      <c r="AK1040" s="139"/>
      <c r="AL1040" s="124"/>
      <c r="AM1040" s="155">
        <f>VLOOKUP(C1040,'9'!$B$2:$H$1187,3,FALSE)</f>
        <v>4.4641203703703704E-2</v>
      </c>
      <c r="AN1040" s="123">
        <f>VLOOKUP(C1040,'9'!$B$2:$H$1187,4,FALSE)</f>
        <v>289</v>
      </c>
      <c r="AO1040" s="139">
        <f>VLOOKUP(AN1040,Баллы!$A$2:$B$101,2)+AP1040/2</f>
        <v>3.5</v>
      </c>
      <c r="AP1040" s="124">
        <f>VLOOKUP(C1040,'9'!$B$2:$H$1187,6,FALSE)</f>
        <v>5</v>
      </c>
      <c r="AQ1040" s="122"/>
      <c r="AR1040" s="123"/>
      <c r="AS1040" s="139"/>
      <c r="AT1040" s="124"/>
      <c r="AU1040" s="122"/>
      <c r="AV1040" s="123"/>
      <c r="AW1040" s="139"/>
      <c r="AX1040" s="124"/>
    </row>
    <row r="1041" spans="1:50">
      <c r="A1041" s="245">
        <f>IF(D1041=0," ",RANK(D1041,$D$3:$D$1041,0))</f>
        <v>809</v>
      </c>
      <c r="B1041" s="246">
        <v>809</v>
      </c>
      <c r="C1041" s="283" t="s">
        <v>5441</v>
      </c>
      <c r="D1041" s="115">
        <f>I1041+M1041+Q1041+U1041+Y1041+AC1041+AG1041+AK1041+AO1041+AW1041+AS1041</f>
        <v>3.5</v>
      </c>
      <c r="E1041" s="115">
        <f>J1041+N1041+R1041+V1041+Z1041+AD1041+AH1041+AL1041+AP1041+AX1041+AT1041</f>
        <v>5</v>
      </c>
      <c r="F1041" s="119">
        <f>COUNTA(H1041,L1041,P1041,T1041,X1041,AB1041,AF1041,AJ1041,AN1041,AV1041,AR1041)</f>
        <v>1</v>
      </c>
      <c r="G1041" s="125"/>
      <c r="H1041" s="5"/>
      <c r="I1041" s="140"/>
      <c r="J1041" s="126"/>
      <c r="K1041" s="121"/>
      <c r="L1041" s="5"/>
      <c r="M1041" s="140"/>
      <c r="N1041" s="130"/>
      <c r="O1041" s="125"/>
      <c r="P1041" s="5"/>
      <c r="Q1041" s="140"/>
      <c r="R1041" s="126"/>
      <c r="S1041" s="121"/>
      <c r="T1041" s="5"/>
      <c r="U1041" s="140"/>
      <c r="V1041" s="130"/>
      <c r="W1041" s="136"/>
      <c r="X1041" s="5"/>
      <c r="Y1041" s="140"/>
      <c r="Z1041" s="126"/>
      <c r="AA1041" s="171"/>
      <c r="AB1041" s="5"/>
      <c r="AC1041" s="140"/>
      <c r="AD1041" s="130"/>
      <c r="AE1041" s="136"/>
      <c r="AF1041" s="5"/>
      <c r="AG1041" s="140"/>
      <c r="AH1041" s="126"/>
      <c r="AI1041" s="155"/>
      <c r="AJ1041" s="123"/>
      <c r="AK1041" s="139"/>
      <c r="AL1041" s="124"/>
      <c r="AM1041" s="155">
        <f>VLOOKUP(C1041,'9'!$B$2:$H$1187,3,FALSE)</f>
        <v>5.1111111111111114E-2</v>
      </c>
      <c r="AN1041" s="123">
        <f>VLOOKUP(C1041,'9'!$B$2:$H$1187,4,FALSE)</f>
        <v>290</v>
      </c>
      <c r="AO1041" s="139">
        <f>VLOOKUP(AN1041,Баллы!$A$2:$B$101,2)+AP1041/2</f>
        <v>3.5</v>
      </c>
      <c r="AP1041" s="124">
        <f>VLOOKUP(C1041,'9'!$B$2:$H$1187,6,FALSE)</f>
        <v>5</v>
      </c>
      <c r="AQ1041" s="122"/>
      <c r="AR1041" s="123"/>
      <c r="AS1041" s="139"/>
      <c r="AT1041" s="124"/>
      <c r="AU1041" s="122"/>
      <c r="AV1041" s="123"/>
      <c r="AW1041" s="139"/>
      <c r="AX1041" s="124"/>
    </row>
  </sheetData>
  <autoFilter ref="A2:AX1041"/>
  <sortState ref="A3:AX1041">
    <sortCondition ref="B3:B1041"/>
  </sortState>
  <mergeCells count="17">
    <mergeCell ref="G1:J1"/>
    <mergeCell ref="K1:N1"/>
    <mergeCell ref="O1:R1"/>
    <mergeCell ref="S1:V1"/>
    <mergeCell ref="A1:A2"/>
    <mergeCell ref="C1:C2"/>
    <mergeCell ref="D1:D2"/>
    <mergeCell ref="E1:E2"/>
    <mergeCell ref="F1:F2"/>
    <mergeCell ref="B1:B2"/>
    <mergeCell ref="W1:Z1"/>
    <mergeCell ref="AI1:AL1"/>
    <mergeCell ref="AM1:AP1"/>
    <mergeCell ref="AQ1:AT1"/>
    <mergeCell ref="AU1:AX1"/>
    <mergeCell ref="AA1:AD1"/>
    <mergeCell ref="AE1:AH1"/>
  </mergeCells>
  <phoneticPr fontId="0" type="noConversion"/>
  <conditionalFormatting sqref="C1042:C1048576 C1:C2">
    <cfRule type="duplicateValues" dxfId="50" priority="131"/>
  </conditionalFormatting>
  <conditionalFormatting sqref="C1042:C1048576">
    <cfRule type="duplicateValues" dxfId="49" priority="71"/>
  </conditionalFormatting>
  <conditionalFormatting sqref="B1042:B1048576 B1:B2">
    <cfRule type="duplicateValues" dxfId="48" priority="66"/>
  </conditionalFormatting>
  <conditionalFormatting sqref="C1042:C1048576 C1:C2">
    <cfRule type="duplicateValues" dxfId="47" priority="57"/>
    <cfRule type="duplicateValues" dxfId="46" priority="58"/>
  </conditionalFormatting>
  <conditionalFormatting sqref="B1:B2 B1042:B1048576">
    <cfRule type="duplicateValues" dxfId="37" priority="2"/>
  </conditionalFormatting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theme="1" tint="0.14999847407452621"/>
  </sheetPr>
  <dimension ref="A1:AX655"/>
  <sheetViews>
    <sheetView workbookViewId="0">
      <selection activeCell="C18" sqref="C18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333" t="s">
        <v>12</v>
      </c>
      <c r="B1" s="333" t="s">
        <v>5</v>
      </c>
      <c r="C1" s="335" t="s">
        <v>2639</v>
      </c>
      <c r="D1" s="333" t="s">
        <v>6</v>
      </c>
      <c r="E1" s="333" t="s">
        <v>8</v>
      </c>
      <c r="F1" s="333" t="s">
        <v>7</v>
      </c>
      <c r="G1" s="335" t="s">
        <v>1428</v>
      </c>
      <c r="H1" s="335"/>
      <c r="I1" s="335"/>
      <c r="J1" s="335"/>
      <c r="K1" s="335" t="s">
        <v>1429</v>
      </c>
      <c r="L1" s="335"/>
      <c r="M1" s="335"/>
      <c r="N1" s="335"/>
      <c r="O1" s="336" t="s">
        <v>1430</v>
      </c>
      <c r="P1" s="335"/>
      <c r="Q1" s="335"/>
      <c r="R1" s="335"/>
      <c r="S1" s="335" t="s">
        <v>1431</v>
      </c>
      <c r="T1" s="335"/>
      <c r="U1" s="335"/>
      <c r="V1" s="335"/>
      <c r="W1" s="335" t="s">
        <v>1425</v>
      </c>
      <c r="X1" s="335"/>
      <c r="Y1" s="335"/>
      <c r="Z1" s="335"/>
      <c r="AA1" s="335" t="s">
        <v>1426</v>
      </c>
      <c r="AB1" s="335"/>
      <c r="AC1" s="335"/>
      <c r="AD1" s="335"/>
      <c r="AE1" s="335" t="s">
        <v>1427</v>
      </c>
      <c r="AF1" s="335"/>
      <c r="AG1" s="335"/>
      <c r="AH1" s="335"/>
      <c r="AI1" s="335" t="s">
        <v>1432</v>
      </c>
      <c r="AJ1" s="335"/>
      <c r="AK1" s="335"/>
      <c r="AL1" s="335"/>
      <c r="AM1" s="335" t="s">
        <v>1433</v>
      </c>
      <c r="AN1" s="335"/>
      <c r="AO1" s="335"/>
      <c r="AP1" s="335"/>
      <c r="AQ1" s="335" t="s">
        <v>1434</v>
      </c>
      <c r="AR1" s="335"/>
      <c r="AS1" s="335"/>
      <c r="AT1" s="335"/>
      <c r="AU1" s="335" t="s">
        <v>1435</v>
      </c>
      <c r="AV1" s="335"/>
      <c r="AW1" s="335"/>
      <c r="AX1" s="335"/>
    </row>
    <row r="2" spans="1:50" ht="45" customHeight="1">
      <c r="A2" s="333"/>
      <c r="B2" s="333"/>
      <c r="C2" s="335"/>
      <c r="D2" s="333"/>
      <c r="E2" s="333"/>
      <c r="F2" s="334"/>
      <c r="G2" s="150" t="s">
        <v>1</v>
      </c>
      <c r="H2" s="151" t="s">
        <v>2</v>
      </c>
      <c r="I2" s="151" t="s">
        <v>3</v>
      </c>
      <c r="J2" s="151" t="s">
        <v>9</v>
      </c>
      <c r="K2" s="150" t="s">
        <v>1</v>
      </c>
      <c r="L2" s="151" t="s">
        <v>2</v>
      </c>
      <c r="M2" s="151" t="s">
        <v>3</v>
      </c>
      <c r="N2" s="150" t="s">
        <v>9</v>
      </c>
      <c r="O2" s="150" t="s">
        <v>1</v>
      </c>
      <c r="P2" s="151" t="s">
        <v>2</v>
      </c>
      <c r="Q2" s="151" t="s">
        <v>3</v>
      </c>
      <c r="R2" s="150" t="s">
        <v>9</v>
      </c>
      <c r="S2" s="150" t="s">
        <v>1</v>
      </c>
      <c r="T2" s="151" t="s">
        <v>2</v>
      </c>
      <c r="U2" s="151" t="s">
        <v>3</v>
      </c>
      <c r="V2" s="150" t="s">
        <v>9</v>
      </c>
      <c r="W2" s="150" t="s">
        <v>1</v>
      </c>
      <c r="X2" s="151" t="s">
        <v>2</v>
      </c>
      <c r="Y2" s="151" t="s">
        <v>3</v>
      </c>
      <c r="Z2" s="150" t="s">
        <v>9</v>
      </c>
      <c r="AA2" s="150" t="s">
        <v>1</v>
      </c>
      <c r="AB2" s="151" t="s">
        <v>2</v>
      </c>
      <c r="AC2" s="151" t="s">
        <v>3</v>
      </c>
      <c r="AD2" s="150" t="s">
        <v>9</v>
      </c>
      <c r="AE2" s="150" t="s">
        <v>1</v>
      </c>
      <c r="AF2" s="151" t="s">
        <v>2</v>
      </c>
      <c r="AG2" s="151" t="s">
        <v>3</v>
      </c>
      <c r="AH2" s="150" t="s">
        <v>9</v>
      </c>
      <c r="AI2" s="152" t="s">
        <v>1</v>
      </c>
      <c r="AJ2" s="151" t="s">
        <v>2</v>
      </c>
      <c r="AK2" s="151" t="s">
        <v>3</v>
      </c>
      <c r="AL2" s="150" t="s">
        <v>9</v>
      </c>
      <c r="AM2" s="150" t="s">
        <v>1</v>
      </c>
      <c r="AN2" s="151" t="s">
        <v>2</v>
      </c>
      <c r="AO2" s="151" t="s">
        <v>3</v>
      </c>
      <c r="AP2" s="150" t="s">
        <v>9</v>
      </c>
      <c r="AQ2" s="150" t="s">
        <v>1</v>
      </c>
      <c r="AR2" s="151" t="s">
        <v>2</v>
      </c>
      <c r="AS2" s="151" t="s">
        <v>3</v>
      </c>
      <c r="AT2" s="150" t="s">
        <v>9</v>
      </c>
      <c r="AU2" s="150" t="s">
        <v>1</v>
      </c>
      <c r="AV2" s="151" t="s">
        <v>2</v>
      </c>
      <c r="AW2" s="151" t="s">
        <v>3</v>
      </c>
      <c r="AX2" s="150" t="s">
        <v>9</v>
      </c>
    </row>
    <row r="3" spans="1:50" ht="14.4" customHeight="1">
      <c r="A3" s="73">
        <f>IF(D3=0," ",RANK(D3,$D$3:$D$507,0))</f>
        <v>1</v>
      </c>
      <c r="B3" s="246">
        <v>1</v>
      </c>
      <c r="C3" s="159" t="s">
        <v>43</v>
      </c>
      <c r="D3" s="114">
        <f>I3+M3+Q3+U3+Y3+AC3+AG3+AK3+AO3+AW3+AS3</f>
        <v>589</v>
      </c>
      <c r="E3" s="115">
        <f>J3+N3+R3+V3+Z3+AD3+AH3+AL3+AP3+AX3+AT3</f>
        <v>112</v>
      </c>
      <c r="F3" s="119">
        <f>COUNTA(H3,L3,P3,T3,X3,AB3,AF3,AJ3,AN3,AV3,AR3)</f>
        <v>7</v>
      </c>
      <c r="G3" s="122"/>
      <c r="H3" s="123"/>
      <c r="I3" s="139"/>
      <c r="J3" s="124"/>
      <c r="K3" s="153">
        <f>VLOOKUP(C3,'2'!$B$101:$H$575,3,FALSE)</f>
        <v>4.6250000000000006E-2</v>
      </c>
      <c r="L3" s="123">
        <f>VLOOKUP(C3,'2'!$B$101:$H$575,4,FALSE)</f>
        <v>11</v>
      </c>
      <c r="M3" s="139">
        <f>VLOOKUP(L3,Баллы!$A$2:$B$101,2)+N3/2</f>
        <v>87.5</v>
      </c>
      <c r="N3" s="154">
        <f>VLOOKUP(C3,'2'!$B$101:$H$575,6,FALSE)</f>
        <v>15</v>
      </c>
      <c r="O3" s="122">
        <f>VLOOKUP(C3,'3'!$B$7:$H$127,3,FALSE)</f>
        <v>3.3449074074074069E-2</v>
      </c>
      <c r="P3" s="123">
        <f>VLOOKUP(C3,'3'!$B$7:$H$127,4,FALSE)</f>
        <v>10</v>
      </c>
      <c r="Q3" s="139">
        <f>VLOOKUP(P3,Баллы!$A$2:$B$101,2)+R3/2</f>
        <v>86.5</v>
      </c>
      <c r="R3" s="124">
        <f>VLOOKUP(C3,'3'!$B$7:$H$127,6,FALSE)</f>
        <v>11</v>
      </c>
      <c r="S3" s="153"/>
      <c r="T3" s="123"/>
      <c r="U3" s="139"/>
      <c r="V3" s="154"/>
      <c r="W3" s="137">
        <f>VLOOKUP(C3,'5'!$B$50:$H$423,3,FALSE)</f>
        <v>0.11048611111111112</v>
      </c>
      <c r="X3" s="123">
        <f>VLOOKUP(C3,'5'!$B$50:$H$423,4,FALSE)</f>
        <v>26</v>
      </c>
      <c r="Y3" s="139">
        <f>VLOOKUP(X3,Баллы!$A$2:$B$101,2)+Z3/2</f>
        <v>77.5</v>
      </c>
      <c r="Z3" s="124">
        <f>VLOOKUP(C3,'5'!$B$50:$H$423,6,FALSE)</f>
        <v>25</v>
      </c>
      <c r="AA3" s="155">
        <f>VLOOKUP(C3,'6'!$B$8:$H$202,3,FALSE)</f>
        <v>3.4930555555555555E-2</v>
      </c>
      <c r="AB3" s="123">
        <f>VLOOKUP(C3,'6'!$B$8:$H$202,4,FALSE)</f>
        <v>12</v>
      </c>
      <c r="AC3" s="139">
        <f>VLOOKUP(AB3,Баллы!$A$2:$B$101,2)+AD3/2</f>
        <v>84</v>
      </c>
      <c r="AD3" s="154">
        <f>VLOOKUP(C3,'6'!$B$8:$H$202,6,FALSE)</f>
        <v>10</v>
      </c>
      <c r="AE3" s="137">
        <f>VLOOKUP(C3,'7'!$B$11:$H$105,3,FALSE)</f>
        <v>8.6423611111111118E-2</v>
      </c>
      <c r="AF3" s="123">
        <f>VLOOKUP(C3,'7'!$B$11:$H$105,4,FALSE)</f>
        <v>14</v>
      </c>
      <c r="AG3" s="139">
        <f>VLOOKUP(AF3,Баллы!$A$2:$B$101,2)+AH3/2</f>
        <v>87.5</v>
      </c>
      <c r="AH3" s="124">
        <f>VLOOKUP(C3,'7'!$B$11:$H$105,6,FALSE)</f>
        <v>21</v>
      </c>
      <c r="AI3" s="155">
        <f>VLOOKUP(C3,'8'!$B$6:$H$193,3,FALSE)</f>
        <v>5.5219907407407405E-2</v>
      </c>
      <c r="AJ3" s="123">
        <f>VLOOKUP(C3,'8'!$B$6:$H$193,4,FALSE)</f>
        <v>10</v>
      </c>
      <c r="AK3" s="139">
        <f>VLOOKUP(AJ3,Баллы!$A$2:$B$101,2)+AL3/2</f>
        <v>88.5</v>
      </c>
      <c r="AL3" s="124">
        <f>VLOOKUP(C3,'8'!$B$6:$H$193,6,FALSE)</f>
        <v>15</v>
      </c>
      <c r="AM3" s="155"/>
      <c r="AN3" s="123"/>
      <c r="AO3" s="139"/>
      <c r="AP3" s="124"/>
      <c r="AQ3" s="122"/>
      <c r="AR3" s="123"/>
      <c r="AS3" s="139"/>
      <c r="AT3" s="124"/>
      <c r="AU3" s="122">
        <f>VLOOKUP(C3,'11'!$B$9:$H$521,3,FALSE)</f>
        <v>5.3796296296296293E-2</v>
      </c>
      <c r="AV3" s="123">
        <f>VLOOKUP(C3,'11'!$B$9:$H$521,4,FALSE)</f>
        <v>21</v>
      </c>
      <c r="AW3" s="139">
        <f>VLOOKUP(AV3,Баллы!$A$2:$B$101,2)+AX3/2</f>
        <v>77.5</v>
      </c>
      <c r="AX3" s="124">
        <f>VLOOKUP(C3,'11'!$B$9:$H$521,6,FALSE)</f>
        <v>15</v>
      </c>
    </row>
    <row r="4" spans="1:50" ht="14.4" customHeight="1">
      <c r="A4" s="73">
        <f>IF(D4=0," ",RANK(D4,$D$3:$D$507,0))</f>
        <v>2</v>
      </c>
      <c r="B4" s="246">
        <v>2</v>
      </c>
      <c r="C4" s="159" t="s">
        <v>202</v>
      </c>
      <c r="D4" s="114">
        <f>I4+M4+Q4+U4+Y4+AC4+AG4+AK4+AO4+AW4+AS4</f>
        <v>439.5</v>
      </c>
      <c r="E4" s="115">
        <f>J4+N4+R4+V4+Z4+AD4+AH4+AL4+AP4+AX4+AT4</f>
        <v>105</v>
      </c>
      <c r="F4" s="119">
        <f>COUNTA(H4,L4,P4,T4,X4,AB4,AF4,AJ4,AN4,AV4,AR4)</f>
        <v>5</v>
      </c>
      <c r="G4" s="122">
        <f>VLOOKUP(C4,'1'!$B$46:$H$384,3,FALSE)</f>
        <v>2.9976851851851852E-2</v>
      </c>
      <c r="H4" s="173">
        <f>VLOOKUP(C4,'1'!$B$46:$H$384,4,FALSE)</f>
        <v>8</v>
      </c>
      <c r="I4" s="139">
        <f>VLOOKUP(H4,Баллы!$A$2:$B$101,2)+J4/2</f>
        <v>90</v>
      </c>
      <c r="J4" s="124">
        <f>VLOOKUP(C4,'1'!$B$46:$H$384,6,FALSE)</f>
        <v>10</v>
      </c>
      <c r="K4" s="153">
        <f>VLOOKUP(C4,'2'!$B$101:$H$575,3,FALSE)</f>
        <v>0.10626157407407406</v>
      </c>
      <c r="L4" s="123">
        <f>VLOOKUP(C4,'2'!$B$101:$H$575,4,FALSE)</f>
        <v>8</v>
      </c>
      <c r="M4" s="139">
        <f>VLOOKUP(L4,Баллы!$A$2:$B$101,2)+N4/2</f>
        <v>100</v>
      </c>
      <c r="N4" s="154">
        <f>VLOOKUP(C4,'2'!$B$101:$H$575,6,FALSE)</f>
        <v>30</v>
      </c>
      <c r="O4" s="122">
        <f>VLOOKUP(C4,'3'!$B$7:$H$127,3,FALSE)</f>
        <v>8.9907407407407394E-2</v>
      </c>
      <c r="P4" s="123">
        <f>VLOOKUP(C4,'3'!$B$7:$H$127,4,FALSE)</f>
        <v>4</v>
      </c>
      <c r="Q4" s="139">
        <f>VLOOKUP(P4,Баллы!$A$2:$B$101,2)+R4/2</f>
        <v>105.5</v>
      </c>
      <c r="R4" s="124">
        <f>VLOOKUP(C4,'3'!$B$7:$H$127,6,FALSE)</f>
        <v>25</v>
      </c>
      <c r="S4" s="153"/>
      <c r="T4" s="123"/>
      <c r="U4" s="139"/>
      <c r="V4" s="154"/>
      <c r="W4" s="137">
        <f>VLOOKUP(C4,'5'!$B$50:$H$423,3,FALSE)</f>
        <v>0.12378472222222221</v>
      </c>
      <c r="X4" s="123">
        <f>VLOOKUP(C4,'5'!$B$50:$H$423,4,FALSE)</f>
        <v>47</v>
      </c>
      <c r="Y4" s="139">
        <f>VLOOKUP(X4,Баллы!$A$2:$B$101,2)+Z4/2</f>
        <v>56.5</v>
      </c>
      <c r="Z4" s="124">
        <f>VLOOKUP(C4,'5'!$B$50:$H$423,6,FALSE)</f>
        <v>25</v>
      </c>
      <c r="AA4" s="155"/>
      <c r="AB4" s="123"/>
      <c r="AC4" s="139"/>
      <c r="AD4" s="154"/>
      <c r="AE4" s="137"/>
      <c r="AF4" s="123"/>
      <c r="AG4" s="139"/>
      <c r="AH4" s="124"/>
      <c r="AI4" s="155">
        <f>VLOOKUP(C4,'8'!$B$6:$H$193,3,FALSE)</f>
        <v>5.5254629629629633E-2</v>
      </c>
      <c r="AJ4" s="123">
        <f>VLOOKUP(C4,'8'!$B$6:$H$193,4,FALSE)</f>
        <v>11</v>
      </c>
      <c r="AK4" s="139">
        <f>VLOOKUP(AJ4,Баллы!$A$2:$B$101,2)+AL4/2</f>
        <v>87.5</v>
      </c>
      <c r="AL4" s="124">
        <f>VLOOKUP(C4,'8'!$B$6:$H$193,6,FALSE)</f>
        <v>15</v>
      </c>
      <c r="AM4" s="155"/>
      <c r="AN4" s="123"/>
      <c r="AO4" s="139"/>
      <c r="AP4" s="124"/>
      <c r="AQ4" s="122"/>
      <c r="AR4" s="123"/>
      <c r="AS4" s="139"/>
      <c r="AT4" s="124"/>
      <c r="AU4" s="122"/>
      <c r="AV4" s="123"/>
      <c r="AW4" s="139"/>
      <c r="AX4" s="124"/>
    </row>
    <row r="5" spans="1:50" ht="14.4" customHeight="1">
      <c r="A5" s="73">
        <f>IF(D5=0," ",RANK(D5,$D$3:$D$507,0))</f>
        <v>3</v>
      </c>
      <c r="B5" s="246">
        <v>3</v>
      </c>
      <c r="C5" s="159" t="s">
        <v>374</v>
      </c>
      <c r="D5" s="114">
        <f>I5+M5+Q5+U5+Y5+AC5+AG5+AK5+AO5+AW5+AS5</f>
        <v>388.5</v>
      </c>
      <c r="E5" s="115">
        <f>J5+N5+R5+V5+Z5+AD5+AH5+AL5+AP5+AX5+AT5</f>
        <v>65</v>
      </c>
      <c r="F5" s="119">
        <f>COUNTA(H5,L5,P5,T5,X5,AB5,AF5,AJ5,AN5,AV5,AR5)</f>
        <v>5</v>
      </c>
      <c r="G5" s="122">
        <f>VLOOKUP(C5,'1'!$B$46:$H$384,3,FALSE)</f>
        <v>3.2337962962962964E-2</v>
      </c>
      <c r="H5" s="173">
        <f>VLOOKUP(C5,'1'!$B$46:$H$384,4,FALSE)</f>
        <v>14</v>
      </c>
      <c r="I5" s="139">
        <f>VLOOKUP(H5,Баллы!$A$2:$B$101,2)+J5/2</f>
        <v>82</v>
      </c>
      <c r="J5" s="124">
        <f>VLOOKUP(C5,'1'!$B$46:$H$384,6,FALSE)</f>
        <v>10</v>
      </c>
      <c r="K5" s="153">
        <f>VLOOKUP(C5,'2'!$B$101:$H$575,3,FALSE)</f>
        <v>1.6793981481481483E-2</v>
      </c>
      <c r="L5" s="123">
        <f>VLOOKUP(C5,'2'!$B$101:$H$575,4,FALSE)</f>
        <v>9</v>
      </c>
      <c r="M5" s="139">
        <f>VLOOKUP(L5,Баллы!$A$2:$B$101,2)+N5/2</f>
        <v>85.5</v>
      </c>
      <c r="N5" s="154">
        <f>VLOOKUP(C5,'2'!$B$101:$H$575,6,FALSE)</f>
        <v>5</v>
      </c>
      <c r="O5" s="122"/>
      <c r="P5" s="123"/>
      <c r="Q5" s="139"/>
      <c r="R5" s="124"/>
      <c r="S5" s="153"/>
      <c r="T5" s="123"/>
      <c r="U5" s="139"/>
      <c r="V5" s="154"/>
      <c r="W5" s="137">
        <f>VLOOKUP(C5,'5'!$B$50:$H$423,3,FALSE)</f>
        <v>0.11811342592592593</v>
      </c>
      <c r="X5" s="123">
        <f>VLOOKUP(C5,'5'!$B$50:$H$423,4,FALSE)</f>
        <v>39</v>
      </c>
      <c r="Y5" s="139">
        <f>VLOOKUP(X5,Баллы!$A$2:$B$101,2)+Z5/2</f>
        <v>64.5</v>
      </c>
      <c r="Z5" s="124">
        <f>VLOOKUP(C5,'5'!$B$50:$H$423,6,FALSE)</f>
        <v>25</v>
      </c>
      <c r="AA5" s="155"/>
      <c r="AB5" s="123"/>
      <c r="AC5" s="139"/>
      <c r="AD5" s="154"/>
      <c r="AE5" s="137"/>
      <c r="AF5" s="123"/>
      <c r="AG5" s="139"/>
      <c r="AH5" s="124"/>
      <c r="AI5" s="155"/>
      <c r="AJ5" s="123"/>
      <c r="AK5" s="139"/>
      <c r="AL5" s="124"/>
      <c r="AM5" s="155"/>
      <c r="AN5" s="123"/>
      <c r="AO5" s="139"/>
      <c r="AP5" s="124"/>
      <c r="AQ5" s="122">
        <f>VLOOKUP(C5,'10'!$B$8:$H$232,3,FALSE)</f>
        <v>3.7013888888888888E-2</v>
      </c>
      <c r="AR5" s="123">
        <f>VLOOKUP(C5,'10'!$B$8:$H$232,4,FALSE)</f>
        <v>16</v>
      </c>
      <c r="AS5" s="139">
        <f>VLOOKUP(AR5,Баллы!$A$2:$B$101,2)+AT5/2</f>
        <v>80</v>
      </c>
      <c r="AT5" s="124">
        <f>VLOOKUP(C5,'10'!$B$8:$H$232,6,FALSE)</f>
        <v>10</v>
      </c>
      <c r="AU5" s="122">
        <f>VLOOKUP(C5,'11'!$B$9:$H$521,3,FALSE)</f>
        <v>5.4189814814814816E-2</v>
      </c>
      <c r="AV5" s="123">
        <f>VLOOKUP(C5,'11'!$B$9:$H$521,4,FALSE)</f>
        <v>22</v>
      </c>
      <c r="AW5" s="139">
        <f>VLOOKUP(AV5,Баллы!$A$2:$B$101,2)+AX5/2</f>
        <v>76.5</v>
      </c>
      <c r="AX5" s="124">
        <f>VLOOKUP(C5,'11'!$B$9:$H$521,6,FALSE)</f>
        <v>15</v>
      </c>
    </row>
    <row r="6" spans="1:50" ht="14.4" customHeight="1">
      <c r="A6" s="73">
        <f>IF(D6=0," ",RANK(D6,$D$3:$D$507,0))</f>
        <v>4</v>
      </c>
      <c r="B6" s="246">
        <v>4</v>
      </c>
      <c r="C6" s="159" t="s">
        <v>2592</v>
      </c>
      <c r="D6" s="114">
        <f>I6+M6+Q6+U6+Y6+AC6+AG6+AK6+AO6+AW6+AS6</f>
        <v>382.5</v>
      </c>
      <c r="E6" s="115">
        <f>J6+N6+R6+V6+Z6+AD6+AH6+AL6+AP6+AX6+AT6</f>
        <v>61</v>
      </c>
      <c r="F6" s="119">
        <f>COUNTA(H6,L6,P6,T6,X6,AB6,AF6,AJ6,AN6,AV6,AR6)</f>
        <v>4</v>
      </c>
      <c r="G6" s="122">
        <f>VLOOKUP(C6,'1'!$B$46:$H$384,3,FALSE)</f>
        <v>3.1041666666666665E-2</v>
      </c>
      <c r="H6" s="173">
        <f>VLOOKUP(C6,'1'!$B$46:$H$384,4,FALSE)</f>
        <v>12</v>
      </c>
      <c r="I6" s="139">
        <f>VLOOKUP(H6,Баллы!$A$2:$B$101,2)+J6/2</f>
        <v>84</v>
      </c>
      <c r="J6" s="124">
        <f>VLOOKUP(C6,'1'!$B$46:$H$384,6,FALSE)</f>
        <v>10</v>
      </c>
      <c r="K6" s="153"/>
      <c r="L6" s="123"/>
      <c r="M6" s="139"/>
      <c r="N6" s="154"/>
      <c r="O6" s="122">
        <f>VLOOKUP(C6,'3'!$B$7:$H$127,3,FALSE)</f>
        <v>2.7256944444444445E-2</v>
      </c>
      <c r="P6" s="123">
        <f>VLOOKUP(C6,'3'!$B$7:$H$127,4,FALSE)</f>
        <v>2</v>
      </c>
      <c r="Q6" s="139">
        <f>VLOOKUP(P6,Баллы!$A$2:$B$101,2)+R6/2</f>
        <v>102.5</v>
      </c>
      <c r="R6" s="124">
        <f>VLOOKUP(C6,'3'!$B$7:$H$127,6,FALSE)</f>
        <v>11</v>
      </c>
      <c r="S6" s="153"/>
      <c r="T6" s="123"/>
      <c r="U6" s="139"/>
      <c r="V6" s="154"/>
      <c r="W6" s="137">
        <f>VLOOKUP(C6,'5'!$B$50:$H$423,3,FALSE)</f>
        <v>9.4270833333333345E-2</v>
      </c>
      <c r="X6" s="123">
        <f>VLOOKUP(C6,'5'!$B$50:$H$423,4,FALSE)</f>
        <v>9</v>
      </c>
      <c r="Y6" s="139">
        <f>VLOOKUP(X6,Баллы!$A$2:$B$101,2)+Z6/2</f>
        <v>95.5</v>
      </c>
      <c r="Z6" s="124">
        <f>VLOOKUP(C6,'5'!$B$50:$H$423,6,FALSE)</f>
        <v>25</v>
      </c>
      <c r="AA6" s="155"/>
      <c r="AB6" s="123"/>
      <c r="AC6" s="139"/>
      <c r="AD6" s="154"/>
      <c r="AE6" s="137"/>
      <c r="AF6" s="123"/>
      <c r="AG6" s="139"/>
      <c r="AH6" s="124"/>
      <c r="AI6" s="155">
        <f>VLOOKUP(C6,'8'!$B$6:$H$193,3,FALSE)</f>
        <v>4.8194444444444443E-2</v>
      </c>
      <c r="AJ6" s="123">
        <f>VLOOKUP(C6,'8'!$B$6:$H$193,4,FALSE)</f>
        <v>4</v>
      </c>
      <c r="AK6" s="139">
        <f>VLOOKUP(AJ6,Баллы!$A$2:$B$101,2)+AL6/2</f>
        <v>100.5</v>
      </c>
      <c r="AL6" s="124">
        <f>VLOOKUP(C6,'8'!$B$6:$H$193,6,FALSE)</f>
        <v>15</v>
      </c>
      <c r="AM6" s="155"/>
      <c r="AN6" s="123"/>
      <c r="AO6" s="139"/>
      <c r="AP6" s="124"/>
      <c r="AQ6" s="122"/>
      <c r="AR6" s="123"/>
      <c r="AS6" s="139"/>
      <c r="AT6" s="124"/>
      <c r="AU6" s="122"/>
      <c r="AV6" s="123"/>
      <c r="AW6" s="139"/>
      <c r="AX6" s="124"/>
    </row>
    <row r="7" spans="1:50" ht="14.4" customHeight="1">
      <c r="A7" s="73">
        <f>IF(D7=0," ",RANK(D7,$D$3:$D$507,0))</f>
        <v>5</v>
      </c>
      <c r="B7" s="246">
        <v>5</v>
      </c>
      <c r="C7" s="159" t="s">
        <v>264</v>
      </c>
      <c r="D7" s="114">
        <f>I7+M7+Q7+U7+Y7+AC7+AG7+AK7+AO7+AW7+AS7</f>
        <v>375.5</v>
      </c>
      <c r="E7" s="115">
        <f>J7+N7+R7+V7+Z7+AD7+AH7+AL7+AP7+AX7+AT7</f>
        <v>69</v>
      </c>
      <c r="F7" s="119">
        <f>COUNTA(H7,L7,P7,T7,X7,AB7,AF7,AJ7,AN7,AV7,AR7)</f>
        <v>5</v>
      </c>
      <c r="G7" s="122">
        <f>VLOOKUP(C7,'1'!$B$46:$H$384,3,FALSE)</f>
        <v>3.2511574074074075E-2</v>
      </c>
      <c r="H7" s="173">
        <f>VLOOKUP(C7,'1'!$B$46:$H$384,4,FALSE)</f>
        <v>16</v>
      </c>
      <c r="I7" s="139">
        <f>VLOOKUP(H7,Баллы!$A$2:$B$101,2)+J7/2</f>
        <v>80</v>
      </c>
      <c r="J7" s="124">
        <f>VLOOKUP(C7,'1'!$B$46:$H$384,6,FALSE)</f>
        <v>10</v>
      </c>
      <c r="K7" s="153">
        <f>VLOOKUP(C7,'2'!$B$101:$H$575,3,FALSE)</f>
        <v>4.7129629629629632E-2</v>
      </c>
      <c r="L7" s="123">
        <f>VLOOKUP(C7,'2'!$B$101:$H$575,4,FALSE)</f>
        <v>14</v>
      </c>
      <c r="M7" s="139">
        <f>VLOOKUP(L7,Баллы!$A$2:$B$101,2)+N7/2</f>
        <v>84.5</v>
      </c>
      <c r="N7" s="154">
        <f>VLOOKUP(C7,'2'!$B$101:$H$575,6,FALSE)</f>
        <v>15</v>
      </c>
      <c r="O7" s="122">
        <f>VLOOKUP(C7,'3'!$B$7:$H$127,3,FALSE)</f>
        <v>3.4930555555555555E-2</v>
      </c>
      <c r="P7" s="123">
        <f>VLOOKUP(C7,'3'!$B$7:$H$127,4,FALSE)</f>
        <v>12</v>
      </c>
      <c r="Q7" s="139">
        <f>VLOOKUP(P7,Баллы!$A$2:$B$101,2)+R7/2</f>
        <v>84.5</v>
      </c>
      <c r="R7" s="124">
        <f>VLOOKUP(C7,'3'!$B$7:$H$127,6,FALSE)</f>
        <v>11</v>
      </c>
      <c r="S7" s="153"/>
      <c r="T7" s="123"/>
      <c r="U7" s="139"/>
      <c r="V7" s="154"/>
      <c r="W7" s="137">
        <f>VLOOKUP(C7,'5'!$B$50:$H$423,3,FALSE)</f>
        <v>0.14984953703703704</v>
      </c>
      <c r="X7" s="123">
        <f>VLOOKUP(C7,'5'!$B$50:$H$423,4,FALSE)</f>
        <v>72</v>
      </c>
      <c r="Y7" s="139">
        <f>VLOOKUP(X7,Баллы!$A$2:$B$101,2)+Z7/2</f>
        <v>31.5</v>
      </c>
      <c r="Z7" s="124">
        <f>VLOOKUP(C7,'5'!$B$50:$H$423,6,FALSE)</f>
        <v>25</v>
      </c>
      <c r="AA7" s="155"/>
      <c r="AB7" s="123"/>
      <c r="AC7" s="139"/>
      <c r="AD7" s="154"/>
      <c r="AE7" s="137"/>
      <c r="AF7" s="123"/>
      <c r="AG7" s="139"/>
      <c r="AH7" s="124"/>
      <c r="AI7" s="155"/>
      <c r="AJ7" s="123"/>
      <c r="AK7" s="139"/>
      <c r="AL7" s="124"/>
      <c r="AM7" s="155"/>
      <c r="AN7" s="123"/>
      <c r="AO7" s="139"/>
      <c r="AP7" s="124"/>
      <c r="AQ7" s="122"/>
      <c r="AR7" s="123"/>
      <c r="AS7" s="139"/>
      <c r="AT7" s="124"/>
      <c r="AU7" s="122">
        <f>VLOOKUP(C7,'11'!$B$9:$H$521,3,FALSE)</f>
        <v>2.627314814814815E-2</v>
      </c>
      <c r="AV7" s="123">
        <f>VLOOKUP(C7,'11'!$B$9:$H$521,4,FALSE)</f>
        <v>5</v>
      </c>
      <c r="AW7" s="139">
        <f>VLOOKUP(AV7,Баллы!$A$2:$B$101,2)+AX7/2</f>
        <v>95</v>
      </c>
      <c r="AX7" s="124">
        <f>VLOOKUP(C7,'11'!$B$9:$H$521,6,FALSE)</f>
        <v>8</v>
      </c>
    </row>
    <row r="8" spans="1:50" ht="14.4" customHeight="1">
      <c r="A8" s="73">
        <f>IF(D8=0," ",RANK(D8,$D$3:$D$507,0))</f>
        <v>6</v>
      </c>
      <c r="B8" s="246">
        <v>6</v>
      </c>
      <c r="C8" s="159" t="s">
        <v>200</v>
      </c>
      <c r="D8" s="114">
        <f>I8+M8+Q8+U8+Y8+AC8+AG8+AK8+AO8+AW8+AS8</f>
        <v>350</v>
      </c>
      <c r="E8" s="115">
        <f>J8+N8+R8+V8+Z8+AD8+AH8+AL8+AP8+AX8+AT8</f>
        <v>122</v>
      </c>
      <c r="F8" s="119">
        <f>COUNTA(H8,L8,P8,T8,X8,AB8,AF8,AJ8,AN8,AV8,AR8)</f>
        <v>4</v>
      </c>
      <c r="G8" s="216">
        <f>VLOOKUP(C8,'1'!$B$46:$H$384,3,FALSE)</f>
        <v>3.2939814814814811E-2</v>
      </c>
      <c r="H8" s="332">
        <f>VLOOKUP(C8,'1'!$B$46:$H$384,4,FALSE)</f>
        <v>20</v>
      </c>
      <c r="I8" s="218">
        <f>VLOOKUP(H8,Баллы!$A$2:$B$101,2)+J8/2</f>
        <v>76</v>
      </c>
      <c r="J8" s="219">
        <f>VLOOKUP(C8,'1'!$B$46:$H$384,6,FALSE)</f>
        <v>10</v>
      </c>
      <c r="K8" s="220">
        <f>VLOOKUP(C8,'2'!$B$101:$H$575,3,FALSE)</f>
        <v>0.12244212962962964</v>
      </c>
      <c r="L8" s="217">
        <f>VLOOKUP(C8,'2'!$B$101:$H$575,4,FALSE)</f>
        <v>26</v>
      </c>
      <c r="M8" s="218">
        <f>VLOOKUP(L8,Баллы!$A$2:$B$101,2)+N8/2</f>
        <v>80</v>
      </c>
      <c r="N8" s="221">
        <f>VLOOKUP(C8,'2'!$B$101:$H$575,6,FALSE)</f>
        <v>30</v>
      </c>
      <c r="O8" s="216"/>
      <c r="P8" s="217"/>
      <c r="Q8" s="218"/>
      <c r="R8" s="219"/>
      <c r="S8" s="220"/>
      <c r="T8" s="217"/>
      <c r="U8" s="218"/>
      <c r="V8" s="221"/>
      <c r="W8" s="222">
        <f>VLOOKUP(C8,'5'!$B$50:$H$423,3,FALSE)</f>
        <v>0.27915509259259258</v>
      </c>
      <c r="X8" s="217">
        <f>VLOOKUP(C8,'5'!$B$50:$H$423,4,FALSE)</f>
        <v>10</v>
      </c>
      <c r="Y8" s="218">
        <f>VLOOKUP(X8,Баллы!$A$2:$B$101,2)+Z8/2</f>
        <v>106.5</v>
      </c>
      <c r="Z8" s="219">
        <f>VLOOKUP(C8,'5'!$B$50:$H$423,6,FALSE)</f>
        <v>51</v>
      </c>
      <c r="AA8" s="223"/>
      <c r="AB8" s="217"/>
      <c r="AC8" s="218"/>
      <c r="AD8" s="221"/>
      <c r="AE8" s="222"/>
      <c r="AF8" s="217"/>
      <c r="AG8" s="218"/>
      <c r="AH8" s="219"/>
      <c r="AI8" s="155"/>
      <c r="AJ8" s="123"/>
      <c r="AK8" s="139"/>
      <c r="AL8" s="124"/>
      <c r="AM8" s="155"/>
      <c r="AN8" s="123"/>
      <c r="AO8" s="139"/>
      <c r="AP8" s="124"/>
      <c r="AQ8" s="122"/>
      <c r="AR8" s="123"/>
      <c r="AS8" s="139"/>
      <c r="AT8" s="124"/>
      <c r="AU8" s="122">
        <f>VLOOKUP(C8,'11'!$B$9:$H$521,3,FALSE)</f>
        <v>0.11592592592592593</v>
      </c>
      <c r="AV8" s="123">
        <f>VLOOKUP(C8,'11'!$B$9:$H$521,4,FALSE)</f>
        <v>19</v>
      </c>
      <c r="AW8" s="139">
        <f>VLOOKUP(AV8,Баллы!$A$2:$B$101,2)+AX8/2</f>
        <v>87.5</v>
      </c>
      <c r="AX8" s="124">
        <f>VLOOKUP(C8,'11'!$B$9:$H$521,6,FALSE)</f>
        <v>31</v>
      </c>
    </row>
    <row r="9" spans="1:50" ht="14.4" customHeight="1">
      <c r="A9" s="73">
        <f>IF(D9=0," ",RANK(D9,$D$3:$D$507,0))</f>
        <v>7</v>
      </c>
      <c r="B9" s="246">
        <v>7</v>
      </c>
      <c r="C9" s="159" t="s">
        <v>308</v>
      </c>
      <c r="D9" s="114">
        <f>I9+M9+Q9+U9+Y9+AC9+AG9+AK9+AO9+AW9+AS9</f>
        <v>305.5</v>
      </c>
      <c r="E9" s="115">
        <f>J9+N9+R9+V9+Z9+AD9+AH9+AL9+AP9+AX9+AT9</f>
        <v>111</v>
      </c>
      <c r="F9" s="119">
        <f>COUNTA(H9,L9,P9,T9,X9,AB9,AF9,AJ9,AN9,AV9,AR9)</f>
        <v>4</v>
      </c>
      <c r="G9" s="224"/>
      <c r="H9" s="229"/>
      <c r="I9" s="226"/>
      <c r="J9" s="227"/>
      <c r="K9" s="228">
        <f>VLOOKUP(C9,'2'!$B$101:$H$575,3,FALSE)</f>
        <v>0.13200231481481481</v>
      </c>
      <c r="L9" s="229">
        <f>VLOOKUP(C9,'2'!$B$101:$H$575,4,FALSE)</f>
        <v>36</v>
      </c>
      <c r="M9" s="226">
        <f>VLOOKUP(L9,Баллы!$A$2:$B$101,2)+N9/2</f>
        <v>70</v>
      </c>
      <c r="N9" s="230">
        <f>VLOOKUP(C9,'2'!$B$101:$H$575,6,FALSE)</f>
        <v>30</v>
      </c>
      <c r="O9" s="224">
        <f>VLOOKUP(C9,'3'!$B$7:$H$127,3,FALSE)</f>
        <v>0.10185185185185186</v>
      </c>
      <c r="P9" s="229">
        <f>VLOOKUP(C9,'3'!$B$7:$H$127,4,FALSE)</f>
        <v>6</v>
      </c>
      <c r="Q9" s="226">
        <f>VLOOKUP(P9,Баллы!$A$2:$B$101,2)+R9/2</f>
        <v>101.5</v>
      </c>
      <c r="R9" s="227">
        <f>VLOOKUP(C9,'3'!$B$7:$H$127,6,FALSE)</f>
        <v>25</v>
      </c>
      <c r="S9" s="228"/>
      <c r="T9" s="229"/>
      <c r="U9" s="226"/>
      <c r="V9" s="230"/>
      <c r="W9" s="231">
        <f>VLOOKUP(C9,'5'!$B$50:$H$423,3,FALSE)</f>
        <v>0.12920138888888888</v>
      </c>
      <c r="X9" s="229">
        <f>VLOOKUP(C9,'5'!$B$50:$H$423,4,FALSE)</f>
        <v>49</v>
      </c>
      <c r="Y9" s="226">
        <f>VLOOKUP(X9,Баллы!$A$2:$B$101,2)+Z9/2</f>
        <v>54.5</v>
      </c>
      <c r="Z9" s="227">
        <f>VLOOKUP(C9,'5'!$B$50:$H$423,6,FALSE)</f>
        <v>25</v>
      </c>
      <c r="AA9" s="232"/>
      <c r="AB9" s="229"/>
      <c r="AC9" s="226"/>
      <c r="AD9" s="230"/>
      <c r="AE9" s="231"/>
      <c r="AF9" s="229"/>
      <c r="AG9" s="226"/>
      <c r="AH9" s="227"/>
      <c r="AI9" s="155"/>
      <c r="AJ9" s="123"/>
      <c r="AK9" s="139"/>
      <c r="AL9" s="124"/>
      <c r="AM9" s="155"/>
      <c r="AN9" s="123"/>
      <c r="AO9" s="139"/>
      <c r="AP9" s="124"/>
      <c r="AQ9" s="122"/>
      <c r="AR9" s="123"/>
      <c r="AS9" s="139"/>
      <c r="AT9" s="124"/>
      <c r="AU9" s="122">
        <f>VLOOKUP(C9,'11'!$B$9:$H$521,3,FALSE)</f>
        <v>0.12190972222222222</v>
      </c>
      <c r="AV9" s="123">
        <f>VLOOKUP(C9,'11'!$B$9:$H$521,4,FALSE)</f>
        <v>27</v>
      </c>
      <c r="AW9" s="139">
        <f>VLOOKUP(AV9,Баллы!$A$2:$B$101,2)+AX9/2</f>
        <v>79.5</v>
      </c>
      <c r="AX9" s="124">
        <f>VLOOKUP(C9,'11'!$B$9:$H$521,6,FALSE)</f>
        <v>31</v>
      </c>
    </row>
    <row r="10" spans="1:50" ht="14.4" customHeight="1">
      <c r="A10" s="73">
        <f>IF(D10=0," ",RANK(D10,$D$3:$D$507,0))</f>
        <v>8</v>
      </c>
      <c r="B10" s="246">
        <v>8</v>
      </c>
      <c r="C10" s="159" t="s">
        <v>397</v>
      </c>
      <c r="D10" s="114">
        <f>I10+M10+Q10+U10+Y10+AC10+AG10+AK10+AO10+AW10+AS10</f>
        <v>304</v>
      </c>
      <c r="E10" s="115">
        <f>J10+N10+R10+V10+Z10+AD10+AH10+AL10+AP10+AX10+AT10</f>
        <v>96</v>
      </c>
      <c r="F10" s="119">
        <f>COUNTA(H10,L10,P10,T10,X10,AB10,AF10,AJ10,AN10,AV10,AR10)</f>
        <v>4</v>
      </c>
      <c r="G10" s="224">
        <f>VLOOKUP(C10,'1'!$B$46:$H$384,3,FALSE)</f>
        <v>3.3217592592592597E-2</v>
      </c>
      <c r="H10" s="225">
        <f>VLOOKUP(C10,'1'!$B$46:$H$384,4,FALSE)</f>
        <v>21</v>
      </c>
      <c r="I10" s="226">
        <f>VLOOKUP(H10,Баллы!$A$2:$B$101,2)+J10/2</f>
        <v>75</v>
      </c>
      <c r="J10" s="227">
        <f>VLOOKUP(C10,'1'!$B$46:$H$384,6,FALSE)</f>
        <v>10</v>
      </c>
      <c r="K10" s="228">
        <f>VLOOKUP(C10,'2'!$B$101:$H$575,3,FALSE)</f>
        <v>0.11552083333333334</v>
      </c>
      <c r="L10" s="229">
        <f>VLOOKUP(C10,'2'!$B$101:$H$575,4,FALSE)</f>
        <v>18</v>
      </c>
      <c r="M10" s="226">
        <f>VLOOKUP(L10,Баллы!$A$2:$B$101,2)+N10/2</f>
        <v>88</v>
      </c>
      <c r="N10" s="230">
        <f>VLOOKUP(C10,'2'!$B$101:$H$575,6,FALSE)</f>
        <v>30</v>
      </c>
      <c r="O10" s="224"/>
      <c r="P10" s="229"/>
      <c r="Q10" s="226"/>
      <c r="R10" s="227"/>
      <c r="S10" s="228"/>
      <c r="T10" s="229"/>
      <c r="U10" s="226"/>
      <c r="V10" s="230"/>
      <c r="W10" s="231">
        <f>VLOOKUP(C10,'5'!$B$50:$H$423,3,FALSE)</f>
        <v>0.12512731481481482</v>
      </c>
      <c r="X10" s="229">
        <f>VLOOKUP(C10,'5'!$B$50:$H$423,4,FALSE)</f>
        <v>48</v>
      </c>
      <c r="Y10" s="226">
        <f>VLOOKUP(X10,Баллы!$A$2:$B$101,2)+Z10/2</f>
        <v>55.5</v>
      </c>
      <c r="Z10" s="227">
        <f>VLOOKUP(C10,'5'!$B$50:$H$423,6,FALSE)</f>
        <v>25</v>
      </c>
      <c r="AA10" s="232"/>
      <c r="AB10" s="229"/>
      <c r="AC10" s="226"/>
      <c r="AD10" s="230"/>
      <c r="AE10" s="231"/>
      <c r="AF10" s="229"/>
      <c r="AG10" s="226"/>
      <c r="AH10" s="227"/>
      <c r="AI10" s="155"/>
      <c r="AJ10" s="123"/>
      <c r="AK10" s="139"/>
      <c r="AL10" s="124"/>
      <c r="AM10" s="155"/>
      <c r="AN10" s="123"/>
      <c r="AO10" s="139"/>
      <c r="AP10" s="124"/>
      <c r="AQ10" s="122"/>
      <c r="AR10" s="123"/>
      <c r="AS10" s="139"/>
      <c r="AT10" s="124"/>
      <c r="AU10" s="122">
        <f>VLOOKUP(C10,'11'!$B$9:$H$521,3,FALSE)</f>
        <v>0.11715277777777777</v>
      </c>
      <c r="AV10" s="123">
        <f>VLOOKUP(C10,'11'!$B$9:$H$521,4,FALSE)</f>
        <v>21</v>
      </c>
      <c r="AW10" s="139">
        <f>VLOOKUP(AV10,Баллы!$A$2:$B$101,2)+AX10/2</f>
        <v>85.5</v>
      </c>
      <c r="AX10" s="124">
        <f>VLOOKUP(C10,'11'!$B$9:$H$521,6,FALSE)</f>
        <v>31</v>
      </c>
    </row>
    <row r="11" spans="1:50" ht="14.4" customHeight="1">
      <c r="A11" s="73">
        <f>IF(D11=0," ",RANK(D11,$D$3:$D$507,0))</f>
        <v>9</v>
      </c>
      <c r="B11" s="246">
        <v>9</v>
      </c>
      <c r="C11" s="159" t="s">
        <v>345</v>
      </c>
      <c r="D11" s="114">
        <f>I11+M11+Q11+U11+Y11+AC11+AG11+AK11+AO11+AW11+AS11</f>
        <v>278.5</v>
      </c>
      <c r="E11" s="115">
        <f>J11+N11+R11+V11+Z11+AD11+AH11+AL11+AP11+AX11+AT11</f>
        <v>97</v>
      </c>
      <c r="F11" s="119">
        <f>COUNTA(H11,L11,P11,T11,X11,AB11,AF11,AJ11,AN11,AV11,AR11)</f>
        <v>5</v>
      </c>
      <c r="G11" s="224">
        <f>VLOOKUP(C11,'1'!$B$46:$H$384,3,FALSE)</f>
        <v>3.8935185185185191E-2</v>
      </c>
      <c r="H11" s="229">
        <f>VLOOKUP(C11,'1'!$B$46:$H$384,4,FALSE)</f>
        <v>71</v>
      </c>
      <c r="I11" s="226">
        <f>VLOOKUP(H11,Баллы!$A$2:$B$101,2)+J11/2</f>
        <v>25</v>
      </c>
      <c r="J11" s="227">
        <f>VLOOKUP(C11,'1'!$B$46:$H$384,6,FALSE)</f>
        <v>10</v>
      </c>
      <c r="K11" s="228">
        <f>VLOOKUP(C11,'2'!$B$101:$H$575,3,FALSE)</f>
        <v>6.0092592592592593E-2</v>
      </c>
      <c r="L11" s="229">
        <f>VLOOKUP(C11,'2'!$B$101:$H$575,4,FALSE)</f>
        <v>76</v>
      </c>
      <c r="M11" s="226">
        <f>VLOOKUP(L11,Баллы!$A$2:$B$101,2)+N11/2</f>
        <v>22.5</v>
      </c>
      <c r="N11" s="230">
        <f>VLOOKUP(C11,'2'!$B$101:$H$575,6,FALSE)</f>
        <v>15</v>
      </c>
      <c r="O11" s="224">
        <f>VLOOKUP(C11,'3'!$B$7:$H$127,3,FALSE)</f>
        <v>3.8287037037037036E-2</v>
      </c>
      <c r="P11" s="229">
        <f>VLOOKUP(C11,'3'!$B$7:$H$127,4,FALSE)</f>
        <v>16</v>
      </c>
      <c r="Q11" s="226">
        <f>VLOOKUP(P11,Баллы!$A$2:$B$101,2)+R11/2</f>
        <v>80.5</v>
      </c>
      <c r="R11" s="227">
        <f>VLOOKUP(C11,'3'!$B$7:$H$127,6,FALSE)</f>
        <v>11</v>
      </c>
      <c r="S11" s="228"/>
      <c r="T11" s="229"/>
      <c r="U11" s="226"/>
      <c r="V11" s="230"/>
      <c r="W11" s="231">
        <f>VLOOKUP(C11,'5'!$B$50:$H$423,3,FALSE)</f>
        <v>0.39255787037037032</v>
      </c>
      <c r="X11" s="229">
        <f>VLOOKUP(C11,'5'!$B$50:$H$423,4,FALSE)</f>
        <v>25</v>
      </c>
      <c r="Y11" s="226">
        <f>VLOOKUP(X11,Баллы!$A$2:$B$101,2)+Z11/2</f>
        <v>91.5</v>
      </c>
      <c r="Z11" s="227">
        <f>VLOOKUP(C11,'5'!$B$50:$H$423,6,FALSE)</f>
        <v>51</v>
      </c>
      <c r="AA11" s="232"/>
      <c r="AB11" s="229"/>
      <c r="AC11" s="226"/>
      <c r="AD11" s="230"/>
      <c r="AE11" s="231"/>
      <c r="AF11" s="229"/>
      <c r="AG11" s="226"/>
      <c r="AH11" s="227"/>
      <c r="AI11" s="155"/>
      <c r="AJ11" s="123"/>
      <c r="AK11" s="139"/>
      <c r="AL11" s="124"/>
      <c r="AM11" s="155"/>
      <c r="AN11" s="123"/>
      <c r="AO11" s="139"/>
      <c r="AP11" s="124"/>
      <c r="AQ11" s="122">
        <f>VLOOKUP(C11,'10'!$B$8:$H$232,3,FALSE)</f>
        <v>4.6273148148148147E-2</v>
      </c>
      <c r="AR11" s="123">
        <f>VLOOKUP(C11,'10'!$B$8:$H$232,4,FALSE)</f>
        <v>37</v>
      </c>
      <c r="AS11" s="139">
        <f>VLOOKUP(AR11,Баллы!$A$2:$B$101,2)+AT11/2</f>
        <v>59</v>
      </c>
      <c r="AT11" s="124">
        <f>VLOOKUP(C11,'10'!$B$8:$H$232,6,FALSE)</f>
        <v>10</v>
      </c>
      <c r="AU11" s="122"/>
      <c r="AV11" s="123"/>
      <c r="AW11" s="139"/>
      <c r="AX11" s="124"/>
    </row>
    <row r="12" spans="1:50" ht="14.4" customHeight="1">
      <c r="A12" s="73">
        <f>IF(D12=0," ",RANK(D12,$D$3:$D$507,0))</f>
        <v>10</v>
      </c>
      <c r="B12" s="246">
        <v>10</v>
      </c>
      <c r="C12" s="159" t="s">
        <v>343</v>
      </c>
      <c r="D12" s="114">
        <f>I12+M12+Q12+U12+Y12+AC12+AG12+AK12+AO12+AW12+AS12</f>
        <v>273.5</v>
      </c>
      <c r="E12" s="115">
        <f>J12+N12+R12+V12+Z12+AD12+AH12+AL12+AP12+AX12+AT12</f>
        <v>111</v>
      </c>
      <c r="F12" s="119">
        <f>COUNTA(H12,L12,P12,T12,X12,AB12,AF12,AJ12,AN12,AV12,AR12)</f>
        <v>5</v>
      </c>
      <c r="G12" s="224">
        <f>VLOOKUP(C12,'1'!$B$46:$H$384,3,FALSE)</f>
        <v>3.8842592592592588E-2</v>
      </c>
      <c r="H12" s="229">
        <f>VLOOKUP(C12,'1'!$B$46:$H$384,4,FALSE)</f>
        <v>67</v>
      </c>
      <c r="I12" s="226">
        <f>VLOOKUP(H12,Баллы!$A$2:$B$101,2)+J12/2</f>
        <v>29</v>
      </c>
      <c r="J12" s="227">
        <f>VLOOKUP(C12,'1'!$B$46:$H$384,6,FALSE)</f>
        <v>10</v>
      </c>
      <c r="K12" s="228">
        <f>VLOOKUP(C12,'2'!$B$101:$H$575,3,FALSE)</f>
        <v>0.16776620370370368</v>
      </c>
      <c r="L12" s="229">
        <f>VLOOKUP(C12,'2'!$B$101:$H$575,4,FALSE)</f>
        <v>52</v>
      </c>
      <c r="M12" s="226">
        <f>VLOOKUP(L12,Баллы!$A$2:$B$101,2)+N12/2</f>
        <v>54</v>
      </c>
      <c r="N12" s="230">
        <f>VLOOKUP(C12,'2'!$B$101:$H$575,6,FALSE)</f>
        <v>30</v>
      </c>
      <c r="O12" s="224"/>
      <c r="P12" s="229"/>
      <c r="Q12" s="226"/>
      <c r="R12" s="227"/>
      <c r="S12" s="228"/>
      <c r="T12" s="229"/>
      <c r="U12" s="226"/>
      <c r="V12" s="230"/>
      <c r="W12" s="231">
        <f>VLOOKUP(C12,'5'!$B$50:$H$423,3,FALSE)</f>
        <v>0.14476851851851852</v>
      </c>
      <c r="X12" s="229">
        <f>VLOOKUP(C12,'5'!$B$50:$H$423,4,FALSE)</f>
        <v>61</v>
      </c>
      <c r="Y12" s="226">
        <f>VLOOKUP(X12,Баллы!$A$2:$B$101,2)+Z12/2</f>
        <v>42.5</v>
      </c>
      <c r="Z12" s="227">
        <f>VLOOKUP(C12,'5'!$B$50:$H$423,6,FALSE)</f>
        <v>25</v>
      </c>
      <c r="AA12" s="232"/>
      <c r="AB12" s="229"/>
      <c r="AC12" s="226"/>
      <c r="AD12" s="230"/>
      <c r="AE12" s="231"/>
      <c r="AF12" s="229"/>
      <c r="AG12" s="226"/>
      <c r="AH12" s="227"/>
      <c r="AI12" s="155">
        <f>VLOOKUP(C12,'8'!$B$6:$H$193,3,FALSE)</f>
        <v>6.2557870370370375E-2</v>
      </c>
      <c r="AJ12" s="123">
        <f>VLOOKUP(C12,'8'!$B$6:$H$193,4,FALSE)</f>
        <v>22</v>
      </c>
      <c r="AK12" s="139">
        <f>VLOOKUP(AJ12,Баллы!$A$2:$B$101,2)+AL12/2</f>
        <v>76.5</v>
      </c>
      <c r="AL12" s="124">
        <f>VLOOKUP(C12,'8'!$B$6:$H$193,6,FALSE)</f>
        <v>15</v>
      </c>
      <c r="AM12" s="155"/>
      <c r="AN12" s="123"/>
      <c r="AO12" s="139"/>
      <c r="AP12" s="124"/>
      <c r="AQ12" s="122"/>
      <c r="AR12" s="123"/>
      <c r="AS12" s="139"/>
      <c r="AT12" s="124"/>
      <c r="AU12" s="122">
        <f>VLOOKUP(C12,'11'!$B$9:$H$521,3,FALSE)</f>
        <v>0.12732638888888889</v>
      </c>
      <c r="AV12" s="123">
        <f>VLOOKUP(C12,'11'!$B$9:$H$521,4,FALSE)</f>
        <v>35</v>
      </c>
      <c r="AW12" s="139">
        <f>VLOOKUP(AV12,Баллы!$A$2:$B$101,2)+AX12/2</f>
        <v>71.5</v>
      </c>
      <c r="AX12" s="124">
        <f>VLOOKUP(C12,'11'!$B$9:$H$521,6,FALSE)</f>
        <v>31</v>
      </c>
    </row>
    <row r="13" spans="1:50" ht="14.4" customHeight="1">
      <c r="A13" s="73">
        <f>IF(D13=0," ",RANK(D13,$D$3:$D$507,0))</f>
        <v>10</v>
      </c>
      <c r="B13" s="246">
        <v>11</v>
      </c>
      <c r="C13" s="159" t="s">
        <v>174</v>
      </c>
      <c r="D13" s="114">
        <f>I13+M13+Q13+U13+Y13+AC13+AG13+AK13+AO13+AW13+AS13</f>
        <v>273.5</v>
      </c>
      <c r="E13" s="115">
        <f>J13+N13+R13+V13+Z13+AD13+AH13+AL13+AP13+AX13+AT13</f>
        <v>31</v>
      </c>
      <c r="F13" s="119">
        <f>COUNTA(H13,L13,P13,T13,X13,AB13,AF13,AJ13,AN13,AV13,AR13)</f>
        <v>3</v>
      </c>
      <c r="G13" s="224">
        <f>VLOOKUP(C13,'1'!$B$46:$H$384,3,FALSE)</f>
        <v>3.0995370370370371E-2</v>
      </c>
      <c r="H13" s="225">
        <f>VLOOKUP(C13,'1'!$B$46:$H$384,4,FALSE)</f>
        <v>11</v>
      </c>
      <c r="I13" s="226">
        <f>VLOOKUP(H13,Баллы!$A$2:$B$101,2)+J13/2</f>
        <v>85</v>
      </c>
      <c r="J13" s="227">
        <f>VLOOKUP(C13,'1'!$B$46:$H$384,6,FALSE)</f>
        <v>10</v>
      </c>
      <c r="K13" s="228"/>
      <c r="L13" s="229"/>
      <c r="M13" s="226"/>
      <c r="N13" s="230"/>
      <c r="O13" s="224">
        <f>VLOOKUP(C13,'3'!$B$7:$H$127,3,FALSE)</f>
        <v>3.3194444444444443E-2</v>
      </c>
      <c r="P13" s="229">
        <f>VLOOKUP(C13,'3'!$B$7:$H$127,4,FALSE)</f>
        <v>8</v>
      </c>
      <c r="Q13" s="226">
        <f>VLOOKUP(P13,Баллы!$A$2:$B$101,2)+R13/2</f>
        <v>90.5</v>
      </c>
      <c r="R13" s="227">
        <f>VLOOKUP(C13,'3'!$B$7:$H$127,6,FALSE)</f>
        <v>11</v>
      </c>
      <c r="S13" s="228"/>
      <c r="T13" s="229"/>
      <c r="U13" s="226"/>
      <c r="V13" s="230"/>
      <c r="W13" s="231">
        <f>VLOOKUP(C13,'5'!$B$50:$H$423,3,FALSE)</f>
        <v>2.8645833333333332E-2</v>
      </c>
      <c r="X13" s="229">
        <f>VLOOKUP(C13,'5'!$B$50:$H$423,4,FALSE)</f>
        <v>4</v>
      </c>
      <c r="Y13" s="226">
        <f>VLOOKUP(X13,Баллы!$A$2:$B$101,2)+Z13/2</f>
        <v>98</v>
      </c>
      <c r="Z13" s="227">
        <f>VLOOKUP(C13,'5'!$B$50:$H$423,6,FALSE)</f>
        <v>10</v>
      </c>
      <c r="AA13" s="232"/>
      <c r="AB13" s="229"/>
      <c r="AC13" s="226"/>
      <c r="AD13" s="230"/>
      <c r="AE13" s="231"/>
      <c r="AF13" s="229"/>
      <c r="AG13" s="226"/>
      <c r="AH13" s="227"/>
      <c r="AI13" s="155"/>
      <c r="AJ13" s="123"/>
      <c r="AK13" s="139"/>
      <c r="AL13" s="124"/>
      <c r="AM13" s="155"/>
      <c r="AN13" s="123"/>
      <c r="AO13" s="139"/>
      <c r="AP13" s="124"/>
      <c r="AQ13" s="122"/>
      <c r="AR13" s="123"/>
      <c r="AS13" s="139"/>
      <c r="AT13" s="124"/>
      <c r="AU13" s="122"/>
      <c r="AV13" s="123"/>
      <c r="AW13" s="139"/>
      <c r="AX13" s="124"/>
    </row>
    <row r="14" spans="1:50" ht="14.4" customHeight="1">
      <c r="A14" s="73">
        <f>IF(D14=0," ",RANK(D14,$D$3:$D$507,0))</f>
        <v>12</v>
      </c>
      <c r="B14" s="246">
        <v>12</v>
      </c>
      <c r="C14" s="108" t="s">
        <v>101</v>
      </c>
      <c r="D14" s="114">
        <f>I14+M14+Q14+U14+Y14+AC14+AG14+AK14+AO14+AW14+AS14</f>
        <v>266</v>
      </c>
      <c r="E14" s="115">
        <f>J14+N14+R14+V14+Z14+AD14+AH14+AL14+AP14+AX14+AT14</f>
        <v>66</v>
      </c>
      <c r="F14" s="119">
        <f>COUNTA(H14,L14,P14,T14,X14,AB14,AF14,AJ14,AN14,AV14,AR14)</f>
        <v>3</v>
      </c>
      <c r="G14" s="224"/>
      <c r="H14" s="229"/>
      <c r="I14" s="226"/>
      <c r="J14" s="227"/>
      <c r="K14" s="228"/>
      <c r="L14" s="229"/>
      <c r="M14" s="226"/>
      <c r="N14" s="230"/>
      <c r="O14" s="224"/>
      <c r="P14" s="229"/>
      <c r="Q14" s="226"/>
      <c r="R14" s="227"/>
      <c r="S14" s="228"/>
      <c r="T14" s="229"/>
      <c r="U14" s="226"/>
      <c r="V14" s="230"/>
      <c r="W14" s="231">
        <f>VLOOKUP(C14,'5'!$B$50:$H$423,3,FALSE)</f>
        <v>0.10202546296296296</v>
      </c>
      <c r="X14" s="229">
        <f>VLOOKUP(C14,'5'!$B$50:$H$423,4,FALSE)</f>
        <v>15</v>
      </c>
      <c r="Y14" s="226">
        <f>VLOOKUP(X14,Баллы!$A$2:$B$101,2)+Z14/2</f>
        <v>88.5</v>
      </c>
      <c r="Z14" s="227">
        <f>VLOOKUP(C14,'5'!$B$50:$H$423,6,FALSE)</f>
        <v>25</v>
      </c>
      <c r="AA14" s="232">
        <f>VLOOKUP(C14,'6'!$B$8:$H$202,3,FALSE)</f>
        <v>6.8298611111111115E-2</v>
      </c>
      <c r="AB14" s="229">
        <f>VLOOKUP(C14,'6'!$B$8:$H$202,4,FALSE)</f>
        <v>12</v>
      </c>
      <c r="AC14" s="226">
        <f>VLOOKUP(AB14,Баллы!$A$2:$B$101,2)+AD14/2</f>
        <v>89</v>
      </c>
      <c r="AD14" s="230">
        <f>VLOOKUP(C14,'6'!$B$8:$H$202,6,FALSE)</f>
        <v>20</v>
      </c>
      <c r="AE14" s="231">
        <f>VLOOKUP(C14,'7'!$B$11:$H$105,3,FALSE)</f>
        <v>8.5393518518518521E-2</v>
      </c>
      <c r="AF14" s="229">
        <f>VLOOKUP(C14,'7'!$B$11:$H$105,4,FALSE)</f>
        <v>13</v>
      </c>
      <c r="AG14" s="226">
        <f>VLOOKUP(AF14,Баллы!$A$2:$B$101,2)+AH14/2</f>
        <v>88.5</v>
      </c>
      <c r="AH14" s="227">
        <f>VLOOKUP(C14,'7'!$B$11:$H$105,6,FALSE)</f>
        <v>21</v>
      </c>
      <c r="AI14" s="155"/>
      <c r="AJ14" s="123"/>
      <c r="AK14" s="139"/>
      <c r="AL14" s="124"/>
      <c r="AM14" s="155"/>
      <c r="AN14" s="123"/>
      <c r="AO14" s="139"/>
      <c r="AP14" s="124"/>
      <c r="AQ14" s="122"/>
      <c r="AR14" s="123"/>
      <c r="AS14" s="139"/>
      <c r="AT14" s="124"/>
      <c r="AU14" s="122"/>
      <c r="AV14" s="123"/>
      <c r="AW14" s="139"/>
      <c r="AX14" s="124"/>
    </row>
    <row r="15" spans="1:50" ht="14.4" customHeight="1">
      <c r="A15" s="73">
        <f>IF(D15=0," ",RANK(D15,$D$3:$D$507,0))</f>
        <v>13</v>
      </c>
      <c r="B15" s="246">
        <v>13</v>
      </c>
      <c r="C15" s="159" t="s">
        <v>273</v>
      </c>
      <c r="D15" s="114">
        <f>I15+M15+Q15+U15+Y15+AC15+AG15+AK15+AO15+AW15+AS15</f>
        <v>261</v>
      </c>
      <c r="E15" s="115">
        <f>J15+N15+R15+V15+Z15+AD15+AH15+AL15+AP15+AX15+AT15</f>
        <v>112</v>
      </c>
      <c r="F15" s="119">
        <f>COUNTA(H15,L15,P15,T15,X15,AB15,AF15,AJ15,AN15,AV15,AR15)</f>
        <v>3</v>
      </c>
      <c r="G15" s="224"/>
      <c r="H15" s="229"/>
      <c r="I15" s="226"/>
      <c r="J15" s="227"/>
      <c r="K15" s="228">
        <f>VLOOKUP(C15,'2'!$B$101:$H$575,3,FALSE)</f>
        <v>0.11973379629629628</v>
      </c>
      <c r="L15" s="229">
        <f>VLOOKUP(C15,'2'!$B$101:$H$575,4,FALSE)</f>
        <v>23</v>
      </c>
      <c r="M15" s="226">
        <f>VLOOKUP(L15,Баллы!$A$2:$B$101,2)+N15/2</f>
        <v>83</v>
      </c>
      <c r="N15" s="230">
        <f>VLOOKUP(C15,'2'!$B$101:$H$575,6,FALSE)</f>
        <v>30</v>
      </c>
      <c r="O15" s="224"/>
      <c r="P15" s="229"/>
      <c r="Q15" s="226"/>
      <c r="R15" s="227"/>
      <c r="S15" s="228"/>
      <c r="T15" s="229"/>
      <c r="U15" s="226"/>
      <c r="V15" s="230"/>
      <c r="W15" s="231">
        <f>VLOOKUP(C15,'5'!$B$50:$H$423,3,FALSE)</f>
        <v>0.29353009259259261</v>
      </c>
      <c r="X15" s="229">
        <f>VLOOKUP(C15,'5'!$B$50:$H$423,4,FALSE)</f>
        <v>16</v>
      </c>
      <c r="Y15" s="226">
        <f>VLOOKUP(X15,Баллы!$A$2:$B$101,2)+Z15/2</f>
        <v>100.5</v>
      </c>
      <c r="Z15" s="227">
        <f>VLOOKUP(C15,'5'!$B$50:$H$423,6,FALSE)</f>
        <v>51</v>
      </c>
      <c r="AA15" s="232"/>
      <c r="AB15" s="229"/>
      <c r="AC15" s="226"/>
      <c r="AD15" s="230"/>
      <c r="AE15" s="231"/>
      <c r="AF15" s="229"/>
      <c r="AG15" s="226"/>
      <c r="AH15" s="227"/>
      <c r="AI15" s="155"/>
      <c r="AJ15" s="123"/>
      <c r="AK15" s="139"/>
      <c r="AL15" s="124"/>
      <c r="AM15" s="155"/>
      <c r="AN15" s="123"/>
      <c r="AO15" s="139"/>
      <c r="AP15" s="124"/>
      <c r="AQ15" s="122"/>
      <c r="AR15" s="123"/>
      <c r="AS15" s="139"/>
      <c r="AT15" s="124"/>
      <c r="AU15" s="122">
        <f>VLOOKUP(C15,'11'!$B$9:$H$521,3,FALSE)</f>
        <v>0.12256944444444444</v>
      </c>
      <c r="AV15" s="123">
        <f>VLOOKUP(C15,'11'!$B$9:$H$521,4,FALSE)</f>
        <v>29</v>
      </c>
      <c r="AW15" s="139">
        <f>VLOOKUP(AV15,Баллы!$A$2:$B$101,2)+AX15/2</f>
        <v>77.5</v>
      </c>
      <c r="AX15" s="124">
        <f>VLOOKUP(C15,'11'!$B$9:$H$521,6,FALSE)</f>
        <v>31</v>
      </c>
    </row>
    <row r="16" spans="1:50" ht="14.4" customHeight="1">
      <c r="A16" s="73">
        <f>IF(D16=0," ",RANK(D16,$D$3:$D$507,0))</f>
        <v>14</v>
      </c>
      <c r="B16" s="246">
        <v>14</v>
      </c>
      <c r="C16" s="159" t="s">
        <v>995</v>
      </c>
      <c r="D16" s="114">
        <f>I16+M16+Q16+U16+Y16+AC16+AG16+AK16+AO16+AW16+AS16</f>
        <v>258</v>
      </c>
      <c r="E16" s="115">
        <f>J16+N16+R16+V16+Z16+AD16+AH16+AL16+AP16+AX16+AT16</f>
        <v>190</v>
      </c>
      <c r="F16" s="119">
        <f>COUNTA(H16,L16,P16,T16,X16,AB16,AF16,AJ16,AN16,AV16,AR16)</f>
        <v>2</v>
      </c>
      <c r="G16" s="224"/>
      <c r="H16" s="229"/>
      <c r="I16" s="226"/>
      <c r="J16" s="227"/>
      <c r="K16" s="228">
        <f>VLOOKUP(C16,'2'!$B$101:$H$575,3,FALSE)</f>
        <v>0.11797453703703703</v>
      </c>
      <c r="L16" s="229">
        <f>VLOOKUP(C16,'2'!$B$101:$H$575,4,FALSE)</f>
        <v>19</v>
      </c>
      <c r="M16" s="226">
        <f>VLOOKUP(L16,Баллы!$A$2:$B$101,2)+N16/2</f>
        <v>87</v>
      </c>
      <c r="N16" s="230">
        <f>VLOOKUP(C16,'2'!$B$101:$H$575,6,FALSE)</f>
        <v>30</v>
      </c>
      <c r="O16" s="224"/>
      <c r="P16" s="229"/>
      <c r="Q16" s="226"/>
      <c r="R16" s="227"/>
      <c r="S16" s="228"/>
      <c r="T16" s="229"/>
      <c r="U16" s="226"/>
      <c r="V16" s="230"/>
      <c r="W16" s="231">
        <f>VLOOKUP(C16,'5'!$B$50:$H$423,3,FALSE)</f>
        <v>1.1815277777777777</v>
      </c>
      <c r="X16" s="229">
        <f>VLOOKUP(C16,'5'!$B$50:$H$423,4,FALSE)</f>
        <v>5</v>
      </c>
      <c r="Y16" s="226">
        <f>VLOOKUP(X16,Баллы!$A$2:$B$101,2)+Z16/2</f>
        <v>171</v>
      </c>
      <c r="Z16" s="227">
        <f>VLOOKUP(C16,'5'!$B$50:$H$423,6,FALSE)</f>
        <v>160</v>
      </c>
      <c r="AA16" s="232"/>
      <c r="AB16" s="229"/>
      <c r="AC16" s="226"/>
      <c r="AD16" s="230"/>
      <c r="AE16" s="231"/>
      <c r="AF16" s="229"/>
      <c r="AG16" s="226"/>
      <c r="AH16" s="227"/>
      <c r="AI16" s="155"/>
      <c r="AJ16" s="123"/>
      <c r="AK16" s="139"/>
      <c r="AL16" s="124"/>
      <c r="AM16" s="155"/>
      <c r="AN16" s="123"/>
      <c r="AO16" s="139"/>
      <c r="AP16" s="124"/>
      <c r="AQ16" s="122"/>
      <c r="AR16" s="123"/>
      <c r="AS16" s="139"/>
      <c r="AT16" s="124"/>
      <c r="AU16" s="122"/>
      <c r="AV16" s="123"/>
      <c r="AW16" s="139"/>
      <c r="AX16" s="124"/>
    </row>
    <row r="17" spans="1:50" ht="14.4" customHeight="1">
      <c r="A17" s="73">
        <f>IF(D17=0," ",RANK(D17,$D$3:$D$507,0))</f>
        <v>15</v>
      </c>
      <c r="B17" s="246">
        <v>15</v>
      </c>
      <c r="C17" s="159" t="s">
        <v>879</v>
      </c>
      <c r="D17" s="114">
        <f>I17+M17+Q17+U17+Y17+AC17+AG17+AK17+AO17+AW17+AS17</f>
        <v>254.5</v>
      </c>
      <c r="E17" s="115">
        <f>J17+N17+R17+V17+Z17+AD17+AH17+AL17+AP17+AX17+AT17</f>
        <v>61</v>
      </c>
      <c r="F17" s="119">
        <f>COUNTA(H17,L17,P17,T17,X17,AB17,AF17,AJ17,AN17,AV17,AR17)</f>
        <v>3</v>
      </c>
      <c r="G17" s="224"/>
      <c r="H17" s="229"/>
      <c r="I17" s="226"/>
      <c r="J17" s="227"/>
      <c r="K17" s="228">
        <f>VLOOKUP(C17,'2'!$B$101:$H$575,3,FALSE)</f>
        <v>4.9606481481481481E-2</v>
      </c>
      <c r="L17" s="229">
        <f>VLOOKUP(C17,'2'!$B$101:$H$575,4,FALSE)</f>
        <v>23</v>
      </c>
      <c r="M17" s="226">
        <f>VLOOKUP(L17,Баллы!$A$2:$B$101,2)+N17/2</f>
        <v>75.5</v>
      </c>
      <c r="N17" s="230">
        <f>VLOOKUP(C17,'2'!$B$101:$H$575,6,FALSE)</f>
        <v>15</v>
      </c>
      <c r="O17" s="224"/>
      <c r="P17" s="229"/>
      <c r="Q17" s="226"/>
      <c r="R17" s="227"/>
      <c r="S17" s="228"/>
      <c r="T17" s="229"/>
      <c r="U17" s="226"/>
      <c r="V17" s="230"/>
      <c r="W17" s="231"/>
      <c r="X17" s="229"/>
      <c r="Y17" s="226"/>
      <c r="Z17" s="227"/>
      <c r="AA17" s="232"/>
      <c r="AB17" s="229"/>
      <c r="AC17" s="226"/>
      <c r="AD17" s="230"/>
      <c r="AE17" s="231"/>
      <c r="AF17" s="229"/>
      <c r="AG17" s="226"/>
      <c r="AH17" s="227"/>
      <c r="AI17" s="155">
        <f>VLOOKUP(C17,'8'!$B$6:$H$193,3,FALSE)</f>
        <v>5.3460648148148146E-2</v>
      </c>
      <c r="AJ17" s="123">
        <f>VLOOKUP(C17,'8'!$B$6:$H$193,4,FALSE)</f>
        <v>8</v>
      </c>
      <c r="AK17" s="139">
        <f>VLOOKUP(AJ17,Баллы!$A$2:$B$101,2)+AL17/2</f>
        <v>92.5</v>
      </c>
      <c r="AL17" s="124">
        <f>VLOOKUP(C17,'8'!$B$6:$H$193,6,FALSE)</f>
        <v>15</v>
      </c>
      <c r="AM17" s="155"/>
      <c r="AN17" s="123"/>
      <c r="AO17" s="139"/>
      <c r="AP17" s="124"/>
      <c r="AQ17" s="122"/>
      <c r="AR17" s="123"/>
      <c r="AS17" s="139"/>
      <c r="AT17" s="124"/>
      <c r="AU17" s="122">
        <f>VLOOKUP(C17,'11'!$B$9:$H$521,3,FALSE)</f>
        <v>0.11664351851851852</v>
      </c>
      <c r="AV17" s="123">
        <f>VLOOKUP(C17,'11'!$B$9:$H$521,4,FALSE)</f>
        <v>20</v>
      </c>
      <c r="AW17" s="139">
        <f>VLOOKUP(AV17,Баллы!$A$2:$B$101,2)+AX17/2</f>
        <v>86.5</v>
      </c>
      <c r="AX17" s="124">
        <f>VLOOKUP(C17,'11'!$B$9:$H$521,6,FALSE)</f>
        <v>31</v>
      </c>
    </row>
    <row r="18" spans="1:50" ht="14.4" customHeight="1">
      <c r="A18" s="73">
        <f>IF(D18=0," ",RANK(D18,$D$3:$D$507,0))</f>
        <v>16</v>
      </c>
      <c r="B18" s="246">
        <v>16</v>
      </c>
      <c r="C18" s="159" t="s">
        <v>998</v>
      </c>
      <c r="D18" s="114">
        <f>I18+M18+Q18+U18+Y18+AC18+AG18+AK18+AO18+AW18+AS18</f>
        <v>248</v>
      </c>
      <c r="E18" s="115">
        <f>J18+N18+R18+V18+Z18+AD18+AH18+AL18+AP18+AX18+AT18</f>
        <v>190</v>
      </c>
      <c r="F18" s="119">
        <f>COUNTA(H18,L18,P18,T18,X18,AB18,AF18,AJ18,AN18,AV18,AR18)</f>
        <v>2</v>
      </c>
      <c r="G18" s="224"/>
      <c r="H18" s="229"/>
      <c r="I18" s="226"/>
      <c r="J18" s="227"/>
      <c r="K18" s="228">
        <f>VLOOKUP(C18,'2'!$B$101:$H$575,3,FALSE)</f>
        <v>0.12265046296296296</v>
      </c>
      <c r="L18" s="229">
        <f>VLOOKUP(C18,'2'!$B$101:$H$575,4,FALSE)</f>
        <v>27</v>
      </c>
      <c r="M18" s="226">
        <f>VLOOKUP(L18,Баллы!$A$2:$B$101,2)+N18/2</f>
        <v>79</v>
      </c>
      <c r="N18" s="230">
        <f>VLOOKUP(C18,'2'!$B$101:$H$575,6,FALSE)</f>
        <v>30</v>
      </c>
      <c r="O18" s="224"/>
      <c r="P18" s="229"/>
      <c r="Q18" s="226"/>
      <c r="R18" s="227"/>
      <c r="S18" s="228"/>
      <c r="T18" s="229"/>
      <c r="U18" s="226"/>
      <c r="V18" s="230"/>
      <c r="W18" s="231">
        <f>VLOOKUP(C18,'5'!$B$50:$H$423,3,FALSE)</f>
        <v>1.1935879629629629</v>
      </c>
      <c r="X18" s="229">
        <f>VLOOKUP(C18,'5'!$B$50:$H$423,4,FALSE)</f>
        <v>6</v>
      </c>
      <c r="Y18" s="226">
        <f>VLOOKUP(X18,Баллы!$A$2:$B$101,2)+Z18/2</f>
        <v>169</v>
      </c>
      <c r="Z18" s="227">
        <f>VLOOKUP(C18,'5'!$B$50:$H$423,6,FALSE)</f>
        <v>160</v>
      </c>
      <c r="AA18" s="232"/>
      <c r="AB18" s="229"/>
      <c r="AC18" s="226"/>
      <c r="AD18" s="230"/>
      <c r="AE18" s="231"/>
      <c r="AF18" s="229"/>
      <c r="AG18" s="226"/>
      <c r="AH18" s="227"/>
      <c r="AI18" s="155"/>
      <c r="AJ18" s="123"/>
      <c r="AK18" s="139"/>
      <c r="AL18" s="124"/>
      <c r="AM18" s="155"/>
      <c r="AN18" s="123"/>
      <c r="AO18" s="139"/>
      <c r="AP18" s="124"/>
      <c r="AQ18" s="122"/>
      <c r="AR18" s="123"/>
      <c r="AS18" s="139"/>
      <c r="AT18" s="124"/>
      <c r="AU18" s="122"/>
      <c r="AV18" s="123"/>
      <c r="AW18" s="139"/>
      <c r="AX18" s="124"/>
    </row>
    <row r="19" spans="1:50" ht="14.4" customHeight="1">
      <c r="A19" s="73">
        <f>IF(D19=0," ",RANK(D19,$D$3:$D$507,0))</f>
        <v>17</v>
      </c>
      <c r="B19" s="246">
        <v>17</v>
      </c>
      <c r="C19" s="159" t="s">
        <v>307</v>
      </c>
      <c r="D19" s="114">
        <f>I19+M19+Q19+U19+Y19+AC19+AG19+AK19+AO19+AW19+AS19</f>
        <v>219.5</v>
      </c>
      <c r="E19" s="115">
        <f>J19+N19+R19+V19+Z19+AD19+AH19+AL19+AP19+AX19+AT19</f>
        <v>45</v>
      </c>
      <c r="F19" s="119">
        <f>COUNTA(H19,L19,P19,T19,X19,AB19,AF19,AJ19,AN19,AV19,AR19)</f>
        <v>3</v>
      </c>
      <c r="G19" s="224"/>
      <c r="H19" s="229"/>
      <c r="I19" s="226"/>
      <c r="J19" s="227"/>
      <c r="K19" s="228">
        <f>VLOOKUP(C19,'2'!$B$101:$H$575,3,FALSE)</f>
        <v>5.0347222222222217E-2</v>
      </c>
      <c r="L19" s="229">
        <f>VLOOKUP(C19,'2'!$B$101:$H$575,4,FALSE)</f>
        <v>26</v>
      </c>
      <c r="M19" s="226">
        <f>VLOOKUP(L19,Баллы!$A$2:$B$101,2)+N19/2</f>
        <v>72.5</v>
      </c>
      <c r="N19" s="230">
        <f>VLOOKUP(C19,'2'!$B$101:$H$575,6,FALSE)</f>
        <v>15</v>
      </c>
      <c r="O19" s="224"/>
      <c r="P19" s="229"/>
      <c r="Q19" s="226"/>
      <c r="R19" s="227"/>
      <c r="S19" s="228"/>
      <c r="T19" s="229"/>
      <c r="U19" s="226"/>
      <c r="V19" s="230"/>
      <c r="W19" s="231"/>
      <c r="X19" s="229"/>
      <c r="Y19" s="226"/>
      <c r="Z19" s="227"/>
      <c r="AA19" s="232"/>
      <c r="AB19" s="229"/>
      <c r="AC19" s="226"/>
      <c r="AD19" s="230"/>
      <c r="AE19" s="231"/>
      <c r="AF19" s="229"/>
      <c r="AG19" s="226"/>
      <c r="AH19" s="227"/>
      <c r="AI19" s="155">
        <f>VLOOKUP(C19,'8'!$B$6:$H$193,3,FALSE)</f>
        <v>5.8657407407407408E-2</v>
      </c>
      <c r="AJ19" s="123">
        <f>VLOOKUP(C19,'8'!$B$6:$H$193,4,FALSE)</f>
        <v>15</v>
      </c>
      <c r="AK19" s="139">
        <f>VLOOKUP(AJ19,Баллы!$A$2:$B$101,2)+AL19/2</f>
        <v>83.5</v>
      </c>
      <c r="AL19" s="124">
        <f>VLOOKUP(C19,'8'!$B$6:$H$193,6,FALSE)</f>
        <v>15</v>
      </c>
      <c r="AM19" s="155"/>
      <c r="AN19" s="123"/>
      <c r="AO19" s="139"/>
      <c r="AP19" s="124"/>
      <c r="AQ19" s="122"/>
      <c r="AR19" s="123"/>
      <c r="AS19" s="139"/>
      <c r="AT19" s="124"/>
      <c r="AU19" s="122">
        <f>VLOOKUP(C19,'11'!$B$9:$H$521,3,FALSE)</f>
        <v>5.7569444444444444E-2</v>
      </c>
      <c r="AV19" s="123">
        <f>VLOOKUP(C19,'11'!$B$9:$H$521,4,FALSE)</f>
        <v>35</v>
      </c>
      <c r="AW19" s="139">
        <f>VLOOKUP(AV19,Баллы!$A$2:$B$101,2)+AX19/2</f>
        <v>63.5</v>
      </c>
      <c r="AX19" s="124">
        <f>VLOOKUP(C19,'11'!$B$9:$H$521,6,FALSE)</f>
        <v>15</v>
      </c>
    </row>
    <row r="20" spans="1:50" ht="14.4" customHeight="1">
      <c r="A20" s="73">
        <f>IF(D20=0," ",RANK(D20,$D$3:$D$507,0))</f>
        <v>18</v>
      </c>
      <c r="B20" s="246">
        <v>18</v>
      </c>
      <c r="C20" s="105" t="s">
        <v>232</v>
      </c>
      <c r="D20" s="114">
        <f>I20+M20+Q20+U20+Y20+AC20+AG20+AK20+AO20+AW20+AS20</f>
        <v>214</v>
      </c>
      <c r="E20" s="115">
        <f>J20+N20+R20+V20+Z20+AD20+AH20+AL20+AP20+AX20+AT20</f>
        <v>44</v>
      </c>
      <c r="F20" s="119">
        <f>COUNTA(H20,L20,P20,T20,X20,AB20,AF20,AJ20,AN20,AV20,AR20)</f>
        <v>2</v>
      </c>
      <c r="G20" s="224"/>
      <c r="H20" s="229"/>
      <c r="I20" s="226"/>
      <c r="J20" s="227"/>
      <c r="K20" s="228"/>
      <c r="L20" s="229"/>
      <c r="M20" s="226"/>
      <c r="N20" s="230"/>
      <c r="O20" s="224"/>
      <c r="P20" s="229"/>
      <c r="Q20" s="226"/>
      <c r="R20" s="227"/>
      <c r="S20" s="228"/>
      <c r="T20" s="229"/>
      <c r="U20" s="226"/>
      <c r="V20" s="230"/>
      <c r="W20" s="231"/>
      <c r="X20" s="229"/>
      <c r="Y20" s="226"/>
      <c r="Z20" s="227"/>
      <c r="AA20" s="232">
        <f>VLOOKUP(C20,'6'!$B$8:$H$202,3,FALSE)</f>
        <v>0.10475694444444444</v>
      </c>
      <c r="AB20" s="229">
        <f>VLOOKUP(C20,'6'!$B$8:$H$202,4,FALSE)</f>
        <v>3</v>
      </c>
      <c r="AC20" s="226">
        <f>VLOOKUP(AB20,Баллы!$A$2:$B$101,2)+AD20/2</f>
        <v>111</v>
      </c>
      <c r="AD20" s="230">
        <f>VLOOKUP(C20,'6'!$B$8:$H$202,6,FALSE)</f>
        <v>32</v>
      </c>
      <c r="AE20" s="231">
        <f>VLOOKUP(C20,'7'!$B$11:$H$105,3,FALSE)</f>
        <v>3.7835648148148146E-2</v>
      </c>
      <c r="AF20" s="229">
        <f>VLOOKUP(C20,'7'!$B$11:$H$105,4,FALSE)</f>
        <v>2</v>
      </c>
      <c r="AG20" s="226">
        <f>VLOOKUP(AF20,Баллы!$A$2:$B$101,2)+AH20/2</f>
        <v>103</v>
      </c>
      <c r="AH20" s="227">
        <f>VLOOKUP(C20,'7'!$B$11:$H$105,6,FALSE)</f>
        <v>12</v>
      </c>
      <c r="AI20" s="155"/>
      <c r="AJ20" s="123"/>
      <c r="AK20" s="139"/>
      <c r="AL20" s="124"/>
      <c r="AM20" s="155"/>
      <c r="AN20" s="123"/>
      <c r="AO20" s="139"/>
      <c r="AP20" s="124"/>
      <c r="AQ20" s="122"/>
      <c r="AR20" s="123"/>
      <c r="AS20" s="139"/>
      <c r="AT20" s="124"/>
      <c r="AU20" s="122"/>
      <c r="AV20" s="123"/>
      <c r="AW20" s="139"/>
      <c r="AX20" s="124"/>
    </row>
    <row r="21" spans="1:50" ht="14.4" customHeight="1">
      <c r="A21" s="73">
        <f>IF(D21=0," ",RANK(D21,$D$3:$D$507,0))</f>
        <v>19</v>
      </c>
      <c r="B21" s="246">
        <v>19</v>
      </c>
      <c r="C21" s="162" t="s">
        <v>2569</v>
      </c>
      <c r="D21" s="114">
        <f>I21+M21+Q21+U21+Y21+AC21+AG21+AK21+AO21+AW21+AS21</f>
        <v>211.5</v>
      </c>
      <c r="E21" s="115">
        <f>J21+N21+R21+V21+Z21+AD21+AH21+AL21+AP21+AX21+AT21</f>
        <v>45</v>
      </c>
      <c r="F21" s="119">
        <f>COUNTA(H21,L21,P21,T21,X21,AB21,AF21,AJ21,AN21,AV21,AR21)</f>
        <v>2</v>
      </c>
      <c r="G21" s="224"/>
      <c r="H21" s="229"/>
      <c r="I21" s="226"/>
      <c r="J21" s="227"/>
      <c r="K21" s="228"/>
      <c r="L21" s="229"/>
      <c r="M21" s="226"/>
      <c r="N21" s="230"/>
      <c r="O21" s="224"/>
      <c r="P21" s="229"/>
      <c r="Q21" s="226"/>
      <c r="R21" s="227"/>
      <c r="S21" s="228">
        <f>VLOOKUP(C21,'4'!$B$2:$I$1053,3,FALSE)</f>
        <v>6.1377314814814815E-2</v>
      </c>
      <c r="T21" s="225">
        <f>VLOOKUP(C21,'4'!$B$2:$I$1053,4,FALSE)</f>
        <v>6</v>
      </c>
      <c r="U21" s="226">
        <f>VLOOKUP(T21,Баллы!$A$2:$B$101,2)+V21/2</f>
        <v>99</v>
      </c>
      <c r="V21" s="230">
        <f>VLOOKUP(C21,'4'!$B$2:$I$1053,6,FALSE)</f>
        <v>20</v>
      </c>
      <c r="W21" s="231"/>
      <c r="X21" s="229"/>
      <c r="Y21" s="226"/>
      <c r="Z21" s="227"/>
      <c r="AA21" s="232"/>
      <c r="AB21" s="229"/>
      <c r="AC21" s="226"/>
      <c r="AD21" s="230"/>
      <c r="AE21" s="231"/>
      <c r="AF21" s="229"/>
      <c r="AG21" s="226"/>
      <c r="AH21" s="227"/>
      <c r="AI21" s="155"/>
      <c r="AJ21" s="123"/>
      <c r="AK21" s="139"/>
      <c r="AL21" s="124"/>
      <c r="AM21" s="155">
        <f>VLOOKUP(C21,'9'!$B$2:$H$1187,3,FALSE)</f>
        <v>7.0856481481481479E-2</v>
      </c>
      <c r="AN21" s="123">
        <f>VLOOKUP(C21,'9'!$B$2:$H$1187,4,FALSE)</f>
        <v>1</v>
      </c>
      <c r="AO21" s="139">
        <f>VLOOKUP(AN21,Баллы!$A$2:$B$101,2)+AP21/2</f>
        <v>112.5</v>
      </c>
      <c r="AP21" s="124">
        <f>VLOOKUP(C21,'9'!$B$2:$H$1187,6,FALSE)</f>
        <v>25</v>
      </c>
      <c r="AQ21" s="122"/>
      <c r="AR21" s="123"/>
      <c r="AS21" s="139"/>
      <c r="AT21" s="124"/>
      <c r="AU21" s="122"/>
      <c r="AV21" s="123"/>
      <c r="AW21" s="139"/>
      <c r="AX21" s="124"/>
    </row>
    <row r="22" spans="1:50" ht="14.4" customHeight="1">
      <c r="A22" s="73">
        <f>IF(D22=0," ",RANK(D22,$D$3:$D$507,0))</f>
        <v>20</v>
      </c>
      <c r="B22" s="246">
        <v>20</v>
      </c>
      <c r="C22" s="159" t="s">
        <v>207</v>
      </c>
      <c r="D22" s="114">
        <f>I22+M22+Q22+U22+Y22+AC22+AG22+AK22+AO22+AW22+AS22</f>
        <v>209</v>
      </c>
      <c r="E22" s="115">
        <f>J22+N22+R22+V22+Z22+AD22+AH22+AL22+AP22+AX22+AT22</f>
        <v>70</v>
      </c>
      <c r="F22" s="119">
        <f>COUNTA(H22,L22,P22,T22,X22,AB22,AF22,AJ22,AN22,AV22,AR22)</f>
        <v>3</v>
      </c>
      <c r="G22" s="224"/>
      <c r="H22" s="229"/>
      <c r="I22" s="226"/>
      <c r="J22" s="227"/>
      <c r="K22" s="228">
        <f>VLOOKUP(C22,'2'!$B$101:$H$575,3,FALSE)</f>
        <v>0.12710648148148149</v>
      </c>
      <c r="L22" s="229">
        <f>VLOOKUP(C22,'2'!$B$101:$H$575,4,FALSE)</f>
        <v>31</v>
      </c>
      <c r="M22" s="226">
        <f>VLOOKUP(L22,Баллы!$A$2:$B$101,2)+N22/2</f>
        <v>75</v>
      </c>
      <c r="N22" s="230">
        <f>VLOOKUP(C22,'2'!$B$101:$H$575,6,FALSE)</f>
        <v>30</v>
      </c>
      <c r="O22" s="224"/>
      <c r="P22" s="229"/>
      <c r="Q22" s="226"/>
      <c r="R22" s="227"/>
      <c r="S22" s="228"/>
      <c r="T22" s="229"/>
      <c r="U22" s="226"/>
      <c r="V22" s="230"/>
      <c r="W22" s="231">
        <f>VLOOKUP(C22,'5'!$B$50:$H$423,3,FALSE)</f>
        <v>0.12177083333333333</v>
      </c>
      <c r="X22" s="229">
        <f>VLOOKUP(C22,'5'!$B$50:$H$423,4,FALSE)</f>
        <v>42</v>
      </c>
      <c r="Y22" s="226">
        <f>VLOOKUP(X22,Баллы!$A$2:$B$101,2)+Z22/2</f>
        <v>61.5</v>
      </c>
      <c r="Z22" s="227">
        <f>VLOOKUP(C22,'5'!$B$50:$H$423,6,FALSE)</f>
        <v>25</v>
      </c>
      <c r="AA22" s="232"/>
      <c r="AB22" s="229"/>
      <c r="AC22" s="226"/>
      <c r="AD22" s="230"/>
      <c r="AE22" s="231"/>
      <c r="AF22" s="229"/>
      <c r="AG22" s="226"/>
      <c r="AH22" s="227"/>
      <c r="AI22" s="155"/>
      <c r="AJ22" s="123"/>
      <c r="AK22" s="139"/>
      <c r="AL22" s="124"/>
      <c r="AM22" s="155"/>
      <c r="AN22" s="123"/>
      <c r="AO22" s="139"/>
      <c r="AP22" s="124"/>
      <c r="AQ22" s="122"/>
      <c r="AR22" s="123"/>
      <c r="AS22" s="139"/>
      <c r="AT22" s="124"/>
      <c r="AU22" s="122">
        <f>VLOOKUP(C22,'11'!$B$9:$H$521,3,FALSE)</f>
        <v>5.4976851851851853E-2</v>
      </c>
      <c r="AV22" s="123">
        <f>VLOOKUP(C22,'11'!$B$9:$H$521,4,FALSE)</f>
        <v>26</v>
      </c>
      <c r="AW22" s="139">
        <f>VLOOKUP(AV22,Баллы!$A$2:$B$101,2)+AX22/2</f>
        <v>72.5</v>
      </c>
      <c r="AX22" s="124">
        <f>VLOOKUP(C22,'11'!$B$9:$H$521,6,FALSE)</f>
        <v>15</v>
      </c>
    </row>
    <row r="23" spans="1:50" ht="14.4" customHeight="1">
      <c r="A23" s="73">
        <f>IF(D23=0," ",RANK(D23,$D$3:$D$507,0))</f>
        <v>21</v>
      </c>
      <c r="B23" s="246">
        <v>21</v>
      </c>
      <c r="C23" s="105" t="s">
        <v>80</v>
      </c>
      <c r="D23" s="114">
        <f>I23+M23+Q23+U23+Y23+AC23+AG23+AK23+AO23+AW23+AS23</f>
        <v>208.5</v>
      </c>
      <c r="E23" s="115">
        <f>J23+N23+R23+V23+Z23+AD23+AH23+AL23+AP23+AX23+AT23</f>
        <v>41</v>
      </c>
      <c r="F23" s="119">
        <f>COUNTA(H23,L23,P23,T23,X23,AB23,AF23,AJ23,AN23,AV23,AR23)</f>
        <v>2</v>
      </c>
      <c r="G23" s="224"/>
      <c r="H23" s="229"/>
      <c r="I23" s="226"/>
      <c r="J23" s="227"/>
      <c r="K23" s="228"/>
      <c r="L23" s="229"/>
      <c r="M23" s="226"/>
      <c r="N23" s="230"/>
      <c r="O23" s="224"/>
      <c r="P23" s="229"/>
      <c r="Q23" s="226"/>
      <c r="R23" s="227"/>
      <c r="S23" s="228"/>
      <c r="T23" s="229"/>
      <c r="U23" s="226"/>
      <c r="V23" s="230"/>
      <c r="W23" s="231"/>
      <c r="X23" s="229"/>
      <c r="Y23" s="226"/>
      <c r="Z23" s="227"/>
      <c r="AA23" s="232">
        <f>VLOOKUP(C23,'6'!$B$8:$H$202,3,FALSE)</f>
        <v>6.1145833333333337E-2</v>
      </c>
      <c r="AB23" s="229">
        <f>VLOOKUP(C23,'6'!$B$8:$H$202,4,FALSE)</f>
        <v>2</v>
      </c>
      <c r="AC23" s="226">
        <f>VLOOKUP(AB23,Баллы!$A$2:$B$101,2)+AD23/2</f>
        <v>107</v>
      </c>
      <c r="AD23" s="230">
        <f>VLOOKUP(C23,'6'!$B$8:$H$202,6,FALSE)</f>
        <v>20</v>
      </c>
      <c r="AE23" s="231">
        <f>VLOOKUP(C23,'7'!$B$11:$H$105,3,FALSE)</f>
        <v>7.5081018518518519E-2</v>
      </c>
      <c r="AF23" s="229">
        <f>VLOOKUP(C23,'7'!$B$11:$H$105,4,FALSE)</f>
        <v>5</v>
      </c>
      <c r="AG23" s="226">
        <f>VLOOKUP(AF23,Баллы!$A$2:$B$101,2)+AH23/2</f>
        <v>101.5</v>
      </c>
      <c r="AH23" s="227">
        <f>VLOOKUP(C23,'7'!$B$11:$H$105,6,FALSE)</f>
        <v>21</v>
      </c>
      <c r="AI23" s="155"/>
      <c r="AJ23" s="123"/>
      <c r="AK23" s="139"/>
      <c r="AL23" s="124"/>
      <c r="AM23" s="155"/>
      <c r="AN23" s="123"/>
      <c r="AO23" s="139"/>
      <c r="AP23" s="124"/>
      <c r="AQ23" s="122"/>
      <c r="AR23" s="123"/>
      <c r="AS23" s="139"/>
      <c r="AT23" s="124"/>
      <c r="AU23" s="122"/>
      <c r="AV23" s="123"/>
      <c r="AW23" s="139"/>
      <c r="AX23" s="124"/>
    </row>
    <row r="24" spans="1:50" ht="14.4" customHeight="1">
      <c r="A24" s="73">
        <f>IF(D24=0," ",RANK(D24,$D$3:$D$507,0))</f>
        <v>22</v>
      </c>
      <c r="B24" s="246">
        <v>22</v>
      </c>
      <c r="C24" s="159" t="s">
        <v>302</v>
      </c>
      <c r="D24" s="114">
        <f>I24+M24+Q24+U24+Y24+AC24+AG24+AK24+AO24+AW24+AS24</f>
        <v>206</v>
      </c>
      <c r="E24" s="115">
        <f>J24+N24+R24+V24+Z24+AD24+AH24+AL24+AP24+AX24+AT24</f>
        <v>38</v>
      </c>
      <c r="F24" s="119">
        <f>COUNTA(H24,L24,P24,T24,X24,AB24,AF24,AJ24,AN24,AV24,AR24)</f>
        <v>4</v>
      </c>
      <c r="G24" s="224"/>
      <c r="H24" s="229"/>
      <c r="I24" s="226"/>
      <c r="J24" s="227"/>
      <c r="K24" s="228">
        <f>VLOOKUP(C24,'2'!$B$101:$H$575,3,FALSE)</f>
        <v>2.2881944444444444E-2</v>
      </c>
      <c r="L24" s="229">
        <f>VLOOKUP(C24,'2'!$B$101:$H$575,4,FALSE)</f>
        <v>54</v>
      </c>
      <c r="M24" s="226">
        <f>VLOOKUP(L24,Баллы!$A$2:$B$101,2)+N24/2</f>
        <v>39.5</v>
      </c>
      <c r="N24" s="230">
        <f>VLOOKUP(C24,'2'!$B$101:$H$575,6,FALSE)</f>
        <v>5</v>
      </c>
      <c r="O24" s="224"/>
      <c r="P24" s="229"/>
      <c r="Q24" s="226"/>
      <c r="R24" s="227"/>
      <c r="S24" s="228"/>
      <c r="T24" s="229"/>
      <c r="U24" s="226"/>
      <c r="V24" s="230"/>
      <c r="W24" s="231">
        <f>VLOOKUP(C24,'5'!$B$50:$H$423,3,FALSE)</f>
        <v>5.4224537037037036E-2</v>
      </c>
      <c r="X24" s="229">
        <f>VLOOKUP(C24,'5'!$B$50:$H$423,4,FALSE)</f>
        <v>44</v>
      </c>
      <c r="Y24" s="226">
        <f>VLOOKUP(X24,Баллы!$A$2:$B$101,2)+Z24/2</f>
        <v>52</v>
      </c>
      <c r="Z24" s="227">
        <f>VLOOKUP(C24,'5'!$B$50:$H$423,6,FALSE)</f>
        <v>10</v>
      </c>
      <c r="AA24" s="232"/>
      <c r="AB24" s="229"/>
      <c r="AC24" s="226"/>
      <c r="AD24" s="230"/>
      <c r="AE24" s="231"/>
      <c r="AF24" s="229"/>
      <c r="AG24" s="226"/>
      <c r="AH24" s="227"/>
      <c r="AI24" s="155">
        <f>VLOOKUP(C24,'8'!$B$6:$H$193,3,FALSE)</f>
        <v>7.4722222222222218E-2</v>
      </c>
      <c r="AJ24" s="123">
        <f>VLOOKUP(C24,'8'!$B$6:$H$193,4,FALSE)</f>
        <v>35</v>
      </c>
      <c r="AK24" s="139">
        <f>VLOOKUP(AJ24,Баллы!$A$2:$B$101,2)+AL24/2</f>
        <v>63.5</v>
      </c>
      <c r="AL24" s="124">
        <f>VLOOKUP(C24,'8'!$B$6:$H$193,6,FALSE)</f>
        <v>15</v>
      </c>
      <c r="AM24" s="155"/>
      <c r="AN24" s="123"/>
      <c r="AO24" s="139"/>
      <c r="AP24" s="124"/>
      <c r="AQ24" s="122"/>
      <c r="AR24" s="123"/>
      <c r="AS24" s="139"/>
      <c r="AT24" s="124"/>
      <c r="AU24" s="122">
        <f>VLOOKUP(C24,'11'!$B$9:$H$521,3,FALSE)</f>
        <v>3.5972222222222225E-2</v>
      </c>
      <c r="AV24" s="123">
        <f>VLOOKUP(C24,'11'!$B$9:$H$521,4,FALSE)</f>
        <v>44</v>
      </c>
      <c r="AW24" s="139">
        <f>VLOOKUP(AV24,Баллы!$A$2:$B$101,2)+AX24/2</f>
        <v>51</v>
      </c>
      <c r="AX24" s="124">
        <f>VLOOKUP(C24,'11'!$B$9:$H$521,6,FALSE)</f>
        <v>8</v>
      </c>
    </row>
    <row r="25" spans="1:50" ht="14.4" customHeight="1">
      <c r="A25" s="73">
        <f>IF(D25=0," ",RANK(D25,$D$3:$D$507,0))</f>
        <v>23</v>
      </c>
      <c r="B25" s="246">
        <v>23</v>
      </c>
      <c r="C25" s="108" t="s">
        <v>194</v>
      </c>
      <c r="D25" s="114">
        <f>I25+M25+Q25+U25+Y25+AC25+AG25+AK25+AO25+AW25+AS25</f>
        <v>200</v>
      </c>
      <c r="E25" s="115">
        <f>J25+N25+R25+V25+Z25+AD25+AH25+AL25+AP25+AX25+AT25</f>
        <v>56</v>
      </c>
      <c r="F25" s="119">
        <f>COUNTA(H25,L25,P25,T25,X25,AB25,AF25,AJ25,AN25,AV25,AR25)</f>
        <v>2</v>
      </c>
      <c r="G25" s="224"/>
      <c r="H25" s="229"/>
      <c r="I25" s="226"/>
      <c r="J25" s="227"/>
      <c r="K25" s="228"/>
      <c r="L25" s="229"/>
      <c r="M25" s="226"/>
      <c r="N25" s="230"/>
      <c r="O25" s="224"/>
      <c r="P25" s="229"/>
      <c r="Q25" s="226"/>
      <c r="R25" s="227"/>
      <c r="S25" s="228"/>
      <c r="T25" s="229"/>
      <c r="U25" s="226"/>
      <c r="V25" s="230"/>
      <c r="W25" s="231">
        <f>VLOOKUP(C25,'5'!$B$50:$H$423,3,FALSE)</f>
        <v>9.2523148148148146E-2</v>
      </c>
      <c r="X25" s="229">
        <f>VLOOKUP(C25,'5'!$B$50:$H$423,4,FALSE)</f>
        <v>7</v>
      </c>
      <c r="Y25" s="226">
        <f>VLOOKUP(X25,Баллы!$A$2:$B$101,2)+Z25/2</f>
        <v>99.5</v>
      </c>
      <c r="Z25" s="227">
        <f>VLOOKUP(C25,'5'!$B$50:$H$423,6,FALSE)</f>
        <v>25</v>
      </c>
      <c r="AA25" s="232"/>
      <c r="AB25" s="229"/>
      <c r="AC25" s="226"/>
      <c r="AD25" s="230"/>
      <c r="AE25" s="231"/>
      <c r="AF25" s="229"/>
      <c r="AG25" s="226"/>
      <c r="AH25" s="227"/>
      <c r="AI25" s="155"/>
      <c r="AJ25" s="123"/>
      <c r="AK25" s="139"/>
      <c r="AL25" s="124"/>
      <c r="AM25" s="155"/>
      <c r="AN25" s="123"/>
      <c r="AO25" s="139"/>
      <c r="AP25" s="124"/>
      <c r="AQ25" s="122"/>
      <c r="AR25" s="123"/>
      <c r="AS25" s="139"/>
      <c r="AT25" s="124"/>
      <c r="AU25" s="122">
        <f>VLOOKUP(C25,'11'!$B$9:$H$521,3,FALSE)</f>
        <v>0.10215277777777777</v>
      </c>
      <c r="AV25" s="123">
        <f>VLOOKUP(C25,'11'!$B$9:$H$521,4,FALSE)</f>
        <v>8</v>
      </c>
      <c r="AW25" s="139">
        <f>VLOOKUP(AV25,Баллы!$A$2:$B$101,2)+AX25/2</f>
        <v>100.5</v>
      </c>
      <c r="AX25" s="124">
        <f>VLOOKUP(C25,'11'!$B$9:$H$521,6,FALSE)</f>
        <v>31</v>
      </c>
    </row>
    <row r="26" spans="1:50" ht="14.4" customHeight="1">
      <c r="A26" s="73">
        <f>IF(D26=0," ",RANK(D26,$D$3:$D$507,0))</f>
        <v>24</v>
      </c>
      <c r="B26" s="246">
        <v>24</v>
      </c>
      <c r="C26" s="159" t="s">
        <v>173</v>
      </c>
      <c r="D26" s="114">
        <f>I26+M26+Q26+U26+Y26+AC26+AG26+AK26+AO26+AW26+AS26</f>
        <v>197</v>
      </c>
      <c r="E26" s="115">
        <f>J26+N26+R26+V26+Z26+AD26+AH26+AL26+AP26+AX26+AT26</f>
        <v>30</v>
      </c>
      <c r="F26" s="119">
        <f>COUNTA(H26,L26,P26,T26,X26,AB26,AF26,AJ26,AN26,AV26,AR26)</f>
        <v>2</v>
      </c>
      <c r="G26" s="224"/>
      <c r="H26" s="229"/>
      <c r="I26" s="226"/>
      <c r="J26" s="227"/>
      <c r="K26" s="228">
        <f>VLOOKUP(C26,'2'!$B$101:$H$575,3,FALSE)</f>
        <v>4.1874999999999996E-2</v>
      </c>
      <c r="L26" s="229">
        <f>VLOOKUP(C26,'2'!$B$101:$H$575,4,FALSE)</f>
        <v>4</v>
      </c>
      <c r="M26" s="226">
        <f>VLOOKUP(L26,Баллы!$A$2:$B$101,2)+N26/2</f>
        <v>100.5</v>
      </c>
      <c r="N26" s="230">
        <f>VLOOKUP(C26,'2'!$B$101:$H$575,6,FALSE)</f>
        <v>15</v>
      </c>
      <c r="O26" s="224"/>
      <c r="P26" s="229"/>
      <c r="Q26" s="226"/>
      <c r="R26" s="227"/>
      <c r="S26" s="228"/>
      <c r="T26" s="229"/>
      <c r="U26" s="226"/>
      <c r="V26" s="230"/>
      <c r="W26" s="231"/>
      <c r="X26" s="229"/>
      <c r="Y26" s="226"/>
      <c r="Z26" s="227"/>
      <c r="AA26" s="232"/>
      <c r="AB26" s="229"/>
      <c r="AC26" s="226"/>
      <c r="AD26" s="230"/>
      <c r="AE26" s="231"/>
      <c r="AF26" s="229"/>
      <c r="AG26" s="226"/>
      <c r="AH26" s="227"/>
      <c r="AI26" s="155"/>
      <c r="AJ26" s="123"/>
      <c r="AK26" s="139"/>
      <c r="AL26" s="124"/>
      <c r="AM26" s="155"/>
      <c r="AN26" s="123"/>
      <c r="AO26" s="139"/>
      <c r="AP26" s="124"/>
      <c r="AQ26" s="122"/>
      <c r="AR26" s="123"/>
      <c r="AS26" s="139"/>
      <c r="AT26" s="124"/>
      <c r="AU26" s="122">
        <f>VLOOKUP(C26,'11'!$B$9:$H$521,3,FALSE)</f>
        <v>4.7581018518518516E-2</v>
      </c>
      <c r="AV26" s="123">
        <f>VLOOKUP(C26,'11'!$B$9:$H$521,4,FALSE)</f>
        <v>6</v>
      </c>
      <c r="AW26" s="139">
        <f>VLOOKUP(AV26,Баллы!$A$2:$B$101,2)+AX26/2</f>
        <v>96.5</v>
      </c>
      <c r="AX26" s="124">
        <f>VLOOKUP(C26,'11'!$B$9:$H$521,6,FALSE)</f>
        <v>15</v>
      </c>
    </row>
    <row r="27" spans="1:50" ht="14.4" customHeight="1">
      <c r="A27" s="73">
        <f>IF(D27=0," ",RANK(D27,$D$3:$D$507,0))</f>
        <v>25</v>
      </c>
      <c r="B27" s="246">
        <v>25</v>
      </c>
      <c r="C27" s="105" t="s">
        <v>96</v>
      </c>
      <c r="D27" s="114">
        <f>I27+M27+Q27+U27+Y27+AC27+AG27+AK27+AO27+AW27+AS27</f>
        <v>184.5</v>
      </c>
      <c r="E27" s="115">
        <f>J27+N27+R27+V27+Z27+AD27+AH27+AL27+AP27+AX27+AT27</f>
        <v>41</v>
      </c>
      <c r="F27" s="119">
        <f>COUNTA(H27,L27,P27,T27,X27,AB27,AF27,AJ27,AN27,AV27,AR27)</f>
        <v>2</v>
      </c>
      <c r="G27" s="224"/>
      <c r="H27" s="229"/>
      <c r="I27" s="226"/>
      <c r="J27" s="227"/>
      <c r="K27" s="228"/>
      <c r="L27" s="229"/>
      <c r="M27" s="226"/>
      <c r="N27" s="230"/>
      <c r="O27" s="224"/>
      <c r="P27" s="229"/>
      <c r="Q27" s="226"/>
      <c r="R27" s="227"/>
      <c r="S27" s="228"/>
      <c r="T27" s="229"/>
      <c r="U27" s="226"/>
      <c r="V27" s="230"/>
      <c r="W27" s="231"/>
      <c r="X27" s="229"/>
      <c r="Y27" s="226"/>
      <c r="Z27" s="227"/>
      <c r="AA27" s="232">
        <f>VLOOKUP(C27,'6'!$B$8:$H$202,3,FALSE)</f>
        <v>6.6076388888888893E-2</v>
      </c>
      <c r="AB27" s="229">
        <f>VLOOKUP(C27,'6'!$B$8:$H$202,4,FALSE)</f>
        <v>9</v>
      </c>
      <c r="AC27" s="226">
        <f>VLOOKUP(AB27,Баллы!$A$2:$B$101,2)+AD27/2</f>
        <v>93</v>
      </c>
      <c r="AD27" s="230">
        <f>VLOOKUP(C27,'6'!$B$8:$H$202,6,FALSE)</f>
        <v>20</v>
      </c>
      <c r="AE27" s="231">
        <f>VLOOKUP(C27,'7'!$B$11:$H$105,3,FALSE)</f>
        <v>7.795138888888889E-2</v>
      </c>
      <c r="AF27" s="229">
        <f>VLOOKUP(C27,'7'!$B$11:$H$105,4,FALSE)</f>
        <v>10</v>
      </c>
      <c r="AG27" s="226">
        <f>VLOOKUP(AF27,Баллы!$A$2:$B$101,2)+AH27/2</f>
        <v>91.5</v>
      </c>
      <c r="AH27" s="227">
        <f>VLOOKUP(C27,'7'!$B$11:$H$105,6,FALSE)</f>
        <v>21</v>
      </c>
      <c r="AI27" s="155"/>
      <c r="AJ27" s="123"/>
      <c r="AK27" s="139"/>
      <c r="AL27" s="124"/>
      <c r="AM27" s="155"/>
      <c r="AN27" s="123"/>
      <c r="AO27" s="139"/>
      <c r="AP27" s="124"/>
      <c r="AQ27" s="122"/>
      <c r="AR27" s="123"/>
      <c r="AS27" s="139"/>
      <c r="AT27" s="124"/>
      <c r="AU27" s="122"/>
      <c r="AV27" s="123"/>
      <c r="AW27" s="139"/>
      <c r="AX27" s="124"/>
    </row>
    <row r="28" spans="1:50" ht="14.4" customHeight="1">
      <c r="A28" s="73">
        <f>IF(D28=0," ",RANK(D28,$D$3:$D$507,0))</f>
        <v>26</v>
      </c>
      <c r="B28" s="246">
        <v>26</v>
      </c>
      <c r="C28" s="160" t="s">
        <v>2621</v>
      </c>
      <c r="D28" s="114">
        <f>I28+M28+Q28+U28+Y28+AC28+AG28+AK28+AO28+AW28+AS28</f>
        <v>184</v>
      </c>
      <c r="E28" s="115">
        <f>J28+N28+R28+V28+Z28+AD28+AH28+AL28+AP28+AX28+AT28</f>
        <v>56</v>
      </c>
      <c r="F28" s="119">
        <f>COUNTA(H28,L28,P28,T28,X28,AB28,AF28,AJ28,AN28,AV28,AR28)</f>
        <v>2</v>
      </c>
      <c r="G28" s="224"/>
      <c r="H28" s="229"/>
      <c r="I28" s="226"/>
      <c r="J28" s="227"/>
      <c r="K28" s="228">
        <f>VLOOKUP(C28,'2'!$B$101:$H$575,3,FALSE)</f>
        <v>1.53125E-2</v>
      </c>
      <c r="L28" s="229">
        <f>VLOOKUP(C28,'2'!$B$101:$H$575,4,FALSE)</f>
        <v>5</v>
      </c>
      <c r="M28" s="226">
        <f>VLOOKUP(L28,Баллы!$A$2:$B$101,2)+N28/2</f>
        <v>93.5</v>
      </c>
      <c r="N28" s="230">
        <f>VLOOKUP(C28,'2'!$B$101:$H$575,6,FALSE)</f>
        <v>5</v>
      </c>
      <c r="O28" s="224"/>
      <c r="P28" s="229"/>
      <c r="Q28" s="226"/>
      <c r="R28" s="227"/>
      <c r="S28" s="228"/>
      <c r="T28" s="229"/>
      <c r="U28" s="226"/>
      <c r="V28" s="230"/>
      <c r="W28" s="231">
        <f>VLOOKUP(C28,'5'!$B$50:$H$423,3,FALSE)</f>
        <v>0.60951388888888891</v>
      </c>
      <c r="X28" s="229">
        <f>VLOOKUP(C28,'5'!$B$50:$H$423,4,FALSE)</f>
        <v>26</v>
      </c>
      <c r="Y28" s="226">
        <f>VLOOKUP(X28,Баллы!$A$2:$B$101,2)+Z28/2</f>
        <v>90.5</v>
      </c>
      <c r="Z28" s="227">
        <f>VLOOKUP(C28,'5'!$B$50:$H$423,6,FALSE)</f>
        <v>51</v>
      </c>
      <c r="AA28" s="232"/>
      <c r="AB28" s="229"/>
      <c r="AC28" s="226"/>
      <c r="AD28" s="230"/>
      <c r="AE28" s="231"/>
      <c r="AF28" s="229"/>
      <c r="AG28" s="226"/>
      <c r="AH28" s="227"/>
      <c r="AI28" s="155"/>
      <c r="AJ28" s="123"/>
      <c r="AK28" s="139"/>
      <c r="AL28" s="124"/>
      <c r="AM28" s="155"/>
      <c r="AN28" s="123"/>
      <c r="AO28" s="139"/>
      <c r="AP28" s="124"/>
      <c r="AQ28" s="122"/>
      <c r="AR28" s="123"/>
      <c r="AS28" s="139"/>
      <c r="AT28" s="124"/>
      <c r="AU28" s="122"/>
      <c r="AV28" s="123"/>
      <c r="AW28" s="139"/>
      <c r="AX28" s="124"/>
    </row>
    <row r="29" spans="1:50" ht="14.4" customHeight="1">
      <c r="A29" s="73">
        <f>IF(D29=0," ",RANK(D29,$D$3:$D$507,0))</f>
        <v>27</v>
      </c>
      <c r="B29" s="246">
        <v>27</v>
      </c>
      <c r="C29" s="159" t="s">
        <v>309</v>
      </c>
      <c r="D29" s="114">
        <f>I29+M29+Q29+U29+Y29+AC29+AG29+AK29+AO29+AW29+AS29</f>
        <v>182</v>
      </c>
      <c r="E29" s="115">
        <f>J29+N29+R29+V29+Z29+AD29+AH29+AL29+AP29+AX29+AT29</f>
        <v>76</v>
      </c>
      <c r="F29" s="119">
        <f>COUNTA(H29,L29,P29,T29,X29,AB29,AF29,AJ29,AN29,AV29,AR29)</f>
        <v>3</v>
      </c>
      <c r="G29" s="224"/>
      <c r="H29" s="229"/>
      <c r="I29" s="226"/>
      <c r="J29" s="227"/>
      <c r="K29" s="228">
        <f>VLOOKUP(C29,'2'!$B$101:$H$575,3,FALSE)</f>
        <v>0.14887731481481481</v>
      </c>
      <c r="L29" s="229">
        <f>VLOOKUP(C29,'2'!$B$101:$H$575,4,FALSE)</f>
        <v>45</v>
      </c>
      <c r="M29" s="226">
        <f>VLOOKUP(L29,Баллы!$A$2:$B$101,2)+N29/2</f>
        <v>61</v>
      </c>
      <c r="N29" s="230">
        <f>VLOOKUP(C29,'2'!$B$101:$H$575,6,FALSE)</f>
        <v>30</v>
      </c>
      <c r="O29" s="224"/>
      <c r="P29" s="229"/>
      <c r="Q29" s="226"/>
      <c r="R29" s="227"/>
      <c r="S29" s="228"/>
      <c r="T29" s="229"/>
      <c r="U29" s="226"/>
      <c r="V29" s="230"/>
      <c r="W29" s="231"/>
      <c r="X29" s="229"/>
      <c r="Y29" s="226"/>
      <c r="Z29" s="227"/>
      <c r="AA29" s="232"/>
      <c r="AB29" s="229"/>
      <c r="AC29" s="226"/>
      <c r="AD29" s="230"/>
      <c r="AE29" s="231"/>
      <c r="AF29" s="229"/>
      <c r="AG29" s="226"/>
      <c r="AH29" s="227"/>
      <c r="AI29" s="155">
        <f>VLOOKUP(C29,'8'!$B$6:$H$193,3,FALSE)</f>
        <v>6.6875000000000004E-2</v>
      </c>
      <c r="AJ29" s="123">
        <f>VLOOKUP(C29,'8'!$B$6:$H$193,4,FALSE)</f>
        <v>27</v>
      </c>
      <c r="AK29" s="139">
        <f>VLOOKUP(AJ29,Баллы!$A$2:$B$101,2)+AL29/2</f>
        <v>71.5</v>
      </c>
      <c r="AL29" s="124">
        <f>VLOOKUP(C29,'8'!$B$6:$H$193,6,FALSE)</f>
        <v>15</v>
      </c>
      <c r="AM29" s="155"/>
      <c r="AN29" s="123"/>
      <c r="AO29" s="139"/>
      <c r="AP29" s="124"/>
      <c r="AQ29" s="122"/>
      <c r="AR29" s="123"/>
      <c r="AS29" s="139"/>
      <c r="AT29" s="124"/>
      <c r="AU29" s="122">
        <f>VLOOKUP(C29,'11'!$B$9:$H$521,3,FALSE)</f>
        <v>0.14940972222222224</v>
      </c>
      <c r="AV29" s="123">
        <f>VLOOKUP(C29,'11'!$B$9:$H$521,4,FALSE)</f>
        <v>57</v>
      </c>
      <c r="AW29" s="139">
        <f>VLOOKUP(AV29,Баллы!$A$2:$B$101,2)+AX29/2</f>
        <v>49.5</v>
      </c>
      <c r="AX29" s="124">
        <f>VLOOKUP(C29,'11'!$B$9:$H$521,6,FALSE)</f>
        <v>31</v>
      </c>
    </row>
    <row r="30" spans="1:50" ht="14.4" customHeight="1">
      <c r="A30" s="73">
        <f>IF(D30=0," ",RANK(D30,$D$3:$D$507,0))</f>
        <v>28</v>
      </c>
      <c r="B30" s="246">
        <v>28</v>
      </c>
      <c r="C30" s="159" t="s">
        <v>344</v>
      </c>
      <c r="D30" s="114">
        <f>I30+M30+Q30+U30+Y30+AC30+AG30+AK30+AO30+AW30+AS30</f>
        <v>180.5</v>
      </c>
      <c r="E30" s="115">
        <f>J30+N30+R30+V30+Z30+AD30+AH30+AL30+AP30+AX30+AT30</f>
        <v>111</v>
      </c>
      <c r="F30" s="119">
        <f>COUNTA(H30,L30,P30,T30,X30,AB30,AF30,AJ30,AN30,AV30,AR30)</f>
        <v>5</v>
      </c>
      <c r="G30" s="224">
        <f>VLOOKUP(C30,'1'!$B$46:$H$384,3,FALSE)</f>
        <v>4.4155092592592593E-2</v>
      </c>
      <c r="H30" s="229">
        <f>VLOOKUP(C30,'1'!$B$46:$H$384,4,FALSE)</f>
        <v>110</v>
      </c>
      <c r="I30" s="226">
        <f>VLOOKUP(H30,Баллы!$A$2:$B$101,2)+J30/2</f>
        <v>6</v>
      </c>
      <c r="J30" s="227">
        <f>VLOOKUP(C30,'1'!$B$46:$H$384,6,FALSE)</f>
        <v>10</v>
      </c>
      <c r="K30" s="228">
        <f>VLOOKUP(C30,'2'!$B$101:$H$575,3,FALSE)</f>
        <v>0.15565972222222221</v>
      </c>
      <c r="L30" s="229">
        <f>VLOOKUP(C30,'2'!$B$101:$H$575,4,FALSE)</f>
        <v>49</v>
      </c>
      <c r="M30" s="226">
        <f>VLOOKUP(L30,Баллы!$A$2:$B$101,2)+N30/2</f>
        <v>57</v>
      </c>
      <c r="N30" s="230">
        <f>VLOOKUP(C30,'2'!$B$101:$H$575,6,FALSE)</f>
        <v>30</v>
      </c>
      <c r="O30" s="224"/>
      <c r="P30" s="229"/>
      <c r="Q30" s="226"/>
      <c r="R30" s="227"/>
      <c r="S30" s="228"/>
      <c r="T30" s="229"/>
      <c r="U30" s="226"/>
      <c r="V30" s="230"/>
      <c r="W30" s="231">
        <f>VLOOKUP(C30,'5'!$B$50:$H$423,3,FALSE)</f>
        <v>0.16353009259259257</v>
      </c>
      <c r="X30" s="229">
        <f>VLOOKUP(C30,'5'!$B$50:$H$423,4,FALSE)</f>
        <v>89</v>
      </c>
      <c r="Y30" s="226">
        <f>VLOOKUP(X30,Баллы!$A$2:$B$101,2)+Z30/2</f>
        <v>14.5</v>
      </c>
      <c r="Z30" s="227">
        <f>VLOOKUP(C30,'5'!$B$50:$H$423,6,FALSE)</f>
        <v>25</v>
      </c>
      <c r="AA30" s="232"/>
      <c r="AB30" s="229"/>
      <c r="AC30" s="226"/>
      <c r="AD30" s="230"/>
      <c r="AE30" s="231"/>
      <c r="AF30" s="229"/>
      <c r="AG30" s="226"/>
      <c r="AH30" s="227"/>
      <c r="AI30" s="155">
        <f>VLOOKUP(C30,'8'!$B$6:$H$193,3,FALSE)</f>
        <v>8.7222222222222229E-2</v>
      </c>
      <c r="AJ30" s="123">
        <f>VLOOKUP(C30,'8'!$B$6:$H$193,4,FALSE)</f>
        <v>37</v>
      </c>
      <c r="AK30" s="139">
        <f>VLOOKUP(AJ30,Баллы!$A$2:$B$101,2)+AL30/2</f>
        <v>61.5</v>
      </c>
      <c r="AL30" s="124">
        <f>VLOOKUP(C30,'8'!$B$6:$H$193,6,FALSE)</f>
        <v>15</v>
      </c>
      <c r="AM30" s="155"/>
      <c r="AN30" s="123"/>
      <c r="AO30" s="139"/>
      <c r="AP30" s="124"/>
      <c r="AQ30" s="122"/>
      <c r="AR30" s="123"/>
      <c r="AS30" s="139"/>
      <c r="AT30" s="124"/>
      <c r="AU30" s="122">
        <f>VLOOKUP(C30,'11'!$B$9:$H$521,3,FALSE)</f>
        <v>0.16719907407407408</v>
      </c>
      <c r="AV30" s="123">
        <f>VLOOKUP(C30,'11'!$B$9:$H$521,4,FALSE)</f>
        <v>65</v>
      </c>
      <c r="AW30" s="139">
        <f>VLOOKUP(AV30,Баллы!$A$2:$B$101,2)+AX30/2</f>
        <v>41.5</v>
      </c>
      <c r="AX30" s="124">
        <f>VLOOKUP(C30,'11'!$B$9:$H$521,6,FALSE)</f>
        <v>31</v>
      </c>
    </row>
    <row r="31" spans="1:50" ht="14.4" customHeight="1">
      <c r="A31" s="73">
        <f>IF(D31=0," ",RANK(D31,$D$3:$D$507,0))</f>
        <v>29</v>
      </c>
      <c r="B31" s="246">
        <v>29</v>
      </c>
      <c r="C31" s="117" t="s">
        <v>190</v>
      </c>
      <c r="D31" s="114">
        <f>I31+M31+Q31+U31+Y31+AC31+AG31+AK31+AO31+AW31+AS31</f>
        <v>180</v>
      </c>
      <c r="E31" s="115">
        <f>J31+N31+R31+V31+Z31+AD31+AH31+AL31+AP31+AX31+AT31</f>
        <v>160</v>
      </c>
      <c r="F31" s="119">
        <f>COUNTA(H31,L31,P31,T31,X31,AB31,AF31,AJ31,AN31,AV31,AR31)</f>
        <v>1</v>
      </c>
      <c r="G31" s="224"/>
      <c r="H31" s="229"/>
      <c r="I31" s="226"/>
      <c r="J31" s="227"/>
      <c r="K31" s="228"/>
      <c r="L31" s="229"/>
      <c r="M31" s="226"/>
      <c r="N31" s="230"/>
      <c r="O31" s="224"/>
      <c r="P31" s="229"/>
      <c r="Q31" s="226"/>
      <c r="R31" s="227"/>
      <c r="S31" s="228"/>
      <c r="T31" s="229"/>
      <c r="U31" s="226"/>
      <c r="V31" s="230"/>
      <c r="W31" s="231">
        <f>VLOOKUP(C31,'5'!$B$50:$H$423,3,FALSE)</f>
        <v>0.88744212962962965</v>
      </c>
      <c r="X31" s="229">
        <f>VLOOKUP(C31,'5'!$B$50:$H$423,4,FALSE)</f>
        <v>1</v>
      </c>
      <c r="Y31" s="226">
        <f>VLOOKUP(X31,Баллы!$A$2:$B$101,2)+Z31/2</f>
        <v>180</v>
      </c>
      <c r="Z31" s="227">
        <f>VLOOKUP(C31,'5'!$B$50:$H$423,6,FALSE)</f>
        <v>160</v>
      </c>
      <c r="AA31" s="232"/>
      <c r="AB31" s="229"/>
      <c r="AC31" s="226"/>
      <c r="AD31" s="230"/>
      <c r="AE31" s="231"/>
      <c r="AF31" s="229"/>
      <c r="AG31" s="226"/>
      <c r="AH31" s="227"/>
      <c r="AI31" s="155"/>
      <c r="AJ31" s="123"/>
      <c r="AK31" s="139"/>
      <c r="AL31" s="124"/>
      <c r="AM31" s="155"/>
      <c r="AN31" s="123"/>
      <c r="AO31" s="139"/>
      <c r="AP31" s="124"/>
      <c r="AQ31" s="122"/>
      <c r="AR31" s="123"/>
      <c r="AS31" s="139"/>
      <c r="AT31" s="124"/>
      <c r="AU31" s="122"/>
      <c r="AV31" s="123"/>
      <c r="AW31" s="139"/>
      <c r="AX31" s="124"/>
    </row>
    <row r="32" spans="1:50" ht="14.4" customHeight="1">
      <c r="A32" s="73">
        <f>IF(D32=0," ",RANK(D32,$D$3:$D$507,0))</f>
        <v>30</v>
      </c>
      <c r="B32" s="246">
        <v>30</v>
      </c>
      <c r="C32" s="105" t="s">
        <v>84</v>
      </c>
      <c r="D32" s="114">
        <f>I32+M32+Q32+U32+Y32+AC32+AG32+AK32+AO32+AW32+AS32</f>
        <v>178.5</v>
      </c>
      <c r="E32" s="115">
        <f>J32+N32+R32+V32+Z32+AD32+AH32+AL32+AP32+AX32+AT32</f>
        <v>35</v>
      </c>
      <c r="F32" s="119">
        <f>COUNTA(H32,L32,P32,T32,X32,AB32,AF32,AJ32,AN32,AV32,AR32)</f>
        <v>2</v>
      </c>
      <c r="G32" s="224"/>
      <c r="H32" s="229"/>
      <c r="I32" s="226"/>
      <c r="J32" s="227"/>
      <c r="K32" s="228"/>
      <c r="L32" s="229"/>
      <c r="M32" s="226"/>
      <c r="N32" s="230"/>
      <c r="O32" s="224"/>
      <c r="P32" s="229"/>
      <c r="Q32" s="226"/>
      <c r="R32" s="227"/>
      <c r="S32" s="228"/>
      <c r="T32" s="229"/>
      <c r="U32" s="226"/>
      <c r="V32" s="230"/>
      <c r="W32" s="231"/>
      <c r="X32" s="229"/>
      <c r="Y32" s="226"/>
      <c r="Z32" s="227"/>
      <c r="AA32" s="232">
        <f>VLOOKUP(C32,'6'!$B$8:$H$202,3,FALSE)</f>
        <v>7.7986111111111103E-2</v>
      </c>
      <c r="AB32" s="229">
        <f>VLOOKUP(C32,'6'!$B$8:$H$202,4,FALSE)</f>
        <v>21</v>
      </c>
      <c r="AC32" s="226">
        <f>VLOOKUP(AB32,Баллы!$A$2:$B$101,2)+AD32/2</f>
        <v>80</v>
      </c>
      <c r="AD32" s="230">
        <f>VLOOKUP(C32,'6'!$B$8:$H$202,6,FALSE)</f>
        <v>20</v>
      </c>
      <c r="AE32" s="231"/>
      <c r="AF32" s="229"/>
      <c r="AG32" s="226"/>
      <c r="AH32" s="227"/>
      <c r="AI32" s="155"/>
      <c r="AJ32" s="123"/>
      <c r="AK32" s="139"/>
      <c r="AL32" s="124"/>
      <c r="AM32" s="155"/>
      <c r="AN32" s="123"/>
      <c r="AO32" s="139"/>
      <c r="AP32" s="124"/>
      <c r="AQ32" s="122"/>
      <c r="AR32" s="123"/>
      <c r="AS32" s="139"/>
      <c r="AT32" s="124"/>
      <c r="AU32" s="122">
        <f>VLOOKUP(C32,'11'!$B$9:$H$521,3,FALSE)</f>
        <v>4.6435185185185184E-2</v>
      </c>
      <c r="AV32" s="123">
        <f>VLOOKUP(C32,'11'!$B$9:$H$521,4,FALSE)</f>
        <v>5</v>
      </c>
      <c r="AW32" s="139">
        <f>VLOOKUP(AV32,Баллы!$A$2:$B$101,2)+AX32/2</f>
        <v>98.5</v>
      </c>
      <c r="AX32" s="124">
        <f>VLOOKUP(C32,'11'!$B$9:$H$521,6,FALSE)</f>
        <v>15</v>
      </c>
    </row>
    <row r="33" spans="1:50" ht="14.4" customHeight="1">
      <c r="A33" s="73">
        <f>IF(D33=0," ",RANK(D33,$D$3:$D$507,0))</f>
        <v>31</v>
      </c>
      <c r="B33" s="246">
        <v>31</v>
      </c>
      <c r="C33" s="159" t="s">
        <v>227</v>
      </c>
      <c r="D33" s="114">
        <f>I33+M33+Q33+U33+Y33+AC33+AG33+AK33+AO33+AW33+AS33</f>
        <v>178</v>
      </c>
      <c r="E33" s="115">
        <f>J33+N33+R33+V33+Z33+AD33+AH33+AL33+AP33+AX33+AT33</f>
        <v>56</v>
      </c>
      <c r="F33" s="119">
        <f>COUNTA(H33,L33,P33,T33,X33,AB33,AF33,AJ33,AN33,AV33,AR33)</f>
        <v>2</v>
      </c>
      <c r="G33" s="224"/>
      <c r="H33" s="229"/>
      <c r="I33" s="226"/>
      <c r="J33" s="227"/>
      <c r="K33" s="228">
        <f>VLOOKUP(C33,'2'!$B$101:$H$575,3,FALSE)</f>
        <v>1.6562500000000001E-2</v>
      </c>
      <c r="L33" s="229">
        <f>VLOOKUP(C33,'2'!$B$101:$H$575,4,FALSE)</f>
        <v>8</v>
      </c>
      <c r="M33" s="226">
        <f>VLOOKUP(L33,Баллы!$A$2:$B$101,2)+N33/2</f>
        <v>87.5</v>
      </c>
      <c r="N33" s="230">
        <f>VLOOKUP(C33,'2'!$B$101:$H$575,6,FALSE)</f>
        <v>5</v>
      </c>
      <c r="O33" s="224"/>
      <c r="P33" s="229"/>
      <c r="Q33" s="226"/>
      <c r="R33" s="227"/>
      <c r="S33" s="228"/>
      <c r="T33" s="229"/>
      <c r="U33" s="226"/>
      <c r="V33" s="230"/>
      <c r="W33" s="231">
        <f>VLOOKUP(C33,'5'!$B$50:$H$423,3,FALSE)</f>
        <v>0.60951388888888891</v>
      </c>
      <c r="X33" s="229">
        <f>VLOOKUP(C33,'5'!$B$50:$H$423,4,FALSE)</f>
        <v>26</v>
      </c>
      <c r="Y33" s="226">
        <f>VLOOKUP(X33,Баллы!$A$2:$B$101,2)+Z33/2</f>
        <v>90.5</v>
      </c>
      <c r="Z33" s="227">
        <f>VLOOKUP(C33,'5'!$B$50:$H$423,6,FALSE)</f>
        <v>51</v>
      </c>
      <c r="AA33" s="232"/>
      <c r="AB33" s="229"/>
      <c r="AC33" s="226"/>
      <c r="AD33" s="230"/>
      <c r="AE33" s="231"/>
      <c r="AF33" s="229"/>
      <c r="AG33" s="226"/>
      <c r="AH33" s="227"/>
      <c r="AI33" s="155"/>
      <c r="AJ33" s="123"/>
      <c r="AK33" s="139"/>
      <c r="AL33" s="124"/>
      <c r="AM33" s="155"/>
      <c r="AN33" s="123"/>
      <c r="AO33" s="139"/>
      <c r="AP33" s="124"/>
      <c r="AQ33" s="122"/>
      <c r="AR33" s="123"/>
      <c r="AS33" s="139"/>
      <c r="AT33" s="124"/>
      <c r="AU33" s="122"/>
      <c r="AV33" s="123"/>
      <c r="AW33" s="139"/>
      <c r="AX33" s="124"/>
    </row>
    <row r="34" spans="1:50" ht="14.4" customHeight="1">
      <c r="A34" s="73">
        <f>IF(D34=0," ",RANK(D34,$D$3:$D$507,0))</f>
        <v>32</v>
      </c>
      <c r="B34" s="246">
        <v>32</v>
      </c>
      <c r="C34" s="159" t="s">
        <v>298</v>
      </c>
      <c r="D34" s="114">
        <f>I34+M34+Q34+U34+Y34+AC34+AG34+AK34+AO34+AW34+AS34</f>
        <v>175.5</v>
      </c>
      <c r="E34" s="115">
        <f>J34+N34+R34+V34+Z34+AD34+AH34+AL34+AP34+AX34+AT34</f>
        <v>55</v>
      </c>
      <c r="F34" s="119">
        <f>COUNTA(H34,L34,P34,T34,X34,AB34,AF34,AJ34,AN34,AV34,AR34)</f>
        <v>2</v>
      </c>
      <c r="G34" s="224"/>
      <c r="H34" s="229"/>
      <c r="I34" s="226"/>
      <c r="J34" s="227"/>
      <c r="K34" s="228">
        <f>VLOOKUP(C34,'2'!$B$101:$H$575,3,FALSE)</f>
        <v>0.11079861111111111</v>
      </c>
      <c r="L34" s="229">
        <f>VLOOKUP(C34,'2'!$B$101:$H$575,4,FALSE)</f>
        <v>12</v>
      </c>
      <c r="M34" s="226">
        <f>VLOOKUP(L34,Баллы!$A$2:$B$101,2)+N34/2</f>
        <v>94</v>
      </c>
      <c r="N34" s="230">
        <f>VLOOKUP(C34,'2'!$B$101:$H$575,6,FALSE)</f>
        <v>30</v>
      </c>
      <c r="O34" s="224"/>
      <c r="P34" s="229"/>
      <c r="Q34" s="226"/>
      <c r="R34" s="227"/>
      <c r="S34" s="228"/>
      <c r="T34" s="229"/>
      <c r="U34" s="226"/>
      <c r="V34" s="230"/>
      <c r="W34" s="231">
        <f>VLOOKUP(C34,'5'!$B$50:$H$423,3,FALSE)</f>
        <v>0.10724537037037037</v>
      </c>
      <c r="X34" s="229">
        <f>VLOOKUP(C34,'5'!$B$50:$H$423,4,FALSE)</f>
        <v>22</v>
      </c>
      <c r="Y34" s="226">
        <f>VLOOKUP(X34,Баллы!$A$2:$B$101,2)+Z34/2</f>
        <v>81.5</v>
      </c>
      <c r="Z34" s="227">
        <f>VLOOKUP(C34,'5'!$B$50:$H$423,6,FALSE)</f>
        <v>25</v>
      </c>
      <c r="AA34" s="232"/>
      <c r="AB34" s="229"/>
      <c r="AC34" s="226"/>
      <c r="AD34" s="230"/>
      <c r="AE34" s="231"/>
      <c r="AF34" s="229"/>
      <c r="AG34" s="226"/>
      <c r="AH34" s="227"/>
      <c r="AI34" s="155"/>
      <c r="AJ34" s="123"/>
      <c r="AK34" s="139"/>
      <c r="AL34" s="124"/>
      <c r="AM34" s="155"/>
      <c r="AN34" s="123"/>
      <c r="AO34" s="139"/>
      <c r="AP34" s="124"/>
      <c r="AQ34" s="122"/>
      <c r="AR34" s="123"/>
      <c r="AS34" s="139"/>
      <c r="AT34" s="124"/>
      <c r="AU34" s="122"/>
      <c r="AV34" s="123"/>
      <c r="AW34" s="139"/>
      <c r="AX34" s="124"/>
    </row>
    <row r="35" spans="1:50" ht="14.4" customHeight="1">
      <c r="A35" s="73">
        <f>IF(D35=0," ",RANK(D35,$D$3:$D$507,0))</f>
        <v>33</v>
      </c>
      <c r="B35" s="246">
        <v>33</v>
      </c>
      <c r="C35" s="159" t="s">
        <v>992</v>
      </c>
      <c r="D35" s="114">
        <f>I35+M35+Q35+U35+Y35+AC35+AG35+AK35+AO35+AW35+AS35</f>
        <v>173</v>
      </c>
      <c r="E35" s="115">
        <f>J35+N35+R35+V35+Z35+AD35+AH35+AL35+AP35+AX35+AT35</f>
        <v>50</v>
      </c>
      <c r="F35" s="119">
        <f>COUNTA(H35,L35,P35,T35,X35,AB35,AF35,AJ35,AN35,AV35,AR35)</f>
        <v>2</v>
      </c>
      <c r="G35" s="224"/>
      <c r="H35" s="229"/>
      <c r="I35" s="226"/>
      <c r="J35" s="227"/>
      <c r="K35" s="228">
        <f>VLOOKUP(C35,'2'!$B$101:$H$575,3,FALSE)</f>
        <v>0.11114583333333333</v>
      </c>
      <c r="L35" s="229">
        <f>VLOOKUP(C35,'2'!$B$101:$H$575,4,FALSE)</f>
        <v>13</v>
      </c>
      <c r="M35" s="226">
        <f>VLOOKUP(L35,Баллы!$A$2:$B$101,2)+N35/2</f>
        <v>93</v>
      </c>
      <c r="N35" s="230">
        <f>VLOOKUP(C35,'2'!$B$101:$H$575,6,FALSE)</f>
        <v>30</v>
      </c>
      <c r="O35" s="224"/>
      <c r="P35" s="229"/>
      <c r="Q35" s="226"/>
      <c r="R35" s="227"/>
      <c r="S35" s="228">
        <f>VLOOKUP(C35,'4'!$B$2:$I$1053,3,FALSE)</f>
        <v>6.8182870370370366E-2</v>
      </c>
      <c r="T35" s="225">
        <f>VLOOKUP(C35,'4'!$B$2:$I$1053,4,FALSE)</f>
        <v>21</v>
      </c>
      <c r="U35" s="226">
        <f>VLOOKUP(T35,Баллы!$A$2:$B$101,2)+V35/2</f>
        <v>80</v>
      </c>
      <c r="V35" s="230">
        <f>VLOOKUP(C35,'4'!$B$2:$I$1053,6,FALSE)</f>
        <v>20</v>
      </c>
      <c r="W35" s="231"/>
      <c r="X35" s="229"/>
      <c r="Y35" s="226"/>
      <c r="Z35" s="227"/>
      <c r="AA35" s="232"/>
      <c r="AB35" s="229"/>
      <c r="AC35" s="226"/>
      <c r="AD35" s="230"/>
      <c r="AE35" s="231"/>
      <c r="AF35" s="229"/>
      <c r="AG35" s="226"/>
      <c r="AH35" s="227"/>
      <c r="AI35" s="155"/>
      <c r="AJ35" s="123"/>
      <c r="AK35" s="139"/>
      <c r="AL35" s="124"/>
      <c r="AM35" s="155"/>
      <c r="AN35" s="123"/>
      <c r="AO35" s="139"/>
      <c r="AP35" s="124"/>
      <c r="AQ35" s="122"/>
      <c r="AR35" s="123"/>
      <c r="AS35" s="139"/>
      <c r="AT35" s="124"/>
      <c r="AU35" s="122"/>
      <c r="AV35" s="123"/>
      <c r="AW35" s="139"/>
      <c r="AX35" s="124"/>
    </row>
    <row r="36" spans="1:50" ht="14.4" customHeight="1">
      <c r="A36" s="73">
        <f>IF(D36=0," ",RANK(D36,$D$3:$D$507,0))</f>
        <v>34</v>
      </c>
      <c r="B36" s="246">
        <v>34</v>
      </c>
      <c r="C36" s="104" t="s">
        <v>2735</v>
      </c>
      <c r="D36" s="114">
        <f>I36+M36+Q36+U36+Y36+AC36+AG36+AK36+AO36+AW36+AS36</f>
        <v>166</v>
      </c>
      <c r="E36" s="115">
        <f>J36+N36+R36+V36+Z36+AD36+AH36+AL36+AP36+AX36+AT36</f>
        <v>30</v>
      </c>
      <c r="F36" s="119">
        <f>COUNTA(H36,L36,P36,T36,X36,AB36,AF36,AJ36,AN36,AV36,AR36)</f>
        <v>2</v>
      </c>
      <c r="G36" s="224"/>
      <c r="H36" s="229"/>
      <c r="I36" s="226"/>
      <c r="J36" s="227"/>
      <c r="K36" s="228"/>
      <c r="L36" s="229"/>
      <c r="M36" s="226"/>
      <c r="N36" s="230"/>
      <c r="O36" s="224"/>
      <c r="P36" s="229"/>
      <c r="Q36" s="226"/>
      <c r="R36" s="227"/>
      <c r="S36" s="228"/>
      <c r="T36" s="229"/>
      <c r="U36" s="226"/>
      <c r="V36" s="230"/>
      <c r="W36" s="231"/>
      <c r="X36" s="229"/>
      <c r="Y36" s="226"/>
      <c r="Z36" s="227"/>
      <c r="AA36" s="232"/>
      <c r="AB36" s="229"/>
      <c r="AC36" s="226"/>
      <c r="AD36" s="230"/>
      <c r="AE36" s="231"/>
      <c r="AF36" s="229"/>
      <c r="AG36" s="226"/>
      <c r="AH36" s="227"/>
      <c r="AI36" s="155">
        <f>VLOOKUP(C36,'8'!$B$6:$H$193,3,FALSE)</f>
        <v>5.5682870370370369E-2</v>
      </c>
      <c r="AJ36" s="123">
        <f>VLOOKUP(C36,'8'!$B$6:$H$193,4,FALSE)</f>
        <v>12</v>
      </c>
      <c r="AK36" s="139">
        <f>VLOOKUP(AJ36,Баллы!$A$2:$B$101,2)+AL36/2</f>
        <v>86.5</v>
      </c>
      <c r="AL36" s="124">
        <f>VLOOKUP(C36,'8'!$B$6:$H$193,6,FALSE)</f>
        <v>15</v>
      </c>
      <c r="AM36" s="155"/>
      <c r="AN36" s="123"/>
      <c r="AO36" s="139"/>
      <c r="AP36" s="124"/>
      <c r="AQ36" s="122"/>
      <c r="AR36" s="123"/>
      <c r="AS36" s="139"/>
      <c r="AT36" s="124"/>
      <c r="AU36" s="122">
        <f>VLOOKUP(C36,'11'!$B$9:$H$521,3,FALSE)</f>
        <v>5.2361111111111108E-2</v>
      </c>
      <c r="AV36" s="123">
        <f>VLOOKUP(C36,'11'!$B$9:$H$521,4,FALSE)</f>
        <v>19</v>
      </c>
      <c r="AW36" s="139">
        <f>VLOOKUP(AV36,Баллы!$A$2:$B$101,2)+AX36/2</f>
        <v>79.5</v>
      </c>
      <c r="AX36" s="124">
        <f>VLOOKUP(C36,'11'!$B$9:$H$521,6,FALSE)</f>
        <v>15</v>
      </c>
    </row>
    <row r="37" spans="1:50" ht="14.4" customHeight="1">
      <c r="A37" s="73">
        <f>IF(D37=0," ",RANK(D37,$D$3:$D$507,0))</f>
        <v>35</v>
      </c>
      <c r="B37" s="246">
        <v>35</v>
      </c>
      <c r="C37" s="162" t="s">
        <v>2570</v>
      </c>
      <c r="D37" s="114">
        <f>I37+M37+Q37+U37+Y37+AC37+AG37+AK37+AO37+AW37+AS37</f>
        <v>165.5</v>
      </c>
      <c r="E37" s="115">
        <f>J37+N37+R37+V37+Z37+AD37+AH37+AL37+AP37+AX37+AT37</f>
        <v>45</v>
      </c>
      <c r="F37" s="119">
        <f>COUNTA(H37,L37,P37,T37,X37,AB37,AF37,AJ37,AN37,AV37,AR37)</f>
        <v>2</v>
      </c>
      <c r="G37" s="224"/>
      <c r="H37" s="229"/>
      <c r="I37" s="226"/>
      <c r="J37" s="227"/>
      <c r="K37" s="228"/>
      <c r="L37" s="229"/>
      <c r="M37" s="226"/>
      <c r="N37" s="230"/>
      <c r="O37" s="224"/>
      <c r="P37" s="229"/>
      <c r="Q37" s="226"/>
      <c r="R37" s="227"/>
      <c r="S37" s="228">
        <f>VLOOKUP(C37,'4'!$B$2:$I$1053,3,FALSE)</f>
        <v>7.0347222222222228E-2</v>
      </c>
      <c r="T37" s="225">
        <f>VLOOKUP(C37,'4'!$B$2:$I$1053,4,FALSE)</f>
        <v>26</v>
      </c>
      <c r="U37" s="226">
        <f>VLOOKUP(T37,Баллы!$A$2:$B$101,2)+V37/2</f>
        <v>75</v>
      </c>
      <c r="V37" s="230">
        <f>VLOOKUP(C37,'4'!$B$2:$I$1053,6,FALSE)</f>
        <v>20</v>
      </c>
      <c r="W37" s="231"/>
      <c r="X37" s="229"/>
      <c r="Y37" s="226"/>
      <c r="Z37" s="227"/>
      <c r="AA37" s="232"/>
      <c r="AB37" s="229"/>
      <c r="AC37" s="226"/>
      <c r="AD37" s="230"/>
      <c r="AE37" s="231"/>
      <c r="AF37" s="229"/>
      <c r="AG37" s="226"/>
      <c r="AH37" s="227"/>
      <c r="AI37" s="155"/>
      <c r="AJ37" s="123"/>
      <c r="AK37" s="139"/>
      <c r="AL37" s="124"/>
      <c r="AM37" s="155">
        <f>VLOOKUP(C37,'9'!$B$2:$H$1187,3,FALSE)</f>
        <v>8.4826388888888896E-2</v>
      </c>
      <c r="AN37" s="123">
        <f>VLOOKUP(C37,'9'!$B$2:$H$1187,4,FALSE)</f>
        <v>13</v>
      </c>
      <c r="AO37" s="139">
        <f>VLOOKUP(AN37,Баллы!$A$2:$B$101,2)+AP37/2</f>
        <v>90.5</v>
      </c>
      <c r="AP37" s="124">
        <f>VLOOKUP(C37,'9'!$B$2:$H$1187,6,FALSE)</f>
        <v>25</v>
      </c>
      <c r="AQ37" s="122"/>
      <c r="AR37" s="123"/>
      <c r="AS37" s="139"/>
      <c r="AT37" s="124"/>
      <c r="AU37" s="122"/>
      <c r="AV37" s="123"/>
      <c r="AW37" s="139"/>
      <c r="AX37" s="124"/>
    </row>
    <row r="38" spans="1:50" ht="14.4" customHeight="1">
      <c r="A38" s="73">
        <f>IF(D38=0," ",RANK(D38,$D$3:$D$507,0))</f>
        <v>35</v>
      </c>
      <c r="B38" s="246">
        <v>36</v>
      </c>
      <c r="C38" s="162" t="s">
        <v>1973</v>
      </c>
      <c r="D38" s="114">
        <f>I38+M38+Q38+U38+Y38+AC38+AG38+AK38+AO38+AW38+AS38</f>
        <v>165.5</v>
      </c>
      <c r="E38" s="115">
        <f>J38+N38+R38+V38+Z38+AD38+AH38+AL38+AP38+AX38+AT38</f>
        <v>15</v>
      </c>
      <c r="F38" s="119">
        <f>COUNTA(H38,L38,P38,T38,X38,AB38,AF38,AJ38,AN38,AV38,AR38)</f>
        <v>2</v>
      </c>
      <c r="G38" s="224"/>
      <c r="H38" s="229"/>
      <c r="I38" s="226"/>
      <c r="J38" s="227"/>
      <c r="K38" s="228"/>
      <c r="L38" s="229"/>
      <c r="M38" s="226"/>
      <c r="N38" s="230"/>
      <c r="O38" s="224"/>
      <c r="P38" s="229"/>
      <c r="Q38" s="226"/>
      <c r="R38" s="227"/>
      <c r="S38" s="228">
        <f>VLOOKUP(C38,'4'!$B$2:$I$1053,3,FALSE)</f>
        <v>1.3020833333333334E-2</v>
      </c>
      <c r="T38" s="229">
        <f>VLOOKUP(C38,'4'!$B$2:$I$1053,4,FALSE)</f>
        <v>9</v>
      </c>
      <c r="U38" s="226">
        <f>VLOOKUP(T38,Баллы!$A$2:$B$101,2)+V38/2</f>
        <v>85.5</v>
      </c>
      <c r="V38" s="230">
        <f>VLOOKUP(C38,'4'!$B$2:$I$1053,6,FALSE)</f>
        <v>5</v>
      </c>
      <c r="W38" s="231"/>
      <c r="X38" s="229"/>
      <c r="Y38" s="226"/>
      <c r="Z38" s="227"/>
      <c r="AA38" s="232"/>
      <c r="AB38" s="229"/>
      <c r="AC38" s="226"/>
      <c r="AD38" s="230"/>
      <c r="AE38" s="231"/>
      <c r="AF38" s="229"/>
      <c r="AG38" s="226"/>
      <c r="AH38" s="227"/>
      <c r="AI38" s="155"/>
      <c r="AJ38" s="123"/>
      <c r="AK38" s="139"/>
      <c r="AL38" s="124"/>
      <c r="AM38" s="155">
        <f>VLOOKUP(C38,'9'!$B$2:$H$1187,3,FALSE)</f>
        <v>3.201388888888889E-2</v>
      </c>
      <c r="AN38" s="123">
        <f>VLOOKUP(C38,'9'!$B$2:$H$1187,4,FALSE)</f>
        <v>16</v>
      </c>
      <c r="AO38" s="139">
        <f>VLOOKUP(AN38,Баллы!$A$2:$B$101,2)+AP38/2</f>
        <v>80</v>
      </c>
      <c r="AP38" s="124">
        <f>VLOOKUP(C38,'9'!$B$2:$H$1187,6,FALSE)</f>
        <v>10</v>
      </c>
      <c r="AQ38" s="122"/>
      <c r="AR38" s="123"/>
      <c r="AS38" s="139"/>
      <c r="AT38" s="124"/>
      <c r="AU38" s="122"/>
      <c r="AV38" s="123"/>
      <c r="AW38" s="139"/>
      <c r="AX38" s="124"/>
    </row>
    <row r="39" spans="1:50" ht="14.4" customHeight="1">
      <c r="A39" s="73">
        <f>IF(D39=0," ",RANK(D39,$D$3:$D$507,0))</f>
        <v>37</v>
      </c>
      <c r="B39" s="246">
        <v>37</v>
      </c>
      <c r="C39" s="159" t="s">
        <v>538</v>
      </c>
      <c r="D39" s="114">
        <f>I39+M39+Q39+U39+Y39+AC39+AG39+AK39+AO39+AW39+AS39</f>
        <v>161.5</v>
      </c>
      <c r="E39" s="115">
        <f>J39+N39+R39+V39+Z39+AD39+AH39+AL39+AP39+AX39+AT39</f>
        <v>25</v>
      </c>
      <c r="F39" s="119">
        <f>COUNTA(H39,L39,P39,T39,X39,AB39,AF39,AJ39,AN39,AV39,AR39)</f>
        <v>2</v>
      </c>
      <c r="G39" s="224">
        <f>VLOOKUP(C39,'1'!$B$46:$H$384,3,FALSE)</f>
        <v>3.2835648148148149E-2</v>
      </c>
      <c r="H39" s="225">
        <f>VLOOKUP(C39,'1'!$B$46:$H$384,4,FALSE)</f>
        <v>18</v>
      </c>
      <c r="I39" s="226">
        <f>VLOOKUP(H39,Баллы!$A$2:$B$101,2)+J39/2</f>
        <v>78</v>
      </c>
      <c r="J39" s="227">
        <f>VLOOKUP(C39,'1'!$B$46:$H$384,6,FALSE)</f>
        <v>10</v>
      </c>
      <c r="K39" s="228"/>
      <c r="L39" s="229"/>
      <c r="M39" s="226"/>
      <c r="N39" s="230"/>
      <c r="O39" s="224"/>
      <c r="P39" s="229"/>
      <c r="Q39" s="226"/>
      <c r="R39" s="227"/>
      <c r="S39" s="228"/>
      <c r="T39" s="229"/>
      <c r="U39" s="226"/>
      <c r="V39" s="230"/>
      <c r="W39" s="231"/>
      <c r="X39" s="229"/>
      <c r="Y39" s="226"/>
      <c r="Z39" s="227"/>
      <c r="AA39" s="232"/>
      <c r="AB39" s="229"/>
      <c r="AC39" s="226"/>
      <c r="AD39" s="230"/>
      <c r="AE39" s="231"/>
      <c r="AF39" s="229"/>
      <c r="AG39" s="226"/>
      <c r="AH39" s="227"/>
      <c r="AI39" s="155"/>
      <c r="AJ39" s="123"/>
      <c r="AK39" s="139"/>
      <c r="AL39" s="124"/>
      <c r="AM39" s="155"/>
      <c r="AN39" s="123"/>
      <c r="AO39" s="139"/>
      <c r="AP39" s="124"/>
      <c r="AQ39" s="122"/>
      <c r="AR39" s="123"/>
      <c r="AS39" s="139"/>
      <c r="AT39" s="124"/>
      <c r="AU39" s="122">
        <f>VLOOKUP(C39,'11'!$B$9:$H$521,3,FALSE)</f>
        <v>5.1724537037037034E-2</v>
      </c>
      <c r="AV39" s="123">
        <f>VLOOKUP(C39,'11'!$B$9:$H$521,4,FALSE)</f>
        <v>15</v>
      </c>
      <c r="AW39" s="139">
        <f>VLOOKUP(AV39,Баллы!$A$2:$B$101,2)+AX39/2</f>
        <v>83.5</v>
      </c>
      <c r="AX39" s="124">
        <f>VLOOKUP(C39,'11'!$B$9:$H$521,6,FALSE)</f>
        <v>15</v>
      </c>
    </row>
    <row r="40" spans="1:50" ht="14.4" customHeight="1">
      <c r="A40" s="73">
        <f>IF(D40=0," ",RANK(D40,$D$3:$D$507,0))</f>
        <v>38</v>
      </c>
      <c r="B40" s="246">
        <v>38</v>
      </c>
      <c r="C40" s="159" t="s">
        <v>414</v>
      </c>
      <c r="D40" s="114">
        <f>I40+M40+Q40+U40+Y40+AC40+AG40+AK40+AO40+AW40+AS40</f>
        <v>159</v>
      </c>
      <c r="E40" s="115">
        <f>J40+N40+R40+V40+Z40+AD40+AH40+AL40+AP40+AX40+AT40</f>
        <v>40</v>
      </c>
      <c r="F40" s="119">
        <f>COUNTA(H40,L40,P40,T40,X40,AB40,AF40,AJ40,AN40,AV40,AR40)</f>
        <v>2</v>
      </c>
      <c r="G40" s="224"/>
      <c r="H40" s="229"/>
      <c r="I40" s="226"/>
      <c r="J40" s="227"/>
      <c r="K40" s="228">
        <f>VLOOKUP(C40,'2'!$B$101:$H$575,3,FALSE)</f>
        <v>4.8877314814814811E-2</v>
      </c>
      <c r="L40" s="229">
        <f>VLOOKUP(C40,'2'!$B$101:$H$575,4,FALSE)</f>
        <v>20</v>
      </c>
      <c r="M40" s="226">
        <f>VLOOKUP(L40,Баллы!$A$2:$B$101,2)+N40/2</f>
        <v>78.5</v>
      </c>
      <c r="N40" s="230">
        <f>VLOOKUP(C40,'2'!$B$101:$H$575,6,FALSE)</f>
        <v>15</v>
      </c>
      <c r="O40" s="224"/>
      <c r="P40" s="229"/>
      <c r="Q40" s="226"/>
      <c r="R40" s="227"/>
      <c r="S40" s="228"/>
      <c r="T40" s="229"/>
      <c r="U40" s="226"/>
      <c r="V40" s="230"/>
      <c r="W40" s="231">
        <f>VLOOKUP(C40,'5'!$B$50:$H$423,3,FALSE)</f>
        <v>0.10841435185185185</v>
      </c>
      <c r="X40" s="229">
        <f>VLOOKUP(C40,'5'!$B$50:$H$423,4,FALSE)</f>
        <v>23</v>
      </c>
      <c r="Y40" s="226">
        <f>VLOOKUP(X40,Баллы!$A$2:$B$101,2)+Z40/2</f>
        <v>80.5</v>
      </c>
      <c r="Z40" s="227">
        <f>VLOOKUP(C40,'5'!$B$50:$H$423,6,FALSE)</f>
        <v>25</v>
      </c>
      <c r="AA40" s="232"/>
      <c r="AB40" s="229"/>
      <c r="AC40" s="226"/>
      <c r="AD40" s="230"/>
      <c r="AE40" s="231"/>
      <c r="AF40" s="229"/>
      <c r="AG40" s="226"/>
      <c r="AH40" s="227"/>
      <c r="AI40" s="155"/>
      <c r="AJ40" s="123"/>
      <c r="AK40" s="139"/>
      <c r="AL40" s="124"/>
      <c r="AM40" s="155"/>
      <c r="AN40" s="123"/>
      <c r="AO40" s="139"/>
      <c r="AP40" s="124"/>
      <c r="AQ40" s="122"/>
      <c r="AR40" s="123"/>
      <c r="AS40" s="139"/>
      <c r="AT40" s="124"/>
      <c r="AU40" s="122"/>
      <c r="AV40" s="123"/>
      <c r="AW40" s="139"/>
      <c r="AX40" s="124"/>
    </row>
    <row r="41" spans="1:50" ht="14.4" customHeight="1">
      <c r="A41" s="73">
        <f>IF(D41=0," ",RANK(D41,$D$3:$D$507,0))</f>
        <v>39</v>
      </c>
      <c r="B41" s="246">
        <v>39</v>
      </c>
      <c r="C41" s="159" t="s">
        <v>314</v>
      </c>
      <c r="D41" s="114">
        <f>I41+M41+Q41+U41+Y41+AC41+AG41+AK41+AO41+AW41+AS41</f>
        <v>155.5</v>
      </c>
      <c r="E41" s="115">
        <f>J41+N41+R41+V41+Z41+AD41+AH41+AL41+AP41+AX41+AT41</f>
        <v>75</v>
      </c>
      <c r="F41" s="119">
        <f>COUNTA(H41,L41,P41,T41,X41,AB41,AF41,AJ41,AN41,AV41,AR41)</f>
        <v>4</v>
      </c>
      <c r="G41" s="224">
        <f>VLOOKUP(C41,'1'!$B$46:$H$384,3,FALSE)</f>
        <v>3.892361111111111E-2</v>
      </c>
      <c r="H41" s="229">
        <f>VLOOKUP(C41,'1'!$B$46:$H$384,4,FALSE)</f>
        <v>70</v>
      </c>
      <c r="I41" s="226">
        <f>VLOOKUP(H41,Баллы!$A$2:$B$101,2)+J41/2</f>
        <v>26</v>
      </c>
      <c r="J41" s="227">
        <f>VLOOKUP(C41,'1'!$B$46:$H$384,6,FALSE)</f>
        <v>10</v>
      </c>
      <c r="K41" s="228">
        <f>VLOOKUP(C41,'2'!$B$101:$H$575,3,FALSE)</f>
        <v>0.18119212962962963</v>
      </c>
      <c r="L41" s="229">
        <f>VLOOKUP(C41,'2'!$B$101:$H$575,4,FALSE)</f>
        <v>54</v>
      </c>
      <c r="M41" s="226">
        <f>VLOOKUP(L41,Баллы!$A$2:$B$101,2)+N41/2</f>
        <v>52</v>
      </c>
      <c r="N41" s="230">
        <f>VLOOKUP(C41,'2'!$B$101:$H$575,6,FALSE)</f>
        <v>30</v>
      </c>
      <c r="O41" s="224"/>
      <c r="P41" s="229"/>
      <c r="Q41" s="226"/>
      <c r="R41" s="227"/>
      <c r="S41" s="228"/>
      <c r="T41" s="229"/>
      <c r="U41" s="226"/>
      <c r="V41" s="230"/>
      <c r="W41" s="231">
        <f>VLOOKUP(C41,'5'!$B$50:$H$423,3,FALSE)</f>
        <v>0.16771990740740741</v>
      </c>
      <c r="X41" s="229">
        <f>VLOOKUP(C41,'5'!$B$50:$H$423,4,FALSE)</f>
        <v>93</v>
      </c>
      <c r="Y41" s="226">
        <f>VLOOKUP(X41,Баллы!$A$2:$B$101,2)+Z41/2</f>
        <v>13.5</v>
      </c>
      <c r="Z41" s="227">
        <f>VLOOKUP(C41,'5'!$B$50:$H$423,6,FALSE)</f>
        <v>25</v>
      </c>
      <c r="AA41" s="232"/>
      <c r="AB41" s="229"/>
      <c r="AC41" s="226"/>
      <c r="AD41" s="230"/>
      <c r="AE41" s="231"/>
      <c r="AF41" s="229"/>
      <c r="AG41" s="226"/>
      <c r="AH41" s="227"/>
      <c r="AI41" s="155"/>
      <c r="AJ41" s="123"/>
      <c r="AK41" s="139"/>
      <c r="AL41" s="124"/>
      <c r="AM41" s="155"/>
      <c r="AN41" s="123"/>
      <c r="AO41" s="139"/>
      <c r="AP41" s="124"/>
      <c r="AQ41" s="122">
        <f>VLOOKUP(C41,'10'!$B$8:$H$232,3,FALSE)</f>
        <v>4.3831018518518519E-2</v>
      </c>
      <c r="AR41" s="123">
        <f>VLOOKUP(C41,'10'!$B$8:$H$232,4,FALSE)</f>
        <v>32</v>
      </c>
      <c r="AS41" s="139">
        <f>VLOOKUP(AR41,Баллы!$A$2:$B$101,2)+AT41/2</f>
        <v>64</v>
      </c>
      <c r="AT41" s="124">
        <f>VLOOKUP(C41,'10'!$B$8:$H$232,6,FALSE)</f>
        <v>10</v>
      </c>
      <c r="AU41" s="122"/>
      <c r="AV41" s="123"/>
      <c r="AW41" s="139"/>
      <c r="AX41" s="124"/>
    </row>
    <row r="42" spans="1:50" ht="14.4" customHeight="1">
      <c r="A42" s="73">
        <f>IF(D42=0," ",RANK(D42,$D$3:$D$507,0))</f>
        <v>40</v>
      </c>
      <c r="B42" s="246">
        <v>40</v>
      </c>
      <c r="C42" s="159" t="s">
        <v>21</v>
      </c>
      <c r="D42" s="114">
        <f>I42+M42+Q42+U42+Y42+AC42+AG42+AK42+AO42+AW42+AS42</f>
        <v>146.5</v>
      </c>
      <c r="E42" s="115">
        <f>J42+N42+R42+V42+Z42+AD42+AH42+AL42+AP42+AX42+AT42</f>
        <v>63</v>
      </c>
      <c r="F42" s="119">
        <f>COUNTA(H42,L42,P42,T42,X42,AB42,AF42,AJ42,AN42,AV42,AR42)</f>
        <v>4</v>
      </c>
      <c r="G42" s="224"/>
      <c r="H42" s="229"/>
      <c r="I42" s="226"/>
      <c r="J42" s="227"/>
      <c r="K42" s="228">
        <f>VLOOKUP(C42,'2'!$B$101:$H$575,3,FALSE)</f>
        <v>6.6435185185185194E-2</v>
      </c>
      <c r="L42" s="229">
        <f>VLOOKUP(C42,'2'!$B$101:$H$575,4,FALSE)</f>
        <v>106</v>
      </c>
      <c r="M42" s="226">
        <f>VLOOKUP(L42,Баллы!$A$2:$B$101,2)+N42/2</f>
        <v>8.5</v>
      </c>
      <c r="N42" s="230">
        <f>VLOOKUP(C42,'2'!$B$101:$H$575,6,FALSE)</f>
        <v>15</v>
      </c>
      <c r="O42" s="224"/>
      <c r="P42" s="229"/>
      <c r="Q42" s="226"/>
      <c r="R42" s="227"/>
      <c r="S42" s="228"/>
      <c r="T42" s="229"/>
      <c r="U42" s="226"/>
      <c r="V42" s="230"/>
      <c r="W42" s="231">
        <f>VLOOKUP(C42,'5'!$B$50:$H$423,3,FALSE)</f>
        <v>0.17815972222222221</v>
      </c>
      <c r="X42" s="229">
        <f>VLOOKUP(C42,'5'!$B$50:$H$423,4,FALSE)</f>
        <v>96</v>
      </c>
      <c r="Y42" s="226">
        <f>VLOOKUP(X42,Баллы!$A$2:$B$101,2)+Z42/2</f>
        <v>13.5</v>
      </c>
      <c r="Z42" s="227">
        <f>VLOOKUP(C42,'5'!$B$50:$H$423,6,FALSE)</f>
        <v>25</v>
      </c>
      <c r="AA42" s="232"/>
      <c r="AB42" s="229"/>
      <c r="AC42" s="226"/>
      <c r="AD42" s="230"/>
      <c r="AE42" s="231"/>
      <c r="AF42" s="229"/>
      <c r="AG42" s="226"/>
      <c r="AH42" s="227"/>
      <c r="AI42" s="155">
        <f>VLOOKUP(C42,'8'!$B$6:$H$193,3,FALSE)</f>
        <v>7.4722222222222218E-2</v>
      </c>
      <c r="AJ42" s="123">
        <f>VLOOKUP(C42,'8'!$B$6:$H$193,4,FALSE)</f>
        <v>35</v>
      </c>
      <c r="AK42" s="139">
        <f>VLOOKUP(AJ42,Баллы!$A$2:$B$101,2)+AL42/2</f>
        <v>63.5</v>
      </c>
      <c r="AL42" s="124">
        <f>VLOOKUP(C42,'8'!$B$6:$H$193,6,FALSE)</f>
        <v>15</v>
      </c>
      <c r="AM42" s="155"/>
      <c r="AN42" s="123"/>
      <c r="AO42" s="139"/>
      <c r="AP42" s="124"/>
      <c r="AQ42" s="122"/>
      <c r="AR42" s="123"/>
      <c r="AS42" s="139"/>
      <c r="AT42" s="124"/>
      <c r="AU42" s="122">
        <f>VLOOKUP(C42,'11'!$B$9:$H$521,3,FALSE)</f>
        <v>3.3576388888888892E-2</v>
      </c>
      <c r="AV42" s="123">
        <f>VLOOKUP(C42,'11'!$B$9:$H$521,4,FALSE)</f>
        <v>34</v>
      </c>
      <c r="AW42" s="139">
        <f>VLOOKUP(AV42,Баллы!$A$2:$B$101,2)+AX42/2</f>
        <v>61</v>
      </c>
      <c r="AX42" s="124">
        <f>VLOOKUP(C42,'11'!$B$9:$H$521,6,FALSE)</f>
        <v>8</v>
      </c>
    </row>
    <row r="43" spans="1:50" ht="14.4" customHeight="1">
      <c r="A43" s="73">
        <f>IF(D43=0," ",RANK(D43,$D$3:$D$507,0))</f>
        <v>41</v>
      </c>
      <c r="B43" s="246">
        <v>41</v>
      </c>
      <c r="C43" s="159" t="s">
        <v>884</v>
      </c>
      <c r="D43" s="114">
        <f>I43+M43+Q43+U43+Y43+AC43+AG43+AK43+AO43+AW43+AS43</f>
        <v>145.5</v>
      </c>
      <c r="E43" s="115">
        <f>J43+N43+R43+V43+Z43+AD43+AH43+AL43+AP43+AX43+AT43</f>
        <v>25</v>
      </c>
      <c r="F43" s="119">
        <f>COUNTA(H43,L43,P43,T43,X43,AB43,AF43,AJ43,AN43,AV43,AR43)</f>
        <v>2</v>
      </c>
      <c r="G43" s="224"/>
      <c r="H43" s="229"/>
      <c r="I43" s="226"/>
      <c r="J43" s="227"/>
      <c r="K43" s="228">
        <f>VLOOKUP(C43,'2'!$B$101:$H$575,3,FALSE)</f>
        <v>5.2546296296296292E-2</v>
      </c>
      <c r="L43" s="229">
        <f>VLOOKUP(C43,'2'!$B$101:$H$575,4,FALSE)</f>
        <v>37</v>
      </c>
      <c r="M43" s="226">
        <f>VLOOKUP(L43,Баллы!$A$2:$B$101,2)+N43/2</f>
        <v>61.5</v>
      </c>
      <c r="N43" s="230">
        <f>VLOOKUP(C43,'2'!$B$101:$H$575,6,FALSE)</f>
        <v>15</v>
      </c>
      <c r="O43" s="224"/>
      <c r="P43" s="229"/>
      <c r="Q43" s="226"/>
      <c r="R43" s="227"/>
      <c r="S43" s="228"/>
      <c r="T43" s="229"/>
      <c r="U43" s="226"/>
      <c r="V43" s="230"/>
      <c r="W43" s="231">
        <f>VLOOKUP(C43,'5'!$B$50:$H$423,3,FALSE)</f>
        <v>3.6018518518518519E-2</v>
      </c>
      <c r="X43" s="229">
        <f>VLOOKUP(C43,'5'!$B$50:$H$423,4,FALSE)</f>
        <v>12</v>
      </c>
      <c r="Y43" s="226">
        <f>VLOOKUP(X43,Баллы!$A$2:$B$101,2)+Z43/2</f>
        <v>84</v>
      </c>
      <c r="Z43" s="227">
        <f>VLOOKUP(C43,'5'!$B$50:$H$423,6,FALSE)</f>
        <v>10</v>
      </c>
      <c r="AA43" s="232"/>
      <c r="AB43" s="229"/>
      <c r="AC43" s="226"/>
      <c r="AD43" s="230"/>
      <c r="AE43" s="231"/>
      <c r="AF43" s="229"/>
      <c r="AG43" s="226"/>
      <c r="AH43" s="227"/>
      <c r="AI43" s="155"/>
      <c r="AJ43" s="123"/>
      <c r="AK43" s="139"/>
      <c r="AL43" s="124"/>
      <c r="AM43" s="155"/>
      <c r="AN43" s="123"/>
      <c r="AO43" s="139"/>
      <c r="AP43" s="124"/>
      <c r="AQ43" s="122"/>
      <c r="AR43" s="123"/>
      <c r="AS43" s="139"/>
      <c r="AT43" s="124"/>
      <c r="AU43" s="122"/>
      <c r="AV43" s="123"/>
      <c r="AW43" s="139"/>
      <c r="AX43" s="124"/>
    </row>
    <row r="44" spans="1:50" ht="14.4" customHeight="1">
      <c r="A44" s="73">
        <f>IF(D44=0," ",RANK(D44,$D$3:$D$507,0))</f>
        <v>42</v>
      </c>
      <c r="B44" s="246">
        <v>42</v>
      </c>
      <c r="C44" s="159" t="s">
        <v>547</v>
      </c>
      <c r="D44" s="114">
        <f>I44+M44+Q44+U44+Y44+AC44+AG44+AK44+AO44+AW44+AS44</f>
        <v>145</v>
      </c>
      <c r="E44" s="115">
        <f>J44+N44+R44+V44+Z44+AD44+AH44+AL44+AP44+AX44+AT44</f>
        <v>40</v>
      </c>
      <c r="F44" s="119">
        <f>COUNTA(H44,L44,P44,T44,X44,AB44,AF44,AJ44,AN44,AV44,AR44)</f>
        <v>2</v>
      </c>
      <c r="G44" s="224">
        <f>VLOOKUP(C44,'1'!$B$46:$H$384,3,FALSE)</f>
        <v>3.5891203703703703E-2</v>
      </c>
      <c r="H44" s="229">
        <f>VLOOKUP(C44,'1'!$B$46:$H$384,4,FALSE)</f>
        <v>37</v>
      </c>
      <c r="I44" s="226">
        <f>VLOOKUP(H44,Баллы!$A$2:$B$101,2)+J44/2</f>
        <v>59</v>
      </c>
      <c r="J44" s="227">
        <f>VLOOKUP(C44,'1'!$B$46:$H$384,6,FALSE)</f>
        <v>10</v>
      </c>
      <c r="K44" s="228">
        <f>VLOOKUP(C44,'2'!$B$101:$H$575,3,FALSE)</f>
        <v>0.11863425925925926</v>
      </c>
      <c r="L44" s="229">
        <f>VLOOKUP(C44,'2'!$B$101:$H$575,4,FALSE)</f>
        <v>20</v>
      </c>
      <c r="M44" s="226">
        <f>VLOOKUP(L44,Баллы!$A$2:$B$101,2)+N44/2</f>
        <v>86</v>
      </c>
      <c r="N44" s="230">
        <f>VLOOKUP(C44,'2'!$B$101:$H$575,6,FALSE)</f>
        <v>30</v>
      </c>
      <c r="O44" s="224"/>
      <c r="P44" s="229"/>
      <c r="Q44" s="226"/>
      <c r="R44" s="227"/>
      <c r="S44" s="228"/>
      <c r="T44" s="229"/>
      <c r="U44" s="226"/>
      <c r="V44" s="230"/>
      <c r="W44" s="231"/>
      <c r="X44" s="229"/>
      <c r="Y44" s="226"/>
      <c r="Z44" s="227"/>
      <c r="AA44" s="232"/>
      <c r="AB44" s="229"/>
      <c r="AC44" s="226"/>
      <c r="AD44" s="230"/>
      <c r="AE44" s="231"/>
      <c r="AF44" s="229"/>
      <c r="AG44" s="226"/>
      <c r="AH44" s="227"/>
      <c r="AI44" s="155"/>
      <c r="AJ44" s="123"/>
      <c r="AK44" s="139"/>
      <c r="AL44" s="124"/>
      <c r="AM44" s="155"/>
      <c r="AN44" s="123"/>
      <c r="AO44" s="139"/>
      <c r="AP44" s="124"/>
      <c r="AQ44" s="122"/>
      <c r="AR44" s="123"/>
      <c r="AS44" s="139"/>
      <c r="AT44" s="124"/>
      <c r="AU44" s="122"/>
      <c r="AV44" s="123"/>
      <c r="AW44" s="139"/>
      <c r="AX44" s="124"/>
    </row>
    <row r="45" spans="1:50" ht="14.4" customHeight="1">
      <c r="A45" s="73">
        <f>IF(D45=0," ",RANK(D45,$D$3:$D$507,0))</f>
        <v>43</v>
      </c>
      <c r="B45" s="246">
        <v>43</v>
      </c>
      <c r="C45" s="159" t="s">
        <v>306</v>
      </c>
      <c r="D45" s="114">
        <f>I45+M45+Q45+U45+Y45+AC45+AG45+AK45+AO45+AW45+AS45</f>
        <v>144</v>
      </c>
      <c r="E45" s="115">
        <f>J45+N45+R45+V45+Z45+AD45+AH45+AL45+AP45+AX45+AT45</f>
        <v>46</v>
      </c>
      <c r="F45" s="119">
        <f>COUNTA(H45,L45,P45,T45,X45,AB45,AF45,AJ45,AN45,AV45,AR45)</f>
        <v>2</v>
      </c>
      <c r="G45" s="224"/>
      <c r="H45" s="229"/>
      <c r="I45" s="226"/>
      <c r="J45" s="227"/>
      <c r="K45" s="228">
        <f>VLOOKUP(C45,'2'!$B$101:$H$575,3,FALSE)</f>
        <v>4.987268518518518E-2</v>
      </c>
      <c r="L45" s="229">
        <f>VLOOKUP(C45,'2'!$B$101:$H$575,4,FALSE)</f>
        <v>25</v>
      </c>
      <c r="M45" s="226">
        <f>VLOOKUP(L45,Баллы!$A$2:$B$101,2)+N45/2</f>
        <v>73.5</v>
      </c>
      <c r="N45" s="230">
        <f>VLOOKUP(C45,'2'!$B$101:$H$575,6,FALSE)</f>
        <v>15</v>
      </c>
      <c r="O45" s="224"/>
      <c r="P45" s="229"/>
      <c r="Q45" s="226"/>
      <c r="R45" s="227"/>
      <c r="S45" s="228"/>
      <c r="T45" s="229"/>
      <c r="U45" s="226"/>
      <c r="V45" s="230"/>
      <c r="W45" s="231"/>
      <c r="X45" s="229"/>
      <c r="Y45" s="226"/>
      <c r="Z45" s="227"/>
      <c r="AA45" s="232"/>
      <c r="AB45" s="229"/>
      <c r="AC45" s="226"/>
      <c r="AD45" s="230"/>
      <c r="AE45" s="231"/>
      <c r="AF45" s="229"/>
      <c r="AG45" s="226"/>
      <c r="AH45" s="227"/>
      <c r="AI45" s="155"/>
      <c r="AJ45" s="123"/>
      <c r="AK45" s="139"/>
      <c r="AL45" s="124"/>
      <c r="AM45" s="155"/>
      <c r="AN45" s="123"/>
      <c r="AO45" s="139"/>
      <c r="AP45" s="124"/>
      <c r="AQ45" s="122"/>
      <c r="AR45" s="123"/>
      <c r="AS45" s="139"/>
      <c r="AT45" s="124"/>
      <c r="AU45" s="122">
        <f>VLOOKUP(C45,'11'!$B$9:$H$521,3,FALSE)</f>
        <v>0.12800925925925927</v>
      </c>
      <c r="AV45" s="123">
        <f>VLOOKUP(C45,'11'!$B$9:$H$521,4,FALSE)</f>
        <v>36</v>
      </c>
      <c r="AW45" s="139">
        <f>VLOOKUP(AV45,Баллы!$A$2:$B$101,2)+AX45/2</f>
        <v>70.5</v>
      </c>
      <c r="AX45" s="124">
        <f>VLOOKUP(C45,'11'!$B$9:$H$521,6,FALSE)</f>
        <v>31</v>
      </c>
    </row>
    <row r="46" spans="1:50" ht="14.4" customHeight="1">
      <c r="A46" s="73">
        <f>IF(D46=0," ",RANK(D46,$D$3:$D$507,0))</f>
        <v>44</v>
      </c>
      <c r="B46" s="246">
        <v>44</v>
      </c>
      <c r="C46" s="108" t="s">
        <v>223</v>
      </c>
      <c r="D46" s="114">
        <f>I46+M46+Q46+U46+Y46+AC46+AG46+AK46+AO46+AW46+AS46</f>
        <v>141</v>
      </c>
      <c r="E46" s="115">
        <f>J46+N46+R46+V46+Z46+AD46+AH46+AL46+AP46+AX46+AT46</f>
        <v>100</v>
      </c>
      <c r="F46" s="119">
        <f>COUNTA(H46,L46,P46,T46,X46,AB46,AF46,AJ46,AN46,AV46,AR46)</f>
        <v>1</v>
      </c>
      <c r="G46" s="224"/>
      <c r="H46" s="229"/>
      <c r="I46" s="226"/>
      <c r="J46" s="227"/>
      <c r="K46" s="228"/>
      <c r="L46" s="229"/>
      <c r="M46" s="226"/>
      <c r="N46" s="230"/>
      <c r="O46" s="224"/>
      <c r="P46" s="229"/>
      <c r="Q46" s="226"/>
      <c r="R46" s="227"/>
      <c r="S46" s="228"/>
      <c r="T46" s="229"/>
      <c r="U46" s="226"/>
      <c r="V46" s="230"/>
      <c r="W46" s="231">
        <f>VLOOKUP(C46,'5'!$B$50:$H$423,3,FALSE)</f>
        <v>0.60949074074074072</v>
      </c>
      <c r="X46" s="229">
        <f>VLOOKUP(C46,'5'!$B$50:$H$423,4,FALSE)</f>
        <v>5</v>
      </c>
      <c r="Y46" s="226">
        <f>VLOOKUP(X46,Баллы!$A$2:$B$101,2)+Z46/2</f>
        <v>141</v>
      </c>
      <c r="Z46" s="227">
        <f>VLOOKUP(C46,'5'!$B$50:$H$423,6,FALSE)</f>
        <v>100</v>
      </c>
      <c r="AA46" s="232"/>
      <c r="AB46" s="229"/>
      <c r="AC46" s="226"/>
      <c r="AD46" s="230"/>
      <c r="AE46" s="231"/>
      <c r="AF46" s="229"/>
      <c r="AG46" s="226"/>
      <c r="AH46" s="227"/>
      <c r="AI46" s="155"/>
      <c r="AJ46" s="123"/>
      <c r="AK46" s="139"/>
      <c r="AL46" s="124"/>
      <c r="AM46" s="155"/>
      <c r="AN46" s="123"/>
      <c r="AO46" s="139"/>
      <c r="AP46" s="124"/>
      <c r="AQ46" s="122"/>
      <c r="AR46" s="123"/>
      <c r="AS46" s="139"/>
      <c r="AT46" s="124"/>
      <c r="AU46" s="122"/>
      <c r="AV46" s="123"/>
      <c r="AW46" s="139"/>
      <c r="AX46" s="124"/>
    </row>
    <row r="47" spans="1:50" ht="14.4" customHeight="1">
      <c r="A47" s="73">
        <f>IF(D47=0," ",RANK(D47,$D$3:$D$507,0))</f>
        <v>45</v>
      </c>
      <c r="B47" s="246">
        <v>45</v>
      </c>
      <c r="C47" s="108" t="s">
        <v>303</v>
      </c>
      <c r="D47" s="114">
        <f>I47+M47+Q47+U47+Y47+AC47+AG47+AK47+AO47+AW47+AS47</f>
        <v>139</v>
      </c>
      <c r="E47" s="115">
        <f>J47+N47+R47+V47+Z47+AD47+AH47+AL47+AP47+AX47+AT47</f>
        <v>40</v>
      </c>
      <c r="F47" s="119">
        <f>COUNTA(H47,L47,P47,T47,X47,AB47,AF47,AJ47,AN47,AV47,AR47)</f>
        <v>2</v>
      </c>
      <c r="G47" s="224"/>
      <c r="H47" s="229"/>
      <c r="I47" s="226"/>
      <c r="J47" s="227"/>
      <c r="K47" s="228"/>
      <c r="L47" s="229"/>
      <c r="M47" s="226"/>
      <c r="N47" s="230"/>
      <c r="O47" s="224"/>
      <c r="P47" s="229"/>
      <c r="Q47" s="226"/>
      <c r="R47" s="227"/>
      <c r="S47" s="228"/>
      <c r="T47" s="229"/>
      <c r="U47" s="226"/>
      <c r="V47" s="230"/>
      <c r="W47" s="231">
        <f>VLOOKUP(C47,'5'!$B$50:$H$423,3,FALSE)</f>
        <v>0.11684027777777778</v>
      </c>
      <c r="X47" s="229">
        <f>VLOOKUP(C47,'5'!$B$50:$H$423,4,FALSE)</f>
        <v>38</v>
      </c>
      <c r="Y47" s="226">
        <f>VLOOKUP(X47,Баллы!$A$2:$B$101,2)+Z47/2</f>
        <v>65.5</v>
      </c>
      <c r="Z47" s="227">
        <f>VLOOKUP(C47,'5'!$B$50:$H$423,6,FALSE)</f>
        <v>25</v>
      </c>
      <c r="AA47" s="232"/>
      <c r="AB47" s="229"/>
      <c r="AC47" s="226"/>
      <c r="AD47" s="230"/>
      <c r="AE47" s="231"/>
      <c r="AF47" s="229"/>
      <c r="AG47" s="226"/>
      <c r="AH47" s="227"/>
      <c r="AI47" s="155"/>
      <c r="AJ47" s="123"/>
      <c r="AK47" s="139"/>
      <c r="AL47" s="124"/>
      <c r="AM47" s="155"/>
      <c r="AN47" s="123"/>
      <c r="AO47" s="139"/>
      <c r="AP47" s="124"/>
      <c r="AQ47" s="122"/>
      <c r="AR47" s="123"/>
      <c r="AS47" s="139"/>
      <c r="AT47" s="124"/>
      <c r="AU47" s="122">
        <f>VLOOKUP(C47,'11'!$B$9:$H$521,3,FALSE)</f>
        <v>5.496527777777778E-2</v>
      </c>
      <c r="AV47" s="123">
        <f>VLOOKUP(C47,'11'!$B$9:$H$521,4,FALSE)</f>
        <v>25</v>
      </c>
      <c r="AW47" s="139">
        <f>VLOOKUP(AV47,Баллы!$A$2:$B$101,2)+AX47/2</f>
        <v>73.5</v>
      </c>
      <c r="AX47" s="124">
        <f>VLOOKUP(C47,'11'!$B$9:$H$521,6,FALSE)</f>
        <v>15</v>
      </c>
    </row>
    <row r="48" spans="1:50" ht="14.4" customHeight="1">
      <c r="A48" s="73">
        <f>IF(D48=0," ",RANK(D48,$D$3:$D$507,0))</f>
        <v>46</v>
      </c>
      <c r="B48" s="246">
        <v>46</v>
      </c>
      <c r="C48" s="159" t="s">
        <v>301</v>
      </c>
      <c r="D48" s="114">
        <f>I48+M48+Q48+U48+Y48+AC48+AG48+AK48+AO48+AW48+AS48</f>
        <v>138.5</v>
      </c>
      <c r="E48" s="115">
        <f>J48+N48+R48+V48+Z48+AD48+AH48+AL48+AP48+AX48+AT48</f>
        <v>25</v>
      </c>
      <c r="F48" s="119">
        <f>COUNTA(H48,L48,P48,T48,X48,AB48,AF48,AJ48,AN48,AV48,AR48)</f>
        <v>2</v>
      </c>
      <c r="G48" s="224">
        <f>VLOOKUP(C48,'1'!$B$46:$H$384,3,FALSE)</f>
        <v>3.349537037037037E-2</v>
      </c>
      <c r="H48" s="225">
        <f>VLOOKUP(C48,'1'!$B$46:$H$384,4,FALSE)</f>
        <v>25</v>
      </c>
      <c r="I48" s="226">
        <f>VLOOKUP(H48,Баллы!$A$2:$B$101,2)+J48/2</f>
        <v>71</v>
      </c>
      <c r="J48" s="227">
        <f>VLOOKUP(C48,'1'!$B$46:$H$384,6,FALSE)</f>
        <v>10</v>
      </c>
      <c r="K48" s="228">
        <f>VLOOKUP(C48,'2'!$B$101:$H$575,3,FALSE)</f>
        <v>5.1655092592592593E-2</v>
      </c>
      <c r="L48" s="229">
        <f>VLOOKUP(C48,'2'!$B$101:$H$575,4,FALSE)</f>
        <v>31</v>
      </c>
      <c r="M48" s="226">
        <f>VLOOKUP(L48,Баллы!$A$2:$B$101,2)+N48/2</f>
        <v>67.5</v>
      </c>
      <c r="N48" s="230">
        <f>VLOOKUP(C48,'2'!$B$101:$H$575,6,FALSE)</f>
        <v>15</v>
      </c>
      <c r="O48" s="224"/>
      <c r="P48" s="229"/>
      <c r="Q48" s="226"/>
      <c r="R48" s="227"/>
      <c r="S48" s="228"/>
      <c r="T48" s="229"/>
      <c r="U48" s="226"/>
      <c r="V48" s="230"/>
      <c r="W48" s="231"/>
      <c r="X48" s="229"/>
      <c r="Y48" s="226"/>
      <c r="Z48" s="227"/>
      <c r="AA48" s="232"/>
      <c r="AB48" s="229"/>
      <c r="AC48" s="226"/>
      <c r="AD48" s="230"/>
      <c r="AE48" s="231"/>
      <c r="AF48" s="229"/>
      <c r="AG48" s="226"/>
      <c r="AH48" s="227"/>
      <c r="AI48" s="155"/>
      <c r="AJ48" s="123"/>
      <c r="AK48" s="139"/>
      <c r="AL48" s="124"/>
      <c r="AM48" s="155"/>
      <c r="AN48" s="123"/>
      <c r="AO48" s="139"/>
      <c r="AP48" s="124"/>
      <c r="AQ48" s="122"/>
      <c r="AR48" s="123"/>
      <c r="AS48" s="139"/>
      <c r="AT48" s="124"/>
      <c r="AU48" s="122"/>
      <c r="AV48" s="123"/>
      <c r="AW48" s="139"/>
      <c r="AX48" s="124"/>
    </row>
    <row r="49" spans="1:50" ht="14.4" customHeight="1">
      <c r="A49" s="73">
        <f>IF(D49=0," ",RANK(D49,$D$3:$D$507,0))</f>
        <v>47</v>
      </c>
      <c r="B49" s="246">
        <v>47</v>
      </c>
      <c r="C49" s="159" t="s">
        <v>460</v>
      </c>
      <c r="D49" s="114">
        <f>I49+M49+Q49+U49+Y49+AC49+AG49+AK49+AO49+AW49+AS49</f>
        <v>138</v>
      </c>
      <c r="E49" s="115">
        <f>J49+N49+R49+V49+Z49+AD49+AH49+AL49+AP49+AX49+AT49</f>
        <v>10</v>
      </c>
      <c r="F49" s="119">
        <f>COUNTA(H49,L49,P49,T49,X49,AB49,AF49,AJ49,AN49,AV49,AR49)</f>
        <v>2</v>
      </c>
      <c r="G49" s="224"/>
      <c r="H49" s="229"/>
      <c r="I49" s="226"/>
      <c r="J49" s="227"/>
      <c r="K49" s="228">
        <f>VLOOKUP(C49,'2'!$B$101:$H$575,3,FALSE)</f>
        <v>1.8113425925925925E-2</v>
      </c>
      <c r="L49" s="229">
        <f>VLOOKUP(C49,'2'!$B$101:$H$575,4,FALSE)</f>
        <v>12</v>
      </c>
      <c r="M49" s="226">
        <f>VLOOKUP(L49,Баллы!$A$2:$B$101,2)+N49/2</f>
        <v>81.5</v>
      </c>
      <c r="N49" s="230">
        <f>VLOOKUP(C49,'2'!$B$101:$H$575,6,FALSE)</f>
        <v>5</v>
      </c>
      <c r="O49" s="224"/>
      <c r="P49" s="229"/>
      <c r="Q49" s="226"/>
      <c r="R49" s="227"/>
      <c r="S49" s="228">
        <f>VLOOKUP(C49,'4'!$B$2:$I$1053,3,FALSE)</f>
        <v>1.5740740740740739E-2</v>
      </c>
      <c r="T49" s="229">
        <f>VLOOKUP(C49,'4'!$B$2:$I$1053,4,FALSE)</f>
        <v>37</v>
      </c>
      <c r="U49" s="226">
        <f>VLOOKUP(T49,Баллы!$A$2:$B$101,2)+V49/2</f>
        <v>56.5</v>
      </c>
      <c r="V49" s="230">
        <f>VLOOKUP(C49,'4'!$B$2:$I$1053,6,FALSE)</f>
        <v>5</v>
      </c>
      <c r="W49" s="231"/>
      <c r="X49" s="229"/>
      <c r="Y49" s="226"/>
      <c r="Z49" s="227"/>
      <c r="AA49" s="232"/>
      <c r="AB49" s="229"/>
      <c r="AC49" s="226"/>
      <c r="AD49" s="230"/>
      <c r="AE49" s="231"/>
      <c r="AF49" s="229"/>
      <c r="AG49" s="226"/>
      <c r="AH49" s="227"/>
      <c r="AI49" s="155"/>
      <c r="AJ49" s="123"/>
      <c r="AK49" s="139"/>
      <c r="AL49" s="124"/>
      <c r="AM49" s="155"/>
      <c r="AN49" s="123"/>
      <c r="AO49" s="139"/>
      <c r="AP49" s="124"/>
      <c r="AQ49" s="122"/>
      <c r="AR49" s="123"/>
      <c r="AS49" s="139"/>
      <c r="AT49" s="124"/>
      <c r="AU49" s="122"/>
      <c r="AV49" s="123"/>
      <c r="AW49" s="139"/>
      <c r="AX49" s="124"/>
    </row>
    <row r="50" spans="1:50" ht="14.4" customHeight="1">
      <c r="A50" s="73">
        <f>IF(D50=0," ",RANK(D50,$D$3:$D$507,0))</f>
        <v>48</v>
      </c>
      <c r="B50" s="246">
        <v>48</v>
      </c>
      <c r="C50" s="159" t="s">
        <v>2593</v>
      </c>
      <c r="D50" s="114">
        <f>I50+M50+Q50+U50+Y50+AC50+AG50+AK50+AO50+AW50+AS50</f>
        <v>137.5</v>
      </c>
      <c r="E50" s="115">
        <f>J50+N50+R50+V50+Z50+AD50+AH50+AL50+AP50+AX50+AT50</f>
        <v>35</v>
      </c>
      <c r="F50" s="119">
        <f>COUNTA(H50,L50,P50,T50,X50,AB50,AF50,AJ50,AN50,AV50,AR50)</f>
        <v>2</v>
      </c>
      <c r="G50" s="224">
        <f>VLOOKUP(C50,'1'!$B$46:$H$384,3,FALSE)</f>
        <v>3.5185185185185187E-2</v>
      </c>
      <c r="H50" s="229">
        <f>VLOOKUP(C50,'1'!$B$46:$H$384,4,FALSE)</f>
        <v>34</v>
      </c>
      <c r="I50" s="226">
        <f>VLOOKUP(H50,Баллы!$A$2:$B$101,2)+J50/2</f>
        <v>62</v>
      </c>
      <c r="J50" s="227">
        <f>VLOOKUP(C50,'1'!$B$46:$H$384,6,FALSE)</f>
        <v>10</v>
      </c>
      <c r="K50" s="228"/>
      <c r="L50" s="229"/>
      <c r="M50" s="226"/>
      <c r="N50" s="230"/>
      <c r="O50" s="224"/>
      <c r="P50" s="229"/>
      <c r="Q50" s="226"/>
      <c r="R50" s="227"/>
      <c r="S50" s="228"/>
      <c r="T50" s="229"/>
      <c r="U50" s="226"/>
      <c r="V50" s="230"/>
      <c r="W50" s="231"/>
      <c r="X50" s="229"/>
      <c r="Y50" s="226"/>
      <c r="Z50" s="227"/>
      <c r="AA50" s="232"/>
      <c r="AB50" s="229"/>
      <c r="AC50" s="226"/>
      <c r="AD50" s="230"/>
      <c r="AE50" s="231"/>
      <c r="AF50" s="229"/>
      <c r="AG50" s="226"/>
      <c r="AH50" s="227"/>
      <c r="AI50" s="155"/>
      <c r="AJ50" s="123"/>
      <c r="AK50" s="139"/>
      <c r="AL50" s="124"/>
      <c r="AM50" s="155">
        <f>VLOOKUP(C50,'9'!$B$2:$H$1187,3,FALSE)</f>
        <v>9.2708333333333337E-2</v>
      </c>
      <c r="AN50" s="123">
        <f>VLOOKUP(C50,'9'!$B$2:$H$1187,4,FALSE)</f>
        <v>28</v>
      </c>
      <c r="AO50" s="139">
        <f>VLOOKUP(AN50,Баллы!$A$2:$B$101,2)+AP50/2</f>
        <v>75.5</v>
      </c>
      <c r="AP50" s="124">
        <f>VLOOKUP(C50,'9'!$B$2:$H$1187,6,FALSE)</f>
        <v>25</v>
      </c>
      <c r="AQ50" s="122"/>
      <c r="AR50" s="123"/>
      <c r="AS50" s="139"/>
      <c r="AT50" s="124"/>
      <c r="AU50" s="122"/>
      <c r="AV50" s="123"/>
      <c r="AW50" s="139"/>
      <c r="AX50" s="124"/>
    </row>
    <row r="51" spans="1:50" ht="14.4" customHeight="1">
      <c r="A51" s="73">
        <f>IF(D51=0," ",RANK(D51,$D$3:$D$507,0))</f>
        <v>49</v>
      </c>
      <c r="B51" s="246">
        <v>49</v>
      </c>
      <c r="C51" s="161" t="s">
        <v>31</v>
      </c>
      <c r="D51" s="114">
        <f>I51+M51+Q51+U51+Y51+AC51+AG51+AK51+AO51+AW51+AS51</f>
        <v>135.5</v>
      </c>
      <c r="E51" s="115">
        <f>J51+N51+R51+V51+Z51+AD51+AH51+AL51+AP51+AX51+AT51</f>
        <v>19</v>
      </c>
      <c r="F51" s="119">
        <f>COUNTA(H51,L51,P51,T51,X51,AB51,AF51,AJ51,AN51,AV51,AR51)</f>
        <v>2</v>
      </c>
      <c r="G51" s="224"/>
      <c r="H51" s="229"/>
      <c r="I51" s="226"/>
      <c r="J51" s="227"/>
      <c r="K51" s="228"/>
      <c r="L51" s="229"/>
      <c r="M51" s="226"/>
      <c r="N51" s="230"/>
      <c r="O51" s="224">
        <f>VLOOKUP(C51,'3'!$B$7:$H$127,3,FALSE)</f>
        <v>4.130787037037037E-2</v>
      </c>
      <c r="P51" s="229">
        <f>VLOOKUP(C51,'3'!$B$7:$H$127,4,FALSE)</f>
        <v>17</v>
      </c>
      <c r="Q51" s="226">
        <f>VLOOKUP(P51,Баллы!$A$2:$B$101,2)+R51/2</f>
        <v>79.5</v>
      </c>
      <c r="R51" s="227">
        <f>VLOOKUP(C51,'3'!$B$7:$H$127,6,FALSE)</f>
        <v>11</v>
      </c>
      <c r="S51" s="228"/>
      <c r="T51" s="229"/>
      <c r="U51" s="226"/>
      <c r="V51" s="230"/>
      <c r="W51" s="231"/>
      <c r="X51" s="229"/>
      <c r="Y51" s="226"/>
      <c r="Z51" s="227"/>
      <c r="AA51" s="232"/>
      <c r="AB51" s="229"/>
      <c r="AC51" s="226"/>
      <c r="AD51" s="230"/>
      <c r="AE51" s="231"/>
      <c r="AF51" s="229"/>
      <c r="AG51" s="226"/>
      <c r="AH51" s="227"/>
      <c r="AI51" s="155"/>
      <c r="AJ51" s="123"/>
      <c r="AK51" s="139"/>
      <c r="AL51" s="124"/>
      <c r="AM51" s="155"/>
      <c r="AN51" s="123"/>
      <c r="AO51" s="139"/>
      <c r="AP51" s="124"/>
      <c r="AQ51" s="122"/>
      <c r="AR51" s="123"/>
      <c r="AS51" s="139"/>
      <c r="AT51" s="124"/>
      <c r="AU51" s="122">
        <f>VLOOKUP(C51,'11'!$B$9:$H$521,3,FALSE)</f>
        <v>3.4456018518518518E-2</v>
      </c>
      <c r="AV51" s="123">
        <f>VLOOKUP(C51,'11'!$B$9:$H$521,4,FALSE)</f>
        <v>39</v>
      </c>
      <c r="AW51" s="139">
        <f>VLOOKUP(AV51,Баллы!$A$2:$B$101,2)+AX51/2</f>
        <v>56</v>
      </c>
      <c r="AX51" s="124">
        <f>VLOOKUP(C51,'11'!$B$9:$H$521,6,FALSE)</f>
        <v>8</v>
      </c>
    </row>
    <row r="52" spans="1:50" ht="14.4" customHeight="1">
      <c r="A52" s="73">
        <f>IF(D52=0," ",RANK(D52,$D$3:$D$507,0))</f>
        <v>50</v>
      </c>
      <c r="B52" s="246">
        <v>50</v>
      </c>
      <c r="C52" s="159" t="s">
        <v>881</v>
      </c>
      <c r="D52" s="114">
        <f>I52+M52+Q52+U52+Y52+AC52+AG52+AK52+AO52+AW52+AS52</f>
        <v>132</v>
      </c>
      <c r="E52" s="115">
        <f>J52+N52+R52+V52+Z52+AD52+AH52+AL52+AP52+AX52+AT52</f>
        <v>30</v>
      </c>
      <c r="F52" s="119">
        <f>COUNTA(H52,L52,P52,T52,X52,AB52,AF52,AJ52,AN52,AV52,AR52)</f>
        <v>2</v>
      </c>
      <c r="G52" s="224"/>
      <c r="H52" s="229"/>
      <c r="I52" s="226"/>
      <c r="J52" s="227"/>
      <c r="K52" s="228">
        <f>VLOOKUP(C52,'2'!$B$101:$H$575,3,FALSE)</f>
        <v>5.1805555555555556E-2</v>
      </c>
      <c r="L52" s="229">
        <f>VLOOKUP(C52,'2'!$B$101:$H$575,4,FALSE)</f>
        <v>32</v>
      </c>
      <c r="M52" s="226">
        <f>VLOOKUP(L52,Баллы!$A$2:$B$101,2)+N52/2</f>
        <v>66.5</v>
      </c>
      <c r="N52" s="230">
        <f>VLOOKUP(C52,'2'!$B$101:$H$575,6,FALSE)</f>
        <v>15</v>
      </c>
      <c r="O52" s="224"/>
      <c r="P52" s="229"/>
      <c r="Q52" s="226"/>
      <c r="R52" s="227"/>
      <c r="S52" s="228"/>
      <c r="T52" s="229"/>
      <c r="U52" s="226"/>
      <c r="V52" s="230"/>
      <c r="W52" s="231"/>
      <c r="X52" s="229"/>
      <c r="Y52" s="226"/>
      <c r="Z52" s="227"/>
      <c r="AA52" s="232"/>
      <c r="AB52" s="229"/>
      <c r="AC52" s="226"/>
      <c r="AD52" s="230"/>
      <c r="AE52" s="231"/>
      <c r="AF52" s="229"/>
      <c r="AG52" s="226"/>
      <c r="AH52" s="227"/>
      <c r="AI52" s="155"/>
      <c r="AJ52" s="123"/>
      <c r="AK52" s="139"/>
      <c r="AL52" s="124"/>
      <c r="AM52" s="155"/>
      <c r="AN52" s="123"/>
      <c r="AO52" s="139"/>
      <c r="AP52" s="124"/>
      <c r="AQ52" s="122"/>
      <c r="AR52" s="123"/>
      <c r="AS52" s="139"/>
      <c r="AT52" s="124"/>
      <c r="AU52" s="122">
        <f>VLOOKUP(C52,'11'!$B$9:$H$521,3,FALSE)</f>
        <v>5.7094907407407407E-2</v>
      </c>
      <c r="AV52" s="123">
        <f>VLOOKUP(C52,'11'!$B$9:$H$521,4,FALSE)</f>
        <v>33</v>
      </c>
      <c r="AW52" s="139">
        <f>VLOOKUP(AV52,Баллы!$A$2:$B$101,2)+AX52/2</f>
        <v>65.5</v>
      </c>
      <c r="AX52" s="124">
        <f>VLOOKUP(C52,'11'!$B$9:$H$521,6,FALSE)</f>
        <v>15</v>
      </c>
    </row>
    <row r="53" spans="1:50" ht="14.4" customHeight="1">
      <c r="A53" s="73">
        <f>IF(D53=0," ",RANK(D53,$D$3:$D$507,0))</f>
        <v>51</v>
      </c>
      <c r="B53" s="246">
        <v>51</v>
      </c>
      <c r="C53" s="117" t="s">
        <v>305</v>
      </c>
      <c r="D53" s="114">
        <f>I53+M53+Q53+U53+Y53+AC53+AG53+AK53+AO53+AW53+AS53</f>
        <v>131</v>
      </c>
      <c r="E53" s="115">
        <f>J53+N53+R53+V53+Z53+AD53+AH53+AL53+AP53+AX53+AT53</f>
        <v>62</v>
      </c>
      <c r="F53" s="119">
        <f>COUNTA(H53,L53,P53,T53,X53,AB53,AF53,AJ53,AN53,AV53,AR53)</f>
        <v>1</v>
      </c>
      <c r="G53" s="224"/>
      <c r="H53" s="229"/>
      <c r="I53" s="226"/>
      <c r="J53" s="227"/>
      <c r="K53" s="228"/>
      <c r="L53" s="229"/>
      <c r="M53" s="226"/>
      <c r="N53" s="230"/>
      <c r="O53" s="224"/>
      <c r="P53" s="229"/>
      <c r="Q53" s="226"/>
      <c r="R53" s="227"/>
      <c r="S53" s="228"/>
      <c r="T53" s="229"/>
      <c r="U53" s="226"/>
      <c r="V53" s="230"/>
      <c r="W53" s="231">
        <f>VLOOKUP(C53,'5'!$B$50:$H$423,3,FALSE)</f>
        <v>0.31692129629629628</v>
      </c>
      <c r="X53" s="229">
        <f>VLOOKUP(C53,'5'!$B$50:$H$423,4,FALSE)</f>
        <v>1</v>
      </c>
      <c r="Y53" s="226">
        <f>VLOOKUP(X53,Баллы!$A$2:$B$101,2)+Z53/2</f>
        <v>131</v>
      </c>
      <c r="Z53" s="227">
        <f>VLOOKUP(C53,'5'!$B$50:$H$423,6,FALSE)</f>
        <v>62</v>
      </c>
      <c r="AA53" s="232"/>
      <c r="AB53" s="229"/>
      <c r="AC53" s="226"/>
      <c r="AD53" s="230"/>
      <c r="AE53" s="231"/>
      <c r="AF53" s="229"/>
      <c r="AG53" s="226"/>
      <c r="AH53" s="227"/>
      <c r="AI53" s="155"/>
      <c r="AJ53" s="123"/>
      <c r="AK53" s="139"/>
      <c r="AL53" s="124"/>
      <c r="AM53" s="155"/>
      <c r="AN53" s="123"/>
      <c r="AO53" s="139"/>
      <c r="AP53" s="124"/>
      <c r="AQ53" s="122"/>
      <c r="AR53" s="123"/>
      <c r="AS53" s="139"/>
      <c r="AT53" s="124"/>
      <c r="AU53" s="122"/>
      <c r="AV53" s="123"/>
      <c r="AW53" s="139"/>
      <c r="AX53" s="124"/>
    </row>
    <row r="54" spans="1:50" ht="14.4" customHeight="1">
      <c r="A54" s="73">
        <f>IF(D54=0," ",RANK(D54,$D$3:$D$507,0))</f>
        <v>52</v>
      </c>
      <c r="B54" s="246">
        <v>52</v>
      </c>
      <c r="C54" s="159" t="s">
        <v>186</v>
      </c>
      <c r="D54" s="114">
        <f>I54+M54+Q54+U54+Y54+AC54+AG54+AK54+AO54+AW54+AS54</f>
        <v>127.5</v>
      </c>
      <c r="E54" s="115">
        <f>J54+N54+R54+V54+Z54+AD54+AH54+AL54+AP54+AX54+AT54</f>
        <v>33</v>
      </c>
      <c r="F54" s="119">
        <f>COUNTA(H54,L54,P54,T54,X54,AB54,AF54,AJ54,AN54,AV54,AR54)</f>
        <v>3</v>
      </c>
      <c r="G54" s="224"/>
      <c r="H54" s="229"/>
      <c r="I54" s="226"/>
      <c r="J54" s="227"/>
      <c r="K54" s="228">
        <f>VLOOKUP(C54,'2'!$B$101:$H$575,3,FALSE)</f>
        <v>6.4722222222222223E-2</v>
      </c>
      <c r="L54" s="229">
        <f>VLOOKUP(C54,'2'!$B$101:$H$575,4,FALSE)</f>
        <v>101</v>
      </c>
      <c r="M54" s="226">
        <f>VLOOKUP(L54,Баллы!$A$2:$B$101,2)+N54/2</f>
        <v>8.5</v>
      </c>
      <c r="N54" s="230">
        <f>VLOOKUP(C54,'2'!$B$101:$H$575,6,FALSE)</f>
        <v>15</v>
      </c>
      <c r="O54" s="224"/>
      <c r="P54" s="229"/>
      <c r="Q54" s="226"/>
      <c r="R54" s="227"/>
      <c r="S54" s="228"/>
      <c r="T54" s="229"/>
      <c r="U54" s="226"/>
      <c r="V54" s="230"/>
      <c r="W54" s="231">
        <f>VLOOKUP(C54,'5'!$B$50:$H$423,3,FALSE)</f>
        <v>4.2893518518518518E-2</v>
      </c>
      <c r="X54" s="229">
        <f>VLOOKUP(C54,'5'!$B$50:$H$423,4,FALSE)</f>
        <v>24</v>
      </c>
      <c r="Y54" s="226">
        <f>VLOOKUP(X54,Баллы!$A$2:$B$101,2)+Z54/2</f>
        <v>72</v>
      </c>
      <c r="Z54" s="227">
        <f>VLOOKUP(C54,'5'!$B$50:$H$423,6,FALSE)</f>
        <v>10</v>
      </c>
      <c r="AA54" s="232"/>
      <c r="AB54" s="229"/>
      <c r="AC54" s="226"/>
      <c r="AD54" s="230"/>
      <c r="AE54" s="231"/>
      <c r="AF54" s="229"/>
      <c r="AG54" s="226"/>
      <c r="AH54" s="227"/>
      <c r="AI54" s="155"/>
      <c r="AJ54" s="123"/>
      <c r="AK54" s="139"/>
      <c r="AL54" s="124"/>
      <c r="AM54" s="155"/>
      <c r="AN54" s="123"/>
      <c r="AO54" s="139"/>
      <c r="AP54" s="124"/>
      <c r="AQ54" s="122"/>
      <c r="AR54" s="123"/>
      <c r="AS54" s="139"/>
      <c r="AT54" s="124"/>
      <c r="AU54" s="122">
        <f>VLOOKUP(C54,'11'!$B$9:$H$521,3,FALSE)</f>
        <v>3.6793981481481483E-2</v>
      </c>
      <c r="AV54" s="123">
        <f>VLOOKUP(C54,'11'!$B$9:$H$521,4,FALSE)</f>
        <v>48</v>
      </c>
      <c r="AW54" s="139">
        <f>VLOOKUP(AV54,Баллы!$A$2:$B$101,2)+AX54/2</f>
        <v>47</v>
      </c>
      <c r="AX54" s="124">
        <f>VLOOKUP(C54,'11'!$B$9:$H$521,6,FALSE)</f>
        <v>8</v>
      </c>
    </row>
    <row r="55" spans="1:50" ht="14.4" customHeight="1">
      <c r="A55" s="73">
        <f>IF(D55=0," ",RANK(D55,$D$3:$D$507,0))</f>
        <v>53</v>
      </c>
      <c r="B55" s="246">
        <v>53</v>
      </c>
      <c r="C55" s="109" t="s">
        <v>2686</v>
      </c>
      <c r="D55" s="114">
        <f>I55+M55+Q55+U55+Y55+AC55+AG55+AK55+AO55+AW55+AS55</f>
        <v>127</v>
      </c>
      <c r="E55" s="115">
        <f>J55+N55+R55+V55+Z55+AD55+AH55+AL55+AP55+AX55+AT55</f>
        <v>40</v>
      </c>
      <c r="F55" s="119">
        <f>COUNTA(H55,L55,P55,T55,X55,AB55,AF55,AJ55,AN55,AV55,AR55)</f>
        <v>2</v>
      </c>
      <c r="G55" s="224"/>
      <c r="H55" s="229"/>
      <c r="I55" s="226"/>
      <c r="J55" s="227"/>
      <c r="K55" s="228"/>
      <c r="L55" s="229"/>
      <c r="M55" s="226"/>
      <c r="N55" s="230"/>
      <c r="O55" s="224"/>
      <c r="P55" s="229"/>
      <c r="Q55" s="226"/>
      <c r="R55" s="227"/>
      <c r="S55" s="228"/>
      <c r="T55" s="229"/>
      <c r="U55" s="226"/>
      <c r="V55" s="230"/>
      <c r="W55" s="231">
        <f>VLOOKUP(C55,'5'!$B$50:$H$423,3,FALSE)</f>
        <v>0.11652777777777779</v>
      </c>
      <c r="X55" s="229">
        <f>VLOOKUP(C55,'5'!$B$50:$H$423,4,FALSE)</f>
        <v>36</v>
      </c>
      <c r="Y55" s="226">
        <f>VLOOKUP(X55,Баллы!$A$2:$B$101,2)+Z55/2</f>
        <v>67.5</v>
      </c>
      <c r="Z55" s="227">
        <f>VLOOKUP(C55,'5'!$B$50:$H$423,6,FALSE)</f>
        <v>25</v>
      </c>
      <c r="AA55" s="232"/>
      <c r="AB55" s="229"/>
      <c r="AC55" s="226"/>
      <c r="AD55" s="230"/>
      <c r="AE55" s="231"/>
      <c r="AF55" s="229"/>
      <c r="AG55" s="226"/>
      <c r="AH55" s="227"/>
      <c r="AI55" s="155"/>
      <c r="AJ55" s="123"/>
      <c r="AK55" s="139"/>
      <c r="AL55" s="124"/>
      <c r="AM55" s="155"/>
      <c r="AN55" s="123"/>
      <c r="AO55" s="139"/>
      <c r="AP55" s="124"/>
      <c r="AQ55" s="122"/>
      <c r="AR55" s="123"/>
      <c r="AS55" s="139"/>
      <c r="AT55" s="124"/>
      <c r="AU55" s="122">
        <f>VLOOKUP(C55,'11'!$B$9:$H$521,3,FALSE)</f>
        <v>5.814814814814815E-2</v>
      </c>
      <c r="AV55" s="123">
        <f>VLOOKUP(C55,'11'!$B$9:$H$521,4,FALSE)</f>
        <v>39</v>
      </c>
      <c r="AW55" s="139">
        <f>VLOOKUP(AV55,Баллы!$A$2:$B$101,2)+AX55/2</f>
        <v>59.5</v>
      </c>
      <c r="AX55" s="124">
        <f>VLOOKUP(C55,'11'!$B$9:$H$521,6,FALSE)</f>
        <v>15</v>
      </c>
    </row>
    <row r="56" spans="1:50" ht="14.4" customHeight="1">
      <c r="A56" s="73">
        <f>IF(D56=0," ",RANK(D56,$D$3:$D$507,0))</f>
        <v>54</v>
      </c>
      <c r="B56" s="246">
        <v>54</v>
      </c>
      <c r="C56" s="159" t="s">
        <v>555</v>
      </c>
      <c r="D56" s="114">
        <f>I56+M56+Q56+U56+Y56+AC56+AG56+AK56+AO56+AW56+AS56</f>
        <v>123.5</v>
      </c>
      <c r="E56" s="115">
        <f>J56+N56+R56+V56+Z56+AD56+AH56+AL56+AP56+AX56+AT56</f>
        <v>55</v>
      </c>
      <c r="F56" s="119">
        <f>COUNTA(H56,L56,P56,T56,X56,AB56,AF56,AJ56,AN56,AV56,AR56)</f>
        <v>3</v>
      </c>
      <c r="G56" s="224">
        <f>VLOOKUP(C56,'1'!$B$46:$H$384,3,FALSE)</f>
        <v>3.6967592592592594E-2</v>
      </c>
      <c r="H56" s="229">
        <f>VLOOKUP(C56,'1'!$B$46:$H$384,4,FALSE)</f>
        <v>46</v>
      </c>
      <c r="I56" s="226">
        <f>VLOOKUP(H56,Баллы!$A$2:$B$101,2)+J56/2</f>
        <v>50</v>
      </c>
      <c r="J56" s="227">
        <f>VLOOKUP(C56,'1'!$B$46:$H$384,6,FALSE)</f>
        <v>10</v>
      </c>
      <c r="K56" s="228"/>
      <c r="L56" s="229"/>
      <c r="M56" s="226"/>
      <c r="N56" s="230"/>
      <c r="O56" s="224"/>
      <c r="P56" s="229"/>
      <c r="Q56" s="226"/>
      <c r="R56" s="227"/>
      <c r="S56" s="228">
        <f>VLOOKUP(C56,'4'!$B$2:$I$1053,3,FALSE)</f>
        <v>8.1817129629629629E-2</v>
      </c>
      <c r="T56" s="229">
        <f>VLOOKUP(C56,'4'!$B$2:$I$1053,4,FALSE)</f>
        <v>68</v>
      </c>
      <c r="U56" s="226">
        <f>VLOOKUP(T56,Баллы!$A$2:$B$101,2)+V56/2</f>
        <v>33</v>
      </c>
      <c r="V56" s="230">
        <f>VLOOKUP(C56,'4'!$B$2:$I$1053,6,FALSE)</f>
        <v>20</v>
      </c>
      <c r="W56" s="231"/>
      <c r="X56" s="229"/>
      <c r="Y56" s="226"/>
      <c r="Z56" s="227"/>
      <c r="AA56" s="232"/>
      <c r="AB56" s="229"/>
      <c r="AC56" s="226"/>
      <c r="AD56" s="230"/>
      <c r="AE56" s="231"/>
      <c r="AF56" s="229"/>
      <c r="AG56" s="226"/>
      <c r="AH56" s="227"/>
      <c r="AI56" s="155"/>
      <c r="AJ56" s="123"/>
      <c r="AK56" s="139"/>
      <c r="AL56" s="124"/>
      <c r="AM56" s="155">
        <f>VLOOKUP(C56,'9'!$B$2:$H$1187,3,FALSE)</f>
        <v>0.10484953703703703</v>
      </c>
      <c r="AN56" s="123">
        <f>VLOOKUP(C56,'9'!$B$2:$H$1187,4,FALSE)</f>
        <v>63</v>
      </c>
      <c r="AO56" s="139">
        <f>VLOOKUP(AN56,Баллы!$A$2:$B$101,2)+AP56/2</f>
        <v>40.5</v>
      </c>
      <c r="AP56" s="124">
        <f>VLOOKUP(C56,'9'!$B$2:$H$1187,6,FALSE)</f>
        <v>25</v>
      </c>
      <c r="AQ56" s="122"/>
      <c r="AR56" s="123"/>
      <c r="AS56" s="139"/>
      <c r="AT56" s="124"/>
      <c r="AU56" s="122"/>
      <c r="AV56" s="123"/>
      <c r="AW56" s="139"/>
      <c r="AX56" s="124"/>
    </row>
    <row r="57" spans="1:50" ht="14.4" customHeight="1">
      <c r="A57" s="73">
        <f>IF(D57=0," ",RANK(D57,$D$3:$D$507,0))</f>
        <v>55</v>
      </c>
      <c r="B57" s="246">
        <v>55</v>
      </c>
      <c r="C57" s="109" t="s">
        <v>5784</v>
      </c>
      <c r="D57" s="114">
        <f>I57+M57+Q57+U57+Y57+AC57+AG57+AK57+AO57+AW57+AS57</f>
        <v>116.5</v>
      </c>
      <c r="E57" s="115">
        <f>J57+N57+R57+V57+Z57+AD57+AH57+AL57+AP57+AX57+AT57</f>
        <v>51</v>
      </c>
      <c r="F57" s="119">
        <f>COUNTA(H57,L57,P57,T57,X57,AB57,AF57,AJ57,AN57,AV57,AR57)</f>
        <v>1</v>
      </c>
      <c r="G57" s="233"/>
      <c r="H57" s="229"/>
      <c r="I57" s="226"/>
      <c r="J57" s="227"/>
      <c r="K57" s="228"/>
      <c r="L57" s="229"/>
      <c r="M57" s="226"/>
      <c r="N57" s="230"/>
      <c r="O57" s="224"/>
      <c r="P57" s="229"/>
      <c r="Q57" s="226"/>
      <c r="R57" s="227"/>
      <c r="S57" s="228"/>
      <c r="T57" s="229"/>
      <c r="U57" s="226"/>
      <c r="V57" s="230"/>
      <c r="W57" s="231">
        <f>VLOOKUP(C57,'5'!$B$50:$H$423,3,FALSE)</f>
        <v>0.24707175925925925</v>
      </c>
      <c r="X57" s="229">
        <f>VLOOKUP(C57,'5'!$B$50:$H$423,4,FALSE)</f>
        <v>5</v>
      </c>
      <c r="Y57" s="226">
        <f>VLOOKUP(X57,Баллы!$A$2:$B$101,2)+Z57/2</f>
        <v>116.5</v>
      </c>
      <c r="Z57" s="227">
        <f>VLOOKUP(C57,'5'!$B$50:$H$423,6,FALSE)</f>
        <v>51</v>
      </c>
      <c r="AA57" s="232"/>
      <c r="AB57" s="229"/>
      <c r="AC57" s="226"/>
      <c r="AD57" s="230"/>
      <c r="AE57" s="231"/>
      <c r="AF57" s="229"/>
      <c r="AG57" s="226"/>
      <c r="AH57" s="227"/>
      <c r="AI57" s="155"/>
      <c r="AJ57" s="123"/>
      <c r="AK57" s="139"/>
      <c r="AL57" s="124"/>
      <c r="AM57" s="155"/>
      <c r="AN57" s="123"/>
      <c r="AO57" s="139"/>
      <c r="AP57" s="124"/>
      <c r="AQ57" s="122"/>
      <c r="AR57" s="123"/>
      <c r="AS57" s="139"/>
      <c r="AT57" s="124"/>
      <c r="AU57" s="122"/>
      <c r="AV57" s="123"/>
      <c r="AW57" s="139"/>
      <c r="AX57" s="124"/>
    </row>
    <row r="58" spans="1:50" ht="14.4" customHeight="1">
      <c r="A58" s="73">
        <f>IF(D58=0," ",RANK(D58,$D$3:$D$507,0))</f>
        <v>56</v>
      </c>
      <c r="B58" s="246">
        <v>56</v>
      </c>
      <c r="C58" s="159" t="s">
        <v>313</v>
      </c>
      <c r="D58" s="114">
        <f>I58+M58+Q58+U58+Y58+AC58+AG58+AK58+AO58+AW58+AS58</f>
        <v>113.5</v>
      </c>
      <c r="E58" s="115">
        <f>J58+N58+R58+V58+Z58+AD58+AH58+AL58+AP58+AX58+AT58</f>
        <v>65</v>
      </c>
      <c r="F58" s="119">
        <f>COUNTA(H58,L58,P58,T58,X58,AB58,AF58,AJ58,AN58,AV58,AR58)</f>
        <v>4</v>
      </c>
      <c r="G58" s="224">
        <f>VLOOKUP(C58,'1'!$B$46:$H$384,3,FALSE)</f>
        <v>3.8842592592592588E-2</v>
      </c>
      <c r="H58" s="229">
        <f>VLOOKUP(C58,'1'!$B$46:$H$384,4,FALSE)</f>
        <v>67</v>
      </c>
      <c r="I58" s="226">
        <f>VLOOKUP(H58,Баллы!$A$2:$B$101,2)+J58/2</f>
        <v>29</v>
      </c>
      <c r="J58" s="227">
        <f>VLOOKUP(C58,'1'!$B$46:$H$384,6,FALSE)</f>
        <v>10</v>
      </c>
      <c r="K58" s="228">
        <f>VLOOKUP(C58,'2'!$B$101:$H$575,3,FALSE)</f>
        <v>0.14219907407407409</v>
      </c>
      <c r="L58" s="229">
        <f>VLOOKUP(C58,'2'!$B$101:$H$575,4,FALSE)</f>
        <v>43</v>
      </c>
      <c r="M58" s="226">
        <f>VLOOKUP(L58,Баллы!$A$2:$B$101,2)+N58/2</f>
        <v>63</v>
      </c>
      <c r="N58" s="230">
        <f>VLOOKUP(C58,'2'!$B$101:$H$575,6,FALSE)</f>
        <v>30</v>
      </c>
      <c r="O58" s="224"/>
      <c r="P58" s="229"/>
      <c r="Q58" s="226"/>
      <c r="R58" s="227"/>
      <c r="S58" s="228"/>
      <c r="T58" s="229"/>
      <c r="U58" s="226"/>
      <c r="V58" s="230"/>
      <c r="W58" s="231"/>
      <c r="X58" s="229"/>
      <c r="Y58" s="226"/>
      <c r="Z58" s="227"/>
      <c r="AA58" s="232"/>
      <c r="AB58" s="229"/>
      <c r="AC58" s="226"/>
      <c r="AD58" s="230"/>
      <c r="AE58" s="231"/>
      <c r="AF58" s="229"/>
      <c r="AG58" s="226"/>
      <c r="AH58" s="227"/>
      <c r="AI58" s="155"/>
      <c r="AJ58" s="123"/>
      <c r="AK58" s="139"/>
      <c r="AL58" s="124"/>
      <c r="AM58" s="155">
        <f>VLOOKUP(C58,'9'!$B$2:$H$1187,3,FALSE)</f>
        <v>3.7696759259259256E-2</v>
      </c>
      <c r="AN58" s="123">
        <f>VLOOKUP(C58,'9'!$B$2:$H$1187,4,FALSE)</f>
        <v>95</v>
      </c>
      <c r="AO58" s="139">
        <f>VLOOKUP(AN58,Баллы!$A$2:$B$101,2)+AP58/2</f>
        <v>6</v>
      </c>
      <c r="AP58" s="124">
        <f>VLOOKUP(C58,'9'!$B$2:$H$1187,6,FALSE)</f>
        <v>10</v>
      </c>
      <c r="AQ58" s="122"/>
      <c r="AR58" s="123"/>
      <c r="AS58" s="139"/>
      <c r="AT58" s="124"/>
      <c r="AU58" s="122">
        <f>VLOOKUP(C58,'11'!$B$9:$H$521,3,FALSE)</f>
        <v>7.5243055555555549E-2</v>
      </c>
      <c r="AV58" s="123">
        <f>VLOOKUP(C58,'11'!$B$9:$H$521,4,FALSE)</f>
        <v>83</v>
      </c>
      <c r="AW58" s="139">
        <f>VLOOKUP(AV58,Баллы!$A$2:$B$101,2)+AX58/2</f>
        <v>15.5</v>
      </c>
      <c r="AX58" s="124">
        <f>VLOOKUP(C58,'11'!$B$9:$H$521,6,FALSE)</f>
        <v>15</v>
      </c>
    </row>
    <row r="59" spans="1:50" ht="14.4" customHeight="1">
      <c r="A59" s="73">
        <f>IF(D59=0," ",RANK(D59,$D$3:$D$507,0))</f>
        <v>57</v>
      </c>
      <c r="B59" s="246">
        <v>57</v>
      </c>
      <c r="C59" s="108" t="s">
        <v>15</v>
      </c>
      <c r="D59" s="114">
        <f>I59+M59+Q59+U59+Y59+AC59+AG59+AK59+AO59+AW59+AS59</f>
        <v>109</v>
      </c>
      <c r="E59" s="115">
        <f>J59+N59+R59+V59+Z59+AD59+AH59+AL59+AP59+AX59+AT59</f>
        <v>56</v>
      </c>
      <c r="F59" s="119">
        <f>COUNTA(H59,L59,P59,T59,X59,AB59,AF59,AJ59,AN59,AV59,AR59)</f>
        <v>2</v>
      </c>
      <c r="G59" s="224"/>
      <c r="H59" s="229"/>
      <c r="I59" s="226"/>
      <c r="J59" s="227"/>
      <c r="K59" s="228"/>
      <c r="L59" s="229"/>
      <c r="M59" s="226"/>
      <c r="N59" s="230"/>
      <c r="O59" s="224"/>
      <c r="P59" s="229"/>
      <c r="Q59" s="226"/>
      <c r="R59" s="227"/>
      <c r="S59" s="228"/>
      <c r="T59" s="229"/>
      <c r="U59" s="226"/>
      <c r="V59" s="230"/>
      <c r="W59" s="231">
        <f>VLOOKUP(C59,'5'!$B$50:$H$423,3,FALSE)</f>
        <v>0.13089120370370369</v>
      </c>
      <c r="X59" s="229">
        <f>VLOOKUP(C59,'5'!$B$50:$H$423,4,FALSE)</f>
        <v>52</v>
      </c>
      <c r="Y59" s="226">
        <f>VLOOKUP(X59,Баллы!$A$2:$B$101,2)+Z59/2</f>
        <v>51.5</v>
      </c>
      <c r="Z59" s="227">
        <f>VLOOKUP(C59,'5'!$B$50:$H$423,6,FALSE)</f>
        <v>25</v>
      </c>
      <c r="AA59" s="232"/>
      <c r="AB59" s="229"/>
      <c r="AC59" s="226"/>
      <c r="AD59" s="230"/>
      <c r="AE59" s="231"/>
      <c r="AF59" s="229"/>
      <c r="AG59" s="226"/>
      <c r="AH59" s="227"/>
      <c r="AI59" s="155"/>
      <c r="AJ59" s="123"/>
      <c r="AK59" s="139"/>
      <c r="AL59" s="124"/>
      <c r="AM59" s="155"/>
      <c r="AN59" s="123"/>
      <c r="AO59" s="139"/>
      <c r="AP59" s="124"/>
      <c r="AQ59" s="122"/>
      <c r="AR59" s="123"/>
      <c r="AS59" s="139"/>
      <c r="AT59" s="124"/>
      <c r="AU59" s="122">
        <f>VLOOKUP(C59,'11'!$B$9:$H$521,3,FALSE)</f>
        <v>0.13902777777777778</v>
      </c>
      <c r="AV59" s="123">
        <f>VLOOKUP(C59,'11'!$B$9:$H$521,4,FALSE)</f>
        <v>49</v>
      </c>
      <c r="AW59" s="139">
        <f>VLOOKUP(AV59,Баллы!$A$2:$B$101,2)+AX59/2</f>
        <v>57.5</v>
      </c>
      <c r="AX59" s="124">
        <f>VLOOKUP(C59,'11'!$B$9:$H$521,6,FALSE)</f>
        <v>31</v>
      </c>
    </row>
    <row r="60" spans="1:50" ht="14.4" customHeight="1">
      <c r="A60" s="73">
        <f>IF(D60=0," ",RANK(D60,$D$3:$D$507,0))</f>
        <v>58</v>
      </c>
      <c r="B60" s="246">
        <v>58</v>
      </c>
      <c r="C60" s="159" t="s">
        <v>987</v>
      </c>
      <c r="D60" s="114">
        <f>I60+M60+Q60+U60+Y60+AC60+AG60+AK60+AO60+AW60+AS60</f>
        <v>108</v>
      </c>
      <c r="E60" s="115">
        <f>J60+N60+R60+V60+Z60+AD60+AH60+AL60+AP60+AX60+AT60</f>
        <v>30</v>
      </c>
      <c r="F60" s="119">
        <f>COUNTA(H60,L60,P60,T60,X60,AB60,AF60,AJ60,AN60,AV60,AR60)</f>
        <v>1</v>
      </c>
      <c r="G60" s="224"/>
      <c r="H60" s="229"/>
      <c r="I60" s="226"/>
      <c r="J60" s="227"/>
      <c r="K60" s="228">
        <f>VLOOKUP(C60,'2'!$B$101:$H$575,3,FALSE)</f>
        <v>9.7650462962962967E-2</v>
      </c>
      <c r="L60" s="229">
        <f>VLOOKUP(C60,'2'!$B$101:$H$575,4,FALSE)</f>
        <v>4</v>
      </c>
      <c r="M60" s="226">
        <f>VLOOKUP(L60,Баллы!$A$2:$B$101,2)+N60/2</f>
        <v>108</v>
      </c>
      <c r="N60" s="230">
        <f>VLOOKUP(C60,'2'!$B$101:$H$575,6,FALSE)</f>
        <v>30</v>
      </c>
      <c r="O60" s="224"/>
      <c r="P60" s="229"/>
      <c r="Q60" s="226"/>
      <c r="R60" s="227"/>
      <c r="S60" s="228"/>
      <c r="T60" s="229"/>
      <c r="U60" s="226"/>
      <c r="V60" s="230"/>
      <c r="W60" s="231"/>
      <c r="X60" s="229"/>
      <c r="Y60" s="226"/>
      <c r="Z60" s="227"/>
      <c r="AA60" s="232"/>
      <c r="AB60" s="229"/>
      <c r="AC60" s="226"/>
      <c r="AD60" s="230"/>
      <c r="AE60" s="231"/>
      <c r="AF60" s="229"/>
      <c r="AG60" s="226"/>
      <c r="AH60" s="227"/>
      <c r="AI60" s="155"/>
      <c r="AJ60" s="123"/>
      <c r="AK60" s="139"/>
      <c r="AL60" s="124"/>
      <c r="AM60" s="155"/>
      <c r="AN60" s="123"/>
      <c r="AO60" s="139"/>
      <c r="AP60" s="124"/>
      <c r="AQ60" s="122"/>
      <c r="AR60" s="123"/>
      <c r="AS60" s="139"/>
      <c r="AT60" s="124"/>
      <c r="AU60" s="122"/>
      <c r="AV60" s="123"/>
      <c r="AW60" s="139"/>
      <c r="AX60" s="124"/>
    </row>
    <row r="61" spans="1:50" ht="14.4" customHeight="1">
      <c r="A61" s="73">
        <f>IF(D61=0," ",RANK(D61,$D$3:$D$507,0))</f>
        <v>59</v>
      </c>
      <c r="B61" s="246">
        <v>59</v>
      </c>
      <c r="C61" s="108" t="s">
        <v>1200</v>
      </c>
      <c r="D61" s="114">
        <f>I61+M61+Q61+U61+Y61+AC61+AG61+AK61+AO61+AW61+AS61</f>
        <v>107.5</v>
      </c>
      <c r="E61" s="115">
        <f>J61+N61+R61+V61+Z61+AD61+AH61+AL61+AP61+AX61+AT61</f>
        <v>45</v>
      </c>
      <c r="F61" s="119">
        <f>COUNTA(H61,L61,P61,T61,X61,AB61,AF61,AJ61,AN61,AV61,AR61)</f>
        <v>2</v>
      </c>
      <c r="G61" s="224"/>
      <c r="H61" s="229"/>
      <c r="I61" s="226"/>
      <c r="J61" s="227"/>
      <c r="K61" s="228"/>
      <c r="L61" s="229"/>
      <c r="M61" s="226"/>
      <c r="N61" s="230"/>
      <c r="O61" s="224"/>
      <c r="P61" s="229"/>
      <c r="Q61" s="226"/>
      <c r="R61" s="227"/>
      <c r="S61" s="228"/>
      <c r="T61" s="229"/>
      <c r="U61" s="226"/>
      <c r="V61" s="230"/>
      <c r="W61" s="231">
        <f>VLOOKUP(C61,'5'!$B$50:$H$423,3,FALSE)</f>
        <v>0.14814814814814814</v>
      </c>
      <c r="X61" s="229">
        <f>VLOOKUP(C61,'5'!$B$50:$H$423,4,FALSE)</f>
        <v>70</v>
      </c>
      <c r="Y61" s="226">
        <f>VLOOKUP(X61,Баллы!$A$2:$B$101,2)+Z61/2</f>
        <v>33.5</v>
      </c>
      <c r="Z61" s="227">
        <f>VLOOKUP(C61,'5'!$B$50:$H$423,6,FALSE)</f>
        <v>25</v>
      </c>
      <c r="AA61" s="232">
        <f>VLOOKUP(C61,'6'!$B$8:$H$202,3,FALSE)</f>
        <v>8.6597222222222214E-2</v>
      </c>
      <c r="AB61" s="229">
        <f>VLOOKUP(C61,'6'!$B$8:$H$202,4,FALSE)</f>
        <v>27</v>
      </c>
      <c r="AC61" s="226">
        <f>VLOOKUP(AB61,Баллы!$A$2:$B$101,2)+AD61/2</f>
        <v>74</v>
      </c>
      <c r="AD61" s="230">
        <f>VLOOKUP(C61,'6'!$B$8:$H$202,6,FALSE)</f>
        <v>20</v>
      </c>
      <c r="AE61" s="231"/>
      <c r="AF61" s="229"/>
      <c r="AG61" s="226"/>
      <c r="AH61" s="227"/>
      <c r="AI61" s="155"/>
      <c r="AJ61" s="123"/>
      <c r="AK61" s="139"/>
      <c r="AL61" s="124"/>
      <c r="AM61" s="155"/>
      <c r="AN61" s="123"/>
      <c r="AO61" s="139"/>
      <c r="AP61" s="124"/>
      <c r="AQ61" s="122"/>
      <c r="AR61" s="123"/>
      <c r="AS61" s="139"/>
      <c r="AT61" s="124"/>
      <c r="AU61" s="122"/>
      <c r="AV61" s="123"/>
      <c r="AW61" s="139"/>
      <c r="AX61" s="124"/>
    </row>
    <row r="62" spans="1:50" ht="14.4" customHeight="1">
      <c r="A62" s="73">
        <f>IF(D62=0," ",RANK(D62,$D$3:$D$507,0))</f>
        <v>60</v>
      </c>
      <c r="B62" s="246">
        <v>60</v>
      </c>
      <c r="C62" s="160" t="s">
        <v>2619</v>
      </c>
      <c r="D62" s="114">
        <f>I62+M62+Q62+U62+Y62+AC62+AG62+AK62+AO62+AW62+AS62</f>
        <v>106</v>
      </c>
      <c r="E62" s="115">
        <f>J62+N62+R62+V62+Z62+AD62+AH62+AL62+AP62+AX62+AT62</f>
        <v>20</v>
      </c>
      <c r="F62" s="119">
        <f>COUNTA(H62,L62,P62,T62,X62,AB62,AF62,AJ62,AN62,AV62,AR62)</f>
        <v>2</v>
      </c>
      <c r="G62" s="224">
        <f>VLOOKUP(C62,'1'!$B$46:$H$384,3,FALSE)</f>
        <v>4.9814814814814812E-2</v>
      </c>
      <c r="H62" s="229">
        <f>VLOOKUP(C62,'1'!$B$46:$H$384,4,FALSE)</f>
        <v>139</v>
      </c>
      <c r="I62" s="226">
        <f>VLOOKUP(H62,Баллы!$A$2:$B$101,2)+J62/2</f>
        <v>6</v>
      </c>
      <c r="J62" s="227">
        <f>VLOOKUP(C62,'1'!$B$46:$H$384,6,FALSE)</f>
        <v>10</v>
      </c>
      <c r="K62" s="228"/>
      <c r="L62" s="229"/>
      <c r="M62" s="226"/>
      <c r="N62" s="230"/>
      <c r="O62" s="224"/>
      <c r="P62" s="229"/>
      <c r="Q62" s="226"/>
      <c r="R62" s="227"/>
      <c r="S62" s="228"/>
      <c r="T62" s="229"/>
      <c r="U62" s="226"/>
      <c r="V62" s="230"/>
      <c r="W62" s="231">
        <f>VLOOKUP(C62,'5'!$B$50:$H$423,3,FALSE)</f>
        <v>2.7141203703703706E-2</v>
      </c>
      <c r="X62" s="229">
        <f>VLOOKUP(C62,'5'!$B$50:$H$423,4,FALSE)</f>
        <v>3</v>
      </c>
      <c r="Y62" s="226">
        <f>VLOOKUP(X62,Баллы!$A$2:$B$101,2)+Z62/2</f>
        <v>100</v>
      </c>
      <c r="Z62" s="227">
        <f>VLOOKUP(C62,'5'!$B$50:$H$423,6,FALSE)</f>
        <v>10</v>
      </c>
      <c r="AA62" s="232"/>
      <c r="AB62" s="229"/>
      <c r="AC62" s="226"/>
      <c r="AD62" s="230"/>
      <c r="AE62" s="231"/>
      <c r="AF62" s="229"/>
      <c r="AG62" s="226"/>
      <c r="AH62" s="227"/>
      <c r="AI62" s="155"/>
      <c r="AJ62" s="123"/>
      <c r="AK62" s="139"/>
      <c r="AL62" s="124"/>
      <c r="AM62" s="155"/>
      <c r="AN62" s="123"/>
      <c r="AO62" s="139"/>
      <c r="AP62" s="124"/>
      <c r="AQ62" s="122"/>
      <c r="AR62" s="123"/>
      <c r="AS62" s="139"/>
      <c r="AT62" s="124"/>
      <c r="AU62" s="122"/>
      <c r="AV62" s="123"/>
      <c r="AW62" s="139"/>
      <c r="AX62" s="124"/>
    </row>
    <row r="63" spans="1:50" ht="14.4" customHeight="1">
      <c r="A63" s="73">
        <f>IF(D63=0," ",RANK(D63,$D$3:$D$507,0))</f>
        <v>61</v>
      </c>
      <c r="B63" s="246">
        <v>61</v>
      </c>
      <c r="C63" s="159" t="s">
        <v>920</v>
      </c>
      <c r="D63" s="114">
        <f>I63+M63+Q63+U63+Y63+AC63+AG63+AK63+AO63+AW63+AS63</f>
        <v>105.5</v>
      </c>
      <c r="E63" s="115">
        <f>J63+N63+R63+V63+Z63+AD63+AH63+AL63+AP63+AX63+AT63</f>
        <v>33</v>
      </c>
      <c r="F63" s="119">
        <f>COUNTA(H63,L63,P63,T63,X63,AB63,AF63,AJ63,AN63,AV63,AR63)</f>
        <v>3</v>
      </c>
      <c r="G63" s="224"/>
      <c r="H63" s="229"/>
      <c r="I63" s="226"/>
      <c r="J63" s="227"/>
      <c r="K63" s="228">
        <f>VLOOKUP(C63,'2'!$B$101:$H$575,3,FALSE)</f>
        <v>6.267361111111111E-2</v>
      </c>
      <c r="L63" s="229">
        <f>VLOOKUP(C63,'2'!$B$101:$H$575,4,FALSE)</f>
        <v>92</v>
      </c>
      <c r="M63" s="226">
        <f>VLOOKUP(L63,Баллы!$A$2:$B$101,2)+N63/2</f>
        <v>8.5</v>
      </c>
      <c r="N63" s="230">
        <f>VLOOKUP(C63,'2'!$B$101:$H$575,6,FALSE)</f>
        <v>15</v>
      </c>
      <c r="O63" s="224"/>
      <c r="P63" s="229"/>
      <c r="Q63" s="226"/>
      <c r="R63" s="227"/>
      <c r="S63" s="228"/>
      <c r="T63" s="229"/>
      <c r="U63" s="226"/>
      <c r="V63" s="230"/>
      <c r="W63" s="231"/>
      <c r="X63" s="229"/>
      <c r="Y63" s="226"/>
      <c r="Z63" s="227"/>
      <c r="AA63" s="232"/>
      <c r="AB63" s="229"/>
      <c r="AC63" s="226"/>
      <c r="AD63" s="230"/>
      <c r="AE63" s="231"/>
      <c r="AF63" s="229"/>
      <c r="AG63" s="226"/>
      <c r="AH63" s="227"/>
      <c r="AI63" s="155"/>
      <c r="AJ63" s="123"/>
      <c r="AK63" s="139"/>
      <c r="AL63" s="124"/>
      <c r="AM63" s="155"/>
      <c r="AN63" s="123"/>
      <c r="AO63" s="139"/>
      <c r="AP63" s="124"/>
      <c r="AQ63" s="122">
        <f>VLOOKUP(C63,'10'!$B$8:$H$232,3,FALSE)</f>
        <v>4.6261574074074073E-2</v>
      </c>
      <c r="AR63" s="123">
        <f>VLOOKUP(C63,'10'!$B$8:$H$232,4,FALSE)</f>
        <v>36</v>
      </c>
      <c r="AS63" s="139">
        <f>VLOOKUP(AR63,Баллы!$A$2:$B$101,2)+AT63/2</f>
        <v>60</v>
      </c>
      <c r="AT63" s="124">
        <f>VLOOKUP(C63,'10'!$B$8:$H$232,6,FALSE)</f>
        <v>10</v>
      </c>
      <c r="AU63" s="122">
        <f>VLOOKUP(C63,'11'!$B$9:$H$521,3,FALSE)</f>
        <v>0.04</v>
      </c>
      <c r="AV63" s="123">
        <f>VLOOKUP(C63,'11'!$B$9:$H$521,4,FALSE)</f>
        <v>58</v>
      </c>
      <c r="AW63" s="139">
        <f>VLOOKUP(AV63,Баллы!$A$2:$B$101,2)+AX63/2</f>
        <v>37</v>
      </c>
      <c r="AX63" s="124">
        <f>VLOOKUP(C63,'11'!$B$9:$H$521,6,FALSE)</f>
        <v>8</v>
      </c>
    </row>
    <row r="64" spans="1:50" ht="14.4" customHeight="1">
      <c r="A64" s="73">
        <f>IF(D64=0," ",RANK(D64,$D$3:$D$507,0))</f>
        <v>62</v>
      </c>
      <c r="B64" s="246">
        <v>62</v>
      </c>
      <c r="C64" s="159" t="s">
        <v>544</v>
      </c>
      <c r="D64" s="114">
        <f>I64+M64+Q64+U64+Y64+AC64+AG64+AK64+AO64+AW64+AS64</f>
        <v>105</v>
      </c>
      <c r="E64" s="115">
        <f>J64+N64+R64+V64+Z64+AD64+AH64+AL64+AP64+AX64+AT64</f>
        <v>20</v>
      </c>
      <c r="F64" s="119">
        <f>COUNTA(H64,L64,P64,T64,X64,AB64,AF64,AJ64,AN64,AV64,AR64)</f>
        <v>2</v>
      </c>
      <c r="G64" s="224">
        <f>VLOOKUP(C64,'1'!$B$46:$H$384,3,FALSE)</f>
        <v>3.453703703703704E-2</v>
      </c>
      <c r="H64" s="225">
        <f>VLOOKUP(C64,'1'!$B$46:$H$384,4,FALSE)</f>
        <v>31</v>
      </c>
      <c r="I64" s="226">
        <f>VLOOKUP(H64,Баллы!$A$2:$B$101,2)+J64/2</f>
        <v>65</v>
      </c>
      <c r="J64" s="227">
        <f>VLOOKUP(C64,'1'!$B$46:$H$384,6,FALSE)</f>
        <v>10</v>
      </c>
      <c r="K64" s="228"/>
      <c r="L64" s="229"/>
      <c r="M64" s="226"/>
      <c r="N64" s="230"/>
      <c r="O64" s="224"/>
      <c r="P64" s="229"/>
      <c r="Q64" s="226"/>
      <c r="R64" s="227"/>
      <c r="S64" s="228">
        <f>VLOOKUP(C64,'4'!$B$2:$I$1053,3,FALSE)</f>
        <v>3.5925925925925924E-2</v>
      </c>
      <c r="T64" s="229">
        <f>VLOOKUP(C64,'4'!$B$2:$I$1053,4,FALSE)</f>
        <v>56</v>
      </c>
      <c r="U64" s="226">
        <f>VLOOKUP(T64,Баллы!$A$2:$B$101,2)+V64/2</f>
        <v>40</v>
      </c>
      <c r="V64" s="230">
        <f>VLOOKUP(C64,'4'!$B$2:$I$1053,6,FALSE)</f>
        <v>10</v>
      </c>
      <c r="W64" s="231"/>
      <c r="X64" s="229"/>
      <c r="Y64" s="226"/>
      <c r="Z64" s="227"/>
      <c r="AA64" s="232"/>
      <c r="AB64" s="229"/>
      <c r="AC64" s="226"/>
      <c r="AD64" s="230"/>
      <c r="AE64" s="231"/>
      <c r="AF64" s="229"/>
      <c r="AG64" s="226"/>
      <c r="AH64" s="227"/>
      <c r="AI64" s="155"/>
      <c r="AJ64" s="123"/>
      <c r="AK64" s="139"/>
      <c r="AL64" s="124"/>
      <c r="AM64" s="155"/>
      <c r="AN64" s="123"/>
      <c r="AO64" s="139"/>
      <c r="AP64" s="124"/>
      <c r="AQ64" s="122"/>
      <c r="AR64" s="123"/>
      <c r="AS64" s="139"/>
      <c r="AT64" s="124"/>
      <c r="AU64" s="122"/>
      <c r="AV64" s="123"/>
      <c r="AW64" s="139"/>
      <c r="AX64" s="124"/>
    </row>
    <row r="65" spans="1:50" ht="14.4" customHeight="1">
      <c r="A65" s="73">
        <f>IF(D65=0," ",RANK(D65,$D$3:$D$507,0))</f>
        <v>62</v>
      </c>
      <c r="B65" s="246">
        <v>63</v>
      </c>
      <c r="C65" s="162" t="s">
        <v>2392</v>
      </c>
      <c r="D65" s="114">
        <f>I65+M65+Q65+U65+Y65+AC65+AG65+AK65+AO65+AW65+AS65</f>
        <v>105</v>
      </c>
      <c r="E65" s="115">
        <f>J65+N65+R65+V65+Z65+AD65+AH65+AL65+AP65+AX65+AT65</f>
        <v>10</v>
      </c>
      <c r="F65" s="119">
        <f>COUNTA(H65,L65,P65,T65,X65,AB65,AF65,AJ65,AN65,AV65,AR65)</f>
        <v>1</v>
      </c>
      <c r="G65" s="224"/>
      <c r="H65" s="229"/>
      <c r="I65" s="226"/>
      <c r="J65" s="227"/>
      <c r="K65" s="228"/>
      <c r="L65" s="229"/>
      <c r="M65" s="226"/>
      <c r="N65" s="230"/>
      <c r="O65" s="224"/>
      <c r="P65" s="229"/>
      <c r="Q65" s="226"/>
      <c r="R65" s="227"/>
      <c r="S65" s="228">
        <f>VLOOKUP(C65,'4'!$B$2:$I$1053,3,FALSE)</f>
        <v>2.4444444444444446E-2</v>
      </c>
      <c r="T65" s="229">
        <f>VLOOKUP(C65,'4'!$B$2:$I$1053,4,FALSE)</f>
        <v>1</v>
      </c>
      <c r="U65" s="226">
        <f>VLOOKUP(T65,Баллы!$A$2:$B$101,2)+V65/2</f>
        <v>105</v>
      </c>
      <c r="V65" s="230">
        <f>VLOOKUP(C65,'4'!$B$2:$I$1053,6,FALSE)</f>
        <v>10</v>
      </c>
      <c r="W65" s="231"/>
      <c r="X65" s="229"/>
      <c r="Y65" s="226"/>
      <c r="Z65" s="227"/>
      <c r="AA65" s="232"/>
      <c r="AB65" s="229"/>
      <c r="AC65" s="226"/>
      <c r="AD65" s="230"/>
      <c r="AE65" s="231"/>
      <c r="AF65" s="229"/>
      <c r="AG65" s="226"/>
      <c r="AH65" s="227"/>
      <c r="AI65" s="155"/>
      <c r="AJ65" s="123"/>
      <c r="AK65" s="139"/>
      <c r="AL65" s="124"/>
      <c r="AM65" s="155"/>
      <c r="AN65" s="123"/>
      <c r="AO65" s="139"/>
      <c r="AP65" s="124"/>
      <c r="AQ65" s="122"/>
      <c r="AR65" s="123"/>
      <c r="AS65" s="139"/>
      <c r="AT65" s="124"/>
      <c r="AU65" s="122"/>
      <c r="AV65" s="123"/>
      <c r="AW65" s="139"/>
      <c r="AX65" s="124"/>
    </row>
    <row r="66" spans="1:50" ht="14.4" customHeight="1">
      <c r="A66" s="73">
        <f>IF(D66=0," ",RANK(D66,$D$3:$D$507,0))</f>
        <v>64</v>
      </c>
      <c r="B66" s="246">
        <v>64</v>
      </c>
      <c r="C66" s="108" t="s">
        <v>1232</v>
      </c>
      <c r="D66" s="114">
        <f>I66+M66+Q66+U66+Y66+AC66+AG66+AK66+AO66+AW66+AS66</f>
        <v>102.5</v>
      </c>
      <c r="E66" s="115">
        <f>J66+N66+R66+V66+Z66+AD66+AH66+AL66+AP66+AX66+AT66</f>
        <v>51</v>
      </c>
      <c r="F66" s="119">
        <f>COUNTA(H66,L66,P66,T66,X66,AB66,AF66,AJ66,AN66,AV66,AR66)</f>
        <v>1</v>
      </c>
      <c r="G66" s="224"/>
      <c r="H66" s="229"/>
      <c r="I66" s="226"/>
      <c r="J66" s="227"/>
      <c r="K66" s="228"/>
      <c r="L66" s="229"/>
      <c r="M66" s="226"/>
      <c r="N66" s="230"/>
      <c r="O66" s="224"/>
      <c r="P66" s="229"/>
      <c r="Q66" s="226"/>
      <c r="R66" s="227"/>
      <c r="S66" s="228"/>
      <c r="T66" s="229"/>
      <c r="U66" s="226"/>
      <c r="V66" s="230"/>
      <c r="W66" s="231">
        <f>VLOOKUP(C66,'5'!$B$50:$H$423,3,FALSE)</f>
        <v>0.28586805555555556</v>
      </c>
      <c r="X66" s="229">
        <f>VLOOKUP(C66,'5'!$B$50:$H$423,4,FALSE)</f>
        <v>14</v>
      </c>
      <c r="Y66" s="226">
        <f>VLOOKUP(X66,Баллы!$A$2:$B$101,2)+Z66/2</f>
        <v>102.5</v>
      </c>
      <c r="Z66" s="227">
        <f>VLOOKUP(C66,'5'!$B$50:$H$423,6,FALSE)</f>
        <v>51</v>
      </c>
      <c r="AA66" s="232"/>
      <c r="AB66" s="229"/>
      <c r="AC66" s="226"/>
      <c r="AD66" s="230"/>
      <c r="AE66" s="231"/>
      <c r="AF66" s="229"/>
      <c r="AG66" s="226"/>
      <c r="AH66" s="227"/>
      <c r="AI66" s="155"/>
      <c r="AJ66" s="123"/>
      <c r="AK66" s="139"/>
      <c r="AL66" s="124"/>
      <c r="AM66" s="155"/>
      <c r="AN66" s="123"/>
      <c r="AO66" s="139"/>
      <c r="AP66" s="124"/>
      <c r="AQ66" s="122"/>
      <c r="AR66" s="123"/>
      <c r="AS66" s="139"/>
      <c r="AT66" s="124"/>
      <c r="AU66" s="122"/>
      <c r="AV66" s="123"/>
      <c r="AW66" s="139"/>
      <c r="AX66" s="124"/>
    </row>
    <row r="67" spans="1:50" ht="14.4" customHeight="1">
      <c r="A67" s="73">
        <f>IF(D67=0," ",RANK(D67,$D$3:$D$507,0))</f>
        <v>65</v>
      </c>
      <c r="B67" s="246">
        <v>65</v>
      </c>
      <c r="C67" s="283" t="s">
        <v>4526</v>
      </c>
      <c r="D67" s="114">
        <f>I67+M67+Q67+U67+Y67+AC67+AG67+AK67+AO67+AW67+AS67</f>
        <v>102</v>
      </c>
      <c r="E67" s="115">
        <f>J67+N67+R67+V67+Z67+AD67+AH67+AL67+AP67+AX67+AT67</f>
        <v>10</v>
      </c>
      <c r="F67" s="119">
        <f>COUNTA(H67,L67,P67,T67,X67,AB67,AF67,AJ67,AN67,AV67,AR67)</f>
        <v>1</v>
      </c>
      <c r="G67" s="224"/>
      <c r="H67" s="229"/>
      <c r="I67" s="226"/>
      <c r="J67" s="227"/>
      <c r="K67" s="228"/>
      <c r="L67" s="229"/>
      <c r="M67" s="226"/>
      <c r="N67" s="230"/>
      <c r="O67" s="224"/>
      <c r="P67" s="229"/>
      <c r="Q67" s="226"/>
      <c r="R67" s="227"/>
      <c r="S67" s="228"/>
      <c r="T67" s="229"/>
      <c r="U67" s="226"/>
      <c r="V67" s="230"/>
      <c r="W67" s="231"/>
      <c r="X67" s="229"/>
      <c r="Y67" s="226"/>
      <c r="Z67" s="227"/>
      <c r="AA67" s="232"/>
      <c r="AB67" s="229"/>
      <c r="AC67" s="226"/>
      <c r="AD67" s="230"/>
      <c r="AE67" s="231"/>
      <c r="AF67" s="229"/>
      <c r="AG67" s="226"/>
      <c r="AH67" s="227"/>
      <c r="AI67" s="155"/>
      <c r="AJ67" s="123"/>
      <c r="AK67" s="139"/>
      <c r="AL67" s="124"/>
      <c r="AM67" s="155">
        <f>VLOOKUP(C67,'9'!$B$2:$H$1187,3,FALSE)</f>
        <v>2.7349537037037037E-2</v>
      </c>
      <c r="AN67" s="123">
        <f>VLOOKUP(C67,'9'!$B$2:$H$1187,4,FALSE)</f>
        <v>2</v>
      </c>
      <c r="AO67" s="139">
        <f>VLOOKUP(AN67,Баллы!$A$2:$B$101,2)+AP67/2</f>
        <v>102</v>
      </c>
      <c r="AP67" s="124">
        <f>VLOOKUP(C67,'9'!$B$2:$H$1187,6,FALSE)</f>
        <v>10</v>
      </c>
      <c r="AQ67" s="122"/>
      <c r="AR67" s="123"/>
      <c r="AS67" s="139"/>
      <c r="AT67" s="124"/>
      <c r="AU67" s="122"/>
      <c r="AV67" s="123"/>
      <c r="AW67" s="139"/>
      <c r="AX67" s="124"/>
    </row>
    <row r="68" spans="1:50" ht="14.4" customHeight="1">
      <c r="A68" s="73">
        <f>IF(D68=0," ",RANK(D68,$D$3:$D$507,0))</f>
        <v>66</v>
      </c>
      <c r="B68" s="246">
        <v>66</v>
      </c>
      <c r="C68" s="108" t="s">
        <v>220</v>
      </c>
      <c r="D68" s="114">
        <f>I68+M68+Q68+U68+Y68+AC68+AG68+AK68+AO68+AW68+AS68</f>
        <v>101.5</v>
      </c>
      <c r="E68" s="115">
        <f>J68+N68+R68+V68+Z68+AD68+AH68+AL68+AP68+AX68+AT68</f>
        <v>51</v>
      </c>
      <c r="F68" s="119">
        <f>COUNTA(H68,L68,P68,T68,X68,AB68,AF68,AJ68,AN68,AV68,AR68)</f>
        <v>1</v>
      </c>
      <c r="G68" s="224"/>
      <c r="H68" s="229"/>
      <c r="I68" s="226"/>
      <c r="J68" s="227"/>
      <c r="K68" s="228"/>
      <c r="L68" s="229"/>
      <c r="M68" s="226"/>
      <c r="N68" s="230"/>
      <c r="O68" s="224"/>
      <c r="P68" s="229"/>
      <c r="Q68" s="226"/>
      <c r="R68" s="227"/>
      <c r="S68" s="228"/>
      <c r="T68" s="229"/>
      <c r="U68" s="226"/>
      <c r="V68" s="230"/>
      <c r="W68" s="231">
        <f>VLOOKUP(C68,'5'!$B$50:$H$423,3,FALSE)</f>
        <v>0.28814814814814815</v>
      </c>
      <c r="X68" s="229">
        <f>VLOOKUP(C68,'5'!$B$50:$H$423,4,FALSE)</f>
        <v>15</v>
      </c>
      <c r="Y68" s="226">
        <f>VLOOKUP(X68,Баллы!$A$2:$B$101,2)+Z68/2</f>
        <v>101.5</v>
      </c>
      <c r="Z68" s="227">
        <f>VLOOKUP(C68,'5'!$B$50:$H$423,6,FALSE)</f>
        <v>51</v>
      </c>
      <c r="AA68" s="232"/>
      <c r="AB68" s="229"/>
      <c r="AC68" s="226"/>
      <c r="AD68" s="230"/>
      <c r="AE68" s="231"/>
      <c r="AF68" s="229"/>
      <c r="AG68" s="226"/>
      <c r="AH68" s="227"/>
      <c r="AI68" s="155"/>
      <c r="AJ68" s="123"/>
      <c r="AK68" s="139"/>
      <c r="AL68" s="124"/>
      <c r="AM68" s="155"/>
      <c r="AN68" s="123"/>
      <c r="AO68" s="139"/>
      <c r="AP68" s="124"/>
      <c r="AQ68" s="122"/>
      <c r="AR68" s="123"/>
      <c r="AS68" s="139"/>
      <c r="AT68" s="124"/>
      <c r="AU68" s="122"/>
      <c r="AV68" s="123"/>
      <c r="AW68" s="139"/>
      <c r="AX68" s="124"/>
    </row>
    <row r="69" spans="1:50" ht="14.4" customHeight="1">
      <c r="A69" s="73">
        <f>IF(D69=0," ",RANK(D69,$D$3:$D$507,0))</f>
        <v>67</v>
      </c>
      <c r="B69" s="246">
        <v>67</v>
      </c>
      <c r="C69" s="159" t="s">
        <v>310</v>
      </c>
      <c r="D69" s="114">
        <f>I69+M69+Q69+U69+Y69+AC69+AG69+AK69+AO69+AW69+AS69</f>
        <v>101</v>
      </c>
      <c r="E69" s="115">
        <f>J69+N69+R69+V69+Z69+AD69+AH69+AL69+AP69+AX69+AT69</f>
        <v>20</v>
      </c>
      <c r="F69" s="119">
        <f>COUNTA(H69,L69,P69,T69,X69,AB69,AF69,AJ69,AN69,AV69,AR69)</f>
        <v>2</v>
      </c>
      <c r="G69" s="224"/>
      <c r="H69" s="229"/>
      <c r="I69" s="226"/>
      <c r="J69" s="227"/>
      <c r="K69" s="228">
        <f>VLOOKUP(C69,'2'!$B$101:$H$575,3,FALSE)</f>
        <v>1.9768518518518515E-2</v>
      </c>
      <c r="L69" s="229">
        <f>VLOOKUP(C69,'2'!$B$101:$H$575,4,FALSE)</f>
        <v>24</v>
      </c>
      <c r="M69" s="226">
        <f>VLOOKUP(L69,Баллы!$A$2:$B$101,2)+N69/2</f>
        <v>69.5</v>
      </c>
      <c r="N69" s="230">
        <f>VLOOKUP(C69,'2'!$B$101:$H$575,6,FALSE)</f>
        <v>5</v>
      </c>
      <c r="O69" s="224"/>
      <c r="P69" s="229"/>
      <c r="Q69" s="226"/>
      <c r="R69" s="227"/>
      <c r="S69" s="228"/>
      <c r="T69" s="229"/>
      <c r="U69" s="226"/>
      <c r="V69" s="230"/>
      <c r="W69" s="231"/>
      <c r="X69" s="229"/>
      <c r="Y69" s="226"/>
      <c r="Z69" s="227"/>
      <c r="AA69" s="232"/>
      <c r="AB69" s="229"/>
      <c r="AC69" s="226"/>
      <c r="AD69" s="230"/>
      <c r="AE69" s="231"/>
      <c r="AF69" s="229"/>
      <c r="AG69" s="226"/>
      <c r="AH69" s="227"/>
      <c r="AI69" s="155"/>
      <c r="AJ69" s="123"/>
      <c r="AK69" s="139"/>
      <c r="AL69" s="124"/>
      <c r="AM69" s="155"/>
      <c r="AN69" s="123"/>
      <c r="AO69" s="139"/>
      <c r="AP69" s="124"/>
      <c r="AQ69" s="122"/>
      <c r="AR69" s="123"/>
      <c r="AS69" s="139"/>
      <c r="AT69" s="124"/>
      <c r="AU69" s="122">
        <f>VLOOKUP(C69,'11'!$B$9:$H$521,3,FALSE)</f>
        <v>6.7187499999999997E-2</v>
      </c>
      <c r="AV69" s="123">
        <f>VLOOKUP(C69,'11'!$B$9:$H$521,4,FALSE)</f>
        <v>67</v>
      </c>
      <c r="AW69" s="139">
        <f>VLOOKUP(AV69,Баллы!$A$2:$B$101,2)+AX69/2</f>
        <v>31.5</v>
      </c>
      <c r="AX69" s="124">
        <f>VLOOKUP(C69,'11'!$B$9:$H$521,6,FALSE)</f>
        <v>15</v>
      </c>
    </row>
    <row r="70" spans="1:50" ht="14.4" customHeight="1">
      <c r="A70" s="73">
        <f>IF(D70=0," ",RANK(D70,$D$3:$D$507,0))</f>
        <v>68</v>
      </c>
      <c r="B70" s="246">
        <v>68</v>
      </c>
      <c r="C70" s="104" t="s">
        <v>6185</v>
      </c>
      <c r="D70" s="114">
        <f>I70+M70+Q70+U70+Y70+AC70+AG70+AK70+AO70+AW70+AS70</f>
        <v>100.5</v>
      </c>
      <c r="E70" s="115">
        <f>J70+N70+R70+V70+Z70+AD70+AH70+AL70+AP70+AX70+AT70</f>
        <v>15</v>
      </c>
      <c r="F70" s="119">
        <f>COUNTA(H70,L70,P70,T70,X70,AB70,AF70,AJ70,AN70,AV70,AR70)</f>
        <v>1</v>
      </c>
      <c r="G70" s="224"/>
      <c r="H70" s="229"/>
      <c r="I70" s="226"/>
      <c r="J70" s="227"/>
      <c r="K70" s="228"/>
      <c r="L70" s="229"/>
      <c r="M70" s="226"/>
      <c r="N70" s="230"/>
      <c r="O70" s="224"/>
      <c r="P70" s="229"/>
      <c r="Q70" s="226"/>
      <c r="R70" s="227"/>
      <c r="S70" s="228"/>
      <c r="T70" s="229"/>
      <c r="U70" s="226"/>
      <c r="V70" s="230"/>
      <c r="W70" s="231"/>
      <c r="X70" s="229"/>
      <c r="Y70" s="226"/>
      <c r="Z70" s="227"/>
      <c r="AA70" s="232"/>
      <c r="AB70" s="229"/>
      <c r="AC70" s="226"/>
      <c r="AD70" s="230"/>
      <c r="AE70" s="231"/>
      <c r="AF70" s="229"/>
      <c r="AG70" s="226"/>
      <c r="AH70" s="227"/>
      <c r="AI70" s="155"/>
      <c r="AJ70" s="123"/>
      <c r="AK70" s="139"/>
      <c r="AL70" s="124"/>
      <c r="AM70" s="155"/>
      <c r="AN70" s="123"/>
      <c r="AO70" s="139"/>
      <c r="AP70" s="124"/>
      <c r="AQ70" s="122"/>
      <c r="AR70" s="123"/>
      <c r="AS70" s="139"/>
      <c r="AT70" s="124"/>
      <c r="AU70" s="122">
        <f>VLOOKUP(C70,'11'!$B$9:$H$521,3,FALSE)</f>
        <v>4.3310185185185188E-2</v>
      </c>
      <c r="AV70" s="123">
        <f>VLOOKUP(C70,'11'!$B$9:$H$521,4,FALSE)</f>
        <v>4</v>
      </c>
      <c r="AW70" s="139">
        <f>VLOOKUP(AV70,Баллы!$A$2:$B$101,2)+AX70/2</f>
        <v>100.5</v>
      </c>
      <c r="AX70" s="124">
        <f>VLOOKUP(C70,'11'!$B$9:$H$521,6,FALSE)</f>
        <v>15</v>
      </c>
    </row>
    <row r="71" spans="1:50" ht="14.4" customHeight="1">
      <c r="A71" s="73">
        <f>IF(D71=0," ",RANK(D71,$D$3:$D$507,0))</f>
        <v>69</v>
      </c>
      <c r="B71" s="246">
        <v>69</v>
      </c>
      <c r="C71" s="111" t="s">
        <v>2630</v>
      </c>
      <c r="D71" s="114">
        <f>I71+M71+Q71+U71+Y71+AC71+AG71+AK71+AO71+AW71+AS71</f>
        <v>100</v>
      </c>
      <c r="E71" s="115">
        <f>J71+N71+R71+V71+Z71+AD71+AH71+AL71+AP71+AX71+AT71</f>
        <v>6</v>
      </c>
      <c r="F71" s="119">
        <f>COUNTA(H71,L71,P71,T71,X71,AB71,AF71,AJ71,AN71,AV71,AR71)</f>
        <v>1</v>
      </c>
      <c r="G71" s="224"/>
      <c r="H71" s="229"/>
      <c r="I71" s="226"/>
      <c r="J71" s="227"/>
      <c r="K71" s="228"/>
      <c r="L71" s="229"/>
      <c r="M71" s="226"/>
      <c r="N71" s="230"/>
      <c r="O71" s="224"/>
      <c r="P71" s="229"/>
      <c r="Q71" s="226"/>
      <c r="R71" s="227"/>
      <c r="S71" s="228"/>
      <c r="T71" s="229"/>
      <c r="U71" s="226"/>
      <c r="V71" s="230"/>
      <c r="W71" s="231"/>
      <c r="X71" s="229"/>
      <c r="Y71" s="226"/>
      <c r="Z71" s="227"/>
      <c r="AA71" s="232"/>
      <c r="AB71" s="229"/>
      <c r="AC71" s="226"/>
      <c r="AD71" s="230"/>
      <c r="AE71" s="231">
        <f>VLOOKUP(C71,'7'!$B$11:$H$105,3,FALSE)</f>
        <v>2.3958333333333335E-2</v>
      </c>
      <c r="AF71" s="229">
        <f>VLOOKUP(C71,'7'!$B$11:$H$105,4,FALSE)</f>
        <v>2</v>
      </c>
      <c r="AG71" s="226">
        <f>VLOOKUP(AF71,Баллы!$A$2:$B$101,2)+AH71/2</f>
        <v>100</v>
      </c>
      <c r="AH71" s="227">
        <f>VLOOKUP(C71,'7'!$B$11:$H$105,6,FALSE)</f>
        <v>6</v>
      </c>
      <c r="AI71" s="155"/>
      <c r="AJ71" s="123"/>
      <c r="AK71" s="139"/>
      <c r="AL71" s="124"/>
      <c r="AM71" s="155"/>
      <c r="AN71" s="123"/>
      <c r="AO71" s="139"/>
      <c r="AP71" s="124"/>
      <c r="AQ71" s="122"/>
      <c r="AR71" s="123"/>
      <c r="AS71" s="139"/>
      <c r="AT71" s="124"/>
      <c r="AU71" s="122"/>
      <c r="AV71" s="123"/>
      <c r="AW71" s="139"/>
      <c r="AX71" s="124"/>
    </row>
    <row r="72" spans="1:50" ht="14.4" customHeight="1">
      <c r="A72" s="73">
        <f>IF(D72=0," ",RANK(D72,$D$3:$D$507,0))</f>
        <v>70</v>
      </c>
      <c r="B72" s="246">
        <v>70</v>
      </c>
      <c r="C72" s="164" t="s">
        <v>1385</v>
      </c>
      <c r="D72" s="115">
        <f>I72+M72+Q72+U72+Y72+AC72+AG72+AK72+AO72+AW72+AS72</f>
        <v>99.5</v>
      </c>
      <c r="E72" s="115">
        <f>J72+N72+R72+V72+Z72+AD72+AH72+AL72+AP72+AX72+AT72</f>
        <v>21</v>
      </c>
      <c r="F72" s="119">
        <f>COUNTA(H72,L72,P72,T72,X72,AB72,AF72,AJ72,AN72,AV72,AR72)</f>
        <v>1</v>
      </c>
      <c r="G72" s="224"/>
      <c r="H72" s="229"/>
      <c r="I72" s="226"/>
      <c r="J72" s="227"/>
      <c r="K72" s="228"/>
      <c r="L72" s="229"/>
      <c r="M72" s="226"/>
      <c r="N72" s="230"/>
      <c r="O72" s="224"/>
      <c r="P72" s="229"/>
      <c r="Q72" s="226"/>
      <c r="R72" s="227"/>
      <c r="S72" s="228"/>
      <c r="T72" s="229"/>
      <c r="U72" s="226"/>
      <c r="V72" s="230"/>
      <c r="W72" s="231"/>
      <c r="X72" s="229"/>
      <c r="Y72" s="226"/>
      <c r="Z72" s="227"/>
      <c r="AA72" s="232"/>
      <c r="AB72" s="229"/>
      <c r="AC72" s="226"/>
      <c r="AD72" s="230"/>
      <c r="AE72" s="231">
        <f>VLOOKUP(C72,'7'!$B$11:$H$105,3,FALSE)</f>
        <v>7.5787037037037042E-2</v>
      </c>
      <c r="AF72" s="229">
        <f>VLOOKUP(C72,'7'!$B$11:$H$105,4,FALSE)</f>
        <v>6</v>
      </c>
      <c r="AG72" s="226">
        <f>VLOOKUP(AF72,Баллы!$A$2:$B$101,2)+AH72/2</f>
        <v>99.5</v>
      </c>
      <c r="AH72" s="227">
        <f>VLOOKUP(C72,'7'!$B$11:$H$105,6,FALSE)</f>
        <v>21</v>
      </c>
      <c r="AI72" s="155"/>
      <c r="AJ72" s="123"/>
      <c r="AK72" s="139"/>
      <c r="AL72" s="124"/>
      <c r="AM72" s="155"/>
      <c r="AN72" s="123"/>
      <c r="AO72" s="139"/>
      <c r="AP72" s="124"/>
      <c r="AQ72" s="122"/>
      <c r="AR72" s="123"/>
      <c r="AS72" s="139"/>
      <c r="AT72" s="124"/>
      <c r="AU72" s="122"/>
      <c r="AV72" s="123"/>
      <c r="AW72" s="139"/>
      <c r="AX72" s="124"/>
    </row>
    <row r="73" spans="1:50" ht="14.4" customHeight="1">
      <c r="A73" s="73">
        <f>IF(D73=0," ",RANK(D73,$D$3:$D$507,0))</f>
        <v>71</v>
      </c>
      <c r="B73" s="246">
        <v>71</v>
      </c>
      <c r="C73" s="162" t="s">
        <v>2347</v>
      </c>
      <c r="D73" s="115">
        <f>I73+M73+Q73+U73+Y73+AC73+AG73+AK73+AO73+AW73+AS73</f>
        <v>98</v>
      </c>
      <c r="E73" s="115">
        <f>J73+N73+R73+V73+Z73+AD73+AH73+AL73+AP73+AX73+AT73</f>
        <v>10</v>
      </c>
      <c r="F73" s="119">
        <f>COUNTA(H73,L73,P73,T73,X73,AB73,AF73,AJ73,AN73,AV73,AR73)</f>
        <v>1</v>
      </c>
      <c r="G73" s="224"/>
      <c r="H73" s="229"/>
      <c r="I73" s="226"/>
      <c r="J73" s="227"/>
      <c r="K73" s="228"/>
      <c r="L73" s="229"/>
      <c r="M73" s="226"/>
      <c r="N73" s="230"/>
      <c r="O73" s="224"/>
      <c r="P73" s="229"/>
      <c r="Q73" s="226"/>
      <c r="R73" s="227"/>
      <c r="S73" s="228">
        <f>VLOOKUP(C73,'4'!$B$2:$I$1053,3,FALSE)</f>
        <v>2.675925925925926E-2</v>
      </c>
      <c r="T73" s="229">
        <f>VLOOKUP(C73,'4'!$B$2:$I$1053,4,FALSE)</f>
        <v>4</v>
      </c>
      <c r="U73" s="226">
        <f>VLOOKUP(T73,Баллы!$A$2:$B$101,2)+V73/2</f>
        <v>98</v>
      </c>
      <c r="V73" s="230">
        <f>VLOOKUP(C73,'4'!$B$2:$I$1053,6,FALSE)</f>
        <v>10</v>
      </c>
      <c r="W73" s="231"/>
      <c r="X73" s="229"/>
      <c r="Y73" s="226"/>
      <c r="Z73" s="227"/>
      <c r="AA73" s="232"/>
      <c r="AB73" s="229"/>
      <c r="AC73" s="226"/>
      <c r="AD73" s="230"/>
      <c r="AE73" s="231"/>
      <c r="AF73" s="229"/>
      <c r="AG73" s="226"/>
      <c r="AH73" s="227"/>
      <c r="AI73" s="155"/>
      <c r="AJ73" s="123"/>
      <c r="AK73" s="139"/>
      <c r="AL73" s="124"/>
      <c r="AM73" s="155"/>
      <c r="AN73" s="123"/>
      <c r="AO73" s="139"/>
      <c r="AP73" s="124"/>
      <c r="AQ73" s="122"/>
      <c r="AR73" s="123"/>
      <c r="AS73" s="139"/>
      <c r="AT73" s="124"/>
      <c r="AU73" s="122"/>
      <c r="AV73" s="123"/>
      <c r="AW73" s="139"/>
      <c r="AX73" s="124"/>
    </row>
    <row r="74" spans="1:50" ht="14.4" customHeight="1">
      <c r="A74" s="73">
        <f>IF(D74=0," ",RANK(D74,$D$3:$D$507,0))</f>
        <v>71</v>
      </c>
      <c r="B74" s="246">
        <v>71</v>
      </c>
      <c r="C74" s="283" t="s">
        <v>4529</v>
      </c>
      <c r="D74" s="115">
        <f>I74+M74+Q74+U74+Y74+AC74+AG74+AK74+AO74+AW74+AS74</f>
        <v>98</v>
      </c>
      <c r="E74" s="115">
        <f>J74+N74+R74+V74+Z74+AD74+AH74+AL74+AP74+AX74+AT74</f>
        <v>10</v>
      </c>
      <c r="F74" s="119">
        <f>COUNTA(H74,L74,P74,T74,X74,AB74,AF74,AJ74,AN74,AV74,AR74)</f>
        <v>1</v>
      </c>
      <c r="G74" s="224"/>
      <c r="H74" s="229"/>
      <c r="I74" s="226"/>
      <c r="J74" s="227"/>
      <c r="K74" s="228"/>
      <c r="L74" s="229"/>
      <c r="M74" s="226"/>
      <c r="N74" s="230"/>
      <c r="O74" s="224"/>
      <c r="P74" s="229"/>
      <c r="Q74" s="226"/>
      <c r="R74" s="227"/>
      <c r="S74" s="228"/>
      <c r="T74" s="229"/>
      <c r="U74" s="226"/>
      <c r="V74" s="230"/>
      <c r="W74" s="231"/>
      <c r="X74" s="229"/>
      <c r="Y74" s="226"/>
      <c r="Z74" s="227"/>
      <c r="AA74" s="232"/>
      <c r="AB74" s="229"/>
      <c r="AC74" s="226"/>
      <c r="AD74" s="230"/>
      <c r="AE74" s="231"/>
      <c r="AF74" s="229"/>
      <c r="AG74" s="226"/>
      <c r="AH74" s="227"/>
      <c r="AI74" s="155"/>
      <c r="AJ74" s="123"/>
      <c r="AK74" s="139"/>
      <c r="AL74" s="124"/>
      <c r="AM74" s="155">
        <f>VLOOKUP(C74,'9'!$B$2:$H$1187,3,FALSE)</f>
        <v>2.7743055555555556E-2</v>
      </c>
      <c r="AN74" s="123">
        <f>VLOOKUP(C74,'9'!$B$2:$H$1187,4,FALSE)</f>
        <v>4</v>
      </c>
      <c r="AO74" s="139">
        <f>VLOOKUP(AN74,Баллы!$A$2:$B$101,2)+AP74/2</f>
        <v>98</v>
      </c>
      <c r="AP74" s="124">
        <f>VLOOKUP(C74,'9'!$B$2:$H$1187,6,FALSE)</f>
        <v>10</v>
      </c>
      <c r="AQ74" s="122"/>
      <c r="AR74" s="123"/>
      <c r="AS74" s="139"/>
      <c r="AT74" s="124"/>
      <c r="AU74" s="122"/>
      <c r="AV74" s="123"/>
      <c r="AW74" s="139"/>
      <c r="AX74" s="124"/>
    </row>
    <row r="75" spans="1:50" ht="14.4" customHeight="1">
      <c r="A75" s="73">
        <f>IF(D75=0," ",RANK(D75,$D$3:$D$507,0))</f>
        <v>71</v>
      </c>
      <c r="B75" s="246">
        <v>73</v>
      </c>
      <c r="C75" s="164" t="s">
        <v>1376</v>
      </c>
      <c r="D75" s="115">
        <f>I75+M75+Q75+U75+Y75+AC75+AG75+AK75+AO75+AW75+AS75</f>
        <v>98</v>
      </c>
      <c r="E75" s="115">
        <f>J75+N75+R75+V75+Z75+AD75+AH75+AL75+AP75+AX75+AT75</f>
        <v>6</v>
      </c>
      <c r="F75" s="119">
        <f>COUNTA(H75,L75,P75,T75,X75,AB75,AF75,AJ75,AN75,AV75,AR75)</f>
        <v>1</v>
      </c>
      <c r="G75" s="224"/>
      <c r="H75" s="229"/>
      <c r="I75" s="226"/>
      <c r="J75" s="227"/>
      <c r="K75" s="228"/>
      <c r="L75" s="229"/>
      <c r="M75" s="226"/>
      <c r="N75" s="230"/>
      <c r="O75" s="224"/>
      <c r="P75" s="229"/>
      <c r="Q75" s="226"/>
      <c r="R75" s="227"/>
      <c r="S75" s="228"/>
      <c r="T75" s="229"/>
      <c r="U75" s="226"/>
      <c r="V75" s="230"/>
      <c r="W75" s="231"/>
      <c r="X75" s="229"/>
      <c r="Y75" s="226"/>
      <c r="Z75" s="227"/>
      <c r="AA75" s="232"/>
      <c r="AB75" s="229"/>
      <c r="AC75" s="226"/>
      <c r="AD75" s="230"/>
      <c r="AE75" s="231">
        <f>VLOOKUP(C75,'7'!$B$11:$H$105,3,FALSE)</f>
        <v>2.4907407407407406E-2</v>
      </c>
      <c r="AF75" s="229">
        <f>VLOOKUP(C75,'7'!$B$11:$H$105,4,FALSE)</f>
        <v>3</v>
      </c>
      <c r="AG75" s="226">
        <f>VLOOKUP(AF75,Баллы!$A$2:$B$101,2)+AH75/2</f>
        <v>98</v>
      </c>
      <c r="AH75" s="227">
        <f>VLOOKUP(C75,'7'!$B$11:$H$105,6,FALSE)</f>
        <v>6</v>
      </c>
      <c r="AI75" s="155"/>
      <c r="AJ75" s="123"/>
      <c r="AK75" s="139"/>
      <c r="AL75" s="124"/>
      <c r="AM75" s="155"/>
      <c r="AN75" s="123"/>
      <c r="AO75" s="139"/>
      <c r="AP75" s="124"/>
      <c r="AQ75" s="122"/>
      <c r="AR75" s="123"/>
      <c r="AS75" s="139"/>
      <c r="AT75" s="124"/>
      <c r="AU75" s="122"/>
      <c r="AV75" s="123"/>
      <c r="AW75" s="139"/>
      <c r="AX75" s="124"/>
    </row>
    <row r="76" spans="1:50" ht="14.4" customHeight="1">
      <c r="A76" s="73">
        <f>IF(D76=0," ",RANK(D76,$D$3:$D$507,0))</f>
        <v>74</v>
      </c>
      <c r="B76" s="246">
        <v>74</v>
      </c>
      <c r="C76" s="108" t="s">
        <v>1235</v>
      </c>
      <c r="D76" s="115">
        <f>I76+M76+Q76+U76+Y76+AC76+AG76+AK76+AO76+AW76+AS76</f>
        <v>97.5</v>
      </c>
      <c r="E76" s="115">
        <f>J76+N76+R76+V76+Z76+AD76+AH76+AL76+AP76+AX76+AT76</f>
        <v>51</v>
      </c>
      <c r="F76" s="119">
        <f>COUNTA(H76,L76,P76,T76,X76,AB76,AF76,AJ76,AN76,AV76,AR76)</f>
        <v>1</v>
      </c>
      <c r="G76" s="224"/>
      <c r="H76" s="229"/>
      <c r="I76" s="226"/>
      <c r="J76" s="227"/>
      <c r="K76" s="228"/>
      <c r="L76" s="229"/>
      <c r="M76" s="226"/>
      <c r="N76" s="230"/>
      <c r="O76" s="224"/>
      <c r="P76" s="229"/>
      <c r="Q76" s="226"/>
      <c r="R76" s="227"/>
      <c r="S76" s="228"/>
      <c r="T76" s="229"/>
      <c r="U76" s="226"/>
      <c r="V76" s="230"/>
      <c r="W76" s="231">
        <f>VLOOKUP(C76,'5'!$B$50:$H$423,3,FALSE)</f>
        <v>0.31116898148148148</v>
      </c>
      <c r="X76" s="229">
        <f>VLOOKUP(C76,'5'!$B$50:$H$423,4,FALSE)</f>
        <v>19</v>
      </c>
      <c r="Y76" s="226">
        <f>VLOOKUP(X76,Баллы!$A$2:$B$101,2)+Z76/2</f>
        <v>97.5</v>
      </c>
      <c r="Z76" s="227">
        <f>VLOOKUP(C76,'5'!$B$50:$H$423,6,FALSE)</f>
        <v>51</v>
      </c>
      <c r="AA76" s="232"/>
      <c r="AB76" s="229"/>
      <c r="AC76" s="226"/>
      <c r="AD76" s="230"/>
      <c r="AE76" s="231"/>
      <c r="AF76" s="229"/>
      <c r="AG76" s="226"/>
      <c r="AH76" s="227"/>
      <c r="AI76" s="155"/>
      <c r="AJ76" s="123"/>
      <c r="AK76" s="139"/>
      <c r="AL76" s="124"/>
      <c r="AM76" s="155"/>
      <c r="AN76" s="123"/>
      <c r="AO76" s="139"/>
      <c r="AP76" s="124"/>
      <c r="AQ76" s="122"/>
      <c r="AR76" s="123"/>
      <c r="AS76" s="139"/>
      <c r="AT76" s="124"/>
      <c r="AU76" s="122"/>
      <c r="AV76" s="123"/>
      <c r="AW76" s="139"/>
      <c r="AX76" s="124"/>
    </row>
    <row r="77" spans="1:50" ht="14.4" customHeight="1">
      <c r="A77" s="73">
        <f>IF(D77=0," ",RANK(D77,$D$3:$D$507,0))</f>
        <v>75</v>
      </c>
      <c r="B77" s="246">
        <v>75</v>
      </c>
      <c r="C77" s="159" t="s">
        <v>195</v>
      </c>
      <c r="D77" s="115">
        <f>I77+M77+Q77+U77+Y77+AC77+AG77+AK77+AO77+AW77+AS77</f>
        <v>96.5</v>
      </c>
      <c r="E77" s="115">
        <f>J77+N77+R77+V77+Z77+AD77+AH77+AL77+AP77+AX77+AT77</f>
        <v>15</v>
      </c>
      <c r="F77" s="119">
        <f>COUNTA(H77,L77,P77,T77,X77,AB77,AF77,AJ77,AN77,AV77,AR77)</f>
        <v>1</v>
      </c>
      <c r="G77" s="224"/>
      <c r="H77" s="229"/>
      <c r="I77" s="226"/>
      <c r="J77" s="227"/>
      <c r="K77" s="228">
        <f>VLOOKUP(C77,'2'!$B$101:$H$575,3,FALSE)</f>
        <v>4.3657407407407402E-2</v>
      </c>
      <c r="L77" s="229">
        <f>VLOOKUP(C77,'2'!$B$101:$H$575,4,FALSE)</f>
        <v>6</v>
      </c>
      <c r="M77" s="226">
        <f>VLOOKUP(L77,Баллы!$A$2:$B$101,2)+N77/2</f>
        <v>96.5</v>
      </c>
      <c r="N77" s="230">
        <f>VLOOKUP(C77,'2'!$B$101:$H$575,6,FALSE)</f>
        <v>15</v>
      </c>
      <c r="O77" s="224"/>
      <c r="P77" s="229"/>
      <c r="Q77" s="226"/>
      <c r="R77" s="227"/>
      <c r="S77" s="228"/>
      <c r="T77" s="229"/>
      <c r="U77" s="226"/>
      <c r="V77" s="230"/>
      <c r="W77" s="231"/>
      <c r="X77" s="229"/>
      <c r="Y77" s="226"/>
      <c r="Z77" s="227"/>
      <c r="AA77" s="232"/>
      <c r="AB77" s="229"/>
      <c r="AC77" s="226"/>
      <c r="AD77" s="230"/>
      <c r="AE77" s="231"/>
      <c r="AF77" s="229"/>
      <c r="AG77" s="226"/>
      <c r="AH77" s="227"/>
      <c r="AI77" s="155"/>
      <c r="AJ77" s="123"/>
      <c r="AK77" s="139"/>
      <c r="AL77" s="124"/>
      <c r="AM77" s="155"/>
      <c r="AN77" s="123"/>
      <c r="AO77" s="139"/>
      <c r="AP77" s="124"/>
      <c r="AQ77" s="122"/>
      <c r="AR77" s="123"/>
      <c r="AS77" s="139"/>
      <c r="AT77" s="124"/>
      <c r="AU77" s="122"/>
      <c r="AV77" s="123"/>
      <c r="AW77" s="139"/>
      <c r="AX77" s="124"/>
    </row>
    <row r="78" spans="1:50" ht="14.4" customHeight="1">
      <c r="A78" s="73">
        <f>IF(D78=0," ",RANK(D78,$D$3:$D$507,0))</f>
        <v>76</v>
      </c>
      <c r="B78" s="246">
        <v>76</v>
      </c>
      <c r="C78" s="109" t="s">
        <v>256</v>
      </c>
      <c r="D78" s="115">
        <f>I78+M78+Q78+U78+Y78+AC78+AG78+AK78+AO78+AW78+AS78</f>
        <v>95.5</v>
      </c>
      <c r="E78" s="115">
        <f>J78+N78+R78+V78+Z78+AD78+AH78+AL78+AP78+AX78+AT78</f>
        <v>51</v>
      </c>
      <c r="F78" s="119">
        <f>COUNTA(H78,L78,P78,T78,X78,AB78,AF78,AJ78,AN78,AV78,AR78)</f>
        <v>1</v>
      </c>
      <c r="G78" s="224"/>
      <c r="H78" s="229"/>
      <c r="I78" s="226"/>
      <c r="J78" s="227"/>
      <c r="K78" s="228"/>
      <c r="L78" s="229"/>
      <c r="M78" s="226"/>
      <c r="N78" s="230"/>
      <c r="O78" s="224"/>
      <c r="P78" s="229"/>
      <c r="Q78" s="226"/>
      <c r="R78" s="227"/>
      <c r="S78" s="228"/>
      <c r="T78" s="229"/>
      <c r="U78" s="226"/>
      <c r="V78" s="230"/>
      <c r="W78" s="231">
        <f>VLOOKUP(C78,'5'!$B$50:$H$423,3,FALSE)</f>
        <v>0.33114583333333331</v>
      </c>
      <c r="X78" s="229">
        <f>VLOOKUP(C78,'5'!$B$50:$H$423,4,FALSE)</f>
        <v>21</v>
      </c>
      <c r="Y78" s="226">
        <f>VLOOKUP(X78,Баллы!$A$2:$B$101,2)+Z78/2</f>
        <v>95.5</v>
      </c>
      <c r="Z78" s="227">
        <f>VLOOKUP(C78,'5'!$B$50:$H$423,6,FALSE)</f>
        <v>51</v>
      </c>
      <c r="AA78" s="232"/>
      <c r="AB78" s="229"/>
      <c r="AC78" s="226"/>
      <c r="AD78" s="230"/>
      <c r="AE78" s="231"/>
      <c r="AF78" s="229"/>
      <c r="AG78" s="226"/>
      <c r="AH78" s="227"/>
      <c r="AI78" s="155"/>
      <c r="AJ78" s="123"/>
      <c r="AK78" s="139"/>
      <c r="AL78" s="124"/>
      <c r="AM78" s="155"/>
      <c r="AN78" s="123"/>
      <c r="AO78" s="139"/>
      <c r="AP78" s="124"/>
      <c r="AQ78" s="122"/>
      <c r="AR78" s="123"/>
      <c r="AS78" s="139"/>
      <c r="AT78" s="124"/>
      <c r="AU78" s="122"/>
      <c r="AV78" s="123"/>
      <c r="AW78" s="139"/>
      <c r="AX78" s="124"/>
    </row>
    <row r="79" spans="1:50" ht="14.4" customHeight="1">
      <c r="A79" s="73">
        <f>IF(D79=0," ",RANK(D79,$D$3:$D$507,0))</f>
        <v>76</v>
      </c>
      <c r="B79" s="246">
        <v>77</v>
      </c>
      <c r="C79" s="283" t="s">
        <v>5690</v>
      </c>
      <c r="D79" s="115">
        <f>I79+M79+Q79+U79+Y79+AC79+AG79+AK79+AO79+AW79+AS79</f>
        <v>95.5</v>
      </c>
      <c r="E79" s="115">
        <f>J79+N79+R79+V79+Z79+AD79+AH79+AL79+AP79+AX79+AT79</f>
        <v>25</v>
      </c>
      <c r="F79" s="119">
        <f>COUNTA(H79,L79,P79,T79,X79,AB79,AF79,AJ79,AN79,AV79,AR79)</f>
        <v>1</v>
      </c>
      <c r="G79" s="224"/>
      <c r="H79" s="229"/>
      <c r="I79" s="226"/>
      <c r="J79" s="227"/>
      <c r="K79" s="228"/>
      <c r="L79" s="229"/>
      <c r="M79" s="226"/>
      <c r="N79" s="230"/>
      <c r="O79" s="224"/>
      <c r="P79" s="229"/>
      <c r="Q79" s="226"/>
      <c r="R79" s="227"/>
      <c r="S79" s="228"/>
      <c r="T79" s="229"/>
      <c r="U79" s="226"/>
      <c r="V79" s="230"/>
      <c r="W79" s="231"/>
      <c r="X79" s="229"/>
      <c r="Y79" s="226"/>
      <c r="Z79" s="227"/>
      <c r="AA79" s="232"/>
      <c r="AB79" s="229"/>
      <c r="AC79" s="226"/>
      <c r="AD79" s="230"/>
      <c r="AE79" s="231"/>
      <c r="AF79" s="229"/>
      <c r="AG79" s="226"/>
      <c r="AH79" s="227"/>
      <c r="AI79" s="155"/>
      <c r="AJ79" s="123"/>
      <c r="AK79" s="139"/>
      <c r="AL79" s="124"/>
      <c r="AM79" s="155">
        <f>VLOOKUP(C79,'9'!$B$2:$H$1187,3,FALSE)</f>
        <v>8.0138888888888885E-2</v>
      </c>
      <c r="AN79" s="123">
        <f>VLOOKUP(C79,'9'!$B$2:$H$1187,4,FALSE)</f>
        <v>9</v>
      </c>
      <c r="AO79" s="139">
        <f>VLOOKUP(AN79,Баллы!$A$2:$B$101,2)+AP79/2</f>
        <v>95.5</v>
      </c>
      <c r="AP79" s="124">
        <f>VLOOKUP(C79,'9'!$B$2:$H$1187,6,FALSE)</f>
        <v>25</v>
      </c>
      <c r="AQ79" s="122"/>
      <c r="AR79" s="123"/>
      <c r="AS79" s="139"/>
      <c r="AT79" s="124"/>
      <c r="AU79" s="122"/>
      <c r="AV79" s="123"/>
      <c r="AW79" s="139"/>
      <c r="AX79" s="124"/>
    </row>
    <row r="80" spans="1:50" ht="14.4" customHeight="1">
      <c r="A80" s="73">
        <f>IF(D80=0," ",RANK(D80,$D$3:$D$507,0))</f>
        <v>78</v>
      </c>
      <c r="B80" s="246">
        <v>78</v>
      </c>
      <c r="C80" s="159" t="s">
        <v>872</v>
      </c>
      <c r="D80" s="115">
        <f>I80+M80+Q80+U80+Y80+AC80+AG80+AK80+AO80+AW80+AS80</f>
        <v>94.5</v>
      </c>
      <c r="E80" s="115">
        <f>J80+N80+R80+V80+Z80+AD80+AH80+AL80+AP80+AX80+AT80</f>
        <v>15</v>
      </c>
      <c r="F80" s="119">
        <f>COUNTA(H80,L80,P80,T80,X80,AB80,AF80,AJ80,AN80,AV80,AR80)</f>
        <v>1</v>
      </c>
      <c r="G80" s="224"/>
      <c r="H80" s="229"/>
      <c r="I80" s="226"/>
      <c r="J80" s="227"/>
      <c r="K80" s="228">
        <f>VLOOKUP(C80,'2'!$B$101:$H$575,3,FALSE)</f>
        <v>4.5057870370370373E-2</v>
      </c>
      <c r="L80" s="229">
        <f>VLOOKUP(C80,'2'!$B$101:$H$575,4,FALSE)</f>
        <v>7</v>
      </c>
      <c r="M80" s="226">
        <f>VLOOKUP(L80,Баллы!$A$2:$B$101,2)+N80/2</f>
        <v>94.5</v>
      </c>
      <c r="N80" s="230">
        <f>VLOOKUP(C80,'2'!$B$101:$H$575,6,FALSE)</f>
        <v>15</v>
      </c>
      <c r="O80" s="224"/>
      <c r="P80" s="229"/>
      <c r="Q80" s="226"/>
      <c r="R80" s="227"/>
      <c r="S80" s="228"/>
      <c r="T80" s="229"/>
      <c r="U80" s="226"/>
      <c r="V80" s="230"/>
      <c r="W80" s="231"/>
      <c r="X80" s="229"/>
      <c r="Y80" s="226"/>
      <c r="Z80" s="227"/>
      <c r="AA80" s="232"/>
      <c r="AB80" s="229"/>
      <c r="AC80" s="226"/>
      <c r="AD80" s="230"/>
      <c r="AE80" s="231"/>
      <c r="AF80" s="229"/>
      <c r="AG80" s="226"/>
      <c r="AH80" s="227"/>
      <c r="AI80" s="155"/>
      <c r="AJ80" s="123"/>
      <c r="AK80" s="139"/>
      <c r="AL80" s="124"/>
      <c r="AM80" s="155"/>
      <c r="AN80" s="123"/>
      <c r="AO80" s="139"/>
      <c r="AP80" s="124"/>
      <c r="AQ80" s="122"/>
      <c r="AR80" s="123"/>
      <c r="AS80" s="139"/>
      <c r="AT80" s="124"/>
      <c r="AU80" s="122"/>
      <c r="AV80" s="123"/>
      <c r="AW80" s="139"/>
      <c r="AX80" s="124"/>
    </row>
    <row r="81" spans="1:50" ht="14.4" customHeight="1">
      <c r="A81" s="73">
        <f>IF(D81=0," ",RANK(D81,$D$3:$D$507,0))</f>
        <v>79</v>
      </c>
      <c r="B81" s="246">
        <v>79</v>
      </c>
      <c r="C81" s="108" t="s">
        <v>274</v>
      </c>
      <c r="D81" s="115">
        <f>I81+M81+Q81+U81+Y81+AC81+AG81+AK81+AO81+AW81+AS81</f>
        <v>94</v>
      </c>
      <c r="E81" s="115">
        <f>J81+N81+R81+V81+Z81+AD81+AH81+AL81+AP81+AX81+AT81</f>
        <v>40</v>
      </c>
      <c r="F81" s="119">
        <f>COUNTA(H81,L81,P81,T81,X81,AB81,AF81,AJ81,AN81,AV81,AR81)</f>
        <v>2</v>
      </c>
      <c r="G81" s="224"/>
      <c r="H81" s="229"/>
      <c r="I81" s="226"/>
      <c r="J81" s="227"/>
      <c r="K81" s="228"/>
      <c r="L81" s="229"/>
      <c r="M81" s="226"/>
      <c r="N81" s="230"/>
      <c r="O81" s="224"/>
      <c r="P81" s="229"/>
      <c r="Q81" s="226"/>
      <c r="R81" s="227"/>
      <c r="S81" s="228"/>
      <c r="T81" s="229"/>
      <c r="U81" s="226"/>
      <c r="V81" s="230"/>
      <c r="W81" s="231">
        <f>VLOOKUP(C81,'5'!$B$50:$H$423,3,FALSE)</f>
        <v>0.15753472222222223</v>
      </c>
      <c r="X81" s="229">
        <f>VLOOKUP(C81,'5'!$B$50:$H$423,4,FALSE)</f>
        <v>83</v>
      </c>
      <c r="Y81" s="226">
        <f>VLOOKUP(X81,Баллы!$A$2:$B$101,2)+Z81/2</f>
        <v>20.5</v>
      </c>
      <c r="Z81" s="227">
        <f>VLOOKUP(C81,'5'!$B$50:$H$423,6,FALSE)</f>
        <v>25</v>
      </c>
      <c r="AA81" s="232"/>
      <c r="AB81" s="229"/>
      <c r="AC81" s="226"/>
      <c r="AD81" s="230"/>
      <c r="AE81" s="231"/>
      <c r="AF81" s="229"/>
      <c r="AG81" s="226"/>
      <c r="AH81" s="227"/>
      <c r="AI81" s="155">
        <f>VLOOKUP(C81,'8'!$B$6:$H$193,3,FALSE)</f>
        <v>6.6562499999999997E-2</v>
      </c>
      <c r="AJ81" s="123">
        <f>VLOOKUP(C81,'8'!$B$6:$H$193,4,FALSE)</f>
        <v>25</v>
      </c>
      <c r="AK81" s="139">
        <f>VLOOKUP(AJ81,Баллы!$A$2:$B$101,2)+AL81/2</f>
        <v>73.5</v>
      </c>
      <c r="AL81" s="124">
        <f>VLOOKUP(C81,'8'!$B$6:$H$193,6,FALSE)</f>
        <v>15</v>
      </c>
      <c r="AM81" s="155"/>
      <c r="AN81" s="123"/>
      <c r="AO81" s="139"/>
      <c r="AP81" s="124"/>
      <c r="AQ81" s="122"/>
      <c r="AR81" s="123"/>
      <c r="AS81" s="139"/>
      <c r="AT81" s="124"/>
      <c r="AU81" s="122"/>
      <c r="AV81" s="123"/>
      <c r="AW81" s="139"/>
      <c r="AX81" s="124"/>
    </row>
    <row r="82" spans="1:50" ht="14.4" customHeight="1">
      <c r="A82" s="73">
        <f>IF(D82=0," ",RANK(D82,$D$3:$D$507,0))</f>
        <v>80</v>
      </c>
      <c r="B82" s="246">
        <v>80</v>
      </c>
      <c r="C82" s="108" t="s">
        <v>1236</v>
      </c>
      <c r="D82" s="115">
        <f>I82+M82+Q82+U82+Y82+AC82+AG82+AK82+AO82+AW82+AS82</f>
        <v>93.5</v>
      </c>
      <c r="E82" s="115">
        <f>J82+N82+R82+V82+Z82+AD82+AH82+AL82+AP82+AX82+AT82</f>
        <v>51</v>
      </c>
      <c r="F82" s="119">
        <f>COUNTA(H82,L82,P82,T82,X82,AB82,AF82,AJ82,AN82,AV82,AR82)</f>
        <v>1</v>
      </c>
      <c r="G82" s="224"/>
      <c r="H82" s="229"/>
      <c r="I82" s="226"/>
      <c r="J82" s="227"/>
      <c r="K82" s="228"/>
      <c r="L82" s="229"/>
      <c r="M82" s="226"/>
      <c r="N82" s="230"/>
      <c r="O82" s="224"/>
      <c r="P82" s="229"/>
      <c r="Q82" s="226"/>
      <c r="R82" s="227"/>
      <c r="S82" s="228"/>
      <c r="T82" s="229"/>
      <c r="U82" s="226"/>
      <c r="V82" s="230"/>
      <c r="W82" s="231">
        <f>VLOOKUP(C82,'5'!$B$50:$H$423,3,FALSE)</f>
        <v>0.33582175925925922</v>
      </c>
      <c r="X82" s="229">
        <f>VLOOKUP(C82,'5'!$B$50:$H$423,4,FALSE)</f>
        <v>23</v>
      </c>
      <c r="Y82" s="226">
        <f>VLOOKUP(X82,Баллы!$A$2:$B$101,2)+Z82/2</f>
        <v>93.5</v>
      </c>
      <c r="Z82" s="227">
        <f>VLOOKUP(C82,'5'!$B$50:$H$423,6,FALSE)</f>
        <v>51</v>
      </c>
      <c r="AA82" s="232"/>
      <c r="AB82" s="229"/>
      <c r="AC82" s="226"/>
      <c r="AD82" s="230"/>
      <c r="AE82" s="231"/>
      <c r="AF82" s="229"/>
      <c r="AG82" s="226"/>
      <c r="AH82" s="227"/>
      <c r="AI82" s="155"/>
      <c r="AJ82" s="123"/>
      <c r="AK82" s="139"/>
      <c r="AL82" s="124"/>
      <c r="AM82" s="155"/>
      <c r="AN82" s="123"/>
      <c r="AO82" s="139"/>
      <c r="AP82" s="124"/>
      <c r="AQ82" s="122"/>
      <c r="AR82" s="123"/>
      <c r="AS82" s="139"/>
      <c r="AT82" s="124"/>
      <c r="AU82" s="122"/>
      <c r="AV82" s="123"/>
      <c r="AW82" s="139"/>
      <c r="AX82" s="124"/>
    </row>
    <row r="83" spans="1:50" ht="14.4" customHeight="1">
      <c r="A83" s="73">
        <f>IF(D83=0," ",RANK(D83,$D$3:$D$507,0))</f>
        <v>80</v>
      </c>
      <c r="B83" s="246">
        <v>81</v>
      </c>
      <c r="C83" s="104" t="s">
        <v>6172</v>
      </c>
      <c r="D83" s="115">
        <f>I83+M83+Q83+U83+Y83+AC83+AG83+AK83+AO83+AW83+AS83</f>
        <v>93.5</v>
      </c>
      <c r="E83" s="115">
        <f>J83+N83+R83+V83+Z83+AD83+AH83+AL83+AP83+AX83+AT83</f>
        <v>31</v>
      </c>
      <c r="F83" s="119">
        <f>COUNTA(H83,L83,P83,T83,X83,AB83,AF83,AJ83,AN83,AV83,AR83)</f>
        <v>1</v>
      </c>
      <c r="G83" s="224"/>
      <c r="H83" s="229"/>
      <c r="I83" s="226"/>
      <c r="J83" s="227"/>
      <c r="K83" s="228"/>
      <c r="L83" s="229"/>
      <c r="M83" s="226"/>
      <c r="N83" s="230"/>
      <c r="O83" s="224"/>
      <c r="P83" s="229"/>
      <c r="Q83" s="226"/>
      <c r="R83" s="227"/>
      <c r="S83" s="228"/>
      <c r="T83" s="229"/>
      <c r="U83" s="226"/>
      <c r="V83" s="230"/>
      <c r="W83" s="231"/>
      <c r="X83" s="229"/>
      <c r="Y83" s="226"/>
      <c r="Z83" s="227"/>
      <c r="AA83" s="232"/>
      <c r="AB83" s="229"/>
      <c r="AC83" s="226"/>
      <c r="AD83" s="230"/>
      <c r="AE83" s="231"/>
      <c r="AF83" s="229"/>
      <c r="AG83" s="226"/>
      <c r="AH83" s="227"/>
      <c r="AI83" s="155"/>
      <c r="AJ83" s="123"/>
      <c r="AK83" s="139"/>
      <c r="AL83" s="124"/>
      <c r="AM83" s="155"/>
      <c r="AN83" s="123"/>
      <c r="AO83" s="139"/>
      <c r="AP83" s="124"/>
      <c r="AQ83" s="122"/>
      <c r="AR83" s="123"/>
      <c r="AS83" s="139"/>
      <c r="AT83" s="124"/>
      <c r="AU83" s="122">
        <f>VLOOKUP(C83,'11'!$B$9:$H$521,3,FALSE)</f>
        <v>0.10938657407407408</v>
      </c>
      <c r="AV83" s="123">
        <f>VLOOKUP(C83,'11'!$B$9:$H$521,4,FALSE)</f>
        <v>13</v>
      </c>
      <c r="AW83" s="139">
        <f>VLOOKUP(AV83,Баллы!$A$2:$B$101,2)+AX83/2</f>
        <v>93.5</v>
      </c>
      <c r="AX83" s="124">
        <f>VLOOKUP(C83,'11'!$B$9:$H$521,6,FALSE)</f>
        <v>31</v>
      </c>
    </row>
    <row r="84" spans="1:50" ht="14.4" customHeight="1">
      <c r="A84" s="73">
        <f>IF(D84=0," ",RANK(D84,$D$3:$D$507,0))</f>
        <v>80</v>
      </c>
      <c r="B84" s="246">
        <v>82</v>
      </c>
      <c r="C84" s="108" t="s">
        <v>1182</v>
      </c>
      <c r="D84" s="115">
        <f>I84+M84+Q84+U84+Y84+AC84+AG84+AK84+AO84+AW84+AS84</f>
        <v>93.5</v>
      </c>
      <c r="E84" s="115">
        <f>J84+N84+R84+V84+Z84+AD84+AH84+AL84+AP84+AX84+AT84</f>
        <v>25</v>
      </c>
      <c r="F84" s="119">
        <f>COUNTA(H84,L84,P84,T84,X84,AB84,AF84,AJ84,AN84,AV84,AR84)</f>
        <v>1</v>
      </c>
      <c r="G84" s="224"/>
      <c r="H84" s="229"/>
      <c r="I84" s="226"/>
      <c r="J84" s="227"/>
      <c r="K84" s="228"/>
      <c r="L84" s="229"/>
      <c r="M84" s="226"/>
      <c r="N84" s="230"/>
      <c r="O84" s="224"/>
      <c r="P84" s="229"/>
      <c r="Q84" s="226"/>
      <c r="R84" s="227"/>
      <c r="S84" s="228"/>
      <c r="T84" s="229"/>
      <c r="U84" s="226"/>
      <c r="V84" s="230"/>
      <c r="W84" s="231">
        <f>VLOOKUP(C84,'5'!$B$50:$H$423,3,FALSE)</f>
        <v>9.46412037037037E-2</v>
      </c>
      <c r="X84" s="229">
        <f>VLOOKUP(C84,'5'!$B$50:$H$423,4,FALSE)</f>
        <v>10</v>
      </c>
      <c r="Y84" s="226">
        <f>VLOOKUP(X84,Баллы!$A$2:$B$101,2)+Z84/2</f>
        <v>93.5</v>
      </c>
      <c r="Z84" s="227">
        <f>VLOOKUP(C84,'5'!$B$50:$H$423,6,FALSE)</f>
        <v>25</v>
      </c>
      <c r="AA84" s="232"/>
      <c r="AB84" s="229"/>
      <c r="AC84" s="226"/>
      <c r="AD84" s="230"/>
      <c r="AE84" s="231"/>
      <c r="AF84" s="229"/>
      <c r="AG84" s="226"/>
      <c r="AH84" s="227"/>
      <c r="AI84" s="155"/>
      <c r="AJ84" s="123"/>
      <c r="AK84" s="139"/>
      <c r="AL84" s="124"/>
      <c r="AM84" s="155"/>
      <c r="AN84" s="123"/>
      <c r="AO84" s="139"/>
      <c r="AP84" s="124"/>
      <c r="AQ84" s="122"/>
      <c r="AR84" s="123"/>
      <c r="AS84" s="139"/>
      <c r="AT84" s="124"/>
      <c r="AU84" s="122"/>
      <c r="AV84" s="123"/>
      <c r="AW84" s="139"/>
      <c r="AX84" s="124"/>
    </row>
    <row r="85" spans="1:50" ht="14.4" customHeight="1">
      <c r="A85" s="73">
        <f>IF(D85=0," ",RANK(D85,$D$3:$D$507,0))</f>
        <v>80</v>
      </c>
      <c r="B85" s="246">
        <v>83</v>
      </c>
      <c r="C85" s="104" t="s">
        <v>2798</v>
      </c>
      <c r="D85" s="115">
        <f>I85+M85+Q85+U85+Y85+AC85+AG85+AK85+AO85+AW85+AS85</f>
        <v>93.5</v>
      </c>
      <c r="E85" s="115">
        <f>J85+N85+R85+V85+Z85+AD85+AH85+AL85+AP85+AX85+AT85</f>
        <v>5</v>
      </c>
      <c r="F85" s="119">
        <f>COUNTA(H85,L85,P85,T85,X85,AB85,AF85,AJ85,AN85,AV85,AR85)</f>
        <v>1</v>
      </c>
      <c r="G85" s="224"/>
      <c r="H85" s="229"/>
      <c r="I85" s="226"/>
      <c r="J85" s="227"/>
      <c r="K85" s="228"/>
      <c r="L85" s="229"/>
      <c r="M85" s="226"/>
      <c r="N85" s="230"/>
      <c r="O85" s="224"/>
      <c r="P85" s="229"/>
      <c r="Q85" s="226"/>
      <c r="R85" s="227"/>
      <c r="S85" s="228"/>
      <c r="T85" s="229"/>
      <c r="U85" s="226"/>
      <c r="V85" s="230"/>
      <c r="W85" s="231"/>
      <c r="X85" s="229"/>
      <c r="Y85" s="226"/>
      <c r="Z85" s="227"/>
      <c r="AA85" s="232"/>
      <c r="AB85" s="229"/>
      <c r="AC85" s="226"/>
      <c r="AD85" s="230"/>
      <c r="AE85" s="231"/>
      <c r="AF85" s="229"/>
      <c r="AG85" s="226"/>
      <c r="AH85" s="227"/>
      <c r="AI85" s="155">
        <f>VLOOKUP(C85,'8'!$B$6:$H$193,3,FALSE)</f>
        <v>1.5057870370370371E-2</v>
      </c>
      <c r="AJ85" s="123">
        <f>VLOOKUP(C85,'8'!$B$6:$H$193,4,FALSE)</f>
        <v>5</v>
      </c>
      <c r="AK85" s="139">
        <f>VLOOKUP(AJ85,Баллы!$A$2:$B$101,2)+AL85/2</f>
        <v>93.5</v>
      </c>
      <c r="AL85" s="124">
        <f>VLOOKUP(C85,'8'!$B$6:$H$193,6,FALSE)</f>
        <v>5</v>
      </c>
      <c r="AM85" s="155"/>
      <c r="AN85" s="123"/>
      <c r="AO85" s="139"/>
      <c r="AP85" s="124"/>
      <c r="AQ85" s="122"/>
      <c r="AR85" s="123"/>
      <c r="AS85" s="139"/>
      <c r="AT85" s="124"/>
      <c r="AU85" s="122"/>
      <c r="AV85" s="123"/>
      <c r="AW85" s="139"/>
      <c r="AX85" s="124"/>
    </row>
    <row r="86" spans="1:50" ht="14.4" customHeight="1">
      <c r="A86" s="73">
        <f>IF(D86=0," ",RANK(D86,$D$3:$D$507,0))</f>
        <v>84</v>
      </c>
      <c r="B86" s="246">
        <v>84</v>
      </c>
      <c r="C86" s="164" t="s">
        <v>1395</v>
      </c>
      <c r="D86" s="115">
        <f>I86+M86+Q86+U86+Y86+AC86+AG86+AK86+AO86+AW86+AS86</f>
        <v>93</v>
      </c>
      <c r="E86" s="115">
        <f>J86+N86+R86+V86+Z86+AD86+AH86+AL86+AP86+AX86+AT86</f>
        <v>12</v>
      </c>
      <c r="F86" s="119">
        <f>COUNTA(H86,L86,P86,T86,X86,AB86,AF86,AJ86,AN86,AV86,AR86)</f>
        <v>1</v>
      </c>
      <c r="G86" s="224"/>
      <c r="H86" s="229"/>
      <c r="I86" s="226"/>
      <c r="J86" s="227"/>
      <c r="K86" s="228"/>
      <c r="L86" s="229"/>
      <c r="M86" s="226"/>
      <c r="N86" s="230"/>
      <c r="O86" s="224"/>
      <c r="P86" s="229"/>
      <c r="Q86" s="226"/>
      <c r="R86" s="227"/>
      <c r="S86" s="228"/>
      <c r="T86" s="229"/>
      <c r="U86" s="226"/>
      <c r="V86" s="230"/>
      <c r="W86" s="231"/>
      <c r="X86" s="229"/>
      <c r="Y86" s="226"/>
      <c r="Z86" s="227"/>
      <c r="AA86" s="232"/>
      <c r="AB86" s="229"/>
      <c r="AC86" s="226"/>
      <c r="AD86" s="230"/>
      <c r="AE86" s="231">
        <f>VLOOKUP(C86,'7'!$B$11:$H$105,3,FALSE)</f>
        <v>4.4675925925925924E-2</v>
      </c>
      <c r="AF86" s="229">
        <f>VLOOKUP(C86,'7'!$B$11:$H$105,4,FALSE)</f>
        <v>7</v>
      </c>
      <c r="AG86" s="226">
        <f>VLOOKUP(AF86,Баллы!$A$2:$B$101,2)+AH86/2</f>
        <v>93</v>
      </c>
      <c r="AH86" s="227">
        <f>VLOOKUP(C86,'7'!$B$11:$H$105,6,FALSE)</f>
        <v>12</v>
      </c>
      <c r="AI86" s="155"/>
      <c r="AJ86" s="123"/>
      <c r="AK86" s="139"/>
      <c r="AL86" s="124"/>
      <c r="AM86" s="155"/>
      <c r="AN86" s="123"/>
      <c r="AO86" s="139"/>
      <c r="AP86" s="124"/>
      <c r="AQ86" s="122"/>
      <c r="AR86" s="123"/>
      <c r="AS86" s="139"/>
      <c r="AT86" s="124"/>
      <c r="AU86" s="122"/>
      <c r="AV86" s="123"/>
      <c r="AW86" s="139"/>
      <c r="AX86" s="124"/>
    </row>
    <row r="87" spans="1:50" ht="14.4" customHeight="1">
      <c r="A87" s="73">
        <f>IF(D87=0," ",RANK(D87,$D$3:$D$507,0))</f>
        <v>85</v>
      </c>
      <c r="B87" s="246">
        <v>85</v>
      </c>
      <c r="C87" s="108" t="s">
        <v>1237</v>
      </c>
      <c r="D87" s="115">
        <f>I87+M87+Q87+U87+Y87+AC87+AG87+AK87+AO87+AW87+AS87</f>
        <v>92.5</v>
      </c>
      <c r="E87" s="115">
        <f>J87+N87+R87+V87+Z87+AD87+AH87+AL87+AP87+AX87+AT87</f>
        <v>51</v>
      </c>
      <c r="F87" s="119">
        <f>COUNTA(H87,L87,P87,T87,X87,AB87,AF87,AJ87,AN87,AV87,AR87)</f>
        <v>1</v>
      </c>
      <c r="G87" s="224"/>
      <c r="H87" s="229"/>
      <c r="I87" s="226"/>
      <c r="J87" s="227"/>
      <c r="K87" s="228"/>
      <c r="L87" s="229"/>
      <c r="M87" s="226"/>
      <c r="N87" s="230"/>
      <c r="O87" s="224"/>
      <c r="P87" s="229"/>
      <c r="Q87" s="226"/>
      <c r="R87" s="227"/>
      <c r="S87" s="228"/>
      <c r="T87" s="229"/>
      <c r="U87" s="226"/>
      <c r="V87" s="230"/>
      <c r="W87" s="231">
        <f>VLOOKUP(C87,'5'!$B$50:$H$423,3,FALSE)</f>
        <v>0.3712847222222222</v>
      </c>
      <c r="X87" s="229">
        <f>VLOOKUP(C87,'5'!$B$50:$H$423,4,FALSE)</f>
        <v>24</v>
      </c>
      <c r="Y87" s="226">
        <f>VLOOKUP(X87,Баллы!$A$2:$B$101,2)+Z87/2</f>
        <v>92.5</v>
      </c>
      <c r="Z87" s="227">
        <f>VLOOKUP(C87,'5'!$B$50:$H$423,6,FALSE)</f>
        <v>51</v>
      </c>
      <c r="AA87" s="232"/>
      <c r="AB87" s="229"/>
      <c r="AC87" s="226"/>
      <c r="AD87" s="230"/>
      <c r="AE87" s="231"/>
      <c r="AF87" s="229"/>
      <c r="AG87" s="226"/>
      <c r="AH87" s="227"/>
      <c r="AI87" s="155"/>
      <c r="AJ87" s="123"/>
      <c r="AK87" s="139"/>
      <c r="AL87" s="124"/>
      <c r="AM87" s="155"/>
      <c r="AN87" s="123"/>
      <c r="AO87" s="139"/>
      <c r="AP87" s="124"/>
      <c r="AQ87" s="122"/>
      <c r="AR87" s="123"/>
      <c r="AS87" s="139"/>
      <c r="AT87" s="124"/>
      <c r="AU87" s="122"/>
      <c r="AV87" s="123"/>
      <c r="AW87" s="139"/>
      <c r="AX87" s="124"/>
    </row>
    <row r="88" spans="1:50" ht="14.4" customHeight="1">
      <c r="A88" s="73">
        <f>IF(D88=0," ",RANK(D88,$D$3:$D$507,0))</f>
        <v>86</v>
      </c>
      <c r="B88" s="246">
        <v>86</v>
      </c>
      <c r="C88" s="159" t="s">
        <v>883</v>
      </c>
      <c r="D88" s="115">
        <f>I88+M88+Q88+U88+Y88+AC88+AG88+AK88+AO88+AW88+AS88</f>
        <v>92</v>
      </c>
      <c r="E88" s="115">
        <f>J88+N88+R88+V88+Z88+AD88+AH88+AL88+AP88+AX88+AT88</f>
        <v>40</v>
      </c>
      <c r="F88" s="119">
        <f>COUNTA(H88,L88,P88,T88,X88,AB88,AF88,AJ88,AN88,AV88,AR88)</f>
        <v>2</v>
      </c>
      <c r="G88" s="224"/>
      <c r="H88" s="229"/>
      <c r="I88" s="226"/>
      <c r="J88" s="227"/>
      <c r="K88" s="228">
        <f>VLOOKUP(C88,'2'!$B$101:$H$575,3,FALSE)</f>
        <v>5.2488425925925924E-2</v>
      </c>
      <c r="L88" s="229">
        <f>VLOOKUP(C88,'2'!$B$101:$H$575,4,FALSE)</f>
        <v>35</v>
      </c>
      <c r="M88" s="226">
        <f>VLOOKUP(L88,Баллы!$A$2:$B$101,2)+N88/2</f>
        <v>63.5</v>
      </c>
      <c r="N88" s="230">
        <f>VLOOKUP(C88,'2'!$B$101:$H$575,6,FALSE)</f>
        <v>15</v>
      </c>
      <c r="O88" s="224"/>
      <c r="P88" s="229"/>
      <c r="Q88" s="226"/>
      <c r="R88" s="227"/>
      <c r="S88" s="228"/>
      <c r="T88" s="229"/>
      <c r="U88" s="226"/>
      <c r="V88" s="230"/>
      <c r="W88" s="231">
        <f>VLOOKUP(C88,'5'!$B$50:$H$423,3,FALSE)</f>
        <v>0.15111111111111111</v>
      </c>
      <c r="X88" s="229">
        <f>VLOOKUP(C88,'5'!$B$50:$H$423,4,FALSE)</f>
        <v>75</v>
      </c>
      <c r="Y88" s="226">
        <f>VLOOKUP(X88,Баллы!$A$2:$B$101,2)+Z88/2</f>
        <v>28.5</v>
      </c>
      <c r="Z88" s="227">
        <f>VLOOKUP(C88,'5'!$B$50:$H$423,6,FALSE)</f>
        <v>25</v>
      </c>
      <c r="AA88" s="232"/>
      <c r="AB88" s="229"/>
      <c r="AC88" s="226"/>
      <c r="AD88" s="230"/>
      <c r="AE88" s="231"/>
      <c r="AF88" s="229"/>
      <c r="AG88" s="226"/>
      <c r="AH88" s="227"/>
      <c r="AI88" s="155"/>
      <c r="AJ88" s="123"/>
      <c r="AK88" s="139"/>
      <c r="AL88" s="124"/>
      <c r="AM88" s="155"/>
      <c r="AN88" s="123"/>
      <c r="AO88" s="139"/>
      <c r="AP88" s="124"/>
      <c r="AQ88" s="122"/>
      <c r="AR88" s="123"/>
      <c r="AS88" s="139"/>
      <c r="AT88" s="124"/>
      <c r="AU88" s="122"/>
      <c r="AV88" s="123"/>
      <c r="AW88" s="139"/>
      <c r="AX88" s="124"/>
    </row>
    <row r="89" spans="1:50" ht="14.4" customHeight="1">
      <c r="A89" s="73">
        <f>IF(D89=0," ",RANK(D89,$D$3:$D$507,0))</f>
        <v>86</v>
      </c>
      <c r="B89" s="246">
        <v>87</v>
      </c>
      <c r="C89" s="105" t="s">
        <v>2596</v>
      </c>
      <c r="D89" s="115">
        <f>I89+M89+Q89+U89+Y89+AC89+AG89+AK89+AO89+AW89+AS89</f>
        <v>92</v>
      </c>
      <c r="E89" s="115">
        <f>J89+N89+R89+V89+Z89+AD89+AH89+AL89+AP89+AX89+AT89</f>
        <v>32</v>
      </c>
      <c r="F89" s="119">
        <f>COUNTA(H89,L89,P89,T89,X89,AB89,AF89,AJ89,AN89,AV89,AR89)</f>
        <v>1</v>
      </c>
      <c r="G89" s="224"/>
      <c r="H89" s="229"/>
      <c r="I89" s="226"/>
      <c r="J89" s="227"/>
      <c r="K89" s="228"/>
      <c r="L89" s="229"/>
      <c r="M89" s="226"/>
      <c r="N89" s="230"/>
      <c r="O89" s="224"/>
      <c r="P89" s="229"/>
      <c r="Q89" s="226"/>
      <c r="R89" s="227"/>
      <c r="S89" s="228"/>
      <c r="T89" s="229"/>
      <c r="U89" s="226"/>
      <c r="V89" s="230"/>
      <c r="W89" s="231"/>
      <c r="X89" s="229"/>
      <c r="Y89" s="226"/>
      <c r="Z89" s="227"/>
      <c r="AA89" s="232">
        <f>VLOOKUP(C89,'6'!$B$8:$H$202,3,FALSE)</f>
        <v>0.14509259259259258</v>
      </c>
      <c r="AB89" s="229">
        <f>VLOOKUP(C89,'6'!$B$8:$H$202,4,FALSE)</f>
        <v>15</v>
      </c>
      <c r="AC89" s="226">
        <f>VLOOKUP(AB89,Баллы!$A$2:$B$101,2)+AD89/2</f>
        <v>92</v>
      </c>
      <c r="AD89" s="230">
        <f>VLOOKUP(C89,'6'!$B$8:$H$202,6,FALSE)</f>
        <v>32</v>
      </c>
      <c r="AE89" s="231"/>
      <c r="AF89" s="229"/>
      <c r="AG89" s="226"/>
      <c r="AH89" s="227"/>
      <c r="AI89" s="155"/>
      <c r="AJ89" s="123"/>
      <c r="AK89" s="139"/>
      <c r="AL89" s="124"/>
      <c r="AM89" s="155"/>
      <c r="AN89" s="123"/>
      <c r="AO89" s="139"/>
      <c r="AP89" s="124"/>
      <c r="AQ89" s="122"/>
      <c r="AR89" s="123"/>
      <c r="AS89" s="139"/>
      <c r="AT89" s="124"/>
      <c r="AU89" s="122"/>
      <c r="AV89" s="123"/>
      <c r="AW89" s="139"/>
      <c r="AX89" s="124"/>
    </row>
    <row r="90" spans="1:50" ht="14.4" customHeight="1">
      <c r="A90" s="73">
        <f>IF(D90=0," ",RANK(D90,$D$3:$D$507,0))</f>
        <v>88</v>
      </c>
      <c r="B90" s="246">
        <v>88</v>
      </c>
      <c r="C90" s="159" t="s">
        <v>548</v>
      </c>
      <c r="D90" s="115">
        <f>I90+M90+Q90+U90+Y90+AC90+AG90+AK90+AO90+AW90+AS90</f>
        <v>91.5</v>
      </c>
      <c r="E90" s="115">
        <f>J90+N90+R90+V90+Z90+AD90+AH90+AL90+AP90+AX90+AT90</f>
        <v>25</v>
      </c>
      <c r="F90" s="119">
        <f>COUNTA(H90,L90,P90,T90,X90,AB90,AF90,AJ90,AN90,AV90,AR90)</f>
        <v>3</v>
      </c>
      <c r="G90" s="233">
        <f>VLOOKUP(C90,'1'!$B$46:$H$384,3,FALSE)</f>
        <v>3.6030092592592593E-2</v>
      </c>
      <c r="H90" s="229">
        <f>VLOOKUP(C90,'1'!$B$46:$H$384,4,FALSE)</f>
        <v>38</v>
      </c>
      <c r="I90" s="226">
        <f>VLOOKUP(H90,Баллы!$A$2:$B$101,2)+J90/2</f>
        <v>58</v>
      </c>
      <c r="J90" s="227">
        <f>VLOOKUP(C90,'1'!$B$46:$H$384,6,FALSE)</f>
        <v>10</v>
      </c>
      <c r="K90" s="228">
        <f>VLOOKUP(C90,'2'!$B$101:$H$575,3,FALSE)</f>
        <v>2.6504629629629628E-2</v>
      </c>
      <c r="L90" s="229">
        <f>VLOOKUP(C90,'2'!$B$101:$H$575,4,FALSE)</f>
        <v>66</v>
      </c>
      <c r="M90" s="226">
        <f>VLOOKUP(L90,Баллы!$A$2:$B$101,2)+N90/2</f>
        <v>27.5</v>
      </c>
      <c r="N90" s="230">
        <f>VLOOKUP(C90,'2'!$B$101:$H$575,6,FALSE)</f>
        <v>5</v>
      </c>
      <c r="O90" s="224"/>
      <c r="P90" s="229"/>
      <c r="Q90" s="226"/>
      <c r="R90" s="227"/>
      <c r="S90" s="228"/>
      <c r="T90" s="229"/>
      <c r="U90" s="226"/>
      <c r="V90" s="230"/>
      <c r="W90" s="231"/>
      <c r="X90" s="229"/>
      <c r="Y90" s="226"/>
      <c r="Z90" s="227"/>
      <c r="AA90" s="232"/>
      <c r="AB90" s="229"/>
      <c r="AC90" s="226"/>
      <c r="AD90" s="230"/>
      <c r="AE90" s="231"/>
      <c r="AF90" s="229"/>
      <c r="AG90" s="226"/>
      <c r="AH90" s="227"/>
      <c r="AI90" s="155"/>
      <c r="AJ90" s="123"/>
      <c r="AK90" s="139"/>
      <c r="AL90" s="124"/>
      <c r="AM90" s="155">
        <f>VLOOKUP(C90,'9'!$B$2:$H$1187,3,FALSE)</f>
        <v>3.8877314814814816E-2</v>
      </c>
      <c r="AN90" s="123">
        <f>VLOOKUP(C90,'9'!$B$2:$H$1187,4,FALSE)</f>
        <v>124</v>
      </c>
      <c r="AO90" s="139">
        <f>VLOOKUP(AN90,Баллы!$A$2:$B$101,2)+AP90/2</f>
        <v>6</v>
      </c>
      <c r="AP90" s="124">
        <f>VLOOKUP(C90,'9'!$B$2:$H$1187,6,FALSE)</f>
        <v>10</v>
      </c>
      <c r="AQ90" s="122"/>
      <c r="AR90" s="123"/>
      <c r="AS90" s="139"/>
      <c r="AT90" s="124"/>
      <c r="AU90" s="122"/>
      <c r="AV90" s="123"/>
      <c r="AW90" s="139"/>
      <c r="AX90" s="124"/>
    </row>
    <row r="91" spans="1:50" ht="14.4" customHeight="1">
      <c r="A91" s="73">
        <f>IF(D91=0," ",RANK(D91,$D$3:$D$507,0))</f>
        <v>89</v>
      </c>
      <c r="B91" s="246">
        <v>89</v>
      </c>
      <c r="C91" s="105" t="s">
        <v>1323</v>
      </c>
      <c r="D91" s="115">
        <f>I91+M91+Q91+U91+Y91+AC91+AG91+AK91+AO91+AW91+AS91</f>
        <v>91</v>
      </c>
      <c r="E91" s="115">
        <f>J91+N91+R91+V91+Z91+AD91+AH91+AL91+AP91+AX91+AT91</f>
        <v>20</v>
      </c>
      <c r="F91" s="119">
        <f>COUNTA(H91,L91,P91,T91,X91,AB91,AF91,AJ91,AN91,AV91,AR91)</f>
        <v>1</v>
      </c>
      <c r="G91" s="224"/>
      <c r="H91" s="229"/>
      <c r="I91" s="226"/>
      <c r="J91" s="227"/>
      <c r="K91" s="228"/>
      <c r="L91" s="229"/>
      <c r="M91" s="226"/>
      <c r="N91" s="230"/>
      <c r="O91" s="224"/>
      <c r="P91" s="229"/>
      <c r="Q91" s="226"/>
      <c r="R91" s="227"/>
      <c r="S91" s="228"/>
      <c r="T91" s="229"/>
      <c r="U91" s="226"/>
      <c r="V91" s="230"/>
      <c r="W91" s="231"/>
      <c r="X91" s="229"/>
      <c r="Y91" s="226"/>
      <c r="Z91" s="227"/>
      <c r="AA91" s="232">
        <f>VLOOKUP(C91,'6'!$B$8:$H$202,3,FALSE)</f>
        <v>6.6446759259259261E-2</v>
      </c>
      <c r="AB91" s="229">
        <f>VLOOKUP(C91,'6'!$B$8:$H$202,4,FALSE)</f>
        <v>10</v>
      </c>
      <c r="AC91" s="226">
        <f>VLOOKUP(AB91,Баллы!$A$2:$B$101,2)+AD91/2</f>
        <v>91</v>
      </c>
      <c r="AD91" s="230">
        <f>VLOOKUP(C91,'6'!$B$8:$H$202,6,FALSE)</f>
        <v>20</v>
      </c>
      <c r="AE91" s="231"/>
      <c r="AF91" s="229"/>
      <c r="AG91" s="226"/>
      <c r="AH91" s="227"/>
      <c r="AI91" s="155"/>
      <c r="AJ91" s="123"/>
      <c r="AK91" s="139"/>
      <c r="AL91" s="124"/>
      <c r="AM91" s="155"/>
      <c r="AN91" s="123"/>
      <c r="AO91" s="139"/>
      <c r="AP91" s="124"/>
      <c r="AQ91" s="122"/>
      <c r="AR91" s="123"/>
      <c r="AS91" s="139"/>
      <c r="AT91" s="124"/>
      <c r="AU91" s="122"/>
      <c r="AV91" s="123"/>
      <c r="AW91" s="139"/>
      <c r="AX91" s="124"/>
    </row>
    <row r="92" spans="1:50" ht="14.4" customHeight="1">
      <c r="A92" s="73">
        <f>IF(D92=0," ",RANK(D92,$D$3:$D$507,0))</f>
        <v>89</v>
      </c>
      <c r="B92" s="246">
        <v>90</v>
      </c>
      <c r="C92" s="111" t="s">
        <v>2632</v>
      </c>
      <c r="D92" s="115">
        <f>I92+M92+Q92+U92+Y92+AC92+AG92+AK92+AO92+AW92+AS92</f>
        <v>91</v>
      </c>
      <c r="E92" s="115">
        <f>J92+N92+R92+V92+Z92+AD92+AH92+AL92+AP92+AX92+AT92</f>
        <v>12</v>
      </c>
      <c r="F92" s="119">
        <f>COUNTA(H92,L92,P92,T92,X92,AB92,AF92,AJ92,AN92,AV92,AR92)</f>
        <v>1</v>
      </c>
      <c r="G92" s="224"/>
      <c r="H92" s="229"/>
      <c r="I92" s="226"/>
      <c r="J92" s="227"/>
      <c r="K92" s="228"/>
      <c r="L92" s="229"/>
      <c r="M92" s="226"/>
      <c r="N92" s="230"/>
      <c r="O92" s="224"/>
      <c r="P92" s="229"/>
      <c r="Q92" s="226"/>
      <c r="R92" s="227"/>
      <c r="S92" s="228"/>
      <c r="T92" s="229"/>
      <c r="U92" s="226"/>
      <c r="V92" s="230"/>
      <c r="W92" s="231"/>
      <c r="X92" s="229"/>
      <c r="Y92" s="226"/>
      <c r="Z92" s="227"/>
      <c r="AA92" s="232"/>
      <c r="AB92" s="229"/>
      <c r="AC92" s="226"/>
      <c r="AD92" s="230"/>
      <c r="AE92" s="231">
        <f>VLOOKUP(C92,'7'!$B$11:$H$105,3,FALSE)</f>
        <v>4.5648148148148146E-2</v>
      </c>
      <c r="AF92" s="229">
        <f>VLOOKUP(C92,'7'!$B$11:$H$105,4,FALSE)</f>
        <v>8</v>
      </c>
      <c r="AG92" s="226">
        <f>VLOOKUP(AF92,Баллы!$A$2:$B$101,2)+AH92/2</f>
        <v>91</v>
      </c>
      <c r="AH92" s="227">
        <f>VLOOKUP(C92,'7'!$B$11:$H$105,6,FALSE)</f>
        <v>12</v>
      </c>
      <c r="AI92" s="155"/>
      <c r="AJ92" s="123"/>
      <c r="AK92" s="139"/>
      <c r="AL92" s="124"/>
      <c r="AM92" s="155"/>
      <c r="AN92" s="123"/>
      <c r="AO92" s="139"/>
      <c r="AP92" s="124"/>
      <c r="AQ92" s="122"/>
      <c r="AR92" s="123"/>
      <c r="AS92" s="139"/>
      <c r="AT92" s="124"/>
      <c r="AU92" s="122"/>
      <c r="AV92" s="123"/>
      <c r="AW92" s="139"/>
      <c r="AX92" s="124"/>
    </row>
    <row r="93" spans="1:50" ht="14.4" customHeight="1">
      <c r="A93" s="73">
        <f>IF(D93=0," ",RANK(D93,$D$3:$D$507,0))</f>
        <v>91</v>
      </c>
      <c r="B93" s="246">
        <v>91</v>
      </c>
      <c r="C93" s="104" t="s">
        <v>2736</v>
      </c>
      <c r="D93" s="115">
        <f>I93+M93+Q93+U93+Y93+AC93+AG93+AK93+AO93+AW93+AS93</f>
        <v>90.5</v>
      </c>
      <c r="E93" s="115">
        <f>J93+N93+R93+V93+Z93+AD93+AH93+AL93+AP93+AX93+AT93</f>
        <v>15</v>
      </c>
      <c r="F93" s="119">
        <f>COUNTA(H93,L93,P93,T93,X93,AB93,AF93,AJ93,AN93,AV93,AR93)</f>
        <v>1</v>
      </c>
      <c r="G93" s="224"/>
      <c r="H93" s="229"/>
      <c r="I93" s="226"/>
      <c r="J93" s="227"/>
      <c r="K93" s="228"/>
      <c r="L93" s="229"/>
      <c r="M93" s="226"/>
      <c r="N93" s="230"/>
      <c r="O93" s="224"/>
      <c r="P93" s="229"/>
      <c r="Q93" s="226"/>
      <c r="R93" s="227"/>
      <c r="S93" s="228"/>
      <c r="T93" s="229"/>
      <c r="U93" s="226"/>
      <c r="V93" s="230"/>
      <c r="W93" s="231"/>
      <c r="X93" s="229"/>
      <c r="Y93" s="226"/>
      <c r="Z93" s="227"/>
      <c r="AA93" s="232"/>
      <c r="AB93" s="229"/>
      <c r="AC93" s="226"/>
      <c r="AD93" s="230"/>
      <c r="AE93" s="231"/>
      <c r="AF93" s="229"/>
      <c r="AG93" s="226"/>
      <c r="AH93" s="227"/>
      <c r="AI93" s="155">
        <f>VLOOKUP(C93,'8'!$B$6:$H$193,3,FALSE)</f>
        <v>5.347222222222222E-2</v>
      </c>
      <c r="AJ93" s="123">
        <f>VLOOKUP(C93,'8'!$B$6:$H$193,4,FALSE)</f>
        <v>9</v>
      </c>
      <c r="AK93" s="139">
        <f>VLOOKUP(AJ93,Баллы!$A$2:$B$101,2)+AL93/2</f>
        <v>90.5</v>
      </c>
      <c r="AL93" s="124">
        <f>VLOOKUP(C93,'8'!$B$6:$H$193,6,FALSE)</f>
        <v>15</v>
      </c>
      <c r="AM93" s="155"/>
      <c r="AN93" s="123"/>
      <c r="AO93" s="139"/>
      <c r="AP93" s="124"/>
      <c r="AQ93" s="122"/>
      <c r="AR93" s="123"/>
      <c r="AS93" s="139"/>
      <c r="AT93" s="124"/>
      <c r="AU93" s="122"/>
      <c r="AV93" s="123"/>
      <c r="AW93" s="139"/>
      <c r="AX93" s="124"/>
    </row>
    <row r="94" spans="1:50" ht="14.4" customHeight="1">
      <c r="A94" s="73">
        <f>IF(D94=0," ",RANK(D94,$D$3:$D$507,0))</f>
        <v>92</v>
      </c>
      <c r="B94" s="246">
        <v>92</v>
      </c>
      <c r="C94" s="159" t="s">
        <v>993</v>
      </c>
      <c r="D94" s="115">
        <f>I94+M94+Q94+U94+Y94+AC94+AG94+AK94+AO94+AW94+AS94</f>
        <v>90</v>
      </c>
      <c r="E94" s="115">
        <f>J94+N94+R94+V94+Z94+AD94+AH94+AL94+AP94+AX94+AT94</f>
        <v>30</v>
      </c>
      <c r="F94" s="119">
        <f>COUNTA(H94,L94,P94,T94,X94,AB94,AF94,AJ94,AN94,AV94,AR94)</f>
        <v>1</v>
      </c>
      <c r="G94" s="224"/>
      <c r="H94" s="229"/>
      <c r="I94" s="226"/>
      <c r="J94" s="227"/>
      <c r="K94" s="228">
        <f>VLOOKUP(C94,'2'!$B$101:$H$575,3,FALSE)</f>
        <v>0.11385416666666666</v>
      </c>
      <c r="L94" s="229">
        <f>VLOOKUP(C94,'2'!$B$101:$H$575,4,FALSE)</f>
        <v>16</v>
      </c>
      <c r="M94" s="226">
        <f>VLOOKUP(L94,Баллы!$A$2:$B$101,2)+N94/2</f>
        <v>90</v>
      </c>
      <c r="N94" s="230">
        <f>VLOOKUP(C94,'2'!$B$101:$H$575,6,FALSE)</f>
        <v>30</v>
      </c>
      <c r="O94" s="224"/>
      <c r="P94" s="229"/>
      <c r="Q94" s="226"/>
      <c r="R94" s="227"/>
      <c r="S94" s="228"/>
      <c r="T94" s="229"/>
      <c r="U94" s="226"/>
      <c r="V94" s="230"/>
      <c r="W94" s="231"/>
      <c r="X94" s="229"/>
      <c r="Y94" s="226"/>
      <c r="Z94" s="227"/>
      <c r="AA94" s="232"/>
      <c r="AB94" s="229"/>
      <c r="AC94" s="226"/>
      <c r="AD94" s="230"/>
      <c r="AE94" s="231"/>
      <c r="AF94" s="229"/>
      <c r="AG94" s="226"/>
      <c r="AH94" s="227"/>
      <c r="AI94" s="155"/>
      <c r="AJ94" s="123"/>
      <c r="AK94" s="139"/>
      <c r="AL94" s="124"/>
      <c r="AM94" s="155"/>
      <c r="AN94" s="123"/>
      <c r="AO94" s="139"/>
      <c r="AP94" s="124"/>
      <c r="AQ94" s="122"/>
      <c r="AR94" s="123"/>
      <c r="AS94" s="139"/>
      <c r="AT94" s="124"/>
      <c r="AU94" s="122"/>
      <c r="AV94" s="123"/>
      <c r="AW94" s="139"/>
      <c r="AX94" s="124"/>
    </row>
    <row r="95" spans="1:50" ht="14.4" customHeight="1">
      <c r="A95" s="73">
        <f>IF(D95=0," ",RANK(D95,$D$3:$D$507,0))</f>
        <v>93</v>
      </c>
      <c r="B95" s="246">
        <v>93</v>
      </c>
      <c r="C95" s="162" t="s">
        <v>1814</v>
      </c>
      <c r="D95" s="115">
        <f>I95+M95+Q95+U95+Y95+AC95+AG95+AK95+AO95+AW95+AS95</f>
        <v>89.5</v>
      </c>
      <c r="E95" s="115">
        <f>J95+N95+R95+V95+Z95+AD95+AH95+AL95+AP95+AX95+AT95</f>
        <v>5</v>
      </c>
      <c r="F95" s="119">
        <f>COUNTA(H95,L95,P95,T95,X95,AB95,AF95,AJ95,AN95,AV95,AR95)</f>
        <v>1</v>
      </c>
      <c r="G95" s="224"/>
      <c r="H95" s="229"/>
      <c r="I95" s="226"/>
      <c r="J95" s="227"/>
      <c r="K95" s="228"/>
      <c r="L95" s="229"/>
      <c r="M95" s="226"/>
      <c r="N95" s="230"/>
      <c r="O95" s="224"/>
      <c r="P95" s="229"/>
      <c r="Q95" s="226"/>
      <c r="R95" s="227"/>
      <c r="S95" s="228">
        <f>VLOOKUP(C95,'4'!$B$2:$I$1053,3,FALSE)</f>
        <v>1.2418981481481482E-2</v>
      </c>
      <c r="T95" s="229">
        <f>VLOOKUP(C95,'4'!$B$2:$I$1053,4,FALSE)</f>
        <v>7</v>
      </c>
      <c r="U95" s="226">
        <f>VLOOKUP(T95,Баллы!$A$2:$B$101,2)+V95/2</f>
        <v>89.5</v>
      </c>
      <c r="V95" s="230">
        <f>VLOOKUP(C95,'4'!$B$2:$I$1053,6,FALSE)</f>
        <v>5</v>
      </c>
      <c r="W95" s="231"/>
      <c r="X95" s="229"/>
      <c r="Y95" s="226"/>
      <c r="Z95" s="227"/>
      <c r="AA95" s="232"/>
      <c r="AB95" s="229"/>
      <c r="AC95" s="226"/>
      <c r="AD95" s="230"/>
      <c r="AE95" s="231"/>
      <c r="AF95" s="229"/>
      <c r="AG95" s="226"/>
      <c r="AH95" s="227"/>
      <c r="AI95" s="155"/>
      <c r="AJ95" s="123"/>
      <c r="AK95" s="139"/>
      <c r="AL95" s="124"/>
      <c r="AM95" s="155"/>
      <c r="AN95" s="123"/>
      <c r="AO95" s="139"/>
      <c r="AP95" s="124"/>
      <c r="AQ95" s="122"/>
      <c r="AR95" s="123"/>
      <c r="AS95" s="139"/>
      <c r="AT95" s="124"/>
      <c r="AU95" s="122"/>
      <c r="AV95" s="123"/>
      <c r="AW95" s="139"/>
      <c r="AX95" s="124"/>
    </row>
    <row r="96" spans="1:50" ht="14.4" customHeight="1">
      <c r="A96" s="73">
        <f>IF(D96=0," ",RANK(D96,$D$3:$D$507,0))</f>
        <v>93</v>
      </c>
      <c r="B96" s="246">
        <v>93</v>
      </c>
      <c r="C96" s="283" t="s">
        <v>5023</v>
      </c>
      <c r="D96" s="115">
        <f>I96+M96+Q96+U96+Y96+AC96+AG96+AK96+AO96+AW96+AS96</f>
        <v>89.5</v>
      </c>
      <c r="E96" s="115">
        <f>J96+N96+R96+V96+Z96+AD96+AH96+AL96+AP96+AX96+AT96</f>
        <v>5</v>
      </c>
      <c r="F96" s="119">
        <f>COUNTA(H96,L96,P96,T96,X96,AB96,AF96,AJ96,AN96,AV96,AR96)</f>
        <v>1</v>
      </c>
      <c r="G96" s="224"/>
      <c r="H96" s="229"/>
      <c r="I96" s="226"/>
      <c r="J96" s="227"/>
      <c r="K96" s="228"/>
      <c r="L96" s="229"/>
      <c r="M96" s="226"/>
      <c r="N96" s="230"/>
      <c r="O96" s="224"/>
      <c r="P96" s="229"/>
      <c r="Q96" s="226"/>
      <c r="R96" s="227"/>
      <c r="S96" s="228"/>
      <c r="T96" s="229"/>
      <c r="U96" s="226"/>
      <c r="V96" s="230"/>
      <c r="W96" s="231"/>
      <c r="X96" s="229"/>
      <c r="Y96" s="226"/>
      <c r="Z96" s="227"/>
      <c r="AA96" s="232"/>
      <c r="AB96" s="229"/>
      <c r="AC96" s="226"/>
      <c r="AD96" s="230"/>
      <c r="AE96" s="231"/>
      <c r="AF96" s="229"/>
      <c r="AG96" s="226"/>
      <c r="AH96" s="227"/>
      <c r="AI96" s="155"/>
      <c r="AJ96" s="123"/>
      <c r="AK96" s="139"/>
      <c r="AL96" s="124"/>
      <c r="AM96" s="155">
        <f>VLOOKUP(C96,'9'!$B$2:$H$1187,3,FALSE)</f>
        <v>1.6585648148148148E-2</v>
      </c>
      <c r="AN96" s="123">
        <f>VLOOKUP(C96,'9'!$B$2:$H$1187,4,FALSE)</f>
        <v>7</v>
      </c>
      <c r="AO96" s="139">
        <f>VLOOKUP(AN96,Баллы!$A$2:$B$101,2)+AP96/2</f>
        <v>89.5</v>
      </c>
      <c r="AP96" s="124">
        <f>VLOOKUP(C96,'9'!$B$2:$H$1187,6,FALSE)</f>
        <v>5</v>
      </c>
      <c r="AQ96" s="122"/>
      <c r="AR96" s="123"/>
      <c r="AS96" s="139"/>
      <c r="AT96" s="124"/>
      <c r="AU96" s="122"/>
      <c r="AV96" s="123"/>
      <c r="AW96" s="139"/>
      <c r="AX96" s="124"/>
    </row>
    <row r="97" spans="1:50" ht="14.4" customHeight="1">
      <c r="A97" s="73">
        <f>IF(D97=0," ",RANK(D97,$D$3:$D$507,0))</f>
        <v>95</v>
      </c>
      <c r="B97" s="246">
        <v>95</v>
      </c>
      <c r="C97" s="159" t="s">
        <v>994</v>
      </c>
      <c r="D97" s="115">
        <f>I97+M97+Q97+U97+Y97+AC97+AG97+AK97+AO97+AW97+AS97</f>
        <v>89</v>
      </c>
      <c r="E97" s="115">
        <f>J97+N97+R97+V97+Z97+AD97+AH97+AL97+AP97+AX97+AT97</f>
        <v>30</v>
      </c>
      <c r="F97" s="119">
        <f>COUNTA(H97,L97,P97,T97,X97,AB97,AF97,AJ97,AN97,AV97,AR97)</f>
        <v>1</v>
      </c>
      <c r="G97" s="224"/>
      <c r="H97" s="229"/>
      <c r="I97" s="226"/>
      <c r="J97" s="227"/>
      <c r="K97" s="228">
        <f>VLOOKUP(C97,'2'!$B$101:$H$575,3,FALSE)</f>
        <v>0.11456018518518518</v>
      </c>
      <c r="L97" s="229">
        <f>VLOOKUP(C97,'2'!$B$101:$H$575,4,FALSE)</f>
        <v>17</v>
      </c>
      <c r="M97" s="226">
        <f>VLOOKUP(L97,Баллы!$A$2:$B$101,2)+N97/2</f>
        <v>89</v>
      </c>
      <c r="N97" s="230">
        <f>VLOOKUP(C97,'2'!$B$101:$H$575,6,FALSE)</f>
        <v>30</v>
      </c>
      <c r="O97" s="224"/>
      <c r="P97" s="229"/>
      <c r="Q97" s="226"/>
      <c r="R97" s="227"/>
      <c r="S97" s="228"/>
      <c r="T97" s="229"/>
      <c r="U97" s="226"/>
      <c r="V97" s="230"/>
      <c r="W97" s="231"/>
      <c r="X97" s="229"/>
      <c r="Y97" s="226"/>
      <c r="Z97" s="227"/>
      <c r="AA97" s="232"/>
      <c r="AB97" s="229"/>
      <c r="AC97" s="226"/>
      <c r="AD97" s="230"/>
      <c r="AE97" s="231"/>
      <c r="AF97" s="229"/>
      <c r="AG97" s="226"/>
      <c r="AH97" s="227"/>
      <c r="AI97" s="155"/>
      <c r="AJ97" s="123"/>
      <c r="AK97" s="139"/>
      <c r="AL97" s="124"/>
      <c r="AM97" s="155"/>
      <c r="AN97" s="123"/>
      <c r="AO97" s="139"/>
      <c r="AP97" s="124"/>
      <c r="AQ97" s="122"/>
      <c r="AR97" s="123"/>
      <c r="AS97" s="139"/>
      <c r="AT97" s="124"/>
      <c r="AU97" s="122"/>
      <c r="AV97" s="123"/>
      <c r="AW97" s="139"/>
      <c r="AX97" s="124"/>
    </row>
    <row r="98" spans="1:50" ht="14.4" customHeight="1">
      <c r="A98" s="73">
        <f>IF(D98=0," ",RANK(D98,$D$3:$D$507,0))</f>
        <v>96</v>
      </c>
      <c r="B98" s="246">
        <v>96</v>
      </c>
      <c r="C98" s="283" t="s">
        <v>1928</v>
      </c>
      <c r="D98" s="115">
        <f>I98+M98+Q98+U98+Y98+AC98+AG98+AK98+AO98+AW98+AS98</f>
        <v>88.5</v>
      </c>
      <c r="E98" s="115">
        <f>J98+N98+R98+V98+Z98+AD98+AH98+AL98+AP98+AX98+AT98</f>
        <v>25</v>
      </c>
      <c r="F98" s="119">
        <f>COUNTA(H98,L98,P98,T98,X98,AB98,AF98,AJ98,AN98,AV98,AR98)</f>
        <v>1</v>
      </c>
      <c r="G98" s="224"/>
      <c r="H98" s="229"/>
      <c r="I98" s="226"/>
      <c r="J98" s="227"/>
      <c r="K98" s="228"/>
      <c r="L98" s="229"/>
      <c r="M98" s="226"/>
      <c r="N98" s="230"/>
      <c r="O98" s="224"/>
      <c r="P98" s="229"/>
      <c r="Q98" s="226"/>
      <c r="R98" s="227"/>
      <c r="S98" s="228"/>
      <c r="T98" s="229"/>
      <c r="U98" s="226"/>
      <c r="V98" s="230"/>
      <c r="W98" s="231"/>
      <c r="X98" s="229"/>
      <c r="Y98" s="226"/>
      <c r="Z98" s="227"/>
      <c r="AA98" s="232"/>
      <c r="AB98" s="229"/>
      <c r="AC98" s="226"/>
      <c r="AD98" s="230"/>
      <c r="AE98" s="231"/>
      <c r="AF98" s="229"/>
      <c r="AG98" s="226"/>
      <c r="AH98" s="227"/>
      <c r="AI98" s="155"/>
      <c r="AJ98" s="123"/>
      <c r="AK98" s="139"/>
      <c r="AL98" s="124"/>
      <c r="AM98" s="155">
        <f>VLOOKUP(C98,'9'!$B$2:$H$1187,3,FALSE)</f>
        <v>8.5833333333333331E-2</v>
      </c>
      <c r="AN98" s="123">
        <f>VLOOKUP(C98,'9'!$B$2:$H$1187,4,FALSE)</f>
        <v>15</v>
      </c>
      <c r="AO98" s="139">
        <f>VLOOKUP(AN98,Баллы!$A$2:$B$101,2)+AP98/2</f>
        <v>88.5</v>
      </c>
      <c r="AP98" s="124">
        <f>VLOOKUP(C98,'9'!$B$2:$H$1187,6,FALSE)</f>
        <v>25</v>
      </c>
      <c r="AQ98" s="122"/>
      <c r="AR98" s="123"/>
      <c r="AS98" s="139"/>
      <c r="AT98" s="124"/>
      <c r="AU98" s="122"/>
      <c r="AV98" s="123"/>
      <c r="AW98" s="139"/>
      <c r="AX98" s="124"/>
    </row>
    <row r="99" spans="1:50" ht="14.4" customHeight="1">
      <c r="A99" s="73">
        <f>IF(D99=0," ",RANK(D99,$D$3:$D$507,0))</f>
        <v>97</v>
      </c>
      <c r="B99" s="246">
        <v>97</v>
      </c>
      <c r="C99" s="162" t="s">
        <v>2257</v>
      </c>
      <c r="D99" s="115">
        <f>I99+M99+Q99+U99+Y99+AC99+AG99+AK99+AO99+AW99+AS99</f>
        <v>88</v>
      </c>
      <c r="E99" s="115">
        <f>J99+N99+R99+V99+Z99+AD99+AH99+AL99+AP99+AX99+AT99</f>
        <v>20</v>
      </c>
      <c r="F99" s="119">
        <f>COUNTA(H99,L99,P99,T99,X99,AB99,AF99,AJ99,AN99,AV99,AR99)</f>
        <v>1</v>
      </c>
      <c r="G99" s="224"/>
      <c r="H99" s="229"/>
      <c r="I99" s="226"/>
      <c r="J99" s="227"/>
      <c r="K99" s="228"/>
      <c r="L99" s="229"/>
      <c r="M99" s="226"/>
      <c r="N99" s="230"/>
      <c r="O99" s="224"/>
      <c r="P99" s="229"/>
      <c r="Q99" s="226"/>
      <c r="R99" s="227"/>
      <c r="S99" s="228">
        <f>VLOOKUP(C99,'4'!$B$2:$I$1053,3,FALSE)</f>
        <v>6.4768518518518517E-2</v>
      </c>
      <c r="T99" s="225">
        <f>VLOOKUP(C99,'4'!$B$2:$I$1053,4,FALSE)</f>
        <v>13</v>
      </c>
      <c r="U99" s="226">
        <f>VLOOKUP(T99,Баллы!$A$2:$B$101,2)+V99/2</f>
        <v>88</v>
      </c>
      <c r="V99" s="230">
        <f>VLOOKUP(C99,'4'!$B$2:$I$1053,6,FALSE)</f>
        <v>20</v>
      </c>
      <c r="W99" s="231"/>
      <c r="X99" s="229"/>
      <c r="Y99" s="226"/>
      <c r="Z99" s="227"/>
      <c r="AA99" s="232"/>
      <c r="AB99" s="229"/>
      <c r="AC99" s="226"/>
      <c r="AD99" s="230"/>
      <c r="AE99" s="231"/>
      <c r="AF99" s="229"/>
      <c r="AG99" s="226"/>
      <c r="AH99" s="227"/>
      <c r="AI99" s="155"/>
      <c r="AJ99" s="123"/>
      <c r="AK99" s="139"/>
      <c r="AL99" s="124"/>
      <c r="AM99" s="155"/>
      <c r="AN99" s="123"/>
      <c r="AO99" s="139"/>
      <c r="AP99" s="124"/>
      <c r="AQ99" s="122"/>
      <c r="AR99" s="123"/>
      <c r="AS99" s="139"/>
      <c r="AT99" s="124"/>
      <c r="AU99" s="122"/>
      <c r="AV99" s="123"/>
      <c r="AW99" s="139"/>
      <c r="AX99" s="124"/>
    </row>
    <row r="100" spans="1:50" ht="14.4" customHeight="1">
      <c r="A100" s="73">
        <f>IF(D100=0," ",RANK(D100,$D$3:$D$507,0))</f>
        <v>97</v>
      </c>
      <c r="B100" s="246">
        <v>98</v>
      </c>
      <c r="C100" s="162" t="s">
        <v>2525</v>
      </c>
      <c r="D100" s="115">
        <f>I100+M100+Q100+U100+Y100+AC100+AG100+AK100+AO100+AW100+AS100</f>
        <v>88</v>
      </c>
      <c r="E100" s="115">
        <f>J100+N100+R100+V100+Z100+AD100+AH100+AL100+AP100+AX100+AT100</f>
        <v>10</v>
      </c>
      <c r="F100" s="119">
        <f>COUNTA(H100,L100,P100,T100,X100,AB100,AF100,AJ100,AN100,AV100,AR100)</f>
        <v>1</v>
      </c>
      <c r="G100" s="224"/>
      <c r="H100" s="229"/>
      <c r="I100" s="226"/>
      <c r="J100" s="227"/>
      <c r="K100" s="228"/>
      <c r="L100" s="229"/>
      <c r="M100" s="226"/>
      <c r="N100" s="230"/>
      <c r="O100" s="224"/>
      <c r="P100" s="229"/>
      <c r="Q100" s="226"/>
      <c r="R100" s="227"/>
      <c r="S100" s="228">
        <f>VLOOKUP(C100,'4'!$B$2:$I$1053,3,FALSE)</f>
        <v>2.8668981481481483E-2</v>
      </c>
      <c r="T100" s="229">
        <f>VLOOKUP(C100,'4'!$B$2:$I$1053,4,FALSE)</f>
        <v>9</v>
      </c>
      <c r="U100" s="226">
        <f>VLOOKUP(T100,Баллы!$A$2:$B$101,2)+V100/2</f>
        <v>88</v>
      </c>
      <c r="V100" s="230">
        <f>VLOOKUP(C100,'4'!$B$2:$I$1053,6,FALSE)</f>
        <v>10</v>
      </c>
      <c r="W100" s="231"/>
      <c r="X100" s="229"/>
      <c r="Y100" s="226"/>
      <c r="Z100" s="227"/>
      <c r="AA100" s="232"/>
      <c r="AB100" s="229"/>
      <c r="AC100" s="226"/>
      <c r="AD100" s="230"/>
      <c r="AE100" s="231"/>
      <c r="AF100" s="229"/>
      <c r="AG100" s="226"/>
      <c r="AH100" s="227"/>
      <c r="AI100" s="155"/>
      <c r="AJ100" s="123"/>
      <c r="AK100" s="139"/>
      <c r="AL100" s="124"/>
      <c r="AM100" s="155"/>
      <c r="AN100" s="123"/>
      <c r="AO100" s="139"/>
      <c r="AP100" s="124"/>
      <c r="AQ100" s="122"/>
      <c r="AR100" s="123"/>
      <c r="AS100" s="139"/>
      <c r="AT100" s="124"/>
      <c r="AU100" s="122"/>
      <c r="AV100" s="123"/>
      <c r="AW100" s="139"/>
      <c r="AX100" s="124"/>
    </row>
    <row r="101" spans="1:50" ht="14.4" customHeight="1">
      <c r="A101" s="73">
        <f>IF(D101=0," ",RANK(D101,$D$3:$D$507,0))</f>
        <v>99</v>
      </c>
      <c r="B101" s="246">
        <v>99</v>
      </c>
      <c r="C101" s="162" t="s">
        <v>1461</v>
      </c>
      <c r="D101" s="115">
        <f>I101+M101+Q101+U101+Y101+AC101+AG101+AK101+AO101+AW101+AS101</f>
        <v>87.5</v>
      </c>
      <c r="E101" s="115">
        <f>J101+N101+R101+V101+Z101+AD101+AH101+AL101+AP101+AX101+AT101</f>
        <v>5</v>
      </c>
      <c r="F101" s="119">
        <f>COUNTA(H101,L101,P101,T101,X101,AB101,AF101,AJ101,AN101,AV101,AR101)</f>
        <v>1</v>
      </c>
      <c r="G101" s="224"/>
      <c r="H101" s="229"/>
      <c r="I101" s="226"/>
      <c r="J101" s="227"/>
      <c r="K101" s="228"/>
      <c r="L101" s="229"/>
      <c r="M101" s="226"/>
      <c r="N101" s="230"/>
      <c r="O101" s="224"/>
      <c r="P101" s="229"/>
      <c r="Q101" s="226"/>
      <c r="R101" s="227"/>
      <c r="S101" s="228">
        <f>VLOOKUP(C101,'4'!$B$2:$I$1053,3,FALSE)</f>
        <v>1.255787037037037E-2</v>
      </c>
      <c r="T101" s="229">
        <f>VLOOKUP(C101,'4'!$B$2:$I$1053,4,FALSE)</f>
        <v>8</v>
      </c>
      <c r="U101" s="226">
        <f>VLOOKUP(T101,Баллы!$A$2:$B$101,2)+V101/2</f>
        <v>87.5</v>
      </c>
      <c r="V101" s="230">
        <f>VLOOKUP(C101,'4'!$B$2:$I$1053,6,FALSE)</f>
        <v>5</v>
      </c>
      <c r="W101" s="231"/>
      <c r="X101" s="229"/>
      <c r="Y101" s="226"/>
      <c r="Z101" s="227"/>
      <c r="AA101" s="232"/>
      <c r="AB101" s="229"/>
      <c r="AC101" s="226"/>
      <c r="AD101" s="230"/>
      <c r="AE101" s="231"/>
      <c r="AF101" s="229"/>
      <c r="AG101" s="226"/>
      <c r="AH101" s="227"/>
      <c r="AI101" s="155"/>
      <c r="AJ101" s="123"/>
      <c r="AK101" s="139"/>
      <c r="AL101" s="124"/>
      <c r="AM101" s="155"/>
      <c r="AN101" s="123"/>
      <c r="AO101" s="139"/>
      <c r="AP101" s="124"/>
      <c r="AQ101" s="122"/>
      <c r="AR101" s="123"/>
      <c r="AS101" s="139"/>
      <c r="AT101" s="124"/>
      <c r="AU101" s="122"/>
      <c r="AV101" s="123"/>
      <c r="AW101" s="139"/>
      <c r="AX101" s="124"/>
    </row>
    <row r="102" spans="1:50" ht="14.4" customHeight="1">
      <c r="A102" s="73">
        <f>IF(D102=0," ",RANK(D102,$D$3:$D$507,0))</f>
        <v>100</v>
      </c>
      <c r="B102" s="246">
        <v>100</v>
      </c>
      <c r="C102" s="104" t="s">
        <v>6196</v>
      </c>
      <c r="D102" s="115">
        <f>I102+M102+Q102+U102+Y102+AC102+AG102+AK102+AO102+AW102+AS102</f>
        <v>87</v>
      </c>
      <c r="E102" s="115">
        <f>J102+N102+R102+V102+Z102+AD102+AH102+AL102+AP102+AX102+AT102</f>
        <v>8</v>
      </c>
      <c r="F102" s="119">
        <f>COUNTA(H102,L102,P102,T102,X102,AB102,AF102,AJ102,AN102,AV102,AR102)</f>
        <v>1</v>
      </c>
      <c r="G102" s="224"/>
      <c r="H102" s="229"/>
      <c r="I102" s="226"/>
      <c r="J102" s="227"/>
      <c r="K102" s="228"/>
      <c r="L102" s="229"/>
      <c r="M102" s="226"/>
      <c r="N102" s="230"/>
      <c r="O102" s="224"/>
      <c r="P102" s="229"/>
      <c r="Q102" s="226"/>
      <c r="R102" s="227"/>
      <c r="S102" s="228"/>
      <c r="T102" s="229"/>
      <c r="U102" s="226"/>
      <c r="V102" s="230"/>
      <c r="W102" s="231"/>
      <c r="X102" s="229"/>
      <c r="Y102" s="226"/>
      <c r="Z102" s="227"/>
      <c r="AA102" s="232"/>
      <c r="AB102" s="229"/>
      <c r="AC102" s="226"/>
      <c r="AD102" s="230"/>
      <c r="AE102" s="231"/>
      <c r="AF102" s="229"/>
      <c r="AG102" s="226"/>
      <c r="AH102" s="227"/>
      <c r="AI102" s="155"/>
      <c r="AJ102" s="123"/>
      <c r="AK102" s="139"/>
      <c r="AL102" s="124"/>
      <c r="AM102" s="155"/>
      <c r="AN102" s="123"/>
      <c r="AO102" s="139"/>
      <c r="AP102" s="124"/>
      <c r="AQ102" s="122"/>
      <c r="AR102" s="123"/>
      <c r="AS102" s="139"/>
      <c r="AT102" s="124"/>
      <c r="AU102" s="122">
        <f>VLOOKUP(C102,'11'!$B$9:$H$521,3,FALSE)</f>
        <v>2.8159722222222221E-2</v>
      </c>
      <c r="AV102" s="123">
        <f>VLOOKUP(C102,'11'!$B$9:$H$521,4,FALSE)</f>
        <v>9</v>
      </c>
      <c r="AW102" s="139">
        <f>VLOOKUP(AV102,Баллы!$A$2:$B$101,2)+AX102/2</f>
        <v>87</v>
      </c>
      <c r="AX102" s="124">
        <f>VLOOKUP(C102,'11'!$B$9:$H$521,6,FALSE)</f>
        <v>8</v>
      </c>
    </row>
    <row r="103" spans="1:50" ht="14.4" customHeight="1">
      <c r="A103" s="73">
        <f>IF(D103=0," ",RANK(D103,$D$3:$D$507,0))</f>
        <v>101</v>
      </c>
      <c r="B103" s="246">
        <v>101</v>
      </c>
      <c r="C103" s="162" t="s">
        <v>1757</v>
      </c>
      <c r="D103" s="115">
        <f>I103+M103+Q103+U103+Y103+AC103+AG103+AK103+AO103+AW103+AS103</f>
        <v>86</v>
      </c>
      <c r="E103" s="115">
        <f>J103+N103+R103+V103+Z103+AD103+AH103+AL103+AP103+AX103+AT103</f>
        <v>20</v>
      </c>
      <c r="F103" s="119">
        <f>COUNTA(H103,L103,P103,T103,X103,AB103,AF103,AJ103,AN103,AV103,AR103)</f>
        <v>1</v>
      </c>
      <c r="G103" s="224"/>
      <c r="H103" s="229"/>
      <c r="I103" s="226"/>
      <c r="J103" s="227"/>
      <c r="K103" s="228"/>
      <c r="L103" s="229"/>
      <c r="M103" s="226"/>
      <c r="N103" s="230"/>
      <c r="O103" s="224"/>
      <c r="P103" s="229"/>
      <c r="Q103" s="226"/>
      <c r="R103" s="227"/>
      <c r="S103" s="228">
        <f>VLOOKUP(C103,'4'!$B$2:$I$1053,3,FALSE)</f>
        <v>6.6736111111111107E-2</v>
      </c>
      <c r="T103" s="225">
        <f>VLOOKUP(C103,'4'!$B$2:$I$1053,4,FALSE)</f>
        <v>15</v>
      </c>
      <c r="U103" s="226">
        <f>VLOOKUP(T103,Баллы!$A$2:$B$101,2)+V103/2</f>
        <v>86</v>
      </c>
      <c r="V103" s="230">
        <f>VLOOKUP(C103,'4'!$B$2:$I$1053,6,FALSE)</f>
        <v>20</v>
      </c>
      <c r="W103" s="231"/>
      <c r="X103" s="229"/>
      <c r="Y103" s="226"/>
      <c r="Z103" s="227"/>
      <c r="AA103" s="232"/>
      <c r="AB103" s="229"/>
      <c r="AC103" s="226"/>
      <c r="AD103" s="230"/>
      <c r="AE103" s="231"/>
      <c r="AF103" s="229"/>
      <c r="AG103" s="226"/>
      <c r="AH103" s="227"/>
      <c r="AI103" s="155"/>
      <c r="AJ103" s="123"/>
      <c r="AK103" s="139"/>
      <c r="AL103" s="124"/>
      <c r="AM103" s="155"/>
      <c r="AN103" s="123"/>
      <c r="AO103" s="139"/>
      <c r="AP103" s="124"/>
      <c r="AQ103" s="122"/>
      <c r="AR103" s="123"/>
      <c r="AS103" s="139"/>
      <c r="AT103" s="124"/>
      <c r="AU103" s="122"/>
      <c r="AV103" s="123"/>
      <c r="AW103" s="139"/>
      <c r="AX103" s="124"/>
    </row>
    <row r="104" spans="1:50" ht="14.4" customHeight="1">
      <c r="A104" s="73">
        <f>IF(D104=0," ",RANK(D104,$D$3:$D$507,0))</f>
        <v>101</v>
      </c>
      <c r="B104" s="246">
        <v>102</v>
      </c>
      <c r="C104" s="164" t="s">
        <v>1393</v>
      </c>
      <c r="D104" s="115">
        <f>I104+M104+Q104+U104+Y104+AC104+AG104+AK104+AO104+AW104+AS104</f>
        <v>86</v>
      </c>
      <c r="E104" s="115">
        <f>J104+N104+R104+V104+Z104+AD104+AH104+AL104+AP104+AX104+AT104</f>
        <v>12</v>
      </c>
      <c r="F104" s="119">
        <f>COUNTA(H104,L104,P104,T104,X104,AB104,AF104,AJ104,AN104,AV104,AR104)</f>
        <v>1</v>
      </c>
      <c r="G104" s="224"/>
      <c r="H104" s="229"/>
      <c r="I104" s="226"/>
      <c r="J104" s="227"/>
      <c r="K104" s="228"/>
      <c r="L104" s="229"/>
      <c r="M104" s="226"/>
      <c r="N104" s="230"/>
      <c r="O104" s="224"/>
      <c r="P104" s="229"/>
      <c r="Q104" s="226"/>
      <c r="R104" s="227"/>
      <c r="S104" s="228"/>
      <c r="T104" s="229"/>
      <c r="U104" s="226"/>
      <c r="V104" s="230"/>
      <c r="W104" s="231"/>
      <c r="X104" s="229"/>
      <c r="Y104" s="226"/>
      <c r="Z104" s="227"/>
      <c r="AA104" s="232"/>
      <c r="AB104" s="229"/>
      <c r="AC104" s="226"/>
      <c r="AD104" s="230"/>
      <c r="AE104" s="231">
        <f>VLOOKUP(C104,'7'!$B$11:$H$105,3,FALSE)</f>
        <v>4.9560185185185186E-2</v>
      </c>
      <c r="AF104" s="229">
        <f>VLOOKUP(C104,'7'!$B$11:$H$105,4,FALSE)</f>
        <v>11</v>
      </c>
      <c r="AG104" s="226">
        <f>VLOOKUP(AF104,Баллы!$A$2:$B$101,2)+AH104/2</f>
        <v>86</v>
      </c>
      <c r="AH104" s="227">
        <f>VLOOKUP(C104,'7'!$B$11:$H$105,6,FALSE)</f>
        <v>12</v>
      </c>
      <c r="AI104" s="155"/>
      <c r="AJ104" s="123"/>
      <c r="AK104" s="139"/>
      <c r="AL104" s="124"/>
      <c r="AM104" s="155"/>
      <c r="AN104" s="123"/>
      <c r="AO104" s="139"/>
      <c r="AP104" s="124"/>
      <c r="AQ104" s="122"/>
      <c r="AR104" s="123"/>
      <c r="AS104" s="139"/>
      <c r="AT104" s="124"/>
      <c r="AU104" s="122"/>
      <c r="AV104" s="123"/>
      <c r="AW104" s="139"/>
      <c r="AX104" s="124"/>
    </row>
    <row r="105" spans="1:50" ht="14.4" customHeight="1">
      <c r="A105" s="73">
        <f>IF(D105=0," ",RANK(D105,$D$3:$D$507,0))</f>
        <v>103</v>
      </c>
      <c r="B105" s="246">
        <v>103</v>
      </c>
      <c r="C105" s="164" t="s">
        <v>1383</v>
      </c>
      <c r="D105" s="115">
        <f>I105+M105+Q105+U105+Y105+AC105+AG105+AK105+AO105+AW105+AS105</f>
        <v>85.5</v>
      </c>
      <c r="E105" s="115">
        <f>J105+N105+R105+V105+Z105+AD105+AH105+AL105+AP105+AX105+AT105</f>
        <v>21</v>
      </c>
      <c r="F105" s="119">
        <f>COUNTA(H105,L105,P105,T105,X105,AB105,AF105,AJ105,AN105,AV105,AR105)</f>
        <v>1</v>
      </c>
      <c r="G105" s="224"/>
      <c r="H105" s="229"/>
      <c r="I105" s="226"/>
      <c r="J105" s="227"/>
      <c r="K105" s="228"/>
      <c r="L105" s="229"/>
      <c r="M105" s="226"/>
      <c r="N105" s="230"/>
      <c r="O105" s="224"/>
      <c r="P105" s="229"/>
      <c r="Q105" s="226"/>
      <c r="R105" s="227"/>
      <c r="S105" s="228"/>
      <c r="T105" s="229"/>
      <c r="U105" s="226"/>
      <c r="V105" s="230"/>
      <c r="W105" s="231"/>
      <c r="X105" s="229"/>
      <c r="Y105" s="226"/>
      <c r="Z105" s="227"/>
      <c r="AA105" s="232"/>
      <c r="AB105" s="229"/>
      <c r="AC105" s="226"/>
      <c r="AD105" s="230"/>
      <c r="AE105" s="231">
        <f>VLOOKUP(C105,'7'!$B$11:$H$105,3,FALSE)</f>
        <v>9.2499999999999999E-2</v>
      </c>
      <c r="AF105" s="229">
        <f>VLOOKUP(C105,'7'!$B$11:$H$105,4,FALSE)</f>
        <v>16</v>
      </c>
      <c r="AG105" s="226">
        <f>VLOOKUP(AF105,Баллы!$A$2:$B$101,2)+AH105/2</f>
        <v>85.5</v>
      </c>
      <c r="AH105" s="227">
        <f>VLOOKUP(C105,'7'!$B$11:$H$105,6,FALSE)</f>
        <v>21</v>
      </c>
      <c r="AI105" s="155"/>
      <c r="AJ105" s="123"/>
      <c r="AK105" s="139"/>
      <c r="AL105" s="124"/>
      <c r="AM105" s="155"/>
      <c r="AN105" s="123"/>
      <c r="AO105" s="139"/>
      <c r="AP105" s="124"/>
      <c r="AQ105" s="122"/>
      <c r="AR105" s="123"/>
      <c r="AS105" s="139"/>
      <c r="AT105" s="124"/>
      <c r="AU105" s="122"/>
      <c r="AV105" s="123"/>
      <c r="AW105" s="139"/>
      <c r="AX105" s="124"/>
    </row>
    <row r="106" spans="1:50" ht="14.4" customHeight="1">
      <c r="A106" s="73">
        <f>IF(D106=0," ",RANK(D106,$D$3:$D$507,0))</f>
        <v>103</v>
      </c>
      <c r="B106" s="246">
        <v>104</v>
      </c>
      <c r="C106" s="159" t="s">
        <v>354</v>
      </c>
      <c r="D106" s="115">
        <f>I106+M106+Q106+U106+Y106+AC106+AG106+AK106+AO106+AW106+AS106</f>
        <v>85.5</v>
      </c>
      <c r="E106" s="115">
        <f>J106+N106+R106+V106+Z106+AD106+AH106+AL106+AP106+AX106+AT106</f>
        <v>15</v>
      </c>
      <c r="F106" s="119">
        <f>COUNTA(H106,L106,P106,T106,X106,AB106,AF106,AJ106,AN106,AV106,AR106)</f>
        <v>1</v>
      </c>
      <c r="G106" s="224"/>
      <c r="H106" s="229"/>
      <c r="I106" s="226"/>
      <c r="J106" s="227"/>
      <c r="K106" s="228">
        <f>VLOOKUP(C106,'2'!$B$101:$H$575,3,FALSE)</f>
        <v>4.6689814814814816E-2</v>
      </c>
      <c r="L106" s="229">
        <f>VLOOKUP(C106,'2'!$B$101:$H$575,4,FALSE)</f>
        <v>13</v>
      </c>
      <c r="M106" s="226">
        <f>VLOOKUP(L106,Баллы!$A$2:$B$101,2)+N106/2</f>
        <v>85.5</v>
      </c>
      <c r="N106" s="230">
        <f>VLOOKUP(C106,'2'!$B$101:$H$575,6,FALSE)</f>
        <v>15</v>
      </c>
      <c r="O106" s="224"/>
      <c r="P106" s="229"/>
      <c r="Q106" s="226"/>
      <c r="R106" s="227"/>
      <c r="S106" s="228"/>
      <c r="T106" s="229"/>
      <c r="U106" s="226"/>
      <c r="V106" s="230"/>
      <c r="W106" s="231"/>
      <c r="X106" s="229"/>
      <c r="Y106" s="226"/>
      <c r="Z106" s="227"/>
      <c r="AA106" s="232"/>
      <c r="AB106" s="229"/>
      <c r="AC106" s="226"/>
      <c r="AD106" s="230"/>
      <c r="AE106" s="231"/>
      <c r="AF106" s="229"/>
      <c r="AG106" s="226"/>
      <c r="AH106" s="227"/>
      <c r="AI106" s="155"/>
      <c r="AJ106" s="123"/>
      <c r="AK106" s="139"/>
      <c r="AL106" s="124"/>
      <c r="AM106" s="155"/>
      <c r="AN106" s="123"/>
      <c r="AO106" s="139"/>
      <c r="AP106" s="124"/>
      <c r="AQ106" s="122"/>
      <c r="AR106" s="123"/>
      <c r="AS106" s="139"/>
      <c r="AT106" s="124"/>
      <c r="AU106" s="122"/>
      <c r="AV106" s="123"/>
      <c r="AW106" s="139"/>
      <c r="AX106" s="124"/>
    </row>
    <row r="107" spans="1:50" ht="14.4" customHeight="1">
      <c r="A107" s="73">
        <f>IF(D107=0," ",RANK(D107,$D$3:$D$507,0))</f>
        <v>103</v>
      </c>
      <c r="B107" s="246">
        <v>104</v>
      </c>
      <c r="C107" s="104" t="s">
        <v>6186</v>
      </c>
      <c r="D107" s="115">
        <f>I107+M107+Q107+U107+Y107+AC107+AG107+AK107+AO107+AW107+AS107</f>
        <v>85.5</v>
      </c>
      <c r="E107" s="115">
        <f>J107+N107+R107+V107+Z107+AD107+AH107+AL107+AP107+AX107+AT107</f>
        <v>15</v>
      </c>
      <c r="F107" s="119">
        <f>COUNTA(H107,L107,P107,T107,X107,AB107,AF107,AJ107,AN107,AV107,AR107)</f>
        <v>1</v>
      </c>
      <c r="G107" s="224"/>
      <c r="H107" s="229"/>
      <c r="I107" s="226"/>
      <c r="J107" s="227"/>
      <c r="K107" s="228"/>
      <c r="L107" s="229"/>
      <c r="M107" s="226"/>
      <c r="N107" s="230"/>
      <c r="O107" s="224"/>
      <c r="P107" s="229"/>
      <c r="Q107" s="226"/>
      <c r="R107" s="227"/>
      <c r="S107" s="228"/>
      <c r="T107" s="229"/>
      <c r="U107" s="226"/>
      <c r="V107" s="230"/>
      <c r="W107" s="231"/>
      <c r="X107" s="229"/>
      <c r="Y107" s="226"/>
      <c r="Z107" s="227"/>
      <c r="AA107" s="232"/>
      <c r="AB107" s="229"/>
      <c r="AC107" s="226"/>
      <c r="AD107" s="230"/>
      <c r="AE107" s="231"/>
      <c r="AF107" s="229"/>
      <c r="AG107" s="226"/>
      <c r="AH107" s="227"/>
      <c r="AI107" s="155"/>
      <c r="AJ107" s="123"/>
      <c r="AK107" s="139"/>
      <c r="AL107" s="124"/>
      <c r="AM107" s="155"/>
      <c r="AN107" s="123"/>
      <c r="AO107" s="139"/>
      <c r="AP107" s="124"/>
      <c r="AQ107" s="122"/>
      <c r="AR107" s="123"/>
      <c r="AS107" s="139"/>
      <c r="AT107" s="124"/>
      <c r="AU107" s="122">
        <f>VLOOKUP(C107,'11'!$B$9:$H$521,3,FALSE)</f>
        <v>5.1342592592592592E-2</v>
      </c>
      <c r="AV107" s="123">
        <f>VLOOKUP(C107,'11'!$B$9:$H$521,4,FALSE)</f>
        <v>13</v>
      </c>
      <c r="AW107" s="139">
        <f>VLOOKUP(AV107,Баллы!$A$2:$B$101,2)+AX107/2</f>
        <v>85.5</v>
      </c>
      <c r="AX107" s="124">
        <f>VLOOKUP(C107,'11'!$B$9:$H$521,6,FALSE)</f>
        <v>15</v>
      </c>
    </row>
    <row r="108" spans="1:50" ht="14.4" customHeight="1">
      <c r="A108" s="73">
        <f>IF(D108=0," ",RANK(D108,$D$3:$D$507,0))</f>
        <v>106</v>
      </c>
      <c r="B108" s="246">
        <v>106</v>
      </c>
      <c r="C108" s="164" t="s">
        <v>234</v>
      </c>
      <c r="D108" s="115">
        <f>I108+M108+Q108+U108+Y108+AC108+AG108+AK108+AO108+AW108+AS108</f>
        <v>85</v>
      </c>
      <c r="E108" s="115">
        <f>J108+N108+R108+V108+Z108+AD108+AH108+AL108+AP108+AX108+AT108</f>
        <v>12</v>
      </c>
      <c r="F108" s="119">
        <f>COUNTA(H108,L108,P108,T108,X108,AB108,AF108,AJ108,AN108,AV108,AR108)</f>
        <v>1</v>
      </c>
      <c r="G108" s="224"/>
      <c r="H108" s="229"/>
      <c r="I108" s="226"/>
      <c r="J108" s="227"/>
      <c r="K108" s="228"/>
      <c r="L108" s="229"/>
      <c r="M108" s="226"/>
      <c r="N108" s="230"/>
      <c r="O108" s="224"/>
      <c r="P108" s="229"/>
      <c r="Q108" s="226"/>
      <c r="R108" s="227"/>
      <c r="S108" s="228"/>
      <c r="T108" s="229"/>
      <c r="U108" s="226"/>
      <c r="V108" s="230"/>
      <c r="W108" s="231"/>
      <c r="X108" s="229"/>
      <c r="Y108" s="226"/>
      <c r="Z108" s="227"/>
      <c r="AA108" s="232"/>
      <c r="AB108" s="229"/>
      <c r="AC108" s="226"/>
      <c r="AD108" s="230"/>
      <c r="AE108" s="231">
        <f>VLOOKUP(C108,'7'!$B$11:$H$105,3,FALSE)</f>
        <v>5.0127314814814812E-2</v>
      </c>
      <c r="AF108" s="229">
        <f>VLOOKUP(C108,'7'!$B$11:$H$105,4,FALSE)</f>
        <v>12</v>
      </c>
      <c r="AG108" s="226">
        <f>VLOOKUP(AF108,Баллы!$A$2:$B$101,2)+AH108/2</f>
        <v>85</v>
      </c>
      <c r="AH108" s="227">
        <f>VLOOKUP(C108,'7'!$B$11:$H$105,6,FALSE)</f>
        <v>12</v>
      </c>
      <c r="AI108" s="155"/>
      <c r="AJ108" s="123"/>
      <c r="AK108" s="139"/>
      <c r="AL108" s="124"/>
      <c r="AM108" s="155"/>
      <c r="AN108" s="123"/>
      <c r="AO108" s="139"/>
      <c r="AP108" s="124"/>
      <c r="AQ108" s="122"/>
      <c r="AR108" s="123"/>
      <c r="AS108" s="139"/>
      <c r="AT108" s="124"/>
      <c r="AU108" s="122"/>
      <c r="AV108" s="123"/>
      <c r="AW108" s="139"/>
      <c r="AX108" s="124"/>
    </row>
    <row r="109" spans="1:50" ht="14.4" customHeight="1">
      <c r="A109" s="73">
        <f>IF(D109=0," ",RANK(D109,$D$3:$D$507,0))</f>
        <v>107</v>
      </c>
      <c r="B109" s="246">
        <v>107</v>
      </c>
      <c r="C109" s="164" t="s">
        <v>244</v>
      </c>
      <c r="D109" s="115">
        <f>I109+M109+Q109+U109+Y109+AC109+AG109+AK109+AO109+AW109+AS109</f>
        <v>84.5</v>
      </c>
      <c r="E109" s="115">
        <f>J109+N109+R109+V109+Z109+AD109+AH109+AL109+AP109+AX109+AT109</f>
        <v>21</v>
      </c>
      <c r="F109" s="119">
        <f>COUNTA(H109,L109,P109,T109,X109,AB109,AF109,AJ109,AN109,AV109,AR109)</f>
        <v>1</v>
      </c>
      <c r="G109" s="224"/>
      <c r="H109" s="229"/>
      <c r="I109" s="226"/>
      <c r="J109" s="227"/>
      <c r="K109" s="228"/>
      <c r="L109" s="229"/>
      <c r="M109" s="226"/>
      <c r="N109" s="230"/>
      <c r="O109" s="224"/>
      <c r="P109" s="229"/>
      <c r="Q109" s="226"/>
      <c r="R109" s="227"/>
      <c r="S109" s="228"/>
      <c r="T109" s="229"/>
      <c r="U109" s="226"/>
      <c r="V109" s="230"/>
      <c r="W109" s="231"/>
      <c r="X109" s="229"/>
      <c r="Y109" s="226"/>
      <c r="Z109" s="227"/>
      <c r="AA109" s="232"/>
      <c r="AB109" s="229"/>
      <c r="AC109" s="226"/>
      <c r="AD109" s="230"/>
      <c r="AE109" s="231">
        <f>VLOOKUP(C109,'7'!$B$11:$H$105,3,FALSE)</f>
        <v>9.2939814814814808E-2</v>
      </c>
      <c r="AF109" s="229">
        <f>VLOOKUP(C109,'7'!$B$11:$H$105,4,FALSE)</f>
        <v>17</v>
      </c>
      <c r="AG109" s="226">
        <f>VLOOKUP(AF109,Баллы!$A$2:$B$101,2)+AH109/2</f>
        <v>84.5</v>
      </c>
      <c r="AH109" s="227">
        <f>VLOOKUP(C109,'7'!$B$11:$H$105,6,FALSE)</f>
        <v>21</v>
      </c>
      <c r="AI109" s="155"/>
      <c r="AJ109" s="123"/>
      <c r="AK109" s="139"/>
      <c r="AL109" s="124"/>
      <c r="AM109" s="155"/>
      <c r="AN109" s="123"/>
      <c r="AO109" s="139"/>
      <c r="AP109" s="124"/>
      <c r="AQ109" s="122"/>
      <c r="AR109" s="123"/>
      <c r="AS109" s="139"/>
      <c r="AT109" s="124"/>
      <c r="AU109" s="122"/>
      <c r="AV109" s="123"/>
      <c r="AW109" s="139"/>
      <c r="AX109" s="124"/>
    </row>
    <row r="110" spans="1:50" ht="14.4" customHeight="1">
      <c r="A110" s="73">
        <f>IF(D110=0," ",RANK(D110,$D$3:$D$507,0))</f>
        <v>108</v>
      </c>
      <c r="B110" s="246">
        <v>108</v>
      </c>
      <c r="C110" s="159" t="s">
        <v>996</v>
      </c>
      <c r="D110" s="115">
        <f>I110+M110+Q110+U110+Y110+AC110+AG110+AK110+AO110+AW110+AS110</f>
        <v>84</v>
      </c>
      <c r="E110" s="115">
        <f>J110+N110+R110+V110+Z110+AD110+AH110+AL110+AP110+AX110+AT110</f>
        <v>30</v>
      </c>
      <c r="F110" s="119">
        <f>COUNTA(H110,L110,P110,T110,X110,AB110,AF110,AJ110,AN110,AV110,AR110)</f>
        <v>1</v>
      </c>
      <c r="G110" s="224"/>
      <c r="H110" s="229"/>
      <c r="I110" s="226"/>
      <c r="J110" s="227"/>
      <c r="K110" s="228">
        <f>VLOOKUP(C110,'2'!$B$101:$H$575,3,FALSE)</f>
        <v>0.11912037037037038</v>
      </c>
      <c r="L110" s="229">
        <f>VLOOKUP(C110,'2'!$B$101:$H$575,4,FALSE)</f>
        <v>22</v>
      </c>
      <c r="M110" s="226">
        <f>VLOOKUP(L110,Баллы!$A$2:$B$101,2)+N110/2</f>
        <v>84</v>
      </c>
      <c r="N110" s="230">
        <f>VLOOKUP(C110,'2'!$B$101:$H$575,6,FALSE)</f>
        <v>30</v>
      </c>
      <c r="O110" s="224"/>
      <c r="P110" s="229"/>
      <c r="Q110" s="226"/>
      <c r="R110" s="227"/>
      <c r="S110" s="228"/>
      <c r="T110" s="229"/>
      <c r="U110" s="226"/>
      <c r="V110" s="230"/>
      <c r="W110" s="231"/>
      <c r="X110" s="229"/>
      <c r="Y110" s="226"/>
      <c r="Z110" s="227"/>
      <c r="AA110" s="232"/>
      <c r="AB110" s="229"/>
      <c r="AC110" s="226"/>
      <c r="AD110" s="230"/>
      <c r="AE110" s="231"/>
      <c r="AF110" s="229"/>
      <c r="AG110" s="226"/>
      <c r="AH110" s="227"/>
      <c r="AI110" s="155"/>
      <c r="AJ110" s="123"/>
      <c r="AK110" s="139"/>
      <c r="AL110" s="124"/>
      <c r="AM110" s="155"/>
      <c r="AN110" s="123"/>
      <c r="AO110" s="139"/>
      <c r="AP110" s="124"/>
      <c r="AQ110" s="122"/>
      <c r="AR110" s="123"/>
      <c r="AS110" s="139"/>
      <c r="AT110" s="124"/>
      <c r="AU110" s="122"/>
      <c r="AV110" s="123"/>
      <c r="AW110" s="139"/>
      <c r="AX110" s="124"/>
    </row>
    <row r="111" spans="1:50" ht="14.4" customHeight="1">
      <c r="A111" s="73">
        <f>IF(D111=0," ",RANK(D111,$D$3:$D$507,0))</f>
        <v>109</v>
      </c>
      <c r="B111" s="246">
        <v>109</v>
      </c>
      <c r="C111" s="162" t="s">
        <v>1781</v>
      </c>
      <c r="D111" s="115">
        <f>I111+M111+Q111+U111+Y111+AC111+AG111+AK111+AO111+AW111+AS111</f>
        <v>83.5</v>
      </c>
      <c r="E111" s="115">
        <f>J111+N111+R111+V111+Z111+AD111+AH111+AL111+AP111+AX111+AT111</f>
        <v>15</v>
      </c>
      <c r="F111" s="119">
        <f>COUNTA(H111,L111,P111,T111,X111,AB111,AF111,AJ111,AN111,AV111,AR111)</f>
        <v>2</v>
      </c>
      <c r="G111" s="224"/>
      <c r="H111" s="229"/>
      <c r="I111" s="226"/>
      <c r="J111" s="227"/>
      <c r="K111" s="228"/>
      <c r="L111" s="229"/>
      <c r="M111" s="226"/>
      <c r="N111" s="230"/>
      <c r="O111" s="224"/>
      <c r="P111" s="229"/>
      <c r="Q111" s="226"/>
      <c r="R111" s="227"/>
      <c r="S111" s="228">
        <f>VLOOKUP(C111,'4'!$B$2:$I$1053,3,FALSE)</f>
        <v>1.6215277777777776E-2</v>
      </c>
      <c r="T111" s="229">
        <f>VLOOKUP(C111,'4'!$B$2:$I$1053,4,FALSE)</f>
        <v>48</v>
      </c>
      <c r="U111" s="226">
        <f>VLOOKUP(T111,Баллы!$A$2:$B$101,2)+V111/2</f>
        <v>45.5</v>
      </c>
      <c r="V111" s="230">
        <f>VLOOKUP(C111,'4'!$B$2:$I$1053,6,FALSE)</f>
        <v>5</v>
      </c>
      <c r="W111" s="231"/>
      <c r="X111" s="229"/>
      <c r="Y111" s="226"/>
      <c r="Z111" s="227"/>
      <c r="AA111" s="232"/>
      <c r="AB111" s="229"/>
      <c r="AC111" s="226"/>
      <c r="AD111" s="230"/>
      <c r="AE111" s="231"/>
      <c r="AF111" s="229"/>
      <c r="AG111" s="226"/>
      <c r="AH111" s="227"/>
      <c r="AI111" s="155"/>
      <c r="AJ111" s="123"/>
      <c r="AK111" s="139"/>
      <c r="AL111" s="124"/>
      <c r="AM111" s="155">
        <f>VLOOKUP(C111,'9'!$B$2:$H$1187,3,FALSE)</f>
        <v>3.5752314814814813E-2</v>
      </c>
      <c r="AN111" s="123">
        <f>VLOOKUP(C111,'9'!$B$2:$H$1187,4,FALSE)</f>
        <v>58</v>
      </c>
      <c r="AO111" s="139">
        <f>VLOOKUP(AN111,Баллы!$A$2:$B$101,2)+AP111/2</f>
        <v>38</v>
      </c>
      <c r="AP111" s="124">
        <f>VLOOKUP(C111,'9'!$B$2:$H$1187,6,FALSE)</f>
        <v>10</v>
      </c>
      <c r="AQ111" s="122"/>
      <c r="AR111" s="123"/>
      <c r="AS111" s="139"/>
      <c r="AT111" s="124"/>
      <c r="AU111" s="122"/>
      <c r="AV111" s="123"/>
      <c r="AW111" s="139"/>
      <c r="AX111" s="124"/>
    </row>
    <row r="112" spans="1:50" ht="14.4" customHeight="1">
      <c r="A112" s="73">
        <f>IF(D112=0," ",RANK(D112,$D$3:$D$507,0))</f>
        <v>109</v>
      </c>
      <c r="B112" s="246">
        <v>110</v>
      </c>
      <c r="C112" s="159" t="s">
        <v>875</v>
      </c>
      <c r="D112" s="115">
        <f>I112+M112+Q112+U112+Y112+AC112+AG112+AK112+AO112+AW112+AS112</f>
        <v>83.5</v>
      </c>
      <c r="E112" s="115">
        <f>J112+N112+R112+V112+Z112+AD112+AH112+AL112+AP112+AX112+AT112</f>
        <v>15</v>
      </c>
      <c r="F112" s="119">
        <f>COUNTA(H112,L112,P112,T112,X112,AB112,AF112,AJ112,AN112,AV112,AR112)</f>
        <v>1</v>
      </c>
      <c r="G112" s="224"/>
      <c r="H112" s="229"/>
      <c r="I112" s="226"/>
      <c r="J112" s="227"/>
      <c r="K112" s="228">
        <f>VLOOKUP(C112,'2'!$B$101:$H$575,3,FALSE)</f>
        <v>4.7361111111111111E-2</v>
      </c>
      <c r="L112" s="229">
        <f>VLOOKUP(C112,'2'!$B$101:$H$575,4,FALSE)</f>
        <v>15</v>
      </c>
      <c r="M112" s="226">
        <f>VLOOKUP(L112,Баллы!$A$2:$B$101,2)+N112/2</f>
        <v>83.5</v>
      </c>
      <c r="N112" s="230">
        <f>VLOOKUP(C112,'2'!$B$101:$H$575,6,FALSE)</f>
        <v>15</v>
      </c>
      <c r="O112" s="224"/>
      <c r="P112" s="229"/>
      <c r="Q112" s="226"/>
      <c r="R112" s="227"/>
      <c r="S112" s="228"/>
      <c r="T112" s="229"/>
      <c r="U112" s="226"/>
      <c r="V112" s="230"/>
      <c r="W112" s="231"/>
      <c r="X112" s="229"/>
      <c r="Y112" s="226"/>
      <c r="Z112" s="227"/>
      <c r="AA112" s="232"/>
      <c r="AB112" s="229"/>
      <c r="AC112" s="226"/>
      <c r="AD112" s="230"/>
      <c r="AE112" s="231"/>
      <c r="AF112" s="229"/>
      <c r="AG112" s="226"/>
      <c r="AH112" s="227"/>
      <c r="AI112" s="155"/>
      <c r="AJ112" s="123"/>
      <c r="AK112" s="139"/>
      <c r="AL112" s="124"/>
      <c r="AM112" s="155"/>
      <c r="AN112" s="123"/>
      <c r="AO112" s="139"/>
      <c r="AP112" s="124"/>
      <c r="AQ112" s="122"/>
      <c r="AR112" s="123"/>
      <c r="AS112" s="139"/>
      <c r="AT112" s="124"/>
      <c r="AU112" s="122"/>
      <c r="AV112" s="123"/>
      <c r="AW112" s="139"/>
      <c r="AX112" s="124"/>
    </row>
    <row r="113" spans="1:50" ht="14.4" customHeight="1">
      <c r="A113" s="73">
        <f>IF(D113=0," ",RANK(D113,$D$3:$D$507,0))</f>
        <v>109</v>
      </c>
      <c r="B113" s="246">
        <v>111</v>
      </c>
      <c r="C113" s="161" t="s">
        <v>1024</v>
      </c>
      <c r="D113" s="115">
        <f>I113+M113+Q113+U113+Y113+AC113+AG113+AK113+AO113+AW113+AS113</f>
        <v>83.5</v>
      </c>
      <c r="E113" s="115">
        <f>J113+N113+R113+V113+Z113+AD113+AH113+AL113+AP113+AX113+AT113</f>
        <v>11</v>
      </c>
      <c r="F113" s="119">
        <f>COUNTA(H113,L113,P113,T113,X113,AB113,AF113,AJ113,AN113,AV113,AR113)</f>
        <v>1</v>
      </c>
      <c r="G113" s="224"/>
      <c r="H113" s="229"/>
      <c r="I113" s="226"/>
      <c r="J113" s="227"/>
      <c r="K113" s="228"/>
      <c r="L113" s="229"/>
      <c r="M113" s="226"/>
      <c r="N113" s="230"/>
      <c r="O113" s="224">
        <f>VLOOKUP(C113,'3'!$B$7:$H$127,3,FALSE)</f>
        <v>3.516203703703704E-2</v>
      </c>
      <c r="P113" s="229">
        <f>VLOOKUP(C113,'3'!$B$7:$H$127,4,FALSE)</f>
        <v>13</v>
      </c>
      <c r="Q113" s="226">
        <f>VLOOKUP(P113,Баллы!$A$2:$B$101,2)+R113/2</f>
        <v>83.5</v>
      </c>
      <c r="R113" s="227">
        <f>VLOOKUP(C113,'3'!$B$7:$H$127,6,FALSE)</f>
        <v>11</v>
      </c>
      <c r="S113" s="228"/>
      <c r="T113" s="229"/>
      <c r="U113" s="226"/>
      <c r="V113" s="230"/>
      <c r="W113" s="231"/>
      <c r="X113" s="229"/>
      <c r="Y113" s="226"/>
      <c r="Z113" s="227"/>
      <c r="AA113" s="232"/>
      <c r="AB113" s="229"/>
      <c r="AC113" s="226"/>
      <c r="AD113" s="230"/>
      <c r="AE113" s="231"/>
      <c r="AF113" s="229"/>
      <c r="AG113" s="226"/>
      <c r="AH113" s="227"/>
      <c r="AI113" s="155"/>
      <c r="AJ113" s="123"/>
      <c r="AK113" s="139"/>
      <c r="AL113" s="124"/>
      <c r="AM113" s="155"/>
      <c r="AN113" s="123"/>
      <c r="AO113" s="139"/>
      <c r="AP113" s="124"/>
      <c r="AQ113" s="122"/>
      <c r="AR113" s="123"/>
      <c r="AS113" s="139"/>
      <c r="AT113" s="124"/>
      <c r="AU113" s="122"/>
      <c r="AV113" s="123"/>
      <c r="AW113" s="139"/>
      <c r="AX113" s="124"/>
    </row>
    <row r="114" spans="1:50" ht="14.4" customHeight="1">
      <c r="A114" s="73">
        <f>IF(D114=0," ",RANK(D114,$D$3:$D$507,0))</f>
        <v>109</v>
      </c>
      <c r="B114" s="246">
        <v>112</v>
      </c>
      <c r="C114" s="162" t="s">
        <v>1885</v>
      </c>
      <c r="D114" s="115">
        <f>I114+M114+Q114+U114+Y114+AC114+AG114+AK114+AO114+AW114+AS114</f>
        <v>83.5</v>
      </c>
      <c r="E114" s="115">
        <f>J114+N114+R114+V114+Z114+AD114+AH114+AL114+AP114+AX114+AT114</f>
        <v>5</v>
      </c>
      <c r="F114" s="119">
        <f>COUNTA(H114,L114,P114,T114,X114,AB114,AF114,AJ114,AN114,AV114,AR114)</f>
        <v>1</v>
      </c>
      <c r="G114" s="224"/>
      <c r="H114" s="229"/>
      <c r="I114" s="226"/>
      <c r="J114" s="227"/>
      <c r="K114" s="228"/>
      <c r="L114" s="229"/>
      <c r="M114" s="226"/>
      <c r="N114" s="230"/>
      <c r="O114" s="224"/>
      <c r="P114" s="229"/>
      <c r="Q114" s="226"/>
      <c r="R114" s="227"/>
      <c r="S114" s="228">
        <f>VLOOKUP(C114,'4'!$B$2:$I$1053,3,FALSE)</f>
        <v>1.3182870370370371E-2</v>
      </c>
      <c r="T114" s="229">
        <f>VLOOKUP(C114,'4'!$B$2:$I$1053,4,FALSE)</f>
        <v>10</v>
      </c>
      <c r="U114" s="226">
        <f>VLOOKUP(T114,Баллы!$A$2:$B$101,2)+V114/2</f>
        <v>83.5</v>
      </c>
      <c r="V114" s="230">
        <f>VLOOKUP(C114,'4'!$B$2:$I$1053,6,FALSE)</f>
        <v>5</v>
      </c>
      <c r="W114" s="231"/>
      <c r="X114" s="229"/>
      <c r="Y114" s="226"/>
      <c r="Z114" s="227"/>
      <c r="AA114" s="232"/>
      <c r="AB114" s="229"/>
      <c r="AC114" s="226"/>
      <c r="AD114" s="230"/>
      <c r="AE114" s="231"/>
      <c r="AF114" s="229"/>
      <c r="AG114" s="226"/>
      <c r="AH114" s="227"/>
      <c r="AI114" s="155"/>
      <c r="AJ114" s="123"/>
      <c r="AK114" s="139"/>
      <c r="AL114" s="124"/>
      <c r="AM114" s="155"/>
      <c r="AN114" s="123"/>
      <c r="AO114" s="139"/>
      <c r="AP114" s="124"/>
      <c r="AQ114" s="122"/>
      <c r="AR114" s="123"/>
      <c r="AS114" s="139"/>
      <c r="AT114" s="124"/>
      <c r="AU114" s="122"/>
      <c r="AV114" s="123"/>
      <c r="AW114" s="139"/>
      <c r="AX114" s="124"/>
    </row>
    <row r="115" spans="1:50" ht="14.4" customHeight="1">
      <c r="A115" s="73">
        <f>IF(D115=0," ",RANK(D115,$D$3:$D$507,0))</f>
        <v>113</v>
      </c>
      <c r="B115" s="246">
        <v>113</v>
      </c>
      <c r="C115" s="162" t="s">
        <v>2373</v>
      </c>
      <c r="D115" s="115">
        <f>I115+M115+Q115+U115+Y115+AC115+AG115+AK115+AO115+AW115+AS115</f>
        <v>83</v>
      </c>
      <c r="E115" s="115">
        <f>J115+N115+R115+V115+Z115+AD115+AH115+AL115+AP115+AX115+AT115</f>
        <v>20</v>
      </c>
      <c r="F115" s="119">
        <f>COUNTA(H115,L115,P115,T115,X115,AB115,AF115,AJ115,AN115,AV115,AR115)</f>
        <v>1</v>
      </c>
      <c r="G115" s="224"/>
      <c r="H115" s="229"/>
      <c r="I115" s="226"/>
      <c r="J115" s="227"/>
      <c r="K115" s="228"/>
      <c r="L115" s="229"/>
      <c r="M115" s="226"/>
      <c r="N115" s="230"/>
      <c r="O115" s="224"/>
      <c r="P115" s="229"/>
      <c r="Q115" s="226"/>
      <c r="R115" s="227"/>
      <c r="S115" s="228">
        <f>VLOOKUP(C115,'4'!$B$2:$I$1053,3,FALSE)</f>
        <v>6.7210648148148144E-2</v>
      </c>
      <c r="T115" s="225">
        <f>VLOOKUP(C115,'4'!$B$2:$I$1053,4,FALSE)</f>
        <v>18</v>
      </c>
      <c r="U115" s="226">
        <f>VLOOKUP(T115,Баллы!$A$2:$B$101,2)+V115/2</f>
        <v>83</v>
      </c>
      <c r="V115" s="230">
        <f>VLOOKUP(C115,'4'!$B$2:$I$1053,6,FALSE)</f>
        <v>20</v>
      </c>
      <c r="W115" s="231"/>
      <c r="X115" s="229"/>
      <c r="Y115" s="226"/>
      <c r="Z115" s="227"/>
      <c r="AA115" s="232"/>
      <c r="AB115" s="229"/>
      <c r="AC115" s="226"/>
      <c r="AD115" s="230"/>
      <c r="AE115" s="231"/>
      <c r="AF115" s="229"/>
      <c r="AG115" s="226"/>
      <c r="AH115" s="227"/>
      <c r="AI115" s="155"/>
      <c r="AJ115" s="123"/>
      <c r="AK115" s="139"/>
      <c r="AL115" s="124"/>
      <c r="AM115" s="155"/>
      <c r="AN115" s="123"/>
      <c r="AO115" s="139"/>
      <c r="AP115" s="124"/>
      <c r="AQ115" s="122"/>
      <c r="AR115" s="123"/>
      <c r="AS115" s="139"/>
      <c r="AT115" s="124"/>
      <c r="AU115" s="122"/>
      <c r="AV115" s="123"/>
      <c r="AW115" s="139"/>
      <c r="AX115" s="124"/>
    </row>
    <row r="116" spans="1:50" ht="14.4" customHeight="1">
      <c r="A116" s="73">
        <f>IF(D116=0," ",RANK(D116,$D$3:$D$507,0))</f>
        <v>113</v>
      </c>
      <c r="B116" s="246">
        <v>114</v>
      </c>
      <c r="C116" s="162" t="s">
        <v>1790</v>
      </c>
      <c r="D116" s="115">
        <f>I116+M116+Q116+U116+Y116+AC116+AG116+AK116+AO116+AW116+AS116</f>
        <v>83</v>
      </c>
      <c r="E116" s="115">
        <f>J116+N116+R116+V116+Z116+AD116+AH116+AL116+AP116+AX116+AT116</f>
        <v>10</v>
      </c>
      <c r="F116" s="119">
        <f>COUNTA(H116,L116,P116,T116,X116,AB116,AF116,AJ116,AN116,AV116,AR116)</f>
        <v>1</v>
      </c>
      <c r="G116" s="224"/>
      <c r="H116" s="229"/>
      <c r="I116" s="226"/>
      <c r="J116" s="227"/>
      <c r="K116" s="228"/>
      <c r="L116" s="229"/>
      <c r="M116" s="226"/>
      <c r="N116" s="230"/>
      <c r="O116" s="224"/>
      <c r="P116" s="229"/>
      <c r="Q116" s="226"/>
      <c r="R116" s="227"/>
      <c r="S116" s="228">
        <f>VLOOKUP(C116,'4'!$B$2:$I$1053,3,FALSE)</f>
        <v>3.1284722222222221E-2</v>
      </c>
      <c r="T116" s="229">
        <f>VLOOKUP(C116,'4'!$B$2:$I$1053,4,FALSE)</f>
        <v>13</v>
      </c>
      <c r="U116" s="226">
        <f>VLOOKUP(T116,Баллы!$A$2:$B$101,2)+V116/2</f>
        <v>83</v>
      </c>
      <c r="V116" s="230">
        <f>VLOOKUP(C116,'4'!$B$2:$I$1053,6,FALSE)</f>
        <v>10</v>
      </c>
      <c r="W116" s="231"/>
      <c r="X116" s="229"/>
      <c r="Y116" s="226"/>
      <c r="Z116" s="227"/>
      <c r="AA116" s="232"/>
      <c r="AB116" s="229"/>
      <c r="AC116" s="226"/>
      <c r="AD116" s="230"/>
      <c r="AE116" s="231"/>
      <c r="AF116" s="229"/>
      <c r="AG116" s="226"/>
      <c r="AH116" s="227"/>
      <c r="AI116" s="155"/>
      <c r="AJ116" s="123"/>
      <c r="AK116" s="139"/>
      <c r="AL116" s="124"/>
      <c r="AM116" s="155"/>
      <c r="AN116" s="123"/>
      <c r="AO116" s="139"/>
      <c r="AP116" s="124"/>
      <c r="AQ116" s="122"/>
      <c r="AR116" s="123"/>
      <c r="AS116" s="139"/>
      <c r="AT116" s="124"/>
      <c r="AU116" s="122"/>
      <c r="AV116" s="123"/>
      <c r="AW116" s="139"/>
      <c r="AX116" s="124"/>
    </row>
    <row r="117" spans="1:50" ht="14.4" customHeight="1">
      <c r="A117" s="73">
        <f>IF(D117=0," ",RANK(D117,$D$3:$D$507,0))</f>
        <v>115</v>
      </c>
      <c r="B117" s="246">
        <v>115</v>
      </c>
      <c r="C117" s="162" t="s">
        <v>2027</v>
      </c>
      <c r="D117" s="115">
        <f>I117+M117+Q117+U117+Y117+AC117+AG117+AK117+AO117+AW117+AS117</f>
        <v>82</v>
      </c>
      <c r="E117" s="115">
        <f>J117+N117+R117+V117+Z117+AD117+AH117+AL117+AP117+AX117+AT117</f>
        <v>10</v>
      </c>
      <c r="F117" s="119">
        <f>COUNTA(H117,L117,P117,T117,X117,AB117,AF117,AJ117,AN117,AV117,AR117)</f>
        <v>1</v>
      </c>
      <c r="G117" s="224"/>
      <c r="H117" s="229"/>
      <c r="I117" s="226"/>
      <c r="J117" s="227"/>
      <c r="K117" s="228"/>
      <c r="L117" s="229"/>
      <c r="M117" s="226"/>
      <c r="N117" s="230"/>
      <c r="O117" s="224"/>
      <c r="P117" s="229"/>
      <c r="Q117" s="226"/>
      <c r="R117" s="227"/>
      <c r="S117" s="228">
        <f>VLOOKUP(C117,'4'!$B$2:$I$1053,3,FALSE)</f>
        <v>3.1354166666666669E-2</v>
      </c>
      <c r="T117" s="229">
        <f>VLOOKUP(C117,'4'!$B$2:$I$1053,4,FALSE)</f>
        <v>14</v>
      </c>
      <c r="U117" s="226">
        <f>VLOOKUP(T117,Баллы!$A$2:$B$101,2)+V117/2</f>
        <v>82</v>
      </c>
      <c r="V117" s="230">
        <f>VLOOKUP(C117,'4'!$B$2:$I$1053,6,FALSE)</f>
        <v>10</v>
      </c>
      <c r="W117" s="231"/>
      <c r="X117" s="229"/>
      <c r="Y117" s="226"/>
      <c r="Z117" s="227"/>
      <c r="AA117" s="232"/>
      <c r="AB117" s="229"/>
      <c r="AC117" s="226"/>
      <c r="AD117" s="230"/>
      <c r="AE117" s="231"/>
      <c r="AF117" s="229"/>
      <c r="AG117" s="226"/>
      <c r="AH117" s="227"/>
      <c r="AI117" s="155"/>
      <c r="AJ117" s="123"/>
      <c r="AK117" s="139"/>
      <c r="AL117" s="124"/>
      <c r="AM117" s="155"/>
      <c r="AN117" s="123"/>
      <c r="AO117" s="139"/>
      <c r="AP117" s="124"/>
      <c r="AQ117" s="122"/>
      <c r="AR117" s="123"/>
      <c r="AS117" s="139"/>
      <c r="AT117" s="124"/>
      <c r="AU117" s="122"/>
      <c r="AV117" s="123"/>
      <c r="AW117" s="139"/>
      <c r="AX117" s="124"/>
    </row>
    <row r="118" spans="1:50" ht="14.4" customHeight="1">
      <c r="A118" s="73">
        <f>IF(D118=0," ",RANK(D118,$D$3:$D$507,0))</f>
        <v>116</v>
      </c>
      <c r="B118" s="246">
        <v>116</v>
      </c>
      <c r="C118" s="159" t="s">
        <v>376</v>
      </c>
      <c r="D118" s="115">
        <f>I118+M118+Q118+U118+Y118+AC118+AG118+AK118+AO118+AW118+AS118</f>
        <v>81.5</v>
      </c>
      <c r="E118" s="115">
        <f>J118+N118+R118+V118+Z118+AD118+AH118+AL118+AP118+AX118+AT118</f>
        <v>15</v>
      </c>
      <c r="F118" s="119">
        <f>COUNTA(H118,L118,P118,T118,X118,AB118,AF118,AJ118,AN118,AV118,AR118)</f>
        <v>1</v>
      </c>
      <c r="G118" s="224"/>
      <c r="H118" s="229"/>
      <c r="I118" s="226"/>
      <c r="J118" s="227"/>
      <c r="K118" s="228">
        <f>VLOOKUP(C118,'2'!$B$101:$H$575,3,FALSE)</f>
        <v>4.7407407407407405E-2</v>
      </c>
      <c r="L118" s="229">
        <f>VLOOKUP(C118,'2'!$B$101:$H$575,4,FALSE)</f>
        <v>17</v>
      </c>
      <c r="M118" s="226">
        <f>VLOOKUP(L118,Баллы!$A$2:$B$101,2)+N118/2</f>
        <v>81.5</v>
      </c>
      <c r="N118" s="230">
        <f>VLOOKUP(C118,'2'!$B$101:$H$575,6,FALSE)</f>
        <v>15</v>
      </c>
      <c r="O118" s="224"/>
      <c r="P118" s="229"/>
      <c r="Q118" s="226"/>
      <c r="R118" s="227"/>
      <c r="S118" s="228"/>
      <c r="T118" s="229"/>
      <c r="U118" s="226"/>
      <c r="V118" s="230"/>
      <c r="W118" s="231"/>
      <c r="X118" s="229"/>
      <c r="Y118" s="226"/>
      <c r="Z118" s="227"/>
      <c r="AA118" s="232"/>
      <c r="AB118" s="229"/>
      <c r="AC118" s="226"/>
      <c r="AD118" s="230"/>
      <c r="AE118" s="231"/>
      <c r="AF118" s="229"/>
      <c r="AG118" s="226"/>
      <c r="AH118" s="227"/>
      <c r="AI118" s="155"/>
      <c r="AJ118" s="123"/>
      <c r="AK118" s="139"/>
      <c r="AL118" s="124"/>
      <c r="AM118" s="155"/>
      <c r="AN118" s="123"/>
      <c r="AO118" s="139"/>
      <c r="AP118" s="124"/>
      <c r="AQ118" s="122"/>
      <c r="AR118" s="123"/>
      <c r="AS118" s="139"/>
      <c r="AT118" s="124"/>
      <c r="AU118" s="122"/>
      <c r="AV118" s="123"/>
      <c r="AW118" s="139"/>
      <c r="AX118" s="124"/>
    </row>
    <row r="119" spans="1:50" ht="14.4" customHeight="1">
      <c r="A119" s="73">
        <f>IF(D119=0," ",RANK(D119,$D$3:$D$507,0))</f>
        <v>116</v>
      </c>
      <c r="B119" s="246">
        <v>117</v>
      </c>
      <c r="C119" s="162" t="s">
        <v>1641</v>
      </c>
      <c r="D119" s="115">
        <f>I119+M119+Q119+U119+Y119+AC119+AG119+AK119+AO119+AW119+AS119</f>
        <v>81.5</v>
      </c>
      <c r="E119" s="115">
        <f>J119+N119+R119+V119+Z119+AD119+AH119+AL119+AP119+AX119+AT119</f>
        <v>5</v>
      </c>
      <c r="F119" s="119">
        <f>COUNTA(H119,L119,P119,T119,X119,AB119,AF119,AJ119,AN119,AV119,AR119)</f>
        <v>1</v>
      </c>
      <c r="G119" s="224"/>
      <c r="H119" s="229"/>
      <c r="I119" s="226"/>
      <c r="J119" s="227"/>
      <c r="K119" s="228"/>
      <c r="L119" s="229"/>
      <c r="M119" s="226"/>
      <c r="N119" s="230"/>
      <c r="O119" s="224"/>
      <c r="P119" s="229"/>
      <c r="Q119" s="226"/>
      <c r="R119" s="227"/>
      <c r="S119" s="228">
        <f>VLOOKUP(C119,'4'!$B$2:$I$1053,3,FALSE)</f>
        <v>1.3252314814814814E-2</v>
      </c>
      <c r="T119" s="229">
        <f>VLOOKUP(C119,'4'!$B$2:$I$1053,4,FALSE)</f>
        <v>12</v>
      </c>
      <c r="U119" s="226">
        <f>VLOOKUP(T119,Баллы!$A$2:$B$101,2)+V119/2</f>
        <v>81.5</v>
      </c>
      <c r="V119" s="230">
        <f>VLOOKUP(C119,'4'!$B$2:$I$1053,6,FALSE)</f>
        <v>5</v>
      </c>
      <c r="W119" s="231"/>
      <c r="X119" s="229"/>
      <c r="Y119" s="226"/>
      <c r="Z119" s="227"/>
      <c r="AA119" s="232"/>
      <c r="AB119" s="229"/>
      <c r="AC119" s="226"/>
      <c r="AD119" s="230"/>
      <c r="AE119" s="231"/>
      <c r="AF119" s="229"/>
      <c r="AG119" s="226"/>
      <c r="AH119" s="227"/>
      <c r="AI119" s="155"/>
      <c r="AJ119" s="123"/>
      <c r="AK119" s="139"/>
      <c r="AL119" s="124"/>
      <c r="AM119" s="155"/>
      <c r="AN119" s="123"/>
      <c r="AO119" s="139"/>
      <c r="AP119" s="124"/>
      <c r="AQ119" s="122"/>
      <c r="AR119" s="123"/>
      <c r="AS119" s="139"/>
      <c r="AT119" s="124"/>
      <c r="AU119" s="122"/>
      <c r="AV119" s="123"/>
      <c r="AW119" s="139"/>
      <c r="AX119" s="124"/>
    </row>
    <row r="120" spans="1:50" ht="14.4" customHeight="1">
      <c r="A120" s="73">
        <f>IF(D120=0," ",RANK(D120,$D$3:$D$507,0))</f>
        <v>118</v>
      </c>
      <c r="B120" s="246">
        <v>118</v>
      </c>
      <c r="C120" s="159" t="s">
        <v>997</v>
      </c>
      <c r="D120" s="115">
        <f>I120+M120+Q120+U120+Y120+AC120+AG120+AK120+AO120+AW120+AS120</f>
        <v>81</v>
      </c>
      <c r="E120" s="115">
        <f>J120+N120+R120+V120+Z120+AD120+AH120+AL120+AP120+AX120+AT120</f>
        <v>30</v>
      </c>
      <c r="F120" s="119">
        <f>COUNTA(H120,L120,P120,T120,X120,AB120,AF120,AJ120,AN120,AV120,AR120)</f>
        <v>1</v>
      </c>
      <c r="G120" s="224"/>
      <c r="H120" s="229"/>
      <c r="I120" s="226"/>
      <c r="J120" s="227"/>
      <c r="K120" s="228">
        <f>VLOOKUP(C120,'2'!$B$101:$H$575,3,FALSE)</f>
        <v>0.12171296296296297</v>
      </c>
      <c r="L120" s="229">
        <f>VLOOKUP(C120,'2'!$B$101:$H$575,4,FALSE)</f>
        <v>25</v>
      </c>
      <c r="M120" s="226">
        <f>VLOOKUP(L120,Баллы!$A$2:$B$101,2)+N120/2</f>
        <v>81</v>
      </c>
      <c r="N120" s="230">
        <f>VLOOKUP(C120,'2'!$B$101:$H$575,6,FALSE)</f>
        <v>30</v>
      </c>
      <c r="O120" s="224"/>
      <c r="P120" s="229"/>
      <c r="Q120" s="226"/>
      <c r="R120" s="227"/>
      <c r="S120" s="228"/>
      <c r="T120" s="229"/>
      <c r="U120" s="226"/>
      <c r="V120" s="230"/>
      <c r="W120" s="231"/>
      <c r="X120" s="229"/>
      <c r="Y120" s="226"/>
      <c r="Z120" s="227"/>
      <c r="AA120" s="232"/>
      <c r="AB120" s="229"/>
      <c r="AC120" s="226"/>
      <c r="AD120" s="230"/>
      <c r="AE120" s="231"/>
      <c r="AF120" s="229"/>
      <c r="AG120" s="226"/>
      <c r="AH120" s="227"/>
      <c r="AI120" s="155"/>
      <c r="AJ120" s="123"/>
      <c r="AK120" s="139"/>
      <c r="AL120" s="124"/>
      <c r="AM120" s="155"/>
      <c r="AN120" s="123"/>
      <c r="AO120" s="139"/>
      <c r="AP120" s="124"/>
      <c r="AQ120" s="122"/>
      <c r="AR120" s="123"/>
      <c r="AS120" s="139"/>
      <c r="AT120" s="124"/>
      <c r="AU120" s="122"/>
      <c r="AV120" s="123"/>
      <c r="AW120" s="139"/>
      <c r="AX120" s="124"/>
    </row>
    <row r="121" spans="1:50" ht="14.4" customHeight="1">
      <c r="A121" s="73">
        <f>IF(D121=0," ",RANK(D121,$D$3:$D$507,0))</f>
        <v>118</v>
      </c>
      <c r="B121" s="246">
        <v>119</v>
      </c>
      <c r="C121" s="108" t="s">
        <v>214</v>
      </c>
      <c r="D121" s="115">
        <f>I121+M121+Q121+U121+Y121+AC121+AG121+AK121+AO121+AW121+AS121</f>
        <v>81</v>
      </c>
      <c r="E121" s="115">
        <f>J121+N121+R121+V121+Z121+AD121+AH121+AL121+AP121+AX121+AT121</f>
        <v>10</v>
      </c>
      <c r="F121" s="119">
        <f>COUNTA(H121,L121,P121,T121,X121,AB121,AF121,AJ121,AN121,AV121,AR121)</f>
        <v>1</v>
      </c>
      <c r="G121" s="224"/>
      <c r="H121" s="229"/>
      <c r="I121" s="226"/>
      <c r="J121" s="227"/>
      <c r="K121" s="228"/>
      <c r="L121" s="229"/>
      <c r="M121" s="226"/>
      <c r="N121" s="230"/>
      <c r="O121" s="224"/>
      <c r="P121" s="229"/>
      <c r="Q121" s="226"/>
      <c r="R121" s="227"/>
      <c r="S121" s="228"/>
      <c r="T121" s="229"/>
      <c r="U121" s="226"/>
      <c r="V121" s="230"/>
      <c r="W121" s="231">
        <f>VLOOKUP(C121,'5'!$B$50:$H$423,3,FALSE)</f>
        <v>3.6215277777777777E-2</v>
      </c>
      <c r="X121" s="229">
        <f>VLOOKUP(C121,'5'!$B$50:$H$423,4,FALSE)</f>
        <v>15</v>
      </c>
      <c r="Y121" s="226">
        <f>VLOOKUP(X121,Баллы!$A$2:$B$101,2)+Z121/2</f>
        <v>81</v>
      </c>
      <c r="Z121" s="227">
        <f>VLOOKUP(C121,'5'!$B$50:$H$423,6,FALSE)</f>
        <v>10</v>
      </c>
      <c r="AA121" s="232"/>
      <c r="AB121" s="229"/>
      <c r="AC121" s="226"/>
      <c r="AD121" s="230"/>
      <c r="AE121" s="231"/>
      <c r="AF121" s="229"/>
      <c r="AG121" s="226"/>
      <c r="AH121" s="227"/>
      <c r="AI121" s="155"/>
      <c r="AJ121" s="123"/>
      <c r="AK121" s="139"/>
      <c r="AL121" s="124"/>
      <c r="AM121" s="155"/>
      <c r="AN121" s="123"/>
      <c r="AO121" s="139"/>
      <c r="AP121" s="124"/>
      <c r="AQ121" s="122"/>
      <c r="AR121" s="123"/>
      <c r="AS121" s="139"/>
      <c r="AT121" s="124"/>
      <c r="AU121" s="122"/>
      <c r="AV121" s="123"/>
      <c r="AW121" s="139"/>
      <c r="AX121" s="124"/>
    </row>
    <row r="122" spans="1:50" ht="14.4" customHeight="1">
      <c r="A122" s="73">
        <f>IF(D122=0," ",RANK(D122,$D$3:$D$507,0))</f>
        <v>120</v>
      </c>
      <c r="B122" s="246">
        <v>120</v>
      </c>
      <c r="C122" s="104" t="s">
        <v>6173</v>
      </c>
      <c r="D122" s="115">
        <f>I122+M122+Q122+U122+Y122+AC122+AG122+AK122+AO122+AW122+AS122</f>
        <v>80.5</v>
      </c>
      <c r="E122" s="115">
        <f>J122+N122+R122+V122+Z122+AD122+AH122+AL122+AP122+AX122+AT122</f>
        <v>31</v>
      </c>
      <c r="F122" s="119">
        <f>COUNTA(H122,L122,P122,T122,X122,AB122,AF122,AJ122,AN122,AV122,AR122)</f>
        <v>1</v>
      </c>
      <c r="G122" s="224"/>
      <c r="H122" s="229"/>
      <c r="I122" s="226"/>
      <c r="J122" s="227"/>
      <c r="K122" s="228"/>
      <c r="L122" s="229"/>
      <c r="M122" s="226"/>
      <c r="N122" s="230"/>
      <c r="O122" s="224"/>
      <c r="P122" s="229"/>
      <c r="Q122" s="226"/>
      <c r="R122" s="227"/>
      <c r="S122" s="228"/>
      <c r="T122" s="229"/>
      <c r="U122" s="226"/>
      <c r="V122" s="230"/>
      <c r="W122" s="231"/>
      <c r="X122" s="229"/>
      <c r="Y122" s="226"/>
      <c r="Z122" s="227"/>
      <c r="AA122" s="232"/>
      <c r="AB122" s="229"/>
      <c r="AC122" s="226"/>
      <c r="AD122" s="230"/>
      <c r="AE122" s="231"/>
      <c r="AF122" s="229"/>
      <c r="AG122" s="226"/>
      <c r="AH122" s="227"/>
      <c r="AI122" s="155"/>
      <c r="AJ122" s="123"/>
      <c r="AK122" s="139"/>
      <c r="AL122" s="124"/>
      <c r="AM122" s="155"/>
      <c r="AN122" s="123"/>
      <c r="AO122" s="139"/>
      <c r="AP122" s="124"/>
      <c r="AQ122" s="122"/>
      <c r="AR122" s="123"/>
      <c r="AS122" s="139"/>
      <c r="AT122" s="124"/>
      <c r="AU122" s="122">
        <f>VLOOKUP(C122,'11'!$B$9:$H$521,3,FALSE)</f>
        <v>0.12152777777777778</v>
      </c>
      <c r="AV122" s="123">
        <f>VLOOKUP(C122,'11'!$B$9:$H$521,4,FALSE)</f>
        <v>26</v>
      </c>
      <c r="AW122" s="139">
        <f>VLOOKUP(AV122,Баллы!$A$2:$B$101,2)+AX122/2</f>
        <v>80.5</v>
      </c>
      <c r="AX122" s="124">
        <f>VLOOKUP(C122,'11'!$B$9:$H$521,6,FALSE)</f>
        <v>31</v>
      </c>
    </row>
    <row r="123" spans="1:50" ht="14.4" customHeight="1">
      <c r="A123" s="73">
        <f>IF(D123=0," ",RANK(D123,$D$3:$D$507,0))</f>
        <v>120</v>
      </c>
      <c r="B123" s="246">
        <v>121</v>
      </c>
      <c r="C123" s="162" t="s">
        <v>2139</v>
      </c>
      <c r="D123" s="115">
        <f>I123+M123+Q123+U123+Y123+AC123+AG123+AK123+AO123+AW123+AS123</f>
        <v>80.5</v>
      </c>
      <c r="E123" s="115">
        <f>J123+N123+R123+V123+Z123+AD123+AH123+AL123+AP123+AX123+AT123</f>
        <v>5</v>
      </c>
      <c r="F123" s="119">
        <f>COUNTA(H123,L123,P123,T123,X123,AB123,AF123,AJ123,AN123,AV123,AR123)</f>
        <v>1</v>
      </c>
      <c r="G123" s="224"/>
      <c r="H123" s="229"/>
      <c r="I123" s="226"/>
      <c r="J123" s="227"/>
      <c r="K123" s="228"/>
      <c r="L123" s="229"/>
      <c r="M123" s="226"/>
      <c r="N123" s="230"/>
      <c r="O123" s="224"/>
      <c r="P123" s="229"/>
      <c r="Q123" s="226"/>
      <c r="R123" s="227"/>
      <c r="S123" s="228">
        <f>VLOOKUP(C123,'4'!$B$2:$I$1053,3,FALSE)</f>
        <v>1.3321759259259259E-2</v>
      </c>
      <c r="T123" s="229">
        <f>VLOOKUP(C123,'4'!$B$2:$I$1053,4,FALSE)</f>
        <v>13</v>
      </c>
      <c r="U123" s="226">
        <f>VLOOKUP(T123,Баллы!$A$2:$B$101,2)+V123/2</f>
        <v>80.5</v>
      </c>
      <c r="V123" s="230">
        <f>VLOOKUP(C123,'4'!$B$2:$I$1053,6,FALSE)</f>
        <v>5</v>
      </c>
      <c r="W123" s="231"/>
      <c r="X123" s="229"/>
      <c r="Y123" s="226"/>
      <c r="Z123" s="227"/>
      <c r="AA123" s="232"/>
      <c r="AB123" s="229"/>
      <c r="AC123" s="226"/>
      <c r="AD123" s="230"/>
      <c r="AE123" s="231"/>
      <c r="AF123" s="229"/>
      <c r="AG123" s="226"/>
      <c r="AH123" s="227"/>
      <c r="AI123" s="155"/>
      <c r="AJ123" s="123"/>
      <c r="AK123" s="139"/>
      <c r="AL123" s="124"/>
      <c r="AM123" s="155"/>
      <c r="AN123" s="123"/>
      <c r="AO123" s="139"/>
      <c r="AP123" s="124"/>
      <c r="AQ123" s="122"/>
      <c r="AR123" s="123"/>
      <c r="AS123" s="139"/>
      <c r="AT123" s="124"/>
      <c r="AU123" s="122"/>
      <c r="AV123" s="123"/>
      <c r="AW123" s="139"/>
      <c r="AX123" s="124"/>
    </row>
    <row r="124" spans="1:50" ht="14.4" customHeight="1">
      <c r="A124" s="73">
        <f>IF(D124=0," ",RANK(D124,$D$3:$D$507,0))</f>
        <v>122</v>
      </c>
      <c r="B124" s="246">
        <v>122</v>
      </c>
      <c r="C124" s="283" t="s">
        <v>4416</v>
      </c>
      <c r="D124" s="115">
        <f>I124+M124+Q124+U124+Y124+AC124+AG124+AK124+AO124+AW124+AS124</f>
        <v>79.5</v>
      </c>
      <c r="E124" s="115">
        <f>J124+N124+R124+V124+Z124+AD124+AH124+AL124+AP124+AX124+AT124</f>
        <v>25</v>
      </c>
      <c r="F124" s="119">
        <f>COUNTA(H124,L124,P124,T124,X124,AB124,AF124,AJ124,AN124,AV124,AR124)</f>
        <v>1</v>
      </c>
      <c r="G124" s="224"/>
      <c r="H124" s="229"/>
      <c r="I124" s="226"/>
      <c r="J124" s="227"/>
      <c r="K124" s="228"/>
      <c r="L124" s="229"/>
      <c r="M124" s="226"/>
      <c r="N124" s="230"/>
      <c r="O124" s="224"/>
      <c r="P124" s="229"/>
      <c r="Q124" s="226"/>
      <c r="R124" s="227"/>
      <c r="S124" s="228"/>
      <c r="T124" s="229"/>
      <c r="U124" s="226"/>
      <c r="V124" s="230"/>
      <c r="W124" s="231"/>
      <c r="X124" s="229"/>
      <c r="Y124" s="226"/>
      <c r="Z124" s="227"/>
      <c r="AA124" s="232"/>
      <c r="AB124" s="229"/>
      <c r="AC124" s="226"/>
      <c r="AD124" s="230"/>
      <c r="AE124" s="231"/>
      <c r="AF124" s="229"/>
      <c r="AG124" s="226"/>
      <c r="AH124" s="227"/>
      <c r="AI124" s="155"/>
      <c r="AJ124" s="123"/>
      <c r="AK124" s="139"/>
      <c r="AL124" s="124"/>
      <c r="AM124" s="155">
        <f>VLOOKUP(C124,'9'!$B$2:$H$1187,3,FALSE)</f>
        <v>8.9907407407407408E-2</v>
      </c>
      <c r="AN124" s="123">
        <f>VLOOKUP(C124,'9'!$B$2:$H$1187,4,FALSE)</f>
        <v>24</v>
      </c>
      <c r="AO124" s="139">
        <f>VLOOKUP(AN124,Баллы!$A$2:$B$101,2)+AP124/2</f>
        <v>79.5</v>
      </c>
      <c r="AP124" s="124">
        <f>VLOOKUP(C124,'9'!$B$2:$H$1187,6,FALSE)</f>
        <v>25</v>
      </c>
      <c r="AQ124" s="122"/>
      <c r="AR124" s="123"/>
      <c r="AS124" s="139"/>
      <c r="AT124" s="124"/>
      <c r="AU124" s="122"/>
      <c r="AV124" s="123"/>
      <c r="AW124" s="139"/>
      <c r="AX124" s="124"/>
    </row>
    <row r="125" spans="1:50" ht="14.4" customHeight="1">
      <c r="A125" s="73">
        <f>IF(D125=0," ",RANK(D125,$D$3:$D$507,0))</f>
        <v>123</v>
      </c>
      <c r="B125" s="246">
        <v>123</v>
      </c>
      <c r="C125" s="164" t="s">
        <v>239</v>
      </c>
      <c r="D125" s="115">
        <f>I125+M125+Q125+U125+Y125+AC125+AG125+AK125+AO125+AW125+AS125</f>
        <v>79</v>
      </c>
      <c r="E125" s="115">
        <f>J125+N125+R125+V125+Z125+AD125+AH125+AL125+AP125+AX125+AT125</f>
        <v>12</v>
      </c>
      <c r="F125" s="119">
        <f>COUNTA(H125,L125,P125,T125,X125,AB125,AF125,AJ125,AN125,AV125,AR125)</f>
        <v>1</v>
      </c>
      <c r="G125" s="224"/>
      <c r="H125" s="229"/>
      <c r="I125" s="226"/>
      <c r="J125" s="227"/>
      <c r="K125" s="228"/>
      <c r="L125" s="229"/>
      <c r="M125" s="226"/>
      <c r="N125" s="230"/>
      <c r="O125" s="224"/>
      <c r="P125" s="229"/>
      <c r="Q125" s="226"/>
      <c r="R125" s="227"/>
      <c r="S125" s="228"/>
      <c r="T125" s="229"/>
      <c r="U125" s="226"/>
      <c r="V125" s="230"/>
      <c r="W125" s="231"/>
      <c r="X125" s="229"/>
      <c r="Y125" s="226"/>
      <c r="Z125" s="227"/>
      <c r="AA125" s="232"/>
      <c r="AB125" s="229"/>
      <c r="AC125" s="226"/>
      <c r="AD125" s="230"/>
      <c r="AE125" s="231">
        <f>VLOOKUP(C125,'7'!$B$11:$H$105,3,FALSE)</f>
        <v>6.4155092592592597E-2</v>
      </c>
      <c r="AF125" s="229">
        <f>VLOOKUP(C125,'7'!$B$11:$H$105,4,FALSE)</f>
        <v>18</v>
      </c>
      <c r="AG125" s="226">
        <f>VLOOKUP(AF125,Баллы!$A$2:$B$101,2)+AH125/2</f>
        <v>79</v>
      </c>
      <c r="AH125" s="227">
        <f>VLOOKUP(C125,'7'!$B$11:$H$105,6,FALSE)</f>
        <v>12</v>
      </c>
      <c r="AI125" s="155"/>
      <c r="AJ125" s="123"/>
      <c r="AK125" s="139"/>
      <c r="AL125" s="124"/>
      <c r="AM125" s="155"/>
      <c r="AN125" s="123"/>
      <c r="AO125" s="139"/>
      <c r="AP125" s="124"/>
      <c r="AQ125" s="122"/>
      <c r="AR125" s="123"/>
      <c r="AS125" s="139"/>
      <c r="AT125" s="124"/>
      <c r="AU125" s="122"/>
      <c r="AV125" s="123"/>
      <c r="AW125" s="139"/>
      <c r="AX125" s="124"/>
    </row>
    <row r="126" spans="1:50" ht="14.4" customHeight="1">
      <c r="A126" s="73">
        <f>IF(D126=0," ",RANK(D126,$D$3:$D$507,0))</f>
        <v>123</v>
      </c>
      <c r="B126" s="246">
        <v>124</v>
      </c>
      <c r="C126" s="283" t="s">
        <v>4546</v>
      </c>
      <c r="D126" s="115">
        <f>I126+M126+Q126+U126+Y126+AC126+AG126+AK126+AO126+AW126+AS126</f>
        <v>79</v>
      </c>
      <c r="E126" s="115">
        <f>J126+N126+R126+V126+Z126+AD126+AH126+AL126+AP126+AX126+AT126</f>
        <v>10</v>
      </c>
      <c r="F126" s="119">
        <f>COUNTA(H126,L126,P126,T126,X126,AB126,AF126,AJ126,AN126,AV126,AR126)</f>
        <v>1</v>
      </c>
      <c r="G126" s="224"/>
      <c r="H126" s="229"/>
      <c r="I126" s="226"/>
      <c r="J126" s="227"/>
      <c r="K126" s="228"/>
      <c r="L126" s="229"/>
      <c r="M126" s="226"/>
      <c r="N126" s="230"/>
      <c r="O126" s="224"/>
      <c r="P126" s="229"/>
      <c r="Q126" s="226"/>
      <c r="R126" s="227"/>
      <c r="S126" s="228"/>
      <c r="T126" s="229"/>
      <c r="U126" s="226"/>
      <c r="V126" s="230"/>
      <c r="W126" s="231"/>
      <c r="X126" s="229"/>
      <c r="Y126" s="226"/>
      <c r="Z126" s="227"/>
      <c r="AA126" s="232"/>
      <c r="AB126" s="229"/>
      <c r="AC126" s="226"/>
      <c r="AD126" s="230"/>
      <c r="AE126" s="231"/>
      <c r="AF126" s="229"/>
      <c r="AG126" s="226"/>
      <c r="AH126" s="227"/>
      <c r="AI126" s="155"/>
      <c r="AJ126" s="123"/>
      <c r="AK126" s="139"/>
      <c r="AL126" s="124"/>
      <c r="AM126" s="155">
        <f>VLOOKUP(C126,'9'!$B$2:$H$1187,3,FALSE)</f>
        <v>3.2141203703703707E-2</v>
      </c>
      <c r="AN126" s="123">
        <f>VLOOKUP(C126,'9'!$B$2:$H$1187,4,FALSE)</f>
        <v>17</v>
      </c>
      <c r="AO126" s="139">
        <f>VLOOKUP(AN126,Баллы!$A$2:$B$101,2)+AP126/2</f>
        <v>79</v>
      </c>
      <c r="AP126" s="124">
        <f>VLOOKUP(C126,'9'!$B$2:$H$1187,6,FALSE)</f>
        <v>10</v>
      </c>
      <c r="AQ126" s="122"/>
      <c r="AR126" s="123"/>
      <c r="AS126" s="139"/>
      <c r="AT126" s="124"/>
      <c r="AU126" s="122"/>
      <c r="AV126" s="123"/>
      <c r="AW126" s="139"/>
      <c r="AX126" s="124"/>
    </row>
    <row r="127" spans="1:50" ht="14.4" customHeight="1">
      <c r="A127" s="73">
        <f>IF(D127=0," ",RANK(D127,$D$3:$D$507,0))</f>
        <v>123</v>
      </c>
      <c r="B127" s="246">
        <v>124</v>
      </c>
      <c r="C127" s="104" t="s">
        <v>6160</v>
      </c>
      <c r="D127" s="115">
        <f>I127+M127+Q127+U127+Y127+AC127+AG127+AK127+AO127+AW127+AS127</f>
        <v>79</v>
      </c>
      <c r="E127" s="115">
        <f>J127+N127+R127+V127+Z127+AD127+AH127+AL127+AP127+AX127+AT127</f>
        <v>10</v>
      </c>
      <c r="F127" s="119">
        <f>COUNTA(H127,L127,P127,T127,X127,AB127,AF127,AJ127,AN127,AV127,AR127)</f>
        <v>1</v>
      </c>
      <c r="G127" s="224"/>
      <c r="H127" s="229"/>
      <c r="I127" s="226"/>
      <c r="J127" s="227"/>
      <c r="K127" s="228"/>
      <c r="L127" s="229"/>
      <c r="M127" s="226"/>
      <c r="N127" s="230"/>
      <c r="O127" s="224"/>
      <c r="P127" s="229"/>
      <c r="Q127" s="226"/>
      <c r="R127" s="227"/>
      <c r="S127" s="228"/>
      <c r="T127" s="229"/>
      <c r="U127" s="226"/>
      <c r="V127" s="230"/>
      <c r="W127" s="231"/>
      <c r="X127" s="229"/>
      <c r="Y127" s="226"/>
      <c r="Z127" s="227"/>
      <c r="AA127" s="232"/>
      <c r="AB127" s="229"/>
      <c r="AC127" s="226"/>
      <c r="AD127" s="230"/>
      <c r="AE127" s="231"/>
      <c r="AF127" s="229"/>
      <c r="AG127" s="226"/>
      <c r="AH127" s="227"/>
      <c r="AI127" s="155"/>
      <c r="AJ127" s="123"/>
      <c r="AK127" s="139"/>
      <c r="AL127" s="124"/>
      <c r="AM127" s="155"/>
      <c r="AN127" s="123"/>
      <c r="AO127" s="139"/>
      <c r="AP127" s="124"/>
      <c r="AQ127" s="122">
        <f>VLOOKUP(C127,'10'!$B$8:$H$232,3,FALSE)</f>
        <v>3.72337962962963E-2</v>
      </c>
      <c r="AR127" s="123">
        <f>VLOOKUP(C127,'10'!$B$8:$H$232,4,FALSE)</f>
        <v>17</v>
      </c>
      <c r="AS127" s="139">
        <f>VLOOKUP(AR127,Баллы!$A$2:$B$101,2)+AT127/2</f>
        <v>79</v>
      </c>
      <c r="AT127" s="124">
        <f>VLOOKUP(C127,'10'!$B$8:$H$232,6,FALSE)</f>
        <v>10</v>
      </c>
      <c r="AU127" s="122"/>
      <c r="AV127" s="123"/>
      <c r="AW127" s="139"/>
      <c r="AX127" s="124"/>
    </row>
    <row r="128" spans="1:50" ht="14.4" customHeight="1">
      <c r="A128" s="73">
        <f>IF(D128=0," ",RANK(D128,$D$3:$D$507,0))</f>
        <v>126</v>
      </c>
      <c r="B128" s="246">
        <v>126</v>
      </c>
      <c r="C128" s="283" t="s">
        <v>4419</v>
      </c>
      <c r="D128" s="115">
        <f>I128+M128+Q128+U128+Y128+AC128+AG128+AK128+AO128+AW128+AS128</f>
        <v>78.5</v>
      </c>
      <c r="E128" s="115">
        <f>J128+N128+R128+V128+Z128+AD128+AH128+AL128+AP128+AX128+AT128</f>
        <v>25</v>
      </c>
      <c r="F128" s="119">
        <f>COUNTA(H128,L128,P128,T128,X128,AB128,AF128,AJ128,AN128,AV128,AR128)</f>
        <v>1</v>
      </c>
      <c r="G128" s="224"/>
      <c r="H128" s="229"/>
      <c r="I128" s="226"/>
      <c r="J128" s="227"/>
      <c r="K128" s="228"/>
      <c r="L128" s="229"/>
      <c r="M128" s="226"/>
      <c r="N128" s="230"/>
      <c r="O128" s="224"/>
      <c r="P128" s="229"/>
      <c r="Q128" s="226"/>
      <c r="R128" s="227"/>
      <c r="S128" s="228"/>
      <c r="T128" s="229"/>
      <c r="U128" s="226"/>
      <c r="V128" s="230"/>
      <c r="W128" s="231"/>
      <c r="X128" s="229"/>
      <c r="Y128" s="226"/>
      <c r="Z128" s="227"/>
      <c r="AA128" s="232"/>
      <c r="AB128" s="229"/>
      <c r="AC128" s="226"/>
      <c r="AD128" s="230"/>
      <c r="AE128" s="231"/>
      <c r="AF128" s="229"/>
      <c r="AG128" s="226"/>
      <c r="AH128" s="227"/>
      <c r="AI128" s="155"/>
      <c r="AJ128" s="123"/>
      <c r="AK128" s="139"/>
      <c r="AL128" s="124"/>
      <c r="AM128" s="155">
        <f>VLOOKUP(C128,'9'!$B$2:$H$1187,3,FALSE)</f>
        <v>8.8749999999999996E-2</v>
      </c>
      <c r="AN128" s="123">
        <f>VLOOKUP(C128,'9'!$B$2:$H$1187,4,FALSE)</f>
        <v>25</v>
      </c>
      <c r="AO128" s="139">
        <f>VLOOKUP(AN128,Баллы!$A$2:$B$101,2)+AP128/2</f>
        <v>78.5</v>
      </c>
      <c r="AP128" s="124">
        <f>VLOOKUP(C128,'9'!$B$2:$H$1187,6,FALSE)</f>
        <v>25</v>
      </c>
      <c r="AQ128" s="122"/>
      <c r="AR128" s="123"/>
      <c r="AS128" s="139"/>
      <c r="AT128" s="124"/>
      <c r="AU128" s="122"/>
      <c r="AV128" s="123"/>
      <c r="AW128" s="139"/>
      <c r="AX128" s="124"/>
    </row>
    <row r="129" spans="1:50" ht="14.4" customHeight="1">
      <c r="A129" s="73">
        <f>IF(D129=0," ",RANK(D129,$D$3:$D$507,0))</f>
        <v>126</v>
      </c>
      <c r="B129" s="246">
        <v>127</v>
      </c>
      <c r="C129" s="162" t="s">
        <v>46</v>
      </c>
      <c r="D129" s="115">
        <f>I129+M129+Q129+U129+Y129+AC129+AG129+AK129+AO129+AW129+AS129</f>
        <v>78.5</v>
      </c>
      <c r="E129" s="115">
        <f>J129+N129+R129+V129+Z129+AD129+AH129+AL129+AP129+AX129+AT129</f>
        <v>5</v>
      </c>
      <c r="F129" s="119">
        <f>COUNTA(H129,L129,P129,T129,X129,AB129,AF129,AJ129,AN129,AV129,AR129)</f>
        <v>1</v>
      </c>
      <c r="G129" s="224"/>
      <c r="H129" s="229"/>
      <c r="I129" s="226"/>
      <c r="J129" s="227"/>
      <c r="K129" s="228"/>
      <c r="L129" s="229"/>
      <c r="M129" s="226"/>
      <c r="N129" s="230"/>
      <c r="O129" s="224"/>
      <c r="P129" s="229"/>
      <c r="Q129" s="226"/>
      <c r="R129" s="227"/>
      <c r="S129" s="228">
        <f>VLOOKUP(C129,'4'!$B$2:$I$1053,3,FALSE)</f>
        <v>1.3449074074074073E-2</v>
      </c>
      <c r="T129" s="229">
        <f>VLOOKUP(C129,'4'!$B$2:$I$1053,4,FALSE)</f>
        <v>15</v>
      </c>
      <c r="U129" s="226">
        <f>VLOOKUP(T129,Баллы!$A$2:$B$101,2)+V129/2</f>
        <v>78.5</v>
      </c>
      <c r="V129" s="230">
        <f>VLOOKUP(C129,'4'!$B$2:$I$1053,6,FALSE)</f>
        <v>5</v>
      </c>
      <c r="W129" s="231"/>
      <c r="X129" s="229"/>
      <c r="Y129" s="226"/>
      <c r="Z129" s="227"/>
      <c r="AA129" s="232"/>
      <c r="AB129" s="229"/>
      <c r="AC129" s="226"/>
      <c r="AD129" s="230"/>
      <c r="AE129" s="231"/>
      <c r="AF129" s="229"/>
      <c r="AG129" s="226"/>
      <c r="AH129" s="227"/>
      <c r="AI129" s="155"/>
      <c r="AJ129" s="123"/>
      <c r="AK129" s="139"/>
      <c r="AL129" s="124"/>
      <c r="AM129" s="155"/>
      <c r="AN129" s="123"/>
      <c r="AO129" s="139"/>
      <c r="AP129" s="124"/>
      <c r="AQ129" s="122"/>
      <c r="AR129" s="123"/>
      <c r="AS129" s="139"/>
      <c r="AT129" s="124"/>
      <c r="AU129" s="122"/>
      <c r="AV129" s="123"/>
      <c r="AW129" s="139"/>
      <c r="AX129" s="124"/>
    </row>
    <row r="130" spans="1:50" ht="14.4" customHeight="1">
      <c r="A130" s="73">
        <f>IF(D130=0," ",RANK(D130,$D$3:$D$507,0))</f>
        <v>128</v>
      </c>
      <c r="B130" s="246">
        <v>128</v>
      </c>
      <c r="C130" s="162" t="s">
        <v>1892</v>
      </c>
      <c r="D130" s="115">
        <f>I130+M130+Q130+U130+Y130+AC130+AG130+AK130+AO130+AW130+AS130</f>
        <v>78</v>
      </c>
      <c r="E130" s="115">
        <f>J130+N130+R130+V130+Z130+AD130+AH130+AL130+AP130+AX130+AT130</f>
        <v>20</v>
      </c>
      <c r="F130" s="119">
        <f>COUNTA(H130,L130,P130,T130,X130,AB130,AF130,AJ130,AN130,AV130,AR130)</f>
        <v>1</v>
      </c>
      <c r="G130" s="224"/>
      <c r="H130" s="229"/>
      <c r="I130" s="226"/>
      <c r="J130" s="227"/>
      <c r="K130" s="228"/>
      <c r="L130" s="229"/>
      <c r="M130" s="226"/>
      <c r="N130" s="230"/>
      <c r="O130" s="224"/>
      <c r="P130" s="229"/>
      <c r="Q130" s="226"/>
      <c r="R130" s="227"/>
      <c r="S130" s="228">
        <f>VLOOKUP(C130,'4'!$B$2:$I$1053,3,FALSE)</f>
        <v>6.9317129629629631E-2</v>
      </c>
      <c r="T130" s="225">
        <f>VLOOKUP(C130,'4'!$B$2:$I$1053,4,FALSE)</f>
        <v>23</v>
      </c>
      <c r="U130" s="226">
        <f>VLOOKUP(T130,Баллы!$A$2:$B$101,2)+V130/2</f>
        <v>78</v>
      </c>
      <c r="V130" s="230">
        <f>VLOOKUP(C130,'4'!$B$2:$I$1053,6,FALSE)</f>
        <v>20</v>
      </c>
      <c r="W130" s="231"/>
      <c r="X130" s="229"/>
      <c r="Y130" s="226"/>
      <c r="Z130" s="227"/>
      <c r="AA130" s="232"/>
      <c r="AB130" s="229"/>
      <c r="AC130" s="226"/>
      <c r="AD130" s="230"/>
      <c r="AE130" s="231"/>
      <c r="AF130" s="229"/>
      <c r="AG130" s="226"/>
      <c r="AH130" s="227"/>
      <c r="AI130" s="155"/>
      <c r="AJ130" s="123"/>
      <c r="AK130" s="139"/>
      <c r="AL130" s="124"/>
      <c r="AM130" s="155"/>
      <c r="AN130" s="123"/>
      <c r="AO130" s="139"/>
      <c r="AP130" s="124"/>
      <c r="AQ130" s="122"/>
      <c r="AR130" s="123"/>
      <c r="AS130" s="139"/>
      <c r="AT130" s="124"/>
      <c r="AU130" s="122"/>
      <c r="AV130" s="123"/>
      <c r="AW130" s="139"/>
      <c r="AX130" s="124"/>
    </row>
    <row r="131" spans="1:50" ht="14.4" customHeight="1">
      <c r="A131" s="73">
        <f>IF(D131=0," ",RANK(D131,$D$3:$D$507,0))</f>
        <v>128</v>
      </c>
      <c r="B131" s="246">
        <v>129</v>
      </c>
      <c r="C131" s="105" t="s">
        <v>1365</v>
      </c>
      <c r="D131" s="115">
        <f>I131+M131+Q131+U131+Y131+AC131+AG131+AK131+AO131+AW131+AS131</f>
        <v>78</v>
      </c>
      <c r="E131" s="115">
        <f>J131+N131+R131+V131+Z131+AD131+AH131+AL131+AP131+AX131+AT131</f>
        <v>10</v>
      </c>
      <c r="F131" s="119">
        <f>COUNTA(H131,L131,P131,T131,X131,AB131,AF131,AJ131,AN131,AV131,AR131)</f>
        <v>1</v>
      </c>
      <c r="G131" s="224"/>
      <c r="H131" s="229"/>
      <c r="I131" s="226"/>
      <c r="J131" s="227"/>
      <c r="K131" s="228"/>
      <c r="L131" s="229"/>
      <c r="M131" s="226"/>
      <c r="N131" s="230"/>
      <c r="O131" s="224"/>
      <c r="P131" s="229"/>
      <c r="Q131" s="226"/>
      <c r="R131" s="227"/>
      <c r="S131" s="228"/>
      <c r="T131" s="229"/>
      <c r="U131" s="226"/>
      <c r="V131" s="230"/>
      <c r="W131" s="231"/>
      <c r="X131" s="229"/>
      <c r="Y131" s="226"/>
      <c r="Z131" s="227"/>
      <c r="AA131" s="232">
        <f>VLOOKUP(C131,'6'!$B$8:$H$202,3,FALSE)</f>
        <v>3.712962962962963E-2</v>
      </c>
      <c r="AB131" s="229">
        <f>VLOOKUP(C131,'6'!$B$8:$H$202,4,FALSE)</f>
        <v>18</v>
      </c>
      <c r="AC131" s="226">
        <f>VLOOKUP(AB131,Баллы!$A$2:$B$101,2)+AD131/2</f>
        <v>78</v>
      </c>
      <c r="AD131" s="230">
        <f>VLOOKUP(C131,'6'!$B$8:$H$202,6,FALSE)</f>
        <v>10</v>
      </c>
      <c r="AE131" s="231"/>
      <c r="AF131" s="229"/>
      <c r="AG131" s="226"/>
      <c r="AH131" s="227"/>
      <c r="AI131" s="155"/>
      <c r="AJ131" s="123"/>
      <c r="AK131" s="139"/>
      <c r="AL131" s="124"/>
      <c r="AM131" s="155"/>
      <c r="AN131" s="123"/>
      <c r="AO131" s="139"/>
      <c r="AP131" s="124"/>
      <c r="AQ131" s="122"/>
      <c r="AR131" s="123"/>
      <c r="AS131" s="139"/>
      <c r="AT131" s="124"/>
      <c r="AU131" s="122"/>
      <c r="AV131" s="123"/>
      <c r="AW131" s="139"/>
      <c r="AX131" s="124"/>
    </row>
    <row r="132" spans="1:50" ht="14.4" customHeight="1">
      <c r="A132" s="73">
        <f>IF(D132=0," ",RANK(D132,$D$3:$D$507,0))</f>
        <v>128</v>
      </c>
      <c r="B132" s="246">
        <v>130</v>
      </c>
      <c r="C132" s="104" t="s">
        <v>6197</v>
      </c>
      <c r="D132" s="115">
        <f>I132+M132+Q132+U132+Y132+AC132+AG132+AK132+AO132+AW132+AS132</f>
        <v>78</v>
      </c>
      <c r="E132" s="115">
        <f>J132+N132+R132+V132+Z132+AD132+AH132+AL132+AP132+AX132+AT132</f>
        <v>8</v>
      </c>
      <c r="F132" s="119">
        <f>COUNTA(H132,L132,P132,T132,X132,AB132,AF132,AJ132,AN132,AV132,AR132)</f>
        <v>1</v>
      </c>
      <c r="G132" s="224"/>
      <c r="H132" s="229"/>
      <c r="I132" s="226"/>
      <c r="J132" s="227"/>
      <c r="K132" s="228"/>
      <c r="L132" s="229"/>
      <c r="M132" s="226"/>
      <c r="N132" s="230"/>
      <c r="O132" s="224"/>
      <c r="P132" s="229"/>
      <c r="Q132" s="226"/>
      <c r="R132" s="227"/>
      <c r="S132" s="228"/>
      <c r="T132" s="229"/>
      <c r="U132" s="226"/>
      <c r="V132" s="230"/>
      <c r="W132" s="231"/>
      <c r="X132" s="229"/>
      <c r="Y132" s="226"/>
      <c r="Z132" s="227"/>
      <c r="AA132" s="232"/>
      <c r="AB132" s="229"/>
      <c r="AC132" s="226"/>
      <c r="AD132" s="230"/>
      <c r="AE132" s="231"/>
      <c r="AF132" s="229"/>
      <c r="AG132" s="226"/>
      <c r="AH132" s="227"/>
      <c r="AI132" s="155"/>
      <c r="AJ132" s="123"/>
      <c r="AK132" s="139"/>
      <c r="AL132" s="124"/>
      <c r="AM132" s="155"/>
      <c r="AN132" s="123"/>
      <c r="AO132" s="139"/>
      <c r="AP132" s="124"/>
      <c r="AQ132" s="122"/>
      <c r="AR132" s="123"/>
      <c r="AS132" s="139"/>
      <c r="AT132" s="124"/>
      <c r="AU132" s="122">
        <f>VLOOKUP(C132,'11'!$B$9:$H$521,3,FALSE)</f>
        <v>2.9374999999999998E-2</v>
      </c>
      <c r="AV132" s="123">
        <f>VLOOKUP(C132,'11'!$B$9:$H$521,4,FALSE)</f>
        <v>17</v>
      </c>
      <c r="AW132" s="139">
        <f>VLOOKUP(AV132,Баллы!$A$2:$B$101,2)+AX132/2</f>
        <v>78</v>
      </c>
      <c r="AX132" s="124">
        <f>VLOOKUP(C132,'11'!$B$9:$H$521,6,FALSE)</f>
        <v>8</v>
      </c>
    </row>
    <row r="133" spans="1:50" ht="14.4" customHeight="1">
      <c r="A133" s="73">
        <f>IF(D133=0," ",RANK(D133,$D$3:$D$507,0))</f>
        <v>131</v>
      </c>
      <c r="B133" s="246">
        <v>131</v>
      </c>
      <c r="C133" s="159" t="s">
        <v>763</v>
      </c>
      <c r="D133" s="115">
        <f>I133+M133+Q133+U133+Y133+AC133+AG133+AK133+AO133+AW133+AS133</f>
        <v>77.5</v>
      </c>
      <c r="E133" s="115">
        <f>J133+N133+R133+V133+Z133+AD133+AH133+AL133+AP133+AX133+AT133</f>
        <v>5</v>
      </c>
      <c r="F133" s="119">
        <f>COUNTA(H133,L133,P133,T133,X133,AB133,AF133,AJ133,AN133,AV133,AR133)</f>
        <v>1</v>
      </c>
      <c r="G133" s="224"/>
      <c r="H133" s="229"/>
      <c r="I133" s="226"/>
      <c r="J133" s="227"/>
      <c r="K133" s="228">
        <f>VLOOKUP(C133,'2'!$B$101:$H$575,3,FALSE)</f>
        <v>1.8865740740740742E-2</v>
      </c>
      <c r="L133" s="229">
        <f>VLOOKUP(C133,'2'!$B$101:$H$575,4,FALSE)</f>
        <v>16</v>
      </c>
      <c r="M133" s="226">
        <f>VLOOKUP(L133,Баллы!$A$2:$B$101,2)+N133/2</f>
        <v>77.5</v>
      </c>
      <c r="N133" s="230">
        <f>VLOOKUP(C133,'2'!$B$101:$H$575,6,FALSE)</f>
        <v>5</v>
      </c>
      <c r="O133" s="224"/>
      <c r="P133" s="229"/>
      <c r="Q133" s="226"/>
      <c r="R133" s="227"/>
      <c r="S133" s="228"/>
      <c r="T133" s="229"/>
      <c r="U133" s="226"/>
      <c r="V133" s="230"/>
      <c r="W133" s="231"/>
      <c r="X133" s="229"/>
      <c r="Y133" s="226"/>
      <c r="Z133" s="227"/>
      <c r="AA133" s="232"/>
      <c r="AB133" s="229"/>
      <c r="AC133" s="226"/>
      <c r="AD133" s="230"/>
      <c r="AE133" s="231"/>
      <c r="AF133" s="229"/>
      <c r="AG133" s="226"/>
      <c r="AH133" s="227"/>
      <c r="AI133" s="155"/>
      <c r="AJ133" s="123"/>
      <c r="AK133" s="139"/>
      <c r="AL133" s="124"/>
      <c r="AM133" s="155"/>
      <c r="AN133" s="123"/>
      <c r="AO133" s="139"/>
      <c r="AP133" s="124"/>
      <c r="AQ133" s="122"/>
      <c r="AR133" s="123"/>
      <c r="AS133" s="139"/>
      <c r="AT133" s="124"/>
      <c r="AU133" s="122"/>
      <c r="AV133" s="123"/>
      <c r="AW133" s="139"/>
      <c r="AX133" s="124"/>
    </row>
    <row r="134" spans="1:50" ht="14.4" customHeight="1">
      <c r="A134" s="73">
        <f>IF(D134=0," ",RANK(D134,$D$3:$D$507,0))</f>
        <v>132</v>
      </c>
      <c r="B134" s="246">
        <v>132</v>
      </c>
      <c r="C134" s="283" t="s">
        <v>4550</v>
      </c>
      <c r="D134" s="115">
        <f>I134+M134+Q134+U134+Y134+AC134+AG134+AK134+AO134+AW134+AS134</f>
        <v>77</v>
      </c>
      <c r="E134" s="115">
        <f>J134+N134+R134+V134+Z134+AD134+AH134+AL134+AP134+AX134+AT134</f>
        <v>10</v>
      </c>
      <c r="F134" s="119">
        <f>COUNTA(H134,L134,P134,T134,X134,AB134,AF134,AJ134,AN134,AV134,AR134)</f>
        <v>1</v>
      </c>
      <c r="G134" s="224"/>
      <c r="H134" s="229"/>
      <c r="I134" s="226"/>
      <c r="J134" s="227"/>
      <c r="K134" s="228"/>
      <c r="L134" s="229"/>
      <c r="M134" s="226"/>
      <c r="N134" s="230"/>
      <c r="O134" s="224"/>
      <c r="P134" s="229"/>
      <c r="Q134" s="226"/>
      <c r="R134" s="227"/>
      <c r="S134" s="228"/>
      <c r="T134" s="229"/>
      <c r="U134" s="226"/>
      <c r="V134" s="230"/>
      <c r="W134" s="231"/>
      <c r="X134" s="229"/>
      <c r="Y134" s="226"/>
      <c r="Z134" s="227"/>
      <c r="AA134" s="232"/>
      <c r="AB134" s="229"/>
      <c r="AC134" s="226"/>
      <c r="AD134" s="230"/>
      <c r="AE134" s="231"/>
      <c r="AF134" s="229"/>
      <c r="AG134" s="226"/>
      <c r="AH134" s="227"/>
      <c r="AI134" s="155"/>
      <c r="AJ134" s="123"/>
      <c r="AK134" s="139"/>
      <c r="AL134" s="124"/>
      <c r="AM134" s="155">
        <f>VLOOKUP(C134,'9'!$B$2:$H$1187,3,FALSE)</f>
        <v>3.2581018518518516E-2</v>
      </c>
      <c r="AN134" s="123">
        <f>VLOOKUP(C134,'9'!$B$2:$H$1187,4,FALSE)</f>
        <v>19</v>
      </c>
      <c r="AO134" s="139">
        <f>VLOOKUP(AN134,Баллы!$A$2:$B$101,2)+AP134/2</f>
        <v>77</v>
      </c>
      <c r="AP134" s="124">
        <f>VLOOKUP(C134,'9'!$B$2:$H$1187,6,FALSE)</f>
        <v>10</v>
      </c>
      <c r="AQ134" s="122"/>
      <c r="AR134" s="123"/>
      <c r="AS134" s="139"/>
      <c r="AT134" s="124"/>
      <c r="AU134" s="122"/>
      <c r="AV134" s="123"/>
      <c r="AW134" s="139"/>
      <c r="AX134" s="124"/>
    </row>
    <row r="135" spans="1:50" ht="14.4" customHeight="1">
      <c r="A135" s="73">
        <f>IF(D135=0," ",RANK(D135,$D$3:$D$507,0))</f>
        <v>132</v>
      </c>
      <c r="B135" s="246">
        <v>133</v>
      </c>
      <c r="C135" s="104" t="s">
        <v>6198</v>
      </c>
      <c r="D135" s="115">
        <f>I135+M135+Q135+U135+Y135+AC135+AG135+AK135+AO135+AW135+AS135</f>
        <v>77</v>
      </c>
      <c r="E135" s="115">
        <f>J135+N135+R135+V135+Z135+AD135+AH135+AL135+AP135+AX135+AT135</f>
        <v>8</v>
      </c>
      <c r="F135" s="119">
        <f>COUNTA(H135,L135,P135,T135,X135,AB135,AF135,AJ135,AN135,AV135,AR135)</f>
        <v>1</v>
      </c>
      <c r="G135" s="224"/>
      <c r="H135" s="229"/>
      <c r="I135" s="226"/>
      <c r="J135" s="227"/>
      <c r="K135" s="228"/>
      <c r="L135" s="229"/>
      <c r="M135" s="226"/>
      <c r="N135" s="230"/>
      <c r="O135" s="224"/>
      <c r="P135" s="229"/>
      <c r="Q135" s="226"/>
      <c r="R135" s="227"/>
      <c r="S135" s="228"/>
      <c r="T135" s="229"/>
      <c r="U135" s="226"/>
      <c r="V135" s="230"/>
      <c r="W135" s="231"/>
      <c r="X135" s="229"/>
      <c r="Y135" s="226"/>
      <c r="Z135" s="227"/>
      <c r="AA135" s="232"/>
      <c r="AB135" s="229"/>
      <c r="AC135" s="226"/>
      <c r="AD135" s="230"/>
      <c r="AE135" s="231"/>
      <c r="AF135" s="229"/>
      <c r="AG135" s="226"/>
      <c r="AH135" s="227"/>
      <c r="AI135" s="155"/>
      <c r="AJ135" s="123"/>
      <c r="AK135" s="139"/>
      <c r="AL135" s="124"/>
      <c r="AM135" s="155"/>
      <c r="AN135" s="123"/>
      <c r="AO135" s="139"/>
      <c r="AP135" s="124"/>
      <c r="AQ135" s="122"/>
      <c r="AR135" s="123"/>
      <c r="AS135" s="139"/>
      <c r="AT135" s="124"/>
      <c r="AU135" s="122">
        <f>VLOOKUP(C135,'11'!$B$9:$H$521,3,FALSE)</f>
        <v>2.9710648148148149E-2</v>
      </c>
      <c r="AV135" s="123">
        <f>VLOOKUP(C135,'11'!$B$9:$H$521,4,FALSE)</f>
        <v>18</v>
      </c>
      <c r="AW135" s="139">
        <f>VLOOKUP(AV135,Баллы!$A$2:$B$101,2)+AX135/2</f>
        <v>77</v>
      </c>
      <c r="AX135" s="124">
        <f>VLOOKUP(C135,'11'!$B$9:$H$521,6,FALSE)</f>
        <v>8</v>
      </c>
    </row>
    <row r="136" spans="1:50" ht="14.4" customHeight="1">
      <c r="A136" s="73">
        <f>IF(D136=0," ",RANK(D136,$D$3:$D$507,0))</f>
        <v>134</v>
      </c>
      <c r="B136" s="246">
        <v>134</v>
      </c>
      <c r="C136" s="159" t="s">
        <v>576</v>
      </c>
      <c r="D136" s="115">
        <f>I136+M136+Q136+U136+Y136+AC136+AG136+AK136+AO136+AW136+AS136</f>
        <v>76</v>
      </c>
      <c r="E136" s="115">
        <f>J136+N136+R136+V136+Z136+AD136+AH136+AL136+AP136+AX136+AT136</f>
        <v>18</v>
      </c>
      <c r="F136" s="119">
        <f>COUNTA(H136,L136,P136,T136,X136,AB136,AF136,AJ136,AN136,AV136,AR136)</f>
        <v>2</v>
      </c>
      <c r="G136" s="224">
        <f>VLOOKUP(C136,'1'!$B$46:$H$384,3,FALSE)</f>
        <v>4.0289351851851847E-2</v>
      </c>
      <c r="H136" s="229">
        <f>VLOOKUP(C136,'1'!$B$46:$H$384,4,FALSE)</f>
        <v>83</v>
      </c>
      <c r="I136" s="226">
        <f>VLOOKUP(H136,Баллы!$A$2:$B$101,2)+J136/2</f>
        <v>13</v>
      </c>
      <c r="J136" s="227">
        <f>VLOOKUP(C136,'1'!$B$46:$H$384,6,FALSE)</f>
        <v>10</v>
      </c>
      <c r="K136" s="228"/>
      <c r="L136" s="229"/>
      <c r="M136" s="226"/>
      <c r="N136" s="230"/>
      <c r="O136" s="224"/>
      <c r="P136" s="229"/>
      <c r="Q136" s="226"/>
      <c r="R136" s="227"/>
      <c r="S136" s="228"/>
      <c r="T136" s="229"/>
      <c r="U136" s="226"/>
      <c r="V136" s="230"/>
      <c r="W136" s="231"/>
      <c r="X136" s="229"/>
      <c r="Y136" s="226"/>
      <c r="Z136" s="227"/>
      <c r="AA136" s="232"/>
      <c r="AB136" s="229"/>
      <c r="AC136" s="226"/>
      <c r="AD136" s="230"/>
      <c r="AE136" s="231"/>
      <c r="AF136" s="229"/>
      <c r="AG136" s="226"/>
      <c r="AH136" s="227"/>
      <c r="AI136" s="155"/>
      <c r="AJ136" s="123"/>
      <c r="AK136" s="139"/>
      <c r="AL136" s="124"/>
      <c r="AM136" s="155"/>
      <c r="AN136" s="123"/>
      <c r="AO136" s="139"/>
      <c r="AP136" s="124"/>
      <c r="AQ136" s="122"/>
      <c r="AR136" s="123"/>
      <c r="AS136" s="139"/>
      <c r="AT136" s="124"/>
      <c r="AU136" s="122">
        <f>VLOOKUP(C136,'11'!$B$9:$H$521,3,FALSE)</f>
        <v>3.3333333333333333E-2</v>
      </c>
      <c r="AV136" s="123">
        <f>VLOOKUP(C136,'11'!$B$9:$H$521,4,FALSE)</f>
        <v>32</v>
      </c>
      <c r="AW136" s="139">
        <f>VLOOKUP(AV136,Баллы!$A$2:$B$101,2)+AX136/2</f>
        <v>63</v>
      </c>
      <c r="AX136" s="124">
        <f>VLOOKUP(C136,'11'!$B$9:$H$521,6,FALSE)</f>
        <v>8</v>
      </c>
    </row>
    <row r="137" spans="1:50" ht="14.4" customHeight="1">
      <c r="A137" s="73">
        <f>IF(D137=0," ",RANK(D137,$D$3:$D$507,0))</f>
        <v>134</v>
      </c>
      <c r="B137" s="246">
        <v>135</v>
      </c>
      <c r="C137" s="108" t="s">
        <v>181</v>
      </c>
      <c r="D137" s="115">
        <f>I137+M137+Q137+U137+Y137+AC137+AG137+AK137+AO137+AW137+AS137</f>
        <v>76</v>
      </c>
      <c r="E137" s="115">
        <f>J137+N137+R137+V137+Z137+AD137+AH137+AL137+AP137+AX137+AT137</f>
        <v>10</v>
      </c>
      <c r="F137" s="119">
        <f>COUNTA(H137,L137,P137,T137,X137,AB137,AF137,AJ137,AN137,AV137,AR137)</f>
        <v>1</v>
      </c>
      <c r="G137" s="224"/>
      <c r="H137" s="229"/>
      <c r="I137" s="226"/>
      <c r="J137" s="227"/>
      <c r="K137" s="228"/>
      <c r="L137" s="229"/>
      <c r="M137" s="226"/>
      <c r="N137" s="230"/>
      <c r="O137" s="224"/>
      <c r="P137" s="229"/>
      <c r="Q137" s="226"/>
      <c r="R137" s="227"/>
      <c r="S137" s="228"/>
      <c r="T137" s="229"/>
      <c r="U137" s="226"/>
      <c r="V137" s="230"/>
      <c r="W137" s="231">
        <f>VLOOKUP(C137,'5'!$B$50:$H$423,3,FALSE)</f>
        <v>4.1435185185185179E-2</v>
      </c>
      <c r="X137" s="229">
        <f>VLOOKUP(C137,'5'!$B$50:$H$423,4,FALSE)</f>
        <v>20</v>
      </c>
      <c r="Y137" s="226">
        <f>VLOOKUP(X137,Баллы!$A$2:$B$101,2)+Z137/2</f>
        <v>76</v>
      </c>
      <c r="Z137" s="227">
        <f>VLOOKUP(C137,'5'!$B$50:$H$423,6,FALSE)</f>
        <v>10</v>
      </c>
      <c r="AA137" s="232"/>
      <c r="AB137" s="229"/>
      <c r="AC137" s="226"/>
      <c r="AD137" s="230"/>
      <c r="AE137" s="231"/>
      <c r="AF137" s="229"/>
      <c r="AG137" s="226"/>
      <c r="AH137" s="227"/>
      <c r="AI137" s="155"/>
      <c r="AJ137" s="123"/>
      <c r="AK137" s="139"/>
      <c r="AL137" s="124"/>
      <c r="AM137" s="155"/>
      <c r="AN137" s="123"/>
      <c r="AO137" s="139"/>
      <c r="AP137" s="124"/>
      <c r="AQ137" s="122"/>
      <c r="AR137" s="123"/>
      <c r="AS137" s="139"/>
      <c r="AT137" s="124"/>
      <c r="AU137" s="122"/>
      <c r="AV137" s="123"/>
      <c r="AW137" s="139"/>
      <c r="AX137" s="124"/>
    </row>
    <row r="138" spans="1:50" ht="14.4" customHeight="1">
      <c r="A138" s="73">
        <f>IF(D138=0," ",RANK(D138,$D$3:$D$507,0))</f>
        <v>136</v>
      </c>
      <c r="B138" s="246">
        <v>136</v>
      </c>
      <c r="C138" s="104" t="s">
        <v>6174</v>
      </c>
      <c r="D138" s="115">
        <f>I138+M138+Q138+U138+Y138+AC138+AG138+AK138+AO138+AW138+AS138</f>
        <v>75.5</v>
      </c>
      <c r="E138" s="115">
        <f>J138+N138+R138+V138+Z138+AD138+AH138+AL138+AP138+AX138+AT138</f>
        <v>31</v>
      </c>
      <c r="F138" s="119">
        <f>COUNTA(H138,L138,P138,T138,X138,AB138,AF138,AJ138,AN138,AV138,AR138)</f>
        <v>1</v>
      </c>
      <c r="G138" s="224"/>
      <c r="H138" s="229"/>
      <c r="I138" s="226"/>
      <c r="J138" s="227"/>
      <c r="K138" s="228"/>
      <c r="L138" s="229"/>
      <c r="M138" s="226"/>
      <c r="N138" s="230"/>
      <c r="O138" s="224"/>
      <c r="P138" s="229"/>
      <c r="Q138" s="226"/>
      <c r="R138" s="227"/>
      <c r="S138" s="228"/>
      <c r="T138" s="229"/>
      <c r="U138" s="226"/>
      <c r="V138" s="230"/>
      <c r="W138" s="231"/>
      <c r="X138" s="229"/>
      <c r="Y138" s="226"/>
      <c r="Z138" s="227"/>
      <c r="AA138" s="232"/>
      <c r="AB138" s="229"/>
      <c r="AC138" s="226"/>
      <c r="AD138" s="230"/>
      <c r="AE138" s="231"/>
      <c r="AF138" s="229"/>
      <c r="AG138" s="226"/>
      <c r="AH138" s="227"/>
      <c r="AI138" s="155"/>
      <c r="AJ138" s="123"/>
      <c r="AK138" s="139"/>
      <c r="AL138" s="124"/>
      <c r="AM138" s="155"/>
      <c r="AN138" s="123"/>
      <c r="AO138" s="139"/>
      <c r="AP138" s="124"/>
      <c r="AQ138" s="122"/>
      <c r="AR138" s="123"/>
      <c r="AS138" s="139"/>
      <c r="AT138" s="124"/>
      <c r="AU138" s="122">
        <f>VLOOKUP(C138,'11'!$B$9:$H$521,3,FALSE)</f>
        <v>0.1233912037037037</v>
      </c>
      <c r="AV138" s="123">
        <f>VLOOKUP(C138,'11'!$B$9:$H$521,4,FALSE)</f>
        <v>31</v>
      </c>
      <c r="AW138" s="139">
        <f>VLOOKUP(AV138,Баллы!$A$2:$B$101,2)+AX138/2</f>
        <v>75.5</v>
      </c>
      <c r="AX138" s="124">
        <f>VLOOKUP(C138,'11'!$B$9:$H$521,6,FALSE)</f>
        <v>31</v>
      </c>
    </row>
    <row r="139" spans="1:50" ht="14.4" customHeight="1">
      <c r="A139" s="73">
        <f>IF(D139=0," ",RANK(D139,$D$3:$D$507,0))</f>
        <v>137</v>
      </c>
      <c r="B139" s="246">
        <v>137</v>
      </c>
      <c r="C139" s="162" t="s">
        <v>2008</v>
      </c>
      <c r="D139" s="115">
        <f>I139+M139+Q139+U139+Y139+AC139+AG139+AK139+AO139+AW139+AS139</f>
        <v>75</v>
      </c>
      <c r="E139" s="115">
        <f>J139+N139+R139+V139+Z139+AD139+AH139+AL139+AP139+AX139+AT139</f>
        <v>10</v>
      </c>
      <c r="F139" s="119">
        <f>COUNTA(H139,L139,P139,T139,X139,AB139,AF139,AJ139,AN139,AV139,AR139)</f>
        <v>1</v>
      </c>
      <c r="G139" s="224"/>
      <c r="H139" s="229"/>
      <c r="I139" s="226"/>
      <c r="J139" s="227"/>
      <c r="K139" s="228"/>
      <c r="L139" s="229"/>
      <c r="M139" s="226"/>
      <c r="N139" s="230"/>
      <c r="O139" s="224"/>
      <c r="P139" s="229"/>
      <c r="Q139" s="226"/>
      <c r="R139" s="227"/>
      <c r="S139" s="228">
        <f>VLOOKUP(C139,'4'!$B$2:$I$1053,3,FALSE)</f>
        <v>3.2662037037037038E-2</v>
      </c>
      <c r="T139" s="229">
        <f>VLOOKUP(C139,'4'!$B$2:$I$1053,4,FALSE)</f>
        <v>21</v>
      </c>
      <c r="U139" s="226">
        <f>VLOOKUP(T139,Баллы!$A$2:$B$101,2)+V139/2</f>
        <v>75</v>
      </c>
      <c r="V139" s="230">
        <f>VLOOKUP(C139,'4'!$B$2:$I$1053,6,FALSE)</f>
        <v>10</v>
      </c>
      <c r="W139" s="231"/>
      <c r="X139" s="229"/>
      <c r="Y139" s="226"/>
      <c r="Z139" s="227"/>
      <c r="AA139" s="232"/>
      <c r="AB139" s="229"/>
      <c r="AC139" s="226"/>
      <c r="AD139" s="230"/>
      <c r="AE139" s="231"/>
      <c r="AF139" s="229"/>
      <c r="AG139" s="226"/>
      <c r="AH139" s="227"/>
      <c r="AI139" s="155"/>
      <c r="AJ139" s="123"/>
      <c r="AK139" s="139"/>
      <c r="AL139" s="124"/>
      <c r="AM139" s="155"/>
      <c r="AN139" s="123"/>
      <c r="AO139" s="139"/>
      <c r="AP139" s="124"/>
      <c r="AQ139" s="122"/>
      <c r="AR139" s="123"/>
      <c r="AS139" s="139"/>
      <c r="AT139" s="124"/>
      <c r="AU139" s="122"/>
      <c r="AV139" s="123"/>
      <c r="AW139" s="139"/>
      <c r="AX139" s="124"/>
    </row>
    <row r="140" spans="1:50" ht="14.4" customHeight="1">
      <c r="A140" s="73">
        <f>IF(D140=0," ",RANK(D140,$D$3:$D$507,0))</f>
        <v>137</v>
      </c>
      <c r="B140" s="246">
        <v>137</v>
      </c>
      <c r="C140" s="283" t="s">
        <v>4554</v>
      </c>
      <c r="D140" s="115">
        <f>I140+M140+Q140+U140+Y140+AC140+AG140+AK140+AO140+AW140+AS140</f>
        <v>75</v>
      </c>
      <c r="E140" s="115">
        <f>J140+N140+R140+V140+Z140+AD140+AH140+AL140+AP140+AX140+AT140</f>
        <v>10</v>
      </c>
      <c r="F140" s="119">
        <f>COUNTA(H140,L140,P140,T140,X140,AB140,AF140,AJ140,AN140,AV140,AR140)</f>
        <v>1</v>
      </c>
      <c r="G140" s="224"/>
      <c r="H140" s="229"/>
      <c r="I140" s="226"/>
      <c r="J140" s="227"/>
      <c r="K140" s="228"/>
      <c r="L140" s="229"/>
      <c r="M140" s="226"/>
      <c r="N140" s="230"/>
      <c r="O140" s="224"/>
      <c r="P140" s="229"/>
      <c r="Q140" s="226"/>
      <c r="R140" s="227"/>
      <c r="S140" s="228"/>
      <c r="T140" s="229"/>
      <c r="U140" s="226"/>
      <c r="V140" s="230"/>
      <c r="W140" s="231"/>
      <c r="X140" s="229"/>
      <c r="Y140" s="226"/>
      <c r="Z140" s="227"/>
      <c r="AA140" s="232"/>
      <c r="AB140" s="229"/>
      <c r="AC140" s="226"/>
      <c r="AD140" s="230"/>
      <c r="AE140" s="231"/>
      <c r="AF140" s="229"/>
      <c r="AG140" s="226"/>
      <c r="AH140" s="227"/>
      <c r="AI140" s="155"/>
      <c r="AJ140" s="123"/>
      <c r="AK140" s="139"/>
      <c r="AL140" s="124"/>
      <c r="AM140" s="155">
        <f>VLOOKUP(C140,'9'!$B$2:$H$1187,3,FALSE)</f>
        <v>3.2476851851851854E-2</v>
      </c>
      <c r="AN140" s="123">
        <f>VLOOKUP(C140,'9'!$B$2:$H$1187,4,FALSE)</f>
        <v>21</v>
      </c>
      <c r="AO140" s="139">
        <f>VLOOKUP(AN140,Баллы!$A$2:$B$101,2)+AP140/2</f>
        <v>75</v>
      </c>
      <c r="AP140" s="124">
        <f>VLOOKUP(C140,'9'!$B$2:$H$1187,6,FALSE)</f>
        <v>10</v>
      </c>
      <c r="AQ140" s="122"/>
      <c r="AR140" s="123"/>
      <c r="AS140" s="139"/>
      <c r="AT140" s="124"/>
      <c r="AU140" s="122"/>
      <c r="AV140" s="123"/>
      <c r="AW140" s="139"/>
      <c r="AX140" s="124"/>
    </row>
    <row r="141" spans="1:50" ht="14.4" customHeight="1">
      <c r="A141" s="73">
        <f>IF(D141=0," ",RANK(D141,$D$3:$D$507,0))</f>
        <v>137</v>
      </c>
      <c r="B141" s="246">
        <v>137</v>
      </c>
      <c r="C141" s="104" t="s">
        <v>6161</v>
      </c>
      <c r="D141" s="115">
        <f>I141+M141+Q141+U141+Y141+AC141+AG141+AK141+AO141+AW141+AS141</f>
        <v>75</v>
      </c>
      <c r="E141" s="115">
        <f>J141+N141+R141+V141+Z141+AD141+AH141+AL141+AP141+AX141+AT141</f>
        <v>10</v>
      </c>
      <c r="F141" s="119">
        <f>COUNTA(H141,L141,P141,T141,X141,AB141,AF141,AJ141,AN141,AV141,AR141)</f>
        <v>1</v>
      </c>
      <c r="G141" s="224"/>
      <c r="H141" s="229"/>
      <c r="I141" s="226"/>
      <c r="J141" s="227"/>
      <c r="K141" s="228"/>
      <c r="L141" s="229"/>
      <c r="M141" s="226"/>
      <c r="N141" s="230"/>
      <c r="O141" s="224"/>
      <c r="P141" s="229"/>
      <c r="Q141" s="226"/>
      <c r="R141" s="227"/>
      <c r="S141" s="228"/>
      <c r="T141" s="229"/>
      <c r="U141" s="226"/>
      <c r="V141" s="230"/>
      <c r="W141" s="231"/>
      <c r="X141" s="229"/>
      <c r="Y141" s="226"/>
      <c r="Z141" s="227"/>
      <c r="AA141" s="232"/>
      <c r="AB141" s="229"/>
      <c r="AC141" s="226"/>
      <c r="AD141" s="230"/>
      <c r="AE141" s="231"/>
      <c r="AF141" s="229"/>
      <c r="AG141" s="226"/>
      <c r="AH141" s="227"/>
      <c r="AI141" s="155"/>
      <c r="AJ141" s="123"/>
      <c r="AK141" s="139"/>
      <c r="AL141" s="124"/>
      <c r="AM141" s="155"/>
      <c r="AN141" s="123"/>
      <c r="AO141" s="139"/>
      <c r="AP141" s="124"/>
      <c r="AQ141" s="122">
        <f>VLOOKUP(C141,'10'!$B$8:$H$232,3,FALSE)</f>
        <v>3.951388888888889E-2</v>
      </c>
      <c r="AR141" s="123">
        <f>VLOOKUP(C141,'10'!$B$8:$H$232,4,FALSE)</f>
        <v>21</v>
      </c>
      <c r="AS141" s="139">
        <f>VLOOKUP(AR141,Баллы!$A$2:$B$101,2)+AT141/2</f>
        <v>75</v>
      </c>
      <c r="AT141" s="124">
        <f>VLOOKUP(C141,'10'!$B$8:$H$232,6,FALSE)</f>
        <v>10</v>
      </c>
      <c r="AU141" s="122"/>
      <c r="AV141" s="123"/>
      <c r="AW141" s="139"/>
      <c r="AX141" s="124"/>
    </row>
    <row r="142" spans="1:50" ht="14.4" customHeight="1">
      <c r="A142" s="73">
        <f>IF(D142=0," ",RANK(D142,$D$3:$D$507,0))</f>
        <v>140</v>
      </c>
      <c r="B142" s="246">
        <v>140</v>
      </c>
      <c r="C142" s="104" t="s">
        <v>6175</v>
      </c>
      <c r="D142" s="115">
        <f>I142+M142+Q142+U142+Y142+AC142+AG142+AK142+AO142+AW142+AS142</f>
        <v>74.5</v>
      </c>
      <c r="E142" s="115">
        <f>J142+N142+R142+V142+Z142+AD142+AH142+AL142+AP142+AX142+AT142</f>
        <v>31</v>
      </c>
      <c r="F142" s="119">
        <f>COUNTA(H142,L142,P142,T142,X142,AB142,AF142,AJ142,AN142,AV142,AR142)</f>
        <v>1</v>
      </c>
      <c r="G142" s="224"/>
      <c r="H142" s="229"/>
      <c r="I142" s="226"/>
      <c r="J142" s="227"/>
      <c r="K142" s="228"/>
      <c r="L142" s="229"/>
      <c r="M142" s="226"/>
      <c r="N142" s="230"/>
      <c r="O142" s="224"/>
      <c r="P142" s="229"/>
      <c r="Q142" s="226"/>
      <c r="R142" s="227"/>
      <c r="S142" s="228"/>
      <c r="T142" s="229"/>
      <c r="U142" s="226"/>
      <c r="V142" s="230"/>
      <c r="W142" s="231"/>
      <c r="X142" s="229"/>
      <c r="Y142" s="226"/>
      <c r="Z142" s="227"/>
      <c r="AA142" s="232"/>
      <c r="AB142" s="229"/>
      <c r="AC142" s="226"/>
      <c r="AD142" s="230"/>
      <c r="AE142" s="231"/>
      <c r="AF142" s="229"/>
      <c r="AG142" s="226"/>
      <c r="AH142" s="227"/>
      <c r="AI142" s="155"/>
      <c r="AJ142" s="123"/>
      <c r="AK142" s="139"/>
      <c r="AL142" s="124"/>
      <c r="AM142" s="155"/>
      <c r="AN142" s="123"/>
      <c r="AO142" s="139"/>
      <c r="AP142" s="124"/>
      <c r="AQ142" s="122"/>
      <c r="AR142" s="123"/>
      <c r="AS142" s="139"/>
      <c r="AT142" s="124"/>
      <c r="AU142" s="122">
        <f>VLOOKUP(C142,'11'!$B$9:$H$521,3,FALSE)</f>
        <v>0.12552083333333333</v>
      </c>
      <c r="AV142" s="123">
        <f>VLOOKUP(C142,'11'!$B$9:$H$521,4,FALSE)</f>
        <v>32</v>
      </c>
      <c r="AW142" s="139">
        <f>VLOOKUP(AV142,Баллы!$A$2:$B$101,2)+AX142/2</f>
        <v>74.5</v>
      </c>
      <c r="AX142" s="124">
        <f>VLOOKUP(C142,'11'!$B$9:$H$521,6,FALSE)</f>
        <v>31</v>
      </c>
    </row>
    <row r="143" spans="1:50" ht="14.4" customHeight="1">
      <c r="A143" s="73">
        <f>IF(D143=0," ",RANK(D143,$D$3:$D$507,0))</f>
        <v>140</v>
      </c>
      <c r="B143" s="246">
        <v>141</v>
      </c>
      <c r="C143" s="108" t="s">
        <v>1185</v>
      </c>
      <c r="D143" s="115">
        <f>I143+M143+Q143+U143+Y143+AC143+AG143+AK143+AO143+AW143+AS143</f>
        <v>74.5</v>
      </c>
      <c r="E143" s="115">
        <f>J143+N143+R143+V143+Z143+AD143+AH143+AL143+AP143+AX143+AT143</f>
        <v>25</v>
      </c>
      <c r="F143" s="119">
        <f>COUNTA(H143,L143,P143,T143,X143,AB143,AF143,AJ143,AN143,AV143,AR143)</f>
        <v>1</v>
      </c>
      <c r="G143" s="224"/>
      <c r="H143" s="229"/>
      <c r="I143" s="226"/>
      <c r="J143" s="227"/>
      <c r="K143" s="228"/>
      <c r="L143" s="229"/>
      <c r="M143" s="226"/>
      <c r="N143" s="230"/>
      <c r="O143" s="224"/>
      <c r="P143" s="229"/>
      <c r="Q143" s="226"/>
      <c r="R143" s="227"/>
      <c r="S143" s="228"/>
      <c r="T143" s="229"/>
      <c r="U143" s="226"/>
      <c r="V143" s="230"/>
      <c r="W143" s="231">
        <f>VLOOKUP(C143,'5'!$B$50:$H$423,3,FALSE)</f>
        <v>0.1122337962962963</v>
      </c>
      <c r="X143" s="229">
        <f>VLOOKUP(C143,'5'!$B$50:$H$423,4,FALSE)</f>
        <v>29</v>
      </c>
      <c r="Y143" s="226">
        <f>VLOOKUP(X143,Баллы!$A$2:$B$101,2)+Z143/2</f>
        <v>74.5</v>
      </c>
      <c r="Z143" s="227">
        <f>VLOOKUP(C143,'5'!$B$50:$H$423,6,FALSE)</f>
        <v>25</v>
      </c>
      <c r="AA143" s="232"/>
      <c r="AB143" s="229"/>
      <c r="AC143" s="226"/>
      <c r="AD143" s="230"/>
      <c r="AE143" s="231"/>
      <c r="AF143" s="229"/>
      <c r="AG143" s="226"/>
      <c r="AH143" s="227"/>
      <c r="AI143" s="155"/>
      <c r="AJ143" s="123"/>
      <c r="AK143" s="139"/>
      <c r="AL143" s="124"/>
      <c r="AM143" s="155"/>
      <c r="AN143" s="123"/>
      <c r="AO143" s="139"/>
      <c r="AP143" s="124"/>
      <c r="AQ143" s="122"/>
      <c r="AR143" s="123"/>
      <c r="AS143" s="139"/>
      <c r="AT143" s="124"/>
      <c r="AU143" s="122"/>
      <c r="AV143" s="123"/>
      <c r="AW143" s="139"/>
      <c r="AX143" s="124"/>
    </row>
    <row r="144" spans="1:50" ht="14.4" customHeight="1">
      <c r="A144" s="73">
        <f>IF(D144=0," ",RANK(D144,$D$3:$D$507,0))</f>
        <v>140</v>
      </c>
      <c r="B144" s="246">
        <v>142</v>
      </c>
      <c r="C144" s="162" t="s">
        <v>1737</v>
      </c>
      <c r="D144" s="115">
        <f>I144+M144+Q144+U144+Y144+AC144+AG144+AK144+AO144+AW144+AS144</f>
        <v>74.5</v>
      </c>
      <c r="E144" s="115">
        <f>J144+N144+R144+V144+Z144+AD144+AH144+AL144+AP144+AX144+AT144</f>
        <v>5</v>
      </c>
      <c r="F144" s="119">
        <f>COUNTA(H144,L144,P144,T144,X144,AB144,AF144,AJ144,AN144,AV144,AR144)</f>
        <v>1</v>
      </c>
      <c r="G144" s="224"/>
      <c r="H144" s="229"/>
      <c r="I144" s="226"/>
      <c r="J144" s="227"/>
      <c r="K144" s="228"/>
      <c r="L144" s="229"/>
      <c r="M144" s="226"/>
      <c r="N144" s="230"/>
      <c r="O144" s="224"/>
      <c r="P144" s="229"/>
      <c r="Q144" s="226"/>
      <c r="R144" s="227"/>
      <c r="S144" s="228">
        <f>VLOOKUP(C144,'4'!$B$2:$I$1053,3,FALSE)</f>
        <v>1.3773148148148149E-2</v>
      </c>
      <c r="T144" s="229">
        <f>VLOOKUP(C144,'4'!$B$2:$I$1053,4,FALSE)</f>
        <v>19</v>
      </c>
      <c r="U144" s="226">
        <f>VLOOKUP(T144,Баллы!$A$2:$B$101,2)+V144/2</f>
        <v>74.5</v>
      </c>
      <c r="V144" s="230">
        <f>VLOOKUP(C144,'4'!$B$2:$I$1053,6,FALSE)</f>
        <v>5</v>
      </c>
      <c r="W144" s="231"/>
      <c r="X144" s="229"/>
      <c r="Y144" s="226"/>
      <c r="Z144" s="227"/>
      <c r="AA144" s="232"/>
      <c r="AB144" s="229"/>
      <c r="AC144" s="226"/>
      <c r="AD144" s="230"/>
      <c r="AE144" s="231"/>
      <c r="AF144" s="229"/>
      <c r="AG144" s="226"/>
      <c r="AH144" s="227"/>
      <c r="AI144" s="155"/>
      <c r="AJ144" s="123"/>
      <c r="AK144" s="139"/>
      <c r="AL144" s="124"/>
      <c r="AM144" s="155"/>
      <c r="AN144" s="123"/>
      <c r="AO144" s="139"/>
      <c r="AP144" s="124"/>
      <c r="AQ144" s="122"/>
      <c r="AR144" s="123"/>
      <c r="AS144" s="139"/>
      <c r="AT144" s="124"/>
      <c r="AU144" s="122"/>
      <c r="AV144" s="123"/>
      <c r="AW144" s="139"/>
      <c r="AX144" s="124"/>
    </row>
    <row r="145" spans="1:50" ht="14.4" customHeight="1">
      <c r="A145" s="73">
        <f>IF(D145=0," ",RANK(D145,$D$3:$D$507,0))</f>
        <v>143</v>
      </c>
      <c r="B145" s="246">
        <v>143</v>
      </c>
      <c r="C145" s="159" t="s">
        <v>1000</v>
      </c>
      <c r="D145" s="115">
        <f>I145+M145+Q145+U145+Y145+AC145+AG145+AK145+AO145+AW145+AS145</f>
        <v>74</v>
      </c>
      <c r="E145" s="115">
        <f>J145+N145+R145+V145+Z145+AD145+AH145+AL145+AP145+AX145+AT145</f>
        <v>30</v>
      </c>
      <c r="F145" s="119">
        <f>COUNTA(H145,L145,P145,T145,X145,AB145,AF145,AJ145,AN145,AV145,AR145)</f>
        <v>1</v>
      </c>
      <c r="G145" s="224"/>
      <c r="H145" s="229"/>
      <c r="I145" s="226"/>
      <c r="J145" s="227"/>
      <c r="K145" s="228">
        <f>VLOOKUP(C145,'2'!$B$101:$H$575,3,FALSE)</f>
        <v>0.12740740740740741</v>
      </c>
      <c r="L145" s="229">
        <f>VLOOKUP(C145,'2'!$B$101:$H$575,4,FALSE)</f>
        <v>32</v>
      </c>
      <c r="M145" s="226">
        <f>VLOOKUP(L145,Баллы!$A$2:$B$101,2)+N145/2</f>
        <v>74</v>
      </c>
      <c r="N145" s="230">
        <f>VLOOKUP(C145,'2'!$B$101:$H$575,6,FALSE)</f>
        <v>30</v>
      </c>
      <c r="O145" s="224"/>
      <c r="P145" s="229"/>
      <c r="Q145" s="226"/>
      <c r="R145" s="227"/>
      <c r="S145" s="228"/>
      <c r="T145" s="229"/>
      <c r="U145" s="226"/>
      <c r="V145" s="230"/>
      <c r="W145" s="231"/>
      <c r="X145" s="229"/>
      <c r="Y145" s="226"/>
      <c r="Z145" s="227"/>
      <c r="AA145" s="232"/>
      <c r="AB145" s="229"/>
      <c r="AC145" s="226"/>
      <c r="AD145" s="230"/>
      <c r="AE145" s="231"/>
      <c r="AF145" s="229"/>
      <c r="AG145" s="226"/>
      <c r="AH145" s="227"/>
      <c r="AI145" s="155"/>
      <c r="AJ145" s="123"/>
      <c r="AK145" s="139"/>
      <c r="AL145" s="124"/>
      <c r="AM145" s="155"/>
      <c r="AN145" s="123"/>
      <c r="AO145" s="139"/>
      <c r="AP145" s="124"/>
      <c r="AQ145" s="122"/>
      <c r="AR145" s="123"/>
      <c r="AS145" s="139"/>
      <c r="AT145" s="124"/>
      <c r="AU145" s="122"/>
      <c r="AV145" s="123"/>
      <c r="AW145" s="139"/>
      <c r="AX145" s="124"/>
    </row>
    <row r="146" spans="1:50" ht="14.4" customHeight="1">
      <c r="A146" s="73">
        <f>IF(D146=0," ",RANK(D146,$D$3:$D$507,0))</f>
        <v>144</v>
      </c>
      <c r="B146" s="246">
        <v>144</v>
      </c>
      <c r="C146" s="159" t="s">
        <v>766</v>
      </c>
      <c r="D146" s="115">
        <f>I146+M146+Q146+U146+Y146+AC146+AG146+AK146+AO146+AW146+AS146</f>
        <v>73.5</v>
      </c>
      <c r="E146" s="115">
        <f>J146+N146+R146+V146+Z146+AD146+AH146+AL146+AP146+AX146+AT146</f>
        <v>5</v>
      </c>
      <c r="F146" s="119">
        <f>COUNTA(H146,L146,P146,T146,X146,AB146,AF146,AJ146,AN146,AV146,AR146)</f>
        <v>1</v>
      </c>
      <c r="G146" s="224"/>
      <c r="H146" s="229"/>
      <c r="I146" s="226"/>
      <c r="J146" s="227"/>
      <c r="K146" s="228">
        <f>VLOOKUP(C146,'2'!$B$101:$H$575,3,FALSE)</f>
        <v>1.9490740740740743E-2</v>
      </c>
      <c r="L146" s="229">
        <f>VLOOKUP(C146,'2'!$B$101:$H$575,4,FALSE)</f>
        <v>20</v>
      </c>
      <c r="M146" s="226">
        <f>VLOOKUP(L146,Баллы!$A$2:$B$101,2)+N146/2</f>
        <v>73.5</v>
      </c>
      <c r="N146" s="230">
        <f>VLOOKUP(C146,'2'!$B$101:$H$575,6,FALSE)</f>
        <v>5</v>
      </c>
      <c r="O146" s="224"/>
      <c r="P146" s="229"/>
      <c r="Q146" s="226"/>
      <c r="R146" s="227"/>
      <c r="S146" s="228"/>
      <c r="T146" s="229"/>
      <c r="U146" s="226"/>
      <c r="V146" s="230"/>
      <c r="W146" s="231"/>
      <c r="X146" s="229"/>
      <c r="Y146" s="226"/>
      <c r="Z146" s="227"/>
      <c r="AA146" s="232"/>
      <c r="AB146" s="229"/>
      <c r="AC146" s="226"/>
      <c r="AD146" s="230"/>
      <c r="AE146" s="231"/>
      <c r="AF146" s="229"/>
      <c r="AG146" s="226"/>
      <c r="AH146" s="227"/>
      <c r="AI146" s="155"/>
      <c r="AJ146" s="123"/>
      <c r="AK146" s="139"/>
      <c r="AL146" s="124"/>
      <c r="AM146" s="155"/>
      <c r="AN146" s="123"/>
      <c r="AO146" s="139"/>
      <c r="AP146" s="124"/>
      <c r="AQ146" s="122"/>
      <c r="AR146" s="123"/>
      <c r="AS146" s="139"/>
      <c r="AT146" s="124"/>
      <c r="AU146" s="122"/>
      <c r="AV146" s="123"/>
      <c r="AW146" s="139"/>
      <c r="AX146" s="124"/>
    </row>
    <row r="147" spans="1:50" ht="14.4" customHeight="1">
      <c r="A147" s="73">
        <f>IF(D147=0," ",RANK(D147,$D$3:$D$507,0))</f>
        <v>144</v>
      </c>
      <c r="B147" s="246">
        <v>144</v>
      </c>
      <c r="C147" s="162" t="s">
        <v>1862</v>
      </c>
      <c r="D147" s="115">
        <f>I147+M147+Q147+U147+Y147+AC147+AG147+AK147+AO147+AW147+AS147</f>
        <v>73.5</v>
      </c>
      <c r="E147" s="115">
        <f>J147+N147+R147+V147+Z147+AD147+AH147+AL147+AP147+AX147+AT147</f>
        <v>5</v>
      </c>
      <c r="F147" s="119">
        <f>COUNTA(H147,L147,P147,T147,X147,AB147,AF147,AJ147,AN147,AV147,AR147)</f>
        <v>1</v>
      </c>
      <c r="G147" s="224"/>
      <c r="H147" s="229"/>
      <c r="I147" s="226"/>
      <c r="J147" s="227"/>
      <c r="K147" s="228"/>
      <c r="L147" s="229"/>
      <c r="M147" s="226"/>
      <c r="N147" s="230"/>
      <c r="O147" s="224"/>
      <c r="P147" s="229"/>
      <c r="Q147" s="226"/>
      <c r="R147" s="227"/>
      <c r="S147" s="228">
        <f>VLOOKUP(C147,'4'!$B$2:$I$1053,3,FALSE)</f>
        <v>1.3773148148148149E-2</v>
      </c>
      <c r="T147" s="229">
        <f>VLOOKUP(C147,'4'!$B$2:$I$1053,4,FALSE)</f>
        <v>20</v>
      </c>
      <c r="U147" s="226">
        <f>VLOOKUP(T147,Баллы!$A$2:$B$101,2)+V147/2</f>
        <v>73.5</v>
      </c>
      <c r="V147" s="230">
        <f>VLOOKUP(C147,'4'!$B$2:$I$1053,6,FALSE)</f>
        <v>5</v>
      </c>
      <c r="W147" s="231"/>
      <c r="X147" s="229"/>
      <c r="Y147" s="226"/>
      <c r="Z147" s="227"/>
      <c r="AA147" s="232"/>
      <c r="AB147" s="229"/>
      <c r="AC147" s="226"/>
      <c r="AD147" s="230"/>
      <c r="AE147" s="231"/>
      <c r="AF147" s="229"/>
      <c r="AG147" s="226"/>
      <c r="AH147" s="227"/>
      <c r="AI147" s="155"/>
      <c r="AJ147" s="123"/>
      <c r="AK147" s="139"/>
      <c r="AL147" s="124"/>
      <c r="AM147" s="155"/>
      <c r="AN147" s="123"/>
      <c r="AO147" s="139"/>
      <c r="AP147" s="124"/>
      <c r="AQ147" s="122"/>
      <c r="AR147" s="123"/>
      <c r="AS147" s="139"/>
      <c r="AT147" s="124"/>
      <c r="AU147" s="122"/>
      <c r="AV147" s="123"/>
      <c r="AW147" s="139"/>
      <c r="AX147" s="124"/>
    </row>
    <row r="148" spans="1:50" ht="14.4" customHeight="1">
      <c r="A148" s="73">
        <f>IF(D148=0," ",RANK(D148,$D$3:$D$507,0))</f>
        <v>146</v>
      </c>
      <c r="B148" s="246">
        <v>146</v>
      </c>
      <c r="C148" s="108" t="s">
        <v>1203</v>
      </c>
      <c r="D148" s="115">
        <f>I148+M148+Q148+U148+Y148+AC148+AG148+AK148+AO148+AW148+AS148</f>
        <v>73</v>
      </c>
      <c r="E148" s="115">
        <f>J148+N148+R148+V148+Z148+AD148+AH148+AL148+AP148+AX148+AT148</f>
        <v>56</v>
      </c>
      <c r="F148" s="119">
        <f>COUNTA(H148,L148,P148,T148,X148,AB148,AF148,AJ148,AN148,AV148,AR148)</f>
        <v>2</v>
      </c>
      <c r="G148" s="224"/>
      <c r="H148" s="229"/>
      <c r="I148" s="226"/>
      <c r="J148" s="227"/>
      <c r="K148" s="228"/>
      <c r="L148" s="229"/>
      <c r="M148" s="226"/>
      <c r="N148" s="230"/>
      <c r="O148" s="224"/>
      <c r="P148" s="229"/>
      <c r="Q148" s="226"/>
      <c r="R148" s="227"/>
      <c r="S148" s="228"/>
      <c r="T148" s="229"/>
      <c r="U148" s="226"/>
      <c r="V148" s="230"/>
      <c r="W148" s="231">
        <f>VLOOKUP(C148,'5'!$B$50:$H$423,3,FALSE)</f>
        <v>0.15253472222222222</v>
      </c>
      <c r="X148" s="229">
        <f>VLOOKUP(C148,'5'!$B$50:$H$423,4,FALSE)</f>
        <v>76</v>
      </c>
      <c r="Y148" s="226">
        <f>VLOOKUP(X148,Баллы!$A$2:$B$101,2)+Z148/2</f>
        <v>27.5</v>
      </c>
      <c r="Z148" s="227">
        <f>VLOOKUP(C148,'5'!$B$50:$H$423,6,FALSE)</f>
        <v>25</v>
      </c>
      <c r="AA148" s="232"/>
      <c r="AB148" s="229"/>
      <c r="AC148" s="226"/>
      <c r="AD148" s="230"/>
      <c r="AE148" s="231"/>
      <c r="AF148" s="229"/>
      <c r="AG148" s="226"/>
      <c r="AH148" s="227"/>
      <c r="AI148" s="155"/>
      <c r="AJ148" s="123"/>
      <c r="AK148" s="139"/>
      <c r="AL148" s="124"/>
      <c r="AM148" s="155"/>
      <c r="AN148" s="123"/>
      <c r="AO148" s="139"/>
      <c r="AP148" s="124"/>
      <c r="AQ148" s="122"/>
      <c r="AR148" s="123"/>
      <c r="AS148" s="139"/>
      <c r="AT148" s="124"/>
      <c r="AU148" s="122">
        <f>VLOOKUP(C148,'11'!$B$9:$H$521,3,FALSE)</f>
        <v>0.15081018518518519</v>
      </c>
      <c r="AV148" s="123">
        <f>VLOOKUP(C148,'11'!$B$9:$H$521,4,FALSE)</f>
        <v>61</v>
      </c>
      <c r="AW148" s="139">
        <f>VLOOKUP(AV148,Баллы!$A$2:$B$101,2)+AX148/2</f>
        <v>45.5</v>
      </c>
      <c r="AX148" s="124">
        <f>VLOOKUP(C148,'11'!$B$9:$H$521,6,FALSE)</f>
        <v>31</v>
      </c>
    </row>
    <row r="149" spans="1:50" ht="14.4" customHeight="1">
      <c r="A149" s="73">
        <f>IF(D149=0," ",RANK(D149,$D$3:$D$507,0))</f>
        <v>146</v>
      </c>
      <c r="B149" s="246">
        <v>147</v>
      </c>
      <c r="C149" s="108" t="s">
        <v>1130</v>
      </c>
      <c r="D149" s="115">
        <f>I149+M149+Q149+U149+Y149+AC149+AG149+AK149+AO149+AW149+AS149</f>
        <v>73</v>
      </c>
      <c r="E149" s="115">
        <f>J149+N149+R149+V149+Z149+AD149+AH149+AL149+AP149+AX149+AT149</f>
        <v>10</v>
      </c>
      <c r="F149" s="119">
        <f>COUNTA(H149,L149,P149,T149,X149,AB149,AF149,AJ149,AN149,AV149,AR149)</f>
        <v>1</v>
      </c>
      <c r="G149" s="224"/>
      <c r="H149" s="229"/>
      <c r="I149" s="226"/>
      <c r="J149" s="227"/>
      <c r="K149" s="228"/>
      <c r="L149" s="229"/>
      <c r="M149" s="226"/>
      <c r="N149" s="230"/>
      <c r="O149" s="224"/>
      <c r="P149" s="229"/>
      <c r="Q149" s="226"/>
      <c r="R149" s="227"/>
      <c r="S149" s="228"/>
      <c r="T149" s="229"/>
      <c r="U149" s="226"/>
      <c r="V149" s="230"/>
      <c r="W149" s="231">
        <f>VLOOKUP(C149,'5'!$B$50:$H$423,3,FALSE)</f>
        <v>4.2094907407407407E-2</v>
      </c>
      <c r="X149" s="229">
        <f>VLOOKUP(C149,'5'!$B$50:$H$423,4,FALSE)</f>
        <v>23</v>
      </c>
      <c r="Y149" s="226">
        <f>VLOOKUP(X149,Баллы!$A$2:$B$101,2)+Z149/2</f>
        <v>73</v>
      </c>
      <c r="Z149" s="227">
        <f>VLOOKUP(C149,'5'!$B$50:$H$423,6,FALSE)</f>
        <v>10</v>
      </c>
      <c r="AA149" s="232"/>
      <c r="AB149" s="229"/>
      <c r="AC149" s="226"/>
      <c r="AD149" s="230"/>
      <c r="AE149" s="231"/>
      <c r="AF149" s="229"/>
      <c r="AG149" s="226"/>
      <c r="AH149" s="227"/>
      <c r="AI149" s="155"/>
      <c r="AJ149" s="123"/>
      <c r="AK149" s="139"/>
      <c r="AL149" s="124"/>
      <c r="AM149" s="155"/>
      <c r="AN149" s="123"/>
      <c r="AO149" s="139"/>
      <c r="AP149" s="124"/>
      <c r="AQ149" s="122"/>
      <c r="AR149" s="123"/>
      <c r="AS149" s="139"/>
      <c r="AT149" s="124"/>
      <c r="AU149" s="122"/>
      <c r="AV149" s="123"/>
      <c r="AW149" s="139"/>
      <c r="AX149" s="124"/>
    </row>
    <row r="150" spans="1:50" ht="14.4" customHeight="1">
      <c r="A150" s="73">
        <f>IF(D150=0," ",RANK(D150,$D$3:$D$507,0))</f>
        <v>146</v>
      </c>
      <c r="B150" s="246">
        <v>147</v>
      </c>
      <c r="C150" s="283" t="s">
        <v>4558</v>
      </c>
      <c r="D150" s="115">
        <f>I150+M150+Q150+U150+Y150+AC150+AG150+AK150+AO150+AW150+AS150</f>
        <v>73</v>
      </c>
      <c r="E150" s="115">
        <f>J150+N150+R150+V150+Z150+AD150+AH150+AL150+AP150+AX150+AT150</f>
        <v>10</v>
      </c>
      <c r="F150" s="119">
        <f>COUNTA(H150,L150,P150,T150,X150,AB150,AF150,AJ150,AN150,AV150,AR150)</f>
        <v>1</v>
      </c>
      <c r="G150" s="224"/>
      <c r="H150" s="229"/>
      <c r="I150" s="226"/>
      <c r="J150" s="227"/>
      <c r="K150" s="228"/>
      <c r="L150" s="229"/>
      <c r="M150" s="226"/>
      <c r="N150" s="230"/>
      <c r="O150" s="224"/>
      <c r="P150" s="229"/>
      <c r="Q150" s="226"/>
      <c r="R150" s="227"/>
      <c r="S150" s="228"/>
      <c r="T150" s="229"/>
      <c r="U150" s="226"/>
      <c r="V150" s="230"/>
      <c r="W150" s="231"/>
      <c r="X150" s="229"/>
      <c r="Y150" s="226"/>
      <c r="Z150" s="227"/>
      <c r="AA150" s="232"/>
      <c r="AB150" s="229"/>
      <c r="AC150" s="226"/>
      <c r="AD150" s="230"/>
      <c r="AE150" s="231"/>
      <c r="AF150" s="229"/>
      <c r="AG150" s="226"/>
      <c r="AH150" s="227"/>
      <c r="AI150" s="155"/>
      <c r="AJ150" s="123"/>
      <c r="AK150" s="139"/>
      <c r="AL150" s="124"/>
      <c r="AM150" s="155">
        <f>VLOOKUP(C150,'9'!$B$2:$H$1187,3,FALSE)</f>
        <v>3.2719907407407406E-2</v>
      </c>
      <c r="AN150" s="123">
        <f>VLOOKUP(C150,'9'!$B$2:$H$1187,4,FALSE)</f>
        <v>23</v>
      </c>
      <c r="AO150" s="139">
        <f>VLOOKUP(AN150,Баллы!$A$2:$B$101,2)+AP150/2</f>
        <v>73</v>
      </c>
      <c r="AP150" s="124">
        <f>VLOOKUP(C150,'9'!$B$2:$H$1187,6,FALSE)</f>
        <v>10</v>
      </c>
      <c r="AQ150" s="122"/>
      <c r="AR150" s="123"/>
      <c r="AS150" s="139"/>
      <c r="AT150" s="124"/>
      <c r="AU150" s="122"/>
      <c r="AV150" s="123"/>
      <c r="AW150" s="139"/>
      <c r="AX150" s="124"/>
    </row>
    <row r="151" spans="1:50" ht="14.4" customHeight="1">
      <c r="A151" s="73">
        <f>IF(D151=0," ",RANK(D151,$D$3:$D$507,0))</f>
        <v>149</v>
      </c>
      <c r="B151" s="246">
        <v>149</v>
      </c>
      <c r="C151" s="104" t="s">
        <v>6176</v>
      </c>
      <c r="D151" s="115">
        <f>I151+M151+Q151+U151+Y151+AC151+AG151+AK151+AO151+AW151+AS151</f>
        <v>72.5</v>
      </c>
      <c r="E151" s="115">
        <f>J151+N151+R151+V151+Z151+AD151+AH151+AL151+AP151+AX151+AT151</f>
        <v>31</v>
      </c>
      <c r="F151" s="119">
        <f>COUNTA(H151,L151,P151,T151,X151,AB151,AF151,AJ151,AN151,AV151,AR151)</f>
        <v>1</v>
      </c>
      <c r="G151" s="224"/>
      <c r="H151" s="229"/>
      <c r="I151" s="226"/>
      <c r="J151" s="227"/>
      <c r="K151" s="228"/>
      <c r="L151" s="229"/>
      <c r="M151" s="226"/>
      <c r="N151" s="230"/>
      <c r="O151" s="224"/>
      <c r="P151" s="229"/>
      <c r="Q151" s="226"/>
      <c r="R151" s="227"/>
      <c r="S151" s="228"/>
      <c r="T151" s="229"/>
      <c r="U151" s="226"/>
      <c r="V151" s="230"/>
      <c r="W151" s="231"/>
      <c r="X151" s="229"/>
      <c r="Y151" s="226"/>
      <c r="Z151" s="227"/>
      <c r="AA151" s="232"/>
      <c r="AB151" s="229"/>
      <c r="AC151" s="226"/>
      <c r="AD151" s="230"/>
      <c r="AE151" s="231"/>
      <c r="AF151" s="229"/>
      <c r="AG151" s="226"/>
      <c r="AH151" s="227"/>
      <c r="AI151" s="155"/>
      <c r="AJ151" s="123"/>
      <c r="AK151" s="139"/>
      <c r="AL151" s="124"/>
      <c r="AM151" s="155"/>
      <c r="AN151" s="123"/>
      <c r="AO151" s="139"/>
      <c r="AP151" s="124"/>
      <c r="AQ151" s="122"/>
      <c r="AR151" s="123"/>
      <c r="AS151" s="139"/>
      <c r="AT151" s="124"/>
      <c r="AU151" s="122">
        <f>VLOOKUP(C151,'11'!$B$9:$H$521,3,FALSE)</f>
        <v>0.12642361111111111</v>
      </c>
      <c r="AV151" s="123">
        <f>VLOOKUP(C151,'11'!$B$9:$H$521,4,FALSE)</f>
        <v>34</v>
      </c>
      <c r="AW151" s="139">
        <f>VLOOKUP(AV151,Баллы!$A$2:$B$101,2)+AX151/2</f>
        <v>72.5</v>
      </c>
      <c r="AX151" s="124">
        <f>VLOOKUP(C151,'11'!$B$9:$H$521,6,FALSE)</f>
        <v>31</v>
      </c>
    </row>
    <row r="152" spans="1:50" ht="14.4" customHeight="1">
      <c r="A152" s="73">
        <f>IF(D152=0," ",RANK(D152,$D$3:$D$507,0))</f>
        <v>149</v>
      </c>
      <c r="B152" s="246">
        <v>150</v>
      </c>
      <c r="C152" s="108" t="s">
        <v>1187</v>
      </c>
      <c r="D152" s="115">
        <f>I152+M152+Q152+U152+Y152+AC152+AG152+AK152+AO152+AW152+AS152</f>
        <v>72.5</v>
      </c>
      <c r="E152" s="115">
        <f>J152+N152+R152+V152+Z152+AD152+AH152+AL152+AP152+AX152+AT152</f>
        <v>25</v>
      </c>
      <c r="F152" s="119">
        <f>COUNTA(H152,L152,P152,T152,X152,AB152,AF152,AJ152,AN152,AV152,AR152)</f>
        <v>1</v>
      </c>
      <c r="G152" s="224"/>
      <c r="H152" s="229"/>
      <c r="I152" s="226"/>
      <c r="J152" s="227"/>
      <c r="K152" s="228"/>
      <c r="L152" s="229"/>
      <c r="M152" s="226"/>
      <c r="N152" s="230"/>
      <c r="O152" s="224"/>
      <c r="P152" s="229"/>
      <c r="Q152" s="226"/>
      <c r="R152" s="227"/>
      <c r="S152" s="228"/>
      <c r="T152" s="229"/>
      <c r="U152" s="226"/>
      <c r="V152" s="230"/>
      <c r="W152" s="231">
        <f>VLOOKUP(C152,'5'!$B$50:$H$423,3,FALSE)</f>
        <v>0.11329861111111111</v>
      </c>
      <c r="X152" s="229">
        <f>VLOOKUP(C152,'5'!$B$50:$H$423,4,FALSE)</f>
        <v>31</v>
      </c>
      <c r="Y152" s="226">
        <f>VLOOKUP(X152,Баллы!$A$2:$B$101,2)+Z152/2</f>
        <v>72.5</v>
      </c>
      <c r="Z152" s="227">
        <f>VLOOKUP(C152,'5'!$B$50:$H$423,6,FALSE)</f>
        <v>25</v>
      </c>
      <c r="AA152" s="232"/>
      <c r="AB152" s="229"/>
      <c r="AC152" s="226"/>
      <c r="AD152" s="230"/>
      <c r="AE152" s="231"/>
      <c r="AF152" s="229"/>
      <c r="AG152" s="226"/>
      <c r="AH152" s="227"/>
      <c r="AI152" s="155"/>
      <c r="AJ152" s="123"/>
      <c r="AK152" s="139"/>
      <c r="AL152" s="124"/>
      <c r="AM152" s="155"/>
      <c r="AN152" s="123"/>
      <c r="AO152" s="139"/>
      <c r="AP152" s="124"/>
      <c r="AQ152" s="122"/>
      <c r="AR152" s="123"/>
      <c r="AS152" s="139"/>
      <c r="AT152" s="124"/>
      <c r="AU152" s="122"/>
      <c r="AV152" s="123"/>
      <c r="AW152" s="139"/>
      <c r="AX152" s="124"/>
    </row>
    <row r="153" spans="1:50" ht="14.4" customHeight="1">
      <c r="A153" s="73">
        <f>IF(D153=0," ",RANK(D153,$D$3:$D$507,0))</f>
        <v>149</v>
      </c>
      <c r="B153" s="246">
        <v>150</v>
      </c>
      <c r="C153" s="283" t="s">
        <v>4427</v>
      </c>
      <c r="D153" s="115">
        <f>I153+M153+Q153+U153+Y153+AC153+AG153+AK153+AO153+AW153+AS153</f>
        <v>72.5</v>
      </c>
      <c r="E153" s="115">
        <f>J153+N153+R153+V153+Z153+AD153+AH153+AL153+AP153+AX153+AT153</f>
        <v>25</v>
      </c>
      <c r="F153" s="119">
        <f>COUNTA(H153,L153,P153,T153,X153,AB153,AF153,AJ153,AN153,AV153,AR153)</f>
        <v>1</v>
      </c>
      <c r="G153" s="224"/>
      <c r="H153" s="229"/>
      <c r="I153" s="226"/>
      <c r="J153" s="227"/>
      <c r="K153" s="228"/>
      <c r="L153" s="229"/>
      <c r="M153" s="226"/>
      <c r="N153" s="230"/>
      <c r="O153" s="224"/>
      <c r="P153" s="229"/>
      <c r="Q153" s="226"/>
      <c r="R153" s="227"/>
      <c r="S153" s="228"/>
      <c r="T153" s="229"/>
      <c r="U153" s="226"/>
      <c r="V153" s="230"/>
      <c r="W153" s="231"/>
      <c r="X153" s="229"/>
      <c r="Y153" s="226"/>
      <c r="Z153" s="227"/>
      <c r="AA153" s="232"/>
      <c r="AB153" s="229"/>
      <c r="AC153" s="226"/>
      <c r="AD153" s="230"/>
      <c r="AE153" s="231"/>
      <c r="AF153" s="229"/>
      <c r="AG153" s="226"/>
      <c r="AH153" s="227"/>
      <c r="AI153" s="155"/>
      <c r="AJ153" s="123"/>
      <c r="AK153" s="139"/>
      <c r="AL153" s="124"/>
      <c r="AM153" s="155">
        <f>VLOOKUP(C153,'9'!$B$2:$H$1187,3,FALSE)</f>
        <v>9.4687499999999994E-2</v>
      </c>
      <c r="AN153" s="123">
        <f>VLOOKUP(C153,'9'!$B$2:$H$1187,4,FALSE)</f>
        <v>31</v>
      </c>
      <c r="AO153" s="139">
        <f>VLOOKUP(AN153,Баллы!$A$2:$B$101,2)+AP153/2</f>
        <v>72.5</v>
      </c>
      <c r="AP153" s="124">
        <f>VLOOKUP(C153,'9'!$B$2:$H$1187,6,FALSE)</f>
        <v>25</v>
      </c>
      <c r="AQ153" s="122"/>
      <c r="AR153" s="123"/>
      <c r="AS153" s="139"/>
      <c r="AT153" s="124"/>
      <c r="AU153" s="122"/>
      <c r="AV153" s="123"/>
      <c r="AW153" s="139"/>
      <c r="AX153" s="124"/>
    </row>
    <row r="154" spans="1:50" ht="14.4" customHeight="1">
      <c r="A154" s="73">
        <f>IF(D154=0," ",RANK(D154,$D$3:$D$507,0))</f>
        <v>152</v>
      </c>
      <c r="B154" s="246">
        <v>152</v>
      </c>
      <c r="C154" s="159" t="s">
        <v>1001</v>
      </c>
      <c r="D154" s="115">
        <f>I154+M154+Q154+U154+Y154+AC154+AG154+AK154+AO154+AW154+AS154</f>
        <v>72</v>
      </c>
      <c r="E154" s="115">
        <f>J154+N154+R154+V154+Z154+AD154+AH154+AL154+AP154+AX154+AT154</f>
        <v>30</v>
      </c>
      <c r="F154" s="119">
        <f>COUNTA(H154,L154,P154,T154,X154,AB154,AF154,AJ154,AN154,AV154,AR154)</f>
        <v>1</v>
      </c>
      <c r="G154" s="224"/>
      <c r="H154" s="229"/>
      <c r="I154" s="226"/>
      <c r="J154" s="227"/>
      <c r="K154" s="228">
        <f>VLOOKUP(C154,'2'!$B$101:$H$575,3,FALSE)</f>
        <v>0.12912037037037036</v>
      </c>
      <c r="L154" s="229">
        <f>VLOOKUP(C154,'2'!$B$101:$H$575,4,FALSE)</f>
        <v>34</v>
      </c>
      <c r="M154" s="226">
        <f>VLOOKUP(L154,Баллы!$A$2:$B$101,2)+N154/2</f>
        <v>72</v>
      </c>
      <c r="N154" s="230">
        <f>VLOOKUP(C154,'2'!$B$101:$H$575,6,FALSE)</f>
        <v>30</v>
      </c>
      <c r="O154" s="224"/>
      <c r="P154" s="229"/>
      <c r="Q154" s="226"/>
      <c r="R154" s="227"/>
      <c r="S154" s="228"/>
      <c r="T154" s="229"/>
      <c r="U154" s="226"/>
      <c r="V154" s="230"/>
      <c r="W154" s="231"/>
      <c r="X154" s="229"/>
      <c r="Y154" s="226"/>
      <c r="Z154" s="227"/>
      <c r="AA154" s="232"/>
      <c r="AB154" s="229"/>
      <c r="AC154" s="226"/>
      <c r="AD154" s="230"/>
      <c r="AE154" s="231"/>
      <c r="AF154" s="229"/>
      <c r="AG154" s="226"/>
      <c r="AH154" s="227"/>
      <c r="AI154" s="155"/>
      <c r="AJ154" s="123"/>
      <c r="AK154" s="139"/>
      <c r="AL154" s="124"/>
      <c r="AM154" s="155"/>
      <c r="AN154" s="123"/>
      <c r="AO154" s="139"/>
      <c r="AP154" s="124"/>
      <c r="AQ154" s="122"/>
      <c r="AR154" s="123"/>
      <c r="AS154" s="139"/>
      <c r="AT154" s="124"/>
      <c r="AU154" s="122"/>
      <c r="AV154" s="123"/>
      <c r="AW154" s="139"/>
      <c r="AX154" s="124"/>
    </row>
    <row r="155" spans="1:50" ht="14.4" customHeight="1">
      <c r="A155" s="73">
        <f>IF(D155=0," ",RANK(D155,$D$3:$D$507,0))</f>
        <v>152</v>
      </c>
      <c r="B155" s="246">
        <v>153</v>
      </c>
      <c r="C155" s="159" t="s">
        <v>539</v>
      </c>
      <c r="D155" s="115">
        <f>I155+M155+Q155+U155+Y155+AC155+AG155+AK155+AO155+AW155+AS155</f>
        <v>72</v>
      </c>
      <c r="E155" s="115">
        <f>J155+N155+R155+V155+Z155+AD155+AH155+AL155+AP155+AX155+AT155</f>
        <v>10</v>
      </c>
      <c r="F155" s="119">
        <f>COUNTA(H155,L155,P155,T155,X155,AB155,AF155,AJ155,AN155,AV155,AR155)</f>
        <v>1</v>
      </c>
      <c r="G155" s="224">
        <f>VLOOKUP(C155,'1'!$B$46:$H$384,3,FALSE)</f>
        <v>3.3437500000000002E-2</v>
      </c>
      <c r="H155" s="225">
        <f>VLOOKUP(C155,'1'!$B$46:$H$384,4,FALSE)</f>
        <v>24</v>
      </c>
      <c r="I155" s="226">
        <f>VLOOKUP(H155,Баллы!$A$2:$B$101,2)+J155/2</f>
        <v>72</v>
      </c>
      <c r="J155" s="227">
        <f>VLOOKUP(C155,'1'!$B$46:$H$384,6,FALSE)</f>
        <v>10</v>
      </c>
      <c r="K155" s="228"/>
      <c r="L155" s="229"/>
      <c r="M155" s="226"/>
      <c r="N155" s="230"/>
      <c r="O155" s="224"/>
      <c r="P155" s="229"/>
      <c r="Q155" s="226"/>
      <c r="R155" s="227"/>
      <c r="S155" s="228"/>
      <c r="T155" s="229"/>
      <c r="U155" s="226"/>
      <c r="V155" s="230"/>
      <c r="W155" s="231"/>
      <c r="X155" s="229"/>
      <c r="Y155" s="226"/>
      <c r="Z155" s="227"/>
      <c r="AA155" s="232"/>
      <c r="AB155" s="229"/>
      <c r="AC155" s="226"/>
      <c r="AD155" s="230"/>
      <c r="AE155" s="231"/>
      <c r="AF155" s="229"/>
      <c r="AG155" s="226"/>
      <c r="AH155" s="227"/>
      <c r="AI155" s="155"/>
      <c r="AJ155" s="123"/>
      <c r="AK155" s="139"/>
      <c r="AL155" s="124"/>
      <c r="AM155" s="155"/>
      <c r="AN155" s="123"/>
      <c r="AO155" s="139"/>
      <c r="AP155" s="124"/>
      <c r="AQ155" s="122"/>
      <c r="AR155" s="123"/>
      <c r="AS155" s="139"/>
      <c r="AT155" s="124"/>
      <c r="AU155" s="122"/>
      <c r="AV155" s="123"/>
      <c r="AW155" s="139"/>
      <c r="AX155" s="124"/>
    </row>
    <row r="156" spans="1:50" ht="14.4" customHeight="1">
      <c r="A156" s="73">
        <f>IF(D156=0," ",RANK(D156,$D$3:$D$507,0))</f>
        <v>154</v>
      </c>
      <c r="B156" s="246">
        <v>154</v>
      </c>
      <c r="C156" s="283" t="s">
        <v>4429</v>
      </c>
      <c r="D156" s="115">
        <f>I156+M156+Q156+U156+Y156+AC156+AG156+AK156+AO156+AW156+AS156</f>
        <v>71.5</v>
      </c>
      <c r="E156" s="115">
        <f>J156+N156+R156+V156+Z156+AD156+AH156+AL156+AP156+AX156+AT156</f>
        <v>25</v>
      </c>
      <c r="F156" s="119">
        <f>COUNTA(H156,L156,P156,T156,X156,AB156,AF156,AJ156,AN156,AV156,AR156)</f>
        <v>1</v>
      </c>
      <c r="G156" s="224"/>
      <c r="H156" s="229"/>
      <c r="I156" s="226"/>
      <c r="J156" s="227"/>
      <c r="K156" s="228"/>
      <c r="L156" s="229"/>
      <c r="M156" s="226"/>
      <c r="N156" s="230"/>
      <c r="O156" s="224"/>
      <c r="P156" s="229"/>
      <c r="Q156" s="226"/>
      <c r="R156" s="227"/>
      <c r="S156" s="228"/>
      <c r="T156" s="229"/>
      <c r="U156" s="226"/>
      <c r="V156" s="230"/>
      <c r="W156" s="231"/>
      <c r="X156" s="229"/>
      <c r="Y156" s="226"/>
      <c r="Z156" s="227"/>
      <c r="AA156" s="232"/>
      <c r="AB156" s="229"/>
      <c r="AC156" s="226"/>
      <c r="AD156" s="230"/>
      <c r="AE156" s="231"/>
      <c r="AF156" s="229"/>
      <c r="AG156" s="226"/>
      <c r="AH156" s="227"/>
      <c r="AI156" s="155"/>
      <c r="AJ156" s="123"/>
      <c r="AK156" s="139"/>
      <c r="AL156" s="124"/>
      <c r="AM156" s="155">
        <f>VLOOKUP(C156,'9'!$B$2:$H$1187,3,FALSE)</f>
        <v>9.510416666666667E-2</v>
      </c>
      <c r="AN156" s="123">
        <f>VLOOKUP(C156,'9'!$B$2:$H$1187,4,FALSE)</f>
        <v>32</v>
      </c>
      <c r="AO156" s="139">
        <f>VLOOKUP(AN156,Баллы!$A$2:$B$101,2)+AP156/2</f>
        <v>71.5</v>
      </c>
      <c r="AP156" s="124">
        <f>VLOOKUP(C156,'9'!$B$2:$H$1187,6,FALSE)</f>
        <v>25</v>
      </c>
      <c r="AQ156" s="122"/>
      <c r="AR156" s="123"/>
      <c r="AS156" s="139"/>
      <c r="AT156" s="124"/>
      <c r="AU156" s="122"/>
      <c r="AV156" s="123"/>
      <c r="AW156" s="139"/>
      <c r="AX156" s="124"/>
    </row>
    <row r="157" spans="1:50" ht="14.4" customHeight="1">
      <c r="A157" s="73">
        <f>IF(D157=0," ",RANK(D157,$D$3:$D$507,0))</f>
        <v>154</v>
      </c>
      <c r="B157" s="246">
        <v>155</v>
      </c>
      <c r="C157" s="104" t="s">
        <v>6187</v>
      </c>
      <c r="D157" s="115">
        <f>I157+M157+Q157+U157+Y157+AC157+AG157+AK157+AO157+AW157+AS157</f>
        <v>71.5</v>
      </c>
      <c r="E157" s="115">
        <f>J157+N157+R157+V157+Z157+AD157+AH157+AL157+AP157+AX157+AT157</f>
        <v>15</v>
      </c>
      <c r="F157" s="119">
        <f>COUNTA(H157,L157,P157,T157,X157,AB157,AF157,AJ157,AN157,AV157,AR157)</f>
        <v>1</v>
      </c>
      <c r="G157" s="224"/>
      <c r="H157" s="229"/>
      <c r="I157" s="226"/>
      <c r="J157" s="227"/>
      <c r="K157" s="228"/>
      <c r="L157" s="229"/>
      <c r="M157" s="226"/>
      <c r="N157" s="230"/>
      <c r="O157" s="224"/>
      <c r="P157" s="229"/>
      <c r="Q157" s="226"/>
      <c r="R157" s="227"/>
      <c r="S157" s="228"/>
      <c r="T157" s="229"/>
      <c r="U157" s="226"/>
      <c r="V157" s="230"/>
      <c r="W157" s="231"/>
      <c r="X157" s="229"/>
      <c r="Y157" s="226"/>
      <c r="Z157" s="227"/>
      <c r="AA157" s="232"/>
      <c r="AB157" s="229"/>
      <c r="AC157" s="226"/>
      <c r="AD157" s="230"/>
      <c r="AE157" s="231"/>
      <c r="AF157" s="229"/>
      <c r="AG157" s="226"/>
      <c r="AH157" s="227"/>
      <c r="AI157" s="155"/>
      <c r="AJ157" s="123"/>
      <c r="AK157" s="139"/>
      <c r="AL157" s="124"/>
      <c r="AM157" s="155"/>
      <c r="AN157" s="123"/>
      <c r="AO157" s="139"/>
      <c r="AP157" s="124"/>
      <c r="AQ157" s="122"/>
      <c r="AR157" s="123"/>
      <c r="AS157" s="139"/>
      <c r="AT157" s="124"/>
      <c r="AU157" s="122">
        <f>VLOOKUP(C157,'11'!$B$9:$H$521,3,FALSE)</f>
        <v>5.5439814814814817E-2</v>
      </c>
      <c r="AV157" s="123">
        <f>VLOOKUP(C157,'11'!$B$9:$H$521,4,FALSE)</f>
        <v>27</v>
      </c>
      <c r="AW157" s="139">
        <f>VLOOKUP(AV157,Баллы!$A$2:$B$101,2)+AX157/2</f>
        <v>71.5</v>
      </c>
      <c r="AX157" s="124">
        <f>VLOOKUP(C157,'11'!$B$9:$H$521,6,FALSE)</f>
        <v>15</v>
      </c>
    </row>
    <row r="158" spans="1:50" ht="14.4" customHeight="1">
      <c r="A158" s="73">
        <f>IF(D158=0," ",RANK(D158,$D$3:$D$507,0))</f>
        <v>156</v>
      </c>
      <c r="B158" s="246">
        <v>156</v>
      </c>
      <c r="C158" s="162" t="s">
        <v>2069</v>
      </c>
      <c r="D158" s="115">
        <f>I158+M158+Q158+U158+Y158+AC158+AG158+AK158+AO158+AW158+AS158</f>
        <v>70</v>
      </c>
      <c r="E158" s="115">
        <f>J158+N158+R158+V158+Z158+AD158+AH158+AL158+AP158+AX158+AT158</f>
        <v>20</v>
      </c>
      <c r="F158" s="119">
        <f>COUNTA(H158,L158,P158,T158,X158,AB158,AF158,AJ158,AN158,AV158,AR158)</f>
        <v>1</v>
      </c>
      <c r="G158" s="224"/>
      <c r="H158" s="229"/>
      <c r="I158" s="226"/>
      <c r="J158" s="227"/>
      <c r="K158" s="228"/>
      <c r="L158" s="229"/>
      <c r="M158" s="226"/>
      <c r="N158" s="230"/>
      <c r="O158" s="224"/>
      <c r="P158" s="229"/>
      <c r="Q158" s="226"/>
      <c r="R158" s="227"/>
      <c r="S158" s="228">
        <f>VLOOKUP(C158,'4'!$B$2:$I$1053,3,FALSE)</f>
        <v>7.256944444444445E-2</v>
      </c>
      <c r="T158" s="225">
        <f>VLOOKUP(C158,'4'!$B$2:$I$1053,4,FALSE)</f>
        <v>31</v>
      </c>
      <c r="U158" s="226">
        <f>VLOOKUP(T158,Баллы!$A$2:$B$101,2)+V158/2</f>
        <v>70</v>
      </c>
      <c r="V158" s="230">
        <f>VLOOKUP(C158,'4'!$B$2:$I$1053,6,FALSE)</f>
        <v>20</v>
      </c>
      <c r="W158" s="231"/>
      <c r="X158" s="229"/>
      <c r="Y158" s="226"/>
      <c r="Z158" s="227"/>
      <c r="AA158" s="232"/>
      <c r="AB158" s="229"/>
      <c r="AC158" s="226"/>
      <c r="AD158" s="230"/>
      <c r="AE158" s="231"/>
      <c r="AF158" s="229"/>
      <c r="AG158" s="226"/>
      <c r="AH158" s="227"/>
      <c r="AI158" s="155"/>
      <c r="AJ158" s="123"/>
      <c r="AK158" s="139"/>
      <c r="AL158" s="124"/>
      <c r="AM158" s="155"/>
      <c r="AN158" s="123"/>
      <c r="AO158" s="139"/>
      <c r="AP158" s="124"/>
      <c r="AQ158" s="122"/>
      <c r="AR158" s="123"/>
      <c r="AS158" s="139"/>
      <c r="AT158" s="124"/>
      <c r="AU158" s="122"/>
      <c r="AV158" s="123"/>
      <c r="AW158" s="139"/>
      <c r="AX158" s="124"/>
    </row>
    <row r="159" spans="1:50" ht="14.4" customHeight="1">
      <c r="A159" s="73">
        <f>IF(D159=0," ",RANK(D159,$D$3:$D$507,0))</f>
        <v>157</v>
      </c>
      <c r="B159" s="246">
        <v>157</v>
      </c>
      <c r="C159" s="159" t="s">
        <v>300</v>
      </c>
      <c r="D159" s="115">
        <f>I159+M159+Q159+U159+Y159+AC159+AG159+AK159+AO159+AW159+AS159</f>
        <v>69.5</v>
      </c>
      <c r="E159" s="115">
        <f>J159+N159+R159+V159+Z159+AD159+AH159+AL159+AP159+AX159+AT159</f>
        <v>15</v>
      </c>
      <c r="F159" s="119">
        <f>COUNTA(H159,L159,P159,T159,X159,AB159,AF159,AJ159,AN159,AV159,AR159)</f>
        <v>1</v>
      </c>
      <c r="G159" s="224"/>
      <c r="H159" s="229"/>
      <c r="I159" s="226"/>
      <c r="J159" s="227"/>
      <c r="K159" s="228">
        <f>VLOOKUP(C159,'2'!$B$101:$H$575,3,FALSE)</f>
        <v>5.1412037037037034E-2</v>
      </c>
      <c r="L159" s="229">
        <f>VLOOKUP(C159,'2'!$B$101:$H$575,4,FALSE)</f>
        <v>29</v>
      </c>
      <c r="M159" s="226">
        <f>VLOOKUP(L159,Баллы!$A$2:$B$101,2)+N159/2</f>
        <v>69.5</v>
      </c>
      <c r="N159" s="230">
        <f>VLOOKUP(C159,'2'!$B$101:$H$575,6,FALSE)</f>
        <v>15</v>
      </c>
      <c r="O159" s="224"/>
      <c r="P159" s="229"/>
      <c r="Q159" s="226"/>
      <c r="R159" s="227"/>
      <c r="S159" s="228"/>
      <c r="T159" s="229"/>
      <c r="U159" s="226"/>
      <c r="V159" s="230"/>
      <c r="W159" s="231"/>
      <c r="X159" s="229"/>
      <c r="Y159" s="226"/>
      <c r="Z159" s="227"/>
      <c r="AA159" s="232"/>
      <c r="AB159" s="229"/>
      <c r="AC159" s="226"/>
      <c r="AD159" s="230"/>
      <c r="AE159" s="231"/>
      <c r="AF159" s="229"/>
      <c r="AG159" s="226"/>
      <c r="AH159" s="227"/>
      <c r="AI159" s="155"/>
      <c r="AJ159" s="123"/>
      <c r="AK159" s="139"/>
      <c r="AL159" s="124"/>
      <c r="AM159" s="155"/>
      <c r="AN159" s="123"/>
      <c r="AO159" s="139"/>
      <c r="AP159" s="124"/>
      <c r="AQ159" s="122"/>
      <c r="AR159" s="123"/>
      <c r="AS159" s="139"/>
      <c r="AT159" s="124"/>
      <c r="AU159" s="122"/>
      <c r="AV159" s="123"/>
      <c r="AW159" s="139"/>
      <c r="AX159" s="124"/>
    </row>
    <row r="160" spans="1:50" ht="14.4" customHeight="1">
      <c r="A160" s="73">
        <f>IF(D160=0," ",RANK(D160,$D$3:$D$507,0))</f>
        <v>157</v>
      </c>
      <c r="B160" s="246">
        <v>158</v>
      </c>
      <c r="C160" s="162" t="s">
        <v>1766</v>
      </c>
      <c r="D160" s="115">
        <f>I160+M160+Q160+U160+Y160+AC160+AG160+AK160+AO160+AW160+AS160</f>
        <v>69.5</v>
      </c>
      <c r="E160" s="115">
        <f>J160+N160+R160+V160+Z160+AD160+AH160+AL160+AP160+AX160+AT160</f>
        <v>5</v>
      </c>
      <c r="F160" s="119">
        <f>COUNTA(H160,L160,P160,T160,X160,AB160,AF160,AJ160,AN160,AV160,AR160)</f>
        <v>1</v>
      </c>
      <c r="G160" s="224"/>
      <c r="H160" s="229"/>
      <c r="I160" s="226"/>
      <c r="J160" s="227"/>
      <c r="K160" s="228"/>
      <c r="L160" s="229"/>
      <c r="M160" s="226"/>
      <c r="N160" s="230"/>
      <c r="O160" s="224"/>
      <c r="P160" s="229"/>
      <c r="Q160" s="226"/>
      <c r="R160" s="227"/>
      <c r="S160" s="228">
        <f>VLOOKUP(C160,'4'!$B$2:$I$1053,3,FALSE)</f>
        <v>1.4675925925925926E-2</v>
      </c>
      <c r="T160" s="229">
        <f>VLOOKUP(C160,'4'!$B$2:$I$1053,4,FALSE)</f>
        <v>24</v>
      </c>
      <c r="U160" s="226">
        <f>VLOOKUP(T160,Баллы!$A$2:$B$101,2)+V160/2</f>
        <v>69.5</v>
      </c>
      <c r="V160" s="230">
        <f>VLOOKUP(C160,'4'!$B$2:$I$1053,6,FALSE)</f>
        <v>5</v>
      </c>
      <c r="W160" s="231"/>
      <c r="X160" s="229"/>
      <c r="Y160" s="226"/>
      <c r="Z160" s="227"/>
      <c r="AA160" s="232"/>
      <c r="AB160" s="229"/>
      <c r="AC160" s="226"/>
      <c r="AD160" s="230"/>
      <c r="AE160" s="231"/>
      <c r="AF160" s="229"/>
      <c r="AG160" s="226"/>
      <c r="AH160" s="227"/>
      <c r="AI160" s="155"/>
      <c r="AJ160" s="123"/>
      <c r="AK160" s="139"/>
      <c r="AL160" s="124"/>
      <c r="AM160" s="155"/>
      <c r="AN160" s="123"/>
      <c r="AO160" s="139"/>
      <c r="AP160" s="124"/>
      <c r="AQ160" s="122"/>
      <c r="AR160" s="123"/>
      <c r="AS160" s="139"/>
      <c r="AT160" s="124"/>
      <c r="AU160" s="122"/>
      <c r="AV160" s="123"/>
      <c r="AW160" s="139"/>
      <c r="AX160" s="124"/>
    </row>
    <row r="161" spans="1:50" ht="14.4" customHeight="1">
      <c r="A161" s="73">
        <f>IF(D161=0," ",RANK(D161,$D$3:$D$507,0))</f>
        <v>157</v>
      </c>
      <c r="B161" s="246">
        <v>158</v>
      </c>
      <c r="C161" s="283" t="s">
        <v>5050</v>
      </c>
      <c r="D161" s="115">
        <f>I161+M161+Q161+U161+Y161+AC161+AG161+AK161+AO161+AW161+AS161</f>
        <v>69.5</v>
      </c>
      <c r="E161" s="115">
        <f>J161+N161+R161+V161+Z161+AD161+AH161+AL161+AP161+AX161+AT161</f>
        <v>5</v>
      </c>
      <c r="F161" s="119">
        <f>COUNTA(H161,L161,P161,T161,X161,AB161,AF161,AJ161,AN161,AV161,AR161)</f>
        <v>1</v>
      </c>
      <c r="G161" s="224"/>
      <c r="H161" s="229"/>
      <c r="I161" s="226"/>
      <c r="J161" s="227"/>
      <c r="K161" s="228"/>
      <c r="L161" s="229"/>
      <c r="M161" s="226"/>
      <c r="N161" s="230"/>
      <c r="O161" s="224"/>
      <c r="P161" s="229"/>
      <c r="Q161" s="226"/>
      <c r="R161" s="227"/>
      <c r="S161" s="228"/>
      <c r="T161" s="229"/>
      <c r="U161" s="226"/>
      <c r="V161" s="230"/>
      <c r="W161" s="231"/>
      <c r="X161" s="229"/>
      <c r="Y161" s="226"/>
      <c r="Z161" s="227"/>
      <c r="AA161" s="232"/>
      <c r="AB161" s="229"/>
      <c r="AC161" s="226"/>
      <c r="AD161" s="230"/>
      <c r="AE161" s="231"/>
      <c r="AF161" s="229"/>
      <c r="AG161" s="226"/>
      <c r="AH161" s="227"/>
      <c r="AI161" s="155"/>
      <c r="AJ161" s="123"/>
      <c r="AK161" s="139"/>
      <c r="AL161" s="124"/>
      <c r="AM161" s="155">
        <f>VLOOKUP(C161,'9'!$B$2:$H$1187,3,FALSE)</f>
        <v>1.8136574074074076E-2</v>
      </c>
      <c r="AN161" s="123">
        <f>VLOOKUP(C161,'9'!$B$2:$H$1187,4,FALSE)</f>
        <v>24</v>
      </c>
      <c r="AO161" s="139">
        <f>VLOOKUP(AN161,Баллы!$A$2:$B$101,2)+AP161/2</f>
        <v>69.5</v>
      </c>
      <c r="AP161" s="124">
        <f>VLOOKUP(C161,'9'!$B$2:$H$1187,6,FALSE)</f>
        <v>5</v>
      </c>
      <c r="AQ161" s="122"/>
      <c r="AR161" s="123"/>
      <c r="AS161" s="139"/>
      <c r="AT161" s="124"/>
      <c r="AU161" s="122"/>
      <c r="AV161" s="123"/>
      <c r="AW161" s="139"/>
      <c r="AX161" s="124"/>
    </row>
    <row r="162" spans="1:50" ht="14.4" customHeight="1">
      <c r="A162" s="73">
        <f>IF(D162=0," ",RANK(D162,$D$3:$D$507,0))</f>
        <v>160</v>
      </c>
      <c r="B162" s="246">
        <v>160</v>
      </c>
      <c r="C162" s="108" t="s">
        <v>1191</v>
      </c>
      <c r="D162" s="115">
        <f>I162+M162+Q162+U162+Y162+AC162+AG162+AK162+AO162+AW162+AS162</f>
        <v>69</v>
      </c>
      <c r="E162" s="115">
        <f>J162+N162+R162+V162+Z162+AD162+AH162+AL162+AP162+AX162+AT162</f>
        <v>40</v>
      </c>
      <c r="F162" s="119">
        <f>COUNTA(H162,L162,P162,T162,X162,AB162,AF162,AJ162,AN162,AV162,AR162)</f>
        <v>2</v>
      </c>
      <c r="G162" s="224"/>
      <c r="H162" s="229"/>
      <c r="I162" s="226"/>
      <c r="J162" s="227"/>
      <c r="K162" s="228"/>
      <c r="L162" s="229"/>
      <c r="M162" s="226"/>
      <c r="N162" s="230"/>
      <c r="O162" s="224"/>
      <c r="P162" s="229"/>
      <c r="Q162" s="226"/>
      <c r="R162" s="227"/>
      <c r="S162" s="228"/>
      <c r="T162" s="229"/>
      <c r="U162" s="226"/>
      <c r="V162" s="230"/>
      <c r="W162" s="231">
        <f>VLOOKUP(C162,'5'!$B$50:$H$423,3,FALSE)</f>
        <v>0.13342592592592592</v>
      </c>
      <c r="X162" s="229">
        <f>VLOOKUP(C162,'5'!$B$50:$H$423,4,FALSE)</f>
        <v>54</v>
      </c>
      <c r="Y162" s="226">
        <f>VLOOKUP(X162,Баллы!$A$2:$B$101,2)+Z162/2</f>
        <v>49.5</v>
      </c>
      <c r="Z162" s="227">
        <f>VLOOKUP(C162,'5'!$B$50:$H$423,6,FALSE)</f>
        <v>25</v>
      </c>
      <c r="AA162" s="232"/>
      <c r="AB162" s="229"/>
      <c r="AC162" s="226"/>
      <c r="AD162" s="230"/>
      <c r="AE162" s="231"/>
      <c r="AF162" s="229"/>
      <c r="AG162" s="226"/>
      <c r="AH162" s="227"/>
      <c r="AI162" s="155"/>
      <c r="AJ162" s="123"/>
      <c r="AK162" s="139"/>
      <c r="AL162" s="124"/>
      <c r="AM162" s="155"/>
      <c r="AN162" s="123"/>
      <c r="AO162" s="139"/>
      <c r="AP162" s="124"/>
      <c r="AQ162" s="122"/>
      <c r="AR162" s="123"/>
      <c r="AS162" s="139"/>
      <c r="AT162" s="124"/>
      <c r="AU162" s="122">
        <f>VLOOKUP(C162,'11'!$B$9:$H$521,3,FALSE)</f>
        <v>7.1620370370370376E-2</v>
      </c>
      <c r="AV162" s="123">
        <f>VLOOKUP(C162,'11'!$B$9:$H$521,4,FALSE)</f>
        <v>79</v>
      </c>
      <c r="AW162" s="139">
        <f>VLOOKUP(AV162,Баллы!$A$2:$B$101,2)+AX162/2</f>
        <v>19.5</v>
      </c>
      <c r="AX162" s="124">
        <f>VLOOKUP(C162,'11'!$B$9:$H$521,6,FALSE)</f>
        <v>15</v>
      </c>
    </row>
    <row r="163" spans="1:50" ht="14.4" customHeight="1">
      <c r="A163" s="73">
        <f>IF(D163=0," ",RANK(D163,$D$3:$D$507,0))</f>
        <v>160</v>
      </c>
      <c r="B163" s="246">
        <v>161</v>
      </c>
      <c r="C163" s="105" t="s">
        <v>91</v>
      </c>
      <c r="D163" s="115">
        <f>I163+M163+Q163+U163+Y163+AC163+AG163+AK163+AO163+AW163+AS163</f>
        <v>69</v>
      </c>
      <c r="E163" s="115">
        <f>J163+N163+R163+V163+Z163+AD163+AH163+AL163+AP163+AX163+AT163</f>
        <v>20</v>
      </c>
      <c r="F163" s="119">
        <f>COUNTA(H163,L163,P163,T163,X163,AB163,AF163,AJ163,AN163,AV163,AR163)</f>
        <v>1</v>
      </c>
      <c r="G163" s="224"/>
      <c r="H163" s="229"/>
      <c r="I163" s="226"/>
      <c r="J163" s="227"/>
      <c r="K163" s="228"/>
      <c r="L163" s="229"/>
      <c r="M163" s="226"/>
      <c r="N163" s="230"/>
      <c r="O163" s="224"/>
      <c r="P163" s="229"/>
      <c r="Q163" s="226"/>
      <c r="R163" s="227"/>
      <c r="S163" s="228"/>
      <c r="T163" s="229"/>
      <c r="U163" s="226"/>
      <c r="V163" s="230"/>
      <c r="W163" s="231"/>
      <c r="X163" s="229"/>
      <c r="Y163" s="226"/>
      <c r="Z163" s="227"/>
      <c r="AA163" s="232">
        <f>VLOOKUP(C163,'6'!$B$8:$H$202,3,FALSE)</f>
        <v>9.2094907407407403E-2</v>
      </c>
      <c r="AB163" s="229">
        <f>VLOOKUP(C163,'6'!$B$8:$H$202,4,FALSE)</f>
        <v>32</v>
      </c>
      <c r="AC163" s="226">
        <f>VLOOKUP(AB163,Баллы!$A$2:$B$101,2)+AD163/2</f>
        <v>69</v>
      </c>
      <c r="AD163" s="230">
        <f>VLOOKUP(C163,'6'!$B$8:$H$202,6,FALSE)</f>
        <v>20</v>
      </c>
      <c r="AE163" s="231"/>
      <c r="AF163" s="229"/>
      <c r="AG163" s="226"/>
      <c r="AH163" s="227"/>
      <c r="AI163" s="155"/>
      <c r="AJ163" s="123"/>
      <c r="AK163" s="139"/>
      <c r="AL163" s="124"/>
      <c r="AM163" s="155"/>
      <c r="AN163" s="123"/>
      <c r="AO163" s="139"/>
      <c r="AP163" s="124"/>
      <c r="AQ163" s="122"/>
      <c r="AR163" s="123"/>
      <c r="AS163" s="139"/>
      <c r="AT163" s="124"/>
      <c r="AU163" s="122"/>
      <c r="AV163" s="123"/>
      <c r="AW163" s="139"/>
      <c r="AX163" s="124"/>
    </row>
    <row r="164" spans="1:50" ht="14.4" customHeight="1">
      <c r="A164" s="73">
        <f>IF(D164=0," ",RANK(D164,$D$3:$D$507,0))</f>
        <v>160</v>
      </c>
      <c r="B164" s="246">
        <v>162</v>
      </c>
      <c r="C164" s="104" t="s">
        <v>6199</v>
      </c>
      <c r="D164" s="115">
        <f>I164+M164+Q164+U164+Y164+AC164+AG164+AK164+AO164+AW164+AS164</f>
        <v>69</v>
      </c>
      <c r="E164" s="115">
        <f>J164+N164+R164+V164+Z164+AD164+AH164+AL164+AP164+AX164+AT164</f>
        <v>8</v>
      </c>
      <c r="F164" s="119">
        <f>COUNTA(H164,L164,P164,T164,X164,AB164,AF164,AJ164,AN164,AV164,AR164)</f>
        <v>1</v>
      </c>
      <c r="G164" s="224"/>
      <c r="H164" s="229"/>
      <c r="I164" s="226"/>
      <c r="J164" s="227"/>
      <c r="K164" s="228"/>
      <c r="L164" s="229"/>
      <c r="M164" s="226"/>
      <c r="N164" s="230"/>
      <c r="O164" s="224"/>
      <c r="P164" s="229"/>
      <c r="Q164" s="226"/>
      <c r="R164" s="227"/>
      <c r="S164" s="228"/>
      <c r="T164" s="229"/>
      <c r="U164" s="226"/>
      <c r="V164" s="230"/>
      <c r="W164" s="231"/>
      <c r="X164" s="229"/>
      <c r="Y164" s="226"/>
      <c r="Z164" s="227"/>
      <c r="AA164" s="232"/>
      <c r="AB164" s="229"/>
      <c r="AC164" s="226"/>
      <c r="AD164" s="230"/>
      <c r="AE164" s="231"/>
      <c r="AF164" s="229"/>
      <c r="AG164" s="226"/>
      <c r="AH164" s="227"/>
      <c r="AI164" s="155"/>
      <c r="AJ164" s="123"/>
      <c r="AK164" s="139"/>
      <c r="AL164" s="124"/>
      <c r="AM164" s="155"/>
      <c r="AN164" s="123"/>
      <c r="AO164" s="139"/>
      <c r="AP164" s="124"/>
      <c r="AQ164" s="122"/>
      <c r="AR164" s="123"/>
      <c r="AS164" s="139"/>
      <c r="AT164" s="124"/>
      <c r="AU164" s="122">
        <f>VLOOKUP(C164,'11'!$B$9:$H$521,3,FALSE)</f>
        <v>3.1712962962962964E-2</v>
      </c>
      <c r="AV164" s="123">
        <f>VLOOKUP(C164,'11'!$B$9:$H$521,4,FALSE)</f>
        <v>26</v>
      </c>
      <c r="AW164" s="139">
        <f>VLOOKUP(AV164,Баллы!$A$2:$B$101,2)+AX164/2</f>
        <v>69</v>
      </c>
      <c r="AX164" s="124">
        <f>VLOOKUP(C164,'11'!$B$9:$H$521,6,FALSE)</f>
        <v>8</v>
      </c>
    </row>
    <row r="165" spans="1:50" ht="14.4" customHeight="1">
      <c r="A165" s="73">
        <f>IF(D165=0," ",RANK(D165,$D$3:$D$507,0))</f>
        <v>163</v>
      </c>
      <c r="B165" s="246">
        <v>163</v>
      </c>
      <c r="C165" s="105" t="s">
        <v>2544</v>
      </c>
      <c r="D165" s="115">
        <f>I165+M165+Q165+U165+Y165+AC165+AG165+AK165+AO165+AW165+AS165</f>
        <v>68</v>
      </c>
      <c r="E165" s="115">
        <f>J165+N165+R165+V165+Z165+AD165+AH165+AL165+AP165+AX165+AT165</f>
        <v>20</v>
      </c>
      <c r="F165" s="119">
        <f>COUNTA(H165,L165,P165,T165,X165,AB165,AF165,AJ165,AN165,AV165,AR165)</f>
        <v>1</v>
      </c>
      <c r="G165" s="224"/>
      <c r="H165" s="229"/>
      <c r="I165" s="226"/>
      <c r="J165" s="227"/>
      <c r="K165" s="228"/>
      <c r="L165" s="229"/>
      <c r="M165" s="226"/>
      <c r="N165" s="230"/>
      <c r="O165" s="224"/>
      <c r="P165" s="229"/>
      <c r="Q165" s="226"/>
      <c r="R165" s="227"/>
      <c r="S165" s="228"/>
      <c r="T165" s="229"/>
      <c r="U165" s="226"/>
      <c r="V165" s="230"/>
      <c r="W165" s="231"/>
      <c r="X165" s="229"/>
      <c r="Y165" s="226"/>
      <c r="Z165" s="227"/>
      <c r="AA165" s="232">
        <f>VLOOKUP(C165,'6'!$B$8:$H$202,3,FALSE)</f>
        <v>9.5081018518518523E-2</v>
      </c>
      <c r="AB165" s="229">
        <f>VLOOKUP(C165,'6'!$B$8:$H$202,4,FALSE)</f>
        <v>33</v>
      </c>
      <c r="AC165" s="226">
        <f>VLOOKUP(AB165,Баллы!$A$2:$B$101,2)+AD165/2</f>
        <v>68</v>
      </c>
      <c r="AD165" s="230">
        <f>VLOOKUP(C165,'6'!$B$8:$H$202,6,FALSE)</f>
        <v>20</v>
      </c>
      <c r="AE165" s="231"/>
      <c r="AF165" s="229"/>
      <c r="AG165" s="226"/>
      <c r="AH165" s="227"/>
      <c r="AI165" s="155"/>
      <c r="AJ165" s="123"/>
      <c r="AK165" s="139"/>
      <c r="AL165" s="124"/>
      <c r="AM165" s="155"/>
      <c r="AN165" s="123"/>
      <c r="AO165" s="139"/>
      <c r="AP165" s="124"/>
      <c r="AQ165" s="122"/>
      <c r="AR165" s="123"/>
      <c r="AS165" s="139"/>
      <c r="AT165" s="124"/>
      <c r="AU165" s="122"/>
      <c r="AV165" s="123"/>
      <c r="AW165" s="139"/>
      <c r="AX165" s="124"/>
    </row>
    <row r="166" spans="1:50" ht="14.4" customHeight="1">
      <c r="A166" s="73">
        <f>IF(D166=0," ",RANK(D166,$D$3:$D$507,0))</f>
        <v>163</v>
      </c>
      <c r="B166" s="246">
        <v>164</v>
      </c>
      <c r="C166" s="105" t="s">
        <v>2543</v>
      </c>
      <c r="D166" s="115">
        <f>I166+M166+Q166+U166+Y166+AC166+AG166+AK166+AO166+AW166+AS166</f>
        <v>68</v>
      </c>
      <c r="E166" s="115">
        <f>J166+N166+R166+V166+Z166+AD166+AH166+AL166+AP166+AX166+AT166</f>
        <v>10</v>
      </c>
      <c r="F166" s="119">
        <f>COUNTA(H166,L166,P166,T166,X166,AB166,AF166,AJ166,AN166,AV166,AR166)</f>
        <v>1</v>
      </c>
      <c r="G166" s="224"/>
      <c r="H166" s="229"/>
      <c r="I166" s="226"/>
      <c r="J166" s="227"/>
      <c r="K166" s="228"/>
      <c r="L166" s="229"/>
      <c r="M166" s="226"/>
      <c r="N166" s="230"/>
      <c r="O166" s="224"/>
      <c r="P166" s="229"/>
      <c r="Q166" s="226"/>
      <c r="R166" s="227"/>
      <c r="S166" s="228"/>
      <c r="T166" s="229"/>
      <c r="U166" s="226"/>
      <c r="V166" s="230"/>
      <c r="W166" s="231"/>
      <c r="X166" s="229"/>
      <c r="Y166" s="226"/>
      <c r="Z166" s="227"/>
      <c r="AA166" s="232">
        <f>VLOOKUP(C166,'6'!$B$8:$H$202,3,FALSE)</f>
        <v>4.1423611111111112E-2</v>
      </c>
      <c r="AB166" s="229">
        <f>VLOOKUP(C166,'6'!$B$8:$H$202,4,FALSE)</f>
        <v>28</v>
      </c>
      <c r="AC166" s="226">
        <f>VLOOKUP(AB166,Баллы!$A$2:$B$101,2)+AD166/2</f>
        <v>68</v>
      </c>
      <c r="AD166" s="230">
        <f>VLOOKUP(C166,'6'!$B$8:$H$202,6,FALSE)</f>
        <v>10</v>
      </c>
      <c r="AE166" s="231"/>
      <c r="AF166" s="229"/>
      <c r="AG166" s="226"/>
      <c r="AH166" s="227"/>
      <c r="AI166" s="155"/>
      <c r="AJ166" s="123"/>
      <c r="AK166" s="139"/>
      <c r="AL166" s="124"/>
      <c r="AM166" s="155"/>
      <c r="AN166" s="123"/>
      <c r="AO166" s="139"/>
      <c r="AP166" s="124"/>
      <c r="AQ166" s="122"/>
      <c r="AR166" s="123"/>
      <c r="AS166" s="139"/>
      <c r="AT166" s="124"/>
      <c r="AU166" s="122"/>
      <c r="AV166" s="123"/>
      <c r="AW166" s="139"/>
      <c r="AX166" s="124"/>
    </row>
    <row r="167" spans="1:50" ht="14.4" customHeight="1">
      <c r="A167" s="73">
        <f>IF(D167=0," ",RANK(D167,$D$3:$D$507,0))</f>
        <v>163</v>
      </c>
      <c r="B167" s="246">
        <v>165</v>
      </c>
      <c r="C167" s="104" t="s">
        <v>6200</v>
      </c>
      <c r="D167" s="115">
        <f>I167+M167+Q167+U167+Y167+AC167+AG167+AK167+AO167+AW167+AS167</f>
        <v>68</v>
      </c>
      <c r="E167" s="115">
        <f>J167+N167+R167+V167+Z167+AD167+AH167+AL167+AP167+AX167+AT167</f>
        <v>8</v>
      </c>
      <c r="F167" s="119">
        <f>COUNTA(H167,L167,P167,T167,X167,AB167,AF167,AJ167,AN167,AV167,AR167)</f>
        <v>1</v>
      </c>
      <c r="G167" s="224"/>
      <c r="H167" s="229"/>
      <c r="I167" s="226"/>
      <c r="J167" s="227"/>
      <c r="K167" s="228"/>
      <c r="L167" s="229"/>
      <c r="M167" s="226"/>
      <c r="N167" s="230"/>
      <c r="O167" s="224"/>
      <c r="P167" s="229"/>
      <c r="Q167" s="226"/>
      <c r="R167" s="227"/>
      <c r="S167" s="228"/>
      <c r="T167" s="229"/>
      <c r="U167" s="226"/>
      <c r="V167" s="230"/>
      <c r="W167" s="231"/>
      <c r="X167" s="229"/>
      <c r="Y167" s="226"/>
      <c r="Z167" s="227"/>
      <c r="AA167" s="232"/>
      <c r="AB167" s="229"/>
      <c r="AC167" s="226"/>
      <c r="AD167" s="230"/>
      <c r="AE167" s="231"/>
      <c r="AF167" s="229"/>
      <c r="AG167" s="226"/>
      <c r="AH167" s="227"/>
      <c r="AI167" s="155"/>
      <c r="AJ167" s="123"/>
      <c r="AK167" s="139"/>
      <c r="AL167" s="124"/>
      <c r="AM167" s="155"/>
      <c r="AN167" s="123"/>
      <c r="AO167" s="139"/>
      <c r="AP167" s="124"/>
      <c r="AQ167" s="122"/>
      <c r="AR167" s="123"/>
      <c r="AS167" s="139"/>
      <c r="AT167" s="124"/>
      <c r="AU167" s="122">
        <f>VLOOKUP(C167,'11'!$B$9:$H$521,3,FALSE)</f>
        <v>3.2164351851851854E-2</v>
      </c>
      <c r="AV167" s="123">
        <f>VLOOKUP(C167,'11'!$B$9:$H$521,4,FALSE)</f>
        <v>27</v>
      </c>
      <c r="AW167" s="139">
        <f>VLOOKUP(AV167,Баллы!$A$2:$B$101,2)+AX167/2</f>
        <v>68</v>
      </c>
      <c r="AX167" s="124">
        <f>VLOOKUP(C167,'11'!$B$9:$H$521,6,FALSE)</f>
        <v>8</v>
      </c>
    </row>
    <row r="168" spans="1:50" ht="14.4" customHeight="1">
      <c r="A168" s="73">
        <f>IF(D168=0," ",RANK(D168,$D$3:$D$507,0))</f>
        <v>166</v>
      </c>
      <c r="B168" s="246">
        <v>166</v>
      </c>
      <c r="C168" s="159" t="s">
        <v>363</v>
      </c>
      <c r="D168" s="115">
        <f>I168+M168+Q168+U168+Y168+AC168+AG168+AK168+AO168+AW168+AS168</f>
        <v>67.5</v>
      </c>
      <c r="E168" s="115">
        <f>J168+N168+R168+V168+Z168+AD168+AH168+AL168+AP168+AX168+AT168</f>
        <v>25</v>
      </c>
      <c r="F168" s="119">
        <f>COUNTA(H168,L168,P168,T168,X168,AB168,AF168,AJ168,AN168,AV168,AR168)</f>
        <v>2</v>
      </c>
      <c r="G168" s="224">
        <f>VLOOKUP(C168,'1'!$B$46:$H$384,3,FALSE)</f>
        <v>3.7303240740740741E-2</v>
      </c>
      <c r="H168" s="229">
        <f>VLOOKUP(C168,'1'!$B$46:$H$384,4,FALSE)</f>
        <v>49</v>
      </c>
      <c r="I168" s="226">
        <f>VLOOKUP(H168,Баллы!$A$2:$B$101,2)+J168/2</f>
        <v>47</v>
      </c>
      <c r="J168" s="227">
        <f>VLOOKUP(C168,'1'!$B$46:$H$384,6,FALSE)</f>
        <v>10</v>
      </c>
      <c r="K168" s="228">
        <f>VLOOKUP(C168,'2'!$B$101:$H$575,3,FALSE)</f>
        <v>6.0601851851851851E-2</v>
      </c>
      <c r="L168" s="229">
        <f>VLOOKUP(C168,'2'!$B$101:$H$575,4,FALSE)</f>
        <v>78</v>
      </c>
      <c r="M168" s="226">
        <f>VLOOKUP(L168,Баллы!$A$2:$B$101,2)+N168/2</f>
        <v>20.5</v>
      </c>
      <c r="N168" s="230">
        <f>VLOOKUP(C168,'2'!$B$101:$H$575,6,FALSE)</f>
        <v>15</v>
      </c>
      <c r="O168" s="224"/>
      <c r="P168" s="229"/>
      <c r="Q168" s="226"/>
      <c r="R168" s="227"/>
      <c r="S168" s="228"/>
      <c r="T168" s="229"/>
      <c r="U168" s="226"/>
      <c r="V168" s="230"/>
      <c r="W168" s="231"/>
      <c r="X168" s="229"/>
      <c r="Y168" s="226"/>
      <c r="Z168" s="227"/>
      <c r="AA168" s="232"/>
      <c r="AB168" s="229"/>
      <c r="AC168" s="226"/>
      <c r="AD168" s="230"/>
      <c r="AE168" s="231"/>
      <c r="AF168" s="229"/>
      <c r="AG168" s="226"/>
      <c r="AH168" s="227"/>
      <c r="AI168" s="155"/>
      <c r="AJ168" s="123"/>
      <c r="AK168" s="139"/>
      <c r="AL168" s="124"/>
      <c r="AM168" s="155"/>
      <c r="AN168" s="123"/>
      <c r="AO168" s="139"/>
      <c r="AP168" s="124"/>
      <c r="AQ168" s="122"/>
      <c r="AR168" s="123"/>
      <c r="AS168" s="139"/>
      <c r="AT168" s="124"/>
      <c r="AU168" s="122"/>
      <c r="AV168" s="123"/>
      <c r="AW168" s="139"/>
      <c r="AX168" s="124"/>
    </row>
    <row r="169" spans="1:50" ht="14.4" customHeight="1">
      <c r="A169" s="73">
        <f>IF(D169=0," ",RANK(D169,$D$3:$D$507,0))</f>
        <v>166</v>
      </c>
      <c r="B169" s="246">
        <v>167</v>
      </c>
      <c r="C169" s="283" t="s">
        <v>5780</v>
      </c>
      <c r="D169" s="115">
        <f>I169+M169+Q169+U169+Y169+AC169+AG169+AK169+AO169+AW169+AS169</f>
        <v>67.5</v>
      </c>
      <c r="E169" s="115">
        <f>J169+N169+R169+V169+Z169+AD169+AH169+AL169+AP169+AX169+AT169</f>
        <v>25</v>
      </c>
      <c r="F169" s="119">
        <f>COUNTA(H169,L169,P169,T169,X169,AB169,AF169,AJ169,AN169,AV169,AR169)</f>
        <v>1</v>
      </c>
      <c r="G169" s="224"/>
      <c r="H169" s="229"/>
      <c r="I169" s="226"/>
      <c r="J169" s="227"/>
      <c r="K169" s="228"/>
      <c r="L169" s="229"/>
      <c r="M169" s="226"/>
      <c r="N169" s="230"/>
      <c r="O169" s="224"/>
      <c r="P169" s="229"/>
      <c r="Q169" s="226"/>
      <c r="R169" s="227"/>
      <c r="S169" s="228"/>
      <c r="T169" s="229"/>
      <c r="U169" s="226"/>
      <c r="V169" s="230"/>
      <c r="W169" s="231"/>
      <c r="X169" s="229"/>
      <c r="Y169" s="226"/>
      <c r="Z169" s="227"/>
      <c r="AA169" s="232"/>
      <c r="AB169" s="229"/>
      <c r="AC169" s="226"/>
      <c r="AD169" s="230"/>
      <c r="AE169" s="231"/>
      <c r="AF169" s="229"/>
      <c r="AG169" s="226"/>
      <c r="AH169" s="227"/>
      <c r="AI169" s="155"/>
      <c r="AJ169" s="123"/>
      <c r="AK169" s="139"/>
      <c r="AL169" s="124"/>
      <c r="AM169" s="155">
        <f>VLOOKUP(C169,'9'!$B$2:$H$1187,3,FALSE)</f>
        <v>9.7141203703703702E-2</v>
      </c>
      <c r="AN169" s="123">
        <f>VLOOKUP(C169,'9'!$B$2:$H$1187,4,FALSE)</f>
        <v>36</v>
      </c>
      <c r="AO169" s="139">
        <f>VLOOKUP(AN169,Баллы!$A$2:$B$101,2)+AP169/2</f>
        <v>67.5</v>
      </c>
      <c r="AP169" s="124">
        <f>VLOOKUP(C169,'9'!$B$2:$H$1187,6,FALSE)</f>
        <v>25</v>
      </c>
      <c r="AQ169" s="122"/>
      <c r="AR169" s="123"/>
      <c r="AS169" s="139"/>
      <c r="AT169" s="124"/>
      <c r="AU169" s="122"/>
      <c r="AV169" s="123"/>
      <c r="AW169" s="139"/>
      <c r="AX169" s="124"/>
    </row>
    <row r="170" spans="1:50" ht="14.4" customHeight="1">
      <c r="A170" s="73">
        <f>IF(D170=0," ",RANK(D170,$D$3:$D$507,0))</f>
        <v>166</v>
      </c>
      <c r="B170" s="246">
        <v>168</v>
      </c>
      <c r="C170" s="104" t="s">
        <v>6188</v>
      </c>
      <c r="D170" s="115">
        <f>I170+M170+Q170+U170+Y170+AC170+AG170+AK170+AO170+AW170+AS170</f>
        <v>67.5</v>
      </c>
      <c r="E170" s="115">
        <f>J170+N170+R170+V170+Z170+AD170+AH170+AL170+AP170+AX170+AT170</f>
        <v>15</v>
      </c>
      <c r="F170" s="119">
        <f>COUNTA(H170,L170,P170,T170,X170,AB170,AF170,AJ170,AN170,AV170,AR170)</f>
        <v>1</v>
      </c>
      <c r="G170" s="224"/>
      <c r="H170" s="229"/>
      <c r="I170" s="226"/>
      <c r="J170" s="227"/>
      <c r="K170" s="228"/>
      <c r="L170" s="229"/>
      <c r="M170" s="226"/>
      <c r="N170" s="230"/>
      <c r="O170" s="224"/>
      <c r="P170" s="229"/>
      <c r="Q170" s="226"/>
      <c r="R170" s="227"/>
      <c r="S170" s="228"/>
      <c r="T170" s="229"/>
      <c r="U170" s="226"/>
      <c r="V170" s="230"/>
      <c r="W170" s="231"/>
      <c r="X170" s="229"/>
      <c r="Y170" s="226"/>
      <c r="Z170" s="227"/>
      <c r="AA170" s="232"/>
      <c r="AB170" s="229"/>
      <c r="AC170" s="226"/>
      <c r="AD170" s="230"/>
      <c r="AE170" s="231"/>
      <c r="AF170" s="229"/>
      <c r="AG170" s="226"/>
      <c r="AH170" s="227"/>
      <c r="AI170" s="155"/>
      <c r="AJ170" s="123"/>
      <c r="AK170" s="139"/>
      <c r="AL170" s="124"/>
      <c r="AM170" s="155"/>
      <c r="AN170" s="123"/>
      <c r="AO170" s="139"/>
      <c r="AP170" s="124"/>
      <c r="AQ170" s="122"/>
      <c r="AR170" s="123"/>
      <c r="AS170" s="139"/>
      <c r="AT170" s="124"/>
      <c r="AU170" s="122">
        <f>VLOOKUP(C170,'11'!$B$9:$H$521,3,FALSE)</f>
        <v>5.6863425925925928E-2</v>
      </c>
      <c r="AV170" s="123">
        <f>VLOOKUP(C170,'11'!$B$9:$H$521,4,FALSE)</f>
        <v>31</v>
      </c>
      <c r="AW170" s="139">
        <f>VLOOKUP(AV170,Баллы!$A$2:$B$101,2)+AX170/2</f>
        <v>67.5</v>
      </c>
      <c r="AX170" s="124">
        <f>VLOOKUP(C170,'11'!$B$9:$H$521,6,FALSE)</f>
        <v>15</v>
      </c>
    </row>
    <row r="171" spans="1:50" ht="14.4" customHeight="1">
      <c r="A171" s="73">
        <f>IF(D171=0," ",RANK(D171,$D$3:$D$507,0))</f>
        <v>169</v>
      </c>
      <c r="B171" s="246">
        <v>169</v>
      </c>
      <c r="C171" s="159" t="s">
        <v>1004</v>
      </c>
      <c r="D171" s="115">
        <f>I171+M171+Q171+U171+Y171+AC171+AG171+AK171+AO171+AW171+AS171</f>
        <v>67</v>
      </c>
      <c r="E171" s="115">
        <f>J171+N171+R171+V171+Z171+AD171+AH171+AL171+AP171+AX171+AT171</f>
        <v>30</v>
      </c>
      <c r="F171" s="119">
        <f>COUNTA(H171,L171,P171,T171,X171,AB171,AF171,AJ171,AN171,AV171,AR171)</f>
        <v>1</v>
      </c>
      <c r="G171" s="224"/>
      <c r="H171" s="229"/>
      <c r="I171" s="226"/>
      <c r="J171" s="227"/>
      <c r="K171" s="228">
        <f>VLOOKUP(C171,'2'!$B$101:$H$575,3,FALSE)</f>
        <v>0.13674768518518518</v>
      </c>
      <c r="L171" s="229">
        <f>VLOOKUP(C171,'2'!$B$101:$H$575,4,FALSE)</f>
        <v>39</v>
      </c>
      <c r="M171" s="226">
        <f>VLOOKUP(L171,Баллы!$A$2:$B$101,2)+N171/2</f>
        <v>67</v>
      </c>
      <c r="N171" s="230">
        <f>VLOOKUP(C171,'2'!$B$101:$H$575,6,FALSE)</f>
        <v>30</v>
      </c>
      <c r="O171" s="224"/>
      <c r="P171" s="229"/>
      <c r="Q171" s="226"/>
      <c r="R171" s="227"/>
      <c r="S171" s="228"/>
      <c r="T171" s="229"/>
      <c r="U171" s="226"/>
      <c r="V171" s="230"/>
      <c r="W171" s="231"/>
      <c r="X171" s="229"/>
      <c r="Y171" s="226"/>
      <c r="Z171" s="227"/>
      <c r="AA171" s="232"/>
      <c r="AB171" s="229"/>
      <c r="AC171" s="226"/>
      <c r="AD171" s="230"/>
      <c r="AE171" s="231"/>
      <c r="AF171" s="229"/>
      <c r="AG171" s="226"/>
      <c r="AH171" s="227"/>
      <c r="AI171" s="155"/>
      <c r="AJ171" s="123"/>
      <c r="AK171" s="139"/>
      <c r="AL171" s="124"/>
      <c r="AM171" s="155"/>
      <c r="AN171" s="123"/>
      <c r="AO171" s="139"/>
      <c r="AP171" s="124"/>
      <c r="AQ171" s="122"/>
      <c r="AR171" s="123"/>
      <c r="AS171" s="139"/>
      <c r="AT171" s="124"/>
      <c r="AU171" s="122"/>
      <c r="AV171" s="123"/>
      <c r="AW171" s="139"/>
      <c r="AX171" s="124"/>
    </row>
    <row r="172" spans="1:50" ht="14.4" customHeight="1">
      <c r="A172" s="73">
        <f>IF(D172=0," ",RANK(D172,$D$3:$D$507,0))</f>
        <v>169</v>
      </c>
      <c r="B172" s="246">
        <v>170</v>
      </c>
      <c r="C172" s="159" t="s">
        <v>542</v>
      </c>
      <c r="D172" s="115">
        <f>I172+M172+Q172+U172+Y172+AC172+AG172+AK172+AO172+AW172+AS172</f>
        <v>67</v>
      </c>
      <c r="E172" s="115">
        <f>J172+N172+R172+V172+Z172+AD172+AH172+AL172+AP172+AX172+AT172</f>
        <v>10</v>
      </c>
      <c r="F172" s="119">
        <f>COUNTA(H172,L172,P172,T172,X172,AB172,AF172,AJ172,AN172,AV172,AR172)</f>
        <v>1</v>
      </c>
      <c r="G172" s="224">
        <f>VLOOKUP(C172,'1'!$B$46:$H$384,3,FALSE)</f>
        <v>3.4131944444444444E-2</v>
      </c>
      <c r="H172" s="225">
        <f>VLOOKUP(C172,'1'!$B$46:$H$384,4,FALSE)</f>
        <v>29</v>
      </c>
      <c r="I172" s="226">
        <f>VLOOKUP(H172,Баллы!$A$2:$B$101,2)+J172/2</f>
        <v>67</v>
      </c>
      <c r="J172" s="227">
        <f>VLOOKUP(C172,'1'!$B$46:$H$384,6,FALSE)</f>
        <v>10</v>
      </c>
      <c r="K172" s="228"/>
      <c r="L172" s="229"/>
      <c r="M172" s="226"/>
      <c r="N172" s="230"/>
      <c r="O172" s="224"/>
      <c r="P172" s="229"/>
      <c r="Q172" s="226"/>
      <c r="R172" s="227"/>
      <c r="S172" s="228"/>
      <c r="T172" s="229"/>
      <c r="U172" s="226"/>
      <c r="V172" s="230"/>
      <c r="W172" s="231"/>
      <c r="X172" s="229"/>
      <c r="Y172" s="226"/>
      <c r="Z172" s="227"/>
      <c r="AA172" s="232"/>
      <c r="AB172" s="229"/>
      <c r="AC172" s="226"/>
      <c r="AD172" s="230"/>
      <c r="AE172" s="231"/>
      <c r="AF172" s="229"/>
      <c r="AG172" s="226"/>
      <c r="AH172" s="227"/>
      <c r="AI172" s="155"/>
      <c r="AJ172" s="123"/>
      <c r="AK172" s="139"/>
      <c r="AL172" s="124"/>
      <c r="AM172" s="155"/>
      <c r="AN172" s="123"/>
      <c r="AO172" s="139"/>
      <c r="AP172" s="124"/>
      <c r="AQ172" s="122"/>
      <c r="AR172" s="123"/>
      <c r="AS172" s="139"/>
      <c r="AT172" s="124"/>
      <c r="AU172" s="122"/>
      <c r="AV172" s="123"/>
      <c r="AW172" s="139"/>
      <c r="AX172" s="124"/>
    </row>
    <row r="173" spans="1:50" ht="14.4" customHeight="1">
      <c r="A173" s="73">
        <f>IF(D173=0," ",RANK(D173,$D$3:$D$507,0))</f>
        <v>171</v>
      </c>
      <c r="B173" s="246">
        <v>171</v>
      </c>
      <c r="C173" s="162" t="s">
        <v>1858</v>
      </c>
      <c r="D173" s="115">
        <f>I173+M173+Q173+U173+Y173+AC173+AG173+AK173+AO173+AW173+AS173</f>
        <v>66.5</v>
      </c>
      <c r="E173" s="115">
        <f>J173+N173+R173+V173+Z173+AD173+AH173+AL173+AP173+AX173+AT173</f>
        <v>5</v>
      </c>
      <c r="F173" s="119">
        <f>COUNTA(H173,L173,P173,T173,X173,AB173,AF173,AJ173,AN173,AV173,AR173)</f>
        <v>1</v>
      </c>
      <c r="G173" s="224"/>
      <c r="H173" s="229"/>
      <c r="I173" s="226"/>
      <c r="J173" s="227"/>
      <c r="K173" s="228"/>
      <c r="L173" s="229"/>
      <c r="M173" s="226"/>
      <c r="N173" s="230"/>
      <c r="O173" s="224"/>
      <c r="P173" s="229"/>
      <c r="Q173" s="226"/>
      <c r="R173" s="227"/>
      <c r="S173" s="228">
        <f>VLOOKUP(C173,'4'!$B$2:$I$1053,3,FALSE)</f>
        <v>1.4872685185185185E-2</v>
      </c>
      <c r="T173" s="229">
        <f>VLOOKUP(C173,'4'!$B$2:$I$1053,4,FALSE)</f>
        <v>27</v>
      </c>
      <c r="U173" s="226">
        <f>VLOOKUP(T173,Баллы!$A$2:$B$101,2)+V173/2</f>
        <v>66.5</v>
      </c>
      <c r="V173" s="230">
        <f>VLOOKUP(C173,'4'!$B$2:$I$1053,6,FALSE)</f>
        <v>5</v>
      </c>
      <c r="W173" s="231"/>
      <c r="X173" s="229"/>
      <c r="Y173" s="226"/>
      <c r="Z173" s="227"/>
      <c r="AA173" s="232"/>
      <c r="AB173" s="229"/>
      <c r="AC173" s="226"/>
      <c r="AD173" s="230"/>
      <c r="AE173" s="231"/>
      <c r="AF173" s="229"/>
      <c r="AG173" s="226"/>
      <c r="AH173" s="227"/>
      <c r="AI173" s="155"/>
      <c r="AJ173" s="123"/>
      <c r="AK173" s="139"/>
      <c r="AL173" s="124"/>
      <c r="AM173" s="155"/>
      <c r="AN173" s="123"/>
      <c r="AO173" s="139"/>
      <c r="AP173" s="124"/>
      <c r="AQ173" s="122"/>
      <c r="AR173" s="123"/>
      <c r="AS173" s="139"/>
      <c r="AT173" s="124"/>
      <c r="AU173" s="122"/>
      <c r="AV173" s="123"/>
      <c r="AW173" s="139"/>
      <c r="AX173" s="124"/>
    </row>
    <row r="174" spans="1:50" ht="14.4" customHeight="1">
      <c r="A174" s="73">
        <f>IF(D174=0," ",RANK(D174,$D$3:$D$507,0))</f>
        <v>171</v>
      </c>
      <c r="B174" s="246">
        <v>171</v>
      </c>
      <c r="C174" s="283" t="s">
        <v>5055</v>
      </c>
      <c r="D174" s="115">
        <f>I174+M174+Q174+U174+Y174+AC174+AG174+AK174+AO174+AW174+AS174</f>
        <v>66.5</v>
      </c>
      <c r="E174" s="115">
        <f>J174+N174+R174+V174+Z174+AD174+AH174+AL174+AP174+AX174+AT174</f>
        <v>5</v>
      </c>
      <c r="F174" s="119">
        <f>COUNTA(H174,L174,P174,T174,X174,AB174,AF174,AJ174,AN174,AV174,AR174)</f>
        <v>1</v>
      </c>
      <c r="G174" s="224"/>
      <c r="H174" s="229"/>
      <c r="I174" s="226"/>
      <c r="J174" s="227"/>
      <c r="K174" s="228"/>
      <c r="L174" s="229"/>
      <c r="M174" s="226"/>
      <c r="N174" s="230"/>
      <c r="O174" s="224"/>
      <c r="P174" s="229"/>
      <c r="Q174" s="226"/>
      <c r="R174" s="227"/>
      <c r="S174" s="228"/>
      <c r="T174" s="229"/>
      <c r="U174" s="226"/>
      <c r="V174" s="230"/>
      <c r="W174" s="231"/>
      <c r="X174" s="229"/>
      <c r="Y174" s="226"/>
      <c r="Z174" s="227"/>
      <c r="AA174" s="232"/>
      <c r="AB174" s="229"/>
      <c r="AC174" s="226"/>
      <c r="AD174" s="230"/>
      <c r="AE174" s="231"/>
      <c r="AF174" s="229"/>
      <c r="AG174" s="226"/>
      <c r="AH174" s="227"/>
      <c r="AI174" s="155"/>
      <c r="AJ174" s="123"/>
      <c r="AK174" s="139"/>
      <c r="AL174" s="124"/>
      <c r="AM174" s="155">
        <f>VLOOKUP(C174,'9'!$B$2:$H$1187,3,FALSE)</f>
        <v>1.8854166666666668E-2</v>
      </c>
      <c r="AN174" s="123">
        <f>VLOOKUP(C174,'9'!$B$2:$H$1187,4,FALSE)</f>
        <v>27</v>
      </c>
      <c r="AO174" s="139">
        <f>VLOOKUP(AN174,Баллы!$A$2:$B$101,2)+AP174/2</f>
        <v>66.5</v>
      </c>
      <c r="AP174" s="124">
        <f>VLOOKUP(C174,'9'!$B$2:$H$1187,6,FALSE)</f>
        <v>5</v>
      </c>
      <c r="AQ174" s="122"/>
      <c r="AR174" s="123"/>
      <c r="AS174" s="139"/>
      <c r="AT174" s="124"/>
      <c r="AU174" s="122"/>
      <c r="AV174" s="123"/>
      <c r="AW174" s="139"/>
      <c r="AX174" s="124"/>
    </row>
    <row r="175" spans="1:50" ht="14.4" customHeight="1">
      <c r="A175" s="73">
        <f>IF(D175=0," ",RANK(D175,$D$3:$D$507,0))</f>
        <v>173</v>
      </c>
      <c r="B175" s="246">
        <v>173</v>
      </c>
      <c r="C175" s="108" t="s">
        <v>1209</v>
      </c>
      <c r="D175" s="115">
        <f>I175+M175+Q175+U175+Y175+AC175+AG175+AK175+AO175+AW175+AS175</f>
        <v>66</v>
      </c>
      <c r="E175" s="115">
        <f>J175+N175+R175+V175+Z175+AD175+AH175+AL175+AP175+AX175+AT175</f>
        <v>56</v>
      </c>
      <c r="F175" s="119">
        <f>COUNTA(H175,L175,P175,T175,X175,AB175,AF175,AJ175,AN175,AV175,AR175)</f>
        <v>2</v>
      </c>
      <c r="G175" s="224"/>
      <c r="H175" s="229"/>
      <c r="I175" s="226"/>
      <c r="J175" s="227"/>
      <c r="K175" s="228"/>
      <c r="L175" s="229"/>
      <c r="M175" s="226"/>
      <c r="N175" s="230"/>
      <c r="O175" s="224"/>
      <c r="P175" s="229"/>
      <c r="Q175" s="226"/>
      <c r="R175" s="227"/>
      <c r="S175" s="228"/>
      <c r="T175" s="229"/>
      <c r="U175" s="226"/>
      <c r="V175" s="230"/>
      <c r="W175" s="231">
        <f>VLOOKUP(C175,'5'!$B$50:$H$423,3,FALSE)</f>
        <v>0.1597685185185185</v>
      </c>
      <c r="X175" s="229">
        <f>VLOOKUP(C175,'5'!$B$50:$H$423,4,FALSE)</f>
        <v>86</v>
      </c>
      <c r="Y175" s="226">
        <f>VLOOKUP(X175,Баллы!$A$2:$B$101,2)+Z175/2</f>
        <v>17.5</v>
      </c>
      <c r="Z175" s="227">
        <f>VLOOKUP(C175,'5'!$B$50:$H$423,6,FALSE)</f>
        <v>25</v>
      </c>
      <c r="AA175" s="232"/>
      <c r="AB175" s="229"/>
      <c r="AC175" s="226"/>
      <c r="AD175" s="230"/>
      <c r="AE175" s="231"/>
      <c r="AF175" s="229"/>
      <c r="AG175" s="226"/>
      <c r="AH175" s="227"/>
      <c r="AI175" s="155"/>
      <c r="AJ175" s="123"/>
      <c r="AK175" s="139"/>
      <c r="AL175" s="124"/>
      <c r="AM175" s="155"/>
      <c r="AN175" s="123"/>
      <c r="AO175" s="139"/>
      <c r="AP175" s="124"/>
      <c r="AQ175" s="122"/>
      <c r="AR175" s="123"/>
      <c r="AS175" s="139"/>
      <c r="AT175" s="124"/>
      <c r="AU175" s="122">
        <f>VLOOKUP(C175,'11'!$B$9:$H$521,3,FALSE)</f>
        <v>0.15</v>
      </c>
      <c r="AV175" s="123">
        <f>VLOOKUP(C175,'11'!$B$9:$H$521,4,FALSE)</f>
        <v>58</v>
      </c>
      <c r="AW175" s="139">
        <f>VLOOKUP(AV175,Баллы!$A$2:$B$101,2)+AX175/2</f>
        <v>48.5</v>
      </c>
      <c r="AX175" s="124">
        <f>VLOOKUP(C175,'11'!$B$9:$H$521,6,FALSE)</f>
        <v>31</v>
      </c>
    </row>
    <row r="176" spans="1:50" ht="14.4" customHeight="1">
      <c r="A176" s="73">
        <f>IF(D176=0," ",RANK(D176,$D$3:$D$507,0))</f>
        <v>173</v>
      </c>
      <c r="B176" s="246">
        <v>174</v>
      </c>
      <c r="C176" s="105" t="s">
        <v>1314</v>
      </c>
      <c r="D176" s="115">
        <f>I176+M176+Q176+U176+Y176+AC176+AG176+AK176+AO176+AW176+AS176</f>
        <v>66</v>
      </c>
      <c r="E176" s="115">
        <f>J176+N176+R176+V176+Z176+AD176+AH176+AL176+AP176+AX176+AT176</f>
        <v>20</v>
      </c>
      <c r="F176" s="119">
        <f>COUNTA(H176,L176,P176,T176,X176,AB176,AF176,AJ176,AN176,AV176,AR176)</f>
        <v>1</v>
      </c>
      <c r="G176" s="224"/>
      <c r="H176" s="229"/>
      <c r="I176" s="226"/>
      <c r="J176" s="227"/>
      <c r="K176" s="228"/>
      <c r="L176" s="229"/>
      <c r="M176" s="226"/>
      <c r="N176" s="230"/>
      <c r="O176" s="224"/>
      <c r="P176" s="229"/>
      <c r="Q176" s="226"/>
      <c r="R176" s="227"/>
      <c r="S176" s="228"/>
      <c r="T176" s="229"/>
      <c r="U176" s="226"/>
      <c r="V176" s="230"/>
      <c r="W176" s="231"/>
      <c r="X176" s="229"/>
      <c r="Y176" s="226"/>
      <c r="Z176" s="227"/>
      <c r="AA176" s="232">
        <f>VLOOKUP(C176,'6'!$B$8:$H$202,3,FALSE)</f>
        <v>0.1169675925925926</v>
      </c>
      <c r="AB176" s="229">
        <f>VLOOKUP(C176,'6'!$B$8:$H$202,4,FALSE)</f>
        <v>35</v>
      </c>
      <c r="AC176" s="226">
        <f>VLOOKUP(AB176,Баллы!$A$2:$B$101,2)+AD176/2</f>
        <v>66</v>
      </c>
      <c r="AD176" s="230">
        <f>VLOOKUP(C176,'6'!$B$8:$H$202,6,FALSE)</f>
        <v>20</v>
      </c>
      <c r="AE176" s="231"/>
      <c r="AF176" s="229"/>
      <c r="AG176" s="226"/>
      <c r="AH176" s="227"/>
      <c r="AI176" s="155"/>
      <c r="AJ176" s="123"/>
      <c r="AK176" s="139"/>
      <c r="AL176" s="124"/>
      <c r="AM176" s="155"/>
      <c r="AN176" s="123"/>
      <c r="AO176" s="139"/>
      <c r="AP176" s="124"/>
      <c r="AQ176" s="122"/>
      <c r="AR176" s="123"/>
      <c r="AS176" s="139"/>
      <c r="AT176" s="124"/>
      <c r="AU176" s="122"/>
      <c r="AV176" s="123"/>
      <c r="AW176" s="139"/>
      <c r="AX176" s="124"/>
    </row>
    <row r="177" spans="1:50" ht="14.4" customHeight="1">
      <c r="A177" s="73">
        <f>IF(D177=0," ",RANK(D177,$D$3:$D$507,0))</f>
        <v>173</v>
      </c>
      <c r="B177" s="246">
        <v>175</v>
      </c>
      <c r="C177" s="159" t="s">
        <v>543</v>
      </c>
      <c r="D177" s="115">
        <f>I177+M177+Q177+U177+Y177+AC177+AG177+AK177+AO177+AW177+AS177</f>
        <v>66</v>
      </c>
      <c r="E177" s="115">
        <f>J177+N177+R177+V177+Z177+AD177+AH177+AL177+AP177+AX177+AT177</f>
        <v>10</v>
      </c>
      <c r="F177" s="119">
        <f>COUNTA(H177,L177,P177,T177,X177,AB177,AF177,AJ177,AN177,AV177,AR177)</f>
        <v>1</v>
      </c>
      <c r="G177" s="224">
        <f>VLOOKUP(C177,'1'!$B$46:$H$384,3,FALSE)</f>
        <v>3.4293981481481481E-2</v>
      </c>
      <c r="H177" s="225">
        <f>VLOOKUP(C177,'1'!$B$46:$H$384,4,FALSE)</f>
        <v>30</v>
      </c>
      <c r="I177" s="226">
        <f>VLOOKUP(H177,Баллы!$A$2:$B$101,2)+J177/2</f>
        <v>66</v>
      </c>
      <c r="J177" s="227">
        <f>VLOOKUP(C177,'1'!$B$46:$H$384,6,FALSE)</f>
        <v>10</v>
      </c>
      <c r="K177" s="228"/>
      <c r="L177" s="229"/>
      <c r="M177" s="226"/>
      <c r="N177" s="230"/>
      <c r="O177" s="224"/>
      <c r="P177" s="229"/>
      <c r="Q177" s="226"/>
      <c r="R177" s="227"/>
      <c r="S177" s="228"/>
      <c r="T177" s="229"/>
      <c r="U177" s="226"/>
      <c r="V177" s="230"/>
      <c r="W177" s="231"/>
      <c r="X177" s="229"/>
      <c r="Y177" s="226"/>
      <c r="Z177" s="227"/>
      <c r="AA177" s="232"/>
      <c r="AB177" s="229"/>
      <c r="AC177" s="226"/>
      <c r="AD177" s="230"/>
      <c r="AE177" s="231"/>
      <c r="AF177" s="229"/>
      <c r="AG177" s="226"/>
      <c r="AH177" s="227"/>
      <c r="AI177" s="155"/>
      <c r="AJ177" s="123"/>
      <c r="AK177" s="139"/>
      <c r="AL177" s="124"/>
      <c r="AM177" s="155"/>
      <c r="AN177" s="123"/>
      <c r="AO177" s="139"/>
      <c r="AP177" s="124"/>
      <c r="AQ177" s="122"/>
      <c r="AR177" s="123"/>
      <c r="AS177" s="139"/>
      <c r="AT177" s="124"/>
      <c r="AU177" s="122"/>
      <c r="AV177" s="123"/>
      <c r="AW177" s="139"/>
      <c r="AX177" s="124"/>
    </row>
    <row r="178" spans="1:50" ht="14.4" customHeight="1">
      <c r="A178" s="73">
        <f>IF(D178=0," ",RANK(D178,$D$3:$D$507,0))</f>
        <v>173</v>
      </c>
      <c r="B178" s="246">
        <v>176</v>
      </c>
      <c r="C178" s="104" t="s">
        <v>6201</v>
      </c>
      <c r="D178" s="115">
        <f>I178+M178+Q178+U178+Y178+AC178+AG178+AK178+AO178+AW178+AS178</f>
        <v>66</v>
      </c>
      <c r="E178" s="115">
        <f>J178+N178+R178+V178+Z178+AD178+AH178+AL178+AP178+AX178+AT178</f>
        <v>8</v>
      </c>
      <c r="F178" s="119">
        <f>COUNTA(H178,L178,P178,T178,X178,AB178,AF178,AJ178,AN178,AV178,AR178)</f>
        <v>1</v>
      </c>
      <c r="G178" s="224"/>
      <c r="H178" s="229"/>
      <c r="I178" s="226"/>
      <c r="J178" s="227"/>
      <c r="K178" s="228"/>
      <c r="L178" s="229"/>
      <c r="M178" s="226"/>
      <c r="N178" s="230"/>
      <c r="O178" s="224"/>
      <c r="P178" s="229"/>
      <c r="Q178" s="226"/>
      <c r="R178" s="227"/>
      <c r="S178" s="228"/>
      <c r="T178" s="229"/>
      <c r="U178" s="226"/>
      <c r="V178" s="230"/>
      <c r="W178" s="231"/>
      <c r="X178" s="229"/>
      <c r="Y178" s="226"/>
      <c r="Z178" s="227"/>
      <c r="AA178" s="232"/>
      <c r="AB178" s="229"/>
      <c r="AC178" s="226"/>
      <c r="AD178" s="230"/>
      <c r="AE178" s="231"/>
      <c r="AF178" s="229"/>
      <c r="AG178" s="226"/>
      <c r="AH178" s="227"/>
      <c r="AI178" s="155"/>
      <c r="AJ178" s="123"/>
      <c r="AK178" s="139"/>
      <c r="AL178" s="124"/>
      <c r="AM178" s="155"/>
      <c r="AN178" s="123"/>
      <c r="AO178" s="139"/>
      <c r="AP178" s="124"/>
      <c r="AQ178" s="122"/>
      <c r="AR178" s="123"/>
      <c r="AS178" s="139"/>
      <c r="AT178" s="124"/>
      <c r="AU178" s="122">
        <f>VLOOKUP(C178,'11'!$B$9:$H$521,3,FALSE)</f>
        <v>3.2326388888888891E-2</v>
      </c>
      <c r="AV178" s="123">
        <f>VLOOKUP(C178,'11'!$B$9:$H$521,4,FALSE)</f>
        <v>29</v>
      </c>
      <c r="AW178" s="139">
        <f>VLOOKUP(AV178,Баллы!$A$2:$B$101,2)+AX178/2</f>
        <v>66</v>
      </c>
      <c r="AX178" s="124">
        <f>VLOOKUP(C178,'11'!$B$9:$H$521,6,FALSE)</f>
        <v>8</v>
      </c>
    </row>
    <row r="179" spans="1:50" ht="14.4" customHeight="1">
      <c r="A179" s="73">
        <f>IF(D179=0," ",RANK(D179,$D$3:$D$507,0))</f>
        <v>177</v>
      </c>
      <c r="B179" s="246">
        <v>177</v>
      </c>
      <c r="C179" s="108" t="s">
        <v>185</v>
      </c>
      <c r="D179" s="115">
        <f>I179+M179+Q179+U179+Y179+AC179+AG179+AK179+AO179+AW179+AS179</f>
        <v>65</v>
      </c>
      <c r="E179" s="115">
        <f>J179+N179+R179+V179+Z179+AD179+AH179+AL179+AP179+AX179+AT179</f>
        <v>10</v>
      </c>
      <c r="F179" s="119">
        <f>COUNTA(H179,L179,P179,T179,X179,AB179,AF179,AJ179,AN179,AV179,AR179)</f>
        <v>1</v>
      </c>
      <c r="G179" s="224"/>
      <c r="H179" s="229"/>
      <c r="I179" s="226"/>
      <c r="J179" s="227"/>
      <c r="K179" s="228"/>
      <c r="L179" s="229"/>
      <c r="M179" s="226"/>
      <c r="N179" s="230"/>
      <c r="O179" s="224"/>
      <c r="P179" s="229"/>
      <c r="Q179" s="226"/>
      <c r="R179" s="227"/>
      <c r="S179" s="228"/>
      <c r="T179" s="229"/>
      <c r="U179" s="226"/>
      <c r="V179" s="230"/>
      <c r="W179" s="231">
        <f>VLOOKUP(C179,'5'!$B$50:$H$423,3,FALSE)</f>
        <v>4.4641203703703704E-2</v>
      </c>
      <c r="X179" s="229">
        <f>VLOOKUP(C179,'5'!$B$50:$H$423,4,FALSE)</f>
        <v>31</v>
      </c>
      <c r="Y179" s="226">
        <f>VLOOKUP(X179,Баллы!$A$2:$B$101,2)+Z179/2</f>
        <v>65</v>
      </c>
      <c r="Z179" s="227">
        <f>VLOOKUP(C179,'5'!$B$50:$H$423,6,FALSE)</f>
        <v>10</v>
      </c>
      <c r="AA179" s="232"/>
      <c r="AB179" s="229"/>
      <c r="AC179" s="226"/>
      <c r="AD179" s="230"/>
      <c r="AE179" s="231"/>
      <c r="AF179" s="229"/>
      <c r="AG179" s="226"/>
      <c r="AH179" s="227"/>
      <c r="AI179" s="155"/>
      <c r="AJ179" s="123"/>
      <c r="AK179" s="139"/>
      <c r="AL179" s="124"/>
      <c r="AM179" s="155"/>
      <c r="AN179" s="123"/>
      <c r="AO179" s="139"/>
      <c r="AP179" s="124"/>
      <c r="AQ179" s="122"/>
      <c r="AR179" s="123"/>
      <c r="AS179" s="139"/>
      <c r="AT179" s="124"/>
      <c r="AU179" s="122"/>
      <c r="AV179" s="123"/>
      <c r="AW179" s="139"/>
      <c r="AX179" s="124"/>
    </row>
    <row r="180" spans="1:50" ht="14.4" customHeight="1">
      <c r="A180" s="73">
        <f>IF(D180=0," ",RANK(D180,$D$3:$D$507,0))</f>
        <v>177</v>
      </c>
      <c r="B180" s="246">
        <v>177</v>
      </c>
      <c r="C180" s="105" t="s">
        <v>1360</v>
      </c>
      <c r="D180" s="115">
        <f>I180+M180+Q180+U180+Y180+AC180+AG180+AK180+AO180+AW180+AS180</f>
        <v>65</v>
      </c>
      <c r="E180" s="115">
        <f>J180+N180+R180+V180+Z180+AD180+AH180+AL180+AP180+AX180+AT180</f>
        <v>10</v>
      </c>
      <c r="F180" s="119">
        <f>COUNTA(H180,L180,P180,T180,X180,AB180,AF180,AJ180,AN180,AV180,AR180)</f>
        <v>1</v>
      </c>
      <c r="G180" s="224"/>
      <c r="H180" s="229"/>
      <c r="I180" s="226"/>
      <c r="J180" s="227"/>
      <c r="K180" s="228"/>
      <c r="L180" s="229"/>
      <c r="M180" s="226"/>
      <c r="N180" s="230"/>
      <c r="O180" s="224"/>
      <c r="P180" s="229"/>
      <c r="Q180" s="226"/>
      <c r="R180" s="227"/>
      <c r="S180" s="228"/>
      <c r="T180" s="229"/>
      <c r="U180" s="226"/>
      <c r="V180" s="230"/>
      <c r="W180" s="231"/>
      <c r="X180" s="229"/>
      <c r="Y180" s="226"/>
      <c r="Z180" s="227"/>
      <c r="AA180" s="232">
        <f>VLOOKUP(C180,'6'!$B$8:$H$202,3,FALSE)</f>
        <v>4.1956018518518517E-2</v>
      </c>
      <c r="AB180" s="229">
        <f>VLOOKUP(C180,'6'!$B$8:$H$202,4,FALSE)</f>
        <v>31</v>
      </c>
      <c r="AC180" s="226">
        <f>VLOOKUP(AB180,Баллы!$A$2:$B$101,2)+AD180/2</f>
        <v>65</v>
      </c>
      <c r="AD180" s="230">
        <f>VLOOKUP(C180,'6'!$B$8:$H$202,6,FALSE)</f>
        <v>10</v>
      </c>
      <c r="AE180" s="231"/>
      <c r="AF180" s="229"/>
      <c r="AG180" s="226"/>
      <c r="AH180" s="227"/>
      <c r="AI180" s="155"/>
      <c r="AJ180" s="123"/>
      <c r="AK180" s="139"/>
      <c r="AL180" s="124"/>
      <c r="AM180" s="155"/>
      <c r="AN180" s="123"/>
      <c r="AO180" s="139"/>
      <c r="AP180" s="124"/>
      <c r="AQ180" s="122"/>
      <c r="AR180" s="123"/>
      <c r="AS180" s="139"/>
      <c r="AT180" s="124"/>
      <c r="AU180" s="122"/>
      <c r="AV180" s="123"/>
      <c r="AW180" s="139"/>
      <c r="AX180" s="124"/>
    </row>
    <row r="181" spans="1:50" ht="14.4" customHeight="1">
      <c r="A181" s="73">
        <f>IF(D181=0," ",RANK(D181,$D$3:$D$507,0))</f>
        <v>179</v>
      </c>
      <c r="B181" s="246">
        <v>179</v>
      </c>
      <c r="C181" s="159" t="s">
        <v>770</v>
      </c>
      <c r="D181" s="115">
        <f>I181+M181+Q181+U181+Y181+AC181+AG181+AK181+AO181+AW181+AS181</f>
        <v>64.5</v>
      </c>
      <c r="E181" s="115">
        <f>J181+N181+R181+V181+Z181+AD181+AH181+AL181+AP181+AX181+AT181</f>
        <v>5</v>
      </c>
      <c r="F181" s="119">
        <f>COUNTA(H181,L181,P181,T181,X181,AB181,AF181,AJ181,AN181,AV181,AR181)</f>
        <v>1</v>
      </c>
      <c r="G181" s="224"/>
      <c r="H181" s="229"/>
      <c r="I181" s="226"/>
      <c r="J181" s="227"/>
      <c r="K181" s="228">
        <f>VLOOKUP(C181,'2'!$B$101:$H$575,3,FALSE)</f>
        <v>2.028935185185185E-2</v>
      </c>
      <c r="L181" s="229">
        <f>VLOOKUP(C181,'2'!$B$101:$H$575,4,FALSE)</f>
        <v>29</v>
      </c>
      <c r="M181" s="226">
        <f>VLOOKUP(L181,Баллы!$A$2:$B$101,2)+N181/2</f>
        <v>64.5</v>
      </c>
      <c r="N181" s="230">
        <f>VLOOKUP(C181,'2'!$B$101:$H$575,6,FALSE)</f>
        <v>5</v>
      </c>
      <c r="O181" s="224"/>
      <c r="P181" s="229"/>
      <c r="Q181" s="226"/>
      <c r="R181" s="227"/>
      <c r="S181" s="228"/>
      <c r="T181" s="229"/>
      <c r="U181" s="226"/>
      <c r="V181" s="230"/>
      <c r="W181" s="231"/>
      <c r="X181" s="229"/>
      <c r="Y181" s="226"/>
      <c r="Z181" s="227"/>
      <c r="AA181" s="232"/>
      <c r="AB181" s="229"/>
      <c r="AC181" s="226"/>
      <c r="AD181" s="230"/>
      <c r="AE181" s="231"/>
      <c r="AF181" s="229"/>
      <c r="AG181" s="226"/>
      <c r="AH181" s="227"/>
      <c r="AI181" s="155"/>
      <c r="AJ181" s="123"/>
      <c r="AK181" s="139"/>
      <c r="AL181" s="124"/>
      <c r="AM181" s="155"/>
      <c r="AN181" s="123"/>
      <c r="AO181" s="139"/>
      <c r="AP181" s="124"/>
      <c r="AQ181" s="122"/>
      <c r="AR181" s="123"/>
      <c r="AS181" s="139"/>
      <c r="AT181" s="124"/>
      <c r="AU181" s="122"/>
      <c r="AV181" s="123"/>
      <c r="AW181" s="139"/>
      <c r="AX181" s="124"/>
    </row>
    <row r="182" spans="1:50" ht="14.4" customHeight="1">
      <c r="A182" s="73">
        <f>IF(D182=0," ",RANK(D182,$D$3:$D$507,0))</f>
        <v>180</v>
      </c>
      <c r="B182" s="246">
        <v>180</v>
      </c>
      <c r="C182" s="159" t="s">
        <v>1006</v>
      </c>
      <c r="D182" s="115">
        <f>I182+M182+Q182+U182+Y182+AC182+AG182+AK182+AO182+AW182+AS182</f>
        <v>64</v>
      </c>
      <c r="E182" s="115">
        <f>J182+N182+R182+V182+Z182+AD182+AH182+AL182+AP182+AX182+AT182</f>
        <v>30</v>
      </c>
      <c r="F182" s="119">
        <f>COUNTA(H182,L182,P182,T182,X182,AB182,AF182,AJ182,AN182,AV182,AR182)</f>
        <v>1</v>
      </c>
      <c r="G182" s="224"/>
      <c r="H182" s="229"/>
      <c r="I182" s="226"/>
      <c r="J182" s="227"/>
      <c r="K182" s="228">
        <f>VLOOKUP(C182,'2'!$B$101:$H$575,3,FALSE)</f>
        <v>0.14072916666666666</v>
      </c>
      <c r="L182" s="229">
        <f>VLOOKUP(C182,'2'!$B$101:$H$575,4,FALSE)</f>
        <v>42</v>
      </c>
      <c r="M182" s="226">
        <f>VLOOKUP(L182,Баллы!$A$2:$B$101,2)+N182/2</f>
        <v>64</v>
      </c>
      <c r="N182" s="230">
        <f>VLOOKUP(C182,'2'!$B$101:$H$575,6,FALSE)</f>
        <v>30</v>
      </c>
      <c r="O182" s="224"/>
      <c r="P182" s="229"/>
      <c r="Q182" s="226"/>
      <c r="R182" s="227"/>
      <c r="S182" s="228"/>
      <c r="T182" s="229"/>
      <c r="U182" s="226"/>
      <c r="V182" s="230"/>
      <c r="W182" s="231"/>
      <c r="X182" s="229"/>
      <c r="Y182" s="226"/>
      <c r="Z182" s="227"/>
      <c r="AA182" s="232"/>
      <c r="AB182" s="229"/>
      <c r="AC182" s="226"/>
      <c r="AD182" s="230"/>
      <c r="AE182" s="231"/>
      <c r="AF182" s="229"/>
      <c r="AG182" s="226"/>
      <c r="AH182" s="227"/>
      <c r="AI182" s="155"/>
      <c r="AJ182" s="123"/>
      <c r="AK182" s="139"/>
      <c r="AL182" s="124"/>
      <c r="AM182" s="155"/>
      <c r="AN182" s="123"/>
      <c r="AO182" s="139"/>
      <c r="AP182" s="124"/>
      <c r="AQ182" s="122"/>
      <c r="AR182" s="123"/>
      <c r="AS182" s="139"/>
      <c r="AT182" s="124"/>
      <c r="AU182" s="122"/>
      <c r="AV182" s="123"/>
      <c r="AW182" s="139"/>
      <c r="AX182" s="124"/>
    </row>
    <row r="183" spans="1:50" ht="14.4" customHeight="1">
      <c r="A183" s="73">
        <f>IF(D183=0," ",RANK(D183,$D$3:$D$507,0))</f>
        <v>180</v>
      </c>
      <c r="B183" s="246">
        <v>181</v>
      </c>
      <c r="C183" s="162" t="s">
        <v>2477</v>
      </c>
      <c r="D183" s="115">
        <f>I183+M183+Q183+U183+Y183+AC183+AG183+AK183+AO183+AW183+AS183</f>
        <v>64</v>
      </c>
      <c r="E183" s="115">
        <f>J183+N183+R183+V183+Z183+AD183+AH183+AL183+AP183+AX183+AT183</f>
        <v>20</v>
      </c>
      <c r="F183" s="119">
        <f>COUNTA(H183,L183,P183,T183,X183,AB183,AF183,AJ183,AN183,AV183,AR183)</f>
        <v>1</v>
      </c>
      <c r="G183" s="224"/>
      <c r="H183" s="229"/>
      <c r="I183" s="226"/>
      <c r="J183" s="227"/>
      <c r="K183" s="228"/>
      <c r="L183" s="229"/>
      <c r="M183" s="226"/>
      <c r="N183" s="230"/>
      <c r="O183" s="224"/>
      <c r="P183" s="229"/>
      <c r="Q183" s="226"/>
      <c r="R183" s="227"/>
      <c r="S183" s="228">
        <f>VLOOKUP(C183,'4'!$B$2:$I$1053,3,FALSE)</f>
        <v>7.4143518518518525E-2</v>
      </c>
      <c r="T183" s="229">
        <f>VLOOKUP(C183,'4'!$B$2:$I$1053,4,FALSE)</f>
        <v>37</v>
      </c>
      <c r="U183" s="226">
        <f>VLOOKUP(T183,Баллы!$A$2:$B$101,2)+V183/2</f>
        <v>64</v>
      </c>
      <c r="V183" s="230">
        <f>VLOOKUP(C183,'4'!$B$2:$I$1053,6,FALSE)</f>
        <v>20</v>
      </c>
      <c r="W183" s="231"/>
      <c r="X183" s="229"/>
      <c r="Y183" s="226"/>
      <c r="Z183" s="227"/>
      <c r="AA183" s="232"/>
      <c r="AB183" s="229"/>
      <c r="AC183" s="226"/>
      <c r="AD183" s="230"/>
      <c r="AE183" s="231"/>
      <c r="AF183" s="229"/>
      <c r="AG183" s="226"/>
      <c r="AH183" s="227"/>
      <c r="AI183" s="155"/>
      <c r="AJ183" s="123"/>
      <c r="AK183" s="139"/>
      <c r="AL183" s="124"/>
      <c r="AM183" s="155"/>
      <c r="AN183" s="123"/>
      <c r="AO183" s="139"/>
      <c r="AP183" s="124"/>
      <c r="AQ183" s="122"/>
      <c r="AR183" s="123"/>
      <c r="AS183" s="139"/>
      <c r="AT183" s="124"/>
      <c r="AU183" s="122"/>
      <c r="AV183" s="123"/>
      <c r="AW183" s="139"/>
      <c r="AX183" s="124"/>
    </row>
    <row r="184" spans="1:50" ht="14.4" customHeight="1">
      <c r="A184" s="73">
        <f>IF(D184=0," ",RANK(D184,$D$3:$D$507,0))</f>
        <v>180</v>
      </c>
      <c r="B184" s="246">
        <v>182</v>
      </c>
      <c r="C184" s="283" t="s">
        <v>4572</v>
      </c>
      <c r="D184" s="115">
        <f>I184+M184+Q184+U184+Y184+AC184+AG184+AK184+AO184+AW184+AS184</f>
        <v>64</v>
      </c>
      <c r="E184" s="115">
        <f>J184+N184+R184+V184+Z184+AD184+AH184+AL184+AP184+AX184+AT184</f>
        <v>10</v>
      </c>
      <c r="F184" s="119">
        <f>COUNTA(H184,L184,P184,T184,X184,AB184,AF184,AJ184,AN184,AV184,AR184)</f>
        <v>1</v>
      </c>
      <c r="G184" s="224"/>
      <c r="H184" s="229"/>
      <c r="I184" s="226"/>
      <c r="J184" s="227"/>
      <c r="K184" s="228"/>
      <c r="L184" s="229"/>
      <c r="M184" s="226"/>
      <c r="N184" s="230"/>
      <c r="O184" s="224"/>
      <c r="P184" s="229"/>
      <c r="Q184" s="226"/>
      <c r="R184" s="227"/>
      <c r="S184" s="228"/>
      <c r="T184" s="229"/>
      <c r="U184" s="226"/>
      <c r="V184" s="230"/>
      <c r="W184" s="231"/>
      <c r="X184" s="229"/>
      <c r="Y184" s="226"/>
      <c r="Z184" s="227"/>
      <c r="AA184" s="232"/>
      <c r="AB184" s="229"/>
      <c r="AC184" s="226"/>
      <c r="AD184" s="230"/>
      <c r="AE184" s="231"/>
      <c r="AF184" s="229"/>
      <c r="AG184" s="226"/>
      <c r="AH184" s="227"/>
      <c r="AI184" s="155"/>
      <c r="AJ184" s="123"/>
      <c r="AK184" s="139"/>
      <c r="AL184" s="124"/>
      <c r="AM184" s="155">
        <f>VLOOKUP(C184,'9'!$B$2:$H$1187,3,FALSE)</f>
        <v>3.3761574074074076E-2</v>
      </c>
      <c r="AN184" s="123">
        <f>VLOOKUP(C184,'9'!$B$2:$H$1187,4,FALSE)</f>
        <v>32</v>
      </c>
      <c r="AO184" s="139">
        <f>VLOOKUP(AN184,Баллы!$A$2:$B$101,2)+AP184/2</f>
        <v>64</v>
      </c>
      <c r="AP184" s="124">
        <f>VLOOKUP(C184,'9'!$B$2:$H$1187,6,FALSE)</f>
        <v>10</v>
      </c>
      <c r="AQ184" s="122"/>
      <c r="AR184" s="123"/>
      <c r="AS184" s="139"/>
      <c r="AT184" s="124"/>
      <c r="AU184" s="122"/>
      <c r="AV184" s="123"/>
      <c r="AW184" s="139"/>
      <c r="AX184" s="124"/>
    </row>
    <row r="185" spans="1:50" ht="14.4" customHeight="1">
      <c r="A185" s="73">
        <f>IF(D185=0," ",RANK(D185,$D$3:$D$507,0))</f>
        <v>183</v>
      </c>
      <c r="B185" s="246">
        <v>183</v>
      </c>
      <c r="C185" s="108" t="s">
        <v>209</v>
      </c>
      <c r="D185" s="115">
        <f>I185+M185+Q185+U185+Y185+AC185+AG185+AK185+AO185+AW185+AS185</f>
        <v>63.5</v>
      </c>
      <c r="E185" s="115">
        <f>J185+N185+R185+V185+Z185+AD185+AH185+AL185+AP185+AX185+AT185</f>
        <v>25</v>
      </c>
      <c r="F185" s="119">
        <f>COUNTA(H185,L185,P185,T185,X185,AB185,AF185,AJ185,AN185,AV185,AR185)</f>
        <v>1</v>
      </c>
      <c r="G185" s="224"/>
      <c r="H185" s="229"/>
      <c r="I185" s="226"/>
      <c r="J185" s="227"/>
      <c r="K185" s="228"/>
      <c r="L185" s="229"/>
      <c r="M185" s="226"/>
      <c r="N185" s="230"/>
      <c r="O185" s="224"/>
      <c r="P185" s="229"/>
      <c r="Q185" s="226"/>
      <c r="R185" s="227"/>
      <c r="S185" s="228"/>
      <c r="T185" s="229"/>
      <c r="U185" s="226"/>
      <c r="V185" s="230"/>
      <c r="W185" s="231">
        <f>VLOOKUP(C185,'5'!$B$50:$H$423,3,FALSE)</f>
        <v>0.12086805555555556</v>
      </c>
      <c r="X185" s="229">
        <f>VLOOKUP(C185,'5'!$B$50:$H$423,4,FALSE)</f>
        <v>40</v>
      </c>
      <c r="Y185" s="226">
        <f>VLOOKUP(X185,Баллы!$A$2:$B$101,2)+Z185/2</f>
        <v>63.5</v>
      </c>
      <c r="Z185" s="227">
        <f>VLOOKUP(C185,'5'!$B$50:$H$423,6,FALSE)</f>
        <v>25</v>
      </c>
      <c r="AA185" s="232"/>
      <c r="AB185" s="229"/>
      <c r="AC185" s="226"/>
      <c r="AD185" s="230"/>
      <c r="AE185" s="231"/>
      <c r="AF185" s="229"/>
      <c r="AG185" s="226"/>
      <c r="AH185" s="227"/>
      <c r="AI185" s="155"/>
      <c r="AJ185" s="123"/>
      <c r="AK185" s="139"/>
      <c r="AL185" s="124"/>
      <c r="AM185" s="155"/>
      <c r="AN185" s="123"/>
      <c r="AO185" s="139"/>
      <c r="AP185" s="124"/>
      <c r="AQ185" s="122"/>
      <c r="AR185" s="123"/>
      <c r="AS185" s="139"/>
      <c r="AT185" s="124"/>
      <c r="AU185" s="122"/>
      <c r="AV185" s="123"/>
      <c r="AW185" s="139"/>
      <c r="AX185" s="124"/>
    </row>
    <row r="186" spans="1:50" ht="14.4" customHeight="1">
      <c r="A186" s="73">
        <f>IF(D186=0," ",RANK(D186,$D$3:$D$507,0))</f>
        <v>184</v>
      </c>
      <c r="B186" s="246">
        <v>184</v>
      </c>
      <c r="C186" s="159" t="s">
        <v>565</v>
      </c>
      <c r="D186" s="115">
        <f>I186+M186+Q186+U186+Y186+AC186+AG186+AK186+AO186+AW186+AS186</f>
        <v>63</v>
      </c>
      <c r="E186" s="115">
        <f>J186+N186+R186+V186+Z186+AD186+AH186+AL186+AP186+AX186+AT186</f>
        <v>20</v>
      </c>
      <c r="F186" s="119">
        <f>COUNTA(H186,L186,P186,T186,X186,AB186,AF186,AJ186,AN186,AV186,AR186)</f>
        <v>2</v>
      </c>
      <c r="G186" s="224">
        <f>VLOOKUP(C186,'1'!$B$46:$H$384,3,FALSE)</f>
        <v>3.8819444444444441E-2</v>
      </c>
      <c r="H186" s="229">
        <f>VLOOKUP(C186,'1'!$B$46:$H$384,4,FALSE)</f>
        <v>66</v>
      </c>
      <c r="I186" s="226">
        <f>VLOOKUP(H186,Баллы!$A$2:$B$101,2)+J186/2</f>
        <v>30</v>
      </c>
      <c r="J186" s="227">
        <f>VLOOKUP(C186,'1'!$B$46:$H$384,6,FALSE)</f>
        <v>10</v>
      </c>
      <c r="K186" s="228"/>
      <c r="L186" s="229"/>
      <c r="M186" s="226"/>
      <c r="N186" s="230"/>
      <c r="O186" s="224"/>
      <c r="P186" s="229"/>
      <c r="Q186" s="226"/>
      <c r="R186" s="227"/>
      <c r="S186" s="228">
        <f>VLOOKUP(C186,'4'!$B$2:$I$1053,3,FALSE)</f>
        <v>3.6041666666666666E-2</v>
      </c>
      <c r="T186" s="229">
        <f>VLOOKUP(C186,'4'!$B$2:$I$1053,4,FALSE)</f>
        <v>63</v>
      </c>
      <c r="U186" s="226">
        <f>VLOOKUP(T186,Баллы!$A$2:$B$101,2)+V186/2</f>
        <v>33</v>
      </c>
      <c r="V186" s="230">
        <f>VLOOKUP(C186,'4'!$B$2:$I$1053,6,FALSE)</f>
        <v>10</v>
      </c>
      <c r="W186" s="231"/>
      <c r="X186" s="229"/>
      <c r="Y186" s="226"/>
      <c r="Z186" s="227"/>
      <c r="AA186" s="232"/>
      <c r="AB186" s="229"/>
      <c r="AC186" s="226"/>
      <c r="AD186" s="230"/>
      <c r="AE186" s="231"/>
      <c r="AF186" s="229"/>
      <c r="AG186" s="226"/>
      <c r="AH186" s="227"/>
      <c r="AI186" s="155"/>
      <c r="AJ186" s="123"/>
      <c r="AK186" s="139"/>
      <c r="AL186" s="124"/>
      <c r="AM186" s="155"/>
      <c r="AN186" s="123"/>
      <c r="AO186" s="139"/>
      <c r="AP186" s="124"/>
      <c r="AQ186" s="122"/>
      <c r="AR186" s="123"/>
      <c r="AS186" s="139"/>
      <c r="AT186" s="124"/>
      <c r="AU186" s="122"/>
      <c r="AV186" s="123"/>
      <c r="AW186" s="139"/>
      <c r="AX186" s="124"/>
    </row>
    <row r="187" spans="1:50" ht="14.4" customHeight="1">
      <c r="A187" s="73">
        <f>IF(D187=0," ",RANK(D187,$D$3:$D$507,0))</f>
        <v>184</v>
      </c>
      <c r="B187" s="246">
        <v>185</v>
      </c>
      <c r="C187" s="163" t="s">
        <v>2660</v>
      </c>
      <c r="D187" s="115">
        <f>I187+M187+Q187+U187+Y187+AC187+AG187+AK187+AO187+AW187+AS187</f>
        <v>63</v>
      </c>
      <c r="E187" s="115">
        <f>J187+N187+R187+V187+Z187+AD187+AH187+AL187+AP187+AX187+AT187</f>
        <v>20</v>
      </c>
      <c r="F187" s="119">
        <f>COUNTA(H187,L187,P187,T187,X187,AB187,AF187,AJ187,AN187,AV187,AR187)</f>
        <v>1</v>
      </c>
      <c r="G187" s="224"/>
      <c r="H187" s="229"/>
      <c r="I187" s="226"/>
      <c r="J187" s="227"/>
      <c r="K187" s="228"/>
      <c r="L187" s="229"/>
      <c r="M187" s="226"/>
      <c r="N187" s="230"/>
      <c r="O187" s="224"/>
      <c r="P187" s="229"/>
      <c r="Q187" s="226"/>
      <c r="R187" s="227"/>
      <c r="S187" s="228">
        <f>VLOOKUP(C187,'4'!$B$2:$I$1053,3,FALSE)</f>
        <v>7.4305555555555555E-2</v>
      </c>
      <c r="T187" s="229">
        <f>VLOOKUP(C187,'4'!$B$2:$I$1053,4,FALSE)</f>
        <v>38</v>
      </c>
      <c r="U187" s="226">
        <f>VLOOKUP(T187,Баллы!$A$2:$B$101,2)+V187/2</f>
        <v>63</v>
      </c>
      <c r="V187" s="230">
        <f>VLOOKUP(C187,'4'!$B$2:$I$1053,6,FALSE)</f>
        <v>20</v>
      </c>
      <c r="W187" s="231"/>
      <c r="X187" s="229"/>
      <c r="Y187" s="226"/>
      <c r="Z187" s="227"/>
      <c r="AA187" s="232"/>
      <c r="AB187" s="229"/>
      <c r="AC187" s="226"/>
      <c r="AD187" s="230"/>
      <c r="AE187" s="231"/>
      <c r="AF187" s="229"/>
      <c r="AG187" s="226"/>
      <c r="AH187" s="227"/>
      <c r="AI187" s="155"/>
      <c r="AJ187" s="123"/>
      <c r="AK187" s="139"/>
      <c r="AL187" s="124"/>
      <c r="AM187" s="155"/>
      <c r="AN187" s="123"/>
      <c r="AO187" s="139"/>
      <c r="AP187" s="124"/>
      <c r="AQ187" s="122"/>
      <c r="AR187" s="123"/>
      <c r="AS187" s="139"/>
      <c r="AT187" s="124"/>
      <c r="AU187" s="122"/>
      <c r="AV187" s="123"/>
      <c r="AW187" s="139"/>
      <c r="AX187" s="124"/>
    </row>
    <row r="188" spans="1:50" ht="14.4" customHeight="1">
      <c r="A188" s="73">
        <f>IF(D188=0," ",RANK(D188,$D$3:$D$507,0))</f>
        <v>184</v>
      </c>
      <c r="B188" s="246">
        <v>186</v>
      </c>
      <c r="C188" s="162" t="s">
        <v>1561</v>
      </c>
      <c r="D188" s="115">
        <f>I188+M188+Q188+U188+Y188+AC188+AG188+AK188+AO188+AW188+AS188</f>
        <v>63</v>
      </c>
      <c r="E188" s="115">
        <f>J188+N188+R188+V188+Z188+AD188+AH188+AL188+AP188+AX188+AT188</f>
        <v>10</v>
      </c>
      <c r="F188" s="119">
        <f>COUNTA(H188,L188,P188,T188,X188,AB188,AF188,AJ188,AN188,AV188,AR188)</f>
        <v>1</v>
      </c>
      <c r="G188" s="224"/>
      <c r="H188" s="229"/>
      <c r="I188" s="226"/>
      <c r="J188" s="227"/>
      <c r="K188" s="228"/>
      <c r="L188" s="229"/>
      <c r="M188" s="226"/>
      <c r="N188" s="230"/>
      <c r="O188" s="224"/>
      <c r="P188" s="229"/>
      <c r="Q188" s="226"/>
      <c r="R188" s="227"/>
      <c r="S188" s="228">
        <f>VLOOKUP(C188,'4'!$B$2:$I$1053,3,FALSE)</f>
        <v>3.3831018518518517E-2</v>
      </c>
      <c r="T188" s="229">
        <f>VLOOKUP(C188,'4'!$B$2:$I$1053,4,FALSE)</f>
        <v>33</v>
      </c>
      <c r="U188" s="226">
        <f>VLOOKUP(T188,Баллы!$A$2:$B$101,2)+V188/2</f>
        <v>63</v>
      </c>
      <c r="V188" s="230">
        <f>VLOOKUP(C188,'4'!$B$2:$I$1053,6,FALSE)</f>
        <v>10</v>
      </c>
      <c r="W188" s="231"/>
      <c r="X188" s="229"/>
      <c r="Y188" s="226"/>
      <c r="Z188" s="227"/>
      <c r="AA188" s="232"/>
      <c r="AB188" s="229"/>
      <c r="AC188" s="226"/>
      <c r="AD188" s="230"/>
      <c r="AE188" s="231"/>
      <c r="AF188" s="229"/>
      <c r="AG188" s="226"/>
      <c r="AH188" s="227"/>
      <c r="AI188" s="155"/>
      <c r="AJ188" s="123"/>
      <c r="AK188" s="139"/>
      <c r="AL188" s="124"/>
      <c r="AM188" s="155"/>
      <c r="AN188" s="123"/>
      <c r="AO188" s="139"/>
      <c r="AP188" s="124"/>
      <c r="AQ188" s="122"/>
      <c r="AR188" s="123"/>
      <c r="AS188" s="139"/>
      <c r="AT188" s="124"/>
      <c r="AU188" s="122"/>
      <c r="AV188" s="123"/>
      <c r="AW188" s="139"/>
      <c r="AX188" s="124"/>
    </row>
    <row r="189" spans="1:50" ht="14.4" customHeight="1">
      <c r="A189" s="73">
        <f>IF(D189=0," ",RANK(D189,$D$3:$D$507,0))</f>
        <v>184</v>
      </c>
      <c r="B189" s="246">
        <v>186</v>
      </c>
      <c r="C189" s="110" t="s">
        <v>2603</v>
      </c>
      <c r="D189" s="115">
        <f>I189+M189+Q189+U189+Y189+AC189+AG189+AK189+AO189+AW189+AS189</f>
        <v>63</v>
      </c>
      <c r="E189" s="115">
        <f>J189+N189+R189+V189+Z189+AD189+AH189+AL189+AP189+AX189+AT189</f>
        <v>10</v>
      </c>
      <c r="F189" s="119">
        <f>COUNTA(H189,L189,P189,T189,X189,AB189,AF189,AJ189,AN189,AV189,AR189)</f>
        <v>1</v>
      </c>
      <c r="G189" s="224"/>
      <c r="H189" s="229"/>
      <c r="I189" s="226"/>
      <c r="J189" s="227"/>
      <c r="K189" s="228"/>
      <c r="L189" s="229"/>
      <c r="M189" s="226"/>
      <c r="N189" s="230"/>
      <c r="O189" s="224"/>
      <c r="P189" s="229"/>
      <c r="Q189" s="226"/>
      <c r="R189" s="227"/>
      <c r="S189" s="228"/>
      <c r="T189" s="229"/>
      <c r="U189" s="226"/>
      <c r="V189" s="230"/>
      <c r="W189" s="231"/>
      <c r="X189" s="229"/>
      <c r="Y189" s="226"/>
      <c r="Z189" s="227"/>
      <c r="AA189" s="232">
        <f>VLOOKUP(C189,'6'!$B$8:$H$202,3,FALSE)</f>
        <v>4.2812500000000003E-2</v>
      </c>
      <c r="AB189" s="229">
        <f>VLOOKUP(C189,'6'!$B$8:$H$202,4,FALSE)</f>
        <v>33</v>
      </c>
      <c r="AC189" s="226">
        <f>VLOOKUP(AB189,Баллы!$A$2:$B$101,2)+AD189/2</f>
        <v>63</v>
      </c>
      <c r="AD189" s="230">
        <f>VLOOKUP(C189,'6'!$B$8:$H$202,6,FALSE)</f>
        <v>10</v>
      </c>
      <c r="AE189" s="231"/>
      <c r="AF189" s="229"/>
      <c r="AG189" s="226"/>
      <c r="AH189" s="227"/>
      <c r="AI189" s="155"/>
      <c r="AJ189" s="123"/>
      <c r="AK189" s="139"/>
      <c r="AL189" s="124"/>
      <c r="AM189" s="155"/>
      <c r="AN189" s="123"/>
      <c r="AO189" s="139"/>
      <c r="AP189" s="124"/>
      <c r="AQ189" s="122"/>
      <c r="AR189" s="123"/>
      <c r="AS189" s="139"/>
      <c r="AT189" s="124"/>
      <c r="AU189" s="122"/>
      <c r="AV189" s="123"/>
      <c r="AW189" s="139"/>
      <c r="AX189" s="124"/>
    </row>
    <row r="190" spans="1:50" ht="14.4" customHeight="1">
      <c r="A190" s="73">
        <f>IF(D190=0," ",RANK(D190,$D$3:$D$507,0))</f>
        <v>188</v>
      </c>
      <c r="B190" s="246">
        <v>188</v>
      </c>
      <c r="C190" s="162" t="s">
        <v>1891</v>
      </c>
      <c r="D190" s="115">
        <f>I190+M190+Q190+U190+Y190+AC190+AG190+AK190+AO190+AW190+AS190</f>
        <v>62.5</v>
      </c>
      <c r="E190" s="115">
        <f>J190+N190+R190+V190+Z190+AD190+AH190+AL190+AP190+AX190+AT190</f>
        <v>45</v>
      </c>
      <c r="F190" s="119">
        <f>COUNTA(H190,L190,P190,T190,X190,AB190,AF190,AJ190,AN190,AV190,AR190)</f>
        <v>2</v>
      </c>
      <c r="G190" s="233"/>
      <c r="H190" s="229"/>
      <c r="I190" s="226"/>
      <c r="J190" s="227"/>
      <c r="K190" s="228"/>
      <c r="L190" s="229"/>
      <c r="M190" s="226"/>
      <c r="N190" s="230"/>
      <c r="O190" s="224"/>
      <c r="P190" s="229"/>
      <c r="Q190" s="226"/>
      <c r="R190" s="227"/>
      <c r="S190" s="228">
        <f>VLOOKUP(C190,'4'!$B$2:$I$1053,3,FALSE)</f>
        <v>9.3854166666666669E-2</v>
      </c>
      <c r="T190" s="229">
        <f>VLOOKUP(C190,'4'!$B$2:$I$1053,4,FALSE)</f>
        <v>114</v>
      </c>
      <c r="U190" s="226">
        <f>VLOOKUP(T190,Баллы!$A$2:$B$101,2)+V190/2</f>
        <v>11</v>
      </c>
      <c r="V190" s="230">
        <f>VLOOKUP(C190,'4'!$B$2:$I$1053,6,FALSE)</f>
        <v>20</v>
      </c>
      <c r="W190" s="231"/>
      <c r="X190" s="229"/>
      <c r="Y190" s="226"/>
      <c r="Z190" s="227"/>
      <c r="AA190" s="232"/>
      <c r="AB190" s="229"/>
      <c r="AC190" s="226"/>
      <c r="AD190" s="230"/>
      <c r="AE190" s="231"/>
      <c r="AF190" s="229"/>
      <c r="AG190" s="226"/>
      <c r="AH190" s="227"/>
      <c r="AI190" s="155"/>
      <c r="AJ190" s="123"/>
      <c r="AK190" s="139"/>
      <c r="AL190" s="124"/>
      <c r="AM190" s="155">
        <f>VLOOKUP(C190,'9'!$B$2:$H$1187,3,FALSE)</f>
        <v>0.1012962962962963</v>
      </c>
      <c r="AN190" s="123">
        <f>VLOOKUP(C190,'9'!$B$2:$H$1187,4,FALSE)</f>
        <v>52</v>
      </c>
      <c r="AO190" s="139">
        <f>VLOOKUP(AN190,Баллы!$A$2:$B$101,2)+AP190/2</f>
        <v>51.5</v>
      </c>
      <c r="AP190" s="124">
        <f>VLOOKUP(C190,'9'!$B$2:$H$1187,6,FALSE)</f>
        <v>25</v>
      </c>
      <c r="AQ190" s="122"/>
      <c r="AR190" s="123"/>
      <c r="AS190" s="139"/>
      <c r="AT190" s="124"/>
      <c r="AU190" s="122"/>
      <c r="AV190" s="123"/>
      <c r="AW190" s="139"/>
      <c r="AX190" s="124"/>
    </row>
    <row r="191" spans="1:50" ht="14.4" customHeight="1">
      <c r="A191" s="73">
        <f>IF(D191=0," ",RANK(D191,$D$3:$D$507,0))</f>
        <v>188</v>
      </c>
      <c r="B191" s="246">
        <v>189</v>
      </c>
      <c r="C191" s="104" t="s">
        <v>6177</v>
      </c>
      <c r="D191" s="115">
        <f>I191+M191+Q191+U191+Y191+AC191+AG191+AK191+AO191+AW191+AS191</f>
        <v>62.5</v>
      </c>
      <c r="E191" s="115">
        <f>J191+N191+R191+V191+Z191+AD191+AH191+AL191+AP191+AX191+AT191</f>
        <v>31</v>
      </c>
      <c r="F191" s="119">
        <f>COUNTA(H191,L191,P191,T191,X191,AB191,AF191,AJ191,AN191,AV191,AR191)</f>
        <v>1</v>
      </c>
      <c r="G191" s="224"/>
      <c r="H191" s="229"/>
      <c r="I191" s="226"/>
      <c r="J191" s="227"/>
      <c r="K191" s="228"/>
      <c r="L191" s="229"/>
      <c r="M191" s="226"/>
      <c r="N191" s="230"/>
      <c r="O191" s="224"/>
      <c r="P191" s="229"/>
      <c r="Q191" s="226"/>
      <c r="R191" s="227"/>
      <c r="S191" s="228"/>
      <c r="T191" s="229"/>
      <c r="U191" s="226"/>
      <c r="V191" s="230"/>
      <c r="W191" s="231"/>
      <c r="X191" s="229"/>
      <c r="Y191" s="226"/>
      <c r="Z191" s="227"/>
      <c r="AA191" s="232"/>
      <c r="AB191" s="229"/>
      <c r="AC191" s="226"/>
      <c r="AD191" s="230"/>
      <c r="AE191" s="231"/>
      <c r="AF191" s="229"/>
      <c r="AG191" s="226"/>
      <c r="AH191" s="227"/>
      <c r="AI191" s="155"/>
      <c r="AJ191" s="123"/>
      <c r="AK191" s="139"/>
      <c r="AL191" s="124"/>
      <c r="AM191" s="155"/>
      <c r="AN191" s="123"/>
      <c r="AO191" s="139"/>
      <c r="AP191" s="124"/>
      <c r="AQ191" s="122"/>
      <c r="AR191" s="123"/>
      <c r="AS191" s="139"/>
      <c r="AT191" s="124"/>
      <c r="AU191" s="122">
        <f>VLOOKUP(C191,'11'!$B$9:$H$521,3,FALSE)</f>
        <v>0.1350925925925926</v>
      </c>
      <c r="AV191" s="123">
        <f>VLOOKUP(C191,'11'!$B$9:$H$521,4,FALSE)</f>
        <v>44</v>
      </c>
      <c r="AW191" s="139">
        <f>VLOOKUP(AV191,Баллы!$A$2:$B$101,2)+AX191/2</f>
        <v>62.5</v>
      </c>
      <c r="AX191" s="124">
        <f>VLOOKUP(C191,'11'!$B$9:$H$521,6,FALSE)</f>
        <v>31</v>
      </c>
    </row>
    <row r="192" spans="1:50" ht="14.4" customHeight="1">
      <c r="A192" s="73">
        <f>IF(D192=0," ",RANK(D192,$D$3:$D$507,0))</f>
        <v>188</v>
      </c>
      <c r="B192" s="246">
        <v>190</v>
      </c>
      <c r="C192" s="108" t="s">
        <v>211</v>
      </c>
      <c r="D192" s="115">
        <f>I192+M192+Q192+U192+Y192+AC192+AG192+AK192+AO192+AW192+AS192</f>
        <v>62.5</v>
      </c>
      <c r="E192" s="115">
        <f>J192+N192+R192+V192+Z192+AD192+AH192+AL192+AP192+AX192+AT192</f>
        <v>25</v>
      </c>
      <c r="F192" s="119">
        <f>COUNTA(H192,L192,P192,T192,X192,AB192,AF192,AJ192,AN192,AV192,AR192)</f>
        <v>1</v>
      </c>
      <c r="G192" s="224"/>
      <c r="H192" s="229"/>
      <c r="I192" s="226"/>
      <c r="J192" s="227"/>
      <c r="K192" s="228"/>
      <c r="L192" s="229"/>
      <c r="M192" s="226"/>
      <c r="N192" s="230"/>
      <c r="O192" s="224"/>
      <c r="P192" s="229"/>
      <c r="Q192" s="226"/>
      <c r="R192" s="227"/>
      <c r="S192" s="228"/>
      <c r="T192" s="229"/>
      <c r="U192" s="226"/>
      <c r="V192" s="230"/>
      <c r="W192" s="231">
        <f>VLOOKUP(C192,'5'!$B$50:$H$423,3,FALSE)</f>
        <v>0.12175925925925928</v>
      </c>
      <c r="X192" s="229">
        <f>VLOOKUP(C192,'5'!$B$50:$H$423,4,FALSE)</f>
        <v>41</v>
      </c>
      <c r="Y192" s="226">
        <f>VLOOKUP(X192,Баллы!$A$2:$B$101,2)+Z192/2</f>
        <v>62.5</v>
      </c>
      <c r="Z192" s="227">
        <f>VLOOKUP(C192,'5'!$B$50:$H$423,6,FALSE)</f>
        <v>25</v>
      </c>
      <c r="AA192" s="232"/>
      <c r="AB192" s="229"/>
      <c r="AC192" s="226"/>
      <c r="AD192" s="230"/>
      <c r="AE192" s="231"/>
      <c r="AF192" s="229"/>
      <c r="AG192" s="226"/>
      <c r="AH192" s="227"/>
      <c r="AI192" s="155"/>
      <c r="AJ192" s="123"/>
      <c r="AK192" s="139"/>
      <c r="AL192" s="124"/>
      <c r="AM192" s="155"/>
      <c r="AN192" s="123"/>
      <c r="AO192" s="139"/>
      <c r="AP192" s="124"/>
      <c r="AQ192" s="122"/>
      <c r="AR192" s="123"/>
      <c r="AS192" s="139"/>
      <c r="AT192" s="124"/>
      <c r="AU192" s="122"/>
      <c r="AV192" s="123"/>
      <c r="AW192" s="139"/>
      <c r="AX192" s="124"/>
    </row>
    <row r="193" spans="1:50" ht="14.4" customHeight="1">
      <c r="A193" s="73">
        <f>IF(D193=0," ",RANK(D193,$D$3:$D$507,0))</f>
        <v>188</v>
      </c>
      <c r="B193" s="246">
        <v>191</v>
      </c>
      <c r="C193" s="104" t="s">
        <v>6189</v>
      </c>
      <c r="D193" s="115">
        <f>I193+M193+Q193+U193+Y193+AC193+AG193+AK193+AO193+AW193+AS193</f>
        <v>62.5</v>
      </c>
      <c r="E193" s="115">
        <f>J193+N193+R193+V193+Z193+AD193+AH193+AL193+AP193+AX193+AT193</f>
        <v>15</v>
      </c>
      <c r="F193" s="119">
        <f>COUNTA(H193,L193,P193,T193,X193,AB193,AF193,AJ193,AN193,AV193,AR193)</f>
        <v>1</v>
      </c>
      <c r="G193" s="224"/>
      <c r="H193" s="229"/>
      <c r="I193" s="226"/>
      <c r="J193" s="227"/>
      <c r="K193" s="228"/>
      <c r="L193" s="229"/>
      <c r="M193" s="226"/>
      <c r="N193" s="230"/>
      <c r="O193" s="224"/>
      <c r="P193" s="229"/>
      <c r="Q193" s="226"/>
      <c r="R193" s="227"/>
      <c r="S193" s="228"/>
      <c r="T193" s="229"/>
      <c r="U193" s="226"/>
      <c r="V193" s="230"/>
      <c r="W193" s="231"/>
      <c r="X193" s="229"/>
      <c r="Y193" s="226"/>
      <c r="Z193" s="227"/>
      <c r="AA193" s="232"/>
      <c r="AB193" s="229"/>
      <c r="AC193" s="226"/>
      <c r="AD193" s="230"/>
      <c r="AE193" s="231"/>
      <c r="AF193" s="229"/>
      <c r="AG193" s="226"/>
      <c r="AH193" s="227"/>
      <c r="AI193" s="155"/>
      <c r="AJ193" s="123"/>
      <c r="AK193" s="139"/>
      <c r="AL193" s="124"/>
      <c r="AM193" s="155"/>
      <c r="AN193" s="123"/>
      <c r="AO193" s="139"/>
      <c r="AP193" s="124"/>
      <c r="AQ193" s="122"/>
      <c r="AR193" s="123"/>
      <c r="AS193" s="139"/>
      <c r="AT193" s="124"/>
      <c r="AU193" s="122">
        <f>VLOOKUP(C193,'11'!$B$9:$H$521,3,FALSE)</f>
        <v>5.7719907407407407E-2</v>
      </c>
      <c r="AV193" s="123">
        <f>VLOOKUP(C193,'11'!$B$9:$H$521,4,FALSE)</f>
        <v>36</v>
      </c>
      <c r="AW193" s="139">
        <f>VLOOKUP(AV193,Баллы!$A$2:$B$101,2)+AX193/2</f>
        <v>62.5</v>
      </c>
      <c r="AX193" s="124">
        <f>VLOOKUP(C193,'11'!$B$9:$H$521,6,FALSE)</f>
        <v>15</v>
      </c>
    </row>
    <row r="194" spans="1:50" ht="14.4" customHeight="1">
      <c r="A194" s="73">
        <f>IF(D194=0," ",RANK(D194,$D$3:$D$507,0))</f>
        <v>192</v>
      </c>
      <c r="B194" s="246">
        <v>192</v>
      </c>
      <c r="C194" s="159" t="s">
        <v>312</v>
      </c>
      <c r="D194" s="115">
        <f>I194+M194+Q194+U194+Y194+AC194+AG194+AK194+AO194+AW194+AS194</f>
        <v>62</v>
      </c>
      <c r="E194" s="115">
        <f>J194+N194+R194+V194+Z194+AD194+AH194+AL194+AP194+AX194+AT194</f>
        <v>30</v>
      </c>
      <c r="F194" s="119">
        <f>COUNTA(H194,L194,P194,T194,X194,AB194,AF194,AJ194,AN194,AV194,AR194)</f>
        <v>1</v>
      </c>
      <c r="G194" s="224"/>
      <c r="H194" s="229"/>
      <c r="I194" s="226"/>
      <c r="J194" s="227"/>
      <c r="K194" s="228">
        <f>VLOOKUP(C194,'2'!$B$101:$H$575,3,FALSE)</f>
        <v>0.14283564814814814</v>
      </c>
      <c r="L194" s="229">
        <f>VLOOKUP(C194,'2'!$B$101:$H$575,4,FALSE)</f>
        <v>44</v>
      </c>
      <c r="M194" s="226">
        <f>VLOOKUP(L194,Баллы!$A$2:$B$101,2)+N194/2</f>
        <v>62</v>
      </c>
      <c r="N194" s="230">
        <f>VLOOKUP(C194,'2'!$B$101:$H$575,6,FALSE)</f>
        <v>30</v>
      </c>
      <c r="O194" s="224"/>
      <c r="P194" s="229"/>
      <c r="Q194" s="226"/>
      <c r="R194" s="227"/>
      <c r="S194" s="228"/>
      <c r="T194" s="229"/>
      <c r="U194" s="226"/>
      <c r="V194" s="230"/>
      <c r="W194" s="231"/>
      <c r="X194" s="229"/>
      <c r="Y194" s="226"/>
      <c r="Z194" s="227"/>
      <c r="AA194" s="232"/>
      <c r="AB194" s="229"/>
      <c r="AC194" s="226"/>
      <c r="AD194" s="230"/>
      <c r="AE194" s="231"/>
      <c r="AF194" s="229"/>
      <c r="AG194" s="226"/>
      <c r="AH194" s="227"/>
      <c r="AI194" s="155"/>
      <c r="AJ194" s="123"/>
      <c r="AK194" s="139"/>
      <c r="AL194" s="124"/>
      <c r="AM194" s="155"/>
      <c r="AN194" s="123"/>
      <c r="AO194" s="139"/>
      <c r="AP194" s="124"/>
      <c r="AQ194" s="122"/>
      <c r="AR194" s="123"/>
      <c r="AS194" s="139"/>
      <c r="AT194" s="124"/>
      <c r="AU194" s="122"/>
      <c r="AV194" s="123"/>
      <c r="AW194" s="139"/>
      <c r="AX194" s="124"/>
    </row>
    <row r="195" spans="1:50" ht="14.4" customHeight="1">
      <c r="A195" s="73">
        <f>IF(D195=0," ",RANK(D195,$D$3:$D$507,0))</f>
        <v>192</v>
      </c>
      <c r="B195" s="246">
        <v>193</v>
      </c>
      <c r="C195" s="162" t="s">
        <v>1661</v>
      </c>
      <c r="D195" s="115">
        <f>I195+M195+Q195+U195+Y195+AC195+AG195+AK195+AO195+AW195+AS195</f>
        <v>62</v>
      </c>
      <c r="E195" s="115">
        <f>J195+N195+R195+V195+Z195+AD195+AH195+AL195+AP195+AX195+AT195</f>
        <v>10</v>
      </c>
      <c r="F195" s="119">
        <f>COUNTA(H195,L195,P195,T195,X195,AB195,AF195,AJ195,AN195,AV195,AR195)</f>
        <v>1</v>
      </c>
      <c r="G195" s="224"/>
      <c r="H195" s="229"/>
      <c r="I195" s="226"/>
      <c r="J195" s="227"/>
      <c r="K195" s="228"/>
      <c r="L195" s="229"/>
      <c r="M195" s="226"/>
      <c r="N195" s="230"/>
      <c r="O195" s="224"/>
      <c r="P195" s="229"/>
      <c r="Q195" s="226"/>
      <c r="R195" s="227"/>
      <c r="S195" s="228">
        <f>VLOOKUP(C195,'4'!$B$2:$I$1053,3,FALSE)</f>
        <v>3.3912037037037039E-2</v>
      </c>
      <c r="T195" s="229">
        <f>VLOOKUP(C195,'4'!$B$2:$I$1053,4,FALSE)</f>
        <v>34</v>
      </c>
      <c r="U195" s="226">
        <f>VLOOKUP(T195,Баллы!$A$2:$B$101,2)+V195/2</f>
        <v>62</v>
      </c>
      <c r="V195" s="230">
        <f>VLOOKUP(C195,'4'!$B$2:$I$1053,6,FALSE)</f>
        <v>10</v>
      </c>
      <c r="W195" s="231"/>
      <c r="X195" s="229"/>
      <c r="Y195" s="226"/>
      <c r="Z195" s="227"/>
      <c r="AA195" s="232"/>
      <c r="AB195" s="229"/>
      <c r="AC195" s="226"/>
      <c r="AD195" s="230"/>
      <c r="AE195" s="231"/>
      <c r="AF195" s="229"/>
      <c r="AG195" s="226"/>
      <c r="AH195" s="227"/>
      <c r="AI195" s="155"/>
      <c r="AJ195" s="123"/>
      <c r="AK195" s="139"/>
      <c r="AL195" s="124"/>
      <c r="AM195" s="155"/>
      <c r="AN195" s="123"/>
      <c r="AO195" s="139"/>
      <c r="AP195" s="124"/>
      <c r="AQ195" s="122"/>
      <c r="AR195" s="123"/>
      <c r="AS195" s="139"/>
      <c r="AT195" s="124"/>
      <c r="AU195" s="122"/>
      <c r="AV195" s="123"/>
      <c r="AW195" s="139"/>
      <c r="AX195" s="124"/>
    </row>
    <row r="196" spans="1:50" ht="14.4" customHeight="1">
      <c r="A196" s="73">
        <f>IF(D196=0," ",RANK(D196,$D$3:$D$507,0))</f>
        <v>192</v>
      </c>
      <c r="B196" s="246">
        <v>193</v>
      </c>
      <c r="C196" s="104" t="s">
        <v>6162</v>
      </c>
      <c r="D196" s="115">
        <f>I196+M196+Q196+U196+Y196+AC196+AG196+AK196+AO196+AW196+AS196</f>
        <v>62</v>
      </c>
      <c r="E196" s="115">
        <f>J196+N196+R196+V196+Z196+AD196+AH196+AL196+AP196+AX196+AT196</f>
        <v>10</v>
      </c>
      <c r="F196" s="119">
        <f>COUNTA(H196,L196,P196,T196,X196,AB196,AF196,AJ196,AN196,AV196,AR196)</f>
        <v>1</v>
      </c>
      <c r="G196" s="224"/>
      <c r="H196" s="229"/>
      <c r="I196" s="226"/>
      <c r="J196" s="227"/>
      <c r="K196" s="228"/>
      <c r="L196" s="229"/>
      <c r="M196" s="226"/>
      <c r="N196" s="230"/>
      <c r="O196" s="224"/>
      <c r="P196" s="229"/>
      <c r="Q196" s="226"/>
      <c r="R196" s="227"/>
      <c r="S196" s="228"/>
      <c r="T196" s="229"/>
      <c r="U196" s="226"/>
      <c r="V196" s="230"/>
      <c r="W196" s="231"/>
      <c r="X196" s="229"/>
      <c r="Y196" s="226"/>
      <c r="Z196" s="227"/>
      <c r="AA196" s="232"/>
      <c r="AB196" s="229"/>
      <c r="AC196" s="226"/>
      <c r="AD196" s="230"/>
      <c r="AE196" s="231"/>
      <c r="AF196" s="229"/>
      <c r="AG196" s="226"/>
      <c r="AH196" s="227"/>
      <c r="AI196" s="155"/>
      <c r="AJ196" s="123"/>
      <c r="AK196" s="139"/>
      <c r="AL196" s="124"/>
      <c r="AM196" s="155"/>
      <c r="AN196" s="123"/>
      <c r="AO196" s="139"/>
      <c r="AP196" s="124"/>
      <c r="AQ196" s="122">
        <f>VLOOKUP(C196,'10'!$B$8:$H$232,3,FALSE)</f>
        <v>4.5694444444444447E-2</v>
      </c>
      <c r="AR196" s="123">
        <f>VLOOKUP(C196,'10'!$B$8:$H$232,4,FALSE)</f>
        <v>34</v>
      </c>
      <c r="AS196" s="139">
        <f>VLOOKUP(AR196,Баллы!$A$2:$B$101,2)+AT196/2</f>
        <v>62</v>
      </c>
      <c r="AT196" s="124">
        <f>VLOOKUP(C196,'10'!$B$8:$H$232,6,FALSE)</f>
        <v>10</v>
      </c>
      <c r="AU196" s="122"/>
      <c r="AV196" s="123"/>
      <c r="AW196" s="139"/>
      <c r="AX196" s="124"/>
    </row>
    <row r="197" spans="1:50" ht="14.4" customHeight="1">
      <c r="A197" s="73">
        <f>IF(D197=0," ",RANK(D197,$D$3:$D$507,0))</f>
        <v>195</v>
      </c>
      <c r="B197" s="246">
        <v>195</v>
      </c>
      <c r="C197" s="283" t="s">
        <v>4443</v>
      </c>
      <c r="D197" s="115">
        <f>I197+M197+Q197+U197+Y197+AC197+AG197+AK197+AO197+AW197+AS197</f>
        <v>61.5</v>
      </c>
      <c r="E197" s="115">
        <f>J197+N197+R197+V197+Z197+AD197+AH197+AL197+AP197+AX197+AT197</f>
        <v>25</v>
      </c>
      <c r="F197" s="119">
        <f>COUNTA(H197,L197,P197,T197,X197,AB197,AF197,AJ197,AN197,AV197,AR197)</f>
        <v>1</v>
      </c>
      <c r="G197" s="224"/>
      <c r="H197" s="229"/>
      <c r="I197" s="226"/>
      <c r="J197" s="227"/>
      <c r="K197" s="228"/>
      <c r="L197" s="229"/>
      <c r="M197" s="226"/>
      <c r="N197" s="230"/>
      <c r="O197" s="224"/>
      <c r="P197" s="229"/>
      <c r="Q197" s="226"/>
      <c r="R197" s="227"/>
      <c r="S197" s="228"/>
      <c r="T197" s="229"/>
      <c r="U197" s="226"/>
      <c r="V197" s="230"/>
      <c r="W197" s="231"/>
      <c r="X197" s="229"/>
      <c r="Y197" s="226"/>
      <c r="Z197" s="227"/>
      <c r="AA197" s="232"/>
      <c r="AB197" s="229"/>
      <c r="AC197" s="226"/>
      <c r="AD197" s="230"/>
      <c r="AE197" s="231"/>
      <c r="AF197" s="229"/>
      <c r="AG197" s="226"/>
      <c r="AH197" s="227"/>
      <c r="AI197" s="155"/>
      <c r="AJ197" s="123"/>
      <c r="AK197" s="139"/>
      <c r="AL197" s="124"/>
      <c r="AM197" s="155">
        <f>VLOOKUP(C197,'9'!$B$2:$H$1187,3,FALSE)</f>
        <v>9.8530092592592586E-2</v>
      </c>
      <c r="AN197" s="123">
        <f>VLOOKUP(C197,'9'!$B$2:$H$1187,4,FALSE)</f>
        <v>42</v>
      </c>
      <c r="AO197" s="139">
        <f>VLOOKUP(AN197,Баллы!$A$2:$B$101,2)+AP197/2</f>
        <v>61.5</v>
      </c>
      <c r="AP197" s="124">
        <f>VLOOKUP(C197,'9'!$B$2:$H$1187,6,FALSE)</f>
        <v>25</v>
      </c>
      <c r="AQ197" s="122"/>
      <c r="AR197" s="123"/>
      <c r="AS197" s="139"/>
      <c r="AT197" s="124"/>
      <c r="AU197" s="122"/>
      <c r="AV197" s="123"/>
      <c r="AW197" s="139"/>
      <c r="AX197" s="124"/>
    </row>
    <row r="198" spans="1:50" ht="14.4" customHeight="1">
      <c r="A198" s="73">
        <f>IF(D198=0," ",RANK(D198,$D$3:$D$507,0))</f>
        <v>196</v>
      </c>
      <c r="B198" s="246">
        <v>196</v>
      </c>
      <c r="C198" s="162" t="s">
        <v>1523</v>
      </c>
      <c r="D198" s="115">
        <f>I198+M198+Q198+U198+Y198+AC198+AG198+AK198+AO198+AW198+AS198</f>
        <v>61</v>
      </c>
      <c r="E198" s="115">
        <f>J198+N198+R198+V198+Z198+AD198+AH198+AL198+AP198+AX198+AT198</f>
        <v>20</v>
      </c>
      <c r="F198" s="119">
        <f>COUNTA(H198,L198,P198,T198,X198,AB198,AF198,AJ198,AN198,AV198,AR198)</f>
        <v>1</v>
      </c>
      <c r="G198" s="224"/>
      <c r="H198" s="229"/>
      <c r="I198" s="226"/>
      <c r="J198" s="227"/>
      <c r="K198" s="228"/>
      <c r="L198" s="229"/>
      <c r="M198" s="226"/>
      <c r="N198" s="230"/>
      <c r="O198" s="224"/>
      <c r="P198" s="229"/>
      <c r="Q198" s="226"/>
      <c r="R198" s="227"/>
      <c r="S198" s="228">
        <f>VLOOKUP(C198,'4'!$B$2:$I$1053,3,FALSE)</f>
        <v>7.4421296296296291E-2</v>
      </c>
      <c r="T198" s="229">
        <f>VLOOKUP(C198,'4'!$B$2:$I$1053,4,FALSE)</f>
        <v>40</v>
      </c>
      <c r="U198" s="226">
        <f>VLOOKUP(T198,Баллы!$A$2:$B$101,2)+V198/2</f>
        <v>61</v>
      </c>
      <c r="V198" s="230">
        <f>VLOOKUP(C198,'4'!$B$2:$I$1053,6,FALSE)</f>
        <v>20</v>
      </c>
      <c r="W198" s="231"/>
      <c r="X198" s="229"/>
      <c r="Y198" s="226"/>
      <c r="Z198" s="227"/>
      <c r="AA198" s="232"/>
      <c r="AB198" s="229"/>
      <c r="AC198" s="226"/>
      <c r="AD198" s="230"/>
      <c r="AE198" s="231"/>
      <c r="AF198" s="229"/>
      <c r="AG198" s="226"/>
      <c r="AH198" s="227"/>
      <c r="AI198" s="155"/>
      <c r="AJ198" s="123"/>
      <c r="AK198" s="139"/>
      <c r="AL198" s="124"/>
      <c r="AM198" s="155"/>
      <c r="AN198" s="123"/>
      <c r="AO198" s="139"/>
      <c r="AP198" s="124"/>
      <c r="AQ198" s="122"/>
      <c r="AR198" s="123"/>
      <c r="AS198" s="139"/>
      <c r="AT198" s="124"/>
      <c r="AU198" s="122"/>
      <c r="AV198" s="123"/>
      <c r="AW198" s="139"/>
      <c r="AX198" s="124"/>
    </row>
    <row r="199" spans="1:50" ht="14.4" customHeight="1">
      <c r="A199" s="73">
        <f>IF(D199=0," ",RANK(D199,$D$3:$D$507,0))</f>
        <v>196</v>
      </c>
      <c r="B199" s="246">
        <v>197</v>
      </c>
      <c r="C199" s="283" t="s">
        <v>4577</v>
      </c>
      <c r="D199" s="115">
        <f>I199+M199+Q199+U199+Y199+AC199+AG199+AK199+AO199+AW199+AS199</f>
        <v>61</v>
      </c>
      <c r="E199" s="115">
        <f>J199+N199+R199+V199+Z199+AD199+AH199+AL199+AP199+AX199+AT199</f>
        <v>10</v>
      </c>
      <c r="F199" s="119">
        <f>COUNTA(H199,L199,P199,T199,X199,AB199,AF199,AJ199,AN199,AV199,AR199)</f>
        <v>1</v>
      </c>
      <c r="G199" s="224"/>
      <c r="H199" s="229"/>
      <c r="I199" s="226"/>
      <c r="J199" s="227"/>
      <c r="K199" s="228"/>
      <c r="L199" s="229"/>
      <c r="M199" s="226"/>
      <c r="N199" s="230"/>
      <c r="O199" s="224"/>
      <c r="P199" s="229"/>
      <c r="Q199" s="226"/>
      <c r="R199" s="227"/>
      <c r="S199" s="228"/>
      <c r="T199" s="229"/>
      <c r="U199" s="226"/>
      <c r="V199" s="230"/>
      <c r="W199" s="231"/>
      <c r="X199" s="229"/>
      <c r="Y199" s="226"/>
      <c r="Z199" s="227"/>
      <c r="AA199" s="232"/>
      <c r="AB199" s="229"/>
      <c r="AC199" s="226"/>
      <c r="AD199" s="230"/>
      <c r="AE199" s="231"/>
      <c r="AF199" s="229"/>
      <c r="AG199" s="226"/>
      <c r="AH199" s="227"/>
      <c r="AI199" s="155"/>
      <c r="AJ199" s="123"/>
      <c r="AK199" s="139"/>
      <c r="AL199" s="124"/>
      <c r="AM199" s="155">
        <f>VLOOKUP(C199,'9'!$B$2:$H$1187,3,FALSE)</f>
        <v>3.425925925925926E-2</v>
      </c>
      <c r="AN199" s="123">
        <f>VLOOKUP(C199,'9'!$B$2:$H$1187,4,FALSE)</f>
        <v>35</v>
      </c>
      <c r="AO199" s="139">
        <f>VLOOKUP(AN199,Баллы!$A$2:$B$101,2)+AP199/2</f>
        <v>61</v>
      </c>
      <c r="AP199" s="124">
        <f>VLOOKUP(C199,'9'!$B$2:$H$1187,6,FALSE)</f>
        <v>10</v>
      </c>
      <c r="AQ199" s="122"/>
      <c r="AR199" s="123"/>
      <c r="AS199" s="139"/>
      <c r="AT199" s="124"/>
      <c r="AU199" s="122"/>
      <c r="AV199" s="123"/>
      <c r="AW199" s="139"/>
      <c r="AX199" s="124"/>
    </row>
    <row r="200" spans="1:50" ht="14.4" customHeight="1">
      <c r="A200" s="73">
        <f>IF(D200=0," ",RANK(D200,$D$3:$D$507,0))</f>
        <v>198</v>
      </c>
      <c r="B200" s="246">
        <v>198</v>
      </c>
      <c r="C200" s="162" t="s">
        <v>1484</v>
      </c>
      <c r="D200" s="115">
        <f>I200+M200+Q200+U200+Y200+AC200+AG200+AK200+AO200+AW200+AS200</f>
        <v>60.5</v>
      </c>
      <c r="E200" s="115">
        <f>J200+N200+R200+V200+Z200+AD200+AH200+AL200+AP200+AX200+AT200</f>
        <v>5</v>
      </c>
      <c r="F200" s="119">
        <f>COUNTA(H200,L200,P200,T200,X200,AB200,AF200,AJ200,AN200,AV200,AR200)</f>
        <v>1</v>
      </c>
      <c r="G200" s="224"/>
      <c r="H200" s="229"/>
      <c r="I200" s="226"/>
      <c r="J200" s="227"/>
      <c r="K200" s="228"/>
      <c r="L200" s="229"/>
      <c r="M200" s="226"/>
      <c r="N200" s="230"/>
      <c r="O200" s="224"/>
      <c r="P200" s="229"/>
      <c r="Q200" s="226"/>
      <c r="R200" s="227"/>
      <c r="S200" s="228">
        <f>VLOOKUP(C200,'4'!$B$2:$I$1053,3,FALSE)</f>
        <v>1.5370370370370371E-2</v>
      </c>
      <c r="T200" s="229">
        <f>VLOOKUP(C200,'4'!$B$2:$I$1053,4,FALSE)</f>
        <v>33</v>
      </c>
      <c r="U200" s="226">
        <f>VLOOKUP(T200,Баллы!$A$2:$B$101,2)+V200/2</f>
        <v>60.5</v>
      </c>
      <c r="V200" s="230">
        <f>VLOOKUP(C200,'4'!$B$2:$I$1053,6,FALSE)</f>
        <v>5</v>
      </c>
      <c r="W200" s="231"/>
      <c r="X200" s="229"/>
      <c r="Y200" s="226"/>
      <c r="Z200" s="227"/>
      <c r="AA200" s="232"/>
      <c r="AB200" s="229"/>
      <c r="AC200" s="226"/>
      <c r="AD200" s="230"/>
      <c r="AE200" s="231"/>
      <c r="AF200" s="229"/>
      <c r="AG200" s="226"/>
      <c r="AH200" s="227"/>
      <c r="AI200" s="155"/>
      <c r="AJ200" s="123"/>
      <c r="AK200" s="139"/>
      <c r="AL200" s="124"/>
      <c r="AM200" s="155"/>
      <c r="AN200" s="123"/>
      <c r="AO200" s="139"/>
      <c r="AP200" s="124"/>
      <c r="AQ200" s="122"/>
      <c r="AR200" s="123"/>
      <c r="AS200" s="139"/>
      <c r="AT200" s="124"/>
      <c r="AU200" s="122"/>
      <c r="AV200" s="123"/>
      <c r="AW200" s="139"/>
      <c r="AX200" s="124"/>
    </row>
    <row r="201" spans="1:50" ht="14.4" customHeight="1">
      <c r="A201" s="73">
        <f>IF(D201=0," ",RANK(D201,$D$3:$D$507,0))</f>
        <v>199</v>
      </c>
      <c r="B201" s="246">
        <v>199</v>
      </c>
      <c r="C201" s="159" t="s">
        <v>225</v>
      </c>
      <c r="D201" s="115">
        <f>I201+M201+Q201+U201+Y201+AC201+AG201+AK201+AO201+AW201+AS201</f>
        <v>60</v>
      </c>
      <c r="E201" s="115">
        <f>J201+N201+R201+V201+Z201+AD201+AH201+AL201+AP201+AX201+AT201</f>
        <v>30</v>
      </c>
      <c r="F201" s="119">
        <f>COUNTA(H201,L201,P201,T201,X201,AB201,AF201,AJ201,AN201,AV201,AR201)</f>
        <v>1</v>
      </c>
      <c r="G201" s="224"/>
      <c r="H201" s="229"/>
      <c r="I201" s="226"/>
      <c r="J201" s="227"/>
      <c r="K201" s="228">
        <f>VLOOKUP(C201,'2'!$B$101:$H$575,3,FALSE)</f>
        <v>0.14997685185185186</v>
      </c>
      <c r="L201" s="229">
        <f>VLOOKUP(C201,'2'!$B$101:$H$575,4,FALSE)</f>
        <v>46</v>
      </c>
      <c r="M201" s="226">
        <f>VLOOKUP(L201,Баллы!$A$2:$B$101,2)+N201/2</f>
        <v>60</v>
      </c>
      <c r="N201" s="230">
        <f>VLOOKUP(C201,'2'!$B$101:$H$575,6,FALSE)</f>
        <v>30</v>
      </c>
      <c r="O201" s="224"/>
      <c r="P201" s="229"/>
      <c r="Q201" s="226"/>
      <c r="R201" s="227"/>
      <c r="S201" s="228"/>
      <c r="T201" s="229"/>
      <c r="U201" s="226"/>
      <c r="V201" s="230"/>
      <c r="W201" s="231"/>
      <c r="X201" s="229"/>
      <c r="Y201" s="226"/>
      <c r="Z201" s="227"/>
      <c r="AA201" s="232"/>
      <c r="AB201" s="229"/>
      <c r="AC201" s="226"/>
      <c r="AD201" s="230"/>
      <c r="AE201" s="231"/>
      <c r="AF201" s="229"/>
      <c r="AG201" s="226"/>
      <c r="AH201" s="227"/>
      <c r="AI201" s="155"/>
      <c r="AJ201" s="123"/>
      <c r="AK201" s="139"/>
      <c r="AL201" s="124"/>
      <c r="AM201" s="155"/>
      <c r="AN201" s="123"/>
      <c r="AO201" s="139"/>
      <c r="AP201" s="124"/>
      <c r="AQ201" s="122"/>
      <c r="AR201" s="123"/>
      <c r="AS201" s="139"/>
      <c r="AT201" s="124"/>
      <c r="AU201" s="122"/>
      <c r="AV201" s="123"/>
      <c r="AW201" s="139"/>
      <c r="AX201" s="124"/>
    </row>
    <row r="202" spans="1:50" ht="14.4" customHeight="1">
      <c r="A202" s="73">
        <f>IF(D202=0," ",RANK(D202,$D$3:$D$507,0))</f>
        <v>199</v>
      </c>
      <c r="B202" s="246">
        <v>200</v>
      </c>
      <c r="C202" s="160" t="s">
        <v>2668</v>
      </c>
      <c r="D202" s="115">
        <f>I202+M202+Q202+U202+Y202+AC202+AG202+AK202+AO202+AW202+AS202</f>
        <v>60</v>
      </c>
      <c r="E202" s="115">
        <f>J202+N202+R202+V202+Z202+AD202+AH202+AL202+AP202+AX202+AT202</f>
        <v>10</v>
      </c>
      <c r="F202" s="119">
        <f>COUNTA(H202,L202,P202,T202,X202,AB202,AF202,AJ202,AN202,AV202,AR202)</f>
        <v>1</v>
      </c>
      <c r="G202" s="224">
        <f>VLOOKUP(C202,'1'!$B$46:$H$384,3,FALSE)</f>
        <v>3.5509259259259261E-2</v>
      </c>
      <c r="H202" s="229">
        <f>VLOOKUP(C202,'1'!$B$46:$H$384,4,FALSE)</f>
        <v>36</v>
      </c>
      <c r="I202" s="226">
        <f>VLOOKUP(H202,Баллы!$A$2:$B$101,2)+J202/2</f>
        <v>60</v>
      </c>
      <c r="J202" s="227">
        <f>VLOOKUP(C202,'1'!$B$46:$H$384,6,FALSE)</f>
        <v>10</v>
      </c>
      <c r="K202" s="228"/>
      <c r="L202" s="229"/>
      <c r="M202" s="226"/>
      <c r="N202" s="230"/>
      <c r="O202" s="224"/>
      <c r="P202" s="229"/>
      <c r="Q202" s="226"/>
      <c r="R202" s="227"/>
      <c r="S202" s="228"/>
      <c r="T202" s="229"/>
      <c r="U202" s="226"/>
      <c r="V202" s="230"/>
      <c r="W202" s="231"/>
      <c r="X202" s="229"/>
      <c r="Y202" s="226"/>
      <c r="Z202" s="227"/>
      <c r="AA202" s="232"/>
      <c r="AB202" s="229"/>
      <c r="AC202" s="226"/>
      <c r="AD202" s="230"/>
      <c r="AE202" s="231"/>
      <c r="AF202" s="229"/>
      <c r="AG202" s="226"/>
      <c r="AH202" s="227"/>
      <c r="AI202" s="155"/>
      <c r="AJ202" s="123"/>
      <c r="AK202" s="139"/>
      <c r="AL202" s="124"/>
      <c r="AM202" s="155"/>
      <c r="AN202" s="123"/>
      <c r="AO202" s="139"/>
      <c r="AP202" s="124"/>
      <c r="AQ202" s="122"/>
      <c r="AR202" s="123"/>
      <c r="AS202" s="139"/>
      <c r="AT202" s="124"/>
      <c r="AU202" s="122"/>
      <c r="AV202" s="123"/>
      <c r="AW202" s="139"/>
      <c r="AX202" s="124"/>
    </row>
    <row r="203" spans="1:50" ht="14.4" customHeight="1">
      <c r="A203" s="73">
        <f>IF(D203=0," ",RANK(D203,$D$3:$D$507,0))</f>
        <v>199</v>
      </c>
      <c r="B203" s="246">
        <v>200</v>
      </c>
      <c r="C203" s="105" t="s">
        <v>1359</v>
      </c>
      <c r="D203" s="115">
        <f>I203+M203+Q203+U203+Y203+AC203+AG203+AK203+AO203+AW203+AS203</f>
        <v>60</v>
      </c>
      <c r="E203" s="115">
        <f>J203+N203+R203+V203+Z203+AD203+AH203+AL203+AP203+AX203+AT203</f>
        <v>10</v>
      </c>
      <c r="F203" s="119">
        <f>COUNTA(H203,L203,P203,T203,X203,AB203,AF203,AJ203,AN203,AV203,AR203)</f>
        <v>1</v>
      </c>
      <c r="G203" s="224"/>
      <c r="H203" s="229"/>
      <c r="I203" s="226"/>
      <c r="J203" s="227"/>
      <c r="K203" s="228"/>
      <c r="L203" s="229"/>
      <c r="M203" s="226"/>
      <c r="N203" s="230"/>
      <c r="O203" s="224"/>
      <c r="P203" s="229"/>
      <c r="Q203" s="226"/>
      <c r="R203" s="227"/>
      <c r="S203" s="228"/>
      <c r="T203" s="229"/>
      <c r="U203" s="226"/>
      <c r="V203" s="230"/>
      <c r="W203" s="231"/>
      <c r="X203" s="229"/>
      <c r="Y203" s="226"/>
      <c r="Z203" s="227"/>
      <c r="AA203" s="232">
        <f>VLOOKUP(C203,'6'!$B$8:$H$202,3,FALSE)</f>
        <v>4.4780092592592587E-2</v>
      </c>
      <c r="AB203" s="229">
        <f>VLOOKUP(C203,'6'!$B$8:$H$202,4,FALSE)</f>
        <v>36</v>
      </c>
      <c r="AC203" s="226">
        <f>VLOOKUP(AB203,Баллы!$A$2:$B$101,2)+AD203/2</f>
        <v>60</v>
      </c>
      <c r="AD203" s="230">
        <f>VLOOKUP(C203,'6'!$B$8:$H$202,6,FALSE)</f>
        <v>10</v>
      </c>
      <c r="AE203" s="231"/>
      <c r="AF203" s="229"/>
      <c r="AG203" s="226"/>
      <c r="AH203" s="227"/>
      <c r="AI203" s="155"/>
      <c r="AJ203" s="123"/>
      <c r="AK203" s="139"/>
      <c r="AL203" s="124"/>
      <c r="AM203" s="155"/>
      <c r="AN203" s="123"/>
      <c r="AO203" s="139"/>
      <c r="AP203" s="124"/>
      <c r="AQ203" s="122"/>
      <c r="AR203" s="123"/>
      <c r="AS203" s="139"/>
      <c r="AT203" s="124"/>
      <c r="AU203" s="122"/>
      <c r="AV203" s="123"/>
      <c r="AW203" s="139"/>
      <c r="AX203" s="124"/>
    </row>
    <row r="204" spans="1:50" ht="14.4" customHeight="1">
      <c r="A204" s="73">
        <f>IF(D204=0," ",RANK(D204,$D$3:$D$507,0))</f>
        <v>199</v>
      </c>
      <c r="B204" s="246">
        <v>200</v>
      </c>
      <c r="C204" s="283" t="s">
        <v>4579</v>
      </c>
      <c r="D204" s="115">
        <f>I204+M204+Q204+U204+Y204+AC204+AG204+AK204+AO204+AW204+AS204</f>
        <v>60</v>
      </c>
      <c r="E204" s="115">
        <f>J204+N204+R204+V204+Z204+AD204+AH204+AL204+AP204+AX204+AT204</f>
        <v>10</v>
      </c>
      <c r="F204" s="119">
        <f>COUNTA(H204,L204,P204,T204,X204,AB204,AF204,AJ204,AN204,AV204,AR204)</f>
        <v>1</v>
      </c>
      <c r="G204" s="224"/>
      <c r="H204" s="229"/>
      <c r="I204" s="226"/>
      <c r="J204" s="227"/>
      <c r="K204" s="228"/>
      <c r="L204" s="229"/>
      <c r="M204" s="226"/>
      <c r="N204" s="230"/>
      <c r="O204" s="224"/>
      <c r="P204" s="229"/>
      <c r="Q204" s="226"/>
      <c r="R204" s="227"/>
      <c r="S204" s="228"/>
      <c r="T204" s="229"/>
      <c r="U204" s="226"/>
      <c r="V204" s="230"/>
      <c r="W204" s="231"/>
      <c r="X204" s="229"/>
      <c r="Y204" s="226"/>
      <c r="Z204" s="227"/>
      <c r="AA204" s="232"/>
      <c r="AB204" s="229"/>
      <c r="AC204" s="226"/>
      <c r="AD204" s="230"/>
      <c r="AE204" s="231"/>
      <c r="AF204" s="229"/>
      <c r="AG204" s="226"/>
      <c r="AH204" s="227"/>
      <c r="AI204" s="155"/>
      <c r="AJ204" s="123"/>
      <c r="AK204" s="139"/>
      <c r="AL204" s="124"/>
      <c r="AM204" s="155">
        <f>VLOOKUP(C204,'9'!$B$2:$H$1187,3,FALSE)</f>
        <v>3.4340277777777775E-2</v>
      </c>
      <c r="AN204" s="123">
        <f>VLOOKUP(C204,'9'!$B$2:$H$1187,4,FALSE)</f>
        <v>36</v>
      </c>
      <c r="AO204" s="139">
        <f>VLOOKUP(AN204,Баллы!$A$2:$B$101,2)+AP204/2</f>
        <v>60</v>
      </c>
      <c r="AP204" s="124">
        <f>VLOOKUP(C204,'9'!$B$2:$H$1187,6,FALSE)</f>
        <v>10</v>
      </c>
      <c r="AQ204" s="122"/>
      <c r="AR204" s="123"/>
      <c r="AS204" s="139"/>
      <c r="AT204" s="124"/>
      <c r="AU204" s="122"/>
      <c r="AV204" s="123"/>
      <c r="AW204" s="139"/>
      <c r="AX204" s="124"/>
    </row>
    <row r="205" spans="1:50" ht="14.4" customHeight="1">
      <c r="A205" s="73">
        <f>IF(D205=0," ",RANK(D205,$D$3:$D$507,0))</f>
        <v>199</v>
      </c>
      <c r="B205" s="246">
        <v>203</v>
      </c>
      <c r="C205" s="104" t="s">
        <v>6202</v>
      </c>
      <c r="D205" s="115">
        <f>I205+M205+Q205+U205+Y205+AC205+AG205+AK205+AO205+AW205+AS205</f>
        <v>60</v>
      </c>
      <c r="E205" s="115">
        <f>J205+N205+R205+V205+Z205+AD205+AH205+AL205+AP205+AX205+AT205</f>
        <v>8</v>
      </c>
      <c r="F205" s="119">
        <f>COUNTA(H205,L205,P205,T205,X205,AB205,AF205,AJ205,AN205,AV205,AR205)</f>
        <v>1</v>
      </c>
      <c r="G205" s="224"/>
      <c r="H205" s="229"/>
      <c r="I205" s="226"/>
      <c r="J205" s="227"/>
      <c r="K205" s="228"/>
      <c r="L205" s="229"/>
      <c r="M205" s="226"/>
      <c r="N205" s="230"/>
      <c r="O205" s="224"/>
      <c r="P205" s="229"/>
      <c r="Q205" s="226"/>
      <c r="R205" s="227"/>
      <c r="S205" s="228"/>
      <c r="T205" s="229"/>
      <c r="U205" s="226"/>
      <c r="V205" s="230"/>
      <c r="W205" s="231"/>
      <c r="X205" s="229"/>
      <c r="Y205" s="226"/>
      <c r="Z205" s="227"/>
      <c r="AA205" s="232"/>
      <c r="AB205" s="229"/>
      <c r="AC205" s="226"/>
      <c r="AD205" s="230"/>
      <c r="AE205" s="231"/>
      <c r="AF205" s="229"/>
      <c r="AG205" s="226"/>
      <c r="AH205" s="227"/>
      <c r="AI205" s="155"/>
      <c r="AJ205" s="123"/>
      <c r="AK205" s="139"/>
      <c r="AL205" s="124"/>
      <c r="AM205" s="155"/>
      <c r="AN205" s="123"/>
      <c r="AO205" s="139"/>
      <c r="AP205" s="124"/>
      <c r="AQ205" s="122"/>
      <c r="AR205" s="123"/>
      <c r="AS205" s="139"/>
      <c r="AT205" s="124"/>
      <c r="AU205" s="122">
        <f>VLOOKUP(C205,'11'!$B$9:$H$521,3,FALSE)</f>
        <v>3.3750000000000002E-2</v>
      </c>
      <c r="AV205" s="123">
        <f>VLOOKUP(C205,'11'!$B$9:$H$521,4,FALSE)</f>
        <v>35</v>
      </c>
      <c r="AW205" s="139">
        <f>VLOOKUP(AV205,Баллы!$A$2:$B$101,2)+AX205/2</f>
        <v>60</v>
      </c>
      <c r="AX205" s="124">
        <f>VLOOKUP(C205,'11'!$B$9:$H$521,6,FALSE)</f>
        <v>8</v>
      </c>
    </row>
    <row r="206" spans="1:50" ht="14.4" customHeight="1">
      <c r="A206" s="73">
        <f>IF(D206=0," ",RANK(D206,$D$3:$D$507,0))</f>
        <v>204</v>
      </c>
      <c r="B206" s="246">
        <v>204</v>
      </c>
      <c r="C206" s="283" t="s">
        <v>5066</v>
      </c>
      <c r="D206" s="115">
        <f>I206+M206+Q206+U206+Y206+AC206+AG206+AK206+AO206+AW206+AS206</f>
        <v>59.5</v>
      </c>
      <c r="E206" s="115">
        <f>J206+N206+R206+V206+Z206+AD206+AH206+AL206+AP206+AX206+AT206</f>
        <v>5</v>
      </c>
      <c r="F206" s="119">
        <f>COUNTA(H206,L206,P206,T206,X206,AB206,AF206,AJ206,AN206,AV206,AR206)</f>
        <v>1</v>
      </c>
      <c r="G206" s="224"/>
      <c r="H206" s="229"/>
      <c r="I206" s="226"/>
      <c r="J206" s="227"/>
      <c r="K206" s="228"/>
      <c r="L206" s="229"/>
      <c r="M206" s="226"/>
      <c r="N206" s="230"/>
      <c r="O206" s="224"/>
      <c r="P206" s="229"/>
      <c r="Q206" s="226"/>
      <c r="R206" s="227"/>
      <c r="S206" s="228"/>
      <c r="T206" s="229"/>
      <c r="U206" s="226"/>
      <c r="V206" s="230"/>
      <c r="W206" s="231"/>
      <c r="X206" s="229"/>
      <c r="Y206" s="226"/>
      <c r="Z206" s="227"/>
      <c r="AA206" s="232"/>
      <c r="AB206" s="229"/>
      <c r="AC206" s="226"/>
      <c r="AD206" s="230"/>
      <c r="AE206" s="231"/>
      <c r="AF206" s="229"/>
      <c r="AG206" s="226"/>
      <c r="AH206" s="227"/>
      <c r="AI206" s="155"/>
      <c r="AJ206" s="123"/>
      <c r="AK206" s="139"/>
      <c r="AL206" s="124"/>
      <c r="AM206" s="155">
        <f>VLOOKUP(C206,'9'!$B$2:$H$1187,3,FALSE)</f>
        <v>1.8715277777777779E-2</v>
      </c>
      <c r="AN206" s="123">
        <f>VLOOKUP(C206,'9'!$B$2:$H$1187,4,FALSE)</f>
        <v>34</v>
      </c>
      <c r="AO206" s="139">
        <f>VLOOKUP(AN206,Баллы!$A$2:$B$101,2)+AP206/2</f>
        <v>59.5</v>
      </c>
      <c r="AP206" s="124">
        <f>VLOOKUP(C206,'9'!$B$2:$H$1187,6,FALSE)</f>
        <v>5</v>
      </c>
      <c r="AQ206" s="122"/>
      <c r="AR206" s="123"/>
      <c r="AS206" s="139"/>
      <c r="AT206" s="124"/>
      <c r="AU206" s="122"/>
      <c r="AV206" s="123"/>
      <c r="AW206" s="139"/>
      <c r="AX206" s="124"/>
    </row>
    <row r="207" spans="1:50" ht="14.4" customHeight="1">
      <c r="A207" s="73">
        <f>IF(D207=0," ",RANK(D207,$D$3:$D$507,0))</f>
        <v>205</v>
      </c>
      <c r="B207" s="246">
        <v>205</v>
      </c>
      <c r="C207" s="162" t="s">
        <v>1978</v>
      </c>
      <c r="D207" s="115">
        <f>I207+M207+Q207+U207+Y207+AC207+AG207+AK207+AO207+AW207+AS207</f>
        <v>59</v>
      </c>
      <c r="E207" s="115">
        <f>J207+N207+R207+V207+Z207+AD207+AH207+AL207+AP207+AX207+AT207</f>
        <v>10</v>
      </c>
      <c r="F207" s="119">
        <f>COUNTA(H207,L207,P207,T207,X207,AB207,AF207,AJ207,AN207,AV207,AR207)</f>
        <v>1</v>
      </c>
      <c r="G207" s="224"/>
      <c r="H207" s="229"/>
      <c r="I207" s="226"/>
      <c r="J207" s="227"/>
      <c r="K207" s="228"/>
      <c r="L207" s="229"/>
      <c r="M207" s="226"/>
      <c r="N207" s="230"/>
      <c r="O207" s="224"/>
      <c r="P207" s="229"/>
      <c r="Q207" s="226"/>
      <c r="R207" s="227"/>
      <c r="S207" s="228">
        <f>VLOOKUP(C207,'4'!$B$2:$I$1053,3,FALSE)</f>
        <v>3.4363425925925929E-2</v>
      </c>
      <c r="T207" s="229">
        <f>VLOOKUP(C207,'4'!$B$2:$I$1053,4,FALSE)</f>
        <v>37</v>
      </c>
      <c r="U207" s="226">
        <f>VLOOKUP(T207,Баллы!$A$2:$B$101,2)+V207/2</f>
        <v>59</v>
      </c>
      <c r="V207" s="230">
        <f>VLOOKUP(C207,'4'!$B$2:$I$1053,6,FALSE)</f>
        <v>10</v>
      </c>
      <c r="W207" s="231"/>
      <c r="X207" s="229"/>
      <c r="Y207" s="226"/>
      <c r="Z207" s="227"/>
      <c r="AA207" s="232"/>
      <c r="AB207" s="229"/>
      <c r="AC207" s="226"/>
      <c r="AD207" s="230"/>
      <c r="AE207" s="231"/>
      <c r="AF207" s="229"/>
      <c r="AG207" s="226"/>
      <c r="AH207" s="227"/>
      <c r="AI207" s="155"/>
      <c r="AJ207" s="123"/>
      <c r="AK207" s="139"/>
      <c r="AL207" s="124"/>
      <c r="AM207" s="155"/>
      <c r="AN207" s="123"/>
      <c r="AO207" s="139"/>
      <c r="AP207" s="124"/>
      <c r="AQ207" s="122"/>
      <c r="AR207" s="123"/>
      <c r="AS207" s="139"/>
      <c r="AT207" s="124"/>
      <c r="AU207" s="122"/>
      <c r="AV207" s="123"/>
      <c r="AW207" s="139"/>
      <c r="AX207" s="124"/>
    </row>
    <row r="208" spans="1:50" ht="14.4" customHeight="1">
      <c r="A208" s="73">
        <f>IF(D208=0," ",RANK(D208,$D$3:$D$507,0))</f>
        <v>205</v>
      </c>
      <c r="B208" s="246">
        <v>205</v>
      </c>
      <c r="C208" s="108" t="s">
        <v>1134</v>
      </c>
      <c r="D208" s="115">
        <f>I208+M208+Q208+U208+Y208+AC208+AG208+AK208+AO208+AW208+AS208</f>
        <v>59</v>
      </c>
      <c r="E208" s="115">
        <f>J208+N208+R208+V208+Z208+AD208+AH208+AL208+AP208+AX208+AT208</f>
        <v>10</v>
      </c>
      <c r="F208" s="119">
        <f>COUNTA(H208,L208,P208,T208,X208,AB208,AF208,AJ208,AN208,AV208,AR208)</f>
        <v>1</v>
      </c>
      <c r="G208" s="224"/>
      <c r="H208" s="229"/>
      <c r="I208" s="226"/>
      <c r="J208" s="227"/>
      <c r="K208" s="228"/>
      <c r="L208" s="229"/>
      <c r="M208" s="226"/>
      <c r="N208" s="230"/>
      <c r="O208" s="224"/>
      <c r="P208" s="229"/>
      <c r="Q208" s="226"/>
      <c r="R208" s="227"/>
      <c r="S208" s="228"/>
      <c r="T208" s="229"/>
      <c r="U208" s="226"/>
      <c r="V208" s="230"/>
      <c r="W208" s="231">
        <f>VLOOKUP(C208,'5'!$B$50:$H$423,3,FALSE)</f>
        <v>4.8321759259259266E-2</v>
      </c>
      <c r="X208" s="229">
        <f>VLOOKUP(C208,'5'!$B$50:$H$423,4,FALSE)</f>
        <v>37</v>
      </c>
      <c r="Y208" s="226">
        <f>VLOOKUP(X208,Баллы!$A$2:$B$101,2)+Z208/2</f>
        <v>59</v>
      </c>
      <c r="Z208" s="227">
        <f>VLOOKUP(C208,'5'!$B$50:$H$423,6,FALSE)</f>
        <v>10</v>
      </c>
      <c r="AA208" s="232"/>
      <c r="AB208" s="229"/>
      <c r="AC208" s="226"/>
      <c r="AD208" s="230"/>
      <c r="AE208" s="231"/>
      <c r="AF208" s="229"/>
      <c r="AG208" s="226"/>
      <c r="AH208" s="227"/>
      <c r="AI208" s="155"/>
      <c r="AJ208" s="123"/>
      <c r="AK208" s="139"/>
      <c r="AL208" s="124"/>
      <c r="AM208" s="155"/>
      <c r="AN208" s="123"/>
      <c r="AO208" s="139"/>
      <c r="AP208" s="124"/>
      <c r="AQ208" s="122"/>
      <c r="AR208" s="123"/>
      <c r="AS208" s="139"/>
      <c r="AT208" s="124"/>
      <c r="AU208" s="122"/>
      <c r="AV208" s="123"/>
      <c r="AW208" s="139"/>
      <c r="AX208" s="124"/>
    </row>
    <row r="209" spans="1:50" ht="14.4" customHeight="1">
      <c r="A209" s="73">
        <f>IF(D209=0," ",RANK(D209,$D$3:$D$507,0))</f>
        <v>205</v>
      </c>
      <c r="B209" s="246">
        <v>205</v>
      </c>
      <c r="C209" s="283" t="s">
        <v>5727</v>
      </c>
      <c r="D209" s="115">
        <f>I209+M209+Q209+U209+Y209+AC209+AG209+AK209+AO209+AW209+AS209</f>
        <v>59</v>
      </c>
      <c r="E209" s="115">
        <f>J209+N209+R209+V209+Z209+AD209+AH209+AL209+AP209+AX209+AT209</f>
        <v>10</v>
      </c>
      <c r="F209" s="119">
        <f>COUNTA(H209,L209,P209,T209,X209,AB209,AF209,AJ209,AN209,AV209,AR209)</f>
        <v>1</v>
      </c>
      <c r="G209" s="224"/>
      <c r="H209" s="229"/>
      <c r="I209" s="226"/>
      <c r="J209" s="227"/>
      <c r="K209" s="228"/>
      <c r="L209" s="229"/>
      <c r="M209" s="226"/>
      <c r="N209" s="230"/>
      <c r="O209" s="224"/>
      <c r="P209" s="229"/>
      <c r="Q209" s="226"/>
      <c r="R209" s="227"/>
      <c r="S209" s="228"/>
      <c r="T209" s="229"/>
      <c r="U209" s="226"/>
      <c r="V209" s="230"/>
      <c r="W209" s="231"/>
      <c r="X209" s="229"/>
      <c r="Y209" s="226"/>
      <c r="Z209" s="227"/>
      <c r="AA209" s="232"/>
      <c r="AB209" s="229"/>
      <c r="AC209" s="226"/>
      <c r="AD209" s="230"/>
      <c r="AE209" s="231"/>
      <c r="AF209" s="229"/>
      <c r="AG209" s="226"/>
      <c r="AH209" s="227"/>
      <c r="AI209" s="155"/>
      <c r="AJ209" s="123"/>
      <c r="AK209" s="139"/>
      <c r="AL209" s="124"/>
      <c r="AM209" s="155">
        <f>VLOOKUP(C209,'9'!$B$2:$H$1187,3,FALSE)</f>
        <v>3.3981481481481481E-2</v>
      </c>
      <c r="AN209" s="123">
        <f>VLOOKUP(C209,'9'!$B$2:$H$1187,4,FALSE)</f>
        <v>37</v>
      </c>
      <c r="AO209" s="139">
        <f>VLOOKUP(AN209,Баллы!$A$2:$B$101,2)+AP209/2</f>
        <v>59</v>
      </c>
      <c r="AP209" s="124">
        <f>VLOOKUP(C209,'9'!$B$2:$H$1187,6,FALSE)</f>
        <v>10</v>
      </c>
      <c r="AQ209" s="122"/>
      <c r="AR209" s="123"/>
      <c r="AS209" s="139"/>
      <c r="AT209" s="124"/>
      <c r="AU209" s="122"/>
      <c r="AV209" s="123"/>
      <c r="AW209" s="139"/>
      <c r="AX209" s="124"/>
    </row>
    <row r="210" spans="1:50" ht="14.4" customHeight="1">
      <c r="A210" s="73">
        <f>IF(D210=0," ",RANK(D210,$D$3:$D$507,0))</f>
        <v>208</v>
      </c>
      <c r="B210" s="246">
        <v>208</v>
      </c>
      <c r="C210" s="104" t="s">
        <v>6190</v>
      </c>
      <c r="D210" s="115">
        <f>I210+M210+Q210+U210+Y210+AC210+AG210+AK210+AO210+AW210+AS210</f>
        <v>58.5</v>
      </c>
      <c r="E210" s="115">
        <f>J210+N210+R210+V210+Z210+AD210+AH210+AL210+AP210+AX210+AT210</f>
        <v>15</v>
      </c>
      <c r="F210" s="119">
        <f>COUNTA(H210,L210,P210,T210,X210,AB210,AF210,AJ210,AN210,AV210,AR210)</f>
        <v>1</v>
      </c>
      <c r="G210" s="224"/>
      <c r="H210" s="229"/>
      <c r="I210" s="226"/>
      <c r="J210" s="227"/>
      <c r="K210" s="228"/>
      <c r="L210" s="229"/>
      <c r="M210" s="226"/>
      <c r="N210" s="230"/>
      <c r="O210" s="224"/>
      <c r="P210" s="229"/>
      <c r="Q210" s="226"/>
      <c r="R210" s="227"/>
      <c r="S210" s="228"/>
      <c r="T210" s="229"/>
      <c r="U210" s="226"/>
      <c r="V210" s="230"/>
      <c r="W210" s="231"/>
      <c r="X210" s="229"/>
      <c r="Y210" s="226"/>
      <c r="Z210" s="227"/>
      <c r="AA210" s="232"/>
      <c r="AB210" s="229"/>
      <c r="AC210" s="226"/>
      <c r="AD210" s="230"/>
      <c r="AE210" s="231"/>
      <c r="AF210" s="229"/>
      <c r="AG210" s="226"/>
      <c r="AH210" s="227"/>
      <c r="AI210" s="155"/>
      <c r="AJ210" s="123"/>
      <c r="AK210" s="139"/>
      <c r="AL210" s="124"/>
      <c r="AM210" s="155"/>
      <c r="AN210" s="123"/>
      <c r="AO210" s="139"/>
      <c r="AP210" s="124"/>
      <c r="AQ210" s="122"/>
      <c r="AR210" s="123"/>
      <c r="AS210" s="139"/>
      <c r="AT210" s="124"/>
      <c r="AU210" s="122">
        <f>VLOOKUP(C210,'11'!$B$9:$H$521,3,FALSE)</f>
        <v>5.8576388888888886E-2</v>
      </c>
      <c r="AV210" s="123">
        <f>VLOOKUP(C210,'11'!$B$9:$H$521,4,FALSE)</f>
        <v>40</v>
      </c>
      <c r="AW210" s="139">
        <f>VLOOKUP(AV210,Баллы!$A$2:$B$101,2)+AX210/2</f>
        <v>58.5</v>
      </c>
      <c r="AX210" s="124">
        <f>VLOOKUP(C210,'11'!$B$9:$H$521,6,FALSE)</f>
        <v>15</v>
      </c>
    </row>
    <row r="211" spans="1:50" ht="14.4" customHeight="1">
      <c r="A211" s="73">
        <f>IF(D211=0," ",RANK(D211,$D$3:$D$507,0))</f>
        <v>208</v>
      </c>
      <c r="B211" s="246">
        <v>209</v>
      </c>
      <c r="C211" s="160" t="s">
        <v>2623</v>
      </c>
      <c r="D211" s="115">
        <f>I211+M211+Q211+U211+Y211+AC211+AG211+AK211+AO211+AW211+AS211</f>
        <v>58.5</v>
      </c>
      <c r="E211" s="115">
        <f>J211+N211+R211+V211+Z211+AD211+AH211+AL211+AP211+AX211+AT211</f>
        <v>5</v>
      </c>
      <c r="F211" s="119">
        <f>COUNTA(H211,L211,P211,T211,X211,AB211,AF211,AJ211,AN211,AV211,AR211)</f>
        <v>1</v>
      </c>
      <c r="G211" s="224"/>
      <c r="H211" s="229"/>
      <c r="I211" s="226"/>
      <c r="J211" s="227"/>
      <c r="K211" s="228">
        <f>VLOOKUP(C211,'2'!$B$101:$H$575,3,FALSE)</f>
        <v>2.0902777777777781E-2</v>
      </c>
      <c r="L211" s="229">
        <f>VLOOKUP(C211,'2'!$B$101:$H$575,4,FALSE)</f>
        <v>35</v>
      </c>
      <c r="M211" s="226">
        <f>VLOOKUP(L211,Баллы!$A$2:$B$101,2)+N211/2</f>
        <v>58.5</v>
      </c>
      <c r="N211" s="230">
        <f>VLOOKUP(C211,'2'!$B$101:$H$575,6,FALSE)</f>
        <v>5</v>
      </c>
      <c r="O211" s="224"/>
      <c r="P211" s="229"/>
      <c r="Q211" s="226"/>
      <c r="R211" s="227"/>
      <c r="S211" s="228"/>
      <c r="T211" s="229"/>
      <c r="U211" s="226"/>
      <c r="V211" s="230"/>
      <c r="W211" s="231"/>
      <c r="X211" s="229"/>
      <c r="Y211" s="226"/>
      <c r="Z211" s="227"/>
      <c r="AA211" s="232"/>
      <c r="AB211" s="229"/>
      <c r="AC211" s="226"/>
      <c r="AD211" s="230"/>
      <c r="AE211" s="231"/>
      <c r="AF211" s="229"/>
      <c r="AG211" s="226"/>
      <c r="AH211" s="227"/>
      <c r="AI211" s="155"/>
      <c r="AJ211" s="123"/>
      <c r="AK211" s="139"/>
      <c r="AL211" s="124"/>
      <c r="AM211" s="155"/>
      <c r="AN211" s="123"/>
      <c r="AO211" s="139"/>
      <c r="AP211" s="124"/>
      <c r="AQ211" s="122"/>
      <c r="AR211" s="123"/>
      <c r="AS211" s="139"/>
      <c r="AT211" s="124"/>
      <c r="AU211" s="122"/>
      <c r="AV211" s="123"/>
      <c r="AW211" s="139"/>
      <c r="AX211" s="124"/>
    </row>
    <row r="212" spans="1:50" ht="14.4" customHeight="1">
      <c r="A212" s="73">
        <f>IF(D212=0," ",RANK(D212,$D$3:$D$507,0))</f>
        <v>210</v>
      </c>
      <c r="B212" s="246">
        <v>210</v>
      </c>
      <c r="C212" s="105" t="s">
        <v>261</v>
      </c>
      <c r="D212" s="115">
        <f>I212+M212+Q212+U212+Y212+AC212+AG212+AK212+AO212+AW212+AS212</f>
        <v>58</v>
      </c>
      <c r="E212" s="115">
        <f>J212+N212+R212+V212+Z212+AD212+AH212+AL212+AP212+AX212+AT212</f>
        <v>10</v>
      </c>
      <c r="F212" s="119">
        <f>COUNTA(H212,L212,P212,T212,X212,AB212,AF212,AJ212,AN212,AV212,AR212)</f>
        <v>1</v>
      </c>
      <c r="G212" s="224"/>
      <c r="H212" s="229"/>
      <c r="I212" s="226"/>
      <c r="J212" s="227"/>
      <c r="K212" s="228"/>
      <c r="L212" s="229"/>
      <c r="M212" s="226"/>
      <c r="N212" s="230"/>
      <c r="O212" s="224"/>
      <c r="P212" s="229"/>
      <c r="Q212" s="226"/>
      <c r="R212" s="227"/>
      <c r="S212" s="228"/>
      <c r="T212" s="229"/>
      <c r="U212" s="226"/>
      <c r="V212" s="230"/>
      <c r="W212" s="231"/>
      <c r="X212" s="229"/>
      <c r="Y212" s="226"/>
      <c r="Z212" s="227"/>
      <c r="AA212" s="232">
        <f>VLOOKUP(C212,'6'!$B$8:$H$202,3,FALSE)</f>
        <v>4.594907407407408E-2</v>
      </c>
      <c r="AB212" s="229">
        <f>VLOOKUP(C212,'6'!$B$8:$H$202,4,FALSE)</f>
        <v>38</v>
      </c>
      <c r="AC212" s="226">
        <f>VLOOKUP(AB212,Баллы!$A$2:$B$101,2)+AD212/2</f>
        <v>58</v>
      </c>
      <c r="AD212" s="230">
        <f>VLOOKUP(C212,'6'!$B$8:$H$202,6,FALSE)</f>
        <v>10</v>
      </c>
      <c r="AE212" s="231"/>
      <c r="AF212" s="229"/>
      <c r="AG212" s="226"/>
      <c r="AH212" s="227"/>
      <c r="AI212" s="155"/>
      <c r="AJ212" s="123"/>
      <c r="AK212" s="139"/>
      <c r="AL212" s="124"/>
      <c r="AM212" s="155"/>
      <c r="AN212" s="123"/>
      <c r="AO212" s="139"/>
      <c r="AP212" s="124"/>
      <c r="AQ212" s="122"/>
      <c r="AR212" s="123"/>
      <c r="AS212" s="139"/>
      <c r="AT212" s="124"/>
      <c r="AU212" s="122"/>
      <c r="AV212" s="123"/>
      <c r="AW212" s="139"/>
      <c r="AX212" s="124"/>
    </row>
    <row r="213" spans="1:50" ht="14.4" customHeight="1">
      <c r="A213" s="73">
        <f>IF(D213=0," ",RANK(D213,$D$3:$D$507,0))</f>
        <v>210</v>
      </c>
      <c r="B213" s="246">
        <v>210</v>
      </c>
      <c r="C213" s="283" t="s">
        <v>5728</v>
      </c>
      <c r="D213" s="115">
        <f>I213+M213+Q213+U213+Y213+AC213+AG213+AK213+AO213+AW213+AS213</f>
        <v>58</v>
      </c>
      <c r="E213" s="115">
        <f>J213+N213+R213+V213+Z213+AD213+AH213+AL213+AP213+AX213+AT213</f>
        <v>10</v>
      </c>
      <c r="F213" s="119">
        <f>COUNTA(H213,L213,P213,T213,X213,AB213,AF213,AJ213,AN213,AV213,AR213)</f>
        <v>1</v>
      </c>
      <c r="G213" s="224"/>
      <c r="H213" s="229"/>
      <c r="I213" s="226"/>
      <c r="J213" s="227"/>
      <c r="K213" s="228"/>
      <c r="L213" s="229"/>
      <c r="M213" s="226"/>
      <c r="N213" s="230"/>
      <c r="O213" s="224"/>
      <c r="P213" s="229"/>
      <c r="Q213" s="226"/>
      <c r="R213" s="227"/>
      <c r="S213" s="228"/>
      <c r="T213" s="229"/>
      <c r="U213" s="226"/>
      <c r="V213" s="230"/>
      <c r="W213" s="231"/>
      <c r="X213" s="229"/>
      <c r="Y213" s="226"/>
      <c r="Z213" s="227"/>
      <c r="AA213" s="232"/>
      <c r="AB213" s="229"/>
      <c r="AC213" s="226"/>
      <c r="AD213" s="230"/>
      <c r="AE213" s="231"/>
      <c r="AF213" s="229"/>
      <c r="AG213" s="226"/>
      <c r="AH213" s="227"/>
      <c r="AI213" s="155"/>
      <c r="AJ213" s="123"/>
      <c r="AK213" s="139"/>
      <c r="AL213" s="124"/>
      <c r="AM213" s="155">
        <f>VLOOKUP(C213,'9'!$B$2:$H$1187,3,FALSE)</f>
        <v>3.3854166666666664E-2</v>
      </c>
      <c r="AN213" s="123">
        <f>VLOOKUP(C213,'9'!$B$2:$H$1187,4,FALSE)</f>
        <v>38</v>
      </c>
      <c r="AO213" s="139">
        <f>VLOOKUP(AN213,Баллы!$A$2:$B$101,2)+AP213/2</f>
        <v>58</v>
      </c>
      <c r="AP213" s="124">
        <f>VLOOKUP(C213,'9'!$B$2:$H$1187,6,FALSE)</f>
        <v>10</v>
      </c>
      <c r="AQ213" s="122"/>
      <c r="AR213" s="123"/>
      <c r="AS213" s="139"/>
      <c r="AT213" s="124"/>
      <c r="AU213" s="122"/>
      <c r="AV213" s="123"/>
      <c r="AW213" s="139"/>
      <c r="AX213" s="124"/>
    </row>
    <row r="214" spans="1:50" ht="14.4" customHeight="1">
      <c r="A214" s="73">
        <f>IF(D214=0," ",RANK(D214,$D$3:$D$507,0))</f>
        <v>212</v>
      </c>
      <c r="B214" s="246">
        <v>212</v>
      </c>
      <c r="C214" s="283" t="s">
        <v>4448</v>
      </c>
      <c r="D214" s="115">
        <f>I214+M214+Q214+U214+Y214+AC214+AG214+AK214+AO214+AW214+AS214</f>
        <v>57.5</v>
      </c>
      <c r="E214" s="115">
        <f>J214+N214+R214+V214+Z214+AD214+AH214+AL214+AP214+AX214+AT214</f>
        <v>25</v>
      </c>
      <c r="F214" s="119">
        <f>COUNTA(H214,L214,P214,T214,X214,AB214,AF214,AJ214,AN214,AV214,AR214)</f>
        <v>1</v>
      </c>
      <c r="G214" s="224"/>
      <c r="H214" s="229"/>
      <c r="I214" s="226"/>
      <c r="J214" s="227"/>
      <c r="K214" s="228"/>
      <c r="L214" s="229"/>
      <c r="M214" s="226"/>
      <c r="N214" s="230"/>
      <c r="O214" s="224"/>
      <c r="P214" s="229"/>
      <c r="Q214" s="226"/>
      <c r="R214" s="227"/>
      <c r="S214" s="228"/>
      <c r="T214" s="229"/>
      <c r="U214" s="226"/>
      <c r="V214" s="230"/>
      <c r="W214" s="231"/>
      <c r="X214" s="229"/>
      <c r="Y214" s="226"/>
      <c r="Z214" s="227"/>
      <c r="AA214" s="232"/>
      <c r="AB214" s="229"/>
      <c r="AC214" s="226"/>
      <c r="AD214" s="230"/>
      <c r="AE214" s="231"/>
      <c r="AF214" s="229"/>
      <c r="AG214" s="226"/>
      <c r="AH214" s="227"/>
      <c r="AI214" s="155"/>
      <c r="AJ214" s="123"/>
      <c r="AK214" s="139"/>
      <c r="AL214" s="124"/>
      <c r="AM214" s="155">
        <f>VLOOKUP(C214,'9'!$B$2:$H$1187,3,FALSE)</f>
        <v>0.10021990740740741</v>
      </c>
      <c r="AN214" s="123">
        <f>VLOOKUP(C214,'9'!$B$2:$H$1187,4,FALSE)</f>
        <v>46</v>
      </c>
      <c r="AO214" s="139">
        <f>VLOOKUP(AN214,Баллы!$A$2:$B$101,2)+AP214/2</f>
        <v>57.5</v>
      </c>
      <c r="AP214" s="124">
        <f>VLOOKUP(C214,'9'!$B$2:$H$1187,6,FALSE)</f>
        <v>25</v>
      </c>
      <c r="AQ214" s="122"/>
      <c r="AR214" s="123"/>
      <c r="AS214" s="139"/>
      <c r="AT214" s="124"/>
      <c r="AU214" s="122"/>
      <c r="AV214" s="123"/>
      <c r="AW214" s="139"/>
      <c r="AX214" s="124"/>
    </row>
    <row r="215" spans="1:50" ht="14.4" customHeight="1">
      <c r="A215" s="73">
        <f>IF(D215=0," ",RANK(D215,$D$3:$D$507,0))</f>
        <v>212</v>
      </c>
      <c r="B215" s="246">
        <v>213</v>
      </c>
      <c r="C215" s="159" t="s">
        <v>776</v>
      </c>
      <c r="D215" s="115">
        <f>I215+M215+Q215+U215+Y215+AC215+AG215+AK215+AO215+AW215+AS215</f>
        <v>57.5</v>
      </c>
      <c r="E215" s="115">
        <f>J215+N215+R215+V215+Z215+AD215+AH215+AL215+AP215+AX215+AT215</f>
        <v>5</v>
      </c>
      <c r="F215" s="119">
        <f>COUNTA(H215,L215,P215,T215,X215,AB215,AF215,AJ215,AN215,AV215,AR215)</f>
        <v>1</v>
      </c>
      <c r="G215" s="224"/>
      <c r="H215" s="229"/>
      <c r="I215" s="226"/>
      <c r="J215" s="227"/>
      <c r="K215" s="228">
        <f>VLOOKUP(C215,'2'!$B$101:$H$575,3,FALSE)</f>
        <v>2.1087962962962961E-2</v>
      </c>
      <c r="L215" s="229">
        <f>VLOOKUP(C215,'2'!$B$101:$H$575,4,FALSE)</f>
        <v>36</v>
      </c>
      <c r="M215" s="226">
        <f>VLOOKUP(L215,Баллы!$A$2:$B$101,2)+N215/2</f>
        <v>57.5</v>
      </c>
      <c r="N215" s="230">
        <f>VLOOKUP(C215,'2'!$B$101:$H$575,6,FALSE)</f>
        <v>5</v>
      </c>
      <c r="O215" s="224"/>
      <c r="P215" s="229"/>
      <c r="Q215" s="226"/>
      <c r="R215" s="227"/>
      <c r="S215" s="228"/>
      <c r="T215" s="229"/>
      <c r="U215" s="226"/>
      <c r="V215" s="230"/>
      <c r="W215" s="231"/>
      <c r="X215" s="229"/>
      <c r="Y215" s="226"/>
      <c r="Z215" s="227"/>
      <c r="AA215" s="232"/>
      <c r="AB215" s="229"/>
      <c r="AC215" s="226"/>
      <c r="AD215" s="230"/>
      <c r="AE215" s="231"/>
      <c r="AF215" s="229"/>
      <c r="AG215" s="226"/>
      <c r="AH215" s="227"/>
      <c r="AI215" s="155"/>
      <c r="AJ215" s="123"/>
      <c r="AK215" s="139"/>
      <c r="AL215" s="124"/>
      <c r="AM215" s="155"/>
      <c r="AN215" s="123"/>
      <c r="AO215" s="139"/>
      <c r="AP215" s="124"/>
      <c r="AQ215" s="122"/>
      <c r="AR215" s="123"/>
      <c r="AS215" s="139"/>
      <c r="AT215" s="124"/>
      <c r="AU215" s="122"/>
      <c r="AV215" s="123"/>
      <c r="AW215" s="139"/>
      <c r="AX215" s="124"/>
    </row>
    <row r="216" spans="1:50" ht="14.4" customHeight="1">
      <c r="A216" s="73">
        <f>IF(D216=0," ",RANK(D216,$D$3:$D$507,0))</f>
        <v>214</v>
      </c>
      <c r="B216" s="246">
        <v>214</v>
      </c>
      <c r="C216" s="283" t="s">
        <v>5793</v>
      </c>
      <c r="D216" s="115">
        <f>I216+M216+Q216+U216+Y216+AC216+AG216+AK216+AO216+AW216+AS216</f>
        <v>56.5</v>
      </c>
      <c r="E216" s="115">
        <f>J216+N216+R216+V216+Z216+AD216+AH216+AL216+AP216+AX216+AT216</f>
        <v>25</v>
      </c>
      <c r="F216" s="119">
        <f>COUNTA(H216,L216,P216,T216,X216,AB216,AF216,AJ216,AN216,AV216,AR216)</f>
        <v>1</v>
      </c>
      <c r="G216" s="224"/>
      <c r="H216" s="229"/>
      <c r="I216" s="226"/>
      <c r="J216" s="227"/>
      <c r="K216" s="228"/>
      <c r="L216" s="229"/>
      <c r="M216" s="226"/>
      <c r="N216" s="230"/>
      <c r="O216" s="224"/>
      <c r="P216" s="229"/>
      <c r="Q216" s="226"/>
      <c r="R216" s="227"/>
      <c r="S216" s="228"/>
      <c r="T216" s="229"/>
      <c r="U216" s="226"/>
      <c r="V216" s="230"/>
      <c r="W216" s="231"/>
      <c r="X216" s="229"/>
      <c r="Y216" s="226"/>
      <c r="Z216" s="227"/>
      <c r="AA216" s="232"/>
      <c r="AB216" s="229"/>
      <c r="AC216" s="226"/>
      <c r="AD216" s="230"/>
      <c r="AE216" s="231"/>
      <c r="AF216" s="229"/>
      <c r="AG216" s="226"/>
      <c r="AH216" s="227"/>
      <c r="AI216" s="155"/>
      <c r="AJ216" s="123"/>
      <c r="AK216" s="139"/>
      <c r="AL216" s="124"/>
      <c r="AM216" s="155">
        <f>VLOOKUP(C216,'9'!$B$2:$H$1187,3,FALSE)</f>
        <v>0.10055555555555555</v>
      </c>
      <c r="AN216" s="123">
        <f>VLOOKUP(C216,'9'!$B$2:$H$1187,4,FALSE)</f>
        <v>47</v>
      </c>
      <c r="AO216" s="139">
        <f>VLOOKUP(AN216,Баллы!$A$2:$B$101,2)+AP216/2</f>
        <v>56.5</v>
      </c>
      <c r="AP216" s="124">
        <f>VLOOKUP(C216,'9'!$B$2:$H$1187,6,FALSE)</f>
        <v>25</v>
      </c>
      <c r="AQ216" s="122"/>
      <c r="AR216" s="123"/>
      <c r="AS216" s="139"/>
      <c r="AT216" s="124"/>
      <c r="AU216" s="122"/>
      <c r="AV216" s="123"/>
      <c r="AW216" s="139"/>
      <c r="AX216" s="124"/>
    </row>
    <row r="217" spans="1:50" ht="14.4" customHeight="1">
      <c r="A217" s="73">
        <f>IF(D217=0," ",RANK(D217,$D$3:$D$507,0))</f>
        <v>214</v>
      </c>
      <c r="B217" s="246">
        <v>215</v>
      </c>
      <c r="C217" s="104" t="s">
        <v>6191</v>
      </c>
      <c r="D217" s="115">
        <f>I217+M217+Q217+U217+Y217+AC217+AG217+AK217+AO217+AW217+AS217</f>
        <v>56.5</v>
      </c>
      <c r="E217" s="115">
        <f>J217+N217+R217+V217+Z217+AD217+AH217+AL217+AP217+AX217+AT217</f>
        <v>15</v>
      </c>
      <c r="F217" s="119">
        <f>COUNTA(H217,L217,P217,T217,X217,AB217,AF217,AJ217,AN217,AV217,AR217)</f>
        <v>1</v>
      </c>
      <c r="G217" s="224"/>
      <c r="H217" s="229"/>
      <c r="I217" s="226"/>
      <c r="J217" s="227"/>
      <c r="K217" s="228"/>
      <c r="L217" s="229"/>
      <c r="M217" s="226"/>
      <c r="N217" s="230"/>
      <c r="O217" s="224"/>
      <c r="P217" s="229"/>
      <c r="Q217" s="226"/>
      <c r="R217" s="227"/>
      <c r="S217" s="228"/>
      <c r="T217" s="229"/>
      <c r="U217" s="226"/>
      <c r="V217" s="230"/>
      <c r="W217" s="231"/>
      <c r="X217" s="229"/>
      <c r="Y217" s="226"/>
      <c r="Z217" s="227"/>
      <c r="AA217" s="232"/>
      <c r="AB217" s="229"/>
      <c r="AC217" s="226"/>
      <c r="AD217" s="230"/>
      <c r="AE217" s="231"/>
      <c r="AF217" s="229"/>
      <c r="AG217" s="226"/>
      <c r="AH217" s="227"/>
      <c r="AI217" s="155"/>
      <c r="AJ217" s="123"/>
      <c r="AK217" s="139"/>
      <c r="AL217" s="124"/>
      <c r="AM217" s="155"/>
      <c r="AN217" s="123"/>
      <c r="AO217" s="139"/>
      <c r="AP217" s="124"/>
      <c r="AQ217" s="122"/>
      <c r="AR217" s="123"/>
      <c r="AS217" s="139"/>
      <c r="AT217" s="124"/>
      <c r="AU217" s="122">
        <f>VLOOKUP(C217,'11'!$B$9:$H$521,3,FALSE)</f>
        <v>5.859953703703704E-2</v>
      </c>
      <c r="AV217" s="123">
        <f>VLOOKUP(C217,'11'!$B$9:$H$521,4,FALSE)</f>
        <v>42</v>
      </c>
      <c r="AW217" s="139">
        <f>VLOOKUP(AV217,Баллы!$A$2:$B$101,2)+AX217/2</f>
        <v>56.5</v>
      </c>
      <c r="AX217" s="124">
        <f>VLOOKUP(C217,'11'!$B$9:$H$521,6,FALSE)</f>
        <v>15</v>
      </c>
    </row>
    <row r="218" spans="1:50" ht="14.4" customHeight="1">
      <c r="A218" s="73">
        <f>IF(D218=0," ",RANK(D218,$D$3:$D$507,0))</f>
        <v>216</v>
      </c>
      <c r="B218" s="246">
        <v>216</v>
      </c>
      <c r="C218" s="159" t="s">
        <v>1009</v>
      </c>
      <c r="D218" s="115">
        <f>I218+M218+Q218+U218+Y218+AC218+AG218+AK218+AO218+AW218+AS218</f>
        <v>56</v>
      </c>
      <c r="E218" s="115">
        <f>J218+N218+R218+V218+Z218+AD218+AH218+AL218+AP218+AX218+AT218</f>
        <v>30</v>
      </c>
      <c r="F218" s="119">
        <f>COUNTA(H218,L218,P218,T218,X218,AB218,AF218,AJ218,AN218,AV218,AR218)</f>
        <v>1</v>
      </c>
      <c r="G218" s="224"/>
      <c r="H218" s="229"/>
      <c r="I218" s="226"/>
      <c r="J218" s="227"/>
      <c r="K218" s="228">
        <f>VLOOKUP(C218,'2'!$B$101:$H$575,3,FALSE)</f>
        <v>0.16180555555555556</v>
      </c>
      <c r="L218" s="229">
        <f>VLOOKUP(C218,'2'!$B$101:$H$575,4,FALSE)</f>
        <v>50</v>
      </c>
      <c r="M218" s="226">
        <f>VLOOKUP(L218,Баллы!$A$2:$B$101,2)+N218/2</f>
        <v>56</v>
      </c>
      <c r="N218" s="230">
        <f>VLOOKUP(C218,'2'!$B$101:$H$575,6,FALSE)</f>
        <v>30</v>
      </c>
      <c r="O218" s="224"/>
      <c r="P218" s="229"/>
      <c r="Q218" s="226"/>
      <c r="R218" s="227"/>
      <c r="S218" s="228"/>
      <c r="T218" s="229"/>
      <c r="U218" s="226"/>
      <c r="V218" s="230"/>
      <c r="W218" s="231"/>
      <c r="X218" s="229"/>
      <c r="Y218" s="226"/>
      <c r="Z218" s="227"/>
      <c r="AA218" s="232"/>
      <c r="AB218" s="229"/>
      <c r="AC218" s="226"/>
      <c r="AD218" s="230"/>
      <c r="AE218" s="231"/>
      <c r="AF218" s="229"/>
      <c r="AG218" s="226"/>
      <c r="AH218" s="227"/>
      <c r="AI218" s="155"/>
      <c r="AJ218" s="123"/>
      <c r="AK218" s="139"/>
      <c r="AL218" s="124"/>
      <c r="AM218" s="155"/>
      <c r="AN218" s="123"/>
      <c r="AO218" s="139"/>
      <c r="AP218" s="124"/>
      <c r="AQ218" s="122"/>
      <c r="AR218" s="123"/>
      <c r="AS218" s="139"/>
      <c r="AT218" s="124"/>
      <c r="AU218" s="122"/>
      <c r="AV218" s="123"/>
      <c r="AW218" s="139"/>
      <c r="AX218" s="124"/>
    </row>
    <row r="219" spans="1:50" ht="14.4" customHeight="1">
      <c r="A219" s="73">
        <f>IF(D219=0," ",RANK(D219,$D$3:$D$507,0))</f>
        <v>216</v>
      </c>
      <c r="B219" s="246">
        <v>217</v>
      </c>
      <c r="C219" s="283" t="s">
        <v>4584</v>
      </c>
      <c r="D219" s="115">
        <f>I219+M219+Q219+U219+Y219+AC219+AG219+AK219+AO219+AW219+AS219</f>
        <v>56</v>
      </c>
      <c r="E219" s="115">
        <f>J219+N219+R219+V219+Z219+AD219+AH219+AL219+AP219+AX219+AT219</f>
        <v>10</v>
      </c>
      <c r="F219" s="119">
        <f>COUNTA(H219,L219,P219,T219,X219,AB219,AF219,AJ219,AN219,AV219,AR219)</f>
        <v>1</v>
      </c>
      <c r="G219" s="224"/>
      <c r="H219" s="229"/>
      <c r="I219" s="226"/>
      <c r="J219" s="227"/>
      <c r="K219" s="228"/>
      <c r="L219" s="229"/>
      <c r="M219" s="226"/>
      <c r="N219" s="230"/>
      <c r="O219" s="224"/>
      <c r="P219" s="229"/>
      <c r="Q219" s="226"/>
      <c r="R219" s="227"/>
      <c r="S219" s="228"/>
      <c r="T219" s="229"/>
      <c r="U219" s="226"/>
      <c r="V219" s="230"/>
      <c r="W219" s="231"/>
      <c r="X219" s="229"/>
      <c r="Y219" s="226"/>
      <c r="Z219" s="227"/>
      <c r="AA219" s="232"/>
      <c r="AB219" s="229"/>
      <c r="AC219" s="226"/>
      <c r="AD219" s="230"/>
      <c r="AE219" s="231"/>
      <c r="AF219" s="229"/>
      <c r="AG219" s="226"/>
      <c r="AH219" s="227"/>
      <c r="AI219" s="155"/>
      <c r="AJ219" s="123"/>
      <c r="AK219" s="139"/>
      <c r="AL219" s="124"/>
      <c r="AM219" s="155">
        <f>VLOOKUP(C219,'9'!$B$2:$H$1187,3,FALSE)</f>
        <v>3.4317129629629628E-2</v>
      </c>
      <c r="AN219" s="123">
        <f>VLOOKUP(C219,'9'!$B$2:$H$1187,4,FALSE)</f>
        <v>40</v>
      </c>
      <c r="AO219" s="139">
        <f>VLOOKUP(AN219,Баллы!$A$2:$B$101,2)+AP219/2</f>
        <v>56</v>
      </c>
      <c r="AP219" s="124">
        <f>VLOOKUP(C219,'9'!$B$2:$H$1187,6,FALSE)</f>
        <v>10</v>
      </c>
      <c r="AQ219" s="122"/>
      <c r="AR219" s="123"/>
      <c r="AS219" s="139"/>
      <c r="AT219" s="124"/>
      <c r="AU219" s="122"/>
      <c r="AV219" s="123"/>
      <c r="AW219" s="139"/>
      <c r="AX219" s="124"/>
    </row>
    <row r="220" spans="1:50" ht="14.4" customHeight="1">
      <c r="A220" s="73">
        <f>IF(D220=0," ",RANK(D220,$D$3:$D$507,0))</f>
        <v>218</v>
      </c>
      <c r="B220" s="246">
        <v>218</v>
      </c>
      <c r="C220" s="104" t="s">
        <v>6178</v>
      </c>
      <c r="D220" s="115">
        <f>I220+M220+Q220+U220+Y220+AC220+AG220+AK220+AO220+AW220+AS220</f>
        <v>55.5</v>
      </c>
      <c r="E220" s="115">
        <f>J220+N220+R220+V220+Z220+AD220+AH220+AL220+AP220+AX220+AT220</f>
        <v>31</v>
      </c>
      <c r="F220" s="119">
        <f>COUNTA(H220,L220,P220,T220,X220,AB220,AF220,AJ220,AN220,AV220,AR220)</f>
        <v>1</v>
      </c>
      <c r="G220" s="224"/>
      <c r="H220" s="229"/>
      <c r="I220" s="226"/>
      <c r="J220" s="227"/>
      <c r="K220" s="228"/>
      <c r="L220" s="229"/>
      <c r="M220" s="226"/>
      <c r="N220" s="230"/>
      <c r="O220" s="224"/>
      <c r="P220" s="229"/>
      <c r="Q220" s="226"/>
      <c r="R220" s="227"/>
      <c r="S220" s="228"/>
      <c r="T220" s="229"/>
      <c r="U220" s="226"/>
      <c r="V220" s="230"/>
      <c r="W220" s="231"/>
      <c r="X220" s="229"/>
      <c r="Y220" s="226"/>
      <c r="Z220" s="227"/>
      <c r="AA220" s="232"/>
      <c r="AB220" s="229"/>
      <c r="AC220" s="226"/>
      <c r="AD220" s="230"/>
      <c r="AE220" s="231"/>
      <c r="AF220" s="229"/>
      <c r="AG220" s="226"/>
      <c r="AH220" s="227"/>
      <c r="AI220" s="155"/>
      <c r="AJ220" s="123"/>
      <c r="AK220" s="139"/>
      <c r="AL220" s="124"/>
      <c r="AM220" s="155"/>
      <c r="AN220" s="123"/>
      <c r="AO220" s="139"/>
      <c r="AP220" s="124"/>
      <c r="AQ220" s="122"/>
      <c r="AR220" s="123"/>
      <c r="AS220" s="139"/>
      <c r="AT220" s="124"/>
      <c r="AU220" s="122">
        <f>VLOOKUP(C220,'11'!$B$9:$H$521,3,FALSE)</f>
        <v>0.14054398148148148</v>
      </c>
      <c r="AV220" s="123">
        <f>VLOOKUP(C220,'11'!$B$9:$H$521,4,FALSE)</f>
        <v>51</v>
      </c>
      <c r="AW220" s="139">
        <f>VLOOKUP(AV220,Баллы!$A$2:$B$101,2)+AX220/2</f>
        <v>55.5</v>
      </c>
      <c r="AX220" s="124">
        <f>VLOOKUP(C220,'11'!$B$9:$H$521,6,FALSE)</f>
        <v>31</v>
      </c>
    </row>
    <row r="221" spans="1:50" ht="14.4" customHeight="1">
      <c r="A221" s="73">
        <f>IF(D221=0," ",RANK(D221,$D$3:$D$507,0))</f>
        <v>218</v>
      </c>
      <c r="B221" s="246">
        <v>219</v>
      </c>
      <c r="C221" s="162" t="s">
        <v>1540</v>
      </c>
      <c r="D221" s="115">
        <f>I221+M221+Q221+U221+Y221+AC221+AG221+AK221+AO221+AW221+AS221</f>
        <v>55.5</v>
      </c>
      <c r="E221" s="115">
        <f>J221+N221+R221+V221+Z221+AD221+AH221+AL221+AP221+AX221+AT221</f>
        <v>5</v>
      </c>
      <c r="F221" s="119">
        <f>COUNTA(H221,L221,P221,T221,X221,AB221,AF221,AJ221,AN221,AV221,AR221)</f>
        <v>1</v>
      </c>
      <c r="G221" s="224"/>
      <c r="H221" s="229"/>
      <c r="I221" s="226"/>
      <c r="J221" s="227"/>
      <c r="K221" s="228"/>
      <c r="L221" s="229"/>
      <c r="M221" s="226"/>
      <c r="N221" s="230"/>
      <c r="O221" s="224"/>
      <c r="P221" s="229"/>
      <c r="Q221" s="226"/>
      <c r="R221" s="227"/>
      <c r="S221" s="228">
        <f>VLOOKUP(C221,'4'!$B$2:$I$1053,3,FALSE)</f>
        <v>1.5752314814814816E-2</v>
      </c>
      <c r="T221" s="229">
        <f>VLOOKUP(C221,'4'!$B$2:$I$1053,4,FALSE)</f>
        <v>38</v>
      </c>
      <c r="U221" s="226">
        <f>VLOOKUP(T221,Баллы!$A$2:$B$101,2)+V221/2</f>
        <v>55.5</v>
      </c>
      <c r="V221" s="230">
        <f>VLOOKUP(C221,'4'!$B$2:$I$1053,6,FALSE)</f>
        <v>5</v>
      </c>
      <c r="W221" s="231"/>
      <c r="X221" s="229"/>
      <c r="Y221" s="226"/>
      <c r="Z221" s="227"/>
      <c r="AA221" s="232"/>
      <c r="AB221" s="229"/>
      <c r="AC221" s="226"/>
      <c r="AD221" s="230"/>
      <c r="AE221" s="231"/>
      <c r="AF221" s="229"/>
      <c r="AG221" s="226"/>
      <c r="AH221" s="227"/>
      <c r="AI221" s="155"/>
      <c r="AJ221" s="123"/>
      <c r="AK221" s="139"/>
      <c r="AL221" s="124"/>
      <c r="AM221" s="155"/>
      <c r="AN221" s="123"/>
      <c r="AO221" s="139"/>
      <c r="AP221" s="124"/>
      <c r="AQ221" s="122"/>
      <c r="AR221" s="123"/>
      <c r="AS221" s="139"/>
      <c r="AT221" s="124"/>
      <c r="AU221" s="122"/>
      <c r="AV221" s="123"/>
      <c r="AW221" s="139"/>
      <c r="AX221" s="124"/>
    </row>
    <row r="222" spans="1:50" ht="14.4" customHeight="1">
      <c r="A222" s="73">
        <f>IF(D222=0," ",RANK(D222,$D$3:$D$507,0))</f>
        <v>220</v>
      </c>
      <c r="B222" s="246">
        <v>220</v>
      </c>
      <c r="C222" s="159" t="s">
        <v>550</v>
      </c>
      <c r="D222" s="115">
        <f>I222+M222+Q222+U222+Y222+AC222+AG222+AK222+AO222+AW222+AS222</f>
        <v>55</v>
      </c>
      <c r="E222" s="115">
        <f>J222+N222+R222+V222+Z222+AD222+AH222+AL222+AP222+AX222+AT222</f>
        <v>10</v>
      </c>
      <c r="F222" s="119">
        <f>COUNTA(H222,L222,P222,T222,X222,AB222,AF222,AJ222,AN222,AV222,AR222)</f>
        <v>1</v>
      </c>
      <c r="G222" s="224">
        <f>VLOOKUP(C222,'1'!$B$46:$H$384,3,FALSE)</f>
        <v>3.6481481481481483E-2</v>
      </c>
      <c r="H222" s="229">
        <f>VLOOKUP(C222,'1'!$B$46:$H$384,4,FALSE)</f>
        <v>41</v>
      </c>
      <c r="I222" s="226">
        <f>VLOOKUP(H222,Баллы!$A$2:$B$101,2)+J222/2</f>
        <v>55</v>
      </c>
      <c r="J222" s="227">
        <f>VLOOKUP(C222,'1'!$B$46:$H$384,6,FALSE)</f>
        <v>10</v>
      </c>
      <c r="K222" s="228"/>
      <c r="L222" s="229"/>
      <c r="M222" s="226"/>
      <c r="N222" s="230"/>
      <c r="O222" s="224"/>
      <c r="P222" s="229"/>
      <c r="Q222" s="226"/>
      <c r="R222" s="227"/>
      <c r="S222" s="228"/>
      <c r="T222" s="229"/>
      <c r="U222" s="226"/>
      <c r="V222" s="230"/>
      <c r="W222" s="231"/>
      <c r="X222" s="229"/>
      <c r="Y222" s="226"/>
      <c r="Z222" s="227"/>
      <c r="AA222" s="232"/>
      <c r="AB222" s="229"/>
      <c r="AC222" s="226"/>
      <c r="AD222" s="230"/>
      <c r="AE222" s="231"/>
      <c r="AF222" s="229"/>
      <c r="AG222" s="226"/>
      <c r="AH222" s="227"/>
      <c r="AI222" s="155"/>
      <c r="AJ222" s="123"/>
      <c r="AK222" s="139"/>
      <c r="AL222" s="124"/>
      <c r="AM222" s="155"/>
      <c r="AN222" s="123"/>
      <c r="AO222" s="139"/>
      <c r="AP222" s="124"/>
      <c r="AQ222" s="122"/>
      <c r="AR222" s="123"/>
      <c r="AS222" s="139"/>
      <c r="AT222" s="124"/>
      <c r="AU222" s="122"/>
      <c r="AV222" s="123"/>
      <c r="AW222" s="139"/>
      <c r="AX222" s="124"/>
    </row>
    <row r="223" spans="1:50" ht="14.4" customHeight="1">
      <c r="A223" s="73">
        <f>IF(D223=0," ",RANK(D223,$D$3:$D$507,0))</f>
        <v>220</v>
      </c>
      <c r="B223" s="246">
        <v>220</v>
      </c>
      <c r="C223" s="104" t="s">
        <v>6163</v>
      </c>
      <c r="D223" s="115">
        <f>I223+M223+Q223+U223+Y223+AC223+AG223+AK223+AO223+AW223+AS223</f>
        <v>55</v>
      </c>
      <c r="E223" s="115">
        <f>J223+N223+R223+V223+Z223+AD223+AH223+AL223+AP223+AX223+AT223</f>
        <v>10</v>
      </c>
      <c r="F223" s="119">
        <f>COUNTA(H223,L223,P223,T223,X223,AB223,AF223,AJ223,AN223,AV223,AR223)</f>
        <v>1</v>
      </c>
      <c r="G223" s="224"/>
      <c r="H223" s="229"/>
      <c r="I223" s="226"/>
      <c r="J223" s="227"/>
      <c r="K223" s="228"/>
      <c r="L223" s="229"/>
      <c r="M223" s="226"/>
      <c r="N223" s="230"/>
      <c r="O223" s="224"/>
      <c r="P223" s="229"/>
      <c r="Q223" s="226"/>
      <c r="R223" s="227"/>
      <c r="S223" s="228"/>
      <c r="T223" s="229"/>
      <c r="U223" s="226"/>
      <c r="V223" s="230"/>
      <c r="W223" s="231"/>
      <c r="X223" s="229"/>
      <c r="Y223" s="226"/>
      <c r="Z223" s="227"/>
      <c r="AA223" s="232"/>
      <c r="AB223" s="229"/>
      <c r="AC223" s="226"/>
      <c r="AD223" s="230"/>
      <c r="AE223" s="231"/>
      <c r="AF223" s="229"/>
      <c r="AG223" s="226"/>
      <c r="AH223" s="227"/>
      <c r="AI223" s="155"/>
      <c r="AJ223" s="123"/>
      <c r="AK223" s="139"/>
      <c r="AL223" s="124"/>
      <c r="AM223" s="155"/>
      <c r="AN223" s="123"/>
      <c r="AO223" s="139"/>
      <c r="AP223" s="124"/>
      <c r="AQ223" s="122">
        <f>VLOOKUP(C223,'10'!$B$8:$H$232,3,FALSE)</f>
        <v>4.6840277777777779E-2</v>
      </c>
      <c r="AR223" s="123">
        <f>VLOOKUP(C223,'10'!$B$8:$H$232,4,FALSE)</f>
        <v>41</v>
      </c>
      <c r="AS223" s="139">
        <f>VLOOKUP(AR223,Баллы!$A$2:$B$101,2)+AT223/2</f>
        <v>55</v>
      </c>
      <c r="AT223" s="124">
        <f>VLOOKUP(C223,'10'!$B$8:$H$232,6,FALSE)</f>
        <v>10</v>
      </c>
      <c r="AU223" s="122"/>
      <c r="AV223" s="123"/>
      <c r="AW223" s="139"/>
      <c r="AX223" s="124"/>
    </row>
    <row r="224" spans="1:50" ht="14.4" customHeight="1">
      <c r="A224" s="73">
        <f>IF(D224=0," ",RANK(D224,$D$3:$D$507,0))</f>
        <v>222</v>
      </c>
      <c r="B224" s="246">
        <v>222</v>
      </c>
      <c r="C224" s="162" t="s">
        <v>1747</v>
      </c>
      <c r="D224" s="115">
        <f>I224+M224+Q224+U224+Y224+AC224+AG224+AK224+AO224+AW224+AS224</f>
        <v>54.5</v>
      </c>
      <c r="E224" s="115">
        <f>J224+N224+R224+V224+Z224+AD224+AH224+AL224+AP224+AX224+AT224</f>
        <v>45</v>
      </c>
      <c r="F224" s="119">
        <f>COUNTA(H224,L224,P224,T224,X224,AB224,AF224,AJ224,AN224,AV224,AR224)</f>
        <v>2</v>
      </c>
      <c r="G224" s="224"/>
      <c r="H224" s="229"/>
      <c r="I224" s="226"/>
      <c r="J224" s="227"/>
      <c r="K224" s="228"/>
      <c r="L224" s="229"/>
      <c r="M224" s="226"/>
      <c r="N224" s="230"/>
      <c r="O224" s="224"/>
      <c r="P224" s="229"/>
      <c r="Q224" s="226"/>
      <c r="R224" s="227"/>
      <c r="S224" s="228">
        <f>VLOOKUP(C224,'4'!$B$2:$I$1053,3,FALSE)</f>
        <v>8.5567129629629632E-2</v>
      </c>
      <c r="T224" s="229">
        <f>VLOOKUP(C224,'4'!$B$2:$I$1053,4,FALSE)</f>
        <v>88</v>
      </c>
      <c r="U224" s="226">
        <f>VLOOKUP(T224,Баллы!$A$2:$B$101,2)+V224/2</f>
        <v>13</v>
      </c>
      <c r="V224" s="230">
        <f>VLOOKUP(C224,'4'!$B$2:$I$1053,6,FALSE)</f>
        <v>20</v>
      </c>
      <c r="W224" s="231"/>
      <c r="X224" s="229"/>
      <c r="Y224" s="226"/>
      <c r="Z224" s="227"/>
      <c r="AA224" s="232"/>
      <c r="AB224" s="229"/>
      <c r="AC224" s="226"/>
      <c r="AD224" s="230"/>
      <c r="AE224" s="231"/>
      <c r="AF224" s="229"/>
      <c r="AG224" s="226"/>
      <c r="AH224" s="227"/>
      <c r="AI224" s="155"/>
      <c r="AJ224" s="123"/>
      <c r="AK224" s="139"/>
      <c r="AL224" s="124"/>
      <c r="AM224" s="155">
        <f>VLOOKUP(C224,'9'!$B$2:$H$1187,3,FALSE)</f>
        <v>0.10481481481481482</v>
      </c>
      <c r="AN224" s="123">
        <f>VLOOKUP(C224,'9'!$B$2:$H$1187,4,FALSE)</f>
        <v>62</v>
      </c>
      <c r="AO224" s="139">
        <f>VLOOKUP(AN224,Баллы!$A$2:$B$101,2)+AP224/2</f>
        <v>41.5</v>
      </c>
      <c r="AP224" s="124">
        <f>VLOOKUP(C224,'9'!$B$2:$H$1187,6,FALSE)</f>
        <v>25</v>
      </c>
      <c r="AQ224" s="122"/>
      <c r="AR224" s="123"/>
      <c r="AS224" s="139"/>
      <c r="AT224" s="124"/>
      <c r="AU224" s="122"/>
      <c r="AV224" s="123"/>
      <c r="AW224" s="139"/>
      <c r="AX224" s="124"/>
    </row>
    <row r="225" spans="1:50" ht="14.4" customHeight="1">
      <c r="A225" s="73">
        <f>IF(D225=0," ",RANK(D225,$D$3:$D$507,0))</f>
        <v>222</v>
      </c>
      <c r="B225" s="246">
        <v>223</v>
      </c>
      <c r="C225" s="104" t="s">
        <v>6179</v>
      </c>
      <c r="D225" s="115">
        <f>I225+M225+Q225+U225+Y225+AC225+AG225+AK225+AO225+AW225+AS225</f>
        <v>54.5</v>
      </c>
      <c r="E225" s="115">
        <f>J225+N225+R225+V225+Z225+AD225+AH225+AL225+AP225+AX225+AT225</f>
        <v>31</v>
      </c>
      <c r="F225" s="119">
        <f>COUNTA(H225,L225,P225,T225,X225,AB225,AF225,AJ225,AN225,AV225,AR225)</f>
        <v>1</v>
      </c>
      <c r="G225" s="224"/>
      <c r="H225" s="229"/>
      <c r="I225" s="226"/>
      <c r="J225" s="227"/>
      <c r="K225" s="228"/>
      <c r="L225" s="229"/>
      <c r="M225" s="226"/>
      <c r="N225" s="230"/>
      <c r="O225" s="224"/>
      <c r="P225" s="229"/>
      <c r="Q225" s="226"/>
      <c r="R225" s="227"/>
      <c r="S225" s="228"/>
      <c r="T225" s="229"/>
      <c r="U225" s="226"/>
      <c r="V225" s="230"/>
      <c r="W225" s="231"/>
      <c r="X225" s="229"/>
      <c r="Y225" s="226"/>
      <c r="Z225" s="227"/>
      <c r="AA225" s="232"/>
      <c r="AB225" s="229"/>
      <c r="AC225" s="226"/>
      <c r="AD225" s="230"/>
      <c r="AE225" s="231"/>
      <c r="AF225" s="229"/>
      <c r="AG225" s="226"/>
      <c r="AH225" s="227"/>
      <c r="AI225" s="155"/>
      <c r="AJ225" s="123"/>
      <c r="AK225" s="139"/>
      <c r="AL225" s="124"/>
      <c r="AM225" s="155"/>
      <c r="AN225" s="123"/>
      <c r="AO225" s="139"/>
      <c r="AP225" s="124"/>
      <c r="AQ225" s="122"/>
      <c r="AR225" s="123"/>
      <c r="AS225" s="139"/>
      <c r="AT225" s="124"/>
      <c r="AU225" s="122">
        <f>VLOOKUP(C225,'11'!$B$9:$H$521,3,FALSE)</f>
        <v>0.14173611111111112</v>
      </c>
      <c r="AV225" s="123">
        <f>VLOOKUP(C225,'11'!$B$9:$H$521,4,FALSE)</f>
        <v>52</v>
      </c>
      <c r="AW225" s="139">
        <f>VLOOKUP(AV225,Баллы!$A$2:$B$101,2)+AX225/2</f>
        <v>54.5</v>
      </c>
      <c r="AX225" s="124">
        <f>VLOOKUP(C225,'11'!$B$9:$H$521,6,FALSE)</f>
        <v>31</v>
      </c>
    </row>
    <row r="226" spans="1:50" ht="14.4" customHeight="1">
      <c r="A226" s="73">
        <f>IF(D226=0," ",RANK(D226,$D$3:$D$507,0))</f>
        <v>224</v>
      </c>
      <c r="B226" s="246">
        <v>224</v>
      </c>
      <c r="C226" s="159" t="s">
        <v>551</v>
      </c>
      <c r="D226" s="115">
        <f>I226+M226+Q226+U226+Y226+AC226+AG226+AK226+AO226+AW226+AS226</f>
        <v>54</v>
      </c>
      <c r="E226" s="115">
        <f>J226+N226+R226+V226+Z226+AD226+AH226+AL226+AP226+AX226+AT226</f>
        <v>10</v>
      </c>
      <c r="F226" s="119">
        <f>COUNTA(H226,L226,P226,T226,X226,AB226,AF226,AJ226,AN226,AV226,AR226)</f>
        <v>1</v>
      </c>
      <c r="G226" s="224">
        <f>VLOOKUP(C226,'1'!$B$46:$H$384,3,FALSE)</f>
        <v>3.6574074074074071E-2</v>
      </c>
      <c r="H226" s="229">
        <f>VLOOKUP(C226,'1'!$B$46:$H$384,4,FALSE)</f>
        <v>42</v>
      </c>
      <c r="I226" s="226">
        <f>VLOOKUP(H226,Баллы!$A$2:$B$101,2)+J226/2</f>
        <v>54</v>
      </c>
      <c r="J226" s="227">
        <f>VLOOKUP(C226,'1'!$B$46:$H$384,6,FALSE)</f>
        <v>10</v>
      </c>
      <c r="K226" s="228"/>
      <c r="L226" s="229"/>
      <c r="M226" s="226"/>
      <c r="N226" s="230"/>
      <c r="O226" s="224"/>
      <c r="P226" s="229"/>
      <c r="Q226" s="226"/>
      <c r="R226" s="227"/>
      <c r="S226" s="228"/>
      <c r="T226" s="229"/>
      <c r="U226" s="226"/>
      <c r="V226" s="230"/>
      <c r="W226" s="231"/>
      <c r="X226" s="229"/>
      <c r="Y226" s="226"/>
      <c r="Z226" s="227"/>
      <c r="AA226" s="232"/>
      <c r="AB226" s="229"/>
      <c r="AC226" s="226"/>
      <c r="AD226" s="230"/>
      <c r="AE226" s="231"/>
      <c r="AF226" s="229"/>
      <c r="AG226" s="226"/>
      <c r="AH226" s="227"/>
      <c r="AI226" s="155"/>
      <c r="AJ226" s="123"/>
      <c r="AK226" s="139"/>
      <c r="AL226" s="124"/>
      <c r="AM226" s="155"/>
      <c r="AN226" s="123"/>
      <c r="AO226" s="139"/>
      <c r="AP226" s="124"/>
      <c r="AQ226" s="122"/>
      <c r="AR226" s="123"/>
      <c r="AS226" s="139"/>
      <c r="AT226" s="124"/>
      <c r="AU226" s="122"/>
      <c r="AV226" s="123"/>
      <c r="AW226" s="139"/>
      <c r="AX226" s="124"/>
    </row>
    <row r="227" spans="1:50" ht="14.4" customHeight="1">
      <c r="A227" s="73">
        <f>IF(D227=0," ",RANK(D227,$D$3:$D$507,0))</f>
        <v>225</v>
      </c>
      <c r="B227" s="246">
        <v>225</v>
      </c>
      <c r="C227" s="104" t="s">
        <v>6180</v>
      </c>
      <c r="D227" s="115">
        <f>I227+M227+Q227+U227+Y227+AC227+AG227+AK227+AO227+AW227+AS227</f>
        <v>53.5</v>
      </c>
      <c r="E227" s="115">
        <f>J227+N227+R227+V227+Z227+AD227+AH227+AL227+AP227+AX227+AT227</f>
        <v>31</v>
      </c>
      <c r="F227" s="119">
        <f>COUNTA(H227,L227,P227,T227,X227,AB227,AF227,AJ227,AN227,AV227,AR227)</f>
        <v>1</v>
      </c>
      <c r="G227" s="224"/>
      <c r="H227" s="229"/>
      <c r="I227" s="226"/>
      <c r="J227" s="227"/>
      <c r="K227" s="228"/>
      <c r="L227" s="229"/>
      <c r="M227" s="226"/>
      <c r="N227" s="230"/>
      <c r="O227" s="224"/>
      <c r="P227" s="229"/>
      <c r="Q227" s="226"/>
      <c r="R227" s="227"/>
      <c r="S227" s="228"/>
      <c r="T227" s="229"/>
      <c r="U227" s="226"/>
      <c r="V227" s="230"/>
      <c r="W227" s="231"/>
      <c r="X227" s="229"/>
      <c r="Y227" s="226"/>
      <c r="Z227" s="227"/>
      <c r="AA227" s="232"/>
      <c r="AB227" s="229"/>
      <c r="AC227" s="226"/>
      <c r="AD227" s="230"/>
      <c r="AE227" s="231"/>
      <c r="AF227" s="229"/>
      <c r="AG227" s="226"/>
      <c r="AH227" s="227"/>
      <c r="AI227" s="155"/>
      <c r="AJ227" s="123"/>
      <c r="AK227" s="139"/>
      <c r="AL227" s="124"/>
      <c r="AM227" s="155"/>
      <c r="AN227" s="123"/>
      <c r="AO227" s="139"/>
      <c r="AP227" s="124"/>
      <c r="AQ227" s="122"/>
      <c r="AR227" s="123"/>
      <c r="AS227" s="139"/>
      <c r="AT227" s="124"/>
      <c r="AU227" s="122">
        <f>VLOOKUP(C227,'11'!$B$9:$H$521,3,FALSE)</f>
        <v>0.14319444444444446</v>
      </c>
      <c r="AV227" s="123">
        <f>VLOOKUP(C227,'11'!$B$9:$H$521,4,FALSE)</f>
        <v>53</v>
      </c>
      <c r="AW227" s="139">
        <f>VLOOKUP(AV227,Баллы!$A$2:$B$101,2)+AX227/2</f>
        <v>53.5</v>
      </c>
      <c r="AX227" s="124">
        <f>VLOOKUP(C227,'11'!$B$9:$H$521,6,FALSE)</f>
        <v>31</v>
      </c>
    </row>
    <row r="228" spans="1:50" ht="14.4" customHeight="1">
      <c r="A228" s="73">
        <f>IF(D228=0," ",RANK(D228,$D$3:$D$507,0))</f>
        <v>225</v>
      </c>
      <c r="B228" s="246">
        <v>226</v>
      </c>
      <c r="C228" s="108" t="s">
        <v>1189</v>
      </c>
      <c r="D228" s="115">
        <f>I228+M228+Q228+U228+Y228+AC228+AG228+AK228+AO228+AW228+AS228</f>
        <v>53.5</v>
      </c>
      <c r="E228" s="115">
        <f>J228+N228+R228+V228+Z228+AD228+AH228+AL228+AP228+AX228+AT228</f>
        <v>25</v>
      </c>
      <c r="F228" s="119">
        <f>COUNTA(H228,L228,P228,T228,X228,AB228,AF228,AJ228,AN228,AV228,AR228)</f>
        <v>1</v>
      </c>
      <c r="G228" s="224"/>
      <c r="H228" s="229"/>
      <c r="I228" s="226"/>
      <c r="J228" s="227"/>
      <c r="K228" s="228"/>
      <c r="L228" s="229"/>
      <c r="M228" s="226"/>
      <c r="N228" s="230"/>
      <c r="O228" s="224"/>
      <c r="P228" s="229"/>
      <c r="Q228" s="226"/>
      <c r="R228" s="227"/>
      <c r="S228" s="228"/>
      <c r="T228" s="229"/>
      <c r="U228" s="226"/>
      <c r="V228" s="230"/>
      <c r="W228" s="231">
        <f>VLOOKUP(C228,'5'!$B$50:$H$423,3,FALSE)</f>
        <v>0.12988425925925925</v>
      </c>
      <c r="X228" s="229">
        <f>VLOOKUP(C228,'5'!$B$50:$H$423,4,FALSE)</f>
        <v>50</v>
      </c>
      <c r="Y228" s="226">
        <f>VLOOKUP(X228,Баллы!$A$2:$B$101,2)+Z228/2</f>
        <v>53.5</v>
      </c>
      <c r="Z228" s="227">
        <f>VLOOKUP(C228,'5'!$B$50:$H$423,6,FALSE)</f>
        <v>25</v>
      </c>
      <c r="AA228" s="232"/>
      <c r="AB228" s="229"/>
      <c r="AC228" s="226"/>
      <c r="AD228" s="230"/>
      <c r="AE228" s="231"/>
      <c r="AF228" s="229"/>
      <c r="AG228" s="226"/>
      <c r="AH228" s="227"/>
      <c r="AI228" s="155"/>
      <c r="AJ228" s="123"/>
      <c r="AK228" s="139"/>
      <c r="AL228" s="124"/>
      <c r="AM228" s="155"/>
      <c r="AN228" s="123"/>
      <c r="AO228" s="139"/>
      <c r="AP228" s="124"/>
      <c r="AQ228" s="122"/>
      <c r="AR228" s="123"/>
      <c r="AS228" s="139"/>
      <c r="AT228" s="124"/>
      <c r="AU228" s="122"/>
      <c r="AV228" s="123"/>
      <c r="AW228" s="139"/>
      <c r="AX228" s="124"/>
    </row>
    <row r="229" spans="1:50" ht="14.4" customHeight="1">
      <c r="A229" s="73">
        <f>IF(D229=0," ",RANK(D229,$D$3:$D$507,0))</f>
        <v>225</v>
      </c>
      <c r="B229" s="246">
        <v>226</v>
      </c>
      <c r="C229" s="283" t="s">
        <v>4453</v>
      </c>
      <c r="D229" s="115">
        <f>I229+M229+Q229+U229+Y229+AC229+AG229+AK229+AO229+AW229+AS229</f>
        <v>53.5</v>
      </c>
      <c r="E229" s="115">
        <f>J229+N229+R229+V229+Z229+AD229+AH229+AL229+AP229+AX229+AT229</f>
        <v>25</v>
      </c>
      <c r="F229" s="119">
        <f>COUNTA(H229,L229,P229,T229,X229,AB229,AF229,AJ229,AN229,AV229,AR229)</f>
        <v>1</v>
      </c>
      <c r="G229" s="224"/>
      <c r="H229" s="229"/>
      <c r="I229" s="226"/>
      <c r="J229" s="227"/>
      <c r="K229" s="228"/>
      <c r="L229" s="229"/>
      <c r="M229" s="226"/>
      <c r="N229" s="230"/>
      <c r="O229" s="224"/>
      <c r="P229" s="229"/>
      <c r="Q229" s="226"/>
      <c r="R229" s="227"/>
      <c r="S229" s="228"/>
      <c r="T229" s="229"/>
      <c r="U229" s="226"/>
      <c r="V229" s="230"/>
      <c r="W229" s="231"/>
      <c r="X229" s="229"/>
      <c r="Y229" s="226"/>
      <c r="Z229" s="227"/>
      <c r="AA229" s="232"/>
      <c r="AB229" s="229"/>
      <c r="AC229" s="226"/>
      <c r="AD229" s="230"/>
      <c r="AE229" s="231"/>
      <c r="AF229" s="229"/>
      <c r="AG229" s="226"/>
      <c r="AH229" s="227"/>
      <c r="AI229" s="155"/>
      <c r="AJ229" s="123"/>
      <c r="AK229" s="139"/>
      <c r="AL229" s="124"/>
      <c r="AM229" s="155">
        <f>VLOOKUP(C229,'9'!$B$2:$H$1187,3,FALSE)</f>
        <v>0.10089120370370371</v>
      </c>
      <c r="AN229" s="123">
        <f>VLOOKUP(C229,'9'!$B$2:$H$1187,4,FALSE)</f>
        <v>50</v>
      </c>
      <c r="AO229" s="139">
        <f>VLOOKUP(AN229,Баллы!$A$2:$B$101,2)+AP229/2</f>
        <v>53.5</v>
      </c>
      <c r="AP229" s="124">
        <f>VLOOKUP(C229,'9'!$B$2:$H$1187,6,FALSE)</f>
        <v>25</v>
      </c>
      <c r="AQ229" s="122"/>
      <c r="AR229" s="123"/>
      <c r="AS229" s="139"/>
      <c r="AT229" s="124"/>
      <c r="AU229" s="122"/>
      <c r="AV229" s="123"/>
      <c r="AW229" s="139"/>
      <c r="AX229" s="124"/>
    </row>
    <row r="230" spans="1:50" ht="14.4" customHeight="1">
      <c r="A230" s="73">
        <f>IF(D230=0," ",RANK(D230,$D$3:$D$507,0))</f>
        <v>225</v>
      </c>
      <c r="B230" s="246">
        <v>228</v>
      </c>
      <c r="C230" s="283" t="s">
        <v>1821</v>
      </c>
      <c r="D230" s="115">
        <f>I230+M230+Q230+U230+Y230+AC230+AG230+AK230+AO230+AW230+AS230</f>
        <v>53.5</v>
      </c>
      <c r="E230" s="115">
        <f>J230+N230+R230+V230+Z230+AD230+AH230+AL230+AP230+AX230+AT230</f>
        <v>5</v>
      </c>
      <c r="F230" s="119">
        <f>COUNTA(H230,L230,P230,T230,X230,AB230,AF230,AJ230,AN230,AV230,AR230)</f>
        <v>1</v>
      </c>
      <c r="G230" s="224"/>
      <c r="H230" s="229"/>
      <c r="I230" s="226"/>
      <c r="J230" s="227"/>
      <c r="K230" s="228"/>
      <c r="L230" s="229"/>
      <c r="M230" s="226"/>
      <c r="N230" s="230"/>
      <c r="O230" s="224"/>
      <c r="P230" s="229"/>
      <c r="Q230" s="226"/>
      <c r="R230" s="227"/>
      <c r="S230" s="228"/>
      <c r="T230" s="229"/>
      <c r="U230" s="226"/>
      <c r="V230" s="230"/>
      <c r="W230" s="231"/>
      <c r="X230" s="229"/>
      <c r="Y230" s="226"/>
      <c r="Z230" s="227"/>
      <c r="AA230" s="232"/>
      <c r="AB230" s="229"/>
      <c r="AC230" s="226"/>
      <c r="AD230" s="230"/>
      <c r="AE230" s="231"/>
      <c r="AF230" s="229"/>
      <c r="AG230" s="226"/>
      <c r="AH230" s="227"/>
      <c r="AI230" s="155"/>
      <c r="AJ230" s="123"/>
      <c r="AK230" s="139"/>
      <c r="AL230" s="124"/>
      <c r="AM230" s="155">
        <f>VLOOKUP(C230,'9'!$B$2:$H$1187,3,FALSE)</f>
        <v>1.818287037037037E-2</v>
      </c>
      <c r="AN230" s="123">
        <f>VLOOKUP(C230,'9'!$B$2:$H$1187,4,FALSE)</f>
        <v>40</v>
      </c>
      <c r="AO230" s="139">
        <f>VLOOKUP(AN230,Баллы!$A$2:$B$101,2)+AP230/2</f>
        <v>53.5</v>
      </c>
      <c r="AP230" s="124">
        <f>VLOOKUP(C230,'9'!$B$2:$H$1187,6,FALSE)</f>
        <v>5</v>
      </c>
      <c r="AQ230" s="122"/>
      <c r="AR230" s="123"/>
      <c r="AS230" s="139"/>
      <c r="AT230" s="124"/>
      <c r="AU230" s="122"/>
      <c r="AV230" s="123"/>
      <c r="AW230" s="139"/>
      <c r="AX230" s="124"/>
    </row>
    <row r="231" spans="1:50" ht="14.4" customHeight="1">
      <c r="A231" s="73">
        <f>IF(D231=0," ",RANK(D231,$D$3:$D$507,0))</f>
        <v>229</v>
      </c>
      <c r="B231" s="246">
        <v>229</v>
      </c>
      <c r="C231" s="162" t="s">
        <v>187</v>
      </c>
      <c r="D231" s="115">
        <f>I231+M231+Q231+U231+Y231+AC231+AG231+AK231+AO231+AW231+AS231</f>
        <v>53</v>
      </c>
      <c r="E231" s="115">
        <f>J231+N231+R231+V231+Z231+AD231+AH231+AL231+AP231+AX231+AT231</f>
        <v>20</v>
      </c>
      <c r="F231" s="119">
        <f>COUNTA(H231,L231,P231,T231,X231,AB231,AF231,AJ231,AN231,AV231,AR231)</f>
        <v>1</v>
      </c>
      <c r="G231" s="224"/>
      <c r="H231" s="229"/>
      <c r="I231" s="226"/>
      <c r="J231" s="227"/>
      <c r="K231" s="228"/>
      <c r="L231" s="229"/>
      <c r="M231" s="226"/>
      <c r="N231" s="230"/>
      <c r="O231" s="224"/>
      <c r="P231" s="229"/>
      <c r="Q231" s="226"/>
      <c r="R231" s="227"/>
      <c r="S231" s="228">
        <f>VLOOKUP(C231,'4'!$B$2:$I$1053,3,FALSE)</f>
        <v>7.7025462962962962E-2</v>
      </c>
      <c r="T231" s="229">
        <f>VLOOKUP(C231,'4'!$B$2:$I$1053,4,FALSE)</f>
        <v>48</v>
      </c>
      <c r="U231" s="226">
        <f>VLOOKUP(T231,Баллы!$A$2:$B$101,2)+V231/2</f>
        <v>53</v>
      </c>
      <c r="V231" s="230">
        <f>VLOOKUP(C231,'4'!$B$2:$I$1053,6,FALSE)</f>
        <v>20</v>
      </c>
      <c r="W231" s="231"/>
      <c r="X231" s="229"/>
      <c r="Y231" s="226"/>
      <c r="Z231" s="227"/>
      <c r="AA231" s="232"/>
      <c r="AB231" s="229"/>
      <c r="AC231" s="226"/>
      <c r="AD231" s="230"/>
      <c r="AE231" s="231"/>
      <c r="AF231" s="229"/>
      <c r="AG231" s="226"/>
      <c r="AH231" s="227"/>
      <c r="AI231" s="155"/>
      <c r="AJ231" s="123"/>
      <c r="AK231" s="139"/>
      <c r="AL231" s="124"/>
      <c r="AM231" s="155"/>
      <c r="AN231" s="123"/>
      <c r="AO231" s="139"/>
      <c r="AP231" s="124"/>
      <c r="AQ231" s="122"/>
      <c r="AR231" s="123"/>
      <c r="AS231" s="139"/>
      <c r="AT231" s="124"/>
      <c r="AU231" s="122"/>
      <c r="AV231" s="123"/>
      <c r="AW231" s="139"/>
      <c r="AX231" s="124"/>
    </row>
    <row r="232" spans="1:50" ht="14.4" customHeight="1">
      <c r="A232" s="73">
        <f>IF(D232=0," ",RANK(D232,$D$3:$D$507,0))</f>
        <v>230</v>
      </c>
      <c r="B232" s="246">
        <v>230</v>
      </c>
      <c r="C232" s="162" t="s">
        <v>1749</v>
      </c>
      <c r="D232" s="115">
        <f>I232+M232+Q232+U232+Y232+AC232+AG232+AK232+AO232+AW232+AS232</f>
        <v>52</v>
      </c>
      <c r="E232" s="115">
        <f>J232+N232+R232+V232+Z232+AD232+AH232+AL232+AP232+AX232+AT232</f>
        <v>20</v>
      </c>
      <c r="F232" s="119">
        <f>COUNTA(H232,L232,P232,T232,X232,AB232,AF232,AJ232,AN232,AV232,AR232)</f>
        <v>1</v>
      </c>
      <c r="G232" s="224"/>
      <c r="H232" s="229"/>
      <c r="I232" s="226"/>
      <c r="J232" s="227"/>
      <c r="K232" s="228"/>
      <c r="L232" s="229"/>
      <c r="M232" s="226"/>
      <c r="N232" s="230"/>
      <c r="O232" s="224"/>
      <c r="P232" s="229"/>
      <c r="Q232" s="226"/>
      <c r="R232" s="227"/>
      <c r="S232" s="228">
        <f>VLOOKUP(C232,'4'!$B$2:$I$1053,3,FALSE)</f>
        <v>7.7083333333333337E-2</v>
      </c>
      <c r="T232" s="225">
        <f>VLOOKUP(C232,'4'!$B$2:$I$1053,4,FALSE)</f>
        <v>49</v>
      </c>
      <c r="U232" s="226">
        <f>VLOOKUP(T232,Баллы!$A$2:$B$101,2)+V232/2</f>
        <v>52</v>
      </c>
      <c r="V232" s="230">
        <f>VLOOKUP(C232,'4'!$B$2:$I$1053,6,FALSE)</f>
        <v>20</v>
      </c>
      <c r="W232" s="231"/>
      <c r="X232" s="229"/>
      <c r="Y232" s="226"/>
      <c r="Z232" s="227"/>
      <c r="AA232" s="232"/>
      <c r="AB232" s="229"/>
      <c r="AC232" s="226"/>
      <c r="AD232" s="230"/>
      <c r="AE232" s="231"/>
      <c r="AF232" s="229"/>
      <c r="AG232" s="226"/>
      <c r="AH232" s="227"/>
      <c r="AI232" s="155"/>
      <c r="AJ232" s="123"/>
      <c r="AK232" s="139"/>
      <c r="AL232" s="124"/>
      <c r="AM232" s="155"/>
      <c r="AN232" s="123"/>
      <c r="AO232" s="139"/>
      <c r="AP232" s="124"/>
      <c r="AQ232" s="122"/>
      <c r="AR232" s="123"/>
      <c r="AS232" s="139"/>
      <c r="AT232" s="124"/>
      <c r="AU232" s="122"/>
      <c r="AV232" s="123"/>
      <c r="AW232" s="139"/>
      <c r="AX232" s="124"/>
    </row>
    <row r="233" spans="1:50" ht="14.4" customHeight="1">
      <c r="A233" s="73">
        <f>IF(D233=0," ",RANK(D233,$D$3:$D$507,0))</f>
        <v>231</v>
      </c>
      <c r="B233" s="246">
        <v>231</v>
      </c>
      <c r="C233" s="108" t="s">
        <v>1140</v>
      </c>
      <c r="D233" s="115">
        <f>I233+M233+Q233+U233+Y233+AC233+AG233+AK233+AO233+AW233+AS233</f>
        <v>50</v>
      </c>
      <c r="E233" s="115">
        <f>J233+N233+R233+V233+Z233+AD233+AH233+AL233+AP233+AX233+AT233</f>
        <v>10</v>
      </c>
      <c r="F233" s="119">
        <f>COUNTA(H233,L233,P233,T233,X233,AB233,AF233,AJ233,AN233,AV233,AR233)</f>
        <v>1</v>
      </c>
      <c r="G233" s="224"/>
      <c r="H233" s="229"/>
      <c r="I233" s="226"/>
      <c r="J233" s="227"/>
      <c r="K233" s="228"/>
      <c r="L233" s="229"/>
      <c r="M233" s="226"/>
      <c r="N233" s="230"/>
      <c r="O233" s="224"/>
      <c r="P233" s="229"/>
      <c r="Q233" s="226"/>
      <c r="R233" s="227"/>
      <c r="S233" s="228"/>
      <c r="T233" s="229"/>
      <c r="U233" s="226"/>
      <c r="V233" s="230"/>
      <c r="W233" s="231">
        <f>VLOOKUP(C233,'5'!$B$50:$H$423,3,FALSE)</f>
        <v>5.9282407407407402E-2</v>
      </c>
      <c r="X233" s="229">
        <f>VLOOKUP(C233,'5'!$B$50:$H$423,4,FALSE)</f>
        <v>46</v>
      </c>
      <c r="Y233" s="226">
        <f>VLOOKUP(X233,Баллы!$A$2:$B$101,2)+Z233/2</f>
        <v>50</v>
      </c>
      <c r="Z233" s="227">
        <f>VLOOKUP(C233,'5'!$B$50:$H$423,6,FALSE)</f>
        <v>10</v>
      </c>
      <c r="AA233" s="232"/>
      <c r="AB233" s="229"/>
      <c r="AC233" s="226"/>
      <c r="AD233" s="230"/>
      <c r="AE233" s="231"/>
      <c r="AF233" s="229"/>
      <c r="AG233" s="226"/>
      <c r="AH233" s="227"/>
      <c r="AI233" s="155"/>
      <c r="AJ233" s="123"/>
      <c r="AK233" s="139"/>
      <c r="AL233" s="124"/>
      <c r="AM233" s="155"/>
      <c r="AN233" s="123"/>
      <c r="AO233" s="139"/>
      <c r="AP233" s="124"/>
      <c r="AQ233" s="122"/>
      <c r="AR233" s="123"/>
      <c r="AS233" s="139"/>
      <c r="AT233" s="124"/>
      <c r="AU233" s="122"/>
      <c r="AV233" s="123"/>
      <c r="AW233" s="139"/>
      <c r="AX233" s="124"/>
    </row>
    <row r="234" spans="1:50" ht="14.4" customHeight="1">
      <c r="A234" s="73">
        <f>IF(D234=0," ",RANK(D234,$D$3:$D$507,0))</f>
        <v>231</v>
      </c>
      <c r="B234" s="246">
        <v>231</v>
      </c>
      <c r="C234" s="105" t="s">
        <v>1354</v>
      </c>
      <c r="D234" s="115">
        <f>I234+M234+Q234+U234+Y234+AC234+AG234+AK234+AO234+AW234+AS234</f>
        <v>50</v>
      </c>
      <c r="E234" s="115">
        <f>J234+N234+R234+V234+Z234+AD234+AH234+AL234+AP234+AX234+AT234</f>
        <v>10</v>
      </c>
      <c r="F234" s="119">
        <f>COUNTA(H234,L234,P234,T234,X234,AB234,AF234,AJ234,AN234,AV234,AR234)</f>
        <v>1</v>
      </c>
      <c r="G234" s="224"/>
      <c r="H234" s="229"/>
      <c r="I234" s="226"/>
      <c r="J234" s="227"/>
      <c r="K234" s="228"/>
      <c r="L234" s="229"/>
      <c r="M234" s="226"/>
      <c r="N234" s="230"/>
      <c r="O234" s="224"/>
      <c r="P234" s="229"/>
      <c r="Q234" s="226"/>
      <c r="R234" s="227"/>
      <c r="S234" s="228"/>
      <c r="T234" s="229"/>
      <c r="U234" s="226"/>
      <c r="V234" s="230"/>
      <c r="W234" s="231"/>
      <c r="X234" s="229"/>
      <c r="Y234" s="226"/>
      <c r="Z234" s="227"/>
      <c r="AA234" s="232">
        <f>VLOOKUP(C234,'6'!$B$8:$H$202,3,FALSE)</f>
        <v>5.2719907407407403E-2</v>
      </c>
      <c r="AB234" s="229">
        <f>VLOOKUP(C234,'6'!$B$8:$H$202,4,FALSE)</f>
        <v>46</v>
      </c>
      <c r="AC234" s="226">
        <f>VLOOKUP(AB234,Баллы!$A$2:$B$101,2)+AD234/2</f>
        <v>50</v>
      </c>
      <c r="AD234" s="230">
        <f>VLOOKUP(C234,'6'!$B$8:$H$202,6,FALSE)</f>
        <v>10</v>
      </c>
      <c r="AE234" s="231"/>
      <c r="AF234" s="229"/>
      <c r="AG234" s="226"/>
      <c r="AH234" s="227"/>
      <c r="AI234" s="155"/>
      <c r="AJ234" s="123"/>
      <c r="AK234" s="139"/>
      <c r="AL234" s="124"/>
      <c r="AM234" s="155"/>
      <c r="AN234" s="123"/>
      <c r="AO234" s="139"/>
      <c r="AP234" s="124"/>
      <c r="AQ234" s="122"/>
      <c r="AR234" s="123"/>
      <c r="AS234" s="139"/>
      <c r="AT234" s="124"/>
      <c r="AU234" s="122"/>
      <c r="AV234" s="123"/>
      <c r="AW234" s="139"/>
      <c r="AX234" s="124"/>
    </row>
    <row r="235" spans="1:50" ht="14.4" customHeight="1">
      <c r="A235" s="73">
        <f>IF(D235=0," ",RANK(D235,$D$3:$D$507,0))</f>
        <v>231</v>
      </c>
      <c r="B235" s="246">
        <v>231</v>
      </c>
      <c r="C235" s="104" t="s">
        <v>6164</v>
      </c>
      <c r="D235" s="115">
        <f>I235+M235+Q235+U235+Y235+AC235+AG235+AK235+AO235+AW235+AS235</f>
        <v>50</v>
      </c>
      <c r="E235" s="115">
        <f>J235+N235+R235+V235+Z235+AD235+AH235+AL235+AP235+AX235+AT235</f>
        <v>10</v>
      </c>
      <c r="F235" s="119">
        <f>COUNTA(H235,L235,P235,T235,X235,AB235,AF235,AJ235,AN235,AV235,AR235)</f>
        <v>1</v>
      </c>
      <c r="G235" s="224"/>
      <c r="H235" s="229"/>
      <c r="I235" s="226"/>
      <c r="J235" s="227"/>
      <c r="K235" s="228"/>
      <c r="L235" s="229"/>
      <c r="M235" s="226"/>
      <c r="N235" s="230"/>
      <c r="O235" s="224"/>
      <c r="P235" s="229"/>
      <c r="Q235" s="226"/>
      <c r="R235" s="227"/>
      <c r="S235" s="228"/>
      <c r="T235" s="229"/>
      <c r="U235" s="226"/>
      <c r="V235" s="230"/>
      <c r="W235" s="231"/>
      <c r="X235" s="229"/>
      <c r="Y235" s="226"/>
      <c r="Z235" s="227"/>
      <c r="AA235" s="232"/>
      <c r="AB235" s="229"/>
      <c r="AC235" s="226"/>
      <c r="AD235" s="230"/>
      <c r="AE235" s="231"/>
      <c r="AF235" s="229"/>
      <c r="AG235" s="226"/>
      <c r="AH235" s="227"/>
      <c r="AI235" s="155"/>
      <c r="AJ235" s="123"/>
      <c r="AK235" s="139"/>
      <c r="AL235" s="124"/>
      <c r="AM235" s="155"/>
      <c r="AN235" s="123"/>
      <c r="AO235" s="139"/>
      <c r="AP235" s="124"/>
      <c r="AQ235" s="122">
        <f>VLOOKUP(C235,'10'!$B$8:$H$232,3,FALSE)</f>
        <v>4.8715277777777781E-2</v>
      </c>
      <c r="AR235" s="123">
        <f>VLOOKUP(C235,'10'!$B$8:$H$232,4,FALSE)</f>
        <v>46</v>
      </c>
      <c r="AS235" s="139">
        <f>VLOOKUP(AR235,Баллы!$A$2:$B$101,2)+AT235/2</f>
        <v>50</v>
      </c>
      <c r="AT235" s="124">
        <f>VLOOKUP(C235,'10'!$B$8:$H$232,6,FALSE)</f>
        <v>10</v>
      </c>
      <c r="AU235" s="122"/>
      <c r="AV235" s="123"/>
      <c r="AW235" s="139"/>
      <c r="AX235" s="124"/>
    </row>
    <row r="236" spans="1:50" ht="14.4" customHeight="1">
      <c r="A236" s="73">
        <f>IF(D236=0," ",RANK(D236,$D$3:$D$507,0))</f>
        <v>234</v>
      </c>
      <c r="B236" s="246">
        <v>234</v>
      </c>
      <c r="C236" s="159" t="s">
        <v>787</v>
      </c>
      <c r="D236" s="115">
        <f>I236+M236+Q236+U236+Y236+AC236+AG236+AK236+AO236+AW236+AS236</f>
        <v>49.5</v>
      </c>
      <c r="E236" s="115">
        <f>J236+N236+R236+V236+Z236+AD236+AH236+AL236+AP236+AX236+AT236</f>
        <v>15</v>
      </c>
      <c r="F236" s="119">
        <f>COUNTA(H236,L236,P236,T236,X236,AB236,AF236,AJ236,AN236,AV236,AR236)</f>
        <v>2</v>
      </c>
      <c r="G236" s="224"/>
      <c r="H236" s="229"/>
      <c r="I236" s="226"/>
      <c r="J236" s="227"/>
      <c r="K236" s="228">
        <f>VLOOKUP(C236,'2'!$B$101:$H$575,3,FALSE)</f>
        <v>2.2430555555555554E-2</v>
      </c>
      <c r="L236" s="229">
        <f>VLOOKUP(C236,'2'!$B$101:$H$575,4,FALSE)</f>
        <v>50</v>
      </c>
      <c r="M236" s="226">
        <f>VLOOKUP(L236,Баллы!$A$2:$B$101,2)+N236/2</f>
        <v>43.5</v>
      </c>
      <c r="N236" s="230">
        <f>VLOOKUP(C236,'2'!$B$101:$H$575,6,FALSE)</f>
        <v>5</v>
      </c>
      <c r="O236" s="224"/>
      <c r="P236" s="229"/>
      <c r="Q236" s="226"/>
      <c r="R236" s="227"/>
      <c r="S236" s="228">
        <f>VLOOKUP(C236,'4'!$B$2:$I$1053,3,FALSE)</f>
        <v>4.6377314814814816E-2</v>
      </c>
      <c r="T236" s="229">
        <f>VLOOKUP(C236,'4'!$B$2:$I$1053,4,FALSE)</f>
        <v>181</v>
      </c>
      <c r="U236" s="226">
        <f>VLOOKUP(T236,Баллы!$A$2:$B$101,2)+V236/2</f>
        <v>6</v>
      </c>
      <c r="V236" s="230">
        <f>VLOOKUP(C236,'4'!$B$2:$I$1053,6,FALSE)</f>
        <v>10</v>
      </c>
      <c r="W236" s="231"/>
      <c r="X236" s="229"/>
      <c r="Y236" s="226"/>
      <c r="Z236" s="227"/>
      <c r="AA236" s="232"/>
      <c r="AB236" s="229"/>
      <c r="AC236" s="226"/>
      <c r="AD236" s="230"/>
      <c r="AE236" s="231"/>
      <c r="AF236" s="229"/>
      <c r="AG236" s="226"/>
      <c r="AH236" s="227"/>
      <c r="AI236" s="155"/>
      <c r="AJ236" s="123"/>
      <c r="AK236" s="139"/>
      <c r="AL236" s="124"/>
      <c r="AM236" s="155"/>
      <c r="AN236" s="123"/>
      <c r="AO236" s="139"/>
      <c r="AP236" s="124"/>
      <c r="AQ236" s="122"/>
      <c r="AR236" s="123"/>
      <c r="AS236" s="139"/>
      <c r="AT236" s="124"/>
      <c r="AU236" s="122"/>
      <c r="AV236" s="123"/>
      <c r="AW236" s="139"/>
      <c r="AX236" s="124"/>
    </row>
    <row r="237" spans="1:50" ht="14.4" customHeight="1">
      <c r="A237" s="73">
        <f>IF(D237=0," ",RANK(D237,$D$3:$D$507,0))</f>
        <v>235</v>
      </c>
      <c r="B237" s="246">
        <v>235</v>
      </c>
      <c r="C237" s="162" t="s">
        <v>2042</v>
      </c>
      <c r="D237" s="115">
        <f>I237+M237+Q237+U237+Y237+AC237+AG237+AK237+AO237+AW237+AS237</f>
        <v>49</v>
      </c>
      <c r="E237" s="115">
        <f>J237+N237+R237+V237+Z237+AD237+AH237+AL237+AP237+AX237+AT237</f>
        <v>20</v>
      </c>
      <c r="F237" s="119">
        <f>COUNTA(H237,L237,P237,T237,X237,AB237,AF237,AJ237,AN237,AV237,AR237)</f>
        <v>1</v>
      </c>
      <c r="G237" s="224"/>
      <c r="H237" s="229"/>
      <c r="I237" s="226"/>
      <c r="J237" s="227"/>
      <c r="K237" s="228"/>
      <c r="L237" s="229"/>
      <c r="M237" s="226"/>
      <c r="N237" s="230"/>
      <c r="O237" s="224"/>
      <c r="P237" s="229"/>
      <c r="Q237" s="226"/>
      <c r="R237" s="227"/>
      <c r="S237" s="228">
        <f>VLOOKUP(C237,'4'!$B$2:$I$1053,3,FALSE)</f>
        <v>7.7384259259259264E-2</v>
      </c>
      <c r="T237" s="229">
        <f>VLOOKUP(C237,'4'!$B$2:$I$1053,4,FALSE)</f>
        <v>52</v>
      </c>
      <c r="U237" s="226">
        <f>VLOOKUP(T237,Баллы!$A$2:$B$101,2)+V237/2</f>
        <v>49</v>
      </c>
      <c r="V237" s="230">
        <f>VLOOKUP(C237,'4'!$B$2:$I$1053,6,FALSE)</f>
        <v>20</v>
      </c>
      <c r="W237" s="231"/>
      <c r="X237" s="229"/>
      <c r="Y237" s="226"/>
      <c r="Z237" s="227"/>
      <c r="AA237" s="232"/>
      <c r="AB237" s="229"/>
      <c r="AC237" s="226"/>
      <c r="AD237" s="230"/>
      <c r="AE237" s="231"/>
      <c r="AF237" s="229"/>
      <c r="AG237" s="226"/>
      <c r="AH237" s="227"/>
      <c r="AI237" s="155"/>
      <c r="AJ237" s="123"/>
      <c r="AK237" s="139"/>
      <c r="AL237" s="124"/>
      <c r="AM237" s="155"/>
      <c r="AN237" s="123"/>
      <c r="AO237" s="139"/>
      <c r="AP237" s="124"/>
      <c r="AQ237" s="122"/>
      <c r="AR237" s="123"/>
      <c r="AS237" s="139"/>
      <c r="AT237" s="124"/>
      <c r="AU237" s="122"/>
      <c r="AV237" s="123"/>
      <c r="AW237" s="139"/>
      <c r="AX237" s="124"/>
    </row>
    <row r="238" spans="1:50" ht="14.4" customHeight="1">
      <c r="A238" s="73">
        <f>IF(D238=0," ",RANK(D238,$D$3:$D$507,0))</f>
        <v>235</v>
      </c>
      <c r="B238" s="246">
        <v>236</v>
      </c>
      <c r="C238" s="162" t="s">
        <v>1795</v>
      </c>
      <c r="D238" s="115">
        <f>I238+M238+Q238+U238+Y238+AC238+AG238+AK238+AO238+AW238+AS238</f>
        <v>49</v>
      </c>
      <c r="E238" s="115">
        <f>J238+N238+R238+V238+Z238+AD238+AH238+AL238+AP238+AX238+AT238</f>
        <v>10</v>
      </c>
      <c r="F238" s="119">
        <f>COUNTA(H238,L238,P238,T238,X238,AB238,AF238,AJ238,AN238,AV238,AR238)</f>
        <v>1</v>
      </c>
      <c r="G238" s="224"/>
      <c r="H238" s="229"/>
      <c r="I238" s="226"/>
      <c r="J238" s="227"/>
      <c r="K238" s="228"/>
      <c r="L238" s="229"/>
      <c r="M238" s="226"/>
      <c r="N238" s="230"/>
      <c r="O238" s="224"/>
      <c r="P238" s="229"/>
      <c r="Q238" s="226"/>
      <c r="R238" s="227"/>
      <c r="S238" s="228">
        <f>VLOOKUP(C238,'4'!$B$2:$I$1053,3,FALSE)</f>
        <v>3.5219907407407408E-2</v>
      </c>
      <c r="T238" s="229">
        <f>VLOOKUP(C238,'4'!$B$2:$I$1053,4,FALSE)</f>
        <v>47</v>
      </c>
      <c r="U238" s="226">
        <f>VLOOKUP(T238,Баллы!$A$2:$B$101,2)+V238/2</f>
        <v>49</v>
      </c>
      <c r="V238" s="230">
        <f>VLOOKUP(C238,'4'!$B$2:$I$1053,6,FALSE)</f>
        <v>10</v>
      </c>
      <c r="W238" s="231"/>
      <c r="X238" s="229"/>
      <c r="Y238" s="226"/>
      <c r="Z238" s="227"/>
      <c r="AA238" s="232"/>
      <c r="AB238" s="229"/>
      <c r="AC238" s="226"/>
      <c r="AD238" s="230"/>
      <c r="AE238" s="231"/>
      <c r="AF238" s="229"/>
      <c r="AG238" s="226"/>
      <c r="AH238" s="227"/>
      <c r="AI238" s="155"/>
      <c r="AJ238" s="123"/>
      <c r="AK238" s="139"/>
      <c r="AL238" s="124"/>
      <c r="AM238" s="155"/>
      <c r="AN238" s="123"/>
      <c r="AO238" s="139"/>
      <c r="AP238" s="124"/>
      <c r="AQ238" s="122"/>
      <c r="AR238" s="123"/>
      <c r="AS238" s="139"/>
      <c r="AT238" s="124"/>
      <c r="AU238" s="122"/>
      <c r="AV238" s="123"/>
      <c r="AW238" s="139"/>
      <c r="AX238" s="124"/>
    </row>
    <row r="239" spans="1:50" ht="14.4" customHeight="1">
      <c r="A239" s="73">
        <f>IF(D239=0," ",RANK(D239,$D$3:$D$507,0))</f>
        <v>235</v>
      </c>
      <c r="B239" s="246">
        <v>236</v>
      </c>
      <c r="C239" s="105" t="s">
        <v>1353</v>
      </c>
      <c r="D239" s="115">
        <f>I239+M239+Q239+U239+Y239+AC239+AG239+AK239+AO239+AW239+AS239</f>
        <v>49</v>
      </c>
      <c r="E239" s="115">
        <f>J239+N239+R239+V239+Z239+AD239+AH239+AL239+AP239+AX239+AT239</f>
        <v>10</v>
      </c>
      <c r="F239" s="119">
        <f>COUNTA(H239,L239,P239,T239,X239,AB239,AF239,AJ239,AN239,AV239,AR239)</f>
        <v>1</v>
      </c>
      <c r="G239" s="224"/>
      <c r="H239" s="229"/>
      <c r="I239" s="226"/>
      <c r="J239" s="227"/>
      <c r="K239" s="228"/>
      <c r="L239" s="229"/>
      <c r="M239" s="226"/>
      <c r="N239" s="230"/>
      <c r="O239" s="224"/>
      <c r="P239" s="229"/>
      <c r="Q239" s="226"/>
      <c r="R239" s="227"/>
      <c r="S239" s="228"/>
      <c r="T239" s="229"/>
      <c r="U239" s="226"/>
      <c r="V239" s="230"/>
      <c r="W239" s="231"/>
      <c r="X239" s="229"/>
      <c r="Y239" s="226"/>
      <c r="Z239" s="227"/>
      <c r="AA239" s="232">
        <f>VLOOKUP(C239,'6'!$B$8:$H$202,3,FALSE)</f>
        <v>5.3460648148148153E-2</v>
      </c>
      <c r="AB239" s="229">
        <f>VLOOKUP(C239,'6'!$B$8:$H$202,4,FALSE)</f>
        <v>47</v>
      </c>
      <c r="AC239" s="226">
        <f>VLOOKUP(AB239,Баллы!$A$2:$B$101,2)+AD239/2</f>
        <v>49</v>
      </c>
      <c r="AD239" s="230">
        <f>VLOOKUP(C239,'6'!$B$8:$H$202,6,FALSE)</f>
        <v>10</v>
      </c>
      <c r="AE239" s="231"/>
      <c r="AF239" s="229"/>
      <c r="AG239" s="226"/>
      <c r="AH239" s="227"/>
      <c r="AI239" s="155"/>
      <c r="AJ239" s="123"/>
      <c r="AK239" s="139"/>
      <c r="AL239" s="124"/>
      <c r="AM239" s="155"/>
      <c r="AN239" s="123"/>
      <c r="AO239" s="139"/>
      <c r="AP239" s="124"/>
      <c r="AQ239" s="122"/>
      <c r="AR239" s="123"/>
      <c r="AS239" s="139"/>
      <c r="AT239" s="124"/>
      <c r="AU239" s="122"/>
      <c r="AV239" s="123"/>
      <c r="AW239" s="139"/>
      <c r="AX239" s="124"/>
    </row>
    <row r="240" spans="1:50" ht="14.4" customHeight="1">
      <c r="A240" s="73">
        <f>IF(D240=0," ",RANK(D240,$D$3:$D$507,0))</f>
        <v>235</v>
      </c>
      <c r="B240" s="246">
        <v>236</v>
      </c>
      <c r="C240" s="283" t="s">
        <v>5775</v>
      </c>
      <c r="D240" s="115">
        <f>I240+M240+Q240+U240+Y240+AC240+AG240+AK240+AO240+AW240+AS240</f>
        <v>49</v>
      </c>
      <c r="E240" s="115">
        <f>J240+N240+R240+V240+Z240+AD240+AH240+AL240+AP240+AX240+AT240</f>
        <v>10</v>
      </c>
      <c r="F240" s="119">
        <f>COUNTA(H240,L240,P240,T240,X240,AB240,AF240,AJ240,AN240,AV240,AR240)</f>
        <v>1</v>
      </c>
      <c r="G240" s="224"/>
      <c r="H240" s="229"/>
      <c r="I240" s="226"/>
      <c r="J240" s="227"/>
      <c r="K240" s="228"/>
      <c r="L240" s="229"/>
      <c r="M240" s="226"/>
      <c r="N240" s="230"/>
      <c r="O240" s="224"/>
      <c r="P240" s="229"/>
      <c r="Q240" s="226"/>
      <c r="R240" s="227"/>
      <c r="S240" s="228"/>
      <c r="T240" s="229"/>
      <c r="U240" s="226"/>
      <c r="V240" s="230"/>
      <c r="W240" s="231"/>
      <c r="X240" s="229"/>
      <c r="Y240" s="226"/>
      <c r="Z240" s="227"/>
      <c r="AA240" s="232"/>
      <c r="AB240" s="229"/>
      <c r="AC240" s="226"/>
      <c r="AD240" s="230"/>
      <c r="AE240" s="231"/>
      <c r="AF240" s="229"/>
      <c r="AG240" s="226"/>
      <c r="AH240" s="227"/>
      <c r="AI240" s="155"/>
      <c r="AJ240" s="123"/>
      <c r="AK240" s="139"/>
      <c r="AL240" s="124"/>
      <c r="AM240" s="155">
        <f>VLOOKUP(C240,'9'!$B$2:$H$1187,3,FALSE)</f>
        <v>3.4930555555555555E-2</v>
      </c>
      <c r="AN240" s="123">
        <f>VLOOKUP(C240,'9'!$B$2:$H$1187,4,FALSE)</f>
        <v>47</v>
      </c>
      <c r="AO240" s="139">
        <f>VLOOKUP(AN240,Баллы!$A$2:$B$101,2)+AP240/2</f>
        <v>49</v>
      </c>
      <c r="AP240" s="124">
        <f>VLOOKUP(C240,'9'!$B$2:$H$1187,6,FALSE)</f>
        <v>10</v>
      </c>
      <c r="AQ240" s="122"/>
      <c r="AR240" s="123"/>
      <c r="AS240" s="139"/>
      <c r="AT240" s="124"/>
      <c r="AU240" s="122"/>
      <c r="AV240" s="123"/>
      <c r="AW240" s="139"/>
      <c r="AX240" s="124"/>
    </row>
    <row r="241" spans="1:50" ht="14.4" customHeight="1">
      <c r="A241" s="73">
        <f>IF(D241=0," ",RANK(D241,$D$3:$D$507,0))</f>
        <v>239</v>
      </c>
      <c r="B241" s="246">
        <v>239</v>
      </c>
      <c r="C241" s="162" t="s">
        <v>2335</v>
      </c>
      <c r="D241" s="115">
        <f>I241+M241+Q241+U241+Y241+AC241+AG241+AK241+AO241+AW241+AS241</f>
        <v>48.5</v>
      </c>
      <c r="E241" s="115">
        <f>J241+N241+R241+V241+Z241+AD241+AH241+AL241+AP241+AX241+AT241</f>
        <v>35</v>
      </c>
      <c r="F241" s="119">
        <f>COUNTA(H241,L241,P241,T241,X241,AB241,AF241,AJ241,AN241,AV241,AR241)</f>
        <v>2</v>
      </c>
      <c r="G241" s="224"/>
      <c r="H241" s="229"/>
      <c r="I241" s="226"/>
      <c r="J241" s="227"/>
      <c r="K241" s="228"/>
      <c r="L241" s="229"/>
      <c r="M241" s="226"/>
      <c r="N241" s="230"/>
      <c r="O241" s="224"/>
      <c r="P241" s="229"/>
      <c r="Q241" s="226"/>
      <c r="R241" s="227"/>
      <c r="S241" s="228">
        <f>VLOOKUP(C241,'4'!$B$2:$I$1053,3,FALSE)</f>
        <v>4.1284722222222223E-2</v>
      </c>
      <c r="T241" s="229">
        <f>VLOOKUP(C241,'4'!$B$2:$I$1053,4,FALSE)</f>
        <v>132</v>
      </c>
      <c r="U241" s="226">
        <f>VLOOKUP(T241,Баллы!$A$2:$B$101,2)+V241/2</f>
        <v>6</v>
      </c>
      <c r="V241" s="230">
        <f>VLOOKUP(C241,'4'!$B$2:$I$1053,6,FALSE)</f>
        <v>10</v>
      </c>
      <c r="W241" s="231"/>
      <c r="X241" s="229"/>
      <c r="Y241" s="226"/>
      <c r="Z241" s="227"/>
      <c r="AA241" s="232"/>
      <c r="AB241" s="229"/>
      <c r="AC241" s="226"/>
      <c r="AD241" s="230"/>
      <c r="AE241" s="231"/>
      <c r="AF241" s="229"/>
      <c r="AG241" s="226"/>
      <c r="AH241" s="227"/>
      <c r="AI241" s="155"/>
      <c r="AJ241" s="123"/>
      <c r="AK241" s="139"/>
      <c r="AL241" s="124"/>
      <c r="AM241" s="155">
        <f>VLOOKUP(C241,'9'!$B$2:$H$1187,3,FALSE)</f>
        <v>0.10412037037037038</v>
      </c>
      <c r="AN241" s="123">
        <f>VLOOKUP(C241,'9'!$B$2:$H$1187,4,FALSE)</f>
        <v>61</v>
      </c>
      <c r="AO241" s="139">
        <f>VLOOKUP(AN241,Баллы!$A$2:$B$101,2)+AP241/2</f>
        <v>42.5</v>
      </c>
      <c r="AP241" s="124">
        <f>VLOOKUP(C241,'9'!$B$2:$H$1187,6,FALSE)</f>
        <v>25</v>
      </c>
      <c r="AQ241" s="122"/>
      <c r="AR241" s="123"/>
      <c r="AS241" s="139"/>
      <c r="AT241" s="124"/>
      <c r="AU241" s="122"/>
      <c r="AV241" s="123"/>
      <c r="AW241" s="139"/>
      <c r="AX241" s="124"/>
    </row>
    <row r="242" spans="1:50" ht="14.4" customHeight="1">
      <c r="A242" s="73">
        <f>IF(D242=0," ",RANK(D242,$D$3:$D$507,0))</f>
        <v>239</v>
      </c>
      <c r="B242" s="246">
        <v>240</v>
      </c>
      <c r="C242" s="283" t="s">
        <v>4696</v>
      </c>
      <c r="D242" s="115">
        <f>I242+M242+Q242+U242+Y242+AC242+AG242+AK242+AO242+AW242+AS242</f>
        <v>48.5</v>
      </c>
      <c r="E242" s="115">
        <f>J242+N242+R242+V242+Z242+AD242+AH242+AL242+AP242+AX242+AT242</f>
        <v>25</v>
      </c>
      <c r="F242" s="119">
        <f>COUNTA(H242,L242,P242,T242,X242,AB242,AF242,AJ242,AN242,AV242,AR242)</f>
        <v>2</v>
      </c>
      <c r="G242" s="224"/>
      <c r="H242" s="229"/>
      <c r="I242" s="226"/>
      <c r="J242" s="227"/>
      <c r="K242" s="228"/>
      <c r="L242" s="229"/>
      <c r="M242" s="226"/>
      <c r="N242" s="230"/>
      <c r="O242" s="224"/>
      <c r="P242" s="229"/>
      <c r="Q242" s="226"/>
      <c r="R242" s="227"/>
      <c r="S242" s="228"/>
      <c r="T242" s="229"/>
      <c r="U242" s="226"/>
      <c r="V242" s="230"/>
      <c r="W242" s="231"/>
      <c r="X242" s="229"/>
      <c r="Y242" s="226"/>
      <c r="Z242" s="227"/>
      <c r="AA242" s="232"/>
      <c r="AB242" s="229"/>
      <c r="AC242" s="226"/>
      <c r="AD242" s="230"/>
      <c r="AE242" s="231"/>
      <c r="AF242" s="229"/>
      <c r="AG242" s="226"/>
      <c r="AH242" s="227"/>
      <c r="AI242" s="155"/>
      <c r="AJ242" s="123"/>
      <c r="AK242" s="139"/>
      <c r="AL242" s="124"/>
      <c r="AM242" s="155">
        <f>VLOOKUP(C242,'9'!$B$2:$H$1187,3,FALSE)</f>
        <v>3.829861111111111E-2</v>
      </c>
      <c r="AN242" s="123">
        <f>VLOOKUP(C242,'9'!$B$2:$H$1187,4,FALSE)</f>
        <v>106</v>
      </c>
      <c r="AO242" s="139">
        <f>VLOOKUP(AN242,Баллы!$A$2:$B$101,2)+AP242/2</f>
        <v>6</v>
      </c>
      <c r="AP242" s="124">
        <f>VLOOKUP(C242,'9'!$B$2:$H$1187,6,FALSE)</f>
        <v>10</v>
      </c>
      <c r="AQ242" s="122"/>
      <c r="AR242" s="123"/>
      <c r="AS242" s="139"/>
      <c r="AT242" s="124"/>
      <c r="AU242" s="122">
        <f>VLOOKUP(C242,'11'!$B$9:$H$521,3,FALSE)</f>
        <v>6.3761574074074068E-2</v>
      </c>
      <c r="AV242" s="123">
        <f>VLOOKUP(C242,'11'!$B$9:$H$521,4,FALSE)</f>
        <v>56</v>
      </c>
      <c r="AW242" s="139">
        <f>VLOOKUP(AV242,Баллы!$A$2:$B$101,2)+AX242/2</f>
        <v>42.5</v>
      </c>
      <c r="AX242" s="124">
        <f>VLOOKUP(C242,'11'!$B$9:$H$521,6,FALSE)</f>
        <v>15</v>
      </c>
    </row>
    <row r="243" spans="1:50" ht="14.4" customHeight="1">
      <c r="A243" s="73">
        <f>IF(D243=0," ",RANK(D243,$D$3:$D$507,0))</f>
        <v>241</v>
      </c>
      <c r="B243" s="246">
        <v>241</v>
      </c>
      <c r="C243" s="159" t="s">
        <v>557</v>
      </c>
      <c r="D243" s="115">
        <f>I243+M243+Q243+U243+Y243+AC243+AG243+AK243+AO243+AW243+AS243</f>
        <v>48</v>
      </c>
      <c r="E243" s="115">
        <f>J243+N243+R243+V243+Z243+AD243+AH243+AL243+AP243+AX243+AT243</f>
        <v>10</v>
      </c>
      <c r="F243" s="119">
        <f>COUNTA(H243,L243,P243,T243,X243,AB243,AF243,AJ243,AN243,AV243,AR243)</f>
        <v>1</v>
      </c>
      <c r="G243" s="224">
        <f>VLOOKUP(C243,'1'!$B$46:$H$384,3,FALSE)</f>
        <v>3.7106481481481483E-2</v>
      </c>
      <c r="H243" s="229">
        <f>VLOOKUP(C243,'1'!$B$46:$H$384,4,FALSE)</f>
        <v>48</v>
      </c>
      <c r="I243" s="226">
        <f>VLOOKUP(H243,Баллы!$A$2:$B$101,2)+J243/2</f>
        <v>48</v>
      </c>
      <c r="J243" s="227">
        <f>VLOOKUP(C243,'1'!$B$46:$H$384,6,FALSE)</f>
        <v>10</v>
      </c>
      <c r="K243" s="228"/>
      <c r="L243" s="229"/>
      <c r="M243" s="226"/>
      <c r="N243" s="230"/>
      <c r="O243" s="224"/>
      <c r="P243" s="229"/>
      <c r="Q243" s="226"/>
      <c r="R243" s="227"/>
      <c r="S243" s="228"/>
      <c r="T243" s="229"/>
      <c r="U243" s="226"/>
      <c r="V243" s="230"/>
      <c r="W243" s="231"/>
      <c r="X243" s="229"/>
      <c r="Y243" s="226"/>
      <c r="Z243" s="227"/>
      <c r="AA243" s="232"/>
      <c r="AB243" s="229"/>
      <c r="AC243" s="226"/>
      <c r="AD243" s="230"/>
      <c r="AE243" s="231"/>
      <c r="AF243" s="229"/>
      <c r="AG243" s="226"/>
      <c r="AH243" s="227"/>
      <c r="AI243" s="155"/>
      <c r="AJ243" s="123"/>
      <c r="AK243" s="139"/>
      <c r="AL243" s="124"/>
      <c r="AM243" s="155"/>
      <c r="AN243" s="123"/>
      <c r="AO243" s="139"/>
      <c r="AP243" s="124"/>
      <c r="AQ243" s="122"/>
      <c r="AR243" s="123"/>
      <c r="AS243" s="139"/>
      <c r="AT243" s="124"/>
      <c r="AU243" s="122"/>
      <c r="AV243" s="123"/>
      <c r="AW243" s="139"/>
      <c r="AX243" s="124"/>
    </row>
    <row r="244" spans="1:50" ht="14.4" customHeight="1">
      <c r="A244" s="73">
        <f>IF(D244=0," ",RANK(D244,$D$3:$D$507,0))</f>
        <v>241</v>
      </c>
      <c r="B244" s="246">
        <v>241</v>
      </c>
      <c r="C244" s="162" t="s">
        <v>1794</v>
      </c>
      <c r="D244" s="115">
        <f>I244+M244+Q244+U244+Y244+AC244+AG244+AK244+AO244+AW244+AS244</f>
        <v>48</v>
      </c>
      <c r="E244" s="115">
        <f>J244+N244+R244+V244+Z244+AD244+AH244+AL244+AP244+AX244+AT244</f>
        <v>10</v>
      </c>
      <c r="F244" s="119">
        <f>COUNTA(H244,L244,P244,T244,X244,AB244,AF244,AJ244,AN244,AV244,AR244)</f>
        <v>1</v>
      </c>
      <c r="G244" s="224"/>
      <c r="H244" s="229"/>
      <c r="I244" s="226"/>
      <c r="J244" s="227"/>
      <c r="K244" s="228"/>
      <c r="L244" s="229"/>
      <c r="M244" s="226"/>
      <c r="N244" s="230"/>
      <c r="O244" s="224"/>
      <c r="P244" s="229"/>
      <c r="Q244" s="226"/>
      <c r="R244" s="227"/>
      <c r="S244" s="228">
        <f>VLOOKUP(C244,'4'!$B$2:$I$1053,3,FALSE)</f>
        <v>3.5509259259259261E-2</v>
      </c>
      <c r="T244" s="229">
        <f>VLOOKUP(C244,'4'!$B$2:$I$1053,4,FALSE)</f>
        <v>48</v>
      </c>
      <c r="U244" s="226">
        <f>VLOOKUP(T244,Баллы!$A$2:$B$101,2)+V244/2</f>
        <v>48</v>
      </c>
      <c r="V244" s="230">
        <f>VLOOKUP(C244,'4'!$B$2:$I$1053,6,FALSE)</f>
        <v>10</v>
      </c>
      <c r="W244" s="231"/>
      <c r="X244" s="229"/>
      <c r="Y244" s="226"/>
      <c r="Z244" s="227"/>
      <c r="AA244" s="232"/>
      <c r="AB244" s="229"/>
      <c r="AC244" s="226"/>
      <c r="AD244" s="230"/>
      <c r="AE244" s="231"/>
      <c r="AF244" s="229"/>
      <c r="AG244" s="226"/>
      <c r="AH244" s="227"/>
      <c r="AI244" s="155"/>
      <c r="AJ244" s="123"/>
      <c r="AK244" s="139"/>
      <c r="AL244" s="124"/>
      <c r="AM244" s="155"/>
      <c r="AN244" s="123"/>
      <c r="AO244" s="139"/>
      <c r="AP244" s="124"/>
      <c r="AQ244" s="122"/>
      <c r="AR244" s="123"/>
      <c r="AS244" s="139"/>
      <c r="AT244" s="124"/>
      <c r="AU244" s="122"/>
      <c r="AV244" s="123"/>
      <c r="AW244" s="139"/>
      <c r="AX244" s="124"/>
    </row>
    <row r="245" spans="1:50" ht="14.4" customHeight="1">
      <c r="A245" s="73">
        <f>IF(D245=0," ",RANK(D245,$D$3:$D$507,0))</f>
        <v>243</v>
      </c>
      <c r="B245" s="246">
        <v>243</v>
      </c>
      <c r="C245" s="283" t="s">
        <v>4458</v>
      </c>
      <c r="D245" s="115">
        <f>I245+M245+Q245+U245+Y245+AC245+AG245+AK245+AO245+AW245+AS245</f>
        <v>47.5</v>
      </c>
      <c r="E245" s="115">
        <f>J245+N245+R245+V245+Z245+AD245+AH245+AL245+AP245+AX245+AT245</f>
        <v>25</v>
      </c>
      <c r="F245" s="119">
        <f>COUNTA(H245,L245,P245,T245,X245,AB245,AF245,AJ245,AN245,AV245,AR245)</f>
        <v>1</v>
      </c>
      <c r="G245" s="224"/>
      <c r="H245" s="229"/>
      <c r="I245" s="226"/>
      <c r="J245" s="227"/>
      <c r="K245" s="228"/>
      <c r="L245" s="229"/>
      <c r="M245" s="226"/>
      <c r="N245" s="230"/>
      <c r="O245" s="224"/>
      <c r="P245" s="229"/>
      <c r="Q245" s="226"/>
      <c r="R245" s="227"/>
      <c r="S245" s="228"/>
      <c r="T245" s="229"/>
      <c r="U245" s="226"/>
      <c r="V245" s="230"/>
      <c r="W245" s="231"/>
      <c r="X245" s="229"/>
      <c r="Y245" s="226"/>
      <c r="Z245" s="227"/>
      <c r="AA245" s="232"/>
      <c r="AB245" s="229"/>
      <c r="AC245" s="226"/>
      <c r="AD245" s="230"/>
      <c r="AE245" s="231"/>
      <c r="AF245" s="229"/>
      <c r="AG245" s="226"/>
      <c r="AH245" s="227"/>
      <c r="AI245" s="155"/>
      <c r="AJ245" s="123"/>
      <c r="AK245" s="139"/>
      <c r="AL245" s="124"/>
      <c r="AM245" s="155">
        <f>VLOOKUP(C245,'9'!$B$2:$H$1187,3,FALSE)</f>
        <v>0.10269675925925927</v>
      </c>
      <c r="AN245" s="123">
        <f>VLOOKUP(C245,'9'!$B$2:$H$1187,4,FALSE)</f>
        <v>56</v>
      </c>
      <c r="AO245" s="139">
        <f>VLOOKUP(AN245,Баллы!$A$2:$B$101,2)+AP245/2</f>
        <v>47.5</v>
      </c>
      <c r="AP245" s="124">
        <f>VLOOKUP(C245,'9'!$B$2:$H$1187,6,FALSE)</f>
        <v>25</v>
      </c>
      <c r="AQ245" s="122"/>
      <c r="AR245" s="123"/>
      <c r="AS245" s="139"/>
      <c r="AT245" s="124"/>
      <c r="AU245" s="122"/>
      <c r="AV245" s="123"/>
      <c r="AW245" s="139"/>
      <c r="AX245" s="124"/>
    </row>
    <row r="246" spans="1:50" ht="14.4" customHeight="1">
      <c r="A246" s="73">
        <f>IF(D246=0," ",RANK(D246,$D$3:$D$507,0))</f>
        <v>244</v>
      </c>
      <c r="B246" s="246">
        <v>244</v>
      </c>
      <c r="C246" s="162" t="s">
        <v>1736</v>
      </c>
      <c r="D246" s="115">
        <f>I246+M246+Q246+U246+Y246+AC246+AG246+AK246+AO246+AW246+AS246</f>
        <v>47</v>
      </c>
      <c r="E246" s="115">
        <f>J246+N246+R246+V246+Z246+AD246+AH246+AL246+AP246+AX246+AT246</f>
        <v>20</v>
      </c>
      <c r="F246" s="119">
        <f>COUNTA(H246,L246,P246,T246,X246,AB246,AF246,AJ246,AN246,AV246,AR246)</f>
        <v>1</v>
      </c>
      <c r="G246" s="224"/>
      <c r="H246" s="229"/>
      <c r="I246" s="226"/>
      <c r="J246" s="227"/>
      <c r="K246" s="228"/>
      <c r="L246" s="229"/>
      <c r="M246" s="226"/>
      <c r="N246" s="230"/>
      <c r="O246" s="224"/>
      <c r="P246" s="229"/>
      <c r="Q246" s="226"/>
      <c r="R246" s="227"/>
      <c r="S246" s="228">
        <f>VLOOKUP(C246,'4'!$B$2:$I$1053,3,FALSE)</f>
        <v>7.7731481481481485E-2</v>
      </c>
      <c r="T246" s="229">
        <f>VLOOKUP(C246,'4'!$B$2:$I$1053,4,FALSE)</f>
        <v>54</v>
      </c>
      <c r="U246" s="226">
        <f>VLOOKUP(T246,Баллы!$A$2:$B$101,2)+V246/2</f>
        <v>47</v>
      </c>
      <c r="V246" s="230">
        <f>VLOOKUP(C246,'4'!$B$2:$I$1053,6,FALSE)</f>
        <v>20</v>
      </c>
      <c r="W246" s="231"/>
      <c r="X246" s="229"/>
      <c r="Y246" s="226"/>
      <c r="Z246" s="227"/>
      <c r="AA246" s="232"/>
      <c r="AB246" s="229"/>
      <c r="AC246" s="226"/>
      <c r="AD246" s="230"/>
      <c r="AE246" s="231"/>
      <c r="AF246" s="229"/>
      <c r="AG246" s="226"/>
      <c r="AH246" s="227"/>
      <c r="AI246" s="155"/>
      <c r="AJ246" s="123"/>
      <c r="AK246" s="139"/>
      <c r="AL246" s="124"/>
      <c r="AM246" s="155"/>
      <c r="AN246" s="123"/>
      <c r="AO246" s="139"/>
      <c r="AP246" s="124"/>
      <c r="AQ246" s="122"/>
      <c r="AR246" s="123"/>
      <c r="AS246" s="139"/>
      <c r="AT246" s="124"/>
      <c r="AU246" s="122"/>
      <c r="AV246" s="123"/>
      <c r="AW246" s="139"/>
      <c r="AX246" s="124"/>
    </row>
    <row r="247" spans="1:50" ht="14.4" customHeight="1">
      <c r="A247" s="73">
        <f>IF(D247=0," ",RANK(D247,$D$3:$D$507,0))</f>
        <v>244</v>
      </c>
      <c r="B247" s="246">
        <v>245</v>
      </c>
      <c r="C247" s="108" t="s">
        <v>1142</v>
      </c>
      <c r="D247" s="115">
        <f>I247+M247+Q247+U247+Y247+AC247+AG247+AK247+AO247+AW247+AS247</f>
        <v>47</v>
      </c>
      <c r="E247" s="115">
        <f>J247+N247+R247+V247+Z247+AD247+AH247+AL247+AP247+AX247+AT247</f>
        <v>10</v>
      </c>
      <c r="F247" s="119">
        <f>COUNTA(H247,L247,P247,T247,X247,AB247,AF247,AJ247,AN247,AV247,AR247)</f>
        <v>1</v>
      </c>
      <c r="G247" s="224"/>
      <c r="H247" s="229"/>
      <c r="I247" s="226"/>
      <c r="J247" s="227"/>
      <c r="K247" s="228"/>
      <c r="L247" s="229"/>
      <c r="M247" s="226"/>
      <c r="N247" s="230"/>
      <c r="O247" s="224"/>
      <c r="P247" s="229"/>
      <c r="Q247" s="226"/>
      <c r="R247" s="227"/>
      <c r="S247" s="228"/>
      <c r="T247" s="229"/>
      <c r="U247" s="226"/>
      <c r="V247" s="230"/>
      <c r="W247" s="231">
        <f>VLOOKUP(C247,'5'!$B$50:$H$423,3,FALSE)</f>
        <v>6.6365740740740739E-2</v>
      </c>
      <c r="X247" s="229">
        <f>VLOOKUP(C247,'5'!$B$50:$H$423,4,FALSE)</f>
        <v>49</v>
      </c>
      <c r="Y247" s="226">
        <f>VLOOKUP(X247,Баллы!$A$2:$B$101,2)+Z247/2</f>
        <v>47</v>
      </c>
      <c r="Z247" s="227">
        <f>VLOOKUP(C247,'5'!$B$50:$H$423,6,FALSE)</f>
        <v>10</v>
      </c>
      <c r="AA247" s="232"/>
      <c r="AB247" s="229"/>
      <c r="AC247" s="226"/>
      <c r="AD247" s="230"/>
      <c r="AE247" s="231"/>
      <c r="AF247" s="229"/>
      <c r="AG247" s="226"/>
      <c r="AH247" s="227"/>
      <c r="AI247" s="155"/>
      <c r="AJ247" s="123"/>
      <c r="AK247" s="139"/>
      <c r="AL247" s="124"/>
      <c r="AM247" s="155"/>
      <c r="AN247" s="123"/>
      <c r="AO247" s="139"/>
      <c r="AP247" s="124"/>
      <c r="AQ247" s="122"/>
      <c r="AR247" s="123"/>
      <c r="AS247" s="139"/>
      <c r="AT247" s="124"/>
      <c r="AU247" s="122"/>
      <c r="AV247" s="123"/>
      <c r="AW247" s="139"/>
      <c r="AX247" s="124"/>
    </row>
    <row r="248" spans="1:50" ht="14.4" customHeight="1">
      <c r="A248" s="73">
        <f>IF(D248=0," ",RANK(D248,$D$3:$D$507,0))</f>
        <v>246</v>
      </c>
      <c r="B248" s="246">
        <v>246</v>
      </c>
      <c r="C248" s="104" t="s">
        <v>6192</v>
      </c>
      <c r="D248" s="115">
        <f>I248+M248+Q248+U248+Y248+AC248+AG248+AK248+AO248+AW248+AS248</f>
        <v>46.5</v>
      </c>
      <c r="E248" s="115">
        <f>J248+N248+R248+V248+Z248+AD248+AH248+AL248+AP248+AX248+AT248</f>
        <v>15</v>
      </c>
      <c r="F248" s="119">
        <f>COUNTA(H248,L248,P248,T248,X248,AB248,AF248,AJ248,AN248,AV248,AR248)</f>
        <v>1</v>
      </c>
      <c r="G248" s="224"/>
      <c r="H248" s="229"/>
      <c r="I248" s="226"/>
      <c r="J248" s="227"/>
      <c r="K248" s="228"/>
      <c r="L248" s="229"/>
      <c r="M248" s="226"/>
      <c r="N248" s="230"/>
      <c r="O248" s="224"/>
      <c r="P248" s="229"/>
      <c r="Q248" s="226"/>
      <c r="R248" s="227"/>
      <c r="S248" s="228"/>
      <c r="T248" s="229"/>
      <c r="U248" s="226"/>
      <c r="V248" s="230"/>
      <c r="W248" s="231"/>
      <c r="X248" s="229"/>
      <c r="Y248" s="226"/>
      <c r="Z248" s="227"/>
      <c r="AA248" s="232"/>
      <c r="AB248" s="229"/>
      <c r="AC248" s="226"/>
      <c r="AD248" s="230"/>
      <c r="AE248" s="231"/>
      <c r="AF248" s="229"/>
      <c r="AG248" s="226"/>
      <c r="AH248" s="227"/>
      <c r="AI248" s="155"/>
      <c r="AJ248" s="123"/>
      <c r="AK248" s="139"/>
      <c r="AL248" s="124"/>
      <c r="AM248" s="155"/>
      <c r="AN248" s="123"/>
      <c r="AO248" s="139"/>
      <c r="AP248" s="124"/>
      <c r="AQ248" s="122"/>
      <c r="AR248" s="123"/>
      <c r="AS248" s="139"/>
      <c r="AT248" s="124"/>
      <c r="AU248" s="122">
        <f>VLOOKUP(C248,'11'!$B$9:$H$521,3,FALSE)</f>
        <v>6.1840277777777779E-2</v>
      </c>
      <c r="AV248" s="123">
        <f>VLOOKUP(C248,'11'!$B$9:$H$521,4,FALSE)</f>
        <v>52</v>
      </c>
      <c r="AW248" s="139">
        <f>VLOOKUP(AV248,Баллы!$A$2:$B$101,2)+AX248/2</f>
        <v>46.5</v>
      </c>
      <c r="AX248" s="124">
        <f>VLOOKUP(C248,'11'!$B$9:$H$521,6,FALSE)</f>
        <v>15</v>
      </c>
    </row>
    <row r="249" spans="1:50" ht="14.4" customHeight="1">
      <c r="A249" s="73">
        <f>IF(D249=0," ",RANK(D249,$D$3:$D$507,0))</f>
        <v>247</v>
      </c>
      <c r="B249" s="246">
        <v>247</v>
      </c>
      <c r="C249" s="159" t="s">
        <v>624</v>
      </c>
      <c r="D249" s="115">
        <f>I249+M249+Q249+U249+Y249+AC249+AG249+AK249+AO249+AW249+AS249</f>
        <v>46</v>
      </c>
      <c r="E249" s="115">
        <f>J249+N249+R249+V249+Z249+AD249+AH249+AL249+AP249+AX249+AT249</f>
        <v>20</v>
      </c>
      <c r="F249" s="119">
        <f>COUNTA(H249,L249,P249,T249,X249,AB249,AF249,AJ249,AN249,AV249,AR249)</f>
        <v>2</v>
      </c>
      <c r="G249" s="224">
        <f>VLOOKUP(C249,'1'!$B$46:$H$384,3,FALSE)</f>
        <v>5.858796296296296E-2</v>
      </c>
      <c r="H249" s="229">
        <f>VLOOKUP(C249,'1'!$B$46:$H$384,4,FALSE)</f>
        <v>157</v>
      </c>
      <c r="I249" s="226">
        <f>VLOOKUP(H249,Баллы!$A$2:$B$101,2)+J249/2</f>
        <v>6</v>
      </c>
      <c r="J249" s="227">
        <f>VLOOKUP(C249,'1'!$B$46:$H$384,6,FALSE)</f>
        <v>10</v>
      </c>
      <c r="K249" s="228"/>
      <c r="L249" s="229"/>
      <c r="M249" s="226"/>
      <c r="N249" s="230"/>
      <c r="O249" s="224"/>
      <c r="P249" s="229"/>
      <c r="Q249" s="226"/>
      <c r="R249" s="227"/>
      <c r="S249" s="228"/>
      <c r="T249" s="229"/>
      <c r="U249" s="226"/>
      <c r="V249" s="230"/>
      <c r="W249" s="231"/>
      <c r="X249" s="229"/>
      <c r="Y249" s="226"/>
      <c r="Z249" s="227"/>
      <c r="AA249" s="232"/>
      <c r="AB249" s="229"/>
      <c r="AC249" s="226"/>
      <c r="AD249" s="230"/>
      <c r="AE249" s="231"/>
      <c r="AF249" s="229"/>
      <c r="AG249" s="226"/>
      <c r="AH249" s="227"/>
      <c r="AI249" s="155"/>
      <c r="AJ249" s="123"/>
      <c r="AK249" s="139"/>
      <c r="AL249" s="124"/>
      <c r="AM249" s="155"/>
      <c r="AN249" s="123"/>
      <c r="AO249" s="139"/>
      <c r="AP249" s="124"/>
      <c r="AQ249" s="122">
        <f>VLOOKUP(C249,'10'!$B$8:$H$232,3,FALSE)</f>
        <v>5.1759259259259262E-2</v>
      </c>
      <c r="AR249" s="123">
        <f>VLOOKUP(C249,'10'!$B$8:$H$232,4,FALSE)</f>
        <v>56</v>
      </c>
      <c r="AS249" s="139">
        <f>VLOOKUP(AR249,Баллы!$A$2:$B$101,2)+AT249/2</f>
        <v>40</v>
      </c>
      <c r="AT249" s="124">
        <f>VLOOKUP(C249,'10'!$B$8:$H$232,6,FALSE)</f>
        <v>10</v>
      </c>
      <c r="AU249" s="122"/>
      <c r="AV249" s="123"/>
      <c r="AW249" s="139"/>
      <c r="AX249" s="124"/>
    </row>
    <row r="250" spans="1:50" ht="14.4" customHeight="1">
      <c r="A250" s="73">
        <f>IF(D250=0," ",RANK(D250,$D$3:$D$507,0))</f>
        <v>247</v>
      </c>
      <c r="B250" s="246">
        <v>248</v>
      </c>
      <c r="C250" s="162" t="s">
        <v>1596</v>
      </c>
      <c r="D250" s="115">
        <f>I250+M250+Q250+U250+Y250+AC250+AG250+AK250+AO250+AW250+AS250</f>
        <v>46</v>
      </c>
      <c r="E250" s="115">
        <f>J250+N250+R250+V250+Z250+AD250+AH250+AL250+AP250+AX250+AT250</f>
        <v>20</v>
      </c>
      <c r="F250" s="119">
        <f>COUNTA(H250,L250,P250,T250,X250,AB250,AF250,AJ250,AN250,AV250,AR250)</f>
        <v>1</v>
      </c>
      <c r="G250" s="224"/>
      <c r="H250" s="229"/>
      <c r="I250" s="226"/>
      <c r="J250" s="227"/>
      <c r="K250" s="228"/>
      <c r="L250" s="229"/>
      <c r="M250" s="226"/>
      <c r="N250" s="230"/>
      <c r="O250" s="224"/>
      <c r="P250" s="229"/>
      <c r="Q250" s="226"/>
      <c r="R250" s="227"/>
      <c r="S250" s="228">
        <f>VLOOKUP(C250,'4'!$B$2:$I$1053,3,FALSE)</f>
        <v>7.7800925925925926E-2</v>
      </c>
      <c r="T250" s="229">
        <f>VLOOKUP(C250,'4'!$B$2:$I$1053,4,FALSE)</f>
        <v>55</v>
      </c>
      <c r="U250" s="226">
        <f>VLOOKUP(T250,Баллы!$A$2:$B$101,2)+V250/2</f>
        <v>46</v>
      </c>
      <c r="V250" s="230">
        <f>VLOOKUP(C250,'4'!$B$2:$I$1053,6,FALSE)</f>
        <v>20</v>
      </c>
      <c r="W250" s="231"/>
      <c r="X250" s="229"/>
      <c r="Y250" s="226"/>
      <c r="Z250" s="227"/>
      <c r="AA250" s="232"/>
      <c r="AB250" s="229"/>
      <c r="AC250" s="226"/>
      <c r="AD250" s="230"/>
      <c r="AE250" s="231"/>
      <c r="AF250" s="229"/>
      <c r="AG250" s="226"/>
      <c r="AH250" s="227"/>
      <c r="AI250" s="155"/>
      <c r="AJ250" s="123"/>
      <c r="AK250" s="139"/>
      <c r="AL250" s="124"/>
      <c r="AM250" s="155"/>
      <c r="AN250" s="123"/>
      <c r="AO250" s="139"/>
      <c r="AP250" s="124"/>
      <c r="AQ250" s="122"/>
      <c r="AR250" s="123"/>
      <c r="AS250" s="139"/>
      <c r="AT250" s="124"/>
      <c r="AU250" s="122"/>
      <c r="AV250" s="123"/>
      <c r="AW250" s="139"/>
      <c r="AX250" s="124"/>
    </row>
    <row r="251" spans="1:50" ht="14.4" customHeight="1">
      <c r="A251" s="73">
        <f>IF(D251=0," ",RANK(D251,$D$3:$D$507,0))</f>
        <v>247</v>
      </c>
      <c r="B251" s="246">
        <v>249</v>
      </c>
      <c r="C251" s="162" t="s">
        <v>2485</v>
      </c>
      <c r="D251" s="115">
        <f>I251+M251+Q251+U251+Y251+AC251+AG251+AK251+AO251+AW251+AS251</f>
        <v>46</v>
      </c>
      <c r="E251" s="115">
        <f>J251+N251+R251+V251+Z251+AD251+AH251+AL251+AP251+AX251+AT251</f>
        <v>10</v>
      </c>
      <c r="F251" s="119">
        <f>COUNTA(H251,L251,P251,T251,X251,AB251,AF251,AJ251,AN251,AV251,AR251)</f>
        <v>1</v>
      </c>
      <c r="G251" s="224"/>
      <c r="H251" s="229"/>
      <c r="I251" s="226"/>
      <c r="J251" s="227"/>
      <c r="K251" s="228"/>
      <c r="L251" s="229"/>
      <c r="M251" s="226"/>
      <c r="N251" s="230"/>
      <c r="O251" s="224"/>
      <c r="P251" s="229"/>
      <c r="Q251" s="226"/>
      <c r="R251" s="227"/>
      <c r="S251" s="228">
        <f>VLOOKUP(C251,'4'!$B$2:$I$1053,3,FALSE)</f>
        <v>3.5543981481481482E-2</v>
      </c>
      <c r="T251" s="229">
        <f>VLOOKUP(C251,'4'!$B$2:$I$1053,4,FALSE)</f>
        <v>50</v>
      </c>
      <c r="U251" s="226">
        <f>VLOOKUP(T251,Баллы!$A$2:$B$101,2)+V251/2</f>
        <v>46</v>
      </c>
      <c r="V251" s="230">
        <f>VLOOKUP(C251,'4'!$B$2:$I$1053,6,FALSE)</f>
        <v>10</v>
      </c>
      <c r="W251" s="231"/>
      <c r="X251" s="229"/>
      <c r="Y251" s="226"/>
      <c r="Z251" s="227"/>
      <c r="AA251" s="232"/>
      <c r="AB251" s="229"/>
      <c r="AC251" s="226"/>
      <c r="AD251" s="230"/>
      <c r="AE251" s="231"/>
      <c r="AF251" s="229"/>
      <c r="AG251" s="226"/>
      <c r="AH251" s="227"/>
      <c r="AI251" s="155"/>
      <c r="AJ251" s="123"/>
      <c r="AK251" s="139"/>
      <c r="AL251" s="124"/>
      <c r="AM251" s="155"/>
      <c r="AN251" s="123"/>
      <c r="AO251" s="139"/>
      <c r="AP251" s="124"/>
      <c r="AQ251" s="122"/>
      <c r="AR251" s="123"/>
      <c r="AS251" s="139"/>
      <c r="AT251" s="124"/>
      <c r="AU251" s="122"/>
      <c r="AV251" s="123"/>
      <c r="AW251" s="139"/>
      <c r="AX251" s="124"/>
    </row>
    <row r="252" spans="1:50" ht="14.4" customHeight="1">
      <c r="A252" s="73">
        <f>IF(D252=0," ",RANK(D252,$D$3:$D$507,0))</f>
        <v>247</v>
      </c>
      <c r="B252" s="246">
        <v>249</v>
      </c>
      <c r="C252" s="108" t="s">
        <v>1143</v>
      </c>
      <c r="D252" s="115">
        <f>I252+M252+Q252+U252+Y252+AC252+AG252+AK252+AO252+AW252+AS252</f>
        <v>46</v>
      </c>
      <c r="E252" s="115">
        <f>J252+N252+R252+V252+Z252+AD252+AH252+AL252+AP252+AX252+AT252</f>
        <v>10</v>
      </c>
      <c r="F252" s="119">
        <f>COUNTA(H252,L252,P252,T252,X252,AB252,AF252,AJ252,AN252,AV252,AR252)</f>
        <v>1</v>
      </c>
      <c r="G252" s="224"/>
      <c r="H252" s="229"/>
      <c r="I252" s="226"/>
      <c r="J252" s="227"/>
      <c r="K252" s="228"/>
      <c r="L252" s="229"/>
      <c r="M252" s="226"/>
      <c r="N252" s="230"/>
      <c r="O252" s="224"/>
      <c r="P252" s="229"/>
      <c r="Q252" s="226"/>
      <c r="R252" s="227"/>
      <c r="S252" s="228"/>
      <c r="T252" s="229"/>
      <c r="U252" s="226"/>
      <c r="V252" s="230"/>
      <c r="W252" s="231">
        <f>VLOOKUP(C252,'5'!$B$50:$H$423,3,FALSE)</f>
        <v>6.789351851851852E-2</v>
      </c>
      <c r="X252" s="229">
        <f>VLOOKUP(C252,'5'!$B$50:$H$423,4,FALSE)</f>
        <v>50</v>
      </c>
      <c r="Y252" s="226">
        <f>VLOOKUP(X252,Баллы!$A$2:$B$101,2)+Z252/2</f>
        <v>46</v>
      </c>
      <c r="Z252" s="227">
        <f>VLOOKUP(C252,'5'!$B$50:$H$423,6,FALSE)</f>
        <v>10</v>
      </c>
      <c r="AA252" s="232"/>
      <c r="AB252" s="229"/>
      <c r="AC252" s="226"/>
      <c r="AD252" s="230"/>
      <c r="AE252" s="231"/>
      <c r="AF252" s="229"/>
      <c r="AG252" s="226"/>
      <c r="AH252" s="227"/>
      <c r="AI252" s="155"/>
      <c r="AJ252" s="123"/>
      <c r="AK252" s="139"/>
      <c r="AL252" s="124"/>
      <c r="AM252" s="155"/>
      <c r="AN252" s="123"/>
      <c r="AO252" s="139"/>
      <c r="AP252" s="124"/>
      <c r="AQ252" s="122"/>
      <c r="AR252" s="123"/>
      <c r="AS252" s="139"/>
      <c r="AT252" s="124"/>
      <c r="AU252" s="122"/>
      <c r="AV252" s="123"/>
      <c r="AW252" s="139"/>
      <c r="AX252" s="124"/>
    </row>
    <row r="253" spans="1:50" ht="14.4" customHeight="1">
      <c r="A253" s="73">
        <f>IF(D253=0," ",RANK(D253,$D$3:$D$507,0))</f>
        <v>251</v>
      </c>
      <c r="B253" s="246">
        <v>251</v>
      </c>
      <c r="C253" s="108" t="s">
        <v>1193</v>
      </c>
      <c r="D253" s="115">
        <f>I253+M253+Q253+U253+Y253+AC253+AG253+AK253+AO253+AW253+AS253</f>
        <v>45.5</v>
      </c>
      <c r="E253" s="115">
        <f>J253+N253+R253+V253+Z253+AD253+AH253+AL253+AP253+AX253+AT253</f>
        <v>25</v>
      </c>
      <c r="F253" s="119">
        <f>COUNTA(H253,L253,P253,T253,X253,AB253,AF253,AJ253,AN253,AV253,AR253)</f>
        <v>1</v>
      </c>
      <c r="G253" s="224"/>
      <c r="H253" s="229"/>
      <c r="I253" s="226"/>
      <c r="J253" s="227"/>
      <c r="K253" s="228"/>
      <c r="L253" s="229"/>
      <c r="M253" s="226"/>
      <c r="N253" s="230"/>
      <c r="O253" s="224"/>
      <c r="P253" s="229"/>
      <c r="Q253" s="226"/>
      <c r="R253" s="227"/>
      <c r="S253" s="228"/>
      <c r="T253" s="229"/>
      <c r="U253" s="226"/>
      <c r="V253" s="230"/>
      <c r="W253" s="231">
        <f>VLOOKUP(C253,'5'!$B$50:$H$423,3,FALSE)</f>
        <v>0.13659722222222223</v>
      </c>
      <c r="X253" s="229">
        <f>VLOOKUP(C253,'5'!$B$50:$H$423,4,FALSE)</f>
        <v>58</v>
      </c>
      <c r="Y253" s="226">
        <f>VLOOKUP(X253,Баллы!$A$2:$B$101,2)+Z253/2</f>
        <v>45.5</v>
      </c>
      <c r="Z253" s="227">
        <f>VLOOKUP(C253,'5'!$B$50:$H$423,6,FALSE)</f>
        <v>25</v>
      </c>
      <c r="AA253" s="232"/>
      <c r="AB253" s="229"/>
      <c r="AC253" s="226"/>
      <c r="AD253" s="230"/>
      <c r="AE253" s="231"/>
      <c r="AF253" s="229"/>
      <c r="AG253" s="226"/>
      <c r="AH253" s="227"/>
      <c r="AI253" s="155"/>
      <c r="AJ253" s="123"/>
      <c r="AK253" s="139"/>
      <c r="AL253" s="124"/>
      <c r="AM253" s="155"/>
      <c r="AN253" s="123"/>
      <c r="AO253" s="139"/>
      <c r="AP253" s="124"/>
      <c r="AQ253" s="122"/>
      <c r="AR253" s="123"/>
      <c r="AS253" s="139"/>
      <c r="AT253" s="124"/>
      <c r="AU253" s="122"/>
      <c r="AV253" s="123"/>
      <c r="AW253" s="139"/>
      <c r="AX253" s="124"/>
    </row>
    <row r="254" spans="1:50" ht="14.4" customHeight="1">
      <c r="A254" s="73">
        <f>IF(D254=0," ",RANK(D254,$D$3:$D$507,0))</f>
        <v>251</v>
      </c>
      <c r="B254" s="246">
        <v>251</v>
      </c>
      <c r="C254" s="283" t="s">
        <v>4459</v>
      </c>
      <c r="D254" s="115">
        <f>I254+M254+Q254+U254+Y254+AC254+AG254+AK254+AO254+AW254+AS254</f>
        <v>45.5</v>
      </c>
      <c r="E254" s="115">
        <f>J254+N254+R254+V254+Z254+AD254+AH254+AL254+AP254+AX254+AT254</f>
        <v>25</v>
      </c>
      <c r="F254" s="119">
        <f>COUNTA(H254,L254,P254,T254,X254,AB254,AF254,AJ254,AN254,AV254,AR254)</f>
        <v>1</v>
      </c>
      <c r="G254" s="224"/>
      <c r="H254" s="229"/>
      <c r="I254" s="226"/>
      <c r="J254" s="227"/>
      <c r="K254" s="228"/>
      <c r="L254" s="229"/>
      <c r="M254" s="226"/>
      <c r="N254" s="230"/>
      <c r="O254" s="224"/>
      <c r="P254" s="229"/>
      <c r="Q254" s="226"/>
      <c r="R254" s="227"/>
      <c r="S254" s="228"/>
      <c r="T254" s="229"/>
      <c r="U254" s="226"/>
      <c r="V254" s="230"/>
      <c r="W254" s="231"/>
      <c r="X254" s="229"/>
      <c r="Y254" s="226"/>
      <c r="Z254" s="227"/>
      <c r="AA254" s="232"/>
      <c r="AB254" s="229"/>
      <c r="AC254" s="226"/>
      <c r="AD254" s="230"/>
      <c r="AE254" s="231"/>
      <c r="AF254" s="229"/>
      <c r="AG254" s="226"/>
      <c r="AH254" s="227"/>
      <c r="AI254" s="155"/>
      <c r="AJ254" s="123"/>
      <c r="AK254" s="139"/>
      <c r="AL254" s="124"/>
      <c r="AM254" s="155">
        <f>VLOOKUP(C254,'9'!$B$2:$H$1187,3,FALSE)</f>
        <v>0.10328703703703704</v>
      </c>
      <c r="AN254" s="123">
        <f>VLOOKUP(C254,'9'!$B$2:$H$1187,4,FALSE)</f>
        <v>58</v>
      </c>
      <c r="AO254" s="139">
        <f>VLOOKUP(AN254,Баллы!$A$2:$B$101,2)+AP254/2</f>
        <v>45.5</v>
      </c>
      <c r="AP254" s="124">
        <f>VLOOKUP(C254,'9'!$B$2:$H$1187,6,FALSE)</f>
        <v>25</v>
      </c>
      <c r="AQ254" s="122"/>
      <c r="AR254" s="123"/>
      <c r="AS254" s="139"/>
      <c r="AT254" s="124"/>
      <c r="AU254" s="122"/>
      <c r="AV254" s="123"/>
      <c r="AW254" s="139"/>
      <c r="AX254" s="124"/>
    </row>
    <row r="255" spans="1:50" ht="14.4" customHeight="1">
      <c r="A255" s="73">
        <f>IF(D255=0," ",RANK(D255,$D$3:$D$507,0))</f>
        <v>251</v>
      </c>
      <c r="B255" s="246">
        <v>253</v>
      </c>
      <c r="C255" s="283" t="s">
        <v>5091</v>
      </c>
      <c r="D255" s="115">
        <f>I255+M255+Q255+U255+Y255+AC255+AG255+AK255+AO255+AW255+AS255</f>
        <v>45.5</v>
      </c>
      <c r="E255" s="115">
        <f>J255+N255+R255+V255+Z255+AD255+AH255+AL255+AP255+AX255+AT255</f>
        <v>5</v>
      </c>
      <c r="F255" s="119">
        <f>COUNTA(H255,L255,P255,T255,X255,AB255,AF255,AJ255,AN255,AV255,AR255)</f>
        <v>1</v>
      </c>
      <c r="G255" s="224"/>
      <c r="H255" s="229"/>
      <c r="I255" s="226"/>
      <c r="J255" s="227"/>
      <c r="K255" s="228"/>
      <c r="L255" s="229"/>
      <c r="M255" s="226"/>
      <c r="N255" s="230"/>
      <c r="O255" s="224"/>
      <c r="P255" s="229"/>
      <c r="Q255" s="226"/>
      <c r="R255" s="227"/>
      <c r="S255" s="228"/>
      <c r="T255" s="229"/>
      <c r="U255" s="226"/>
      <c r="V255" s="230"/>
      <c r="W255" s="231"/>
      <c r="X255" s="229"/>
      <c r="Y255" s="226"/>
      <c r="Z255" s="227"/>
      <c r="AA255" s="232"/>
      <c r="AB255" s="229"/>
      <c r="AC255" s="226"/>
      <c r="AD255" s="230"/>
      <c r="AE255" s="231"/>
      <c r="AF255" s="229"/>
      <c r="AG255" s="226"/>
      <c r="AH255" s="227"/>
      <c r="AI255" s="155"/>
      <c r="AJ255" s="123"/>
      <c r="AK255" s="139"/>
      <c r="AL255" s="124"/>
      <c r="AM255" s="155">
        <f>VLOOKUP(C255,'9'!$B$2:$H$1187,3,FALSE)</f>
        <v>1.9386574074074073E-2</v>
      </c>
      <c r="AN255" s="123">
        <f>VLOOKUP(C255,'9'!$B$2:$H$1187,4,FALSE)</f>
        <v>48</v>
      </c>
      <c r="AO255" s="139">
        <f>VLOOKUP(AN255,Баллы!$A$2:$B$101,2)+AP255/2</f>
        <v>45.5</v>
      </c>
      <c r="AP255" s="124">
        <f>VLOOKUP(C255,'9'!$B$2:$H$1187,6,FALSE)</f>
        <v>5</v>
      </c>
      <c r="AQ255" s="122"/>
      <c r="AR255" s="123"/>
      <c r="AS255" s="139"/>
      <c r="AT255" s="124"/>
      <c r="AU255" s="122"/>
      <c r="AV255" s="123"/>
      <c r="AW255" s="139"/>
      <c r="AX255" s="124"/>
    </row>
    <row r="256" spans="1:50" ht="14.4" customHeight="1">
      <c r="A256" s="73">
        <f>IF(D256=0," ",RANK(D256,$D$3:$D$507,0))</f>
        <v>254</v>
      </c>
      <c r="B256" s="246">
        <v>254</v>
      </c>
      <c r="C256" s="162" t="s">
        <v>2283</v>
      </c>
      <c r="D256" s="115">
        <f>I256+M256+Q256+U256+Y256+AC256+AG256+AK256+AO256+AW256+AS256</f>
        <v>45</v>
      </c>
      <c r="E256" s="115">
        <f>J256+N256+R256+V256+Z256+AD256+AH256+AL256+AP256+AX256+AT256</f>
        <v>20</v>
      </c>
      <c r="F256" s="119">
        <f>COUNTA(H256,L256,P256,T256,X256,AB256,AF256,AJ256,AN256,AV256,AR256)</f>
        <v>1</v>
      </c>
      <c r="G256" s="224"/>
      <c r="H256" s="229"/>
      <c r="I256" s="226"/>
      <c r="J256" s="227"/>
      <c r="K256" s="228"/>
      <c r="L256" s="229"/>
      <c r="M256" s="226"/>
      <c r="N256" s="230"/>
      <c r="O256" s="224"/>
      <c r="P256" s="229"/>
      <c r="Q256" s="226"/>
      <c r="R256" s="227"/>
      <c r="S256" s="228">
        <f>VLOOKUP(C256,'4'!$B$2:$I$1053,3,FALSE)</f>
        <v>7.8148148148148147E-2</v>
      </c>
      <c r="T256" s="229">
        <f>VLOOKUP(C256,'4'!$B$2:$I$1053,4,FALSE)</f>
        <v>56</v>
      </c>
      <c r="U256" s="226">
        <f>VLOOKUP(T256,Баллы!$A$2:$B$101,2)+V256/2</f>
        <v>45</v>
      </c>
      <c r="V256" s="230">
        <f>VLOOKUP(C256,'4'!$B$2:$I$1053,6,FALSE)</f>
        <v>20</v>
      </c>
      <c r="W256" s="231"/>
      <c r="X256" s="229"/>
      <c r="Y256" s="226"/>
      <c r="Z256" s="227"/>
      <c r="AA256" s="232"/>
      <c r="AB256" s="229"/>
      <c r="AC256" s="226"/>
      <c r="AD256" s="230"/>
      <c r="AE256" s="231"/>
      <c r="AF256" s="229"/>
      <c r="AG256" s="226"/>
      <c r="AH256" s="227"/>
      <c r="AI256" s="155"/>
      <c r="AJ256" s="123"/>
      <c r="AK256" s="139"/>
      <c r="AL256" s="124"/>
      <c r="AM256" s="155"/>
      <c r="AN256" s="123"/>
      <c r="AO256" s="139"/>
      <c r="AP256" s="124"/>
      <c r="AQ256" s="122"/>
      <c r="AR256" s="123"/>
      <c r="AS256" s="139"/>
      <c r="AT256" s="124"/>
      <c r="AU256" s="122"/>
      <c r="AV256" s="123"/>
      <c r="AW256" s="139"/>
      <c r="AX256" s="124"/>
    </row>
    <row r="257" spans="1:50" ht="14.4" customHeight="1">
      <c r="A257" s="73">
        <f>IF(D257=0," ",RANK(D257,$D$3:$D$507,0))</f>
        <v>254</v>
      </c>
      <c r="B257" s="246">
        <v>255</v>
      </c>
      <c r="C257" s="104" t="s">
        <v>6093</v>
      </c>
      <c r="D257" s="115">
        <f>I257+M257+Q257+U257+Y257+AC257+AG257+AK257+AO257+AW257+AS257</f>
        <v>45</v>
      </c>
      <c r="E257" s="115">
        <f>J257+N257+R257+V257+Z257+AD257+AH257+AL257+AP257+AX257+AT257</f>
        <v>10</v>
      </c>
      <c r="F257" s="119">
        <f>COUNTA(H257,L257,P257,T257,X257,AB257,AF257,AJ257,AN257,AV257,AR257)</f>
        <v>1</v>
      </c>
      <c r="G257" s="224"/>
      <c r="H257" s="229"/>
      <c r="I257" s="226"/>
      <c r="J257" s="227"/>
      <c r="K257" s="228"/>
      <c r="L257" s="229"/>
      <c r="M257" s="226"/>
      <c r="N257" s="230"/>
      <c r="O257" s="224"/>
      <c r="P257" s="229"/>
      <c r="Q257" s="226"/>
      <c r="R257" s="227"/>
      <c r="S257" s="228"/>
      <c r="T257" s="229"/>
      <c r="U257" s="226"/>
      <c r="V257" s="230"/>
      <c r="W257" s="231"/>
      <c r="X257" s="229"/>
      <c r="Y257" s="226"/>
      <c r="Z257" s="227"/>
      <c r="AA257" s="232"/>
      <c r="AB257" s="229"/>
      <c r="AC257" s="226"/>
      <c r="AD257" s="230"/>
      <c r="AE257" s="231"/>
      <c r="AF257" s="229"/>
      <c r="AG257" s="226"/>
      <c r="AH257" s="227"/>
      <c r="AI257" s="155"/>
      <c r="AJ257" s="123"/>
      <c r="AK257" s="139"/>
      <c r="AL257" s="124"/>
      <c r="AM257" s="155"/>
      <c r="AN257" s="123"/>
      <c r="AO257" s="139"/>
      <c r="AP257" s="124"/>
      <c r="AQ257" s="122">
        <f>VLOOKUP(C257,'10'!$B$8:$H$232,3,FALSE)</f>
        <v>4.9421296296296297E-2</v>
      </c>
      <c r="AR257" s="123">
        <f>VLOOKUP(C257,'10'!$B$8:$H$232,4,FALSE)</f>
        <v>51</v>
      </c>
      <c r="AS257" s="139">
        <f>VLOOKUP(AR257,Баллы!$A$2:$B$101,2)+AT257/2</f>
        <v>45</v>
      </c>
      <c r="AT257" s="124">
        <f>VLOOKUP(C257,'10'!$B$8:$H$232,6,FALSE)</f>
        <v>10</v>
      </c>
      <c r="AU257" s="122"/>
      <c r="AV257" s="123"/>
      <c r="AW257" s="139"/>
      <c r="AX257" s="124"/>
    </row>
    <row r="258" spans="1:50" ht="14.4" customHeight="1">
      <c r="A258" s="73">
        <f>IF(D258=0," ",RANK(D258,$D$3:$D$507,0))</f>
        <v>256</v>
      </c>
      <c r="B258" s="246">
        <v>256</v>
      </c>
      <c r="C258" s="162" t="s">
        <v>2325</v>
      </c>
      <c r="D258" s="115">
        <f>I258+M258+Q258+U258+Y258+AC258+AG258+AK258+AO258+AW258+AS258</f>
        <v>44.5</v>
      </c>
      <c r="E258" s="115">
        <f>J258+N258+R258+V258+Z258+AD258+AH258+AL258+AP258+AX258+AT258</f>
        <v>45</v>
      </c>
      <c r="F258" s="119">
        <f>COUNTA(H258,L258,P258,T258,X258,AB258,AF258,AJ258,AN258,AV258,AR258)</f>
        <v>2</v>
      </c>
      <c r="G258" s="224"/>
      <c r="H258" s="229"/>
      <c r="I258" s="226"/>
      <c r="J258" s="227"/>
      <c r="K258" s="228"/>
      <c r="L258" s="229"/>
      <c r="M258" s="226"/>
      <c r="N258" s="230"/>
      <c r="O258" s="224"/>
      <c r="P258" s="229"/>
      <c r="Q258" s="226"/>
      <c r="R258" s="227"/>
      <c r="S258" s="228">
        <f>VLOOKUP(C258,'4'!$B$2:$I$1053,3,FALSE)</f>
        <v>9.3240740740740735E-2</v>
      </c>
      <c r="T258" s="229">
        <f>VLOOKUP(C258,'4'!$B$2:$I$1053,4,FALSE)</f>
        <v>109</v>
      </c>
      <c r="U258" s="226">
        <f>VLOOKUP(T258,Баллы!$A$2:$B$101,2)+V258/2</f>
        <v>11</v>
      </c>
      <c r="V258" s="230">
        <f>VLOOKUP(C258,'4'!$B$2:$I$1053,6,FALSE)</f>
        <v>20</v>
      </c>
      <c r="W258" s="231"/>
      <c r="X258" s="229"/>
      <c r="Y258" s="226"/>
      <c r="Z258" s="227"/>
      <c r="AA258" s="232"/>
      <c r="AB258" s="229"/>
      <c r="AC258" s="226"/>
      <c r="AD258" s="230"/>
      <c r="AE258" s="231"/>
      <c r="AF258" s="229"/>
      <c r="AG258" s="226"/>
      <c r="AH258" s="227"/>
      <c r="AI258" s="155"/>
      <c r="AJ258" s="123"/>
      <c r="AK258" s="139"/>
      <c r="AL258" s="124"/>
      <c r="AM258" s="155">
        <f>VLOOKUP(C258,'9'!$B$2:$H$1187,3,FALSE)</f>
        <v>0.10778935185185186</v>
      </c>
      <c r="AN258" s="123">
        <f>VLOOKUP(C258,'9'!$B$2:$H$1187,4,FALSE)</f>
        <v>70</v>
      </c>
      <c r="AO258" s="139">
        <f>VLOOKUP(AN258,Баллы!$A$2:$B$101,2)+AP258/2</f>
        <v>33.5</v>
      </c>
      <c r="AP258" s="124">
        <f>VLOOKUP(C258,'9'!$B$2:$H$1187,6,FALSE)</f>
        <v>25</v>
      </c>
      <c r="AQ258" s="122"/>
      <c r="AR258" s="123"/>
      <c r="AS258" s="139"/>
      <c r="AT258" s="124"/>
      <c r="AU258" s="122"/>
      <c r="AV258" s="123"/>
      <c r="AW258" s="139"/>
      <c r="AX258" s="124"/>
    </row>
    <row r="259" spans="1:50" ht="14.4" customHeight="1">
      <c r="A259" s="73">
        <f>IF(D259=0," ",RANK(D259,$D$3:$D$507,0))</f>
        <v>256</v>
      </c>
      <c r="B259" s="246">
        <v>257</v>
      </c>
      <c r="C259" s="104" t="s">
        <v>6181</v>
      </c>
      <c r="D259" s="115">
        <f>I259+M259+Q259+U259+Y259+AC259+AG259+AK259+AO259+AW259+AS259</f>
        <v>44.5</v>
      </c>
      <c r="E259" s="115">
        <f>J259+N259+R259+V259+Z259+AD259+AH259+AL259+AP259+AX259+AT259</f>
        <v>31</v>
      </c>
      <c r="F259" s="119">
        <f>COUNTA(H259,L259,P259,T259,X259,AB259,AF259,AJ259,AN259,AV259,AR259)</f>
        <v>1</v>
      </c>
      <c r="G259" s="224"/>
      <c r="H259" s="229"/>
      <c r="I259" s="226"/>
      <c r="J259" s="227"/>
      <c r="K259" s="228"/>
      <c r="L259" s="229"/>
      <c r="M259" s="226"/>
      <c r="N259" s="230"/>
      <c r="O259" s="224"/>
      <c r="P259" s="229"/>
      <c r="Q259" s="226"/>
      <c r="R259" s="227"/>
      <c r="S259" s="228"/>
      <c r="T259" s="229"/>
      <c r="U259" s="226"/>
      <c r="V259" s="230"/>
      <c r="W259" s="231"/>
      <c r="X259" s="229"/>
      <c r="Y259" s="226"/>
      <c r="Z259" s="227"/>
      <c r="AA259" s="232"/>
      <c r="AB259" s="229"/>
      <c r="AC259" s="226"/>
      <c r="AD259" s="230"/>
      <c r="AE259" s="231"/>
      <c r="AF259" s="229"/>
      <c r="AG259" s="226"/>
      <c r="AH259" s="227"/>
      <c r="AI259" s="155"/>
      <c r="AJ259" s="123"/>
      <c r="AK259" s="139"/>
      <c r="AL259" s="124"/>
      <c r="AM259" s="155"/>
      <c r="AN259" s="123"/>
      <c r="AO259" s="139"/>
      <c r="AP259" s="124"/>
      <c r="AQ259" s="122"/>
      <c r="AR259" s="123"/>
      <c r="AS259" s="139"/>
      <c r="AT259" s="124"/>
      <c r="AU259" s="122">
        <f>VLOOKUP(C259,'11'!$B$9:$H$521,3,FALSE)</f>
        <v>0.1529513888888889</v>
      </c>
      <c r="AV259" s="123">
        <f>VLOOKUP(C259,'11'!$B$9:$H$521,4,FALSE)</f>
        <v>62</v>
      </c>
      <c r="AW259" s="139">
        <f>VLOOKUP(AV259,Баллы!$A$2:$B$101,2)+AX259/2</f>
        <v>44.5</v>
      </c>
      <c r="AX259" s="124">
        <f>VLOOKUP(C259,'11'!$B$9:$H$521,6,FALSE)</f>
        <v>31</v>
      </c>
    </row>
    <row r="260" spans="1:50" ht="14.4" customHeight="1">
      <c r="A260" s="73">
        <f>IF(D260=0," ",RANK(D260,$D$3:$D$507,0))</f>
        <v>256</v>
      </c>
      <c r="B260" s="246">
        <v>258</v>
      </c>
      <c r="C260" s="104" t="s">
        <v>299</v>
      </c>
      <c r="D260" s="115">
        <f>I260+M260+Q260+U260+Y260+AC260+AG260+AK260+AO260+AW260+AS260</f>
        <v>44.5</v>
      </c>
      <c r="E260" s="115">
        <f>J260+N260+R260+V260+Z260+AD260+AH260+AL260+AP260+AX260+AT260</f>
        <v>15</v>
      </c>
      <c r="F260" s="119">
        <f>COUNTA(H260,L260,P260,T260,X260,AB260,AF260,AJ260,AN260,AV260,AR260)</f>
        <v>1</v>
      </c>
      <c r="G260" s="224"/>
      <c r="H260" s="229"/>
      <c r="I260" s="226"/>
      <c r="J260" s="227"/>
      <c r="K260" s="228"/>
      <c r="L260" s="229"/>
      <c r="M260" s="226"/>
      <c r="N260" s="230"/>
      <c r="O260" s="224"/>
      <c r="P260" s="229"/>
      <c r="Q260" s="226"/>
      <c r="R260" s="227"/>
      <c r="S260" s="228"/>
      <c r="T260" s="229"/>
      <c r="U260" s="226"/>
      <c r="V260" s="230"/>
      <c r="W260" s="231"/>
      <c r="X260" s="229"/>
      <c r="Y260" s="226"/>
      <c r="Z260" s="227"/>
      <c r="AA260" s="232"/>
      <c r="AB260" s="229"/>
      <c r="AC260" s="226"/>
      <c r="AD260" s="230"/>
      <c r="AE260" s="231"/>
      <c r="AF260" s="229"/>
      <c r="AG260" s="226"/>
      <c r="AH260" s="227"/>
      <c r="AI260" s="155"/>
      <c r="AJ260" s="123"/>
      <c r="AK260" s="139"/>
      <c r="AL260" s="124"/>
      <c r="AM260" s="155"/>
      <c r="AN260" s="123"/>
      <c r="AO260" s="139"/>
      <c r="AP260" s="124"/>
      <c r="AQ260" s="122"/>
      <c r="AR260" s="123"/>
      <c r="AS260" s="139"/>
      <c r="AT260" s="124"/>
      <c r="AU260" s="122">
        <f>VLOOKUP(C260,'11'!$B$9:$H$521,3,FALSE)</f>
        <v>6.2395833333333331E-2</v>
      </c>
      <c r="AV260" s="123">
        <f>VLOOKUP(C260,'11'!$B$9:$H$521,4,FALSE)</f>
        <v>54</v>
      </c>
      <c r="AW260" s="139">
        <f>VLOOKUP(AV260,Баллы!$A$2:$B$101,2)+AX260/2</f>
        <v>44.5</v>
      </c>
      <c r="AX260" s="124">
        <f>VLOOKUP(C260,'11'!$B$9:$H$521,6,FALSE)</f>
        <v>15</v>
      </c>
    </row>
    <row r="261" spans="1:50" ht="14.4" customHeight="1">
      <c r="A261" s="73">
        <f>IF(D261=0," ",RANK(D261,$D$3:$D$507,0))</f>
        <v>259</v>
      </c>
      <c r="B261" s="246">
        <v>259</v>
      </c>
      <c r="C261" s="162" t="s">
        <v>2386</v>
      </c>
      <c r="D261" s="115">
        <f>I261+M261+Q261+U261+Y261+AC261+AG261+AK261+AO261+AW261+AS261</f>
        <v>44</v>
      </c>
      <c r="E261" s="115">
        <f>J261+N261+R261+V261+Z261+AD261+AH261+AL261+AP261+AX261+AT261</f>
        <v>20</v>
      </c>
      <c r="F261" s="119">
        <f>COUNTA(H261,L261,P261,T261,X261,AB261,AF261,AJ261,AN261,AV261,AR261)</f>
        <v>2</v>
      </c>
      <c r="G261" s="224"/>
      <c r="H261" s="229"/>
      <c r="I261" s="226"/>
      <c r="J261" s="227"/>
      <c r="K261" s="228"/>
      <c r="L261" s="229"/>
      <c r="M261" s="226"/>
      <c r="N261" s="230"/>
      <c r="O261" s="224"/>
      <c r="P261" s="229"/>
      <c r="Q261" s="226"/>
      <c r="R261" s="227"/>
      <c r="S261" s="228">
        <f>VLOOKUP(C261,'4'!$B$2:$I$1053,3,FALSE)</f>
        <v>3.7210648148148145E-2</v>
      </c>
      <c r="T261" s="229">
        <f>VLOOKUP(C261,'4'!$B$2:$I$1053,4,FALSE)</f>
        <v>76</v>
      </c>
      <c r="U261" s="226">
        <f>VLOOKUP(T261,Баллы!$A$2:$B$101,2)+V261/2</f>
        <v>20</v>
      </c>
      <c r="V261" s="230">
        <f>VLOOKUP(C261,'4'!$B$2:$I$1053,6,FALSE)</f>
        <v>10</v>
      </c>
      <c r="W261" s="231"/>
      <c r="X261" s="229"/>
      <c r="Y261" s="226"/>
      <c r="Z261" s="227"/>
      <c r="AA261" s="232"/>
      <c r="AB261" s="229"/>
      <c r="AC261" s="226"/>
      <c r="AD261" s="230"/>
      <c r="AE261" s="231"/>
      <c r="AF261" s="229"/>
      <c r="AG261" s="226"/>
      <c r="AH261" s="227"/>
      <c r="AI261" s="155"/>
      <c r="AJ261" s="123"/>
      <c r="AK261" s="139"/>
      <c r="AL261" s="124"/>
      <c r="AM261" s="155">
        <f>VLOOKUP(C261,'9'!$B$2:$H$1187,3,FALSE)</f>
        <v>3.6712962962962961E-2</v>
      </c>
      <c r="AN261" s="123">
        <f>VLOOKUP(C261,'9'!$B$2:$H$1187,4,FALSE)</f>
        <v>72</v>
      </c>
      <c r="AO261" s="139">
        <f>VLOOKUP(AN261,Баллы!$A$2:$B$101,2)+AP261/2</f>
        <v>24</v>
      </c>
      <c r="AP261" s="124">
        <f>VLOOKUP(C261,'9'!$B$2:$H$1187,6,FALSE)</f>
        <v>10</v>
      </c>
      <c r="AQ261" s="122"/>
      <c r="AR261" s="123"/>
      <c r="AS261" s="139"/>
      <c r="AT261" s="124"/>
      <c r="AU261" s="122"/>
      <c r="AV261" s="123"/>
      <c r="AW261" s="139"/>
      <c r="AX261" s="124"/>
    </row>
    <row r="262" spans="1:50" ht="14.4" customHeight="1">
      <c r="A262" s="73">
        <f>IF(D262=0," ",RANK(D262,$D$3:$D$507,0))</f>
        <v>259</v>
      </c>
      <c r="B262" s="246">
        <v>260</v>
      </c>
      <c r="C262" s="162" t="s">
        <v>390</v>
      </c>
      <c r="D262" s="115">
        <f>I262+M262+Q262+U262+Y262+AC262+AG262+AK262+AO262+AW262+AS262</f>
        <v>44</v>
      </c>
      <c r="E262" s="115">
        <f>J262+N262+R262+V262+Z262+AD262+AH262+AL262+AP262+AX262+AT262</f>
        <v>10</v>
      </c>
      <c r="F262" s="119">
        <f>COUNTA(H262,L262,P262,T262,X262,AB262,AF262,AJ262,AN262,AV262,AR262)</f>
        <v>1</v>
      </c>
      <c r="G262" s="224"/>
      <c r="H262" s="229"/>
      <c r="I262" s="226"/>
      <c r="J262" s="227"/>
      <c r="K262" s="228"/>
      <c r="L262" s="229"/>
      <c r="M262" s="226"/>
      <c r="N262" s="230"/>
      <c r="O262" s="224"/>
      <c r="P262" s="229"/>
      <c r="Q262" s="226"/>
      <c r="R262" s="227"/>
      <c r="S262" s="228">
        <f>VLOOKUP(C262,'4'!$B$2:$I$1053,3,FALSE)</f>
        <v>3.5844907407407409E-2</v>
      </c>
      <c r="T262" s="229">
        <f>VLOOKUP(C262,'4'!$B$2:$I$1053,4,FALSE)</f>
        <v>52</v>
      </c>
      <c r="U262" s="226">
        <f>VLOOKUP(T262,Баллы!$A$2:$B$101,2)+V262/2</f>
        <v>44</v>
      </c>
      <c r="V262" s="230">
        <f>VLOOKUP(C262,'4'!$B$2:$I$1053,6,FALSE)</f>
        <v>10</v>
      </c>
      <c r="W262" s="231"/>
      <c r="X262" s="229"/>
      <c r="Y262" s="226"/>
      <c r="Z262" s="227"/>
      <c r="AA262" s="232"/>
      <c r="AB262" s="229"/>
      <c r="AC262" s="226"/>
      <c r="AD262" s="230"/>
      <c r="AE262" s="231"/>
      <c r="AF262" s="229"/>
      <c r="AG262" s="226"/>
      <c r="AH262" s="227"/>
      <c r="AI262" s="155"/>
      <c r="AJ262" s="123"/>
      <c r="AK262" s="139"/>
      <c r="AL262" s="124"/>
      <c r="AM262" s="155"/>
      <c r="AN262" s="123"/>
      <c r="AO262" s="139"/>
      <c r="AP262" s="124"/>
      <c r="AQ262" s="122"/>
      <c r="AR262" s="123"/>
      <c r="AS262" s="139"/>
      <c r="AT262" s="124"/>
      <c r="AU262" s="122"/>
      <c r="AV262" s="123"/>
      <c r="AW262" s="139"/>
      <c r="AX262" s="124"/>
    </row>
    <row r="263" spans="1:50" ht="14.4" customHeight="1">
      <c r="A263" s="73">
        <f>IF(D263=0," ",RANK(D263,$D$3:$D$507,0))</f>
        <v>259</v>
      </c>
      <c r="B263" s="246">
        <v>260</v>
      </c>
      <c r="C263" s="104" t="s">
        <v>6165</v>
      </c>
      <c r="D263" s="115">
        <f>I263+M263+Q263+U263+Y263+AC263+AG263+AK263+AO263+AW263+AS263</f>
        <v>44</v>
      </c>
      <c r="E263" s="115">
        <f>J263+N263+R263+V263+Z263+AD263+AH263+AL263+AP263+AX263+AT263</f>
        <v>10</v>
      </c>
      <c r="F263" s="119">
        <f>COUNTA(H263,L263,P263,T263,X263,AB263,AF263,AJ263,AN263,AV263,AR263)</f>
        <v>1</v>
      </c>
      <c r="G263" s="224"/>
      <c r="H263" s="229"/>
      <c r="I263" s="226"/>
      <c r="J263" s="227"/>
      <c r="K263" s="228"/>
      <c r="L263" s="229"/>
      <c r="M263" s="226"/>
      <c r="N263" s="230"/>
      <c r="O263" s="224"/>
      <c r="P263" s="229"/>
      <c r="Q263" s="226"/>
      <c r="R263" s="227"/>
      <c r="S263" s="228"/>
      <c r="T263" s="229"/>
      <c r="U263" s="226"/>
      <c r="V263" s="230"/>
      <c r="W263" s="231"/>
      <c r="X263" s="229"/>
      <c r="Y263" s="226"/>
      <c r="Z263" s="227"/>
      <c r="AA263" s="232"/>
      <c r="AB263" s="229"/>
      <c r="AC263" s="226"/>
      <c r="AD263" s="230"/>
      <c r="AE263" s="231"/>
      <c r="AF263" s="229"/>
      <c r="AG263" s="226"/>
      <c r="AH263" s="227"/>
      <c r="AI263" s="155"/>
      <c r="AJ263" s="123"/>
      <c r="AK263" s="139"/>
      <c r="AL263" s="124"/>
      <c r="AM263" s="155"/>
      <c r="AN263" s="123"/>
      <c r="AO263" s="139"/>
      <c r="AP263" s="124"/>
      <c r="AQ263" s="122">
        <f>VLOOKUP(C263,'10'!$B$8:$H$232,3,FALSE)</f>
        <v>4.9502314814814811E-2</v>
      </c>
      <c r="AR263" s="123">
        <f>VLOOKUP(C263,'10'!$B$8:$H$232,4,FALSE)</f>
        <v>52</v>
      </c>
      <c r="AS263" s="139">
        <f>VLOOKUP(AR263,Баллы!$A$2:$B$101,2)+AT263/2</f>
        <v>44</v>
      </c>
      <c r="AT263" s="124">
        <f>VLOOKUP(C263,'10'!$B$8:$H$232,6,FALSE)</f>
        <v>10</v>
      </c>
      <c r="AU263" s="122"/>
      <c r="AV263" s="123"/>
      <c r="AW263" s="139"/>
      <c r="AX263" s="124"/>
    </row>
    <row r="264" spans="1:50" ht="14.4" customHeight="1">
      <c r="A264" s="73">
        <f>IF(D264=0," ",RANK(D264,$D$3:$D$507,0))</f>
        <v>262</v>
      </c>
      <c r="B264" s="246">
        <v>262</v>
      </c>
      <c r="C264" s="283" t="s">
        <v>4460</v>
      </c>
      <c r="D264" s="115">
        <f>I264+M264+Q264+U264+Y264+AC264+AG264+AK264+AO264+AW264+AS264</f>
        <v>43.5</v>
      </c>
      <c r="E264" s="115">
        <f>J264+N264+R264+V264+Z264+AD264+AH264+AL264+AP264+AX264+AT264</f>
        <v>25</v>
      </c>
      <c r="F264" s="119">
        <f>COUNTA(H264,L264,P264,T264,X264,AB264,AF264,AJ264,AN264,AV264,AR264)</f>
        <v>1</v>
      </c>
      <c r="G264" s="224"/>
      <c r="H264" s="229"/>
      <c r="I264" s="226"/>
      <c r="J264" s="227"/>
      <c r="K264" s="228"/>
      <c r="L264" s="229"/>
      <c r="M264" s="226"/>
      <c r="N264" s="230"/>
      <c r="O264" s="224"/>
      <c r="P264" s="229"/>
      <c r="Q264" s="226"/>
      <c r="R264" s="227"/>
      <c r="S264" s="228"/>
      <c r="T264" s="229"/>
      <c r="U264" s="226"/>
      <c r="V264" s="230"/>
      <c r="W264" s="231"/>
      <c r="X264" s="229"/>
      <c r="Y264" s="226"/>
      <c r="Z264" s="227"/>
      <c r="AA264" s="232"/>
      <c r="AB264" s="229"/>
      <c r="AC264" s="226"/>
      <c r="AD264" s="230"/>
      <c r="AE264" s="231"/>
      <c r="AF264" s="229"/>
      <c r="AG264" s="226"/>
      <c r="AH264" s="227"/>
      <c r="AI264" s="155"/>
      <c r="AJ264" s="123"/>
      <c r="AK264" s="139"/>
      <c r="AL264" s="124"/>
      <c r="AM264" s="155">
        <f>VLOOKUP(C264,'9'!$B$2:$H$1187,3,FALSE)</f>
        <v>0.10357638888888888</v>
      </c>
      <c r="AN264" s="123">
        <f>VLOOKUP(C264,'9'!$B$2:$H$1187,4,FALSE)</f>
        <v>60</v>
      </c>
      <c r="AO264" s="139">
        <f>VLOOKUP(AN264,Баллы!$A$2:$B$101,2)+AP264/2</f>
        <v>43.5</v>
      </c>
      <c r="AP264" s="124">
        <f>VLOOKUP(C264,'9'!$B$2:$H$1187,6,FALSE)</f>
        <v>25</v>
      </c>
      <c r="AQ264" s="122"/>
      <c r="AR264" s="123"/>
      <c r="AS264" s="139"/>
      <c r="AT264" s="124"/>
      <c r="AU264" s="122"/>
      <c r="AV264" s="123"/>
      <c r="AW264" s="139"/>
      <c r="AX264" s="124"/>
    </row>
    <row r="265" spans="1:50" ht="14.4" customHeight="1">
      <c r="A265" s="73">
        <f>IF(D265=0," ",RANK(D265,$D$3:$D$507,0))</f>
        <v>263</v>
      </c>
      <c r="B265" s="246">
        <v>263</v>
      </c>
      <c r="C265" s="162" t="s">
        <v>2270</v>
      </c>
      <c r="D265" s="115">
        <f>I265+M265+Q265+U265+Y265+AC265+AG265+AK265+AO265+AW265+AS265</f>
        <v>43</v>
      </c>
      <c r="E265" s="115">
        <f>J265+N265+R265+V265+Z265+AD265+AH265+AL265+AP265+AX265+AT265</f>
        <v>20</v>
      </c>
      <c r="F265" s="119">
        <f>COUNTA(H265,L265,P265,T265,X265,AB265,AF265,AJ265,AN265,AV265,AR265)</f>
        <v>1</v>
      </c>
      <c r="G265" s="224"/>
      <c r="H265" s="229"/>
      <c r="I265" s="226"/>
      <c r="J265" s="227"/>
      <c r="K265" s="228"/>
      <c r="L265" s="229"/>
      <c r="M265" s="226"/>
      <c r="N265" s="230"/>
      <c r="O265" s="224"/>
      <c r="P265" s="229"/>
      <c r="Q265" s="226"/>
      <c r="R265" s="227"/>
      <c r="S265" s="228">
        <f>VLOOKUP(C265,'4'!$B$2:$I$1053,3,FALSE)</f>
        <v>7.8923611111111111E-2</v>
      </c>
      <c r="T265" s="229">
        <f>VLOOKUP(C265,'4'!$B$2:$I$1053,4,FALSE)</f>
        <v>58</v>
      </c>
      <c r="U265" s="226">
        <f>VLOOKUP(T265,Баллы!$A$2:$B$101,2)+V265/2</f>
        <v>43</v>
      </c>
      <c r="V265" s="230">
        <f>VLOOKUP(C265,'4'!$B$2:$I$1053,6,FALSE)</f>
        <v>20</v>
      </c>
      <c r="W265" s="231"/>
      <c r="X265" s="229"/>
      <c r="Y265" s="226"/>
      <c r="Z265" s="227"/>
      <c r="AA265" s="232"/>
      <c r="AB265" s="229"/>
      <c r="AC265" s="226"/>
      <c r="AD265" s="230"/>
      <c r="AE265" s="231"/>
      <c r="AF265" s="229"/>
      <c r="AG265" s="226"/>
      <c r="AH265" s="227"/>
      <c r="AI265" s="155"/>
      <c r="AJ265" s="123"/>
      <c r="AK265" s="139"/>
      <c r="AL265" s="124"/>
      <c r="AM265" s="155"/>
      <c r="AN265" s="123"/>
      <c r="AO265" s="139"/>
      <c r="AP265" s="124"/>
      <c r="AQ265" s="122"/>
      <c r="AR265" s="123"/>
      <c r="AS265" s="139"/>
      <c r="AT265" s="124"/>
      <c r="AU265" s="122"/>
      <c r="AV265" s="123"/>
      <c r="AW265" s="139"/>
      <c r="AX265" s="124"/>
    </row>
    <row r="266" spans="1:50" ht="14.4" customHeight="1">
      <c r="A266" s="73">
        <f>IF(D266=0," ",RANK(D266,$D$3:$D$507,0))</f>
        <v>263</v>
      </c>
      <c r="B266" s="246">
        <v>264</v>
      </c>
      <c r="C266" s="162" t="s">
        <v>1828</v>
      </c>
      <c r="D266" s="115">
        <f>I266+M266+Q266+U266+Y266+AC266+AG266+AK266+AO266+AW266+AS266</f>
        <v>43</v>
      </c>
      <c r="E266" s="115">
        <f>J266+N266+R266+V266+Z266+AD266+AH266+AL266+AP266+AX266+AT266</f>
        <v>10</v>
      </c>
      <c r="F266" s="119">
        <f>COUNTA(H266,L266,P266,T266,X266,AB266,AF266,AJ266,AN266,AV266,AR266)</f>
        <v>1</v>
      </c>
      <c r="G266" s="224"/>
      <c r="H266" s="229"/>
      <c r="I266" s="226"/>
      <c r="J266" s="227"/>
      <c r="K266" s="228"/>
      <c r="L266" s="229"/>
      <c r="M266" s="226"/>
      <c r="N266" s="230"/>
      <c r="O266" s="224"/>
      <c r="P266" s="229"/>
      <c r="Q266" s="226"/>
      <c r="R266" s="227"/>
      <c r="S266" s="228">
        <f>VLOOKUP(C266,'4'!$B$2:$I$1053,3,FALSE)</f>
        <v>3.5868055555555556E-2</v>
      </c>
      <c r="T266" s="229">
        <f>VLOOKUP(C266,'4'!$B$2:$I$1053,4,FALSE)</f>
        <v>53</v>
      </c>
      <c r="U266" s="226">
        <f>VLOOKUP(T266,Баллы!$A$2:$B$101,2)+V266/2</f>
        <v>43</v>
      </c>
      <c r="V266" s="230">
        <f>VLOOKUP(C266,'4'!$B$2:$I$1053,6,FALSE)</f>
        <v>10</v>
      </c>
      <c r="W266" s="231"/>
      <c r="X266" s="229"/>
      <c r="Y266" s="226"/>
      <c r="Z266" s="227"/>
      <c r="AA266" s="232"/>
      <c r="AB266" s="229"/>
      <c r="AC266" s="226"/>
      <c r="AD266" s="230"/>
      <c r="AE266" s="231"/>
      <c r="AF266" s="229"/>
      <c r="AG266" s="226"/>
      <c r="AH266" s="227"/>
      <c r="AI266" s="155"/>
      <c r="AJ266" s="123"/>
      <c r="AK266" s="139"/>
      <c r="AL266" s="124"/>
      <c r="AM266" s="155"/>
      <c r="AN266" s="123"/>
      <c r="AO266" s="139"/>
      <c r="AP266" s="124"/>
      <c r="AQ266" s="122"/>
      <c r="AR266" s="123"/>
      <c r="AS266" s="139"/>
      <c r="AT266" s="124"/>
      <c r="AU266" s="122"/>
      <c r="AV266" s="123"/>
      <c r="AW266" s="139"/>
      <c r="AX266" s="124"/>
    </row>
    <row r="267" spans="1:50" ht="14.4" customHeight="1">
      <c r="A267" s="73">
        <f>IF(D267=0," ",RANK(D267,$D$3:$D$507,0))</f>
        <v>265</v>
      </c>
      <c r="B267" s="246">
        <v>265</v>
      </c>
      <c r="C267" s="260" t="s">
        <v>2689</v>
      </c>
      <c r="D267" s="115">
        <f>I267+M267+Q267+U267+Y267+AC267+AG267+AK267+AO267+AW267+AS267</f>
        <v>41.5</v>
      </c>
      <c r="E267" s="115">
        <f>J267+N267+R267+V267+Z267+AD267+AH267+AL267+AP267+AX267+AT267</f>
        <v>5</v>
      </c>
      <c r="F267" s="119">
        <f>COUNTA(H267,L267,P267,T267,X267,AB267,AF267,AJ267,AN267,AV267,AR267)</f>
        <v>1</v>
      </c>
      <c r="G267" s="224"/>
      <c r="H267" s="229"/>
      <c r="I267" s="226"/>
      <c r="J267" s="227"/>
      <c r="K267" s="228">
        <f>VLOOKUP(C267,'2'!$B$101:$H$575,3,FALSE)</f>
        <v>2.2615740740740742E-2</v>
      </c>
      <c r="L267" s="229">
        <f>VLOOKUP(C267,'2'!$B$101:$H$575,4,FALSE)</f>
        <v>52</v>
      </c>
      <c r="M267" s="226">
        <f>VLOOKUP(L267,Баллы!$A$2:$B$101,2)+N267/2</f>
        <v>41.5</v>
      </c>
      <c r="N267" s="230">
        <f>VLOOKUP(C267,'2'!$B$101:$H$575,6,FALSE)</f>
        <v>5</v>
      </c>
      <c r="O267" s="224"/>
      <c r="P267" s="229"/>
      <c r="Q267" s="226"/>
      <c r="R267" s="227"/>
      <c r="S267" s="228"/>
      <c r="T267" s="229"/>
      <c r="U267" s="226"/>
      <c r="V267" s="230"/>
      <c r="W267" s="231"/>
      <c r="X267" s="229"/>
      <c r="Y267" s="226"/>
      <c r="Z267" s="227"/>
      <c r="AA267" s="232"/>
      <c r="AB267" s="229"/>
      <c r="AC267" s="226"/>
      <c r="AD267" s="230"/>
      <c r="AE267" s="231"/>
      <c r="AF267" s="229"/>
      <c r="AG267" s="226"/>
      <c r="AH267" s="227"/>
      <c r="AI267" s="155"/>
      <c r="AJ267" s="123"/>
      <c r="AK267" s="139"/>
      <c r="AL267" s="124"/>
      <c r="AM267" s="155"/>
      <c r="AN267" s="123"/>
      <c r="AO267" s="139"/>
      <c r="AP267" s="124"/>
      <c r="AQ267" s="122"/>
      <c r="AR267" s="123"/>
      <c r="AS267" s="139"/>
      <c r="AT267" s="124"/>
      <c r="AU267" s="122"/>
      <c r="AV267" s="123"/>
      <c r="AW267" s="139"/>
      <c r="AX267" s="124"/>
    </row>
    <row r="268" spans="1:50" ht="14.4" customHeight="1">
      <c r="A268" s="73">
        <f>IF(D268=0," ",RANK(D268,$D$3:$D$507,0))</f>
        <v>265</v>
      </c>
      <c r="B268" s="246">
        <v>265</v>
      </c>
      <c r="C268" s="283" t="s">
        <v>5097</v>
      </c>
      <c r="D268" s="115">
        <f>I268+M268+Q268+U268+Y268+AC268+AG268+AK268+AO268+AW268+AS268</f>
        <v>41.5</v>
      </c>
      <c r="E268" s="115">
        <f>J268+N268+R268+V268+Z268+AD268+AH268+AL268+AP268+AX268+AT268</f>
        <v>5</v>
      </c>
      <c r="F268" s="119">
        <f>COUNTA(H268,L268,P268,T268,X268,AB268,AF268,AJ268,AN268,AV268,AR268)</f>
        <v>1</v>
      </c>
      <c r="G268" s="224"/>
      <c r="H268" s="229"/>
      <c r="I268" s="226"/>
      <c r="J268" s="227"/>
      <c r="K268" s="228"/>
      <c r="L268" s="229"/>
      <c r="M268" s="226"/>
      <c r="N268" s="230"/>
      <c r="O268" s="224"/>
      <c r="P268" s="229"/>
      <c r="Q268" s="226"/>
      <c r="R268" s="227"/>
      <c r="S268" s="228"/>
      <c r="T268" s="229"/>
      <c r="U268" s="226"/>
      <c r="V268" s="230"/>
      <c r="W268" s="231"/>
      <c r="X268" s="229"/>
      <c r="Y268" s="226"/>
      <c r="Z268" s="227"/>
      <c r="AA268" s="232"/>
      <c r="AB268" s="229"/>
      <c r="AC268" s="226"/>
      <c r="AD268" s="230"/>
      <c r="AE268" s="231"/>
      <c r="AF268" s="229"/>
      <c r="AG268" s="226"/>
      <c r="AH268" s="227"/>
      <c r="AI268" s="155"/>
      <c r="AJ268" s="123"/>
      <c r="AK268" s="139"/>
      <c r="AL268" s="124"/>
      <c r="AM268" s="155">
        <f>VLOOKUP(C268,'9'!$B$2:$H$1187,3,FALSE)</f>
        <v>1.9467592592592592E-2</v>
      </c>
      <c r="AN268" s="123">
        <f>VLOOKUP(C268,'9'!$B$2:$H$1187,4,FALSE)</f>
        <v>52</v>
      </c>
      <c r="AO268" s="139">
        <f>VLOOKUP(AN268,Баллы!$A$2:$B$101,2)+AP268/2</f>
        <v>41.5</v>
      </c>
      <c r="AP268" s="124">
        <f>VLOOKUP(C268,'9'!$B$2:$H$1187,6,FALSE)</f>
        <v>5</v>
      </c>
      <c r="AQ268" s="122"/>
      <c r="AR268" s="123"/>
      <c r="AS268" s="139"/>
      <c r="AT268" s="124"/>
      <c r="AU268" s="122"/>
      <c r="AV268" s="123"/>
      <c r="AW268" s="139"/>
      <c r="AX268" s="124"/>
    </row>
    <row r="269" spans="1:50" ht="14.4" customHeight="1">
      <c r="A269" s="73">
        <f>IF(D269=0," ",RANK(D269,$D$3:$D$507,0))</f>
        <v>267</v>
      </c>
      <c r="B269" s="246">
        <v>267</v>
      </c>
      <c r="C269" s="283" t="s">
        <v>4609</v>
      </c>
      <c r="D269" s="115">
        <f>I269+M269+Q269+U269+Y269+AC269+AG269+AK269+AO269+AW269+AS269</f>
        <v>41</v>
      </c>
      <c r="E269" s="115">
        <f>J269+N269+R269+V269+Z269+AD269+AH269+AL269+AP269+AX269+AT269</f>
        <v>10</v>
      </c>
      <c r="F269" s="119">
        <f>COUNTA(H269,L269,P269,T269,X269,AB269,AF269,AJ269,AN269,AV269,AR269)</f>
        <v>1</v>
      </c>
      <c r="G269" s="224"/>
      <c r="H269" s="229"/>
      <c r="I269" s="226"/>
      <c r="J269" s="227"/>
      <c r="K269" s="228"/>
      <c r="L269" s="229"/>
      <c r="M269" s="226"/>
      <c r="N269" s="230"/>
      <c r="O269" s="224"/>
      <c r="P269" s="229"/>
      <c r="Q269" s="226"/>
      <c r="R269" s="227"/>
      <c r="S269" s="228"/>
      <c r="T269" s="229"/>
      <c r="U269" s="226"/>
      <c r="V269" s="230"/>
      <c r="W269" s="231"/>
      <c r="X269" s="229"/>
      <c r="Y269" s="226"/>
      <c r="Z269" s="227"/>
      <c r="AA269" s="232"/>
      <c r="AB269" s="229"/>
      <c r="AC269" s="226"/>
      <c r="AD269" s="230"/>
      <c r="AE269" s="231"/>
      <c r="AF269" s="229"/>
      <c r="AG269" s="226"/>
      <c r="AH269" s="227"/>
      <c r="AI269" s="155"/>
      <c r="AJ269" s="123"/>
      <c r="AK269" s="139"/>
      <c r="AL269" s="124"/>
      <c r="AM269" s="155">
        <f>VLOOKUP(C269,'9'!$B$2:$H$1187,3,FALSE)</f>
        <v>3.5011574074074077E-2</v>
      </c>
      <c r="AN269" s="123">
        <f>VLOOKUP(C269,'9'!$B$2:$H$1187,4,FALSE)</f>
        <v>55</v>
      </c>
      <c r="AO269" s="139">
        <f>VLOOKUP(AN269,Баллы!$A$2:$B$101,2)+AP269/2</f>
        <v>41</v>
      </c>
      <c r="AP269" s="124">
        <f>VLOOKUP(C269,'9'!$B$2:$H$1187,6,FALSE)</f>
        <v>10</v>
      </c>
      <c r="AQ269" s="122"/>
      <c r="AR269" s="123"/>
      <c r="AS269" s="139"/>
      <c r="AT269" s="124"/>
      <c r="AU269" s="122"/>
      <c r="AV269" s="123"/>
      <c r="AW269" s="139"/>
      <c r="AX269" s="124"/>
    </row>
    <row r="270" spans="1:50" ht="14.4" customHeight="1">
      <c r="A270" s="73">
        <f>IF(D270=0," ",RANK(D270,$D$3:$D$507,0))</f>
        <v>267</v>
      </c>
      <c r="B270" s="246">
        <v>267</v>
      </c>
      <c r="C270" s="104" t="s">
        <v>6166</v>
      </c>
      <c r="D270" s="115">
        <f>I270+M270+Q270+U270+Y270+AC270+AG270+AK270+AO270+AW270+AS270</f>
        <v>41</v>
      </c>
      <c r="E270" s="115">
        <f>J270+N270+R270+V270+Z270+AD270+AH270+AL270+AP270+AX270+AT270</f>
        <v>10</v>
      </c>
      <c r="F270" s="119">
        <f>COUNTA(H270,L270,P270,T270,X270,AB270,AF270,AJ270,AN270,AV270,AR270)</f>
        <v>1</v>
      </c>
      <c r="G270" s="224"/>
      <c r="H270" s="229"/>
      <c r="I270" s="226"/>
      <c r="J270" s="227"/>
      <c r="K270" s="228"/>
      <c r="L270" s="229"/>
      <c r="M270" s="226"/>
      <c r="N270" s="230"/>
      <c r="O270" s="224"/>
      <c r="P270" s="229"/>
      <c r="Q270" s="226"/>
      <c r="R270" s="227"/>
      <c r="S270" s="228"/>
      <c r="T270" s="229"/>
      <c r="U270" s="226"/>
      <c r="V270" s="230"/>
      <c r="W270" s="231"/>
      <c r="X270" s="229"/>
      <c r="Y270" s="226"/>
      <c r="Z270" s="227"/>
      <c r="AA270" s="232"/>
      <c r="AB270" s="229"/>
      <c r="AC270" s="226"/>
      <c r="AD270" s="230"/>
      <c r="AE270" s="231"/>
      <c r="AF270" s="229"/>
      <c r="AG270" s="226"/>
      <c r="AH270" s="227"/>
      <c r="AI270" s="155"/>
      <c r="AJ270" s="123"/>
      <c r="AK270" s="139"/>
      <c r="AL270" s="124"/>
      <c r="AM270" s="155"/>
      <c r="AN270" s="123"/>
      <c r="AO270" s="139"/>
      <c r="AP270" s="124"/>
      <c r="AQ270" s="122">
        <f>VLOOKUP(C270,'10'!$B$8:$H$232,3,FALSE)</f>
        <v>5.1261574074074077E-2</v>
      </c>
      <c r="AR270" s="123">
        <f>VLOOKUP(C270,'10'!$B$8:$H$232,4,FALSE)</f>
        <v>55</v>
      </c>
      <c r="AS270" s="139">
        <f>VLOOKUP(AR270,Баллы!$A$2:$B$101,2)+AT270/2</f>
        <v>41</v>
      </c>
      <c r="AT270" s="124">
        <f>VLOOKUP(C270,'10'!$B$8:$H$232,6,FALSE)</f>
        <v>10</v>
      </c>
      <c r="AU270" s="122"/>
      <c r="AV270" s="123"/>
      <c r="AW270" s="139"/>
      <c r="AX270" s="124"/>
    </row>
    <row r="271" spans="1:50" ht="14.4" customHeight="1">
      <c r="A271" s="73">
        <f>IF(D271=0," ",RANK(D271,$D$3:$D$507,0))</f>
        <v>267</v>
      </c>
      <c r="B271" s="246">
        <v>269</v>
      </c>
      <c r="C271" s="104" t="s">
        <v>6203</v>
      </c>
      <c r="D271" s="115">
        <f>I271+M271+Q271+U271+Y271+AC271+AG271+AK271+AO271+AW271+AS271</f>
        <v>41</v>
      </c>
      <c r="E271" s="115">
        <f>J271+N271+R271+V271+Z271+AD271+AH271+AL271+AP271+AX271+AT271</f>
        <v>8</v>
      </c>
      <c r="F271" s="119">
        <f>COUNTA(H271,L271,P271,T271,X271,AB271,AF271,AJ271,AN271,AV271,AR271)</f>
        <v>1</v>
      </c>
      <c r="G271" s="224"/>
      <c r="H271" s="229"/>
      <c r="I271" s="226"/>
      <c r="J271" s="227"/>
      <c r="K271" s="228"/>
      <c r="L271" s="229"/>
      <c r="M271" s="226"/>
      <c r="N271" s="230"/>
      <c r="O271" s="224"/>
      <c r="P271" s="229"/>
      <c r="Q271" s="226"/>
      <c r="R271" s="227"/>
      <c r="S271" s="228"/>
      <c r="T271" s="229"/>
      <c r="U271" s="226"/>
      <c r="V271" s="230"/>
      <c r="W271" s="231"/>
      <c r="X271" s="229"/>
      <c r="Y271" s="226"/>
      <c r="Z271" s="227"/>
      <c r="AA271" s="232"/>
      <c r="AB271" s="229"/>
      <c r="AC271" s="226"/>
      <c r="AD271" s="230"/>
      <c r="AE271" s="231"/>
      <c r="AF271" s="229"/>
      <c r="AG271" s="226"/>
      <c r="AH271" s="227"/>
      <c r="AI271" s="155"/>
      <c r="AJ271" s="123"/>
      <c r="AK271" s="139"/>
      <c r="AL271" s="124"/>
      <c r="AM271" s="155"/>
      <c r="AN271" s="123"/>
      <c r="AO271" s="139"/>
      <c r="AP271" s="124"/>
      <c r="AQ271" s="122"/>
      <c r="AR271" s="123"/>
      <c r="AS271" s="139"/>
      <c r="AT271" s="124"/>
      <c r="AU271" s="122">
        <f>VLOOKUP(C271,'11'!$B$9:$H$521,3,FALSE)</f>
        <v>3.9143518518518522E-2</v>
      </c>
      <c r="AV271" s="123">
        <f>VLOOKUP(C271,'11'!$B$9:$H$521,4,FALSE)</f>
        <v>54</v>
      </c>
      <c r="AW271" s="139">
        <f>VLOOKUP(AV271,Баллы!$A$2:$B$101,2)+AX271/2</f>
        <v>41</v>
      </c>
      <c r="AX271" s="124">
        <f>VLOOKUP(C271,'11'!$B$9:$H$521,6,FALSE)</f>
        <v>8</v>
      </c>
    </row>
    <row r="272" spans="1:50" ht="14.4" customHeight="1">
      <c r="A272" s="73">
        <f>IF(D272=0," ",RANK(D272,$D$3:$D$507,0))</f>
        <v>270</v>
      </c>
      <c r="B272" s="246">
        <v>270</v>
      </c>
      <c r="C272" s="159" t="s">
        <v>898</v>
      </c>
      <c r="D272" s="115">
        <f>I272+M272+Q272+U272+Y272+AC272+AG272+AK272+AO272+AW272+AS272</f>
        <v>40.5</v>
      </c>
      <c r="E272" s="115">
        <f>J272+N272+R272+V272+Z272+AD272+AH272+AL272+AP272+AX272+AT272</f>
        <v>15</v>
      </c>
      <c r="F272" s="119">
        <f>COUNTA(H272,L272,P272,T272,X272,AB272,AF272,AJ272,AN272,AV272,AR272)</f>
        <v>1</v>
      </c>
      <c r="G272" s="224"/>
      <c r="H272" s="229"/>
      <c r="I272" s="226"/>
      <c r="J272" s="227"/>
      <c r="K272" s="228">
        <f>VLOOKUP(C272,'2'!$B$101:$H$575,3,FALSE)</f>
        <v>5.6319444444444443E-2</v>
      </c>
      <c r="L272" s="229">
        <f>VLOOKUP(C272,'2'!$B$101:$H$575,4,FALSE)</f>
        <v>58</v>
      </c>
      <c r="M272" s="226">
        <f>VLOOKUP(L272,Баллы!$A$2:$B$101,2)+N272/2</f>
        <v>40.5</v>
      </c>
      <c r="N272" s="230">
        <f>VLOOKUP(C272,'2'!$B$101:$H$575,6,FALSE)</f>
        <v>15</v>
      </c>
      <c r="O272" s="224"/>
      <c r="P272" s="229"/>
      <c r="Q272" s="226"/>
      <c r="R272" s="227"/>
      <c r="S272" s="228"/>
      <c r="T272" s="229"/>
      <c r="U272" s="226"/>
      <c r="V272" s="230"/>
      <c r="W272" s="231"/>
      <c r="X272" s="229"/>
      <c r="Y272" s="226"/>
      <c r="Z272" s="227"/>
      <c r="AA272" s="232"/>
      <c r="AB272" s="229"/>
      <c r="AC272" s="226"/>
      <c r="AD272" s="230"/>
      <c r="AE272" s="231"/>
      <c r="AF272" s="229"/>
      <c r="AG272" s="226"/>
      <c r="AH272" s="227"/>
      <c r="AI272" s="155"/>
      <c r="AJ272" s="123"/>
      <c r="AK272" s="139"/>
      <c r="AL272" s="124"/>
      <c r="AM272" s="155"/>
      <c r="AN272" s="123"/>
      <c r="AO272" s="139"/>
      <c r="AP272" s="124"/>
      <c r="AQ272" s="122"/>
      <c r="AR272" s="123"/>
      <c r="AS272" s="139"/>
      <c r="AT272" s="124"/>
      <c r="AU272" s="122"/>
      <c r="AV272" s="123"/>
      <c r="AW272" s="139"/>
      <c r="AX272" s="124"/>
    </row>
    <row r="273" spans="1:50" ht="14.4" customHeight="1">
      <c r="A273" s="73">
        <f>IF(D273=0," ",RANK(D273,$D$3:$D$507,0))</f>
        <v>271</v>
      </c>
      <c r="B273" s="246">
        <v>271</v>
      </c>
      <c r="C273" s="104" t="s">
        <v>6182</v>
      </c>
      <c r="D273" s="115">
        <f>I273+M273+Q273+U273+Y273+AC273+AG273+AK273+AO273+AW273+AS273</f>
        <v>39.5</v>
      </c>
      <c r="E273" s="115">
        <f>J273+N273+R273+V273+Z273+AD273+AH273+AL273+AP273+AX273+AT273</f>
        <v>31</v>
      </c>
      <c r="F273" s="119">
        <f>COUNTA(H273,L273,P273,T273,X273,AB273,AF273,AJ273,AN273,AV273,AR273)</f>
        <v>1</v>
      </c>
      <c r="G273" s="224"/>
      <c r="H273" s="229"/>
      <c r="I273" s="226"/>
      <c r="J273" s="227"/>
      <c r="K273" s="228"/>
      <c r="L273" s="229"/>
      <c r="M273" s="226"/>
      <c r="N273" s="230"/>
      <c r="O273" s="224"/>
      <c r="P273" s="229"/>
      <c r="Q273" s="226"/>
      <c r="R273" s="227"/>
      <c r="S273" s="228"/>
      <c r="T273" s="229"/>
      <c r="U273" s="226"/>
      <c r="V273" s="230"/>
      <c r="W273" s="231"/>
      <c r="X273" s="229"/>
      <c r="Y273" s="226"/>
      <c r="Z273" s="227"/>
      <c r="AA273" s="232"/>
      <c r="AB273" s="229"/>
      <c r="AC273" s="226"/>
      <c r="AD273" s="230"/>
      <c r="AE273" s="231"/>
      <c r="AF273" s="229"/>
      <c r="AG273" s="226"/>
      <c r="AH273" s="227"/>
      <c r="AI273" s="155"/>
      <c r="AJ273" s="123"/>
      <c r="AK273" s="139"/>
      <c r="AL273" s="124"/>
      <c r="AM273" s="155"/>
      <c r="AN273" s="123"/>
      <c r="AO273" s="139"/>
      <c r="AP273" s="124"/>
      <c r="AQ273" s="122"/>
      <c r="AR273" s="123"/>
      <c r="AS273" s="139"/>
      <c r="AT273" s="124"/>
      <c r="AU273" s="122">
        <f>VLOOKUP(C273,'11'!$B$9:$H$521,3,FALSE)</f>
        <v>0.17200231481481482</v>
      </c>
      <c r="AV273" s="123">
        <f>VLOOKUP(C273,'11'!$B$9:$H$521,4,FALSE)</f>
        <v>67</v>
      </c>
      <c r="AW273" s="139">
        <f>VLOOKUP(AV273,Баллы!$A$2:$B$101,2)+AX273/2</f>
        <v>39.5</v>
      </c>
      <c r="AX273" s="124">
        <f>VLOOKUP(C273,'11'!$B$9:$H$521,6,FALSE)</f>
        <v>31</v>
      </c>
    </row>
    <row r="274" spans="1:50" ht="14.4" customHeight="1">
      <c r="A274" s="73">
        <f>IF(D274=0," ",RANK(D274,$D$3:$D$507,0))</f>
        <v>272</v>
      </c>
      <c r="B274" s="246">
        <v>272</v>
      </c>
      <c r="C274" s="159" t="s">
        <v>623</v>
      </c>
      <c r="D274" s="115">
        <f>I274+M274+Q274+U274+Y274+AC274+AG274+AK274+AO274+AW274+AS274</f>
        <v>39</v>
      </c>
      <c r="E274" s="115">
        <f>J274+N274+R274+V274+Z274+AD274+AH274+AL274+AP274+AX274+AT274</f>
        <v>20</v>
      </c>
      <c r="F274" s="119">
        <f>COUNTA(H274,L274,P274,T274,X274,AB274,AF274,AJ274,AN274,AV274,AR274)</f>
        <v>2</v>
      </c>
      <c r="G274" s="224">
        <f>VLOOKUP(C274,'1'!$B$46:$H$384,3,FALSE)</f>
        <v>5.5717592592592596E-2</v>
      </c>
      <c r="H274" s="229">
        <f>VLOOKUP(C274,'1'!$B$46:$H$384,4,FALSE)</f>
        <v>156</v>
      </c>
      <c r="I274" s="226">
        <f>VLOOKUP(H274,Баллы!$A$2:$B$101,2)+J274/2</f>
        <v>6</v>
      </c>
      <c r="J274" s="227">
        <f>VLOOKUP(C274,'1'!$B$46:$H$384,6,FALSE)</f>
        <v>10</v>
      </c>
      <c r="K274" s="228"/>
      <c r="L274" s="229"/>
      <c r="M274" s="226"/>
      <c r="N274" s="230"/>
      <c r="O274" s="224"/>
      <c r="P274" s="229"/>
      <c r="Q274" s="226"/>
      <c r="R274" s="227"/>
      <c r="S274" s="228"/>
      <c r="T274" s="229"/>
      <c r="U274" s="226"/>
      <c r="V274" s="230"/>
      <c r="W274" s="231"/>
      <c r="X274" s="229"/>
      <c r="Y274" s="226"/>
      <c r="Z274" s="227"/>
      <c r="AA274" s="232"/>
      <c r="AB274" s="229"/>
      <c r="AC274" s="226"/>
      <c r="AD274" s="230"/>
      <c r="AE274" s="231"/>
      <c r="AF274" s="229"/>
      <c r="AG274" s="226"/>
      <c r="AH274" s="227"/>
      <c r="AI274" s="155"/>
      <c r="AJ274" s="123"/>
      <c r="AK274" s="139"/>
      <c r="AL274" s="124"/>
      <c r="AM274" s="155"/>
      <c r="AN274" s="123"/>
      <c r="AO274" s="139"/>
      <c r="AP274" s="124"/>
      <c r="AQ274" s="122">
        <f>VLOOKUP(C274,'10'!$B$8:$H$232,3,FALSE)</f>
        <v>5.4895833333333331E-2</v>
      </c>
      <c r="AR274" s="123">
        <f>VLOOKUP(C274,'10'!$B$8:$H$232,4,FALSE)</f>
        <v>63</v>
      </c>
      <c r="AS274" s="139">
        <f>VLOOKUP(AR274,Баллы!$A$2:$B$101,2)+AT274/2</f>
        <v>33</v>
      </c>
      <c r="AT274" s="124">
        <f>VLOOKUP(C274,'10'!$B$8:$H$232,6,FALSE)</f>
        <v>10</v>
      </c>
      <c r="AU274" s="122"/>
      <c r="AV274" s="123"/>
      <c r="AW274" s="139"/>
      <c r="AX274" s="124"/>
    </row>
    <row r="275" spans="1:50" ht="14.4" customHeight="1">
      <c r="A275" s="73">
        <f>IF(D275=0," ",RANK(D275,$D$3:$D$507,0))</f>
        <v>272</v>
      </c>
      <c r="B275" s="246">
        <v>273</v>
      </c>
      <c r="C275" s="162" t="s">
        <v>2181</v>
      </c>
      <c r="D275" s="115">
        <f>I275+M275+Q275+U275+Y275+AC275+AG275+AK275+AO275+AW275+AS275</f>
        <v>39</v>
      </c>
      <c r="E275" s="115">
        <f>J275+N275+R275+V275+Z275+AD275+AH275+AL275+AP275+AX275+AT275</f>
        <v>20</v>
      </c>
      <c r="F275" s="119">
        <f>COUNTA(H275,L275,P275,T275,X275,AB275,AF275,AJ275,AN275,AV275,AR275)</f>
        <v>1</v>
      </c>
      <c r="G275" s="224"/>
      <c r="H275" s="229"/>
      <c r="I275" s="226"/>
      <c r="J275" s="227"/>
      <c r="K275" s="228"/>
      <c r="L275" s="229"/>
      <c r="M275" s="226"/>
      <c r="N275" s="230"/>
      <c r="O275" s="224"/>
      <c r="P275" s="229"/>
      <c r="Q275" s="226"/>
      <c r="R275" s="227"/>
      <c r="S275" s="228">
        <f>VLOOKUP(C275,'4'!$B$2:$I$1053,3,FALSE)</f>
        <v>7.9803240740740744E-2</v>
      </c>
      <c r="T275" s="229">
        <f>VLOOKUP(C275,'4'!$B$2:$I$1053,4,FALSE)</f>
        <v>62</v>
      </c>
      <c r="U275" s="226">
        <f>VLOOKUP(T275,Баллы!$A$2:$B$101,2)+V275/2</f>
        <v>39</v>
      </c>
      <c r="V275" s="230">
        <f>VLOOKUP(C275,'4'!$B$2:$I$1053,6,FALSE)</f>
        <v>20</v>
      </c>
      <c r="W275" s="231"/>
      <c r="X275" s="229"/>
      <c r="Y275" s="226"/>
      <c r="Z275" s="227"/>
      <c r="AA275" s="232"/>
      <c r="AB275" s="229"/>
      <c r="AC275" s="226"/>
      <c r="AD275" s="230"/>
      <c r="AE275" s="231"/>
      <c r="AF275" s="229"/>
      <c r="AG275" s="226"/>
      <c r="AH275" s="227"/>
      <c r="AI275" s="155"/>
      <c r="AJ275" s="123"/>
      <c r="AK275" s="139"/>
      <c r="AL275" s="124"/>
      <c r="AM275" s="155"/>
      <c r="AN275" s="123"/>
      <c r="AO275" s="139"/>
      <c r="AP275" s="124"/>
      <c r="AQ275" s="122"/>
      <c r="AR275" s="123"/>
      <c r="AS275" s="139"/>
      <c r="AT275" s="124"/>
      <c r="AU275" s="122"/>
      <c r="AV275" s="123"/>
      <c r="AW275" s="139"/>
      <c r="AX275" s="124"/>
    </row>
    <row r="276" spans="1:50" ht="14.4" customHeight="1">
      <c r="A276" s="73">
        <f>IF(D276=0," ",RANK(D276,$D$3:$D$507,0))</f>
        <v>272</v>
      </c>
      <c r="B276" s="246">
        <v>274</v>
      </c>
      <c r="C276" s="162" t="s">
        <v>1842</v>
      </c>
      <c r="D276" s="115">
        <f>I276+M276+Q276+U276+Y276+AC276+AG276+AK276+AO276+AW276+AS276</f>
        <v>39</v>
      </c>
      <c r="E276" s="115">
        <f>J276+N276+R276+V276+Z276+AD276+AH276+AL276+AP276+AX276+AT276</f>
        <v>10</v>
      </c>
      <c r="F276" s="119">
        <f>COUNTA(H276,L276,P276,T276,X276,AB276,AF276,AJ276,AN276,AV276,AR276)</f>
        <v>1</v>
      </c>
      <c r="G276" s="224"/>
      <c r="H276" s="229"/>
      <c r="I276" s="226"/>
      <c r="J276" s="227"/>
      <c r="K276" s="228"/>
      <c r="L276" s="229"/>
      <c r="M276" s="226"/>
      <c r="N276" s="230"/>
      <c r="O276" s="224"/>
      <c r="P276" s="229"/>
      <c r="Q276" s="226"/>
      <c r="R276" s="227"/>
      <c r="S276" s="228">
        <f>VLOOKUP(C276,'4'!$B$2:$I$1053,3,FALSE)</f>
        <v>3.5937499999999997E-2</v>
      </c>
      <c r="T276" s="229">
        <f>VLOOKUP(C276,'4'!$B$2:$I$1053,4,FALSE)</f>
        <v>57</v>
      </c>
      <c r="U276" s="226">
        <f>VLOOKUP(T276,Баллы!$A$2:$B$101,2)+V276/2</f>
        <v>39</v>
      </c>
      <c r="V276" s="230">
        <f>VLOOKUP(C276,'4'!$B$2:$I$1053,6,FALSE)</f>
        <v>10</v>
      </c>
      <c r="W276" s="231"/>
      <c r="X276" s="229"/>
      <c r="Y276" s="226"/>
      <c r="Z276" s="227"/>
      <c r="AA276" s="232"/>
      <c r="AB276" s="229"/>
      <c r="AC276" s="226"/>
      <c r="AD276" s="230"/>
      <c r="AE276" s="231"/>
      <c r="AF276" s="229"/>
      <c r="AG276" s="226"/>
      <c r="AH276" s="227"/>
      <c r="AI276" s="155"/>
      <c r="AJ276" s="123"/>
      <c r="AK276" s="139"/>
      <c r="AL276" s="124"/>
      <c r="AM276" s="155"/>
      <c r="AN276" s="123"/>
      <c r="AO276" s="139"/>
      <c r="AP276" s="124"/>
      <c r="AQ276" s="122"/>
      <c r="AR276" s="123"/>
      <c r="AS276" s="139"/>
      <c r="AT276" s="124"/>
      <c r="AU276" s="122"/>
      <c r="AV276" s="123"/>
      <c r="AW276" s="139"/>
      <c r="AX276" s="124"/>
    </row>
    <row r="277" spans="1:50" ht="14.4" customHeight="1">
      <c r="A277" s="73">
        <f>IF(D277=0," ",RANK(D277,$D$3:$D$507,0))</f>
        <v>275</v>
      </c>
      <c r="B277" s="246">
        <v>275</v>
      </c>
      <c r="C277" s="104" t="s">
        <v>6183</v>
      </c>
      <c r="D277" s="115">
        <f>I277+M277+Q277+U277+Y277+AC277+AG277+AK277+AO277+AW277+AS277</f>
        <v>38.5</v>
      </c>
      <c r="E277" s="115">
        <f>J277+N277+R277+V277+Z277+AD277+AH277+AL277+AP277+AX277+AT277</f>
        <v>31</v>
      </c>
      <c r="F277" s="119">
        <f>COUNTA(H277,L277,P277,T277,X277,AB277,AF277,AJ277,AN277,AV277,AR277)</f>
        <v>1</v>
      </c>
      <c r="G277" s="224"/>
      <c r="H277" s="229"/>
      <c r="I277" s="226"/>
      <c r="J277" s="227"/>
      <c r="K277" s="228"/>
      <c r="L277" s="229"/>
      <c r="M277" s="226"/>
      <c r="N277" s="230"/>
      <c r="O277" s="224"/>
      <c r="P277" s="229"/>
      <c r="Q277" s="226"/>
      <c r="R277" s="227"/>
      <c r="S277" s="228"/>
      <c r="T277" s="229"/>
      <c r="U277" s="226"/>
      <c r="V277" s="230"/>
      <c r="W277" s="231"/>
      <c r="X277" s="229"/>
      <c r="Y277" s="226"/>
      <c r="Z277" s="227"/>
      <c r="AA277" s="232"/>
      <c r="AB277" s="229"/>
      <c r="AC277" s="226"/>
      <c r="AD277" s="230"/>
      <c r="AE277" s="231"/>
      <c r="AF277" s="229"/>
      <c r="AG277" s="226"/>
      <c r="AH277" s="227"/>
      <c r="AI277" s="155"/>
      <c r="AJ277" s="123"/>
      <c r="AK277" s="139"/>
      <c r="AL277" s="124"/>
      <c r="AM277" s="155"/>
      <c r="AN277" s="123"/>
      <c r="AO277" s="139"/>
      <c r="AP277" s="124"/>
      <c r="AQ277" s="122"/>
      <c r="AR277" s="123"/>
      <c r="AS277" s="139"/>
      <c r="AT277" s="124"/>
      <c r="AU277" s="122">
        <f>VLOOKUP(C277,'11'!$B$9:$H$521,3,FALSE)</f>
        <v>0.17459490740740741</v>
      </c>
      <c r="AV277" s="123">
        <f>VLOOKUP(C277,'11'!$B$9:$H$521,4,FALSE)</f>
        <v>68</v>
      </c>
      <c r="AW277" s="139">
        <f>VLOOKUP(AV277,Баллы!$A$2:$B$101,2)+AX277/2</f>
        <v>38.5</v>
      </c>
      <c r="AX277" s="124">
        <f>VLOOKUP(C277,'11'!$B$9:$H$521,6,FALSE)</f>
        <v>31</v>
      </c>
    </row>
    <row r="278" spans="1:50" ht="14.4" customHeight="1">
      <c r="A278" s="73">
        <f>IF(D278=0," ",RANK(D278,$D$3:$D$507,0))</f>
        <v>275</v>
      </c>
      <c r="B278" s="246">
        <v>276</v>
      </c>
      <c r="C278" s="108" t="s">
        <v>0</v>
      </c>
      <c r="D278" s="115">
        <f>I278+M278+Q278+U278+Y278+AC278+AG278+AK278+AO278+AW278+AS278</f>
        <v>38.5</v>
      </c>
      <c r="E278" s="115">
        <f>J278+N278+R278+V278+Z278+AD278+AH278+AL278+AP278+AX278+AT278</f>
        <v>25</v>
      </c>
      <c r="F278" s="119">
        <f>COUNTA(H278,L278,P278,T278,X278,AB278,AF278,AJ278,AN278,AV278,AR278)</f>
        <v>1</v>
      </c>
      <c r="G278" s="224"/>
      <c r="H278" s="229"/>
      <c r="I278" s="226"/>
      <c r="J278" s="227"/>
      <c r="K278" s="228"/>
      <c r="L278" s="229"/>
      <c r="M278" s="226"/>
      <c r="N278" s="230"/>
      <c r="O278" s="224"/>
      <c r="P278" s="229"/>
      <c r="Q278" s="226"/>
      <c r="R278" s="227"/>
      <c r="S278" s="228"/>
      <c r="T278" s="229"/>
      <c r="U278" s="226"/>
      <c r="V278" s="230"/>
      <c r="W278" s="231">
        <f>VLOOKUP(C278,'5'!$B$50:$H$423,3,FALSE)</f>
        <v>0.14619212962962963</v>
      </c>
      <c r="X278" s="229">
        <f>VLOOKUP(C278,'5'!$B$50:$H$423,4,FALSE)</f>
        <v>65</v>
      </c>
      <c r="Y278" s="226">
        <f>VLOOKUP(X278,Баллы!$A$2:$B$101,2)+Z278/2</f>
        <v>38.5</v>
      </c>
      <c r="Z278" s="227">
        <f>VLOOKUP(C278,'5'!$B$50:$H$423,6,FALSE)</f>
        <v>25</v>
      </c>
      <c r="AA278" s="232"/>
      <c r="AB278" s="229"/>
      <c r="AC278" s="226"/>
      <c r="AD278" s="230"/>
      <c r="AE278" s="231"/>
      <c r="AF278" s="229"/>
      <c r="AG278" s="226"/>
      <c r="AH278" s="227"/>
      <c r="AI278" s="155"/>
      <c r="AJ278" s="123"/>
      <c r="AK278" s="139"/>
      <c r="AL278" s="124"/>
      <c r="AM278" s="155"/>
      <c r="AN278" s="123"/>
      <c r="AO278" s="139"/>
      <c r="AP278" s="124"/>
      <c r="AQ278" s="122"/>
      <c r="AR278" s="123"/>
      <c r="AS278" s="139"/>
      <c r="AT278" s="124"/>
      <c r="AU278" s="122"/>
      <c r="AV278" s="123"/>
      <c r="AW278" s="139"/>
      <c r="AX278" s="124"/>
    </row>
    <row r="279" spans="1:50" ht="14.4" customHeight="1">
      <c r="A279" s="73">
        <f>IF(D279=0," ",RANK(D279,$D$3:$D$507,0))</f>
        <v>275</v>
      </c>
      <c r="B279" s="246">
        <v>277</v>
      </c>
      <c r="C279" s="162" t="s">
        <v>1875</v>
      </c>
      <c r="D279" s="115">
        <f>I279+M279+Q279+U279+Y279+AC279+AG279+AK279+AO279+AW279+AS279</f>
        <v>38.5</v>
      </c>
      <c r="E279" s="115">
        <f>J279+N279+R279+V279+Z279+AD279+AH279+AL279+AP279+AX279+AT279</f>
        <v>5</v>
      </c>
      <c r="F279" s="119">
        <f>COUNTA(H279,L279,P279,T279,X279,AB279,AF279,AJ279,AN279,AV279,AR279)</f>
        <v>1</v>
      </c>
      <c r="G279" s="224"/>
      <c r="H279" s="229"/>
      <c r="I279" s="226"/>
      <c r="J279" s="227"/>
      <c r="K279" s="228"/>
      <c r="L279" s="229"/>
      <c r="M279" s="226"/>
      <c r="N279" s="230"/>
      <c r="O279" s="224"/>
      <c r="P279" s="229"/>
      <c r="Q279" s="226"/>
      <c r="R279" s="227"/>
      <c r="S279" s="228">
        <f>VLOOKUP(C279,'4'!$B$2:$I$1053,3,FALSE)</f>
        <v>1.6458333333333332E-2</v>
      </c>
      <c r="T279" s="229">
        <f>VLOOKUP(C279,'4'!$B$2:$I$1053,4,FALSE)</f>
        <v>55</v>
      </c>
      <c r="U279" s="226">
        <f>VLOOKUP(T279,Баллы!$A$2:$B$101,2)+V279/2</f>
        <v>38.5</v>
      </c>
      <c r="V279" s="230">
        <f>VLOOKUP(C279,'4'!$B$2:$I$1053,6,FALSE)</f>
        <v>5</v>
      </c>
      <c r="W279" s="231"/>
      <c r="X279" s="229"/>
      <c r="Y279" s="226"/>
      <c r="Z279" s="227"/>
      <c r="AA279" s="232"/>
      <c r="AB279" s="229"/>
      <c r="AC279" s="226"/>
      <c r="AD279" s="230"/>
      <c r="AE279" s="231"/>
      <c r="AF279" s="229"/>
      <c r="AG279" s="226"/>
      <c r="AH279" s="227"/>
      <c r="AI279" s="155"/>
      <c r="AJ279" s="123"/>
      <c r="AK279" s="139"/>
      <c r="AL279" s="124"/>
      <c r="AM279" s="155"/>
      <c r="AN279" s="123"/>
      <c r="AO279" s="139"/>
      <c r="AP279" s="124"/>
      <c r="AQ279" s="122"/>
      <c r="AR279" s="123"/>
      <c r="AS279" s="139"/>
      <c r="AT279" s="124"/>
      <c r="AU279" s="122"/>
      <c r="AV279" s="123"/>
      <c r="AW279" s="139"/>
      <c r="AX279" s="124"/>
    </row>
    <row r="280" spans="1:50" ht="14.4" customHeight="1">
      <c r="A280" s="73">
        <f>IF(D280=0," ",RANK(D280,$D$3:$D$507,0))</f>
        <v>278</v>
      </c>
      <c r="B280" s="246">
        <v>278</v>
      </c>
      <c r="C280" s="162" t="s">
        <v>1806</v>
      </c>
      <c r="D280" s="115">
        <f>I280+M280+Q280+U280+Y280+AC280+AG280+AK280+AO280+AW280+AS280</f>
        <v>38</v>
      </c>
      <c r="E280" s="115">
        <f>J280+N280+R280+V280+Z280+AD280+AH280+AL280+AP280+AX280+AT280</f>
        <v>20</v>
      </c>
      <c r="F280" s="119">
        <f>COUNTA(H280,L280,P280,T280,X280,AB280,AF280,AJ280,AN280,AV280,AR280)</f>
        <v>1</v>
      </c>
      <c r="G280" s="224"/>
      <c r="H280" s="229"/>
      <c r="I280" s="226"/>
      <c r="J280" s="227"/>
      <c r="K280" s="228"/>
      <c r="L280" s="229"/>
      <c r="M280" s="226"/>
      <c r="N280" s="230"/>
      <c r="O280" s="224"/>
      <c r="P280" s="229"/>
      <c r="Q280" s="226"/>
      <c r="R280" s="227"/>
      <c r="S280" s="228">
        <f>VLOOKUP(C280,'4'!$B$2:$I$1053,3,FALSE)</f>
        <v>7.9872685185185185E-2</v>
      </c>
      <c r="T280" s="229">
        <f>VLOOKUP(C280,'4'!$B$2:$I$1053,4,FALSE)</f>
        <v>63</v>
      </c>
      <c r="U280" s="226">
        <f>VLOOKUP(T280,Баллы!$A$2:$B$101,2)+V280/2</f>
        <v>38</v>
      </c>
      <c r="V280" s="230">
        <f>VLOOKUP(C280,'4'!$B$2:$I$1053,6,FALSE)</f>
        <v>20</v>
      </c>
      <c r="W280" s="231"/>
      <c r="X280" s="229"/>
      <c r="Y280" s="226"/>
      <c r="Z280" s="227"/>
      <c r="AA280" s="232"/>
      <c r="AB280" s="229"/>
      <c r="AC280" s="226"/>
      <c r="AD280" s="230"/>
      <c r="AE280" s="231"/>
      <c r="AF280" s="229"/>
      <c r="AG280" s="226"/>
      <c r="AH280" s="227"/>
      <c r="AI280" s="155"/>
      <c r="AJ280" s="123"/>
      <c r="AK280" s="139"/>
      <c r="AL280" s="124"/>
      <c r="AM280" s="155"/>
      <c r="AN280" s="123"/>
      <c r="AO280" s="139"/>
      <c r="AP280" s="124"/>
      <c r="AQ280" s="122"/>
      <c r="AR280" s="123"/>
      <c r="AS280" s="139"/>
      <c r="AT280" s="124"/>
      <c r="AU280" s="122"/>
      <c r="AV280" s="123"/>
      <c r="AW280" s="139"/>
      <c r="AX280" s="124"/>
    </row>
    <row r="281" spans="1:50" ht="14.4" customHeight="1">
      <c r="A281" s="73">
        <f>IF(D281=0," ",RANK(D281,$D$3:$D$507,0))</f>
        <v>278</v>
      </c>
      <c r="B281" s="246">
        <v>279</v>
      </c>
      <c r="C281" s="162" t="s">
        <v>2594</v>
      </c>
      <c r="D281" s="115">
        <f>I281+M281+Q281+U281+Y281+AC281+AG281+AK281+AO281+AW281+AS281</f>
        <v>38</v>
      </c>
      <c r="E281" s="115">
        <f>J281+N281+R281+V281+Z281+AD281+AH281+AL281+AP281+AX281+AT281</f>
        <v>10</v>
      </c>
      <c r="F281" s="119">
        <f>COUNTA(H281,L281,P281,T281,X281,AB281,AF281,AJ281,AN281,AV281,AR281)</f>
        <v>1</v>
      </c>
      <c r="G281" s="224"/>
      <c r="H281" s="229"/>
      <c r="I281" s="226"/>
      <c r="J281" s="227"/>
      <c r="K281" s="228"/>
      <c r="L281" s="229"/>
      <c r="M281" s="226"/>
      <c r="N281" s="230"/>
      <c r="O281" s="224"/>
      <c r="P281" s="229"/>
      <c r="Q281" s="226"/>
      <c r="R281" s="227"/>
      <c r="S281" s="228">
        <f>VLOOKUP(C281,'4'!$B$2:$I$1053,3,FALSE)</f>
        <v>3.5949074074074071E-2</v>
      </c>
      <c r="T281" s="229">
        <f>VLOOKUP(C281,'4'!$B$2:$I$1053,4,FALSE)</f>
        <v>58</v>
      </c>
      <c r="U281" s="226">
        <f>VLOOKUP(T281,Баллы!$A$2:$B$101,2)+V281/2</f>
        <v>38</v>
      </c>
      <c r="V281" s="230">
        <f>VLOOKUP(C281,'4'!$B$2:$I$1053,6,FALSE)</f>
        <v>10</v>
      </c>
      <c r="W281" s="231"/>
      <c r="X281" s="229"/>
      <c r="Y281" s="226"/>
      <c r="Z281" s="227"/>
      <c r="AA281" s="232"/>
      <c r="AB281" s="229"/>
      <c r="AC281" s="226"/>
      <c r="AD281" s="230"/>
      <c r="AE281" s="231"/>
      <c r="AF281" s="229"/>
      <c r="AG281" s="226"/>
      <c r="AH281" s="227"/>
      <c r="AI281" s="155"/>
      <c r="AJ281" s="123"/>
      <c r="AK281" s="139"/>
      <c r="AL281" s="124"/>
      <c r="AM281" s="155"/>
      <c r="AN281" s="123"/>
      <c r="AO281" s="139"/>
      <c r="AP281" s="124"/>
      <c r="AQ281" s="122"/>
      <c r="AR281" s="123"/>
      <c r="AS281" s="139"/>
      <c r="AT281" s="124"/>
      <c r="AU281" s="122"/>
      <c r="AV281" s="123"/>
      <c r="AW281" s="139"/>
      <c r="AX281" s="124"/>
    </row>
    <row r="282" spans="1:50" ht="14.4" customHeight="1">
      <c r="A282" s="73">
        <f>IF(D282=0," ",RANK(D282,$D$3:$D$507,0))</f>
        <v>278</v>
      </c>
      <c r="B282" s="246">
        <v>280</v>
      </c>
      <c r="C282" s="104" t="s">
        <v>6204</v>
      </c>
      <c r="D282" s="115">
        <f>I282+M282+Q282+U282+Y282+AC282+AG282+AK282+AO282+AW282+AS282</f>
        <v>38</v>
      </c>
      <c r="E282" s="115">
        <f>J282+N282+R282+V282+Z282+AD282+AH282+AL282+AP282+AX282+AT282</f>
        <v>8</v>
      </c>
      <c r="F282" s="119">
        <f>COUNTA(H282,L282,P282,T282,X282,AB282,AF282,AJ282,AN282,AV282,AR282)</f>
        <v>1</v>
      </c>
      <c r="G282" s="224"/>
      <c r="H282" s="229"/>
      <c r="I282" s="226"/>
      <c r="J282" s="227"/>
      <c r="K282" s="228"/>
      <c r="L282" s="229"/>
      <c r="M282" s="226"/>
      <c r="N282" s="230"/>
      <c r="O282" s="224"/>
      <c r="P282" s="229"/>
      <c r="Q282" s="226"/>
      <c r="R282" s="227"/>
      <c r="S282" s="228"/>
      <c r="T282" s="229"/>
      <c r="U282" s="226"/>
      <c r="V282" s="230"/>
      <c r="W282" s="231"/>
      <c r="X282" s="229"/>
      <c r="Y282" s="226"/>
      <c r="Z282" s="227"/>
      <c r="AA282" s="232"/>
      <c r="AB282" s="229"/>
      <c r="AC282" s="226"/>
      <c r="AD282" s="230"/>
      <c r="AE282" s="231"/>
      <c r="AF282" s="229"/>
      <c r="AG282" s="226"/>
      <c r="AH282" s="227"/>
      <c r="AI282" s="155"/>
      <c r="AJ282" s="123"/>
      <c r="AK282" s="139"/>
      <c r="AL282" s="124"/>
      <c r="AM282" s="155"/>
      <c r="AN282" s="123"/>
      <c r="AO282" s="139"/>
      <c r="AP282" s="124"/>
      <c r="AQ282" s="122"/>
      <c r="AR282" s="123"/>
      <c r="AS282" s="139"/>
      <c r="AT282" s="124"/>
      <c r="AU282" s="122">
        <f>VLOOKUP(C282,'11'!$B$9:$H$521,3,FALSE)</f>
        <v>3.9745370370370368E-2</v>
      </c>
      <c r="AV282" s="123">
        <f>VLOOKUP(C282,'11'!$B$9:$H$521,4,FALSE)</f>
        <v>57</v>
      </c>
      <c r="AW282" s="139">
        <f>VLOOKUP(AV282,Баллы!$A$2:$B$101,2)+AX282/2</f>
        <v>38</v>
      </c>
      <c r="AX282" s="124">
        <f>VLOOKUP(C282,'11'!$B$9:$H$521,6,FALSE)</f>
        <v>8</v>
      </c>
    </row>
    <row r="283" spans="1:50" ht="14.4" customHeight="1">
      <c r="A283" s="73">
        <f>IF(D283=0," ",RANK(D283,$D$3:$D$507,0))</f>
        <v>281</v>
      </c>
      <c r="B283" s="246">
        <v>281</v>
      </c>
      <c r="C283" s="104" t="s">
        <v>6184</v>
      </c>
      <c r="D283" s="115">
        <f>I283+M283+Q283+U283+Y283+AC283+AG283+AK283+AO283+AW283+AS283</f>
        <v>37.5</v>
      </c>
      <c r="E283" s="115">
        <f>J283+N283+R283+V283+Z283+AD283+AH283+AL283+AP283+AX283+AT283</f>
        <v>31</v>
      </c>
      <c r="F283" s="119">
        <f>COUNTA(H283,L283,P283,T283,X283,AB283,AF283,AJ283,AN283,AV283,AR283)</f>
        <v>1</v>
      </c>
      <c r="G283" s="224"/>
      <c r="H283" s="229"/>
      <c r="I283" s="226"/>
      <c r="J283" s="227"/>
      <c r="K283" s="228"/>
      <c r="L283" s="229"/>
      <c r="M283" s="226"/>
      <c r="N283" s="230"/>
      <c r="O283" s="224"/>
      <c r="P283" s="229"/>
      <c r="Q283" s="226"/>
      <c r="R283" s="227"/>
      <c r="S283" s="228"/>
      <c r="T283" s="229"/>
      <c r="U283" s="226"/>
      <c r="V283" s="230"/>
      <c r="W283" s="231"/>
      <c r="X283" s="229"/>
      <c r="Y283" s="226"/>
      <c r="Z283" s="227"/>
      <c r="AA283" s="232"/>
      <c r="AB283" s="229"/>
      <c r="AC283" s="226"/>
      <c r="AD283" s="230"/>
      <c r="AE283" s="231"/>
      <c r="AF283" s="229"/>
      <c r="AG283" s="226"/>
      <c r="AH283" s="227"/>
      <c r="AI283" s="155"/>
      <c r="AJ283" s="123"/>
      <c r="AK283" s="139"/>
      <c r="AL283" s="124"/>
      <c r="AM283" s="155"/>
      <c r="AN283" s="123"/>
      <c r="AO283" s="139"/>
      <c r="AP283" s="124"/>
      <c r="AQ283" s="122"/>
      <c r="AR283" s="123"/>
      <c r="AS283" s="139"/>
      <c r="AT283" s="124"/>
      <c r="AU283" s="122">
        <f>VLOOKUP(C283,'11'!$B$9:$H$521,3,FALSE)</f>
        <v>0.17674768518518519</v>
      </c>
      <c r="AV283" s="123">
        <f>VLOOKUP(C283,'11'!$B$9:$H$521,4,FALSE)</f>
        <v>69</v>
      </c>
      <c r="AW283" s="139">
        <f>VLOOKUP(AV283,Баллы!$A$2:$B$101,2)+AX283/2</f>
        <v>37.5</v>
      </c>
      <c r="AX283" s="124">
        <f>VLOOKUP(C283,'11'!$B$9:$H$521,6,FALSE)</f>
        <v>31</v>
      </c>
    </row>
    <row r="284" spans="1:50" ht="14.4" customHeight="1">
      <c r="A284" s="73">
        <f>IF(D284=0," ",RANK(D284,$D$3:$D$507,0))</f>
        <v>282</v>
      </c>
      <c r="B284" s="246">
        <v>282</v>
      </c>
      <c r="C284" s="162" t="s">
        <v>2264</v>
      </c>
      <c r="D284" s="115">
        <f>I284+M284+Q284+U284+Y284+AC284+AG284+AK284+AO284+AW284+AS284</f>
        <v>37</v>
      </c>
      <c r="E284" s="115">
        <f>J284+N284+R284+V284+Z284+AD284+AH284+AL284+AP284+AX284+AT284</f>
        <v>20</v>
      </c>
      <c r="F284" s="119">
        <f>COUNTA(H284,L284,P284,T284,X284,AB284,AF284,AJ284,AN284,AV284,AR284)</f>
        <v>1</v>
      </c>
      <c r="G284" s="224"/>
      <c r="H284" s="229"/>
      <c r="I284" s="226"/>
      <c r="J284" s="227"/>
      <c r="K284" s="228"/>
      <c r="L284" s="229"/>
      <c r="M284" s="226"/>
      <c r="N284" s="230"/>
      <c r="O284" s="224"/>
      <c r="P284" s="229"/>
      <c r="Q284" s="226"/>
      <c r="R284" s="227"/>
      <c r="S284" s="228">
        <f>VLOOKUP(C284,'4'!$B$2:$I$1053,3,FALSE)</f>
        <v>8.0115740740740737E-2</v>
      </c>
      <c r="T284" s="229">
        <f>VLOOKUP(C284,'4'!$B$2:$I$1053,4,FALSE)</f>
        <v>64</v>
      </c>
      <c r="U284" s="226">
        <f>VLOOKUP(T284,Баллы!$A$2:$B$101,2)+V284/2</f>
        <v>37</v>
      </c>
      <c r="V284" s="230">
        <f>VLOOKUP(C284,'4'!$B$2:$I$1053,6,FALSE)</f>
        <v>20</v>
      </c>
      <c r="W284" s="231"/>
      <c r="X284" s="229"/>
      <c r="Y284" s="226"/>
      <c r="Z284" s="227"/>
      <c r="AA284" s="232"/>
      <c r="AB284" s="229"/>
      <c r="AC284" s="226"/>
      <c r="AD284" s="230"/>
      <c r="AE284" s="231"/>
      <c r="AF284" s="229"/>
      <c r="AG284" s="226"/>
      <c r="AH284" s="227"/>
      <c r="AI284" s="155"/>
      <c r="AJ284" s="123"/>
      <c r="AK284" s="139"/>
      <c r="AL284" s="124"/>
      <c r="AM284" s="155"/>
      <c r="AN284" s="123"/>
      <c r="AO284" s="139"/>
      <c r="AP284" s="124"/>
      <c r="AQ284" s="122"/>
      <c r="AR284" s="123"/>
      <c r="AS284" s="139"/>
      <c r="AT284" s="124"/>
      <c r="AU284" s="122"/>
      <c r="AV284" s="123"/>
      <c r="AW284" s="139"/>
      <c r="AX284" s="124"/>
    </row>
    <row r="285" spans="1:50" ht="14.4" customHeight="1">
      <c r="A285" s="73">
        <f>IF(D285=0," ",RANK(D285,$D$3:$D$507,0))</f>
        <v>282</v>
      </c>
      <c r="B285" s="246">
        <v>283</v>
      </c>
      <c r="C285" s="162" t="s">
        <v>2215</v>
      </c>
      <c r="D285" s="115">
        <f>I285+M285+Q285+U285+Y285+AC285+AG285+AK285+AO285+AW285+AS285</f>
        <v>37</v>
      </c>
      <c r="E285" s="115">
        <f>J285+N285+R285+V285+Z285+AD285+AH285+AL285+AP285+AX285+AT285</f>
        <v>10</v>
      </c>
      <c r="F285" s="119">
        <f>COUNTA(H285,L285,P285,T285,X285,AB285,AF285,AJ285,AN285,AV285,AR285)</f>
        <v>1</v>
      </c>
      <c r="G285" s="224"/>
      <c r="H285" s="229"/>
      <c r="I285" s="226"/>
      <c r="J285" s="227"/>
      <c r="K285" s="228"/>
      <c r="L285" s="229"/>
      <c r="M285" s="226"/>
      <c r="N285" s="230"/>
      <c r="O285" s="224"/>
      <c r="P285" s="229"/>
      <c r="Q285" s="226"/>
      <c r="R285" s="227"/>
      <c r="S285" s="228">
        <f>VLOOKUP(C285,'4'!$B$2:$I$1053,3,FALSE)</f>
        <v>3.5972222222222225E-2</v>
      </c>
      <c r="T285" s="229">
        <f>VLOOKUP(C285,'4'!$B$2:$I$1053,4,FALSE)</f>
        <v>59</v>
      </c>
      <c r="U285" s="226">
        <f>VLOOKUP(T285,Баллы!$A$2:$B$101,2)+V285/2</f>
        <v>37</v>
      </c>
      <c r="V285" s="230">
        <f>VLOOKUP(C285,'4'!$B$2:$I$1053,6,FALSE)</f>
        <v>10</v>
      </c>
      <c r="W285" s="231"/>
      <c r="X285" s="229"/>
      <c r="Y285" s="226"/>
      <c r="Z285" s="227"/>
      <c r="AA285" s="232"/>
      <c r="AB285" s="229"/>
      <c r="AC285" s="226"/>
      <c r="AD285" s="230"/>
      <c r="AE285" s="231"/>
      <c r="AF285" s="229"/>
      <c r="AG285" s="226"/>
      <c r="AH285" s="227"/>
      <c r="AI285" s="155"/>
      <c r="AJ285" s="123"/>
      <c r="AK285" s="139"/>
      <c r="AL285" s="124"/>
      <c r="AM285" s="155"/>
      <c r="AN285" s="123"/>
      <c r="AO285" s="139"/>
      <c r="AP285" s="124"/>
      <c r="AQ285" s="122"/>
      <c r="AR285" s="123"/>
      <c r="AS285" s="139"/>
      <c r="AT285" s="124"/>
      <c r="AU285" s="122"/>
      <c r="AV285" s="123"/>
      <c r="AW285" s="139"/>
      <c r="AX285" s="124"/>
    </row>
    <row r="286" spans="1:50" ht="14.4" customHeight="1">
      <c r="A286" s="73">
        <f>IF(D286=0," ",RANK(D286,$D$3:$D$507,0))</f>
        <v>284</v>
      </c>
      <c r="B286" s="246">
        <v>284</v>
      </c>
      <c r="C286" s="162" t="s">
        <v>2352</v>
      </c>
      <c r="D286" s="115">
        <f>I286+M286+Q286+U286+Y286+AC286+AG286+AK286+AO286+AW286+AS286</f>
        <v>36</v>
      </c>
      <c r="E286" s="115">
        <f>J286+N286+R286+V286+Z286+AD286+AH286+AL286+AP286+AX286+AT286</f>
        <v>10</v>
      </c>
      <c r="F286" s="119">
        <f>COUNTA(H286,L286,P286,T286,X286,AB286,AF286,AJ286,AN286,AV286,AR286)</f>
        <v>1</v>
      </c>
      <c r="G286" s="224"/>
      <c r="H286" s="229"/>
      <c r="I286" s="226"/>
      <c r="J286" s="227"/>
      <c r="K286" s="228"/>
      <c r="L286" s="229"/>
      <c r="M286" s="226"/>
      <c r="N286" s="230"/>
      <c r="O286" s="224"/>
      <c r="P286" s="229"/>
      <c r="Q286" s="226"/>
      <c r="R286" s="227"/>
      <c r="S286" s="228">
        <f>VLOOKUP(C286,'4'!$B$2:$I$1053,3,FALSE)</f>
        <v>3.5995370370370372E-2</v>
      </c>
      <c r="T286" s="229">
        <f>VLOOKUP(C286,'4'!$B$2:$I$1053,4,FALSE)</f>
        <v>60</v>
      </c>
      <c r="U286" s="226">
        <f>VLOOKUP(T286,Баллы!$A$2:$B$101,2)+V286/2</f>
        <v>36</v>
      </c>
      <c r="V286" s="230">
        <f>VLOOKUP(C286,'4'!$B$2:$I$1053,6,FALSE)</f>
        <v>10</v>
      </c>
      <c r="W286" s="231"/>
      <c r="X286" s="229"/>
      <c r="Y286" s="226"/>
      <c r="Z286" s="227"/>
      <c r="AA286" s="232"/>
      <c r="AB286" s="229"/>
      <c r="AC286" s="226"/>
      <c r="AD286" s="230"/>
      <c r="AE286" s="231"/>
      <c r="AF286" s="229"/>
      <c r="AG286" s="226"/>
      <c r="AH286" s="227"/>
      <c r="AI286" s="155"/>
      <c r="AJ286" s="123"/>
      <c r="AK286" s="139"/>
      <c r="AL286" s="124"/>
      <c r="AM286" s="155"/>
      <c r="AN286" s="123"/>
      <c r="AO286" s="139"/>
      <c r="AP286" s="124"/>
      <c r="AQ286" s="122"/>
      <c r="AR286" s="123"/>
      <c r="AS286" s="139"/>
      <c r="AT286" s="124"/>
      <c r="AU286" s="122"/>
      <c r="AV286" s="123"/>
      <c r="AW286" s="139"/>
      <c r="AX286" s="124"/>
    </row>
    <row r="287" spans="1:50" ht="14.4" customHeight="1">
      <c r="A287" s="73">
        <f>IF(D287=0," ",RANK(D287,$D$3:$D$507,0))</f>
        <v>285</v>
      </c>
      <c r="B287" s="246">
        <v>285</v>
      </c>
      <c r="C287" s="283" t="s">
        <v>4464</v>
      </c>
      <c r="D287" s="115">
        <f>I287+M287+Q287+U287+Y287+AC287+AG287+AK287+AO287+AW287+AS287</f>
        <v>35.5</v>
      </c>
      <c r="E287" s="115">
        <f>J287+N287+R287+V287+Z287+AD287+AH287+AL287+AP287+AX287+AT287</f>
        <v>25</v>
      </c>
      <c r="F287" s="119">
        <f>COUNTA(H287,L287,P287,T287,X287,AB287,AF287,AJ287,AN287,AV287,AR287)</f>
        <v>1</v>
      </c>
      <c r="G287" s="224"/>
      <c r="H287" s="229"/>
      <c r="I287" s="226"/>
      <c r="J287" s="227"/>
      <c r="K287" s="228"/>
      <c r="L287" s="229"/>
      <c r="M287" s="226"/>
      <c r="N287" s="230"/>
      <c r="O287" s="224"/>
      <c r="P287" s="229"/>
      <c r="Q287" s="226"/>
      <c r="R287" s="227"/>
      <c r="S287" s="228"/>
      <c r="T287" s="229"/>
      <c r="U287" s="226"/>
      <c r="V287" s="230"/>
      <c r="W287" s="231"/>
      <c r="X287" s="229"/>
      <c r="Y287" s="226"/>
      <c r="Z287" s="227"/>
      <c r="AA287" s="232"/>
      <c r="AB287" s="229"/>
      <c r="AC287" s="226"/>
      <c r="AD287" s="230"/>
      <c r="AE287" s="231"/>
      <c r="AF287" s="229"/>
      <c r="AG287" s="226"/>
      <c r="AH287" s="227"/>
      <c r="AI287" s="155"/>
      <c r="AJ287" s="123"/>
      <c r="AK287" s="139"/>
      <c r="AL287" s="124"/>
      <c r="AM287" s="155">
        <f>VLOOKUP(C287,'9'!$B$2:$H$1187,3,FALSE)</f>
        <v>0.10695601851851852</v>
      </c>
      <c r="AN287" s="123">
        <f>VLOOKUP(C287,'9'!$B$2:$H$1187,4,FALSE)</f>
        <v>68</v>
      </c>
      <c r="AO287" s="139">
        <f>VLOOKUP(AN287,Баллы!$A$2:$B$101,2)+AP287/2</f>
        <v>35.5</v>
      </c>
      <c r="AP287" s="124">
        <f>VLOOKUP(C287,'9'!$B$2:$H$1187,6,FALSE)</f>
        <v>25</v>
      </c>
      <c r="AQ287" s="122"/>
      <c r="AR287" s="123"/>
      <c r="AS287" s="139"/>
      <c r="AT287" s="124"/>
      <c r="AU287" s="122"/>
      <c r="AV287" s="123"/>
      <c r="AW287" s="139"/>
      <c r="AX287" s="124"/>
    </row>
    <row r="288" spans="1:50" ht="14.4" customHeight="1">
      <c r="A288" s="73">
        <f>IF(D288=0," ",RANK(D288,$D$3:$D$507,0))</f>
        <v>285</v>
      </c>
      <c r="B288" s="246">
        <v>286</v>
      </c>
      <c r="C288" s="162" t="s">
        <v>2518</v>
      </c>
      <c r="D288" s="115">
        <f>I288+M288+Q288+U288+Y288+AC288+AG288+AK288+AO288+AW288+AS288</f>
        <v>35.5</v>
      </c>
      <c r="E288" s="115">
        <f>J288+N288+R288+V288+Z288+AD288+AH288+AL288+AP288+AX288+AT288</f>
        <v>5</v>
      </c>
      <c r="F288" s="119">
        <f>COUNTA(H288,L288,P288,T288,X288,AB288,AF288,AJ288,AN288,AV288,AR288)</f>
        <v>1</v>
      </c>
      <c r="G288" s="224"/>
      <c r="H288" s="229"/>
      <c r="I288" s="226"/>
      <c r="J288" s="227"/>
      <c r="K288" s="228"/>
      <c r="L288" s="229"/>
      <c r="M288" s="226"/>
      <c r="N288" s="230"/>
      <c r="O288" s="224"/>
      <c r="P288" s="229"/>
      <c r="Q288" s="226"/>
      <c r="R288" s="227"/>
      <c r="S288" s="228">
        <f>VLOOKUP(C288,'4'!$B$2:$I$1053,3,FALSE)</f>
        <v>1.6550925925925927E-2</v>
      </c>
      <c r="T288" s="229">
        <f>VLOOKUP(C288,'4'!$B$2:$I$1053,4,FALSE)</f>
        <v>58</v>
      </c>
      <c r="U288" s="226">
        <f>VLOOKUP(T288,Баллы!$A$2:$B$101,2)+V288/2</f>
        <v>35.5</v>
      </c>
      <c r="V288" s="230">
        <f>VLOOKUP(C288,'4'!$B$2:$I$1053,6,FALSE)</f>
        <v>5</v>
      </c>
      <c r="W288" s="231"/>
      <c r="X288" s="229"/>
      <c r="Y288" s="226"/>
      <c r="Z288" s="227"/>
      <c r="AA288" s="232"/>
      <c r="AB288" s="229"/>
      <c r="AC288" s="226"/>
      <c r="AD288" s="230"/>
      <c r="AE288" s="231"/>
      <c r="AF288" s="229"/>
      <c r="AG288" s="226"/>
      <c r="AH288" s="227"/>
      <c r="AI288" s="155"/>
      <c r="AJ288" s="123"/>
      <c r="AK288" s="139"/>
      <c r="AL288" s="124"/>
      <c r="AM288" s="155"/>
      <c r="AN288" s="123"/>
      <c r="AO288" s="139"/>
      <c r="AP288" s="124"/>
      <c r="AQ288" s="122"/>
      <c r="AR288" s="123"/>
      <c r="AS288" s="139"/>
      <c r="AT288" s="124"/>
      <c r="AU288" s="122"/>
      <c r="AV288" s="123"/>
      <c r="AW288" s="139"/>
      <c r="AX288" s="124"/>
    </row>
    <row r="289" spans="1:50" ht="14.4" customHeight="1">
      <c r="A289" s="73">
        <f>IF(D289=0," ",RANK(D289,$D$3:$D$507,0))</f>
        <v>287</v>
      </c>
      <c r="B289" s="246">
        <v>287</v>
      </c>
      <c r="C289" s="159" t="s">
        <v>255</v>
      </c>
      <c r="D289" s="115">
        <f>I289+M289+Q289+U289+Y289+AC289+AG289+AK289+AO289+AW289+AS289</f>
        <v>35</v>
      </c>
      <c r="E289" s="115">
        <f>J289+N289+R289+V289+Z289+AD289+AH289+AL289+AP289+AX289+AT289</f>
        <v>18</v>
      </c>
      <c r="F289" s="119">
        <f>COUNTA(H289,L289,P289,T289,X289,AB289,AF289,AJ289,AN289,AV289,AR289)</f>
        <v>2</v>
      </c>
      <c r="G289" s="224">
        <f>VLOOKUP(C289,'1'!$B$46:$H$384,3,FALSE)</f>
        <v>4.7395833333333331E-2</v>
      </c>
      <c r="H289" s="229">
        <f>VLOOKUP(C289,'1'!$B$46:$H$384,4,FALSE)</f>
        <v>131</v>
      </c>
      <c r="I289" s="226">
        <f>VLOOKUP(H289,Баллы!$A$2:$B$101,2)+J289/2</f>
        <v>6</v>
      </c>
      <c r="J289" s="227">
        <f>VLOOKUP(C289,'1'!$B$46:$H$384,6,FALSE)</f>
        <v>10</v>
      </c>
      <c r="K289" s="228"/>
      <c r="L289" s="229"/>
      <c r="M289" s="226"/>
      <c r="N289" s="230"/>
      <c r="O289" s="224"/>
      <c r="P289" s="229"/>
      <c r="Q289" s="226"/>
      <c r="R289" s="227"/>
      <c r="S289" s="228"/>
      <c r="T289" s="229"/>
      <c r="U289" s="226"/>
      <c r="V289" s="230"/>
      <c r="W289" s="231"/>
      <c r="X289" s="229"/>
      <c r="Y289" s="226"/>
      <c r="Z289" s="227"/>
      <c r="AA289" s="232"/>
      <c r="AB289" s="229"/>
      <c r="AC289" s="226"/>
      <c r="AD289" s="230"/>
      <c r="AE289" s="231"/>
      <c r="AF289" s="229"/>
      <c r="AG289" s="226"/>
      <c r="AH289" s="227"/>
      <c r="AI289" s="155"/>
      <c r="AJ289" s="123"/>
      <c r="AK289" s="139"/>
      <c r="AL289" s="124"/>
      <c r="AM289" s="155"/>
      <c r="AN289" s="123"/>
      <c r="AO289" s="139"/>
      <c r="AP289" s="124"/>
      <c r="AQ289" s="122"/>
      <c r="AR289" s="123"/>
      <c r="AS289" s="139"/>
      <c r="AT289" s="124"/>
      <c r="AU289" s="122">
        <f>VLOOKUP(C289,'11'!$B$9:$H$521,3,FALSE)</f>
        <v>4.3055555555555555E-2</v>
      </c>
      <c r="AV289" s="123">
        <f>VLOOKUP(C289,'11'!$B$9:$H$521,4,FALSE)</f>
        <v>66</v>
      </c>
      <c r="AW289" s="139">
        <f>VLOOKUP(AV289,Баллы!$A$2:$B$101,2)+AX289/2</f>
        <v>29</v>
      </c>
      <c r="AX289" s="124">
        <f>VLOOKUP(C289,'11'!$B$9:$H$521,6,FALSE)</f>
        <v>8</v>
      </c>
    </row>
    <row r="290" spans="1:50" ht="14.4" customHeight="1">
      <c r="A290" s="73">
        <f>IF(D290=0," ",RANK(D290,$D$3:$D$507,0))</f>
        <v>288</v>
      </c>
      <c r="B290" s="246">
        <v>288</v>
      </c>
      <c r="C290" s="283" t="s">
        <v>5107</v>
      </c>
      <c r="D290" s="115">
        <f>I290+M290+Q290+U290+Y290+AC290+AG290+AK290+AO290+AW290+AS290</f>
        <v>34.5</v>
      </c>
      <c r="E290" s="115">
        <f>J290+N290+R290+V290+Z290+AD290+AH290+AL290+AP290+AX290+AT290</f>
        <v>5</v>
      </c>
      <c r="F290" s="119">
        <f>COUNTA(H290,L290,P290,T290,X290,AB290,AF290,AJ290,AN290,AV290,AR290)</f>
        <v>1</v>
      </c>
      <c r="G290" s="224"/>
      <c r="H290" s="229"/>
      <c r="I290" s="226"/>
      <c r="J290" s="227"/>
      <c r="K290" s="228"/>
      <c r="L290" s="229"/>
      <c r="M290" s="226"/>
      <c r="N290" s="230"/>
      <c r="O290" s="224"/>
      <c r="P290" s="229"/>
      <c r="Q290" s="226"/>
      <c r="R290" s="227"/>
      <c r="S290" s="228"/>
      <c r="T290" s="229"/>
      <c r="U290" s="226"/>
      <c r="V290" s="230"/>
      <c r="W290" s="231"/>
      <c r="X290" s="229"/>
      <c r="Y290" s="226"/>
      <c r="Z290" s="227"/>
      <c r="AA290" s="232"/>
      <c r="AB290" s="229"/>
      <c r="AC290" s="226"/>
      <c r="AD290" s="230"/>
      <c r="AE290" s="231"/>
      <c r="AF290" s="229"/>
      <c r="AG290" s="226"/>
      <c r="AH290" s="227"/>
      <c r="AI290" s="155"/>
      <c r="AJ290" s="123"/>
      <c r="AK290" s="139"/>
      <c r="AL290" s="124"/>
      <c r="AM290" s="155">
        <f>VLOOKUP(C290,'9'!$B$2:$H$1187,3,FALSE)</f>
        <v>1.9791666666666666E-2</v>
      </c>
      <c r="AN290" s="123">
        <f>VLOOKUP(C290,'9'!$B$2:$H$1187,4,FALSE)</f>
        <v>59</v>
      </c>
      <c r="AO290" s="139">
        <f>VLOOKUP(AN290,Баллы!$A$2:$B$101,2)+AP290/2</f>
        <v>34.5</v>
      </c>
      <c r="AP290" s="124">
        <f>VLOOKUP(C290,'9'!$B$2:$H$1187,6,FALSE)</f>
        <v>5</v>
      </c>
      <c r="AQ290" s="122"/>
      <c r="AR290" s="123"/>
      <c r="AS290" s="139"/>
      <c r="AT290" s="124"/>
      <c r="AU290" s="122"/>
      <c r="AV290" s="123"/>
      <c r="AW290" s="139"/>
      <c r="AX290" s="124"/>
    </row>
    <row r="291" spans="1:50" ht="14.4" customHeight="1">
      <c r="A291" s="73">
        <f>IF(D291=0," ",RANK(D291,$D$3:$D$507,0))</f>
        <v>289</v>
      </c>
      <c r="B291" s="246">
        <v>289</v>
      </c>
      <c r="C291" s="104" t="s">
        <v>6205</v>
      </c>
      <c r="D291" s="115">
        <f>I291+M291+Q291+U291+Y291+AC291+AG291+AK291+AO291+AW291+AS291</f>
        <v>34</v>
      </c>
      <c r="E291" s="115">
        <f>J291+N291+R291+V291+Z291+AD291+AH291+AL291+AP291+AX291+AT291</f>
        <v>8</v>
      </c>
      <c r="F291" s="119">
        <f>COUNTA(H291,L291,P291,T291,X291,AB291,AF291,AJ291,AN291,AV291,AR291)</f>
        <v>1</v>
      </c>
      <c r="G291" s="224"/>
      <c r="H291" s="229"/>
      <c r="I291" s="226"/>
      <c r="J291" s="227"/>
      <c r="K291" s="228"/>
      <c r="L291" s="229"/>
      <c r="M291" s="226"/>
      <c r="N291" s="230"/>
      <c r="O291" s="224"/>
      <c r="P291" s="229"/>
      <c r="Q291" s="226"/>
      <c r="R291" s="227"/>
      <c r="S291" s="228"/>
      <c r="T291" s="229"/>
      <c r="U291" s="226"/>
      <c r="V291" s="230"/>
      <c r="W291" s="231"/>
      <c r="X291" s="229"/>
      <c r="Y291" s="226"/>
      <c r="Z291" s="227"/>
      <c r="AA291" s="232"/>
      <c r="AB291" s="229"/>
      <c r="AC291" s="226"/>
      <c r="AD291" s="230"/>
      <c r="AE291" s="231"/>
      <c r="AF291" s="229"/>
      <c r="AG291" s="226"/>
      <c r="AH291" s="227"/>
      <c r="AI291" s="155"/>
      <c r="AJ291" s="123"/>
      <c r="AK291" s="139"/>
      <c r="AL291" s="124"/>
      <c r="AM291" s="155"/>
      <c r="AN291" s="123"/>
      <c r="AO291" s="139"/>
      <c r="AP291" s="124"/>
      <c r="AQ291" s="122"/>
      <c r="AR291" s="123"/>
      <c r="AS291" s="139"/>
      <c r="AT291" s="124"/>
      <c r="AU291" s="122">
        <f>VLOOKUP(C291,'11'!$B$9:$H$521,3,FALSE)</f>
        <v>4.0821759259259259E-2</v>
      </c>
      <c r="AV291" s="123">
        <f>VLOOKUP(C291,'11'!$B$9:$H$521,4,FALSE)</f>
        <v>61</v>
      </c>
      <c r="AW291" s="139">
        <f>VLOOKUP(AV291,Баллы!$A$2:$B$101,2)+AX291/2</f>
        <v>34</v>
      </c>
      <c r="AX291" s="124">
        <f>VLOOKUP(C291,'11'!$B$9:$H$521,6,FALSE)</f>
        <v>8</v>
      </c>
    </row>
    <row r="292" spans="1:50" ht="14.4" customHeight="1">
      <c r="A292" s="73">
        <f>IF(D292=0," ",RANK(D292,$D$3:$D$507,0))</f>
        <v>290</v>
      </c>
      <c r="B292" s="246">
        <v>290</v>
      </c>
      <c r="C292" s="104" t="s">
        <v>6193</v>
      </c>
      <c r="D292" s="115">
        <f>I292+M292+Q292+U292+Y292+AC292+AG292+AK292+AO292+AW292+AS292</f>
        <v>32.5</v>
      </c>
      <c r="E292" s="115">
        <f>J292+N292+R292+V292+Z292+AD292+AH292+AL292+AP292+AX292+AT292</f>
        <v>15</v>
      </c>
      <c r="F292" s="119">
        <f>COUNTA(H292,L292,P292,T292,X292,AB292,AF292,AJ292,AN292,AV292,AR292)</f>
        <v>1</v>
      </c>
      <c r="G292" s="224"/>
      <c r="H292" s="229"/>
      <c r="I292" s="226"/>
      <c r="J292" s="227"/>
      <c r="K292" s="228"/>
      <c r="L292" s="229"/>
      <c r="M292" s="226"/>
      <c r="N292" s="230"/>
      <c r="O292" s="224"/>
      <c r="P292" s="229"/>
      <c r="Q292" s="226"/>
      <c r="R292" s="227"/>
      <c r="S292" s="228"/>
      <c r="T292" s="229"/>
      <c r="U292" s="226"/>
      <c r="V292" s="230"/>
      <c r="W292" s="231"/>
      <c r="X292" s="229"/>
      <c r="Y292" s="226"/>
      <c r="Z292" s="227"/>
      <c r="AA292" s="232"/>
      <c r="AB292" s="229"/>
      <c r="AC292" s="226"/>
      <c r="AD292" s="230"/>
      <c r="AE292" s="231"/>
      <c r="AF292" s="229"/>
      <c r="AG292" s="226"/>
      <c r="AH292" s="227"/>
      <c r="AI292" s="155"/>
      <c r="AJ292" s="123"/>
      <c r="AK292" s="139"/>
      <c r="AL292" s="124"/>
      <c r="AM292" s="155"/>
      <c r="AN292" s="123"/>
      <c r="AO292" s="139"/>
      <c r="AP292" s="124"/>
      <c r="AQ292" s="122"/>
      <c r="AR292" s="123"/>
      <c r="AS292" s="139"/>
      <c r="AT292" s="124"/>
      <c r="AU292" s="122">
        <f>VLOOKUP(C292,'11'!$B$9:$H$521,3,FALSE)</f>
        <v>6.7013888888888887E-2</v>
      </c>
      <c r="AV292" s="123">
        <f>VLOOKUP(C292,'11'!$B$9:$H$521,4,FALSE)</f>
        <v>66</v>
      </c>
      <c r="AW292" s="139">
        <f>VLOOKUP(AV292,Баллы!$A$2:$B$101,2)+AX292/2</f>
        <v>32.5</v>
      </c>
      <c r="AX292" s="124">
        <f>VLOOKUP(C292,'11'!$B$9:$H$521,6,FALSE)</f>
        <v>15</v>
      </c>
    </row>
    <row r="293" spans="1:50" ht="14.4" customHeight="1">
      <c r="A293" s="73">
        <f>IF(D293=0," ",RANK(D293,$D$3:$D$507,0))</f>
        <v>290</v>
      </c>
      <c r="B293" s="246">
        <v>291</v>
      </c>
      <c r="C293" s="159" t="s">
        <v>796</v>
      </c>
      <c r="D293" s="115">
        <f>I293+M293+Q293+U293+Y293+AC293+AG293+AK293+AO293+AW293+AS293</f>
        <v>32.5</v>
      </c>
      <c r="E293" s="115">
        <f>J293+N293+R293+V293+Z293+AD293+AH293+AL293+AP293+AX293+AT293</f>
        <v>5</v>
      </c>
      <c r="F293" s="119">
        <f>COUNTA(H293,L293,P293,T293,X293,AB293,AF293,AJ293,AN293,AV293,AR293)</f>
        <v>1</v>
      </c>
      <c r="G293" s="224"/>
      <c r="H293" s="229"/>
      <c r="I293" s="226"/>
      <c r="J293" s="227"/>
      <c r="K293" s="228">
        <f>VLOOKUP(C293,'2'!$B$101:$H$575,3,FALSE)</f>
        <v>2.4131944444444445E-2</v>
      </c>
      <c r="L293" s="229">
        <f>VLOOKUP(C293,'2'!$B$101:$H$575,4,FALSE)</f>
        <v>61</v>
      </c>
      <c r="M293" s="226">
        <f>VLOOKUP(L293,Баллы!$A$2:$B$101,2)+N293/2</f>
        <v>32.5</v>
      </c>
      <c r="N293" s="230">
        <f>VLOOKUP(C293,'2'!$B$101:$H$575,6,FALSE)</f>
        <v>5</v>
      </c>
      <c r="O293" s="224"/>
      <c r="P293" s="229"/>
      <c r="Q293" s="226"/>
      <c r="R293" s="227"/>
      <c r="S293" s="228"/>
      <c r="T293" s="229"/>
      <c r="U293" s="226"/>
      <c r="V293" s="230"/>
      <c r="W293" s="231"/>
      <c r="X293" s="229"/>
      <c r="Y293" s="226"/>
      <c r="Z293" s="227"/>
      <c r="AA293" s="232"/>
      <c r="AB293" s="229"/>
      <c r="AC293" s="226"/>
      <c r="AD293" s="230"/>
      <c r="AE293" s="231"/>
      <c r="AF293" s="229"/>
      <c r="AG293" s="226"/>
      <c r="AH293" s="227"/>
      <c r="AI293" s="155"/>
      <c r="AJ293" s="123"/>
      <c r="AK293" s="139"/>
      <c r="AL293" s="124"/>
      <c r="AM293" s="155"/>
      <c r="AN293" s="123"/>
      <c r="AO293" s="139"/>
      <c r="AP293" s="124"/>
      <c r="AQ293" s="122"/>
      <c r="AR293" s="123"/>
      <c r="AS293" s="139"/>
      <c r="AT293" s="124"/>
      <c r="AU293" s="122"/>
      <c r="AV293" s="123"/>
      <c r="AW293" s="139"/>
      <c r="AX293" s="124"/>
    </row>
    <row r="294" spans="1:50" ht="14.4" customHeight="1">
      <c r="A294" s="73">
        <f>IF(D294=0," ",RANK(D294,$D$3:$D$507,0))</f>
        <v>290</v>
      </c>
      <c r="B294" s="246">
        <v>291</v>
      </c>
      <c r="C294" s="283" t="s">
        <v>5111</v>
      </c>
      <c r="D294" s="115">
        <f>I294+M294+Q294+U294+Y294+AC294+AG294+AK294+AO294+AW294+AS294</f>
        <v>32.5</v>
      </c>
      <c r="E294" s="115">
        <f>J294+N294+R294+V294+Z294+AD294+AH294+AL294+AP294+AX294+AT294</f>
        <v>5</v>
      </c>
      <c r="F294" s="119">
        <f>COUNTA(H294,L294,P294,T294,X294,AB294,AF294,AJ294,AN294,AV294,AR294)</f>
        <v>1</v>
      </c>
      <c r="G294" s="224"/>
      <c r="H294" s="229"/>
      <c r="I294" s="226"/>
      <c r="J294" s="227"/>
      <c r="K294" s="228"/>
      <c r="L294" s="229"/>
      <c r="M294" s="226"/>
      <c r="N294" s="230"/>
      <c r="O294" s="224"/>
      <c r="P294" s="229"/>
      <c r="Q294" s="226"/>
      <c r="R294" s="227"/>
      <c r="S294" s="228"/>
      <c r="T294" s="229"/>
      <c r="U294" s="226"/>
      <c r="V294" s="230"/>
      <c r="W294" s="231"/>
      <c r="X294" s="229"/>
      <c r="Y294" s="226"/>
      <c r="Z294" s="227"/>
      <c r="AA294" s="232"/>
      <c r="AB294" s="229"/>
      <c r="AC294" s="226"/>
      <c r="AD294" s="230"/>
      <c r="AE294" s="231"/>
      <c r="AF294" s="229"/>
      <c r="AG294" s="226"/>
      <c r="AH294" s="227"/>
      <c r="AI294" s="155"/>
      <c r="AJ294" s="123"/>
      <c r="AK294" s="139"/>
      <c r="AL294" s="124"/>
      <c r="AM294" s="155">
        <f>VLOOKUP(C294,'9'!$B$2:$H$1187,3,FALSE)</f>
        <v>1.9907407407407408E-2</v>
      </c>
      <c r="AN294" s="123">
        <f>VLOOKUP(C294,'9'!$B$2:$H$1187,4,FALSE)</f>
        <v>61</v>
      </c>
      <c r="AO294" s="139">
        <f>VLOOKUP(AN294,Баллы!$A$2:$B$101,2)+AP294/2</f>
        <v>32.5</v>
      </c>
      <c r="AP294" s="124">
        <f>VLOOKUP(C294,'9'!$B$2:$H$1187,6,FALSE)</f>
        <v>5</v>
      </c>
      <c r="AQ294" s="122"/>
      <c r="AR294" s="123"/>
      <c r="AS294" s="139"/>
      <c r="AT294" s="124"/>
      <c r="AU294" s="122"/>
      <c r="AV294" s="123"/>
      <c r="AW294" s="139"/>
      <c r="AX294" s="124"/>
    </row>
    <row r="295" spans="1:50" ht="14.4" customHeight="1">
      <c r="A295" s="73">
        <f>IF(D295=0," ",RANK(D295,$D$3:$D$507,0))</f>
        <v>293</v>
      </c>
      <c r="B295" s="246">
        <v>293</v>
      </c>
      <c r="C295" s="162" t="s">
        <v>2171</v>
      </c>
      <c r="D295" s="115">
        <f>I295+M295+Q295+U295+Y295+AC295+AG295+AK295+AO295+AW295+AS295</f>
        <v>31</v>
      </c>
      <c r="E295" s="115">
        <f>J295+N295+R295+V295+Z295+AD295+AH295+AL295+AP295+AX295+AT295</f>
        <v>20</v>
      </c>
      <c r="F295" s="119">
        <f>COUNTA(H295,L295,P295,T295,X295,AB295,AF295,AJ295,AN295,AV295,AR295)</f>
        <v>1</v>
      </c>
      <c r="G295" s="224"/>
      <c r="H295" s="229"/>
      <c r="I295" s="226"/>
      <c r="J295" s="227"/>
      <c r="K295" s="228"/>
      <c r="L295" s="229"/>
      <c r="M295" s="226"/>
      <c r="N295" s="230"/>
      <c r="O295" s="224"/>
      <c r="P295" s="229"/>
      <c r="Q295" s="226"/>
      <c r="R295" s="227"/>
      <c r="S295" s="228">
        <f>VLOOKUP(C295,'4'!$B$2:$I$1053,3,FALSE)</f>
        <v>8.2071759259259261E-2</v>
      </c>
      <c r="T295" s="229">
        <f>VLOOKUP(C295,'4'!$B$2:$I$1053,4,FALSE)</f>
        <v>70</v>
      </c>
      <c r="U295" s="226">
        <f>VLOOKUP(T295,Баллы!$A$2:$B$101,2)+V295/2</f>
        <v>31</v>
      </c>
      <c r="V295" s="230">
        <f>VLOOKUP(C295,'4'!$B$2:$I$1053,6,FALSE)</f>
        <v>20</v>
      </c>
      <c r="W295" s="231"/>
      <c r="X295" s="229"/>
      <c r="Y295" s="226"/>
      <c r="Z295" s="227"/>
      <c r="AA295" s="232"/>
      <c r="AB295" s="229"/>
      <c r="AC295" s="226"/>
      <c r="AD295" s="230"/>
      <c r="AE295" s="231"/>
      <c r="AF295" s="229"/>
      <c r="AG295" s="226"/>
      <c r="AH295" s="227"/>
      <c r="AI295" s="155"/>
      <c r="AJ295" s="123"/>
      <c r="AK295" s="139"/>
      <c r="AL295" s="124"/>
      <c r="AM295" s="155"/>
      <c r="AN295" s="123"/>
      <c r="AO295" s="139"/>
      <c r="AP295" s="124"/>
      <c r="AQ295" s="122"/>
      <c r="AR295" s="123"/>
      <c r="AS295" s="139"/>
      <c r="AT295" s="124"/>
      <c r="AU295" s="122"/>
      <c r="AV295" s="123"/>
      <c r="AW295" s="139"/>
      <c r="AX295" s="124"/>
    </row>
    <row r="296" spans="1:50" ht="14.4" customHeight="1">
      <c r="A296" s="73">
        <f>IF(D296=0," ",RANK(D296,$D$3:$D$507,0))</f>
        <v>293</v>
      </c>
      <c r="B296" s="246">
        <v>294</v>
      </c>
      <c r="C296" s="283" t="s">
        <v>4627</v>
      </c>
      <c r="D296" s="115">
        <f>I296+M296+Q296+U296+Y296+AC296+AG296+AK296+AO296+AW296+AS296</f>
        <v>31</v>
      </c>
      <c r="E296" s="115">
        <f>J296+N296+R296+V296+Z296+AD296+AH296+AL296+AP296+AX296+AT296</f>
        <v>10</v>
      </c>
      <c r="F296" s="119">
        <f>COUNTA(H296,L296,P296,T296,X296,AB296,AF296,AJ296,AN296,AV296,AR296)</f>
        <v>1</v>
      </c>
      <c r="G296" s="224"/>
      <c r="H296" s="229"/>
      <c r="I296" s="226"/>
      <c r="J296" s="227"/>
      <c r="K296" s="228"/>
      <c r="L296" s="229"/>
      <c r="M296" s="226"/>
      <c r="N296" s="230"/>
      <c r="O296" s="224"/>
      <c r="P296" s="229"/>
      <c r="Q296" s="226"/>
      <c r="R296" s="227"/>
      <c r="S296" s="228"/>
      <c r="T296" s="229"/>
      <c r="U296" s="226"/>
      <c r="V296" s="230"/>
      <c r="W296" s="231"/>
      <c r="X296" s="229"/>
      <c r="Y296" s="226"/>
      <c r="Z296" s="227"/>
      <c r="AA296" s="232"/>
      <c r="AB296" s="229"/>
      <c r="AC296" s="226"/>
      <c r="AD296" s="230"/>
      <c r="AE296" s="231"/>
      <c r="AF296" s="229"/>
      <c r="AG296" s="226"/>
      <c r="AH296" s="227"/>
      <c r="AI296" s="155"/>
      <c r="AJ296" s="123"/>
      <c r="AK296" s="139"/>
      <c r="AL296" s="124"/>
      <c r="AM296" s="155">
        <f>VLOOKUP(C296,'9'!$B$2:$H$1187,3,FALSE)</f>
        <v>3.6354166666666667E-2</v>
      </c>
      <c r="AN296" s="123">
        <f>VLOOKUP(C296,'9'!$B$2:$H$1187,4,FALSE)</f>
        <v>65</v>
      </c>
      <c r="AO296" s="139">
        <f>VLOOKUP(AN296,Баллы!$A$2:$B$101,2)+AP296/2</f>
        <v>31</v>
      </c>
      <c r="AP296" s="124">
        <f>VLOOKUP(C296,'9'!$B$2:$H$1187,6,FALSE)</f>
        <v>10</v>
      </c>
      <c r="AQ296" s="122"/>
      <c r="AR296" s="123"/>
      <c r="AS296" s="139"/>
      <c r="AT296" s="124"/>
      <c r="AU296" s="122"/>
      <c r="AV296" s="123"/>
      <c r="AW296" s="139"/>
      <c r="AX296" s="124"/>
    </row>
    <row r="297" spans="1:50" ht="14.4" customHeight="1">
      <c r="A297" s="73">
        <f>IF(D297=0," ",RANK(D297,$D$3:$D$507,0))</f>
        <v>293</v>
      </c>
      <c r="B297" s="246">
        <v>295</v>
      </c>
      <c r="C297" s="104" t="s">
        <v>6206</v>
      </c>
      <c r="D297" s="115">
        <f>I297+M297+Q297+U297+Y297+AC297+AG297+AK297+AO297+AW297+AS297</f>
        <v>31</v>
      </c>
      <c r="E297" s="115">
        <f>J297+N297+R297+V297+Z297+AD297+AH297+AL297+AP297+AX297+AT297</f>
        <v>8</v>
      </c>
      <c r="F297" s="119">
        <f>COUNTA(H297,L297,P297,T297,X297,AB297,AF297,AJ297,AN297,AV297,AR297)</f>
        <v>1</v>
      </c>
      <c r="G297" s="224"/>
      <c r="H297" s="229"/>
      <c r="I297" s="226"/>
      <c r="J297" s="227"/>
      <c r="K297" s="228"/>
      <c r="L297" s="229"/>
      <c r="M297" s="226"/>
      <c r="N297" s="230"/>
      <c r="O297" s="224"/>
      <c r="P297" s="229"/>
      <c r="Q297" s="226"/>
      <c r="R297" s="227"/>
      <c r="S297" s="228"/>
      <c r="T297" s="229"/>
      <c r="U297" s="226"/>
      <c r="V297" s="230"/>
      <c r="W297" s="231"/>
      <c r="X297" s="229"/>
      <c r="Y297" s="226"/>
      <c r="Z297" s="227"/>
      <c r="AA297" s="232"/>
      <c r="AB297" s="229"/>
      <c r="AC297" s="226"/>
      <c r="AD297" s="230"/>
      <c r="AE297" s="231"/>
      <c r="AF297" s="229"/>
      <c r="AG297" s="226"/>
      <c r="AH297" s="227"/>
      <c r="AI297" s="155"/>
      <c r="AJ297" s="123"/>
      <c r="AK297" s="139"/>
      <c r="AL297" s="124"/>
      <c r="AM297" s="155"/>
      <c r="AN297" s="123"/>
      <c r="AO297" s="139"/>
      <c r="AP297" s="124"/>
      <c r="AQ297" s="122"/>
      <c r="AR297" s="123"/>
      <c r="AS297" s="139"/>
      <c r="AT297" s="124"/>
      <c r="AU297" s="122">
        <f>VLOOKUP(C297,'11'!$B$9:$H$521,3,FALSE)</f>
        <v>4.2083333333333334E-2</v>
      </c>
      <c r="AV297" s="123">
        <f>VLOOKUP(C297,'11'!$B$9:$H$521,4,FALSE)</f>
        <v>64</v>
      </c>
      <c r="AW297" s="139">
        <f>VLOOKUP(AV297,Баллы!$A$2:$B$101,2)+AX297/2</f>
        <v>31</v>
      </c>
      <c r="AX297" s="124">
        <f>VLOOKUP(C297,'11'!$B$9:$H$521,6,FALSE)</f>
        <v>8</v>
      </c>
    </row>
    <row r="298" spans="1:50" ht="14.4" customHeight="1">
      <c r="A298" s="73">
        <f>IF(D298=0," ",RANK(D298,$D$3:$D$507,0))</f>
        <v>296</v>
      </c>
      <c r="B298" s="246">
        <v>296</v>
      </c>
      <c r="C298" s="159" t="s">
        <v>383</v>
      </c>
      <c r="D298" s="115">
        <f>I298+M298+Q298+U298+Y298+AC298+AG298+AK298+AO298+AW298+AS298</f>
        <v>30</v>
      </c>
      <c r="E298" s="115">
        <f>J298+N298+R298+V298+Z298+AD298+AH298+AL298+AP298+AX298+AT298</f>
        <v>20</v>
      </c>
      <c r="F298" s="119">
        <f>COUNTA(H298,L298,P298,T298,X298,AB298,AF298,AJ298,AN298,AV298,AR298)</f>
        <v>2</v>
      </c>
      <c r="G298" s="224"/>
      <c r="H298" s="229"/>
      <c r="I298" s="226"/>
      <c r="J298" s="227"/>
      <c r="K298" s="228">
        <f>VLOOKUP(C298,'2'!$B$101:$H$575,3,FALSE)</f>
        <v>2.7939814814814817E-2</v>
      </c>
      <c r="L298" s="229">
        <f>VLOOKUP(C298,'2'!$B$101:$H$575,4,FALSE)</f>
        <v>72</v>
      </c>
      <c r="M298" s="226">
        <f>VLOOKUP(L298,Баллы!$A$2:$B$101,2)+N298/2</f>
        <v>21.5</v>
      </c>
      <c r="N298" s="230">
        <f>VLOOKUP(C298,'2'!$B$101:$H$575,6,FALSE)</f>
        <v>5</v>
      </c>
      <c r="O298" s="224"/>
      <c r="P298" s="229"/>
      <c r="Q298" s="226"/>
      <c r="R298" s="227"/>
      <c r="S298" s="228"/>
      <c r="T298" s="229"/>
      <c r="U298" s="226"/>
      <c r="V298" s="230"/>
      <c r="W298" s="231"/>
      <c r="X298" s="229"/>
      <c r="Y298" s="226"/>
      <c r="Z298" s="227"/>
      <c r="AA298" s="232"/>
      <c r="AB298" s="229"/>
      <c r="AC298" s="226"/>
      <c r="AD298" s="230"/>
      <c r="AE298" s="231"/>
      <c r="AF298" s="229"/>
      <c r="AG298" s="226"/>
      <c r="AH298" s="227"/>
      <c r="AI298" s="155"/>
      <c r="AJ298" s="123"/>
      <c r="AK298" s="139"/>
      <c r="AL298" s="124"/>
      <c r="AM298" s="155"/>
      <c r="AN298" s="123"/>
      <c r="AO298" s="139"/>
      <c r="AP298" s="124"/>
      <c r="AQ298" s="122"/>
      <c r="AR298" s="123"/>
      <c r="AS298" s="139"/>
      <c r="AT298" s="124"/>
      <c r="AU298" s="122">
        <f>VLOOKUP(C298,'11'!$B$9:$H$521,3,FALSE)</f>
        <v>8.9953703703703702E-2</v>
      </c>
      <c r="AV298" s="123">
        <f>VLOOKUP(C298,'11'!$B$9:$H$521,4,FALSE)</f>
        <v>93</v>
      </c>
      <c r="AW298" s="139">
        <f>VLOOKUP(AV298,Баллы!$A$2:$B$101,2)+AX298/2</f>
        <v>8.5</v>
      </c>
      <c r="AX298" s="124">
        <f>VLOOKUP(C298,'11'!$B$9:$H$521,6,FALSE)</f>
        <v>15</v>
      </c>
    </row>
    <row r="299" spans="1:50" ht="14.4" customHeight="1">
      <c r="A299" s="73">
        <f>IF(D299=0," ",RANK(D299,$D$3:$D$507,0))</f>
        <v>296</v>
      </c>
      <c r="B299" s="246">
        <v>296</v>
      </c>
      <c r="C299" s="162" t="s">
        <v>1646</v>
      </c>
      <c r="D299" s="115">
        <f>I299+M299+Q299+U299+Y299+AC299+AG299+AK299+AO299+AW299+AS299</f>
        <v>30</v>
      </c>
      <c r="E299" s="115">
        <f>J299+N299+R299+V299+Z299+AD299+AH299+AL299+AP299+AX299+AT299</f>
        <v>20</v>
      </c>
      <c r="F299" s="119">
        <f>COUNTA(H299,L299,P299,T299,X299,AB299,AF299,AJ299,AN299,AV299,AR299)</f>
        <v>2</v>
      </c>
      <c r="G299" s="224"/>
      <c r="H299" s="229"/>
      <c r="I299" s="226"/>
      <c r="J299" s="227"/>
      <c r="K299" s="228"/>
      <c r="L299" s="229"/>
      <c r="M299" s="226"/>
      <c r="N299" s="230"/>
      <c r="O299" s="224"/>
      <c r="P299" s="229"/>
      <c r="Q299" s="226"/>
      <c r="R299" s="227"/>
      <c r="S299" s="228">
        <f>VLOOKUP(C299,'4'!$B$2:$I$1053,3,FALSE)</f>
        <v>1.9398148148148147E-2</v>
      </c>
      <c r="T299" s="229">
        <f>VLOOKUP(C299,'4'!$B$2:$I$1053,4,FALSE)</f>
        <v>107</v>
      </c>
      <c r="U299" s="226">
        <f>VLOOKUP(T299,Баллы!$A$2:$B$101,2)+V299/2</f>
        <v>3.5</v>
      </c>
      <c r="V299" s="230">
        <f>VLOOKUP(C299,'4'!$B$2:$I$1053,6,FALSE)</f>
        <v>5</v>
      </c>
      <c r="W299" s="231"/>
      <c r="X299" s="229"/>
      <c r="Y299" s="226"/>
      <c r="Z299" s="227"/>
      <c r="AA299" s="232"/>
      <c r="AB299" s="229"/>
      <c r="AC299" s="226"/>
      <c r="AD299" s="230"/>
      <c r="AE299" s="231"/>
      <c r="AF299" s="229"/>
      <c r="AG299" s="226"/>
      <c r="AH299" s="227"/>
      <c r="AI299" s="155"/>
      <c r="AJ299" s="123"/>
      <c r="AK299" s="139"/>
      <c r="AL299" s="124"/>
      <c r="AM299" s="155"/>
      <c r="AN299" s="123"/>
      <c r="AO299" s="139"/>
      <c r="AP299" s="124"/>
      <c r="AQ299" s="122"/>
      <c r="AR299" s="123"/>
      <c r="AS299" s="139"/>
      <c r="AT299" s="124"/>
      <c r="AU299" s="122">
        <f>VLOOKUP(C299,'11'!$B$9:$H$521,3,FALSE)</f>
        <v>6.8587962962962962E-2</v>
      </c>
      <c r="AV299" s="123">
        <f>VLOOKUP(C299,'11'!$B$9:$H$521,4,FALSE)</f>
        <v>72</v>
      </c>
      <c r="AW299" s="139">
        <f>VLOOKUP(AV299,Баллы!$A$2:$B$101,2)+AX299/2</f>
        <v>26.5</v>
      </c>
      <c r="AX299" s="124">
        <f>VLOOKUP(C299,'11'!$B$9:$H$521,6,FALSE)</f>
        <v>15</v>
      </c>
    </row>
    <row r="300" spans="1:50" ht="14.4" customHeight="1">
      <c r="A300" s="73">
        <f>IF(D300=0," ",RANK(D300,$D$3:$D$507,0))</f>
        <v>296</v>
      </c>
      <c r="B300" s="246">
        <v>298</v>
      </c>
      <c r="C300" s="162" t="s">
        <v>1761</v>
      </c>
      <c r="D300" s="115">
        <f>I300+M300+Q300+U300+Y300+AC300+AG300+AK300+AO300+AW300+AS300</f>
        <v>30</v>
      </c>
      <c r="E300" s="115">
        <f>J300+N300+R300+V300+Z300+AD300+AH300+AL300+AP300+AX300+AT300</f>
        <v>10</v>
      </c>
      <c r="F300" s="119">
        <f>COUNTA(H300,L300,P300,T300,X300,AB300,AF300,AJ300,AN300,AV300,AR300)</f>
        <v>1</v>
      </c>
      <c r="G300" s="224"/>
      <c r="H300" s="229"/>
      <c r="I300" s="226"/>
      <c r="J300" s="227"/>
      <c r="K300" s="228"/>
      <c r="L300" s="229"/>
      <c r="M300" s="226"/>
      <c r="N300" s="230"/>
      <c r="O300" s="224"/>
      <c r="P300" s="229"/>
      <c r="Q300" s="226"/>
      <c r="R300" s="227"/>
      <c r="S300" s="228">
        <f>VLOOKUP(C300,'4'!$B$2:$I$1053,3,FALSE)</f>
        <v>3.6273148148148152E-2</v>
      </c>
      <c r="T300" s="229">
        <f>VLOOKUP(C300,'4'!$B$2:$I$1053,4,FALSE)</f>
        <v>66</v>
      </c>
      <c r="U300" s="226">
        <f>VLOOKUP(T300,Баллы!$A$2:$B$101,2)+V300/2</f>
        <v>30</v>
      </c>
      <c r="V300" s="230">
        <f>VLOOKUP(C300,'4'!$B$2:$I$1053,6,FALSE)</f>
        <v>10</v>
      </c>
      <c r="W300" s="231"/>
      <c r="X300" s="229"/>
      <c r="Y300" s="226"/>
      <c r="Z300" s="227"/>
      <c r="AA300" s="232"/>
      <c r="AB300" s="229"/>
      <c r="AC300" s="226"/>
      <c r="AD300" s="230"/>
      <c r="AE300" s="231"/>
      <c r="AF300" s="229"/>
      <c r="AG300" s="226"/>
      <c r="AH300" s="227"/>
      <c r="AI300" s="155"/>
      <c r="AJ300" s="123"/>
      <c r="AK300" s="139"/>
      <c r="AL300" s="124"/>
      <c r="AM300" s="155"/>
      <c r="AN300" s="123"/>
      <c r="AO300" s="139"/>
      <c r="AP300" s="124"/>
      <c r="AQ300" s="122"/>
      <c r="AR300" s="123"/>
      <c r="AS300" s="139"/>
      <c r="AT300" s="124"/>
      <c r="AU300" s="122"/>
      <c r="AV300" s="123"/>
      <c r="AW300" s="139"/>
      <c r="AX300" s="124"/>
    </row>
    <row r="301" spans="1:50" ht="14.4" customHeight="1">
      <c r="A301" s="73">
        <f>IF(D301=0," ",RANK(D301,$D$3:$D$507,0))</f>
        <v>299</v>
      </c>
      <c r="B301" s="246">
        <v>299</v>
      </c>
      <c r="C301" s="108" t="s">
        <v>1202</v>
      </c>
      <c r="D301" s="115">
        <f>I301+M301+Q301+U301+Y301+AC301+AG301+AK301+AO301+AW301+AS301</f>
        <v>29.5</v>
      </c>
      <c r="E301" s="115">
        <f>J301+N301+R301+V301+Z301+AD301+AH301+AL301+AP301+AX301+AT301</f>
        <v>25</v>
      </c>
      <c r="F301" s="119">
        <f>COUNTA(H301,L301,P301,T301,X301,AB301,AF301,AJ301,AN301,AV301,AR301)</f>
        <v>1</v>
      </c>
      <c r="G301" s="224"/>
      <c r="H301" s="229"/>
      <c r="I301" s="226"/>
      <c r="J301" s="227"/>
      <c r="K301" s="228"/>
      <c r="L301" s="229"/>
      <c r="M301" s="226"/>
      <c r="N301" s="230"/>
      <c r="O301" s="224"/>
      <c r="P301" s="229"/>
      <c r="Q301" s="226"/>
      <c r="R301" s="227"/>
      <c r="S301" s="228"/>
      <c r="T301" s="229"/>
      <c r="U301" s="226"/>
      <c r="V301" s="230"/>
      <c r="W301" s="231">
        <f>VLOOKUP(C301,'5'!$B$50:$H$423,3,FALSE)</f>
        <v>0.15083333333333335</v>
      </c>
      <c r="X301" s="229">
        <f>VLOOKUP(C301,'5'!$B$50:$H$423,4,FALSE)</f>
        <v>74</v>
      </c>
      <c r="Y301" s="226">
        <f>VLOOKUP(X301,Баллы!$A$2:$B$101,2)+Z301/2</f>
        <v>29.5</v>
      </c>
      <c r="Z301" s="227">
        <f>VLOOKUP(C301,'5'!$B$50:$H$423,6,FALSE)</f>
        <v>25</v>
      </c>
      <c r="AA301" s="232"/>
      <c r="AB301" s="229"/>
      <c r="AC301" s="226"/>
      <c r="AD301" s="230"/>
      <c r="AE301" s="231"/>
      <c r="AF301" s="229"/>
      <c r="AG301" s="226"/>
      <c r="AH301" s="227"/>
      <c r="AI301" s="155"/>
      <c r="AJ301" s="123"/>
      <c r="AK301" s="139"/>
      <c r="AL301" s="124"/>
      <c r="AM301" s="155"/>
      <c r="AN301" s="123"/>
      <c r="AO301" s="139"/>
      <c r="AP301" s="124"/>
      <c r="AQ301" s="122"/>
      <c r="AR301" s="123"/>
      <c r="AS301" s="139"/>
      <c r="AT301" s="124"/>
      <c r="AU301" s="122"/>
      <c r="AV301" s="123"/>
      <c r="AW301" s="139"/>
      <c r="AX301" s="124"/>
    </row>
    <row r="302" spans="1:50" ht="14.4" customHeight="1">
      <c r="A302" s="73">
        <f>IF(D302=0," ",RANK(D302,$D$3:$D$507,0))</f>
        <v>299</v>
      </c>
      <c r="B302" s="246">
        <v>299</v>
      </c>
      <c r="C302" s="283" t="s">
        <v>5692</v>
      </c>
      <c r="D302" s="115">
        <f>I302+M302+Q302+U302+Y302+AC302+AG302+AK302+AO302+AW302+AS302</f>
        <v>29.5</v>
      </c>
      <c r="E302" s="115">
        <f>J302+N302+R302+V302+Z302+AD302+AH302+AL302+AP302+AX302+AT302</f>
        <v>25</v>
      </c>
      <c r="F302" s="119">
        <f>COUNTA(H302,L302,P302,T302,X302,AB302,AF302,AJ302,AN302,AV302,AR302)</f>
        <v>1</v>
      </c>
      <c r="G302" s="224"/>
      <c r="H302" s="229"/>
      <c r="I302" s="226"/>
      <c r="J302" s="227"/>
      <c r="K302" s="228"/>
      <c r="L302" s="229"/>
      <c r="M302" s="226"/>
      <c r="N302" s="230"/>
      <c r="O302" s="224"/>
      <c r="P302" s="229"/>
      <c r="Q302" s="226"/>
      <c r="R302" s="227"/>
      <c r="S302" s="228"/>
      <c r="T302" s="229"/>
      <c r="U302" s="226"/>
      <c r="V302" s="230"/>
      <c r="W302" s="231"/>
      <c r="X302" s="229"/>
      <c r="Y302" s="226"/>
      <c r="Z302" s="227"/>
      <c r="AA302" s="232"/>
      <c r="AB302" s="229"/>
      <c r="AC302" s="226"/>
      <c r="AD302" s="230"/>
      <c r="AE302" s="231"/>
      <c r="AF302" s="229"/>
      <c r="AG302" s="226"/>
      <c r="AH302" s="227"/>
      <c r="AI302" s="155"/>
      <c r="AJ302" s="123"/>
      <c r="AK302" s="139"/>
      <c r="AL302" s="124"/>
      <c r="AM302" s="155">
        <f>VLOOKUP(C302,'9'!$B$2:$H$1187,3,FALSE)</f>
        <v>0.10913194444444445</v>
      </c>
      <c r="AN302" s="123">
        <f>VLOOKUP(C302,'9'!$B$2:$H$1187,4,FALSE)</f>
        <v>74</v>
      </c>
      <c r="AO302" s="139">
        <f>VLOOKUP(AN302,Баллы!$A$2:$B$101,2)+AP302/2</f>
        <v>29.5</v>
      </c>
      <c r="AP302" s="124">
        <f>VLOOKUP(C302,'9'!$B$2:$H$1187,6,FALSE)</f>
        <v>25</v>
      </c>
      <c r="AQ302" s="122"/>
      <c r="AR302" s="123"/>
      <c r="AS302" s="139"/>
      <c r="AT302" s="124"/>
      <c r="AU302" s="122"/>
      <c r="AV302" s="123"/>
      <c r="AW302" s="139"/>
      <c r="AX302" s="124"/>
    </row>
    <row r="303" spans="1:50" ht="14.4" customHeight="1">
      <c r="A303" s="73">
        <f>IF(D303=0," ",RANK(D303,$D$3:$D$507,0))</f>
        <v>299</v>
      </c>
      <c r="B303" s="246">
        <v>301</v>
      </c>
      <c r="C303" s="162" t="s">
        <v>2267</v>
      </c>
      <c r="D303" s="115">
        <f>I303+M303+Q303+U303+Y303+AC303+AG303+AK303+AO303+AW303+AS303</f>
        <v>29.5</v>
      </c>
      <c r="E303" s="115">
        <f>J303+N303+R303+V303+Z303+AD303+AH303+AL303+AP303+AX303+AT303</f>
        <v>5</v>
      </c>
      <c r="F303" s="119">
        <f>COUNTA(H303,L303,P303,T303,X303,AB303,AF303,AJ303,AN303,AV303,AR303)</f>
        <v>1</v>
      </c>
      <c r="G303" s="224"/>
      <c r="H303" s="229"/>
      <c r="I303" s="226"/>
      <c r="J303" s="227"/>
      <c r="K303" s="228"/>
      <c r="L303" s="229"/>
      <c r="M303" s="226"/>
      <c r="N303" s="230"/>
      <c r="O303" s="224"/>
      <c r="P303" s="229"/>
      <c r="Q303" s="226"/>
      <c r="R303" s="227"/>
      <c r="S303" s="228">
        <f>VLOOKUP(C303,'4'!$B$2:$I$1053,3,FALSE)</f>
        <v>1.681712962962963E-2</v>
      </c>
      <c r="T303" s="229">
        <f>VLOOKUP(C303,'4'!$B$2:$I$1053,4,FALSE)</f>
        <v>64</v>
      </c>
      <c r="U303" s="226">
        <f>VLOOKUP(T303,Баллы!$A$2:$B$101,2)+V303/2</f>
        <v>29.5</v>
      </c>
      <c r="V303" s="230">
        <f>VLOOKUP(C303,'4'!$B$2:$I$1053,6,FALSE)</f>
        <v>5</v>
      </c>
      <c r="W303" s="231"/>
      <c r="X303" s="229"/>
      <c r="Y303" s="226"/>
      <c r="Z303" s="227"/>
      <c r="AA303" s="232"/>
      <c r="AB303" s="229"/>
      <c r="AC303" s="226"/>
      <c r="AD303" s="230"/>
      <c r="AE303" s="231"/>
      <c r="AF303" s="229"/>
      <c r="AG303" s="226"/>
      <c r="AH303" s="227"/>
      <c r="AI303" s="155"/>
      <c r="AJ303" s="123"/>
      <c r="AK303" s="139"/>
      <c r="AL303" s="124"/>
      <c r="AM303" s="155"/>
      <c r="AN303" s="123"/>
      <c r="AO303" s="139"/>
      <c r="AP303" s="124"/>
      <c r="AQ303" s="122"/>
      <c r="AR303" s="123"/>
      <c r="AS303" s="139"/>
      <c r="AT303" s="124"/>
      <c r="AU303" s="122"/>
      <c r="AV303" s="123"/>
      <c r="AW303" s="139"/>
      <c r="AX303" s="124"/>
    </row>
    <row r="304" spans="1:50" ht="14.4" customHeight="1">
      <c r="A304" s="73">
        <f>IF(D304=0," ",RANK(D304,$D$3:$D$507,0))</f>
        <v>302</v>
      </c>
      <c r="B304" s="246">
        <v>302</v>
      </c>
      <c r="C304" s="283" t="s">
        <v>4468</v>
      </c>
      <c r="D304" s="115">
        <f>I304+M304+Q304+U304+Y304+AC304+AG304+AK304+AO304+AW304+AS304</f>
        <v>28.5</v>
      </c>
      <c r="E304" s="115">
        <f>J304+N304+R304+V304+Z304+AD304+AH304+AL304+AP304+AX304+AT304</f>
        <v>25</v>
      </c>
      <c r="F304" s="119">
        <f>COUNTA(H304,L304,P304,T304,X304,AB304,AF304,AJ304,AN304,AV304,AR304)</f>
        <v>1</v>
      </c>
      <c r="G304" s="224"/>
      <c r="H304" s="229"/>
      <c r="I304" s="226"/>
      <c r="J304" s="227"/>
      <c r="K304" s="228"/>
      <c r="L304" s="229"/>
      <c r="M304" s="226"/>
      <c r="N304" s="230"/>
      <c r="O304" s="224"/>
      <c r="P304" s="229"/>
      <c r="Q304" s="226"/>
      <c r="R304" s="227"/>
      <c r="S304" s="228"/>
      <c r="T304" s="229"/>
      <c r="U304" s="226"/>
      <c r="V304" s="230"/>
      <c r="W304" s="231"/>
      <c r="X304" s="229"/>
      <c r="Y304" s="226"/>
      <c r="Z304" s="227"/>
      <c r="AA304" s="232"/>
      <c r="AB304" s="229"/>
      <c r="AC304" s="226"/>
      <c r="AD304" s="230"/>
      <c r="AE304" s="231"/>
      <c r="AF304" s="229"/>
      <c r="AG304" s="226"/>
      <c r="AH304" s="227"/>
      <c r="AI304" s="155"/>
      <c r="AJ304" s="123"/>
      <c r="AK304" s="139"/>
      <c r="AL304" s="124"/>
      <c r="AM304" s="155">
        <f>VLOOKUP(C304,'9'!$B$2:$H$1187,3,FALSE)</f>
        <v>0.10952546296296296</v>
      </c>
      <c r="AN304" s="123">
        <f>VLOOKUP(C304,'9'!$B$2:$H$1187,4,FALSE)</f>
        <v>75</v>
      </c>
      <c r="AO304" s="139">
        <f>VLOOKUP(AN304,Баллы!$A$2:$B$101,2)+AP304/2</f>
        <v>28.5</v>
      </c>
      <c r="AP304" s="124">
        <f>VLOOKUP(C304,'9'!$B$2:$H$1187,6,FALSE)</f>
        <v>25</v>
      </c>
      <c r="AQ304" s="122"/>
      <c r="AR304" s="123"/>
      <c r="AS304" s="139"/>
      <c r="AT304" s="124"/>
      <c r="AU304" s="122"/>
      <c r="AV304" s="123"/>
      <c r="AW304" s="139"/>
      <c r="AX304" s="124"/>
    </row>
    <row r="305" spans="1:50" ht="14.4" customHeight="1">
      <c r="A305" s="73">
        <f>IF(D305=0," ",RANK(D305,$D$3:$D$507,0))</f>
        <v>303</v>
      </c>
      <c r="B305" s="246">
        <v>303</v>
      </c>
      <c r="C305" s="104" t="s">
        <v>6167</v>
      </c>
      <c r="D305" s="115">
        <f>I305+M305+Q305+U305+Y305+AC305+AG305+AK305+AO305+AW305+AS305</f>
        <v>28</v>
      </c>
      <c r="E305" s="115">
        <f>J305+N305+R305+V305+Z305+AD305+AH305+AL305+AP305+AX305+AT305</f>
        <v>10</v>
      </c>
      <c r="F305" s="119">
        <f>COUNTA(H305,L305,P305,T305,X305,AB305,AF305,AJ305,AN305,AV305,AR305)</f>
        <v>1</v>
      </c>
      <c r="G305" s="224"/>
      <c r="H305" s="229"/>
      <c r="I305" s="226"/>
      <c r="J305" s="227"/>
      <c r="K305" s="228"/>
      <c r="L305" s="229"/>
      <c r="M305" s="226"/>
      <c r="N305" s="230"/>
      <c r="O305" s="224"/>
      <c r="P305" s="229"/>
      <c r="Q305" s="226"/>
      <c r="R305" s="227"/>
      <c r="S305" s="228"/>
      <c r="T305" s="229"/>
      <c r="U305" s="226"/>
      <c r="V305" s="230"/>
      <c r="W305" s="231"/>
      <c r="X305" s="229"/>
      <c r="Y305" s="226"/>
      <c r="Z305" s="227"/>
      <c r="AA305" s="232"/>
      <c r="AB305" s="229"/>
      <c r="AC305" s="226"/>
      <c r="AD305" s="230"/>
      <c r="AE305" s="231"/>
      <c r="AF305" s="229"/>
      <c r="AG305" s="226"/>
      <c r="AH305" s="227"/>
      <c r="AI305" s="155"/>
      <c r="AJ305" s="123"/>
      <c r="AK305" s="139"/>
      <c r="AL305" s="124"/>
      <c r="AM305" s="155"/>
      <c r="AN305" s="123"/>
      <c r="AO305" s="139"/>
      <c r="AP305" s="124"/>
      <c r="AQ305" s="122">
        <f>VLOOKUP(C305,'10'!$B$8:$H$232,3,FALSE)</f>
        <v>5.9745370370370372E-2</v>
      </c>
      <c r="AR305" s="123">
        <f>VLOOKUP(C305,'10'!$B$8:$H$232,4,FALSE)</f>
        <v>68</v>
      </c>
      <c r="AS305" s="139">
        <f>VLOOKUP(AR305,Баллы!$A$2:$B$101,2)+AT305/2</f>
        <v>28</v>
      </c>
      <c r="AT305" s="124">
        <f>VLOOKUP(C305,'10'!$B$8:$H$232,6,FALSE)</f>
        <v>10</v>
      </c>
      <c r="AU305" s="122"/>
      <c r="AV305" s="123"/>
      <c r="AW305" s="139"/>
      <c r="AX305" s="124"/>
    </row>
    <row r="306" spans="1:50" ht="14.4" customHeight="1">
      <c r="A306" s="73">
        <f>IF(D306=0," ",RANK(D306,$D$3:$D$507,0))</f>
        <v>304</v>
      </c>
      <c r="B306" s="246">
        <v>304</v>
      </c>
      <c r="C306" s="162" t="s">
        <v>2043</v>
      </c>
      <c r="D306" s="115">
        <f>I306+M306+Q306+U306+Y306+AC306+AG306+AK306+AO306+AW306+AS306</f>
        <v>27.5</v>
      </c>
      <c r="E306" s="115">
        <f>J306+N306+R306+V306+Z306+AD306+AH306+AL306+AP306+AX306+AT306</f>
        <v>15</v>
      </c>
      <c r="F306" s="119">
        <f>COUNTA(H306,L306,P306,T306,X306,AB306,AF306,AJ306,AN306,AV306,AR306)</f>
        <v>2</v>
      </c>
      <c r="G306" s="224"/>
      <c r="H306" s="229"/>
      <c r="I306" s="226"/>
      <c r="J306" s="227"/>
      <c r="K306" s="228"/>
      <c r="L306" s="229"/>
      <c r="M306" s="226"/>
      <c r="N306" s="230"/>
      <c r="O306" s="224"/>
      <c r="P306" s="229"/>
      <c r="Q306" s="226"/>
      <c r="R306" s="227"/>
      <c r="S306" s="228">
        <f>VLOOKUP(C306,'4'!$B$2:$I$1053,3,FALSE)</f>
        <v>1.7476851851851851E-2</v>
      </c>
      <c r="T306" s="229">
        <f>VLOOKUP(C306,'4'!$B$2:$I$1053,4,FALSE)</f>
        <v>72</v>
      </c>
      <c r="U306" s="226">
        <f>VLOOKUP(T306,Баллы!$A$2:$B$101,2)+V306/2</f>
        <v>21.5</v>
      </c>
      <c r="V306" s="230">
        <f>VLOOKUP(C306,'4'!$B$2:$I$1053,6,FALSE)</f>
        <v>5</v>
      </c>
      <c r="W306" s="231"/>
      <c r="X306" s="229"/>
      <c r="Y306" s="226"/>
      <c r="Z306" s="227"/>
      <c r="AA306" s="232"/>
      <c r="AB306" s="229"/>
      <c r="AC306" s="226"/>
      <c r="AD306" s="230"/>
      <c r="AE306" s="231"/>
      <c r="AF306" s="229"/>
      <c r="AG306" s="226"/>
      <c r="AH306" s="227"/>
      <c r="AI306" s="155"/>
      <c r="AJ306" s="123"/>
      <c r="AK306" s="139"/>
      <c r="AL306" s="124"/>
      <c r="AM306" s="155">
        <f>VLOOKUP(C306,'9'!$B$2:$H$1187,3,FALSE)</f>
        <v>4.3240740740740739E-2</v>
      </c>
      <c r="AN306" s="123">
        <f>VLOOKUP(C306,'9'!$B$2:$H$1187,4,FALSE)</f>
        <v>189</v>
      </c>
      <c r="AO306" s="139">
        <f>VLOOKUP(AN306,Баллы!$A$2:$B$101,2)+AP306/2</f>
        <v>6</v>
      </c>
      <c r="AP306" s="124">
        <f>VLOOKUP(C306,'9'!$B$2:$H$1187,6,FALSE)</f>
        <v>10</v>
      </c>
      <c r="AQ306" s="122"/>
      <c r="AR306" s="123"/>
      <c r="AS306" s="139"/>
      <c r="AT306" s="124"/>
      <c r="AU306" s="122"/>
      <c r="AV306" s="123"/>
      <c r="AW306" s="139"/>
      <c r="AX306" s="124"/>
    </row>
    <row r="307" spans="1:50" ht="14.4" customHeight="1">
      <c r="A307" s="73">
        <f>IF(D307=0," ",RANK(D307,$D$3:$D$507,0))</f>
        <v>304</v>
      </c>
      <c r="B307" s="246">
        <v>305</v>
      </c>
      <c r="C307" s="162" t="s">
        <v>1815</v>
      </c>
      <c r="D307" s="115">
        <f>I307+M307+Q307+U307+Y307+AC307+AG307+AK307+AO307+AW307+AS307</f>
        <v>27.5</v>
      </c>
      <c r="E307" s="115">
        <f>J307+N307+R307+V307+Z307+AD307+AH307+AL307+AP307+AX307+AT307</f>
        <v>5</v>
      </c>
      <c r="F307" s="119">
        <f>COUNTA(H307,L307,P307,T307,X307,AB307,AF307,AJ307,AN307,AV307,AR307)</f>
        <v>1</v>
      </c>
      <c r="G307" s="224"/>
      <c r="H307" s="229"/>
      <c r="I307" s="226"/>
      <c r="J307" s="227"/>
      <c r="K307" s="228"/>
      <c r="L307" s="229"/>
      <c r="M307" s="226"/>
      <c r="N307" s="230"/>
      <c r="O307" s="224"/>
      <c r="P307" s="229"/>
      <c r="Q307" s="226"/>
      <c r="R307" s="227"/>
      <c r="S307" s="228">
        <f>VLOOKUP(C307,'4'!$B$2:$I$1053,3,FALSE)</f>
        <v>1.7048611111111112E-2</v>
      </c>
      <c r="T307" s="229">
        <f>VLOOKUP(C307,'4'!$B$2:$I$1053,4,FALSE)</f>
        <v>66</v>
      </c>
      <c r="U307" s="226">
        <f>VLOOKUP(T307,Баллы!$A$2:$B$101,2)+V307/2</f>
        <v>27.5</v>
      </c>
      <c r="V307" s="230">
        <f>VLOOKUP(C307,'4'!$B$2:$I$1053,6,FALSE)</f>
        <v>5</v>
      </c>
      <c r="W307" s="231"/>
      <c r="X307" s="229"/>
      <c r="Y307" s="226"/>
      <c r="Z307" s="227"/>
      <c r="AA307" s="232"/>
      <c r="AB307" s="229"/>
      <c r="AC307" s="226"/>
      <c r="AD307" s="230"/>
      <c r="AE307" s="231"/>
      <c r="AF307" s="229"/>
      <c r="AG307" s="226"/>
      <c r="AH307" s="227"/>
      <c r="AI307" s="155"/>
      <c r="AJ307" s="123"/>
      <c r="AK307" s="139"/>
      <c r="AL307" s="124"/>
      <c r="AM307" s="155"/>
      <c r="AN307" s="123"/>
      <c r="AO307" s="139"/>
      <c r="AP307" s="124"/>
      <c r="AQ307" s="122"/>
      <c r="AR307" s="123"/>
      <c r="AS307" s="139"/>
      <c r="AT307" s="124"/>
      <c r="AU307" s="122"/>
      <c r="AV307" s="123"/>
      <c r="AW307" s="139"/>
      <c r="AX307" s="124"/>
    </row>
    <row r="308" spans="1:50" ht="14.4" customHeight="1">
      <c r="A308" s="73">
        <f>IF(D308=0," ",RANK(D308,$D$3:$D$507,0))</f>
        <v>306</v>
      </c>
      <c r="B308" s="246">
        <v>306</v>
      </c>
      <c r="C308" s="159" t="s">
        <v>927</v>
      </c>
      <c r="D308" s="115">
        <f>I308+M308+Q308+U308+Y308+AC308+AG308+AK308+AO308+AW308+AS308</f>
        <v>27</v>
      </c>
      <c r="E308" s="115">
        <f>J308+N308+R308+V308+Z308+AD308+AH308+AL308+AP308+AX308+AT308</f>
        <v>40</v>
      </c>
      <c r="F308" s="119">
        <f>COUNTA(H308,L308,P308,T308,X308,AB308,AF308,AJ308,AN308,AV308,AR308)</f>
        <v>2</v>
      </c>
      <c r="G308" s="224"/>
      <c r="H308" s="229"/>
      <c r="I308" s="226"/>
      <c r="J308" s="227"/>
      <c r="K308" s="228">
        <f>VLOOKUP(C308,'2'!$B$101:$H$575,3,FALSE)</f>
        <v>6.4641203703703701E-2</v>
      </c>
      <c r="L308" s="229">
        <f>VLOOKUP(C308,'2'!$B$101:$H$575,4,FALSE)</f>
        <v>100</v>
      </c>
      <c r="M308" s="226">
        <f>VLOOKUP(L308,Баллы!$A$2:$B$101,2)+N308/2</f>
        <v>8.5</v>
      </c>
      <c r="N308" s="230">
        <f>VLOOKUP(C308,'2'!$B$101:$H$575,6,FALSE)</f>
        <v>15</v>
      </c>
      <c r="O308" s="224"/>
      <c r="P308" s="229"/>
      <c r="Q308" s="226"/>
      <c r="R308" s="227"/>
      <c r="S308" s="228"/>
      <c r="T308" s="229"/>
      <c r="U308" s="226"/>
      <c r="V308" s="230"/>
      <c r="W308" s="231">
        <f>VLOOKUP(C308,'5'!$B$50:$H$423,3,FALSE)</f>
        <v>0.15903935185185183</v>
      </c>
      <c r="X308" s="229">
        <f>VLOOKUP(C308,'5'!$B$50:$H$423,4,FALSE)</f>
        <v>85</v>
      </c>
      <c r="Y308" s="226">
        <f>VLOOKUP(X308,Баллы!$A$2:$B$101,2)+Z308/2</f>
        <v>18.5</v>
      </c>
      <c r="Z308" s="227">
        <f>VLOOKUP(C308,'5'!$B$50:$H$423,6,FALSE)</f>
        <v>25</v>
      </c>
      <c r="AA308" s="232"/>
      <c r="AB308" s="229"/>
      <c r="AC308" s="226"/>
      <c r="AD308" s="230"/>
      <c r="AE308" s="231"/>
      <c r="AF308" s="229"/>
      <c r="AG308" s="226"/>
      <c r="AH308" s="227"/>
      <c r="AI308" s="155"/>
      <c r="AJ308" s="123"/>
      <c r="AK308" s="139"/>
      <c r="AL308" s="124"/>
      <c r="AM308" s="155"/>
      <c r="AN308" s="123"/>
      <c r="AO308" s="139"/>
      <c r="AP308" s="124"/>
      <c r="AQ308" s="122"/>
      <c r="AR308" s="123"/>
      <c r="AS308" s="139"/>
      <c r="AT308" s="124"/>
      <c r="AU308" s="122"/>
      <c r="AV308" s="123"/>
      <c r="AW308" s="139"/>
      <c r="AX308" s="124"/>
    </row>
    <row r="309" spans="1:50" ht="14.4" customHeight="1">
      <c r="A309" s="73">
        <f>IF(D309=0," ",RANK(D309,$D$3:$D$507,0))</f>
        <v>306</v>
      </c>
      <c r="B309" s="246">
        <v>307</v>
      </c>
      <c r="C309" s="104" t="s">
        <v>6168</v>
      </c>
      <c r="D309" s="115">
        <f>I309+M309+Q309+U309+Y309+AC309+AG309+AK309+AO309+AW309+AS309</f>
        <v>27</v>
      </c>
      <c r="E309" s="115">
        <f>J309+N309+R309+V309+Z309+AD309+AH309+AL309+AP309+AX309+AT309</f>
        <v>10</v>
      </c>
      <c r="F309" s="119">
        <f>COUNTA(H309,L309,P309,T309,X309,AB309,AF309,AJ309,AN309,AV309,AR309)</f>
        <v>1</v>
      </c>
      <c r="G309" s="224"/>
      <c r="H309" s="229"/>
      <c r="I309" s="226"/>
      <c r="J309" s="227"/>
      <c r="K309" s="228"/>
      <c r="L309" s="229"/>
      <c r="M309" s="226"/>
      <c r="N309" s="230"/>
      <c r="O309" s="224"/>
      <c r="P309" s="229"/>
      <c r="Q309" s="226"/>
      <c r="R309" s="227"/>
      <c r="S309" s="228"/>
      <c r="T309" s="229"/>
      <c r="U309" s="226"/>
      <c r="V309" s="230"/>
      <c r="W309" s="231"/>
      <c r="X309" s="229"/>
      <c r="Y309" s="226"/>
      <c r="Z309" s="227"/>
      <c r="AA309" s="232"/>
      <c r="AB309" s="229"/>
      <c r="AC309" s="226"/>
      <c r="AD309" s="230"/>
      <c r="AE309" s="231"/>
      <c r="AF309" s="229"/>
      <c r="AG309" s="226"/>
      <c r="AH309" s="227"/>
      <c r="AI309" s="155"/>
      <c r="AJ309" s="123"/>
      <c r="AK309" s="139"/>
      <c r="AL309" s="124"/>
      <c r="AM309" s="155"/>
      <c r="AN309" s="123"/>
      <c r="AO309" s="139"/>
      <c r="AP309" s="124"/>
      <c r="AQ309" s="122">
        <f>VLOOKUP(C309,'10'!$B$8:$H$232,3,FALSE)</f>
        <v>5.9756944444444446E-2</v>
      </c>
      <c r="AR309" s="123">
        <f>VLOOKUP(C309,'10'!$B$8:$H$232,4,FALSE)</f>
        <v>69</v>
      </c>
      <c r="AS309" s="139">
        <f>VLOOKUP(AR309,Баллы!$A$2:$B$101,2)+AT309/2</f>
        <v>27</v>
      </c>
      <c r="AT309" s="124">
        <f>VLOOKUP(C309,'10'!$B$8:$H$232,6,FALSE)</f>
        <v>10</v>
      </c>
      <c r="AU309" s="122"/>
      <c r="AV309" s="123"/>
      <c r="AW309" s="139"/>
      <c r="AX309" s="124"/>
    </row>
    <row r="310" spans="1:50" ht="14.4" customHeight="1">
      <c r="A310" s="73">
        <f>IF(D310=0," ",RANK(D310,$D$3:$D$507,0))</f>
        <v>306</v>
      </c>
      <c r="B310" s="246">
        <v>308</v>
      </c>
      <c r="C310" s="104" t="s">
        <v>6207</v>
      </c>
      <c r="D310" s="115">
        <f>I310+M310+Q310+U310+Y310+AC310+AG310+AK310+AO310+AW310+AS310</f>
        <v>27</v>
      </c>
      <c r="E310" s="115">
        <f>J310+N310+R310+V310+Z310+AD310+AH310+AL310+AP310+AX310+AT310</f>
        <v>8</v>
      </c>
      <c r="F310" s="119">
        <f>COUNTA(H310,L310,P310,T310,X310,AB310,AF310,AJ310,AN310,AV310,AR310)</f>
        <v>1</v>
      </c>
      <c r="G310" s="224"/>
      <c r="H310" s="229"/>
      <c r="I310" s="226"/>
      <c r="J310" s="227"/>
      <c r="K310" s="228"/>
      <c r="L310" s="229"/>
      <c r="M310" s="226"/>
      <c r="N310" s="230"/>
      <c r="O310" s="224"/>
      <c r="P310" s="229"/>
      <c r="Q310" s="226"/>
      <c r="R310" s="227"/>
      <c r="S310" s="228"/>
      <c r="T310" s="229"/>
      <c r="U310" s="226"/>
      <c r="V310" s="230"/>
      <c r="W310" s="231"/>
      <c r="X310" s="229"/>
      <c r="Y310" s="226"/>
      <c r="Z310" s="227"/>
      <c r="AA310" s="232"/>
      <c r="AB310" s="229"/>
      <c r="AC310" s="226"/>
      <c r="AD310" s="230"/>
      <c r="AE310" s="231"/>
      <c r="AF310" s="229"/>
      <c r="AG310" s="226"/>
      <c r="AH310" s="227"/>
      <c r="AI310" s="155"/>
      <c r="AJ310" s="123"/>
      <c r="AK310" s="139"/>
      <c r="AL310" s="124"/>
      <c r="AM310" s="155"/>
      <c r="AN310" s="123"/>
      <c r="AO310" s="139"/>
      <c r="AP310" s="124"/>
      <c r="AQ310" s="122"/>
      <c r="AR310" s="123"/>
      <c r="AS310" s="139"/>
      <c r="AT310" s="124"/>
      <c r="AU310" s="122">
        <f>VLOOKUP(C310,'11'!$B$9:$H$521,3,FALSE)</f>
        <v>4.327546296296296E-2</v>
      </c>
      <c r="AV310" s="123">
        <f>VLOOKUP(C310,'11'!$B$9:$H$521,4,FALSE)</f>
        <v>68</v>
      </c>
      <c r="AW310" s="139">
        <f>VLOOKUP(AV310,Баллы!$A$2:$B$101,2)+AX310/2</f>
        <v>27</v>
      </c>
      <c r="AX310" s="124">
        <f>VLOOKUP(C310,'11'!$B$9:$H$521,6,FALSE)</f>
        <v>8</v>
      </c>
    </row>
    <row r="311" spans="1:50" ht="14.4" customHeight="1">
      <c r="A311" s="73">
        <f>IF(D311=0," ",RANK(D311,$D$3:$D$507,0))</f>
        <v>309</v>
      </c>
      <c r="B311" s="246">
        <v>309</v>
      </c>
      <c r="C311" s="162" t="s">
        <v>2237</v>
      </c>
      <c r="D311" s="115">
        <f>I311+M311+Q311+U311+Y311+AC311+AG311+AK311+AO311+AW311+AS311</f>
        <v>26</v>
      </c>
      <c r="E311" s="115">
        <f>J311+N311+R311+V311+Z311+AD311+AH311+AL311+AP311+AX311+AT311</f>
        <v>10</v>
      </c>
      <c r="F311" s="119">
        <f>COUNTA(H311,L311,P311,T311,X311,AB311,AF311,AJ311,AN311,AV311,AR311)</f>
        <v>1</v>
      </c>
      <c r="G311" s="224"/>
      <c r="H311" s="229"/>
      <c r="I311" s="226"/>
      <c r="J311" s="227"/>
      <c r="K311" s="228"/>
      <c r="L311" s="229"/>
      <c r="M311" s="226"/>
      <c r="N311" s="230"/>
      <c r="O311" s="224"/>
      <c r="P311" s="229"/>
      <c r="Q311" s="226"/>
      <c r="R311" s="227"/>
      <c r="S311" s="228">
        <f>VLOOKUP(C311,'4'!$B$2:$I$1053,3,FALSE)</f>
        <v>3.6712962962962961E-2</v>
      </c>
      <c r="T311" s="229">
        <f>VLOOKUP(C311,'4'!$B$2:$I$1053,4,FALSE)</f>
        <v>70</v>
      </c>
      <c r="U311" s="226">
        <f>VLOOKUP(T311,Баллы!$A$2:$B$101,2)+V311/2</f>
        <v>26</v>
      </c>
      <c r="V311" s="230">
        <f>VLOOKUP(C311,'4'!$B$2:$I$1053,6,FALSE)</f>
        <v>10</v>
      </c>
      <c r="W311" s="231"/>
      <c r="X311" s="229"/>
      <c r="Y311" s="226"/>
      <c r="Z311" s="227"/>
      <c r="AA311" s="232"/>
      <c r="AB311" s="229"/>
      <c r="AC311" s="226"/>
      <c r="AD311" s="230"/>
      <c r="AE311" s="231"/>
      <c r="AF311" s="229"/>
      <c r="AG311" s="226"/>
      <c r="AH311" s="227"/>
      <c r="AI311" s="155"/>
      <c r="AJ311" s="123"/>
      <c r="AK311" s="139"/>
      <c r="AL311" s="124"/>
      <c r="AM311" s="155"/>
      <c r="AN311" s="123"/>
      <c r="AO311" s="139"/>
      <c r="AP311" s="124"/>
      <c r="AQ311" s="122"/>
      <c r="AR311" s="123"/>
      <c r="AS311" s="139"/>
      <c r="AT311" s="124"/>
      <c r="AU311" s="122"/>
      <c r="AV311" s="123"/>
      <c r="AW311" s="139"/>
      <c r="AX311" s="124"/>
    </row>
    <row r="312" spans="1:50" ht="14.4" customHeight="1">
      <c r="A312" s="73">
        <f>IF(D312=0," ",RANK(D312,$D$3:$D$507,0))</f>
        <v>310</v>
      </c>
      <c r="B312" s="246">
        <v>310</v>
      </c>
      <c r="C312" s="162" t="s">
        <v>1452</v>
      </c>
      <c r="D312" s="115">
        <f>I312+M312+Q312+U312+Y312+AC312+AG312+AK312+AO312+AW312+AS312</f>
        <v>25.5</v>
      </c>
      <c r="E312" s="115">
        <f>J312+N312+R312+V312+Z312+AD312+AH312+AL312+AP312+AX312+AT312</f>
        <v>5</v>
      </c>
      <c r="F312" s="119">
        <f>COUNTA(H312,L312,P312,T312,X312,AB312,AF312,AJ312,AN312,AV312,AR312)</f>
        <v>1</v>
      </c>
      <c r="G312" s="224"/>
      <c r="H312" s="229"/>
      <c r="I312" s="226"/>
      <c r="J312" s="227"/>
      <c r="K312" s="228"/>
      <c r="L312" s="229"/>
      <c r="M312" s="226"/>
      <c r="N312" s="230"/>
      <c r="O312" s="224"/>
      <c r="P312" s="229"/>
      <c r="Q312" s="226"/>
      <c r="R312" s="227"/>
      <c r="S312" s="228">
        <f>VLOOKUP(C312,'4'!$B$2:$I$1053,3,FALSE)</f>
        <v>1.7164351851851851E-2</v>
      </c>
      <c r="T312" s="229">
        <f>VLOOKUP(C312,'4'!$B$2:$I$1053,4,FALSE)</f>
        <v>68</v>
      </c>
      <c r="U312" s="226">
        <f>VLOOKUP(T312,Баллы!$A$2:$B$101,2)+V312/2</f>
        <v>25.5</v>
      </c>
      <c r="V312" s="230">
        <f>VLOOKUP(C312,'4'!$B$2:$I$1053,6,FALSE)</f>
        <v>5</v>
      </c>
      <c r="W312" s="231"/>
      <c r="X312" s="229"/>
      <c r="Y312" s="226"/>
      <c r="Z312" s="227"/>
      <c r="AA312" s="232"/>
      <c r="AB312" s="229"/>
      <c r="AC312" s="226"/>
      <c r="AD312" s="230"/>
      <c r="AE312" s="231"/>
      <c r="AF312" s="229"/>
      <c r="AG312" s="226"/>
      <c r="AH312" s="227"/>
      <c r="AI312" s="155"/>
      <c r="AJ312" s="123"/>
      <c r="AK312" s="139"/>
      <c r="AL312" s="124"/>
      <c r="AM312" s="155"/>
      <c r="AN312" s="123"/>
      <c r="AO312" s="139"/>
      <c r="AP312" s="124"/>
      <c r="AQ312" s="122"/>
      <c r="AR312" s="123"/>
      <c r="AS312" s="139"/>
      <c r="AT312" s="124"/>
      <c r="AU312" s="122"/>
      <c r="AV312" s="123"/>
      <c r="AW312" s="139"/>
      <c r="AX312" s="124"/>
    </row>
    <row r="313" spans="1:50" ht="14.4" customHeight="1">
      <c r="A313" s="73">
        <f>IF(D313=0," ",RANK(D313,$D$3:$D$507,0))</f>
        <v>311</v>
      </c>
      <c r="B313" s="246">
        <v>311</v>
      </c>
      <c r="C313" s="283" t="s">
        <v>4636</v>
      </c>
      <c r="D313" s="115">
        <f>I313+M313+Q313+U313+Y313+AC313+AG313+AK313+AO313+AW313+AS313</f>
        <v>25</v>
      </c>
      <c r="E313" s="115">
        <f>J313+N313+R313+V313+Z313+AD313+AH313+AL313+AP313+AX313+AT313</f>
        <v>10</v>
      </c>
      <c r="F313" s="119">
        <f>COUNTA(H313,L313,P313,T313,X313,AB313,AF313,AJ313,AN313,AV313,AR313)</f>
        <v>1</v>
      </c>
      <c r="G313" s="224"/>
      <c r="H313" s="229"/>
      <c r="I313" s="226"/>
      <c r="J313" s="227"/>
      <c r="K313" s="228"/>
      <c r="L313" s="229"/>
      <c r="M313" s="226"/>
      <c r="N313" s="230"/>
      <c r="O313" s="224"/>
      <c r="P313" s="229"/>
      <c r="Q313" s="226"/>
      <c r="R313" s="227"/>
      <c r="S313" s="228"/>
      <c r="T313" s="229"/>
      <c r="U313" s="226"/>
      <c r="V313" s="230"/>
      <c r="W313" s="231"/>
      <c r="X313" s="229"/>
      <c r="Y313" s="226"/>
      <c r="Z313" s="227"/>
      <c r="AA313" s="232"/>
      <c r="AB313" s="229"/>
      <c r="AC313" s="226"/>
      <c r="AD313" s="230"/>
      <c r="AE313" s="231"/>
      <c r="AF313" s="229"/>
      <c r="AG313" s="226"/>
      <c r="AH313" s="227"/>
      <c r="AI313" s="155"/>
      <c r="AJ313" s="123"/>
      <c r="AK313" s="139"/>
      <c r="AL313" s="124"/>
      <c r="AM313" s="155">
        <f>VLOOKUP(C313,'9'!$B$2:$H$1187,3,FALSE)</f>
        <v>3.6990740740740741E-2</v>
      </c>
      <c r="AN313" s="123">
        <f>VLOOKUP(C313,'9'!$B$2:$H$1187,4,FALSE)</f>
        <v>71</v>
      </c>
      <c r="AO313" s="139">
        <f>VLOOKUP(AN313,Баллы!$A$2:$B$101,2)+AP313/2</f>
        <v>25</v>
      </c>
      <c r="AP313" s="124">
        <f>VLOOKUP(C313,'9'!$B$2:$H$1187,6,FALSE)</f>
        <v>10</v>
      </c>
      <c r="AQ313" s="122"/>
      <c r="AR313" s="123"/>
      <c r="AS313" s="139"/>
      <c r="AT313" s="124"/>
      <c r="AU313" s="122"/>
      <c r="AV313" s="123"/>
      <c r="AW313" s="139"/>
      <c r="AX313" s="124"/>
    </row>
    <row r="314" spans="1:50" ht="14.4" customHeight="1">
      <c r="A314" s="73">
        <f>IF(D314=0," ",RANK(D314,$D$3:$D$507,0))</f>
        <v>311</v>
      </c>
      <c r="B314" s="246">
        <v>311</v>
      </c>
      <c r="C314" s="104" t="s">
        <v>6169</v>
      </c>
      <c r="D314" s="115">
        <f>I314+M314+Q314+U314+Y314+AC314+AG314+AK314+AO314+AW314+AS314</f>
        <v>25</v>
      </c>
      <c r="E314" s="115">
        <f>J314+N314+R314+V314+Z314+AD314+AH314+AL314+AP314+AX314+AT314</f>
        <v>10</v>
      </c>
      <c r="F314" s="119">
        <f>COUNTA(H314,L314,P314,T314,X314,AB314,AF314,AJ314,AN314,AV314,AR314)</f>
        <v>1</v>
      </c>
      <c r="G314" s="224"/>
      <c r="H314" s="229"/>
      <c r="I314" s="226"/>
      <c r="J314" s="227"/>
      <c r="K314" s="228"/>
      <c r="L314" s="229"/>
      <c r="M314" s="226"/>
      <c r="N314" s="230"/>
      <c r="O314" s="224"/>
      <c r="P314" s="229"/>
      <c r="Q314" s="226"/>
      <c r="R314" s="227"/>
      <c r="S314" s="228"/>
      <c r="T314" s="229"/>
      <c r="U314" s="226"/>
      <c r="V314" s="230"/>
      <c r="W314" s="231"/>
      <c r="X314" s="229"/>
      <c r="Y314" s="226"/>
      <c r="Z314" s="227"/>
      <c r="AA314" s="232"/>
      <c r="AB314" s="229"/>
      <c r="AC314" s="226"/>
      <c r="AD314" s="230"/>
      <c r="AE314" s="231"/>
      <c r="AF314" s="229"/>
      <c r="AG314" s="226"/>
      <c r="AH314" s="227"/>
      <c r="AI314" s="155"/>
      <c r="AJ314" s="123"/>
      <c r="AK314" s="139"/>
      <c r="AL314" s="124"/>
      <c r="AM314" s="155"/>
      <c r="AN314" s="123"/>
      <c r="AO314" s="139"/>
      <c r="AP314" s="124"/>
      <c r="AQ314" s="122">
        <f>VLOOKUP(C314,'10'!$B$8:$H$232,3,FALSE)</f>
        <v>6.40162037037037E-2</v>
      </c>
      <c r="AR314" s="123">
        <f>VLOOKUP(C314,'10'!$B$8:$H$232,4,FALSE)</f>
        <v>71</v>
      </c>
      <c r="AS314" s="139">
        <f>VLOOKUP(AR314,Баллы!$A$2:$B$101,2)+AT314/2</f>
        <v>25</v>
      </c>
      <c r="AT314" s="124">
        <f>VLOOKUP(C314,'10'!$B$8:$H$232,6,FALSE)</f>
        <v>10</v>
      </c>
      <c r="AU314" s="122"/>
      <c r="AV314" s="123"/>
      <c r="AW314" s="139"/>
      <c r="AX314" s="124"/>
    </row>
    <row r="315" spans="1:50" ht="14.4" customHeight="1">
      <c r="A315" s="73">
        <f>IF(D315=0," ",RANK(D315,$D$3:$D$507,0))</f>
        <v>311</v>
      </c>
      <c r="B315" s="246">
        <v>313</v>
      </c>
      <c r="C315" s="104" t="s">
        <v>6208</v>
      </c>
      <c r="D315" s="115">
        <f>I315+M315+Q315+U315+Y315+AC315+AG315+AK315+AO315+AW315+AS315</f>
        <v>25</v>
      </c>
      <c r="E315" s="115">
        <f>J315+N315+R315+V315+Z315+AD315+AH315+AL315+AP315+AX315+AT315</f>
        <v>8</v>
      </c>
      <c r="F315" s="119">
        <f>COUNTA(H315,L315,P315,T315,X315,AB315,AF315,AJ315,AN315,AV315,AR315)</f>
        <v>1</v>
      </c>
      <c r="G315" s="224"/>
      <c r="H315" s="229"/>
      <c r="I315" s="226"/>
      <c r="J315" s="227"/>
      <c r="K315" s="228"/>
      <c r="L315" s="229"/>
      <c r="M315" s="226"/>
      <c r="N315" s="230"/>
      <c r="O315" s="224"/>
      <c r="P315" s="229"/>
      <c r="Q315" s="226"/>
      <c r="R315" s="227"/>
      <c r="S315" s="228"/>
      <c r="T315" s="229"/>
      <c r="U315" s="226"/>
      <c r="V315" s="230"/>
      <c r="W315" s="231"/>
      <c r="X315" s="229"/>
      <c r="Y315" s="226"/>
      <c r="Z315" s="227"/>
      <c r="AA315" s="232"/>
      <c r="AB315" s="229"/>
      <c r="AC315" s="226"/>
      <c r="AD315" s="230"/>
      <c r="AE315" s="231"/>
      <c r="AF315" s="229"/>
      <c r="AG315" s="226"/>
      <c r="AH315" s="227"/>
      <c r="AI315" s="155"/>
      <c r="AJ315" s="123"/>
      <c r="AK315" s="139"/>
      <c r="AL315" s="124"/>
      <c r="AM315" s="155"/>
      <c r="AN315" s="123"/>
      <c r="AO315" s="139"/>
      <c r="AP315" s="124"/>
      <c r="AQ315" s="122"/>
      <c r="AR315" s="123"/>
      <c r="AS315" s="139"/>
      <c r="AT315" s="124"/>
      <c r="AU315" s="122">
        <f>VLOOKUP(C315,'11'!$B$9:$H$521,3,FALSE)</f>
        <v>5.091435185185185E-2</v>
      </c>
      <c r="AV315" s="123">
        <f>VLOOKUP(C315,'11'!$B$9:$H$521,4,FALSE)</f>
        <v>70</v>
      </c>
      <c r="AW315" s="139">
        <f>VLOOKUP(AV315,Баллы!$A$2:$B$101,2)+AX315/2</f>
        <v>25</v>
      </c>
      <c r="AX315" s="124">
        <f>VLOOKUP(C315,'11'!$B$9:$H$521,6,FALSE)</f>
        <v>8</v>
      </c>
    </row>
    <row r="316" spans="1:50" ht="14.4" customHeight="1">
      <c r="A316" s="73">
        <f>IF(D316=0," ",RANK(D316,$D$3:$D$507,0))</f>
        <v>314</v>
      </c>
      <c r="B316" s="246">
        <v>314</v>
      </c>
      <c r="C316" s="162" t="s">
        <v>1586</v>
      </c>
      <c r="D316" s="115">
        <f>I316+M316+Q316+U316+Y316+AC316+AG316+AK316+AO316+AW316+AS316</f>
        <v>24.5</v>
      </c>
      <c r="E316" s="115">
        <f>J316+N316+R316+V316+Z316+AD316+AH316+AL316+AP316+AX316+AT316</f>
        <v>45</v>
      </c>
      <c r="F316" s="119">
        <f>COUNTA(H316,L316,P316,T316,X316,AB316,AF316,AJ316,AN316,AV316,AR316)</f>
        <v>2</v>
      </c>
      <c r="G316" s="233"/>
      <c r="H316" s="229"/>
      <c r="I316" s="226"/>
      <c r="J316" s="227"/>
      <c r="K316" s="228"/>
      <c r="L316" s="229"/>
      <c r="M316" s="226"/>
      <c r="N316" s="230"/>
      <c r="O316" s="224"/>
      <c r="P316" s="229"/>
      <c r="Q316" s="226"/>
      <c r="R316" s="227"/>
      <c r="S316" s="228">
        <f>VLOOKUP(C316,'4'!$B$2:$I$1053,3,FALSE)</f>
        <v>9.5937499999999995E-2</v>
      </c>
      <c r="T316" s="229">
        <f>VLOOKUP(C316,'4'!$B$2:$I$1053,4,FALSE)</f>
        <v>120</v>
      </c>
      <c r="U316" s="226">
        <f>VLOOKUP(T316,Баллы!$A$2:$B$101,2)+V316/2</f>
        <v>11</v>
      </c>
      <c r="V316" s="230">
        <f>VLOOKUP(C316,'4'!$B$2:$I$1053,6,FALSE)</f>
        <v>20</v>
      </c>
      <c r="W316" s="231"/>
      <c r="X316" s="229"/>
      <c r="Y316" s="226"/>
      <c r="Z316" s="227"/>
      <c r="AA316" s="232"/>
      <c r="AB316" s="229"/>
      <c r="AC316" s="226"/>
      <c r="AD316" s="230"/>
      <c r="AE316" s="231"/>
      <c r="AF316" s="229"/>
      <c r="AG316" s="226"/>
      <c r="AH316" s="227"/>
      <c r="AI316" s="155"/>
      <c r="AJ316" s="123"/>
      <c r="AK316" s="139"/>
      <c r="AL316" s="124"/>
      <c r="AM316" s="155">
        <f>VLOOKUP(C316,'9'!$B$2:$H$1187,3,FALSE)</f>
        <v>0.1284837962962963</v>
      </c>
      <c r="AN316" s="123">
        <f>VLOOKUP(C316,'9'!$B$2:$H$1187,4,FALSE)</f>
        <v>113</v>
      </c>
      <c r="AO316" s="139">
        <f>VLOOKUP(AN316,Баллы!$A$2:$B$101,2)+AP316/2</f>
        <v>13.5</v>
      </c>
      <c r="AP316" s="124">
        <f>VLOOKUP(C316,'9'!$B$2:$H$1187,6,FALSE)</f>
        <v>25</v>
      </c>
      <c r="AQ316" s="122"/>
      <c r="AR316" s="123"/>
      <c r="AS316" s="139"/>
      <c r="AT316" s="124"/>
      <c r="AU316" s="122"/>
      <c r="AV316" s="123"/>
      <c r="AW316" s="139"/>
      <c r="AX316" s="124"/>
    </row>
    <row r="317" spans="1:50" ht="14.4" customHeight="1">
      <c r="A317" s="73">
        <f>IF(D317=0," ",RANK(D317,$D$3:$D$507,0))</f>
        <v>314</v>
      </c>
      <c r="B317" s="246">
        <v>315</v>
      </c>
      <c r="C317" s="283" t="s">
        <v>4470</v>
      </c>
      <c r="D317" s="115">
        <f>I317+M317+Q317+U317+Y317+AC317+AG317+AK317+AO317+AW317+AS317</f>
        <v>24.5</v>
      </c>
      <c r="E317" s="115">
        <f>J317+N317+R317+V317+Z317+AD317+AH317+AL317+AP317+AX317+AT317</f>
        <v>25</v>
      </c>
      <c r="F317" s="119">
        <f>COUNTA(H317,L317,P317,T317,X317,AB317,AF317,AJ317,AN317,AV317,AR317)</f>
        <v>1</v>
      </c>
      <c r="G317" s="224"/>
      <c r="H317" s="229"/>
      <c r="I317" s="226"/>
      <c r="J317" s="227"/>
      <c r="K317" s="228"/>
      <c r="L317" s="229"/>
      <c r="M317" s="226"/>
      <c r="N317" s="230"/>
      <c r="O317" s="224"/>
      <c r="P317" s="229"/>
      <c r="Q317" s="226"/>
      <c r="R317" s="227"/>
      <c r="S317" s="228"/>
      <c r="T317" s="229"/>
      <c r="U317" s="226"/>
      <c r="V317" s="230"/>
      <c r="W317" s="231"/>
      <c r="X317" s="229"/>
      <c r="Y317" s="226"/>
      <c r="Z317" s="227"/>
      <c r="AA317" s="232"/>
      <c r="AB317" s="229"/>
      <c r="AC317" s="226"/>
      <c r="AD317" s="230"/>
      <c r="AE317" s="231"/>
      <c r="AF317" s="229"/>
      <c r="AG317" s="226"/>
      <c r="AH317" s="227"/>
      <c r="AI317" s="155"/>
      <c r="AJ317" s="123"/>
      <c r="AK317" s="139"/>
      <c r="AL317" s="124"/>
      <c r="AM317" s="155">
        <f>VLOOKUP(C317,'9'!$B$2:$H$1187,3,FALSE)</f>
        <v>0.11015046296296296</v>
      </c>
      <c r="AN317" s="123">
        <f>VLOOKUP(C317,'9'!$B$2:$H$1187,4,FALSE)</f>
        <v>79</v>
      </c>
      <c r="AO317" s="139">
        <f>VLOOKUP(AN317,Баллы!$A$2:$B$101,2)+AP317/2</f>
        <v>24.5</v>
      </c>
      <c r="AP317" s="124">
        <f>VLOOKUP(C317,'9'!$B$2:$H$1187,6,FALSE)</f>
        <v>25</v>
      </c>
      <c r="AQ317" s="122"/>
      <c r="AR317" s="123"/>
      <c r="AS317" s="139"/>
      <c r="AT317" s="124"/>
      <c r="AU317" s="122"/>
      <c r="AV317" s="123"/>
      <c r="AW317" s="139"/>
      <c r="AX317" s="124"/>
    </row>
    <row r="318" spans="1:50" ht="14.4" customHeight="1">
      <c r="A318" s="73">
        <f>IF(D318=0," ",RANK(D318,$D$3:$D$507,0))</f>
        <v>314</v>
      </c>
      <c r="B318" s="246">
        <v>316</v>
      </c>
      <c r="C318" s="159" t="s">
        <v>801</v>
      </c>
      <c r="D318" s="115">
        <f>I318+M318+Q318+U318+Y318+AC318+AG318+AK318+AO318+AW318+AS318</f>
        <v>24.5</v>
      </c>
      <c r="E318" s="115">
        <f>J318+N318+R318+V318+Z318+AD318+AH318+AL318+AP318+AX318+AT318</f>
        <v>5</v>
      </c>
      <c r="F318" s="119">
        <f>COUNTA(H318,L318,P318,T318,X318,AB318,AF318,AJ318,AN318,AV318,AR318)</f>
        <v>1</v>
      </c>
      <c r="G318" s="224"/>
      <c r="H318" s="229"/>
      <c r="I318" s="226"/>
      <c r="J318" s="227"/>
      <c r="K318" s="228">
        <f>VLOOKUP(C318,'2'!$B$101:$H$575,3,FALSE)</f>
        <v>2.7037037037037037E-2</v>
      </c>
      <c r="L318" s="229">
        <f>VLOOKUP(C318,'2'!$B$101:$H$575,4,FALSE)</f>
        <v>69</v>
      </c>
      <c r="M318" s="226">
        <f>VLOOKUP(L318,Баллы!$A$2:$B$101,2)+N318/2</f>
        <v>24.5</v>
      </c>
      <c r="N318" s="230">
        <f>VLOOKUP(C318,'2'!$B$101:$H$575,6,FALSE)</f>
        <v>5</v>
      </c>
      <c r="O318" s="224"/>
      <c r="P318" s="229"/>
      <c r="Q318" s="226"/>
      <c r="R318" s="227"/>
      <c r="S318" s="228"/>
      <c r="T318" s="229"/>
      <c r="U318" s="226"/>
      <c r="V318" s="230"/>
      <c r="W318" s="231"/>
      <c r="X318" s="229"/>
      <c r="Y318" s="226"/>
      <c r="Z318" s="227"/>
      <c r="AA318" s="232"/>
      <c r="AB318" s="229"/>
      <c r="AC318" s="226"/>
      <c r="AD318" s="230"/>
      <c r="AE318" s="231"/>
      <c r="AF318" s="229"/>
      <c r="AG318" s="226"/>
      <c r="AH318" s="227"/>
      <c r="AI318" s="155"/>
      <c r="AJ318" s="123"/>
      <c r="AK318" s="139"/>
      <c r="AL318" s="124"/>
      <c r="AM318" s="155"/>
      <c r="AN318" s="123"/>
      <c r="AO318" s="139"/>
      <c r="AP318" s="124"/>
      <c r="AQ318" s="122"/>
      <c r="AR318" s="123"/>
      <c r="AS318" s="139"/>
      <c r="AT318" s="124"/>
      <c r="AU318" s="122"/>
      <c r="AV318" s="123"/>
      <c r="AW318" s="139"/>
      <c r="AX318" s="124"/>
    </row>
    <row r="319" spans="1:50" ht="14.4" customHeight="1">
      <c r="A319" s="73">
        <f>IF(D319=0," ",RANK(D319,$D$3:$D$507,0))</f>
        <v>317</v>
      </c>
      <c r="B319" s="246">
        <v>317</v>
      </c>
      <c r="C319" s="108" t="s">
        <v>1207</v>
      </c>
      <c r="D319" s="115">
        <f>I319+M319+Q319+U319+Y319+AC319+AG319+AK319+AO319+AW319+AS319</f>
        <v>23.5</v>
      </c>
      <c r="E319" s="115">
        <f>J319+N319+R319+V319+Z319+AD319+AH319+AL319+AP319+AX319+AT319</f>
        <v>25</v>
      </c>
      <c r="F319" s="119">
        <f>COUNTA(H319,L319,P319,T319,X319,AB319,AF319,AJ319,AN319,AV319,AR319)</f>
        <v>1</v>
      </c>
      <c r="G319" s="224"/>
      <c r="H319" s="229"/>
      <c r="I319" s="226"/>
      <c r="J319" s="227"/>
      <c r="K319" s="228"/>
      <c r="L319" s="229"/>
      <c r="M319" s="226"/>
      <c r="N319" s="230"/>
      <c r="O319" s="224"/>
      <c r="P319" s="229"/>
      <c r="Q319" s="226"/>
      <c r="R319" s="227"/>
      <c r="S319" s="228"/>
      <c r="T319" s="229"/>
      <c r="U319" s="226"/>
      <c r="V319" s="230"/>
      <c r="W319" s="231">
        <f>VLOOKUP(C319,'5'!$B$50:$H$423,3,FALSE)</f>
        <v>0.15412037037037038</v>
      </c>
      <c r="X319" s="229">
        <f>VLOOKUP(C319,'5'!$B$50:$H$423,4,FALSE)</f>
        <v>80</v>
      </c>
      <c r="Y319" s="226">
        <f>VLOOKUP(X319,Баллы!$A$2:$B$101,2)+Z319/2</f>
        <v>23.5</v>
      </c>
      <c r="Z319" s="227">
        <f>VLOOKUP(C319,'5'!$B$50:$H$423,6,FALSE)</f>
        <v>25</v>
      </c>
      <c r="AA319" s="232"/>
      <c r="AB319" s="229"/>
      <c r="AC319" s="226"/>
      <c r="AD319" s="230"/>
      <c r="AE319" s="231"/>
      <c r="AF319" s="229"/>
      <c r="AG319" s="226"/>
      <c r="AH319" s="227"/>
      <c r="AI319" s="155"/>
      <c r="AJ319" s="123"/>
      <c r="AK319" s="139"/>
      <c r="AL319" s="124"/>
      <c r="AM319" s="155"/>
      <c r="AN319" s="123"/>
      <c r="AO319" s="139"/>
      <c r="AP319" s="124"/>
      <c r="AQ319" s="122"/>
      <c r="AR319" s="123"/>
      <c r="AS319" s="139"/>
      <c r="AT319" s="124"/>
      <c r="AU319" s="122"/>
      <c r="AV319" s="123"/>
      <c r="AW319" s="139"/>
      <c r="AX319" s="124"/>
    </row>
    <row r="320" spans="1:50" ht="14.4" customHeight="1">
      <c r="A320" s="73">
        <f>IF(D320=0," ",RANK(D320,$D$3:$D$507,0))</f>
        <v>317</v>
      </c>
      <c r="B320" s="246">
        <v>318</v>
      </c>
      <c r="C320" s="260" t="s">
        <v>2688</v>
      </c>
      <c r="D320" s="115">
        <f>I320+M320+Q320+U320+Y320+AC320+AG320+AK320+AO320+AW320+AS320</f>
        <v>23.5</v>
      </c>
      <c r="E320" s="115">
        <f>J320+N320+R320+V320+Z320+AD320+AH320+AL320+AP320+AX320+AT320</f>
        <v>5</v>
      </c>
      <c r="F320" s="119">
        <f>COUNTA(H320,L320,P320,T320,X320,AB320,AF320,AJ320,AN320,AV320,AR320)</f>
        <v>1</v>
      </c>
      <c r="G320" s="224"/>
      <c r="H320" s="229"/>
      <c r="I320" s="226"/>
      <c r="J320" s="227"/>
      <c r="K320" s="228">
        <f>VLOOKUP(C320,'2'!$B$101:$H$575,3,FALSE)</f>
        <v>2.736111111111111E-2</v>
      </c>
      <c r="L320" s="229">
        <f>VLOOKUP(C320,'2'!$B$101:$H$575,4,FALSE)</f>
        <v>70</v>
      </c>
      <c r="M320" s="226">
        <f>VLOOKUP(L320,Баллы!$A$2:$B$101,2)+N320/2</f>
        <v>23.5</v>
      </c>
      <c r="N320" s="230">
        <f>VLOOKUP(C320,'2'!$B$101:$H$575,6,FALSE)</f>
        <v>5</v>
      </c>
      <c r="O320" s="224"/>
      <c r="P320" s="229"/>
      <c r="Q320" s="226"/>
      <c r="R320" s="227"/>
      <c r="S320" s="228"/>
      <c r="T320" s="229"/>
      <c r="U320" s="226"/>
      <c r="V320" s="230"/>
      <c r="W320" s="231"/>
      <c r="X320" s="229"/>
      <c r="Y320" s="226"/>
      <c r="Z320" s="227"/>
      <c r="AA320" s="232"/>
      <c r="AB320" s="229"/>
      <c r="AC320" s="226"/>
      <c r="AD320" s="230"/>
      <c r="AE320" s="231"/>
      <c r="AF320" s="229"/>
      <c r="AG320" s="226"/>
      <c r="AH320" s="227"/>
      <c r="AI320" s="155"/>
      <c r="AJ320" s="123"/>
      <c r="AK320" s="139"/>
      <c r="AL320" s="124"/>
      <c r="AM320" s="155"/>
      <c r="AN320" s="123"/>
      <c r="AO320" s="139"/>
      <c r="AP320" s="124"/>
      <c r="AQ320" s="122"/>
      <c r="AR320" s="123"/>
      <c r="AS320" s="139"/>
      <c r="AT320" s="124"/>
      <c r="AU320" s="122"/>
      <c r="AV320" s="123"/>
      <c r="AW320" s="139"/>
      <c r="AX320" s="124"/>
    </row>
    <row r="321" spans="1:50" ht="14.4" customHeight="1">
      <c r="A321" s="73">
        <f>IF(D321=0," ",RANK(D321,$D$3:$D$507,0))</f>
        <v>319</v>
      </c>
      <c r="B321" s="246">
        <v>319</v>
      </c>
      <c r="C321" s="108" t="s">
        <v>1208</v>
      </c>
      <c r="D321" s="115">
        <f>I321+M321+Q321+U321+Y321+AC321+AG321+AK321+AO321+AW321+AS321</f>
        <v>21.5</v>
      </c>
      <c r="E321" s="115">
        <f>J321+N321+R321+V321+Z321+AD321+AH321+AL321+AP321+AX321+AT321</f>
        <v>25</v>
      </c>
      <c r="F321" s="119">
        <f>COUNTA(H321,L321,P321,T321,X321,AB321,AF321,AJ321,AN321,AV321,AR321)</f>
        <v>1</v>
      </c>
      <c r="G321" s="122"/>
      <c r="H321" s="229"/>
      <c r="I321" s="226"/>
      <c r="J321" s="227"/>
      <c r="K321" s="228"/>
      <c r="L321" s="229"/>
      <c r="M321" s="226"/>
      <c r="N321" s="230"/>
      <c r="O321" s="224"/>
      <c r="P321" s="229"/>
      <c r="Q321" s="226"/>
      <c r="R321" s="227"/>
      <c r="S321" s="228"/>
      <c r="T321" s="229"/>
      <c r="U321" s="226"/>
      <c r="V321" s="230"/>
      <c r="W321" s="231">
        <f>VLOOKUP(C321,'5'!$B$50:$H$423,3,FALSE)</f>
        <v>0.15592592592592594</v>
      </c>
      <c r="X321" s="229">
        <f>VLOOKUP(C321,'5'!$B$50:$H$423,4,FALSE)</f>
        <v>82</v>
      </c>
      <c r="Y321" s="226">
        <f>VLOOKUP(X321,Баллы!$A$2:$B$101,2)+Z321/2</f>
        <v>21.5</v>
      </c>
      <c r="Z321" s="227">
        <f>VLOOKUP(C321,'5'!$B$50:$H$423,6,FALSE)</f>
        <v>25</v>
      </c>
      <c r="AA321" s="232"/>
      <c r="AB321" s="229"/>
      <c r="AC321" s="226"/>
      <c r="AD321" s="230"/>
      <c r="AE321" s="231"/>
      <c r="AF321" s="229"/>
      <c r="AG321" s="226"/>
      <c r="AH321" s="227"/>
      <c r="AI321" s="155"/>
      <c r="AJ321" s="123"/>
      <c r="AK321" s="139"/>
      <c r="AL321" s="124"/>
      <c r="AM321" s="155"/>
      <c r="AN321" s="123"/>
      <c r="AO321" s="139"/>
      <c r="AP321" s="124"/>
      <c r="AQ321" s="122"/>
      <c r="AR321" s="123"/>
      <c r="AS321" s="139"/>
      <c r="AT321" s="124"/>
      <c r="AU321" s="122"/>
      <c r="AV321" s="123"/>
      <c r="AW321" s="139"/>
      <c r="AX321" s="124"/>
    </row>
    <row r="322" spans="1:50" ht="14.4" customHeight="1">
      <c r="A322" s="73">
        <f>IF(D322=0," ",RANK(D322,$D$3:$D$507,0))</f>
        <v>319</v>
      </c>
      <c r="B322" s="246">
        <v>319</v>
      </c>
      <c r="C322" s="283" t="s">
        <v>4472</v>
      </c>
      <c r="D322" s="115">
        <f>I322+M322+Q322+U322+Y322+AC322+AG322+AK322+AO322+AW322+AS322</f>
        <v>21.5</v>
      </c>
      <c r="E322" s="115">
        <f>J322+N322+R322+V322+Z322+AD322+AH322+AL322+AP322+AX322+AT322</f>
        <v>25</v>
      </c>
      <c r="F322" s="119">
        <f>COUNTA(H322,L322,P322,T322,X322,AB322,AF322,AJ322,AN322,AV322,AR322)</f>
        <v>1</v>
      </c>
      <c r="G322" s="122"/>
      <c r="H322" s="229"/>
      <c r="I322" s="226"/>
      <c r="J322" s="227"/>
      <c r="K322" s="228"/>
      <c r="L322" s="229"/>
      <c r="M322" s="226"/>
      <c r="N322" s="230"/>
      <c r="O322" s="224"/>
      <c r="P322" s="229"/>
      <c r="Q322" s="226"/>
      <c r="R322" s="227"/>
      <c r="S322" s="228"/>
      <c r="T322" s="229"/>
      <c r="U322" s="226"/>
      <c r="V322" s="230"/>
      <c r="W322" s="231"/>
      <c r="X322" s="229"/>
      <c r="Y322" s="226"/>
      <c r="Z322" s="227"/>
      <c r="AA322" s="232"/>
      <c r="AB322" s="229"/>
      <c r="AC322" s="226"/>
      <c r="AD322" s="230"/>
      <c r="AE322" s="231"/>
      <c r="AF322" s="229"/>
      <c r="AG322" s="226"/>
      <c r="AH322" s="227"/>
      <c r="AI322" s="155"/>
      <c r="AJ322" s="123"/>
      <c r="AK322" s="139"/>
      <c r="AL322" s="124"/>
      <c r="AM322" s="155">
        <f>VLOOKUP(C322,'9'!$B$2:$H$1187,3,FALSE)</f>
        <v>0.1111111111111111</v>
      </c>
      <c r="AN322" s="123">
        <f>VLOOKUP(C322,'9'!$B$2:$H$1187,4,FALSE)</f>
        <v>82</v>
      </c>
      <c r="AO322" s="139">
        <f>VLOOKUP(AN322,Баллы!$A$2:$B$101,2)+AP322/2</f>
        <v>21.5</v>
      </c>
      <c r="AP322" s="124">
        <f>VLOOKUP(C322,'9'!$B$2:$H$1187,6,FALSE)</f>
        <v>25</v>
      </c>
      <c r="AQ322" s="122"/>
      <c r="AR322" s="123"/>
      <c r="AS322" s="139"/>
      <c r="AT322" s="124"/>
      <c r="AU322" s="122"/>
      <c r="AV322" s="123"/>
      <c r="AW322" s="139"/>
      <c r="AX322" s="124"/>
    </row>
    <row r="323" spans="1:50" ht="14.4" customHeight="1">
      <c r="A323" s="73">
        <f>IF(D323=0," ",RANK(D323,$D$3:$D$507,0))</f>
        <v>319</v>
      </c>
      <c r="B323" s="246">
        <v>321</v>
      </c>
      <c r="C323" s="159" t="s">
        <v>911</v>
      </c>
      <c r="D323" s="115">
        <f>I323+M323+Q323+U323+Y323+AC323+AG323+AK323+AO323+AW323+AS323</f>
        <v>21.5</v>
      </c>
      <c r="E323" s="115">
        <f>J323+N323+R323+V323+Z323+AD323+AH323+AL323+AP323+AX323+AT323</f>
        <v>15</v>
      </c>
      <c r="F323" s="119">
        <f>COUNTA(H323,L323,P323,T323,X323,AB323,AF323,AJ323,AN323,AV323,AR323)</f>
        <v>1</v>
      </c>
      <c r="G323" s="122"/>
      <c r="H323" s="229"/>
      <c r="I323" s="226"/>
      <c r="J323" s="227"/>
      <c r="K323" s="228">
        <f>VLOOKUP(C323,'2'!$B$101:$H$575,3,FALSE)</f>
        <v>6.0532407407407403E-2</v>
      </c>
      <c r="L323" s="229">
        <f>VLOOKUP(C323,'2'!$B$101:$H$575,4,FALSE)</f>
        <v>77</v>
      </c>
      <c r="M323" s="226">
        <f>VLOOKUP(L323,Баллы!$A$2:$B$101,2)+N323/2</f>
        <v>21.5</v>
      </c>
      <c r="N323" s="230">
        <f>VLOOKUP(C323,'2'!$B$101:$H$575,6,FALSE)</f>
        <v>15</v>
      </c>
      <c r="O323" s="224"/>
      <c r="P323" s="229"/>
      <c r="Q323" s="226"/>
      <c r="R323" s="227"/>
      <c r="S323" s="228"/>
      <c r="T323" s="229"/>
      <c r="U323" s="226"/>
      <c r="V323" s="230"/>
      <c r="W323" s="231"/>
      <c r="X323" s="229"/>
      <c r="Y323" s="226"/>
      <c r="Z323" s="227"/>
      <c r="AA323" s="232"/>
      <c r="AB323" s="229"/>
      <c r="AC323" s="226"/>
      <c r="AD323" s="230"/>
      <c r="AE323" s="231"/>
      <c r="AF323" s="229"/>
      <c r="AG323" s="226"/>
      <c r="AH323" s="227"/>
      <c r="AI323" s="155"/>
      <c r="AJ323" s="123"/>
      <c r="AK323" s="139"/>
      <c r="AL323" s="124"/>
      <c r="AM323" s="155"/>
      <c r="AN323" s="123"/>
      <c r="AO323" s="139"/>
      <c r="AP323" s="124"/>
      <c r="AQ323" s="122"/>
      <c r="AR323" s="123"/>
      <c r="AS323" s="139"/>
      <c r="AT323" s="124"/>
      <c r="AU323" s="122"/>
      <c r="AV323" s="123"/>
      <c r="AW323" s="139"/>
      <c r="AX323" s="124"/>
    </row>
    <row r="324" spans="1:50" ht="14.4" customHeight="1">
      <c r="A324" s="73">
        <f>IF(D324=0," ",RANK(D324,$D$3:$D$507,0))</f>
        <v>322</v>
      </c>
      <c r="B324" s="246">
        <v>322</v>
      </c>
      <c r="C324" s="159" t="s">
        <v>568</v>
      </c>
      <c r="D324" s="115">
        <f>I324+M324+Q324+U324+Y324+AC324+AG324+AK324+AO324+AW324+AS324</f>
        <v>21</v>
      </c>
      <c r="E324" s="115">
        <f>J324+N324+R324+V324+Z324+AD324+AH324+AL324+AP324+AX324+AT324</f>
        <v>10</v>
      </c>
      <c r="F324" s="119">
        <f>COUNTA(H324,L324,P324,T324,X324,AB324,AF324,AJ324,AN324,AV324,AR324)</f>
        <v>1</v>
      </c>
      <c r="G324" s="296">
        <f>VLOOKUP(C324,'1'!$B$46:$H$384,3,FALSE)</f>
        <v>3.9375E-2</v>
      </c>
      <c r="H324" s="235">
        <f>VLOOKUP(C324,'1'!$B$46:$H$384,4,FALSE)</f>
        <v>75</v>
      </c>
      <c r="I324" s="236">
        <f>VLOOKUP(H324,Баллы!$A$2:$B$101,2)+J324/2</f>
        <v>21</v>
      </c>
      <c r="J324" s="237">
        <f>VLOOKUP(C324,'1'!$B$46:$H$384,6,FALSE)</f>
        <v>10</v>
      </c>
      <c r="K324" s="238"/>
      <c r="L324" s="235"/>
      <c r="M324" s="236"/>
      <c r="N324" s="239"/>
      <c r="O324" s="234"/>
      <c r="P324" s="235"/>
      <c r="Q324" s="236"/>
      <c r="R324" s="237"/>
      <c r="S324" s="238"/>
      <c r="T324" s="235"/>
      <c r="U324" s="236"/>
      <c r="V324" s="239"/>
      <c r="W324" s="240"/>
      <c r="X324" s="235"/>
      <c r="Y324" s="236"/>
      <c r="Z324" s="237"/>
      <c r="AA324" s="241"/>
      <c r="AB324" s="235"/>
      <c r="AC324" s="236"/>
      <c r="AD324" s="239"/>
      <c r="AE324" s="240"/>
      <c r="AF324" s="235"/>
      <c r="AG324" s="236"/>
      <c r="AH324" s="237"/>
      <c r="AI324" s="155"/>
      <c r="AJ324" s="123"/>
      <c r="AK324" s="139"/>
      <c r="AL324" s="124"/>
      <c r="AM324" s="155"/>
      <c r="AN324" s="123"/>
      <c r="AO324" s="139"/>
      <c r="AP324" s="124"/>
      <c r="AQ324" s="122"/>
      <c r="AR324" s="123"/>
      <c r="AS324" s="139"/>
      <c r="AT324" s="124"/>
      <c r="AU324" s="122"/>
      <c r="AV324" s="123"/>
      <c r="AW324" s="139"/>
      <c r="AX324" s="124"/>
    </row>
    <row r="325" spans="1:50" ht="14.4" customHeight="1">
      <c r="A325" s="73">
        <f>IF(D325=0," ",RANK(D325,$D$3:$D$507,0))</f>
        <v>323</v>
      </c>
      <c r="B325" s="246">
        <v>323</v>
      </c>
      <c r="C325" s="159" t="s">
        <v>582</v>
      </c>
      <c r="D325" s="115">
        <f>I325+M325+Q325+U325+Y325+AC325+AG325+AK325+AO325+AW325+AS325</f>
        <v>20.5</v>
      </c>
      <c r="E325" s="115">
        <f>J325+N325+R325+V325+Z325+AD325+AH325+AL325+AP325+AX325+AT325</f>
        <v>35</v>
      </c>
      <c r="F325" s="119">
        <f>COUNTA(H325,L325,P325,T325,X325,AB325,AF325,AJ325,AN325,AV325,AR325)</f>
        <v>3</v>
      </c>
      <c r="G325" s="122">
        <f>VLOOKUP(C325,'1'!$B$46:$H$384,3,FALSE)</f>
        <v>4.1400462962962965E-2</v>
      </c>
      <c r="H325" s="123">
        <f>VLOOKUP(C325,'1'!$B$46:$H$384,4,FALSE)</f>
        <v>90</v>
      </c>
      <c r="I325" s="139">
        <f>VLOOKUP(H325,Баллы!$A$2:$B$101,2)+J325/2</f>
        <v>6</v>
      </c>
      <c r="J325" s="124">
        <f>VLOOKUP(C325,'1'!$B$46:$H$384,6,FALSE)</f>
        <v>10</v>
      </c>
      <c r="K325" s="153">
        <f>VLOOKUP(C325,'2'!$B$101:$H$575,3,FALSE)</f>
        <v>6.3622685185185185E-2</v>
      </c>
      <c r="L325" s="123">
        <f>VLOOKUP(C325,'2'!$B$101:$H$575,4,FALSE)</f>
        <v>95</v>
      </c>
      <c r="M325" s="139">
        <f>VLOOKUP(L325,Баллы!$A$2:$B$101,2)+N325/2</f>
        <v>8.5</v>
      </c>
      <c r="N325" s="154">
        <f>VLOOKUP(C325,'2'!$B$101:$H$575,6,FALSE)</f>
        <v>15</v>
      </c>
      <c r="O325" s="122"/>
      <c r="P325" s="123"/>
      <c r="Q325" s="139"/>
      <c r="R325" s="154"/>
      <c r="S325" s="125"/>
      <c r="T325" s="5"/>
      <c r="U325" s="140"/>
      <c r="V325" s="126"/>
      <c r="W325" s="137"/>
      <c r="X325" s="123"/>
      <c r="Y325" s="139"/>
      <c r="Z325" s="124"/>
      <c r="AA325" s="155"/>
      <c r="AB325" s="123"/>
      <c r="AC325" s="139"/>
      <c r="AD325" s="154"/>
      <c r="AE325" s="137"/>
      <c r="AF325" s="123"/>
      <c r="AG325" s="139"/>
      <c r="AH325" s="124"/>
      <c r="AI325" s="155"/>
      <c r="AJ325" s="123"/>
      <c r="AK325" s="139"/>
      <c r="AL325" s="124"/>
      <c r="AM325" s="155">
        <f>VLOOKUP(C325,'9'!$B$2:$H$1187,3,FALSE)</f>
        <v>4.0914351851851855E-2</v>
      </c>
      <c r="AN325" s="123">
        <f>VLOOKUP(C325,'9'!$B$2:$H$1187,4,FALSE)</f>
        <v>150</v>
      </c>
      <c r="AO325" s="139">
        <f>VLOOKUP(AN325,Баллы!$A$2:$B$101,2)+AP325/2</f>
        <v>6</v>
      </c>
      <c r="AP325" s="124">
        <f>VLOOKUP(C325,'9'!$B$2:$H$1187,6,FALSE)</f>
        <v>10</v>
      </c>
      <c r="AQ325" s="122"/>
      <c r="AR325" s="123"/>
      <c r="AS325" s="139"/>
      <c r="AT325" s="124"/>
      <c r="AU325" s="122"/>
      <c r="AV325" s="123"/>
      <c r="AW325" s="139"/>
      <c r="AX325" s="124"/>
    </row>
    <row r="326" spans="1:50" ht="14.4" customHeight="1">
      <c r="A326" s="73">
        <f>IF(D326=0," ",RANK(D326,$D$3:$D$507,0))</f>
        <v>324</v>
      </c>
      <c r="B326" s="246">
        <v>324</v>
      </c>
      <c r="C326" s="283" t="s">
        <v>2248</v>
      </c>
      <c r="D326" s="115">
        <f>I326+M326+Q326+U326+Y326+AC326+AG326+AK326+AO326+AW326+AS326</f>
        <v>19.5</v>
      </c>
      <c r="E326" s="115">
        <f>J326+N326+R326+V326+Z326+AD326+AH326+AL326+AP326+AX326+AT326</f>
        <v>25</v>
      </c>
      <c r="F326" s="119">
        <f>COUNTA(H326,L326,P326,T326,X326,AB326,AF326,AJ326,AN326,AV326,AR326)</f>
        <v>1</v>
      </c>
      <c r="G326" s="125"/>
      <c r="H326" s="5"/>
      <c r="I326" s="140"/>
      <c r="J326" s="126"/>
      <c r="K326" s="121"/>
      <c r="L326" s="5"/>
      <c r="M326" s="140"/>
      <c r="N326" s="130"/>
      <c r="O326" s="125"/>
      <c r="P326" s="5"/>
      <c r="Q326" s="140"/>
      <c r="R326" s="130"/>
      <c r="S326" s="125"/>
      <c r="T326" s="5"/>
      <c r="U326" s="140"/>
      <c r="V326" s="126"/>
      <c r="W326" s="136"/>
      <c r="X326" s="5"/>
      <c r="Y326" s="140"/>
      <c r="Z326" s="126"/>
      <c r="AA326" s="171"/>
      <c r="AB326" s="5"/>
      <c r="AC326" s="140"/>
      <c r="AD326" s="130"/>
      <c r="AE326" s="136"/>
      <c r="AF326" s="5"/>
      <c r="AG326" s="140"/>
      <c r="AH326" s="126"/>
      <c r="AI326" s="155"/>
      <c r="AJ326" s="123"/>
      <c r="AK326" s="139"/>
      <c r="AL326" s="124"/>
      <c r="AM326" s="155">
        <f>VLOOKUP(C326,'9'!$B$2:$H$1187,3,FALSE)</f>
        <v>0.11153935185185185</v>
      </c>
      <c r="AN326" s="123">
        <f>VLOOKUP(C326,'9'!$B$2:$H$1187,4,FALSE)</f>
        <v>84</v>
      </c>
      <c r="AO326" s="139">
        <f>VLOOKUP(AN326,Баллы!$A$2:$B$101,2)+AP326/2</f>
        <v>19.5</v>
      </c>
      <c r="AP326" s="124">
        <f>VLOOKUP(C326,'9'!$B$2:$H$1187,6,FALSE)</f>
        <v>25</v>
      </c>
      <c r="AQ326" s="122"/>
      <c r="AR326" s="123"/>
      <c r="AS326" s="139"/>
      <c r="AT326" s="124"/>
      <c r="AU326" s="122"/>
      <c r="AV326" s="123"/>
      <c r="AW326" s="139"/>
      <c r="AX326" s="124"/>
    </row>
    <row r="327" spans="1:50" ht="14.4" customHeight="1">
      <c r="A327" s="73">
        <f>IF(D327=0," ",RANK(D327,$D$3:$D$507,0))</f>
        <v>325</v>
      </c>
      <c r="B327" s="246">
        <v>325</v>
      </c>
      <c r="C327" s="162" t="s">
        <v>2507</v>
      </c>
      <c r="D327" s="115">
        <f>I327+M327+Q327+U327+Y327+AC327+AG327+AK327+AO327+AW327+AS327</f>
        <v>19</v>
      </c>
      <c r="E327" s="115">
        <f>J327+N327+R327+V327+Z327+AD327+AH327+AL327+AP327+AX327+AT327</f>
        <v>20</v>
      </c>
      <c r="F327" s="119">
        <f>COUNTA(H327,L327,P327,T327,X327,AB327,AF327,AJ327,AN327,AV327,AR327)</f>
        <v>1</v>
      </c>
      <c r="G327" s="125"/>
      <c r="H327" s="5"/>
      <c r="I327" s="140"/>
      <c r="J327" s="126"/>
      <c r="K327" s="121"/>
      <c r="L327" s="5"/>
      <c r="M327" s="140"/>
      <c r="N327" s="130"/>
      <c r="O327" s="125"/>
      <c r="P327" s="5"/>
      <c r="Q327" s="140"/>
      <c r="R327" s="130"/>
      <c r="S327" s="125">
        <f>VLOOKUP(C327,'4'!$B$2:$I$1053,3,FALSE)</f>
        <v>8.4155092592592587E-2</v>
      </c>
      <c r="T327" s="5">
        <f>VLOOKUP(C327,'4'!$B$2:$I$1053,4,FALSE)</f>
        <v>82</v>
      </c>
      <c r="U327" s="140">
        <f>VLOOKUP(T327,Баллы!$A$2:$B$101,2)+V327/2</f>
        <v>19</v>
      </c>
      <c r="V327" s="126">
        <f>VLOOKUP(C327,'4'!$B$2:$I$1053,6,FALSE)</f>
        <v>20</v>
      </c>
      <c r="W327" s="136"/>
      <c r="X327" s="5"/>
      <c r="Y327" s="140"/>
      <c r="Z327" s="126"/>
      <c r="AA327" s="171"/>
      <c r="AB327" s="5"/>
      <c r="AC327" s="140"/>
      <c r="AD327" s="130"/>
      <c r="AE327" s="136"/>
      <c r="AF327" s="5"/>
      <c r="AG327" s="140"/>
      <c r="AH327" s="126"/>
      <c r="AI327" s="155"/>
      <c r="AJ327" s="123"/>
      <c r="AK327" s="139"/>
      <c r="AL327" s="124"/>
      <c r="AM327" s="155"/>
      <c r="AN327" s="123"/>
      <c r="AO327" s="139"/>
      <c r="AP327" s="124"/>
      <c r="AQ327" s="122"/>
      <c r="AR327" s="123"/>
      <c r="AS327" s="139"/>
      <c r="AT327" s="124"/>
      <c r="AU327" s="122"/>
      <c r="AV327" s="123"/>
      <c r="AW327" s="139"/>
      <c r="AX327" s="124"/>
    </row>
    <row r="328" spans="1:50" ht="14.4" customHeight="1">
      <c r="A328" s="73">
        <f>IF(D328=0," ",RANK(D328,$D$3:$D$507,0))</f>
        <v>325</v>
      </c>
      <c r="B328" s="246">
        <v>326</v>
      </c>
      <c r="C328" s="162" t="s">
        <v>1893</v>
      </c>
      <c r="D328" s="115">
        <f>I328+M328+Q328+U328+Y328+AC328+AG328+AK328+AO328+AW328+AS328</f>
        <v>19</v>
      </c>
      <c r="E328" s="115">
        <f>J328+N328+R328+V328+Z328+AD328+AH328+AL328+AP328+AX328+AT328</f>
        <v>10</v>
      </c>
      <c r="F328" s="119">
        <f>COUNTA(H328,L328,P328,T328,X328,AB328,AF328,AJ328,AN328,AV328,AR328)</f>
        <v>1</v>
      </c>
      <c r="G328" s="125"/>
      <c r="H328" s="5"/>
      <c r="I328" s="140"/>
      <c r="J328" s="126"/>
      <c r="K328" s="121"/>
      <c r="L328" s="5"/>
      <c r="M328" s="140"/>
      <c r="N328" s="130"/>
      <c r="O328" s="125"/>
      <c r="P328" s="5"/>
      <c r="Q328" s="140"/>
      <c r="R328" s="130"/>
      <c r="S328" s="125">
        <f>VLOOKUP(C328,'4'!$B$2:$I$1053,3,FALSE)</f>
        <v>3.7291666666666667E-2</v>
      </c>
      <c r="T328" s="5">
        <f>VLOOKUP(C328,'4'!$B$2:$I$1053,4,FALSE)</f>
        <v>77</v>
      </c>
      <c r="U328" s="140">
        <f>VLOOKUP(T328,Баллы!$A$2:$B$101,2)+V328/2</f>
        <v>19</v>
      </c>
      <c r="V328" s="126">
        <f>VLOOKUP(C328,'4'!$B$2:$I$1053,6,FALSE)</f>
        <v>10</v>
      </c>
      <c r="W328" s="136"/>
      <c r="X328" s="5"/>
      <c r="Y328" s="140"/>
      <c r="Z328" s="126"/>
      <c r="AA328" s="171"/>
      <c r="AB328" s="5"/>
      <c r="AC328" s="140"/>
      <c r="AD328" s="130"/>
      <c r="AE328" s="136"/>
      <c r="AF328" s="5"/>
      <c r="AG328" s="140"/>
      <c r="AH328" s="126"/>
      <c r="AI328" s="155"/>
      <c r="AJ328" s="123"/>
      <c r="AK328" s="139"/>
      <c r="AL328" s="124"/>
      <c r="AM328" s="155"/>
      <c r="AN328" s="123"/>
      <c r="AO328" s="139"/>
      <c r="AP328" s="124"/>
      <c r="AQ328" s="122"/>
      <c r="AR328" s="123"/>
      <c r="AS328" s="139"/>
      <c r="AT328" s="124"/>
      <c r="AU328" s="122"/>
      <c r="AV328" s="123"/>
      <c r="AW328" s="139"/>
      <c r="AX328" s="124"/>
    </row>
    <row r="329" spans="1:50" ht="14.4" customHeight="1">
      <c r="A329" s="73">
        <f>IF(D329=0," ",RANK(D329,$D$3:$D$507,0))</f>
        <v>327</v>
      </c>
      <c r="B329" s="246">
        <v>327</v>
      </c>
      <c r="C329" s="159" t="s">
        <v>311</v>
      </c>
      <c r="D329" s="115">
        <f>I329+M329+Q329+U329+Y329+AC329+AG329+AK329+AO329+AW329+AS329</f>
        <v>18.5</v>
      </c>
      <c r="E329" s="115">
        <f>J329+N329+R329+V329+Z329+AD329+AH329+AL329+AP329+AX329+AT329</f>
        <v>15</v>
      </c>
      <c r="F329" s="119">
        <f>COUNTA(H329,L329,P329,T329,X329,AB329,AF329,AJ329,AN329,AV329,AR329)</f>
        <v>1</v>
      </c>
      <c r="G329" s="125"/>
      <c r="H329" s="5"/>
      <c r="I329" s="140"/>
      <c r="J329" s="126"/>
      <c r="K329" s="121">
        <f>VLOOKUP(C329,'2'!$B$101:$H$575,3,FALSE)</f>
        <v>6.0798611111111116E-2</v>
      </c>
      <c r="L329" s="5">
        <f>VLOOKUP(C329,'2'!$B$101:$H$575,4,FALSE)</f>
        <v>80</v>
      </c>
      <c r="M329" s="140">
        <f>VLOOKUP(L329,Баллы!$A$2:$B$101,2)+N329/2</f>
        <v>18.5</v>
      </c>
      <c r="N329" s="130">
        <f>VLOOKUP(C329,'2'!$B$101:$H$575,6,FALSE)</f>
        <v>15</v>
      </c>
      <c r="O329" s="125"/>
      <c r="P329" s="5"/>
      <c r="Q329" s="140"/>
      <c r="R329" s="130"/>
      <c r="S329" s="125"/>
      <c r="T329" s="5"/>
      <c r="U329" s="140"/>
      <c r="V329" s="126"/>
      <c r="W329" s="136"/>
      <c r="X329" s="5"/>
      <c r="Y329" s="140"/>
      <c r="Z329" s="126"/>
      <c r="AA329" s="171"/>
      <c r="AB329" s="5"/>
      <c r="AC329" s="140"/>
      <c r="AD329" s="130"/>
      <c r="AE329" s="136"/>
      <c r="AF329" s="5"/>
      <c r="AG329" s="140"/>
      <c r="AH329" s="126"/>
      <c r="AI329" s="155"/>
      <c r="AJ329" s="123"/>
      <c r="AK329" s="139"/>
      <c r="AL329" s="124"/>
      <c r="AM329" s="155"/>
      <c r="AN329" s="123"/>
      <c r="AO329" s="139"/>
      <c r="AP329" s="124"/>
      <c r="AQ329" s="122"/>
      <c r="AR329" s="123"/>
      <c r="AS329" s="139"/>
      <c r="AT329" s="124"/>
      <c r="AU329" s="122"/>
      <c r="AV329" s="123"/>
      <c r="AW329" s="139"/>
      <c r="AX329" s="124"/>
    </row>
    <row r="330" spans="1:50" ht="14.4" customHeight="1">
      <c r="A330" s="73">
        <f>IF(D330=0," ",RANK(D330,$D$3:$D$507,0))</f>
        <v>327</v>
      </c>
      <c r="B330" s="246">
        <v>327</v>
      </c>
      <c r="C330" s="104" t="s">
        <v>6194</v>
      </c>
      <c r="D330" s="115">
        <f>I330+M330+Q330+U330+Y330+AC330+AG330+AK330+AO330+AW330+AS330</f>
        <v>18.5</v>
      </c>
      <c r="E330" s="115">
        <f>J330+N330+R330+V330+Z330+AD330+AH330+AL330+AP330+AX330+AT330</f>
        <v>15</v>
      </c>
      <c r="F330" s="119">
        <f>COUNTA(H330,L330,P330,T330,X330,AB330,AF330,AJ330,AN330,AV330,AR330)</f>
        <v>1</v>
      </c>
      <c r="G330" s="125"/>
      <c r="H330" s="5"/>
      <c r="I330" s="140"/>
      <c r="J330" s="126"/>
      <c r="K330" s="121"/>
      <c r="L330" s="5"/>
      <c r="M330" s="140"/>
      <c r="N330" s="130"/>
      <c r="O330" s="125"/>
      <c r="P330" s="5"/>
      <c r="Q330" s="140"/>
      <c r="R330" s="130"/>
      <c r="S330" s="125"/>
      <c r="T330" s="5"/>
      <c r="U330" s="140"/>
      <c r="V330" s="126"/>
      <c r="W330" s="136"/>
      <c r="X330" s="5"/>
      <c r="Y330" s="140"/>
      <c r="Z330" s="126"/>
      <c r="AA330" s="171"/>
      <c r="AB330" s="5"/>
      <c r="AC330" s="140"/>
      <c r="AD330" s="130"/>
      <c r="AE330" s="136"/>
      <c r="AF330" s="5"/>
      <c r="AG330" s="140"/>
      <c r="AH330" s="126"/>
      <c r="AI330" s="155"/>
      <c r="AJ330" s="123"/>
      <c r="AK330" s="139"/>
      <c r="AL330" s="124"/>
      <c r="AM330" s="155"/>
      <c r="AN330" s="123"/>
      <c r="AO330" s="139"/>
      <c r="AP330" s="124"/>
      <c r="AQ330" s="122"/>
      <c r="AR330" s="123"/>
      <c r="AS330" s="139"/>
      <c r="AT330" s="124"/>
      <c r="AU330" s="122">
        <f>VLOOKUP(C330,'11'!$B$9:$H$521,3,FALSE)</f>
        <v>7.1631944444444443E-2</v>
      </c>
      <c r="AV330" s="123">
        <f>VLOOKUP(C330,'11'!$B$9:$H$521,4,FALSE)</f>
        <v>80</v>
      </c>
      <c r="AW330" s="139">
        <f>VLOOKUP(AV330,Баллы!$A$2:$B$101,2)+AX330/2</f>
        <v>18.5</v>
      </c>
      <c r="AX330" s="124">
        <f>VLOOKUP(C330,'11'!$B$9:$H$521,6,FALSE)</f>
        <v>15</v>
      </c>
    </row>
    <row r="331" spans="1:50" ht="14.4" customHeight="1">
      <c r="A331" s="73">
        <f>IF(D331=0," ",RANK(D331,$D$3:$D$507,0))</f>
        <v>327</v>
      </c>
      <c r="B331" s="246">
        <v>329</v>
      </c>
      <c r="C331" s="283" t="s">
        <v>5707</v>
      </c>
      <c r="D331" s="115">
        <f>I331+M331+Q331+U331+Y331+AC331+AG331+AK331+AO331+AW331+AS331</f>
        <v>18.5</v>
      </c>
      <c r="E331" s="115">
        <f>J331+N331+R331+V331+Z331+AD331+AH331+AL331+AP331+AX331+AT331</f>
        <v>5</v>
      </c>
      <c r="F331" s="119">
        <f>COUNTA(H331,L331,P331,T331,X331,AB331,AF331,AJ331,AN331,AV331,AR331)</f>
        <v>1</v>
      </c>
      <c r="G331" s="125"/>
      <c r="H331" s="5"/>
      <c r="I331" s="140"/>
      <c r="J331" s="126"/>
      <c r="K331" s="121"/>
      <c r="L331" s="5"/>
      <c r="M331" s="140"/>
      <c r="N331" s="130"/>
      <c r="O331" s="125"/>
      <c r="P331" s="5"/>
      <c r="Q331" s="140"/>
      <c r="R331" s="130"/>
      <c r="S331" s="125"/>
      <c r="T331" s="5"/>
      <c r="U331" s="140"/>
      <c r="V331" s="126"/>
      <c r="W331" s="136"/>
      <c r="X331" s="5"/>
      <c r="Y331" s="140"/>
      <c r="Z331" s="126"/>
      <c r="AA331" s="171"/>
      <c r="AB331" s="5"/>
      <c r="AC331" s="140"/>
      <c r="AD331" s="130"/>
      <c r="AE331" s="136"/>
      <c r="AF331" s="5"/>
      <c r="AG331" s="140"/>
      <c r="AH331" s="126"/>
      <c r="AI331" s="155"/>
      <c r="AJ331" s="123"/>
      <c r="AK331" s="139"/>
      <c r="AL331" s="124"/>
      <c r="AM331" s="155">
        <f>VLOOKUP(C331,'9'!$B$2:$H$1187,3,FALSE)</f>
        <v>2.0162037037037037E-2</v>
      </c>
      <c r="AN331" s="123">
        <f>VLOOKUP(C331,'9'!$B$2:$H$1187,4,FALSE)</f>
        <v>75</v>
      </c>
      <c r="AO331" s="139">
        <f>VLOOKUP(AN331,Баллы!$A$2:$B$101,2)+AP331/2</f>
        <v>18.5</v>
      </c>
      <c r="AP331" s="124">
        <f>VLOOKUP(C331,'9'!$B$2:$H$1187,6,FALSE)</f>
        <v>5</v>
      </c>
      <c r="AQ331" s="122"/>
      <c r="AR331" s="123"/>
      <c r="AS331" s="139"/>
      <c r="AT331" s="124"/>
      <c r="AU331" s="122"/>
      <c r="AV331" s="123"/>
      <c r="AW331" s="139"/>
      <c r="AX331" s="124"/>
    </row>
    <row r="332" spans="1:50" ht="14.4" customHeight="1">
      <c r="A332" s="73">
        <f>IF(D332=0," ",RANK(D332,$D$3:$D$507,0))</f>
        <v>330</v>
      </c>
      <c r="B332" s="246">
        <v>330</v>
      </c>
      <c r="C332" s="159" t="s">
        <v>598</v>
      </c>
      <c r="D332" s="115">
        <f>I332+M332+Q332+U332+Y332+AC332+AG332+AK332+AO332+AW332+AS332</f>
        <v>18</v>
      </c>
      <c r="E332" s="115">
        <f>J332+N332+R332+V332+Z332+AD332+AH332+AL332+AP332+AX332+AT332</f>
        <v>30</v>
      </c>
      <c r="F332" s="119">
        <f>COUNTA(H332,L332,P332,T332,X332,AB332,AF332,AJ332,AN332,AV332,AR332)</f>
        <v>3</v>
      </c>
      <c r="G332" s="125">
        <f>VLOOKUP(C332,'1'!$B$46:$H$384,3,FALSE)</f>
        <v>4.5034722222222219E-2</v>
      </c>
      <c r="H332" s="5">
        <f>VLOOKUP(C332,'1'!$B$46:$H$384,4,FALSE)</f>
        <v>114</v>
      </c>
      <c r="I332" s="140">
        <f>VLOOKUP(H332,Баллы!$A$2:$B$101,2)+J332/2</f>
        <v>6</v>
      </c>
      <c r="J332" s="126">
        <f>VLOOKUP(C332,'1'!$B$46:$H$384,6,FALSE)</f>
        <v>10</v>
      </c>
      <c r="K332" s="121"/>
      <c r="L332" s="5"/>
      <c r="M332" s="140"/>
      <c r="N332" s="130"/>
      <c r="O332" s="125"/>
      <c r="P332" s="5"/>
      <c r="Q332" s="140"/>
      <c r="R332" s="130"/>
      <c r="S332" s="125">
        <f>VLOOKUP(C332,'4'!$B$2:$I$1053,3,FALSE)</f>
        <v>4.5162037037037035E-2</v>
      </c>
      <c r="T332" s="5">
        <f>VLOOKUP(C332,'4'!$B$2:$I$1053,4,FALSE)</f>
        <v>165</v>
      </c>
      <c r="U332" s="140">
        <f>VLOOKUP(T332,Баллы!$A$2:$B$101,2)+V332/2</f>
        <v>6</v>
      </c>
      <c r="V332" s="126">
        <f>VLOOKUP(C332,'4'!$B$2:$I$1053,6,FALSE)</f>
        <v>10</v>
      </c>
      <c r="W332" s="136"/>
      <c r="X332" s="5"/>
      <c r="Y332" s="140"/>
      <c r="Z332" s="126"/>
      <c r="AA332" s="171"/>
      <c r="AB332" s="5"/>
      <c r="AC332" s="140"/>
      <c r="AD332" s="130"/>
      <c r="AE332" s="136"/>
      <c r="AF332" s="5"/>
      <c r="AG332" s="140"/>
      <c r="AH332" s="126"/>
      <c r="AI332" s="155"/>
      <c r="AJ332" s="123"/>
      <c r="AK332" s="139"/>
      <c r="AL332" s="124"/>
      <c r="AM332" s="155">
        <f>VLOOKUP(C332,'9'!$B$2:$H$1187,3,FALSE)</f>
        <v>4.3622685185185188E-2</v>
      </c>
      <c r="AN332" s="123">
        <f>VLOOKUP(C332,'9'!$B$2:$H$1187,4,FALSE)</f>
        <v>204</v>
      </c>
      <c r="AO332" s="139">
        <f>VLOOKUP(AN332,Баллы!$A$2:$B$101,2)+AP332/2</f>
        <v>6</v>
      </c>
      <c r="AP332" s="124">
        <f>VLOOKUP(C332,'9'!$B$2:$H$1187,6,FALSE)</f>
        <v>10</v>
      </c>
      <c r="AQ332" s="122"/>
      <c r="AR332" s="123"/>
      <c r="AS332" s="139"/>
      <c r="AT332" s="124"/>
      <c r="AU332" s="122"/>
      <c r="AV332" s="123"/>
      <c r="AW332" s="139"/>
      <c r="AX332" s="124"/>
    </row>
    <row r="333" spans="1:50" ht="14.4" customHeight="1">
      <c r="A333" s="73">
        <f>IF(D333=0," ",RANK(D333,$D$3:$D$507,0))</f>
        <v>330</v>
      </c>
      <c r="B333" s="246">
        <v>331</v>
      </c>
      <c r="C333" s="283" t="s">
        <v>4648</v>
      </c>
      <c r="D333" s="115">
        <f>I333+M333+Q333+U333+Y333+AC333+AG333+AK333+AO333+AW333+AS333</f>
        <v>18</v>
      </c>
      <c r="E333" s="115">
        <f>J333+N333+R333+V333+Z333+AD333+AH333+AL333+AP333+AX333+AT333</f>
        <v>10</v>
      </c>
      <c r="F333" s="119">
        <f>COUNTA(H333,L333,P333,T333,X333,AB333,AF333,AJ333,AN333,AV333,AR333)</f>
        <v>1</v>
      </c>
      <c r="G333" s="125"/>
      <c r="H333" s="5"/>
      <c r="I333" s="140"/>
      <c r="J333" s="126"/>
      <c r="K333" s="121"/>
      <c r="L333" s="5"/>
      <c r="M333" s="140"/>
      <c r="N333" s="130"/>
      <c r="O333" s="125"/>
      <c r="P333" s="5"/>
      <c r="Q333" s="140"/>
      <c r="R333" s="130"/>
      <c r="S333" s="125"/>
      <c r="T333" s="5"/>
      <c r="U333" s="140"/>
      <c r="V333" s="126"/>
      <c r="W333" s="136"/>
      <c r="X333" s="5"/>
      <c r="Y333" s="140"/>
      <c r="Z333" s="126"/>
      <c r="AA333" s="171"/>
      <c r="AB333" s="5"/>
      <c r="AC333" s="140"/>
      <c r="AD333" s="130"/>
      <c r="AE333" s="136"/>
      <c r="AF333" s="5"/>
      <c r="AG333" s="140"/>
      <c r="AH333" s="126"/>
      <c r="AI333" s="155"/>
      <c r="AJ333" s="123"/>
      <c r="AK333" s="139"/>
      <c r="AL333" s="124"/>
      <c r="AM333" s="155">
        <f>VLOOKUP(C333,'9'!$B$2:$H$1187,3,FALSE)</f>
        <v>3.6990740740740741E-2</v>
      </c>
      <c r="AN333" s="123">
        <f>VLOOKUP(C333,'9'!$B$2:$H$1187,4,FALSE)</f>
        <v>78</v>
      </c>
      <c r="AO333" s="139">
        <f>VLOOKUP(AN333,Баллы!$A$2:$B$101,2)+AP333/2</f>
        <v>18</v>
      </c>
      <c r="AP333" s="124">
        <f>VLOOKUP(C333,'9'!$B$2:$H$1187,6,FALSE)</f>
        <v>10</v>
      </c>
      <c r="AQ333" s="122"/>
      <c r="AR333" s="123"/>
      <c r="AS333" s="139"/>
      <c r="AT333" s="124"/>
      <c r="AU333" s="122"/>
      <c r="AV333" s="123"/>
      <c r="AW333" s="139"/>
      <c r="AX333" s="124"/>
    </row>
    <row r="334" spans="1:50" ht="14.4" customHeight="1">
      <c r="A334" s="73">
        <f>IF(D334=0," ",RANK(D334,$D$3:$D$507,0))</f>
        <v>332</v>
      </c>
      <c r="B334" s="246">
        <v>332</v>
      </c>
      <c r="C334" s="162" t="s">
        <v>2374</v>
      </c>
      <c r="D334" s="115">
        <f>I334+M334+Q334+U334+Y334+AC334+AG334+AK334+AO334+AW334+AS334</f>
        <v>17</v>
      </c>
      <c r="E334" s="115">
        <f>J334+N334+R334+V334+Z334+AD334+AH334+AL334+AP334+AX334+AT334</f>
        <v>30</v>
      </c>
      <c r="F334" s="119">
        <f>COUNTA(H334,L334,P334,T334,X334,AB334,AF334,AJ334,AN334,AV334,AR334)</f>
        <v>2</v>
      </c>
      <c r="G334" s="125"/>
      <c r="H334" s="5"/>
      <c r="I334" s="140"/>
      <c r="J334" s="126"/>
      <c r="K334" s="121"/>
      <c r="L334" s="5"/>
      <c r="M334" s="140"/>
      <c r="N334" s="130"/>
      <c r="O334" s="125"/>
      <c r="P334" s="5"/>
      <c r="Q334" s="140"/>
      <c r="R334" s="130"/>
      <c r="S334" s="125">
        <f>VLOOKUP(C334,'4'!$B$2:$I$1053,3,FALSE)</f>
        <v>9.375E-2</v>
      </c>
      <c r="T334" s="5">
        <f>VLOOKUP(C334,'4'!$B$2:$I$1053,4,FALSE)</f>
        <v>113</v>
      </c>
      <c r="U334" s="140">
        <f>VLOOKUP(T334,Баллы!$A$2:$B$101,2)+V334/2</f>
        <v>11</v>
      </c>
      <c r="V334" s="126">
        <f>VLOOKUP(C334,'4'!$B$2:$I$1053,6,FALSE)</f>
        <v>20</v>
      </c>
      <c r="W334" s="136"/>
      <c r="X334" s="5"/>
      <c r="Y334" s="140"/>
      <c r="Z334" s="126"/>
      <c r="AA334" s="171"/>
      <c r="AB334" s="5"/>
      <c r="AC334" s="140"/>
      <c r="AD334" s="130"/>
      <c r="AE334" s="136"/>
      <c r="AF334" s="5"/>
      <c r="AG334" s="140"/>
      <c r="AH334" s="126"/>
      <c r="AI334" s="155"/>
      <c r="AJ334" s="123"/>
      <c r="AK334" s="139"/>
      <c r="AL334" s="124"/>
      <c r="AM334" s="155">
        <f>VLOOKUP(C334,'9'!$B$2:$H$1187,3,FALSE)</f>
        <v>3.9803240740740743E-2</v>
      </c>
      <c r="AN334" s="123">
        <f>VLOOKUP(C334,'9'!$B$2:$H$1187,4,FALSE)</f>
        <v>123</v>
      </c>
      <c r="AO334" s="139">
        <f>VLOOKUP(AN334,Баллы!$A$2:$B$101,2)+AP334/2</f>
        <v>6</v>
      </c>
      <c r="AP334" s="124">
        <f>VLOOKUP(C334,'9'!$B$2:$H$1187,6,FALSE)</f>
        <v>10</v>
      </c>
      <c r="AQ334" s="122"/>
      <c r="AR334" s="123"/>
      <c r="AS334" s="139"/>
      <c r="AT334" s="124"/>
      <c r="AU334" s="122"/>
      <c r="AV334" s="123"/>
      <c r="AW334" s="139"/>
      <c r="AX334" s="124"/>
    </row>
    <row r="335" spans="1:50" ht="14.4" customHeight="1">
      <c r="A335" s="73">
        <f>IF(D335=0," ",RANK(D335,$D$3:$D$507,0))</f>
        <v>333</v>
      </c>
      <c r="B335" s="246">
        <v>333</v>
      </c>
      <c r="C335" s="283" t="s">
        <v>5709</v>
      </c>
      <c r="D335" s="115">
        <f>I335+M335+Q335+U335+Y335+AC335+AG335+AK335+AO335+AW335+AS335</f>
        <v>16.5</v>
      </c>
      <c r="E335" s="115">
        <f>J335+N335+R335+V335+Z335+AD335+AH335+AL335+AP335+AX335+AT335</f>
        <v>5</v>
      </c>
      <c r="F335" s="119">
        <f>COUNTA(H335,L335,P335,T335,X335,AB335,AF335,AJ335,AN335,AV335,AR335)</f>
        <v>1</v>
      </c>
      <c r="G335" s="125"/>
      <c r="H335" s="5"/>
      <c r="I335" s="140"/>
      <c r="J335" s="126"/>
      <c r="K335" s="121"/>
      <c r="L335" s="5"/>
      <c r="M335" s="140"/>
      <c r="N335" s="130"/>
      <c r="O335" s="125"/>
      <c r="P335" s="5"/>
      <c r="Q335" s="140"/>
      <c r="R335" s="130"/>
      <c r="S335" s="125"/>
      <c r="T335" s="5"/>
      <c r="U335" s="140"/>
      <c r="V335" s="126"/>
      <c r="W335" s="136"/>
      <c r="X335" s="5"/>
      <c r="Y335" s="140"/>
      <c r="Z335" s="126"/>
      <c r="AA335" s="171"/>
      <c r="AB335" s="5"/>
      <c r="AC335" s="140"/>
      <c r="AD335" s="130"/>
      <c r="AE335" s="136"/>
      <c r="AF335" s="5"/>
      <c r="AG335" s="140"/>
      <c r="AH335" s="126"/>
      <c r="AI335" s="155"/>
      <c r="AJ335" s="123"/>
      <c r="AK335" s="139"/>
      <c r="AL335" s="124"/>
      <c r="AM335" s="155">
        <f>VLOOKUP(C335,'9'!$B$2:$H$1187,3,FALSE)</f>
        <v>2.0578703703703703E-2</v>
      </c>
      <c r="AN335" s="123">
        <f>VLOOKUP(C335,'9'!$B$2:$H$1187,4,FALSE)</f>
        <v>77</v>
      </c>
      <c r="AO335" s="139">
        <f>VLOOKUP(AN335,Баллы!$A$2:$B$101,2)+AP335/2</f>
        <v>16.5</v>
      </c>
      <c r="AP335" s="124">
        <f>VLOOKUP(C335,'9'!$B$2:$H$1187,6,FALSE)</f>
        <v>5</v>
      </c>
      <c r="AQ335" s="122"/>
      <c r="AR335" s="123"/>
      <c r="AS335" s="139"/>
      <c r="AT335" s="124"/>
      <c r="AU335" s="122"/>
      <c r="AV335" s="123"/>
      <c r="AW335" s="139"/>
      <c r="AX335" s="124"/>
    </row>
    <row r="336" spans="1:50" ht="14.4" customHeight="1">
      <c r="A336" s="73">
        <f>IF(D336=0," ",RANK(D336,$D$3:$D$507,0))</f>
        <v>334</v>
      </c>
      <c r="B336" s="246">
        <v>334</v>
      </c>
      <c r="C336" s="162" t="s">
        <v>2413</v>
      </c>
      <c r="D336" s="115">
        <f>I336+M336+Q336+U336+Y336+AC336+AG336+AK336+AO336+AW336+AS336</f>
        <v>16</v>
      </c>
      <c r="E336" s="115">
        <f>J336+N336+R336+V336+Z336+AD336+AH336+AL336+AP336+AX336+AT336</f>
        <v>20</v>
      </c>
      <c r="F336" s="119">
        <f>COUNTA(H336,L336,P336,T336,X336,AB336,AF336,AJ336,AN336,AV336,AR336)</f>
        <v>1</v>
      </c>
      <c r="G336" s="125"/>
      <c r="H336" s="5"/>
      <c r="I336" s="140"/>
      <c r="J336" s="126"/>
      <c r="K336" s="121"/>
      <c r="L336" s="5"/>
      <c r="M336" s="140"/>
      <c r="N336" s="130"/>
      <c r="O336" s="125"/>
      <c r="P336" s="5"/>
      <c r="Q336" s="140"/>
      <c r="R336" s="130"/>
      <c r="S336" s="125">
        <f>VLOOKUP(C336,'4'!$B$2:$I$1053,3,FALSE)</f>
        <v>8.4965277777777778E-2</v>
      </c>
      <c r="T336" s="5">
        <f>VLOOKUP(C336,'4'!$B$2:$I$1053,4,FALSE)</f>
        <v>85</v>
      </c>
      <c r="U336" s="140">
        <f>VLOOKUP(T336,Баллы!$A$2:$B$101,2)+V336/2</f>
        <v>16</v>
      </c>
      <c r="V336" s="126">
        <f>VLOOKUP(C336,'4'!$B$2:$I$1053,6,FALSE)</f>
        <v>20</v>
      </c>
      <c r="W336" s="136"/>
      <c r="X336" s="5"/>
      <c r="Y336" s="140"/>
      <c r="Z336" s="126"/>
      <c r="AA336" s="171"/>
      <c r="AB336" s="5"/>
      <c r="AC336" s="140"/>
      <c r="AD336" s="130"/>
      <c r="AE336" s="136"/>
      <c r="AF336" s="5"/>
      <c r="AG336" s="140"/>
      <c r="AH336" s="126"/>
      <c r="AI336" s="155"/>
      <c r="AJ336" s="123"/>
      <c r="AK336" s="139"/>
      <c r="AL336" s="124"/>
      <c r="AM336" s="155"/>
      <c r="AN336" s="123"/>
      <c r="AO336" s="139"/>
      <c r="AP336" s="124"/>
      <c r="AQ336" s="122"/>
      <c r="AR336" s="123"/>
      <c r="AS336" s="139"/>
      <c r="AT336" s="124"/>
      <c r="AU336" s="122"/>
      <c r="AV336" s="123"/>
      <c r="AW336" s="139"/>
      <c r="AX336" s="124"/>
    </row>
    <row r="337" spans="1:50" ht="14.4" customHeight="1">
      <c r="A337" s="73">
        <f>IF(D337=0," ",RANK(D337,$D$3:$D$507,0))</f>
        <v>335</v>
      </c>
      <c r="B337" s="246">
        <v>335</v>
      </c>
      <c r="C337" s="108" t="s">
        <v>226</v>
      </c>
      <c r="D337" s="115">
        <f>I337+M337+Q337+U337+Y337+AC337+AG337+AK337+AO337+AW337+AS337</f>
        <v>15.5</v>
      </c>
      <c r="E337" s="115">
        <f>J337+N337+R337+V337+Z337+AD337+AH337+AL337+AP337+AX337+AT337</f>
        <v>25</v>
      </c>
      <c r="F337" s="119">
        <f>COUNTA(H337,L337,P337,T337,X337,AB337,AF337,AJ337,AN337,AV337,AR337)</f>
        <v>1</v>
      </c>
      <c r="G337" s="125"/>
      <c r="H337" s="5"/>
      <c r="I337" s="140"/>
      <c r="J337" s="126"/>
      <c r="K337" s="121"/>
      <c r="L337" s="5"/>
      <c r="M337" s="140"/>
      <c r="N337" s="130"/>
      <c r="O337" s="125"/>
      <c r="P337" s="5"/>
      <c r="Q337" s="140"/>
      <c r="R337" s="130"/>
      <c r="S337" s="125"/>
      <c r="T337" s="5"/>
      <c r="U337" s="140"/>
      <c r="V337" s="126"/>
      <c r="W337" s="136">
        <f>VLOOKUP(C337,'5'!$B$50:$H$423,3,FALSE)</f>
        <v>0.16126157407407407</v>
      </c>
      <c r="X337" s="5">
        <f>VLOOKUP(C337,'5'!$B$50:$H$423,4,FALSE)</f>
        <v>88</v>
      </c>
      <c r="Y337" s="140">
        <f>VLOOKUP(X337,Баллы!$A$2:$B$101,2)+Z337/2</f>
        <v>15.5</v>
      </c>
      <c r="Z337" s="126">
        <f>VLOOKUP(C337,'5'!$B$50:$H$423,6,FALSE)</f>
        <v>25</v>
      </c>
      <c r="AA337" s="171"/>
      <c r="AB337" s="5"/>
      <c r="AC337" s="140"/>
      <c r="AD337" s="130"/>
      <c r="AE337" s="136"/>
      <c r="AF337" s="5"/>
      <c r="AG337" s="140"/>
      <c r="AH337" s="126"/>
      <c r="AI337" s="155"/>
      <c r="AJ337" s="123"/>
      <c r="AK337" s="139"/>
      <c r="AL337" s="124"/>
      <c r="AM337" s="155"/>
      <c r="AN337" s="123"/>
      <c r="AO337" s="139"/>
      <c r="AP337" s="124"/>
      <c r="AQ337" s="122"/>
      <c r="AR337" s="123"/>
      <c r="AS337" s="139"/>
      <c r="AT337" s="124"/>
      <c r="AU337" s="122"/>
      <c r="AV337" s="123"/>
      <c r="AW337" s="139"/>
      <c r="AX337" s="124"/>
    </row>
    <row r="338" spans="1:50" ht="14.4" customHeight="1">
      <c r="A338" s="73">
        <f>IF(D338=0," ",RANK(D338,$D$3:$D$507,0))</f>
        <v>336</v>
      </c>
      <c r="B338" s="246">
        <v>336</v>
      </c>
      <c r="C338" s="162" t="s">
        <v>1500</v>
      </c>
      <c r="D338" s="115">
        <f>I338+M338+Q338+U338+Y338+AC338+AG338+AK338+AO338+AW338+AS338</f>
        <v>15</v>
      </c>
      <c r="E338" s="115">
        <f>J338+N338+R338+V338+Z338+AD338+AH338+AL338+AP338+AX338+AT338</f>
        <v>10</v>
      </c>
      <c r="F338" s="119">
        <f>COUNTA(H338,L338,P338,T338,X338,AB338,AF338,AJ338,AN338,AV338,AR338)</f>
        <v>1</v>
      </c>
      <c r="G338" s="125"/>
      <c r="H338" s="5"/>
      <c r="I338" s="140"/>
      <c r="J338" s="126"/>
      <c r="K338" s="121"/>
      <c r="L338" s="5"/>
      <c r="M338" s="140"/>
      <c r="N338" s="130"/>
      <c r="O338" s="125"/>
      <c r="P338" s="5"/>
      <c r="Q338" s="140"/>
      <c r="R338" s="130"/>
      <c r="S338" s="125">
        <f>VLOOKUP(C338,'4'!$B$2:$I$1053,3,FALSE)</f>
        <v>3.7476851851851851E-2</v>
      </c>
      <c r="T338" s="5">
        <f>VLOOKUP(C338,'4'!$B$2:$I$1053,4,FALSE)</f>
        <v>81</v>
      </c>
      <c r="U338" s="140">
        <f>VLOOKUP(T338,Баллы!$A$2:$B$101,2)+V338/2</f>
        <v>15</v>
      </c>
      <c r="V338" s="126">
        <f>VLOOKUP(C338,'4'!$B$2:$I$1053,6,FALSE)</f>
        <v>10</v>
      </c>
      <c r="W338" s="136"/>
      <c r="X338" s="5"/>
      <c r="Y338" s="140"/>
      <c r="Z338" s="126"/>
      <c r="AA338" s="171"/>
      <c r="AB338" s="5"/>
      <c r="AC338" s="140"/>
      <c r="AD338" s="130"/>
      <c r="AE338" s="136"/>
      <c r="AF338" s="5"/>
      <c r="AG338" s="140"/>
      <c r="AH338" s="126"/>
      <c r="AI338" s="155"/>
      <c r="AJ338" s="123"/>
      <c r="AK338" s="139"/>
      <c r="AL338" s="124"/>
      <c r="AM338" s="155"/>
      <c r="AN338" s="123"/>
      <c r="AO338" s="139"/>
      <c r="AP338" s="124"/>
      <c r="AQ338" s="122"/>
      <c r="AR338" s="123"/>
      <c r="AS338" s="139"/>
      <c r="AT338" s="124"/>
      <c r="AU338" s="122"/>
      <c r="AV338" s="123"/>
      <c r="AW338" s="139"/>
      <c r="AX338" s="124"/>
    </row>
    <row r="339" spans="1:50" ht="14.4" customHeight="1">
      <c r="A339" s="73">
        <f>IF(D339=0," ",RANK(D339,$D$3:$D$507,0))</f>
        <v>336</v>
      </c>
      <c r="B339" s="246">
        <v>336</v>
      </c>
      <c r="C339" s="283" t="s">
        <v>4654</v>
      </c>
      <c r="D339" s="115">
        <f>I339+M339+Q339+U339+Y339+AC339+AG339+AK339+AO339+AW339+AS339</f>
        <v>15</v>
      </c>
      <c r="E339" s="115">
        <f>J339+N339+R339+V339+Z339+AD339+AH339+AL339+AP339+AX339+AT339</f>
        <v>10</v>
      </c>
      <c r="F339" s="119">
        <f>COUNTA(H339,L339,P339,T339,X339,AB339,AF339,AJ339,AN339,AV339,AR339)</f>
        <v>1</v>
      </c>
      <c r="G339" s="125"/>
      <c r="H339" s="5"/>
      <c r="I339" s="140"/>
      <c r="J339" s="126"/>
      <c r="K339" s="121"/>
      <c r="L339" s="5"/>
      <c r="M339" s="140"/>
      <c r="N339" s="130"/>
      <c r="O339" s="125"/>
      <c r="P339" s="5"/>
      <c r="Q339" s="140"/>
      <c r="R339" s="130"/>
      <c r="S339" s="125"/>
      <c r="T339" s="5"/>
      <c r="U339" s="140"/>
      <c r="V339" s="126"/>
      <c r="W339" s="136"/>
      <c r="X339" s="5"/>
      <c r="Y339" s="140"/>
      <c r="Z339" s="126"/>
      <c r="AA339" s="171"/>
      <c r="AB339" s="5"/>
      <c r="AC339" s="140"/>
      <c r="AD339" s="130"/>
      <c r="AE339" s="136"/>
      <c r="AF339" s="5"/>
      <c r="AG339" s="140"/>
      <c r="AH339" s="126"/>
      <c r="AI339" s="155"/>
      <c r="AJ339" s="123"/>
      <c r="AK339" s="139"/>
      <c r="AL339" s="124"/>
      <c r="AM339" s="155">
        <f>VLOOKUP(C339,'9'!$B$2:$H$1187,3,FALSE)</f>
        <v>3.7511574074074072E-2</v>
      </c>
      <c r="AN339" s="123">
        <f>VLOOKUP(C339,'9'!$B$2:$H$1187,4,FALSE)</f>
        <v>81</v>
      </c>
      <c r="AO339" s="139">
        <f>VLOOKUP(AN339,Баллы!$A$2:$B$101,2)+AP339/2</f>
        <v>15</v>
      </c>
      <c r="AP339" s="124">
        <f>VLOOKUP(C339,'9'!$B$2:$H$1187,6,FALSE)</f>
        <v>10</v>
      </c>
      <c r="AQ339" s="122"/>
      <c r="AR339" s="123"/>
      <c r="AS339" s="139"/>
      <c r="AT339" s="124"/>
      <c r="AU339" s="122"/>
      <c r="AV339" s="123"/>
      <c r="AW339" s="139"/>
      <c r="AX339" s="124"/>
    </row>
    <row r="340" spans="1:50" ht="14.4" customHeight="1">
      <c r="A340" s="73">
        <f>IF(D340=0," ",RANK(D340,$D$3:$D$507,0))</f>
        <v>338</v>
      </c>
      <c r="B340" s="246">
        <v>338</v>
      </c>
      <c r="C340" s="159" t="s">
        <v>941</v>
      </c>
      <c r="D340" s="115">
        <f>I340+M340+Q340+U340+Y340+AC340+AG340+AK340+AO340+AW340+AS340</f>
        <v>14.5</v>
      </c>
      <c r="E340" s="115">
        <f>J340+N340+R340+V340+Z340+AD340+AH340+AL340+AP340+AX340+AT340</f>
        <v>25</v>
      </c>
      <c r="F340" s="119">
        <f>COUNTA(H340,L340,P340,T340,X340,AB340,AF340,AJ340,AN340,AV340,AR340)</f>
        <v>2</v>
      </c>
      <c r="G340" s="125"/>
      <c r="H340" s="5"/>
      <c r="I340" s="140"/>
      <c r="J340" s="126"/>
      <c r="K340" s="121">
        <f>VLOOKUP(C340,'2'!$B$101:$H$575,3,FALSE)</f>
        <v>7.829861111111111E-2</v>
      </c>
      <c r="L340" s="5">
        <f>VLOOKUP(C340,'2'!$B$101:$H$575,4,FALSE)</f>
        <v>125</v>
      </c>
      <c r="M340" s="140">
        <f>VLOOKUP(L340,Баллы!$A$2:$B$101,2)+N340/2</f>
        <v>8.5</v>
      </c>
      <c r="N340" s="130">
        <f>VLOOKUP(C340,'2'!$B$101:$H$575,6,FALSE)</f>
        <v>15</v>
      </c>
      <c r="O340" s="125"/>
      <c r="P340" s="5"/>
      <c r="Q340" s="140"/>
      <c r="R340" s="130"/>
      <c r="S340" s="125">
        <f>VLOOKUP(C340,'4'!$B$2:$I$1053,3,FALSE)</f>
        <v>4.4444444444444446E-2</v>
      </c>
      <c r="T340" s="5">
        <f>VLOOKUP(C340,'4'!$B$2:$I$1053,4,FALSE)</f>
        <v>159</v>
      </c>
      <c r="U340" s="140">
        <f>VLOOKUP(T340,Баллы!$A$2:$B$101,2)+V340/2</f>
        <v>6</v>
      </c>
      <c r="V340" s="126">
        <f>VLOOKUP(C340,'4'!$B$2:$I$1053,6,FALSE)</f>
        <v>10</v>
      </c>
      <c r="W340" s="136"/>
      <c r="X340" s="5"/>
      <c r="Y340" s="140"/>
      <c r="Z340" s="126"/>
      <c r="AA340" s="171"/>
      <c r="AB340" s="5"/>
      <c r="AC340" s="140"/>
      <c r="AD340" s="130"/>
      <c r="AE340" s="136"/>
      <c r="AF340" s="5"/>
      <c r="AG340" s="140"/>
      <c r="AH340" s="126"/>
      <c r="AI340" s="155"/>
      <c r="AJ340" s="123"/>
      <c r="AK340" s="139"/>
      <c r="AL340" s="124"/>
      <c r="AM340" s="155"/>
      <c r="AN340" s="123"/>
      <c r="AO340" s="139"/>
      <c r="AP340" s="124"/>
      <c r="AQ340" s="122"/>
      <c r="AR340" s="123"/>
      <c r="AS340" s="139"/>
      <c r="AT340" s="124"/>
      <c r="AU340" s="122"/>
      <c r="AV340" s="123"/>
      <c r="AW340" s="139"/>
      <c r="AX340" s="124"/>
    </row>
    <row r="341" spans="1:50" ht="14.4" customHeight="1">
      <c r="A341" s="73">
        <f>IF(D341=0," ",RANK(D341,$D$3:$D$507,0))</f>
        <v>338</v>
      </c>
      <c r="B341" s="246">
        <v>338</v>
      </c>
      <c r="C341" s="159" t="s">
        <v>935</v>
      </c>
      <c r="D341" s="115">
        <f>I341+M341+Q341+U341+Y341+AC341+AG341+AK341+AO341+AW341+AS341</f>
        <v>14.5</v>
      </c>
      <c r="E341" s="115">
        <f>J341+N341+R341+V341+Z341+AD341+AH341+AL341+AP341+AX341+AT341</f>
        <v>25</v>
      </c>
      <c r="F341" s="119">
        <f>COUNTA(H341,L341,P341,T341,X341,AB341,AF341,AJ341,AN341,AV341,AR341)</f>
        <v>2</v>
      </c>
      <c r="G341" s="125"/>
      <c r="H341" s="5"/>
      <c r="I341" s="140"/>
      <c r="J341" s="126"/>
      <c r="K341" s="121">
        <f>VLOOKUP(C341,'2'!$B$101:$H$575,3,FALSE)</f>
        <v>7.3599537037037033E-2</v>
      </c>
      <c r="L341" s="5">
        <f>VLOOKUP(C341,'2'!$B$101:$H$575,4,FALSE)</f>
        <v>117</v>
      </c>
      <c r="M341" s="140">
        <f>VLOOKUP(L341,Баллы!$A$2:$B$101,2)+N341/2</f>
        <v>8.5</v>
      </c>
      <c r="N341" s="130">
        <f>VLOOKUP(C341,'2'!$B$101:$H$575,6,FALSE)</f>
        <v>15</v>
      </c>
      <c r="O341" s="125"/>
      <c r="P341" s="5"/>
      <c r="Q341" s="140"/>
      <c r="R341" s="130"/>
      <c r="S341" s="125"/>
      <c r="T341" s="5"/>
      <c r="U341" s="140"/>
      <c r="V341" s="126"/>
      <c r="W341" s="136"/>
      <c r="X341" s="5"/>
      <c r="Y341" s="140"/>
      <c r="Z341" s="126"/>
      <c r="AA341" s="171"/>
      <c r="AB341" s="5"/>
      <c r="AC341" s="140"/>
      <c r="AD341" s="130"/>
      <c r="AE341" s="136"/>
      <c r="AF341" s="5"/>
      <c r="AG341" s="140"/>
      <c r="AH341" s="126"/>
      <c r="AI341" s="155"/>
      <c r="AJ341" s="123"/>
      <c r="AK341" s="139"/>
      <c r="AL341" s="124"/>
      <c r="AM341" s="155">
        <f>VLOOKUP(C341,'9'!$B$2:$H$1187,3,FALSE)</f>
        <v>4.9930555555555554E-2</v>
      </c>
      <c r="AN341" s="123">
        <f>VLOOKUP(C341,'9'!$B$2:$H$1187,4,FALSE)</f>
        <v>278</v>
      </c>
      <c r="AO341" s="139">
        <f>VLOOKUP(AN341,Баллы!$A$2:$B$101,2)+AP341/2</f>
        <v>6</v>
      </c>
      <c r="AP341" s="124">
        <f>VLOOKUP(C341,'9'!$B$2:$H$1187,6,FALSE)</f>
        <v>10</v>
      </c>
      <c r="AQ341" s="122"/>
      <c r="AR341" s="123"/>
      <c r="AS341" s="139"/>
      <c r="AT341" s="124"/>
      <c r="AU341" s="122"/>
      <c r="AV341" s="123"/>
      <c r="AW341" s="139"/>
      <c r="AX341" s="124"/>
    </row>
    <row r="342" spans="1:50" ht="14.4" customHeight="1">
      <c r="A342" s="73">
        <f>IF(D342=0," ",RANK(D342,$D$3:$D$507,0))</f>
        <v>340</v>
      </c>
      <c r="B342" s="246">
        <v>340</v>
      </c>
      <c r="C342" s="108" t="s">
        <v>1213</v>
      </c>
      <c r="D342" s="115">
        <f>I342+M342+Q342+U342+Y342+AC342+AG342+AK342+AO342+AW342+AS342</f>
        <v>13.5</v>
      </c>
      <c r="E342" s="115">
        <f>J342+N342+R342+V342+Z342+AD342+AH342+AL342+AP342+AX342+AT342</f>
        <v>25</v>
      </c>
      <c r="F342" s="119">
        <f>COUNTA(H342,L342,P342,T342,X342,AB342,AF342,AJ342,AN342,AV342,AR342)</f>
        <v>1</v>
      </c>
      <c r="G342" s="125"/>
      <c r="H342" s="5"/>
      <c r="I342" s="140"/>
      <c r="J342" s="126"/>
      <c r="K342" s="121"/>
      <c r="L342" s="5"/>
      <c r="M342" s="140"/>
      <c r="N342" s="130"/>
      <c r="O342" s="125"/>
      <c r="P342" s="5"/>
      <c r="Q342" s="140"/>
      <c r="R342" s="130"/>
      <c r="S342" s="125"/>
      <c r="T342" s="5"/>
      <c r="U342" s="140"/>
      <c r="V342" s="126"/>
      <c r="W342" s="136">
        <f>VLOOKUP(C342,'5'!$B$50:$H$423,3,FALSE)</f>
        <v>0.16474537037037038</v>
      </c>
      <c r="X342" s="5">
        <f>VLOOKUP(C342,'5'!$B$50:$H$423,4,FALSE)</f>
        <v>92</v>
      </c>
      <c r="Y342" s="140">
        <f>VLOOKUP(X342,Баллы!$A$2:$B$101,2)+Z342/2</f>
        <v>13.5</v>
      </c>
      <c r="Z342" s="126">
        <f>VLOOKUP(C342,'5'!$B$50:$H$423,6,FALSE)</f>
        <v>25</v>
      </c>
      <c r="AA342" s="171"/>
      <c r="AB342" s="5"/>
      <c r="AC342" s="140"/>
      <c r="AD342" s="130"/>
      <c r="AE342" s="136"/>
      <c r="AF342" s="5"/>
      <c r="AG342" s="140"/>
      <c r="AH342" s="126"/>
      <c r="AI342" s="155"/>
      <c r="AJ342" s="123"/>
      <c r="AK342" s="139"/>
      <c r="AL342" s="124"/>
      <c r="AM342" s="155"/>
      <c r="AN342" s="123"/>
      <c r="AO342" s="139"/>
      <c r="AP342" s="124"/>
      <c r="AQ342" s="122"/>
      <c r="AR342" s="123"/>
      <c r="AS342" s="139"/>
      <c r="AT342" s="124"/>
      <c r="AU342" s="122"/>
      <c r="AV342" s="123"/>
      <c r="AW342" s="139"/>
      <c r="AX342" s="124"/>
    </row>
    <row r="343" spans="1:50" ht="14.4" customHeight="1">
      <c r="A343" s="73">
        <f>IF(D343=0," ",RANK(D343,$D$3:$D$507,0))</f>
        <v>340</v>
      </c>
      <c r="B343" s="246">
        <v>340</v>
      </c>
      <c r="C343" s="108" t="s">
        <v>1214</v>
      </c>
      <c r="D343" s="115">
        <f>I343+M343+Q343+U343+Y343+AC343+AG343+AK343+AO343+AW343+AS343</f>
        <v>13.5</v>
      </c>
      <c r="E343" s="115">
        <f>J343+N343+R343+V343+Z343+AD343+AH343+AL343+AP343+AX343+AT343</f>
        <v>25</v>
      </c>
      <c r="F343" s="119">
        <f>COUNTA(H343,L343,P343,T343,X343,AB343,AF343,AJ343,AN343,AV343,AR343)</f>
        <v>1</v>
      </c>
      <c r="G343" s="125"/>
      <c r="H343" s="5"/>
      <c r="I343" s="140"/>
      <c r="J343" s="126"/>
      <c r="K343" s="121"/>
      <c r="L343" s="5"/>
      <c r="M343" s="140"/>
      <c r="N343" s="130"/>
      <c r="O343" s="125"/>
      <c r="P343" s="5"/>
      <c r="Q343" s="140"/>
      <c r="R343" s="130"/>
      <c r="S343" s="125"/>
      <c r="T343" s="5"/>
      <c r="U343" s="140"/>
      <c r="V343" s="126"/>
      <c r="W343" s="136">
        <f>VLOOKUP(C343,'5'!$B$50:$H$423,3,FALSE)</f>
        <v>0.17203703703703702</v>
      </c>
      <c r="X343" s="5">
        <f>VLOOKUP(C343,'5'!$B$50:$H$423,4,FALSE)</f>
        <v>95</v>
      </c>
      <c r="Y343" s="140">
        <f>VLOOKUP(X343,Баллы!$A$2:$B$101,2)+Z343/2</f>
        <v>13.5</v>
      </c>
      <c r="Z343" s="126">
        <f>VLOOKUP(C343,'5'!$B$50:$H$423,6,FALSE)</f>
        <v>25</v>
      </c>
      <c r="AA343" s="171"/>
      <c r="AB343" s="5"/>
      <c r="AC343" s="140"/>
      <c r="AD343" s="130"/>
      <c r="AE343" s="136"/>
      <c r="AF343" s="5"/>
      <c r="AG343" s="140"/>
      <c r="AH343" s="126"/>
      <c r="AI343" s="155"/>
      <c r="AJ343" s="123"/>
      <c r="AK343" s="139"/>
      <c r="AL343" s="124"/>
      <c r="AM343" s="155"/>
      <c r="AN343" s="123"/>
      <c r="AO343" s="139"/>
      <c r="AP343" s="124"/>
      <c r="AQ343" s="122"/>
      <c r="AR343" s="123"/>
      <c r="AS343" s="139"/>
      <c r="AT343" s="124"/>
      <c r="AU343" s="122"/>
      <c r="AV343" s="123"/>
      <c r="AW343" s="139"/>
      <c r="AX343" s="124"/>
    </row>
    <row r="344" spans="1:50" ht="14.4" customHeight="1">
      <c r="A344" s="73">
        <f>IF(D344=0," ",RANK(D344,$D$3:$D$507,0))</f>
        <v>340</v>
      </c>
      <c r="B344" s="246">
        <v>340</v>
      </c>
      <c r="C344" s="283" t="s">
        <v>4485</v>
      </c>
      <c r="D344" s="115">
        <f>I344+M344+Q344+U344+Y344+AC344+AG344+AK344+AO344+AW344+AS344</f>
        <v>13.5</v>
      </c>
      <c r="E344" s="115">
        <f>J344+N344+R344+V344+Z344+AD344+AH344+AL344+AP344+AX344+AT344</f>
        <v>25</v>
      </c>
      <c r="F344" s="119">
        <f>COUNTA(H344,L344,P344,T344,X344,AB344,AF344,AJ344,AN344,AV344,AR344)</f>
        <v>1</v>
      </c>
      <c r="G344" s="125"/>
      <c r="H344" s="5"/>
      <c r="I344" s="140"/>
      <c r="J344" s="126"/>
      <c r="K344" s="121"/>
      <c r="L344" s="5"/>
      <c r="M344" s="140"/>
      <c r="N344" s="130"/>
      <c r="O344" s="125"/>
      <c r="P344" s="5"/>
      <c r="Q344" s="140"/>
      <c r="R344" s="130"/>
      <c r="S344" s="125"/>
      <c r="T344" s="5"/>
      <c r="U344" s="140"/>
      <c r="V344" s="126"/>
      <c r="W344" s="136"/>
      <c r="X344" s="5"/>
      <c r="Y344" s="140"/>
      <c r="Z344" s="126"/>
      <c r="AA344" s="171"/>
      <c r="AB344" s="5"/>
      <c r="AC344" s="140"/>
      <c r="AD344" s="130"/>
      <c r="AE344" s="136"/>
      <c r="AF344" s="5"/>
      <c r="AG344" s="140"/>
      <c r="AH344" s="126"/>
      <c r="AI344" s="155"/>
      <c r="AJ344" s="123"/>
      <c r="AK344" s="139"/>
      <c r="AL344" s="124"/>
      <c r="AM344" s="155">
        <f>VLOOKUP(C344,'9'!$B$2:$H$1187,3,FALSE)</f>
        <v>0.11857638888888888</v>
      </c>
      <c r="AN344" s="123">
        <f>VLOOKUP(C344,'9'!$B$2:$H$1187,4,FALSE)</f>
        <v>98</v>
      </c>
      <c r="AO344" s="139">
        <f>VLOOKUP(AN344,Баллы!$A$2:$B$101,2)+AP344/2</f>
        <v>13.5</v>
      </c>
      <c r="AP344" s="124">
        <f>VLOOKUP(C344,'9'!$B$2:$H$1187,6,FALSE)</f>
        <v>25</v>
      </c>
      <c r="AQ344" s="122"/>
      <c r="AR344" s="123"/>
      <c r="AS344" s="139"/>
      <c r="AT344" s="124"/>
      <c r="AU344" s="122"/>
      <c r="AV344" s="123"/>
      <c r="AW344" s="139"/>
      <c r="AX344" s="124"/>
    </row>
    <row r="345" spans="1:50" ht="14.4" customHeight="1">
      <c r="A345" s="73">
        <f>IF(D345=0," ",RANK(D345,$D$3:$D$507,0))</f>
        <v>340</v>
      </c>
      <c r="B345" s="246">
        <v>340</v>
      </c>
      <c r="C345" s="283" t="s">
        <v>4488</v>
      </c>
      <c r="D345" s="115">
        <f>I345+M345+Q345+U345+Y345+AC345+AG345+AK345+AO345+AW345+AS345</f>
        <v>13.5</v>
      </c>
      <c r="E345" s="115">
        <f>J345+N345+R345+V345+Z345+AD345+AH345+AL345+AP345+AX345+AT345</f>
        <v>25</v>
      </c>
      <c r="F345" s="119">
        <f>COUNTA(H345,L345,P345,T345,X345,AB345,AF345,AJ345,AN345,AV345,AR345)</f>
        <v>1</v>
      </c>
      <c r="G345" s="125"/>
      <c r="H345" s="5"/>
      <c r="I345" s="140"/>
      <c r="J345" s="126"/>
      <c r="K345" s="121"/>
      <c r="L345" s="5"/>
      <c r="M345" s="140"/>
      <c r="N345" s="130"/>
      <c r="O345" s="125"/>
      <c r="P345" s="5"/>
      <c r="Q345" s="140"/>
      <c r="R345" s="130"/>
      <c r="S345" s="125"/>
      <c r="T345" s="5"/>
      <c r="U345" s="140"/>
      <c r="V345" s="126"/>
      <c r="W345" s="136"/>
      <c r="X345" s="5"/>
      <c r="Y345" s="140"/>
      <c r="Z345" s="126"/>
      <c r="AA345" s="171"/>
      <c r="AB345" s="5"/>
      <c r="AC345" s="140"/>
      <c r="AD345" s="130"/>
      <c r="AE345" s="136"/>
      <c r="AF345" s="5"/>
      <c r="AG345" s="140"/>
      <c r="AH345" s="126"/>
      <c r="AI345" s="155"/>
      <c r="AJ345" s="123"/>
      <c r="AK345" s="139"/>
      <c r="AL345" s="124"/>
      <c r="AM345" s="155">
        <f>VLOOKUP(C345,'9'!$B$2:$H$1187,3,FALSE)</f>
        <v>0.11987268518518518</v>
      </c>
      <c r="AN345" s="123">
        <f>VLOOKUP(C345,'9'!$B$2:$H$1187,4,FALSE)</f>
        <v>102</v>
      </c>
      <c r="AO345" s="139">
        <f>VLOOKUP(AN345,Баллы!$A$2:$B$101,2)+AP345/2</f>
        <v>13.5</v>
      </c>
      <c r="AP345" s="124">
        <f>VLOOKUP(C345,'9'!$B$2:$H$1187,6,FALSE)</f>
        <v>25</v>
      </c>
      <c r="AQ345" s="122"/>
      <c r="AR345" s="123"/>
      <c r="AS345" s="139"/>
      <c r="AT345" s="124"/>
      <c r="AU345" s="122"/>
      <c r="AV345" s="123"/>
      <c r="AW345" s="139"/>
      <c r="AX345" s="124"/>
    </row>
    <row r="346" spans="1:50" ht="14.4" customHeight="1">
      <c r="A346" s="73">
        <f>IF(D346=0," ",RANK(D346,$D$3:$D$507,0))</f>
        <v>340</v>
      </c>
      <c r="B346" s="246">
        <v>340</v>
      </c>
      <c r="C346" s="283" t="s">
        <v>4489</v>
      </c>
      <c r="D346" s="115">
        <f>I346+M346+Q346+U346+Y346+AC346+AG346+AK346+AO346+AW346+AS346</f>
        <v>13.5</v>
      </c>
      <c r="E346" s="115">
        <f>J346+N346+R346+V346+Z346+AD346+AH346+AL346+AP346+AX346+AT346</f>
        <v>25</v>
      </c>
      <c r="F346" s="119">
        <f>COUNTA(H346,L346,P346,T346,X346,AB346,AF346,AJ346,AN346,AV346,AR346)</f>
        <v>1</v>
      </c>
      <c r="G346" s="125"/>
      <c r="H346" s="5"/>
      <c r="I346" s="140"/>
      <c r="J346" s="126"/>
      <c r="K346" s="121"/>
      <c r="L346" s="5"/>
      <c r="M346" s="140"/>
      <c r="N346" s="130"/>
      <c r="O346" s="125"/>
      <c r="P346" s="5"/>
      <c r="Q346" s="140"/>
      <c r="R346" s="130"/>
      <c r="S346" s="125"/>
      <c r="T346" s="5"/>
      <c r="U346" s="140"/>
      <c r="V346" s="126"/>
      <c r="W346" s="136"/>
      <c r="X346" s="5"/>
      <c r="Y346" s="140"/>
      <c r="Z346" s="126"/>
      <c r="AA346" s="171"/>
      <c r="AB346" s="5"/>
      <c r="AC346" s="140"/>
      <c r="AD346" s="130"/>
      <c r="AE346" s="136"/>
      <c r="AF346" s="5"/>
      <c r="AG346" s="140"/>
      <c r="AH346" s="126"/>
      <c r="AI346" s="155"/>
      <c r="AJ346" s="123"/>
      <c r="AK346" s="139"/>
      <c r="AL346" s="124"/>
      <c r="AM346" s="155">
        <f>VLOOKUP(C346,'9'!$B$2:$H$1187,3,FALSE)</f>
        <v>0.12011574074074075</v>
      </c>
      <c r="AN346" s="123">
        <f>VLOOKUP(C346,'9'!$B$2:$H$1187,4,FALSE)</f>
        <v>103</v>
      </c>
      <c r="AO346" s="139">
        <f>VLOOKUP(AN346,Баллы!$A$2:$B$101,2)+AP346/2</f>
        <v>13.5</v>
      </c>
      <c r="AP346" s="124">
        <f>VLOOKUP(C346,'9'!$B$2:$H$1187,6,FALSE)</f>
        <v>25</v>
      </c>
      <c r="AQ346" s="122"/>
      <c r="AR346" s="123"/>
      <c r="AS346" s="139"/>
      <c r="AT346" s="124"/>
      <c r="AU346" s="122"/>
      <c r="AV346" s="123"/>
      <c r="AW346" s="139"/>
      <c r="AX346" s="124"/>
    </row>
    <row r="347" spans="1:50" ht="14.4" customHeight="1">
      <c r="A347" s="73">
        <f>IF(D347=0," ",RANK(D347,$D$3:$D$507,0))</f>
        <v>340</v>
      </c>
      <c r="B347" s="246">
        <v>340</v>
      </c>
      <c r="C347" s="283" t="s">
        <v>4490</v>
      </c>
      <c r="D347" s="115">
        <f>I347+M347+Q347+U347+Y347+AC347+AG347+AK347+AO347+AW347+AS347</f>
        <v>13.5</v>
      </c>
      <c r="E347" s="115">
        <f>J347+N347+R347+V347+Z347+AD347+AH347+AL347+AP347+AX347+AT347</f>
        <v>25</v>
      </c>
      <c r="F347" s="119">
        <f>COUNTA(H347,L347,P347,T347,X347,AB347,AF347,AJ347,AN347,AV347,AR347)</f>
        <v>1</v>
      </c>
      <c r="G347" s="125"/>
      <c r="H347" s="5"/>
      <c r="I347" s="140"/>
      <c r="J347" s="126"/>
      <c r="K347" s="121"/>
      <c r="L347" s="5"/>
      <c r="M347" s="140"/>
      <c r="N347" s="130"/>
      <c r="O347" s="125"/>
      <c r="P347" s="5"/>
      <c r="Q347" s="140"/>
      <c r="R347" s="130"/>
      <c r="S347" s="125"/>
      <c r="T347" s="5"/>
      <c r="U347" s="140"/>
      <c r="V347" s="126"/>
      <c r="W347" s="136"/>
      <c r="X347" s="5"/>
      <c r="Y347" s="140"/>
      <c r="Z347" s="126"/>
      <c r="AA347" s="171"/>
      <c r="AB347" s="5"/>
      <c r="AC347" s="140"/>
      <c r="AD347" s="130"/>
      <c r="AE347" s="136"/>
      <c r="AF347" s="5"/>
      <c r="AG347" s="140"/>
      <c r="AH347" s="126"/>
      <c r="AI347" s="155"/>
      <c r="AJ347" s="123"/>
      <c r="AK347" s="139"/>
      <c r="AL347" s="124"/>
      <c r="AM347" s="155">
        <f>VLOOKUP(C347,'9'!$B$2:$H$1187,3,FALSE)</f>
        <v>0.12089120370370371</v>
      </c>
      <c r="AN347" s="123">
        <f>VLOOKUP(C347,'9'!$B$2:$H$1187,4,FALSE)</f>
        <v>105</v>
      </c>
      <c r="AO347" s="139">
        <f>VLOOKUP(AN347,Баллы!$A$2:$B$101,2)+AP347/2</f>
        <v>13.5</v>
      </c>
      <c r="AP347" s="124">
        <f>VLOOKUP(C347,'9'!$B$2:$H$1187,6,FALSE)</f>
        <v>25</v>
      </c>
      <c r="AQ347" s="122"/>
      <c r="AR347" s="123"/>
      <c r="AS347" s="139"/>
      <c r="AT347" s="124"/>
      <c r="AU347" s="122"/>
      <c r="AV347" s="123"/>
      <c r="AW347" s="139"/>
      <c r="AX347" s="124"/>
    </row>
    <row r="348" spans="1:50" ht="14.4" customHeight="1">
      <c r="A348" s="73">
        <f>IF(D348=0," ",RANK(D348,$D$3:$D$507,0))</f>
        <v>340</v>
      </c>
      <c r="B348" s="246">
        <v>340</v>
      </c>
      <c r="C348" s="283" t="s">
        <v>4495</v>
      </c>
      <c r="D348" s="115">
        <f>I348+M348+Q348+U348+Y348+AC348+AG348+AK348+AO348+AW348+AS348</f>
        <v>13.5</v>
      </c>
      <c r="E348" s="115">
        <f>J348+N348+R348+V348+Z348+AD348+AH348+AL348+AP348+AX348+AT348</f>
        <v>25</v>
      </c>
      <c r="F348" s="119">
        <f>COUNTA(H348,L348,P348,T348,X348,AB348,AF348,AJ348,AN348,AV348,AR348)</f>
        <v>1</v>
      </c>
      <c r="G348" s="125"/>
      <c r="H348" s="5"/>
      <c r="I348" s="140"/>
      <c r="J348" s="126"/>
      <c r="K348" s="121"/>
      <c r="L348" s="5"/>
      <c r="M348" s="140"/>
      <c r="N348" s="130"/>
      <c r="O348" s="125"/>
      <c r="P348" s="5"/>
      <c r="Q348" s="140"/>
      <c r="R348" s="130"/>
      <c r="S348" s="125"/>
      <c r="T348" s="5"/>
      <c r="U348" s="140"/>
      <c r="V348" s="126"/>
      <c r="W348" s="136"/>
      <c r="X348" s="5"/>
      <c r="Y348" s="140"/>
      <c r="Z348" s="126"/>
      <c r="AA348" s="171"/>
      <c r="AB348" s="5"/>
      <c r="AC348" s="140"/>
      <c r="AD348" s="130"/>
      <c r="AE348" s="136"/>
      <c r="AF348" s="5"/>
      <c r="AG348" s="140"/>
      <c r="AH348" s="126"/>
      <c r="AI348" s="155"/>
      <c r="AJ348" s="123"/>
      <c r="AK348" s="139"/>
      <c r="AL348" s="124"/>
      <c r="AM348" s="155">
        <f>VLOOKUP(C348,'9'!$B$2:$H$1187,3,FALSE)</f>
        <v>0.12819444444444444</v>
      </c>
      <c r="AN348" s="123">
        <f>VLOOKUP(C348,'9'!$B$2:$H$1187,4,FALSE)</f>
        <v>112</v>
      </c>
      <c r="AO348" s="139">
        <f>VLOOKUP(AN348,Баллы!$A$2:$B$101,2)+AP348/2</f>
        <v>13.5</v>
      </c>
      <c r="AP348" s="124">
        <f>VLOOKUP(C348,'9'!$B$2:$H$1187,6,FALSE)</f>
        <v>25</v>
      </c>
      <c r="AQ348" s="122"/>
      <c r="AR348" s="123"/>
      <c r="AS348" s="139"/>
      <c r="AT348" s="124"/>
      <c r="AU348" s="122"/>
      <c r="AV348" s="123"/>
      <c r="AW348" s="139"/>
      <c r="AX348" s="124"/>
    </row>
    <row r="349" spans="1:50" ht="14.4" customHeight="1">
      <c r="A349" s="73">
        <f>IF(D349=0," ",RANK(D349,$D$3:$D$507,0))</f>
        <v>340</v>
      </c>
      <c r="B349" s="246">
        <v>340</v>
      </c>
      <c r="C349" s="283" t="s">
        <v>4502</v>
      </c>
      <c r="D349" s="115">
        <f>I349+M349+Q349+U349+Y349+AC349+AG349+AK349+AO349+AW349+AS349</f>
        <v>13.5</v>
      </c>
      <c r="E349" s="115">
        <f>J349+N349+R349+V349+Z349+AD349+AH349+AL349+AP349+AX349+AT349</f>
        <v>25</v>
      </c>
      <c r="F349" s="119">
        <f>COUNTA(H349,L349,P349,T349,X349,AB349,AF349,AJ349,AN349,AV349,AR349)</f>
        <v>1</v>
      </c>
      <c r="G349" s="125"/>
      <c r="H349" s="5"/>
      <c r="I349" s="140"/>
      <c r="J349" s="126"/>
      <c r="K349" s="121"/>
      <c r="L349" s="5"/>
      <c r="M349" s="140"/>
      <c r="N349" s="130"/>
      <c r="O349" s="125"/>
      <c r="P349" s="5"/>
      <c r="Q349" s="140"/>
      <c r="R349" s="130"/>
      <c r="S349" s="125"/>
      <c r="T349" s="5"/>
      <c r="U349" s="140"/>
      <c r="V349" s="126"/>
      <c r="W349" s="136"/>
      <c r="X349" s="5"/>
      <c r="Y349" s="140"/>
      <c r="Z349" s="126"/>
      <c r="AA349" s="171"/>
      <c r="AB349" s="5"/>
      <c r="AC349" s="140"/>
      <c r="AD349" s="130"/>
      <c r="AE349" s="136"/>
      <c r="AF349" s="5"/>
      <c r="AG349" s="140"/>
      <c r="AH349" s="126"/>
      <c r="AI349" s="155"/>
      <c r="AJ349" s="123"/>
      <c r="AK349" s="139"/>
      <c r="AL349" s="124"/>
      <c r="AM349" s="155">
        <f>VLOOKUP(C349,'9'!$B$2:$H$1187,3,FALSE)</f>
        <v>0.13851851851851851</v>
      </c>
      <c r="AN349" s="123">
        <f>VLOOKUP(C349,'9'!$B$2:$H$1187,4,FALSE)</f>
        <v>120</v>
      </c>
      <c r="AO349" s="139">
        <f>VLOOKUP(AN349,Баллы!$A$2:$B$101,2)+AP349/2</f>
        <v>13.5</v>
      </c>
      <c r="AP349" s="124">
        <f>VLOOKUP(C349,'9'!$B$2:$H$1187,6,FALSE)</f>
        <v>25</v>
      </c>
      <c r="AQ349" s="122"/>
      <c r="AR349" s="123"/>
      <c r="AS349" s="139"/>
      <c r="AT349" s="124"/>
      <c r="AU349" s="122"/>
      <c r="AV349" s="123"/>
      <c r="AW349" s="139"/>
      <c r="AX349" s="124"/>
    </row>
    <row r="350" spans="1:50" ht="14.4" customHeight="1">
      <c r="A350" s="73">
        <f>IF(D350=0," ",RANK(D350,$D$3:$D$507,0))</f>
        <v>340</v>
      </c>
      <c r="B350" s="246">
        <v>348</v>
      </c>
      <c r="C350" s="162" t="s">
        <v>1977</v>
      </c>
      <c r="D350" s="115">
        <f>I350+M350+Q350+U350+Y350+AC350+AG350+AK350+AO350+AW350+AS350</f>
        <v>13.5</v>
      </c>
      <c r="E350" s="115">
        <f>J350+N350+R350+V350+Z350+AD350+AH350+AL350+AP350+AX350+AT350</f>
        <v>5</v>
      </c>
      <c r="F350" s="119">
        <f>COUNTA(H350,L350,P350,T350,X350,AB350,AF350,AJ350,AN350,AV350,AR350)</f>
        <v>1</v>
      </c>
      <c r="G350" s="125"/>
      <c r="H350" s="5"/>
      <c r="I350" s="140"/>
      <c r="J350" s="126"/>
      <c r="K350" s="121"/>
      <c r="L350" s="5"/>
      <c r="M350" s="140"/>
      <c r="N350" s="130"/>
      <c r="O350" s="125"/>
      <c r="P350" s="5"/>
      <c r="Q350" s="140"/>
      <c r="R350" s="130"/>
      <c r="S350" s="125">
        <f>VLOOKUP(C350,'4'!$B$2:$I$1053,3,FALSE)</f>
        <v>1.7986111111111112E-2</v>
      </c>
      <c r="T350" s="5">
        <f>VLOOKUP(C350,'4'!$B$2:$I$1053,4,FALSE)</f>
        <v>80</v>
      </c>
      <c r="U350" s="140">
        <f>VLOOKUP(T350,Баллы!$A$2:$B$101,2)+V350/2</f>
        <v>13.5</v>
      </c>
      <c r="V350" s="126">
        <f>VLOOKUP(C350,'4'!$B$2:$I$1053,6,FALSE)</f>
        <v>5</v>
      </c>
      <c r="W350" s="136"/>
      <c r="X350" s="5"/>
      <c r="Y350" s="140"/>
      <c r="Z350" s="126"/>
      <c r="AA350" s="171"/>
      <c r="AB350" s="5"/>
      <c r="AC350" s="140"/>
      <c r="AD350" s="130"/>
      <c r="AE350" s="136"/>
      <c r="AF350" s="5"/>
      <c r="AG350" s="140"/>
      <c r="AH350" s="126"/>
      <c r="AI350" s="155"/>
      <c r="AJ350" s="123"/>
      <c r="AK350" s="139"/>
      <c r="AL350" s="124"/>
      <c r="AM350" s="155"/>
      <c r="AN350" s="123"/>
      <c r="AO350" s="139"/>
      <c r="AP350" s="124"/>
      <c r="AQ350" s="122"/>
      <c r="AR350" s="123"/>
      <c r="AS350" s="139"/>
      <c r="AT350" s="124"/>
      <c r="AU350" s="122"/>
      <c r="AV350" s="123"/>
      <c r="AW350" s="139"/>
      <c r="AX350" s="124"/>
    </row>
    <row r="351" spans="1:50" ht="14.4" customHeight="1">
      <c r="A351" s="73">
        <f>IF(D351=0," ",RANK(D351,$D$3:$D$507,0))</f>
        <v>349</v>
      </c>
      <c r="B351" s="246">
        <v>349</v>
      </c>
      <c r="C351" s="159" t="s">
        <v>915</v>
      </c>
      <c r="D351" s="115">
        <f>I351+M351+Q351+U351+Y351+AC351+AG351+AK351+AO351+AW351+AS351</f>
        <v>12.5</v>
      </c>
      <c r="E351" s="115">
        <f>J351+N351+R351+V351+Z351+AD351+AH351+AL351+AP351+AX351+AT351</f>
        <v>15</v>
      </c>
      <c r="F351" s="119">
        <f>COUNTA(H351,L351,P351,T351,X351,AB351,AF351,AJ351,AN351,AV351,AR351)</f>
        <v>1</v>
      </c>
      <c r="G351" s="125"/>
      <c r="H351" s="5"/>
      <c r="I351" s="140"/>
      <c r="J351" s="126"/>
      <c r="K351" s="121">
        <f>VLOOKUP(C351,'2'!$B$101:$H$575,3,FALSE)</f>
        <v>6.1504629629629631E-2</v>
      </c>
      <c r="L351" s="5">
        <f>VLOOKUP(C351,'2'!$B$101:$H$575,4,FALSE)</f>
        <v>86</v>
      </c>
      <c r="M351" s="140">
        <f>VLOOKUP(L351,Баллы!$A$2:$B$101,2)+N351/2</f>
        <v>12.5</v>
      </c>
      <c r="N351" s="130">
        <f>VLOOKUP(C351,'2'!$B$101:$H$575,6,FALSE)</f>
        <v>15</v>
      </c>
      <c r="O351" s="125"/>
      <c r="P351" s="5"/>
      <c r="Q351" s="140"/>
      <c r="R351" s="130"/>
      <c r="S351" s="125"/>
      <c r="T351" s="5"/>
      <c r="U351" s="140"/>
      <c r="V351" s="126"/>
      <c r="W351" s="136"/>
      <c r="X351" s="5"/>
      <c r="Y351" s="140"/>
      <c r="Z351" s="126"/>
      <c r="AA351" s="171"/>
      <c r="AB351" s="5"/>
      <c r="AC351" s="140"/>
      <c r="AD351" s="130"/>
      <c r="AE351" s="136"/>
      <c r="AF351" s="5"/>
      <c r="AG351" s="140"/>
      <c r="AH351" s="126"/>
      <c r="AI351" s="155"/>
      <c r="AJ351" s="123"/>
      <c r="AK351" s="139"/>
      <c r="AL351" s="124"/>
      <c r="AM351" s="155"/>
      <c r="AN351" s="123"/>
      <c r="AO351" s="139"/>
      <c r="AP351" s="124"/>
      <c r="AQ351" s="122"/>
      <c r="AR351" s="123"/>
      <c r="AS351" s="139"/>
      <c r="AT351" s="124"/>
      <c r="AU351" s="122"/>
      <c r="AV351" s="123"/>
      <c r="AW351" s="139"/>
      <c r="AX351" s="124"/>
    </row>
    <row r="352" spans="1:50" ht="14.4" customHeight="1">
      <c r="A352" s="73">
        <f>IF(D352=0," ",RANK(D352,$D$3:$D$507,0))</f>
        <v>349</v>
      </c>
      <c r="B352" s="246">
        <v>350</v>
      </c>
      <c r="C352" s="283" t="s">
        <v>5794</v>
      </c>
      <c r="D352" s="115">
        <f>I352+M352+Q352+U352+Y352+AC352+AG352+AK352+AO352+AW352+AS352</f>
        <v>12.5</v>
      </c>
      <c r="E352" s="115">
        <f>J352+N352+R352+V352+Z352+AD352+AH352+AL352+AP352+AX352+AT352</f>
        <v>5</v>
      </c>
      <c r="F352" s="119">
        <f>COUNTA(H352,L352,P352,T352,X352,AB352,AF352,AJ352,AN352,AV352,AR352)</f>
        <v>1</v>
      </c>
      <c r="G352" s="125"/>
      <c r="H352" s="5"/>
      <c r="I352" s="140"/>
      <c r="J352" s="126"/>
      <c r="K352" s="121"/>
      <c r="L352" s="5"/>
      <c r="M352" s="140"/>
      <c r="N352" s="130"/>
      <c r="O352" s="125"/>
      <c r="P352" s="5"/>
      <c r="Q352" s="140"/>
      <c r="R352" s="130"/>
      <c r="S352" s="125"/>
      <c r="T352" s="5"/>
      <c r="U352" s="140"/>
      <c r="V352" s="126"/>
      <c r="W352" s="136"/>
      <c r="X352" s="5"/>
      <c r="Y352" s="140"/>
      <c r="Z352" s="126"/>
      <c r="AA352" s="171"/>
      <c r="AB352" s="5"/>
      <c r="AC352" s="140"/>
      <c r="AD352" s="130"/>
      <c r="AE352" s="136"/>
      <c r="AF352" s="5"/>
      <c r="AG352" s="140"/>
      <c r="AH352" s="126"/>
      <c r="AI352" s="155"/>
      <c r="AJ352" s="123"/>
      <c r="AK352" s="139"/>
      <c r="AL352" s="124"/>
      <c r="AM352" s="155">
        <f>VLOOKUP(C352,'9'!$B$2:$H$1187,3,FALSE)</f>
        <v>2.0370370370370372E-2</v>
      </c>
      <c r="AN352" s="123">
        <f>VLOOKUP(C352,'9'!$B$2:$H$1187,4,FALSE)</f>
        <v>81</v>
      </c>
      <c r="AO352" s="139">
        <f>VLOOKUP(AN352,Баллы!$A$2:$B$101,2)+AP352/2</f>
        <v>12.5</v>
      </c>
      <c r="AP352" s="124">
        <f>VLOOKUP(C352,'9'!$B$2:$H$1187,6,FALSE)</f>
        <v>5</v>
      </c>
      <c r="AQ352" s="122"/>
      <c r="AR352" s="123"/>
      <c r="AS352" s="139"/>
      <c r="AT352" s="124"/>
      <c r="AU352" s="122"/>
      <c r="AV352" s="123"/>
      <c r="AW352" s="139"/>
      <c r="AX352" s="124"/>
    </row>
    <row r="353" spans="1:50" ht="14.4" customHeight="1">
      <c r="A353" s="73">
        <f>IF(D353=0," ",RANK(D353,$D$3:$D$507,0))</f>
        <v>351</v>
      </c>
      <c r="B353" s="246">
        <v>351</v>
      </c>
      <c r="C353" s="159" t="s">
        <v>601</v>
      </c>
      <c r="D353" s="115">
        <f>I353+M353+Q353+U353+Y353+AC353+AG353+AK353+AO353+AW353+AS353</f>
        <v>12</v>
      </c>
      <c r="E353" s="115">
        <f>J353+N353+R353+V353+Z353+AD353+AH353+AL353+AP353+AX353+AT353</f>
        <v>20</v>
      </c>
      <c r="F353" s="119">
        <f>COUNTA(H353,L353,P353,T353,X353,AB353,AF353,AJ353,AN353,AV353,AR353)</f>
        <v>2</v>
      </c>
      <c r="G353" s="125">
        <f>VLOOKUP(C353,'1'!$B$46:$H$384,3,FALSE)</f>
        <v>4.6099537037037036E-2</v>
      </c>
      <c r="H353" s="5">
        <f>VLOOKUP(C353,'1'!$B$46:$H$384,4,FALSE)</f>
        <v>120</v>
      </c>
      <c r="I353" s="140">
        <f>VLOOKUP(H353,Баллы!$A$2:$B$101,2)+J353/2</f>
        <v>6</v>
      </c>
      <c r="J353" s="126">
        <f>VLOOKUP(C353,'1'!$B$46:$H$384,6,FALSE)</f>
        <v>10</v>
      </c>
      <c r="K353" s="121"/>
      <c r="L353" s="5"/>
      <c r="M353" s="140"/>
      <c r="N353" s="130"/>
      <c r="O353" s="125"/>
      <c r="P353" s="5"/>
      <c r="Q353" s="140"/>
      <c r="R353" s="130"/>
      <c r="S353" s="125">
        <f>VLOOKUP(C353,'4'!$B$2:$I$1053,3,FALSE)</f>
        <v>4.8136574074074075E-2</v>
      </c>
      <c r="T353" s="5">
        <f>VLOOKUP(C353,'4'!$B$2:$I$1053,4,FALSE)</f>
        <v>192</v>
      </c>
      <c r="U353" s="140">
        <f>VLOOKUP(T353,Баллы!$A$2:$B$101,2)+V353/2</f>
        <v>6</v>
      </c>
      <c r="V353" s="126">
        <f>VLOOKUP(C353,'4'!$B$2:$I$1053,6,FALSE)</f>
        <v>10</v>
      </c>
      <c r="W353" s="136"/>
      <c r="X353" s="5"/>
      <c r="Y353" s="140"/>
      <c r="Z353" s="126"/>
      <c r="AA353" s="171"/>
      <c r="AB353" s="5"/>
      <c r="AC353" s="140"/>
      <c r="AD353" s="130"/>
      <c r="AE353" s="136"/>
      <c r="AF353" s="5"/>
      <c r="AG353" s="140"/>
      <c r="AH353" s="126"/>
      <c r="AI353" s="155"/>
      <c r="AJ353" s="123"/>
      <c r="AK353" s="139"/>
      <c r="AL353" s="124"/>
      <c r="AM353" s="155"/>
      <c r="AN353" s="123"/>
      <c r="AO353" s="139"/>
      <c r="AP353" s="124"/>
      <c r="AQ353" s="122"/>
      <c r="AR353" s="123"/>
      <c r="AS353" s="139"/>
      <c r="AT353" s="124"/>
      <c r="AU353" s="122"/>
      <c r="AV353" s="123"/>
      <c r="AW353" s="139"/>
      <c r="AX353" s="124"/>
    </row>
    <row r="354" spans="1:50" ht="14.4" customHeight="1">
      <c r="A354" s="73">
        <f>IF(D354=0," ",RANK(D354,$D$3:$D$507,0))</f>
        <v>351</v>
      </c>
      <c r="B354" s="246">
        <v>351</v>
      </c>
      <c r="C354" s="162" t="s">
        <v>1869</v>
      </c>
      <c r="D354" s="115">
        <f>I354+M354+Q354+U354+Y354+AC354+AG354+AK354+AO354+AW354+AS354</f>
        <v>12</v>
      </c>
      <c r="E354" s="115">
        <f>J354+N354+R354+V354+Z354+AD354+AH354+AL354+AP354+AX354+AT354</f>
        <v>20</v>
      </c>
      <c r="F354" s="119">
        <f>COUNTA(H354,L354,P354,T354,X354,AB354,AF354,AJ354,AN354,AV354,AR354)</f>
        <v>2</v>
      </c>
      <c r="G354" s="125"/>
      <c r="H354" s="5"/>
      <c r="I354" s="140"/>
      <c r="J354" s="126"/>
      <c r="K354" s="121"/>
      <c r="L354" s="5"/>
      <c r="M354" s="140"/>
      <c r="N354" s="130"/>
      <c r="O354" s="125"/>
      <c r="P354" s="5"/>
      <c r="Q354" s="140"/>
      <c r="R354" s="130"/>
      <c r="S354" s="125">
        <f>VLOOKUP(C354,'4'!$B$2:$I$1053,3,FALSE)</f>
        <v>3.8564814814814816E-2</v>
      </c>
      <c r="T354" s="5">
        <f>VLOOKUP(C354,'4'!$B$2:$I$1053,4,FALSE)</f>
        <v>92</v>
      </c>
      <c r="U354" s="140">
        <f>VLOOKUP(T354,Баллы!$A$2:$B$101,2)+V354/2</f>
        <v>6</v>
      </c>
      <c r="V354" s="126">
        <f>VLOOKUP(C354,'4'!$B$2:$I$1053,6,FALSE)</f>
        <v>10</v>
      </c>
      <c r="W354" s="136"/>
      <c r="X354" s="5"/>
      <c r="Y354" s="140"/>
      <c r="Z354" s="126"/>
      <c r="AA354" s="171"/>
      <c r="AB354" s="5"/>
      <c r="AC354" s="140"/>
      <c r="AD354" s="130"/>
      <c r="AE354" s="136"/>
      <c r="AF354" s="5"/>
      <c r="AG354" s="140"/>
      <c r="AH354" s="126"/>
      <c r="AI354" s="155"/>
      <c r="AJ354" s="123"/>
      <c r="AK354" s="139"/>
      <c r="AL354" s="124"/>
      <c r="AM354" s="155">
        <f>VLOOKUP(C354,'9'!$B$2:$H$1187,3,FALSE)</f>
        <v>3.8321759259259257E-2</v>
      </c>
      <c r="AN354" s="123">
        <f>VLOOKUP(C354,'9'!$B$2:$H$1187,4,FALSE)</f>
        <v>94</v>
      </c>
      <c r="AO354" s="139">
        <f>VLOOKUP(AN354,Баллы!$A$2:$B$101,2)+AP354/2</f>
        <v>6</v>
      </c>
      <c r="AP354" s="124">
        <f>VLOOKUP(C354,'9'!$B$2:$H$1187,6,FALSE)</f>
        <v>10</v>
      </c>
      <c r="AQ354" s="122"/>
      <c r="AR354" s="123"/>
      <c r="AS354" s="139"/>
      <c r="AT354" s="124"/>
      <c r="AU354" s="122"/>
      <c r="AV354" s="123"/>
      <c r="AW354" s="139"/>
      <c r="AX354" s="124"/>
    </row>
    <row r="355" spans="1:50" ht="14.4" customHeight="1">
      <c r="A355" s="73">
        <f>IF(D355=0," ",RANK(D355,$D$3:$D$507,0))</f>
        <v>351</v>
      </c>
      <c r="B355" s="246">
        <v>351</v>
      </c>
      <c r="C355" s="162" t="s">
        <v>1863</v>
      </c>
      <c r="D355" s="115">
        <f>I355+M355+Q355+U355+Y355+AC355+AG355+AK355+AO355+AW355+AS355</f>
        <v>12</v>
      </c>
      <c r="E355" s="115">
        <f>J355+N355+R355+V355+Z355+AD355+AH355+AL355+AP355+AX355+AT355</f>
        <v>20</v>
      </c>
      <c r="F355" s="119">
        <f>COUNTA(H355,L355,P355,T355,X355,AB355,AF355,AJ355,AN355,AV355,AR355)</f>
        <v>2</v>
      </c>
      <c r="G355" s="125"/>
      <c r="H355" s="5"/>
      <c r="I355" s="140"/>
      <c r="J355" s="126"/>
      <c r="K355" s="121"/>
      <c r="L355" s="5"/>
      <c r="M355" s="140"/>
      <c r="N355" s="130"/>
      <c r="O355" s="125"/>
      <c r="P355" s="5"/>
      <c r="Q355" s="140"/>
      <c r="R355" s="130"/>
      <c r="S355" s="125">
        <f>VLOOKUP(C355,'4'!$B$2:$I$1053,3,FALSE)</f>
        <v>3.8599537037037036E-2</v>
      </c>
      <c r="T355" s="5">
        <f>VLOOKUP(C355,'4'!$B$2:$I$1053,4,FALSE)</f>
        <v>93</v>
      </c>
      <c r="U355" s="140">
        <f>VLOOKUP(T355,Баллы!$A$2:$B$101,2)+V355/2</f>
        <v>6</v>
      </c>
      <c r="V355" s="126">
        <f>VLOOKUP(C355,'4'!$B$2:$I$1053,6,FALSE)</f>
        <v>10</v>
      </c>
      <c r="W355" s="136"/>
      <c r="X355" s="5"/>
      <c r="Y355" s="140"/>
      <c r="Z355" s="126"/>
      <c r="AA355" s="171"/>
      <c r="AB355" s="5"/>
      <c r="AC355" s="140"/>
      <c r="AD355" s="130"/>
      <c r="AE355" s="136"/>
      <c r="AF355" s="5"/>
      <c r="AG355" s="140"/>
      <c r="AH355" s="126"/>
      <c r="AI355" s="155"/>
      <c r="AJ355" s="123"/>
      <c r="AK355" s="139"/>
      <c r="AL355" s="124"/>
      <c r="AM355" s="155">
        <f>VLOOKUP(C355,'9'!$B$2:$H$1187,3,FALSE)</f>
        <v>4.3576388888888887E-2</v>
      </c>
      <c r="AN355" s="123">
        <f>VLOOKUP(C355,'9'!$B$2:$H$1187,4,FALSE)</f>
        <v>210</v>
      </c>
      <c r="AO355" s="139">
        <f>VLOOKUP(AN355,Баллы!$A$2:$B$101,2)+AP355/2</f>
        <v>6</v>
      </c>
      <c r="AP355" s="124">
        <f>VLOOKUP(C355,'9'!$B$2:$H$1187,6,FALSE)</f>
        <v>10</v>
      </c>
      <c r="AQ355" s="122"/>
      <c r="AR355" s="123"/>
      <c r="AS355" s="139"/>
      <c r="AT355" s="124"/>
      <c r="AU355" s="122"/>
      <c r="AV355" s="123"/>
      <c r="AW355" s="139"/>
      <c r="AX355" s="124"/>
    </row>
    <row r="356" spans="1:50" ht="14.4" customHeight="1">
      <c r="A356" s="73">
        <f>IF(D356=0," ",RANK(D356,$D$3:$D$507,0))</f>
        <v>351</v>
      </c>
      <c r="B356" s="246">
        <v>351</v>
      </c>
      <c r="C356" s="162" t="s">
        <v>1481</v>
      </c>
      <c r="D356" s="115">
        <f>I356+M356+Q356+U356+Y356+AC356+AG356+AK356+AO356+AW356+AS356</f>
        <v>12</v>
      </c>
      <c r="E356" s="115">
        <f>J356+N356+R356+V356+Z356+AD356+AH356+AL356+AP356+AX356+AT356</f>
        <v>20</v>
      </c>
      <c r="F356" s="119">
        <f>COUNTA(H356,L356,P356,T356,X356,AB356,AF356,AJ356,AN356,AV356,AR356)</f>
        <v>2</v>
      </c>
      <c r="G356" s="125"/>
      <c r="H356" s="5"/>
      <c r="I356" s="140"/>
      <c r="J356" s="126"/>
      <c r="K356" s="121"/>
      <c r="L356" s="5"/>
      <c r="M356" s="140"/>
      <c r="N356" s="130"/>
      <c r="O356" s="125"/>
      <c r="P356" s="5"/>
      <c r="Q356" s="140"/>
      <c r="R356" s="130"/>
      <c r="S356" s="125">
        <f>VLOOKUP(C356,'4'!$B$2:$I$1053,3,FALSE)</f>
        <v>5.0069444444444444E-2</v>
      </c>
      <c r="T356" s="5">
        <f>VLOOKUP(C356,'4'!$B$2:$I$1053,4,FALSE)</f>
        <v>204</v>
      </c>
      <c r="U356" s="140">
        <f>VLOOKUP(T356,Баллы!$A$2:$B$101,2)+V356/2</f>
        <v>6</v>
      </c>
      <c r="V356" s="126">
        <f>VLOOKUP(C356,'4'!$B$2:$I$1053,6,FALSE)</f>
        <v>10</v>
      </c>
      <c r="W356" s="136"/>
      <c r="X356" s="5"/>
      <c r="Y356" s="140"/>
      <c r="Z356" s="126"/>
      <c r="AA356" s="171"/>
      <c r="AB356" s="5"/>
      <c r="AC356" s="140"/>
      <c r="AD356" s="130"/>
      <c r="AE356" s="136"/>
      <c r="AF356" s="5"/>
      <c r="AG356" s="140"/>
      <c r="AH356" s="126"/>
      <c r="AI356" s="155"/>
      <c r="AJ356" s="123"/>
      <c r="AK356" s="139"/>
      <c r="AL356" s="124"/>
      <c r="AM356" s="155">
        <f>VLOOKUP(C356,'9'!$B$2:$H$1187,3,FALSE)</f>
        <v>4.0509259259259259E-2</v>
      </c>
      <c r="AN356" s="123">
        <f>VLOOKUP(C356,'9'!$B$2:$H$1187,4,FALSE)</f>
        <v>153</v>
      </c>
      <c r="AO356" s="139">
        <f>VLOOKUP(AN356,Баллы!$A$2:$B$101,2)+AP356/2</f>
        <v>6</v>
      </c>
      <c r="AP356" s="124">
        <f>VLOOKUP(C356,'9'!$B$2:$H$1187,6,FALSE)</f>
        <v>10</v>
      </c>
      <c r="AQ356" s="122"/>
      <c r="AR356" s="123"/>
      <c r="AS356" s="139"/>
      <c r="AT356" s="124"/>
      <c r="AU356" s="122"/>
      <c r="AV356" s="123"/>
      <c r="AW356" s="139"/>
      <c r="AX356" s="124"/>
    </row>
    <row r="357" spans="1:50" ht="14.4" customHeight="1">
      <c r="A357" s="73">
        <f>IF(D357=0," ",RANK(D357,$D$3:$D$507,0))</f>
        <v>351</v>
      </c>
      <c r="B357" s="246">
        <v>351</v>
      </c>
      <c r="C357" s="259" t="s">
        <v>2687</v>
      </c>
      <c r="D357" s="115">
        <f>I357+M357+Q357+U357+Y357+AC357+AG357+AK357+AO357+AW357+AS357</f>
        <v>12</v>
      </c>
      <c r="E357" s="115">
        <f>J357+N357+R357+V357+Z357+AD357+AH357+AL357+AP357+AX357+AT357</f>
        <v>20</v>
      </c>
      <c r="F357" s="119">
        <f>COUNTA(H357,L357,P357,T357,X357,AB357,AF357,AJ357,AN357,AV357,AR357)</f>
        <v>2</v>
      </c>
      <c r="G357" s="125"/>
      <c r="H357" s="5"/>
      <c r="I357" s="140"/>
      <c r="J357" s="126"/>
      <c r="K357" s="121"/>
      <c r="L357" s="5"/>
      <c r="M357" s="140"/>
      <c r="N357" s="130"/>
      <c r="O357" s="125"/>
      <c r="P357" s="5"/>
      <c r="Q357" s="140"/>
      <c r="R357" s="130"/>
      <c r="S357" s="125">
        <f>VLOOKUP(C357,'4'!$B$2:$I$1053,3,FALSE)</f>
        <v>5.1504629629629629E-2</v>
      </c>
      <c r="T357" s="5">
        <f>VLOOKUP(C357,'4'!$B$2:$I$1053,4,FALSE)</f>
        <v>208</v>
      </c>
      <c r="U357" s="140">
        <f>VLOOKUP(T357,Баллы!$A$2:$B$101,2)+V357/2</f>
        <v>6</v>
      </c>
      <c r="V357" s="126">
        <f>VLOOKUP(C357,'4'!$B$2:$I$1053,6,FALSE)</f>
        <v>10</v>
      </c>
      <c r="W357" s="136"/>
      <c r="X357" s="5"/>
      <c r="Y357" s="140"/>
      <c r="Z357" s="126"/>
      <c r="AA357" s="171"/>
      <c r="AB357" s="5"/>
      <c r="AC357" s="140"/>
      <c r="AD357" s="130"/>
      <c r="AE357" s="136"/>
      <c r="AF357" s="5"/>
      <c r="AG357" s="140"/>
      <c r="AH357" s="126"/>
      <c r="AI357" s="155"/>
      <c r="AJ357" s="123"/>
      <c r="AK357" s="139"/>
      <c r="AL357" s="124"/>
      <c r="AM357" s="155">
        <f>VLOOKUP(C357,'9'!$B$2:$H$1187,3,FALSE)</f>
        <v>5.0324074074074077E-2</v>
      </c>
      <c r="AN357" s="123">
        <f>VLOOKUP(C357,'9'!$B$2:$H$1187,4,FALSE)</f>
        <v>279</v>
      </c>
      <c r="AO357" s="139">
        <f>VLOOKUP(AN357,Баллы!$A$2:$B$101,2)+AP357/2</f>
        <v>6</v>
      </c>
      <c r="AP357" s="124">
        <f>VLOOKUP(C357,'9'!$B$2:$H$1187,6,FALSE)</f>
        <v>10</v>
      </c>
      <c r="AQ357" s="122"/>
      <c r="AR357" s="123"/>
      <c r="AS357" s="139"/>
      <c r="AT357" s="124"/>
      <c r="AU357" s="122"/>
      <c r="AV357" s="123"/>
      <c r="AW357" s="139"/>
      <c r="AX357" s="124"/>
    </row>
    <row r="358" spans="1:50" ht="14.4" customHeight="1">
      <c r="A358" s="73">
        <f>IF(D358=0," ",RANK(D358,$D$3:$D$507,0))</f>
        <v>351</v>
      </c>
      <c r="B358" s="246">
        <v>356</v>
      </c>
      <c r="C358" s="283" t="s">
        <v>4659</v>
      </c>
      <c r="D358" s="115">
        <f>I358+M358+Q358+U358+Y358+AC358+AG358+AK358+AO358+AW358+AS358</f>
        <v>12</v>
      </c>
      <c r="E358" s="115">
        <f>J358+N358+R358+V358+Z358+AD358+AH358+AL358+AP358+AX358+AT358</f>
        <v>10</v>
      </c>
      <c r="F358" s="119">
        <f>COUNTA(H358,L358,P358,T358,X358,AB358,AF358,AJ358,AN358,AV358,AR358)</f>
        <v>1</v>
      </c>
      <c r="G358" s="125"/>
      <c r="H358" s="5"/>
      <c r="I358" s="140"/>
      <c r="J358" s="126"/>
      <c r="K358" s="121"/>
      <c r="L358" s="5"/>
      <c r="M358" s="140"/>
      <c r="N358" s="130"/>
      <c r="O358" s="125"/>
      <c r="P358" s="5"/>
      <c r="Q358" s="140"/>
      <c r="R358" s="130"/>
      <c r="S358" s="125"/>
      <c r="T358" s="5"/>
      <c r="U358" s="140"/>
      <c r="V358" s="126"/>
      <c r="W358" s="136"/>
      <c r="X358" s="5"/>
      <c r="Y358" s="140"/>
      <c r="Z358" s="126"/>
      <c r="AA358" s="171"/>
      <c r="AB358" s="5"/>
      <c r="AC358" s="140"/>
      <c r="AD358" s="130"/>
      <c r="AE358" s="136"/>
      <c r="AF358" s="5"/>
      <c r="AG358" s="140"/>
      <c r="AH358" s="126"/>
      <c r="AI358" s="155"/>
      <c r="AJ358" s="123"/>
      <c r="AK358" s="139"/>
      <c r="AL358" s="124"/>
      <c r="AM358" s="155">
        <f>VLOOKUP(C358,'9'!$B$2:$H$1187,3,FALSE)</f>
        <v>3.7673611111111109E-2</v>
      </c>
      <c r="AN358" s="123">
        <f>VLOOKUP(C358,'9'!$B$2:$H$1187,4,FALSE)</f>
        <v>84</v>
      </c>
      <c r="AO358" s="139">
        <f>VLOOKUP(AN358,Баллы!$A$2:$B$101,2)+AP358/2</f>
        <v>12</v>
      </c>
      <c r="AP358" s="124">
        <f>VLOOKUP(C358,'9'!$B$2:$H$1187,6,FALSE)</f>
        <v>10</v>
      </c>
      <c r="AQ358" s="122"/>
      <c r="AR358" s="123"/>
      <c r="AS358" s="139"/>
      <c r="AT358" s="124"/>
      <c r="AU358" s="122"/>
      <c r="AV358" s="123"/>
      <c r="AW358" s="139"/>
      <c r="AX358" s="124"/>
    </row>
    <row r="359" spans="1:50" ht="14.4" customHeight="1">
      <c r="A359" s="73">
        <f>IF(D359=0," ",RANK(D359,$D$3:$D$507,0))</f>
        <v>357</v>
      </c>
      <c r="B359" s="246">
        <v>357</v>
      </c>
      <c r="C359" s="162" t="s">
        <v>2440</v>
      </c>
      <c r="D359" s="115">
        <f>I359+M359+Q359+U359+Y359+AC359+AG359+AK359+AO359+AW359+AS359</f>
        <v>11</v>
      </c>
      <c r="E359" s="115">
        <f>J359+N359+R359+V359+Z359+AD359+AH359+AL359+AP359+AX359+AT359</f>
        <v>20</v>
      </c>
      <c r="F359" s="119">
        <f>COUNTA(H359,L359,P359,T359,X359,AB359,AF359,AJ359,AN359,AV359,AR359)</f>
        <v>1</v>
      </c>
      <c r="G359" s="125"/>
      <c r="H359" s="5"/>
      <c r="I359" s="140"/>
      <c r="J359" s="126"/>
      <c r="K359" s="121"/>
      <c r="L359" s="5"/>
      <c r="M359" s="140"/>
      <c r="N359" s="130"/>
      <c r="O359" s="125"/>
      <c r="P359" s="5"/>
      <c r="Q359" s="140"/>
      <c r="R359" s="130"/>
      <c r="S359" s="125">
        <f>VLOOKUP(C359,'4'!$B$2:$I$1053,3,FALSE)</f>
        <v>8.7696759259259266E-2</v>
      </c>
      <c r="T359" s="5">
        <f>VLOOKUP(C359,'4'!$B$2:$I$1053,4,FALSE)</f>
        <v>94</v>
      </c>
      <c r="U359" s="140">
        <f>VLOOKUP(T359,Баллы!$A$2:$B$101,2)+V359/2</f>
        <v>11</v>
      </c>
      <c r="V359" s="126">
        <f>VLOOKUP(C359,'4'!$B$2:$I$1053,6,FALSE)</f>
        <v>20</v>
      </c>
      <c r="W359" s="136"/>
      <c r="X359" s="5"/>
      <c r="Y359" s="140"/>
      <c r="Z359" s="126"/>
      <c r="AA359" s="171"/>
      <c r="AB359" s="5"/>
      <c r="AC359" s="140"/>
      <c r="AD359" s="130"/>
      <c r="AE359" s="136"/>
      <c r="AF359" s="5"/>
      <c r="AG359" s="140"/>
      <c r="AH359" s="126"/>
      <c r="AI359" s="155"/>
      <c r="AJ359" s="123"/>
      <c r="AK359" s="139"/>
      <c r="AL359" s="124"/>
      <c r="AM359" s="155"/>
      <c r="AN359" s="123"/>
      <c r="AO359" s="139"/>
      <c r="AP359" s="124"/>
      <c r="AQ359" s="122"/>
      <c r="AR359" s="123"/>
      <c r="AS359" s="139"/>
      <c r="AT359" s="124"/>
      <c r="AU359" s="122"/>
      <c r="AV359" s="123"/>
      <c r="AW359" s="139"/>
      <c r="AX359" s="124"/>
    </row>
    <row r="360" spans="1:50" ht="14.4" customHeight="1">
      <c r="A360" s="73">
        <f>IF(D360=0," ",RANK(D360,$D$3:$D$507,0))</f>
        <v>357</v>
      </c>
      <c r="B360" s="246">
        <v>357</v>
      </c>
      <c r="C360" s="162" t="s">
        <v>2012</v>
      </c>
      <c r="D360" s="115">
        <f>I360+M360+Q360+U360+Y360+AC360+AG360+AK360+AO360+AW360+AS360</f>
        <v>11</v>
      </c>
      <c r="E360" s="115">
        <f>J360+N360+R360+V360+Z360+AD360+AH360+AL360+AP360+AX360+AT360</f>
        <v>20</v>
      </c>
      <c r="F360" s="119">
        <f>COUNTA(H360,L360,P360,T360,X360,AB360,AF360,AJ360,AN360,AV360,AR360)</f>
        <v>1</v>
      </c>
      <c r="G360" s="125"/>
      <c r="H360" s="5"/>
      <c r="I360" s="140"/>
      <c r="J360" s="126"/>
      <c r="K360" s="121"/>
      <c r="L360" s="5"/>
      <c r="M360" s="140"/>
      <c r="N360" s="130"/>
      <c r="O360" s="125"/>
      <c r="P360" s="5"/>
      <c r="Q360" s="140"/>
      <c r="R360" s="130"/>
      <c r="S360" s="125">
        <f>VLOOKUP(C360,'4'!$B$2:$I$1053,3,FALSE)</f>
        <v>8.8530092592592591E-2</v>
      </c>
      <c r="T360" s="5">
        <f>VLOOKUP(C360,'4'!$B$2:$I$1053,4,FALSE)</f>
        <v>97</v>
      </c>
      <c r="U360" s="140">
        <f>VLOOKUP(T360,Баллы!$A$2:$B$101,2)+V360/2</f>
        <v>11</v>
      </c>
      <c r="V360" s="126">
        <f>VLOOKUP(C360,'4'!$B$2:$I$1053,6,FALSE)</f>
        <v>20</v>
      </c>
      <c r="W360" s="136"/>
      <c r="X360" s="5"/>
      <c r="Y360" s="140"/>
      <c r="Z360" s="126"/>
      <c r="AA360" s="171"/>
      <c r="AB360" s="5"/>
      <c r="AC360" s="140"/>
      <c r="AD360" s="130"/>
      <c r="AE360" s="136"/>
      <c r="AF360" s="5"/>
      <c r="AG360" s="140"/>
      <c r="AH360" s="126"/>
      <c r="AI360" s="155"/>
      <c r="AJ360" s="123"/>
      <c r="AK360" s="139"/>
      <c r="AL360" s="124"/>
      <c r="AM360" s="155"/>
      <c r="AN360" s="123"/>
      <c r="AO360" s="139"/>
      <c r="AP360" s="124"/>
      <c r="AQ360" s="122"/>
      <c r="AR360" s="123"/>
      <c r="AS360" s="139"/>
      <c r="AT360" s="124"/>
      <c r="AU360" s="122"/>
      <c r="AV360" s="123"/>
      <c r="AW360" s="139"/>
      <c r="AX360" s="124"/>
    </row>
    <row r="361" spans="1:50" ht="14.4" customHeight="1">
      <c r="A361" s="73">
        <f>IF(D361=0," ",RANK(D361,$D$3:$D$507,0))</f>
        <v>357</v>
      </c>
      <c r="B361" s="246">
        <v>357</v>
      </c>
      <c r="C361" s="162" t="s">
        <v>1870</v>
      </c>
      <c r="D361" s="115">
        <f>I361+M361+Q361+U361+Y361+AC361+AG361+AK361+AO361+AW361+AS361</f>
        <v>11</v>
      </c>
      <c r="E361" s="115">
        <f>J361+N361+R361+V361+Z361+AD361+AH361+AL361+AP361+AX361+AT361</f>
        <v>20</v>
      </c>
      <c r="F361" s="119">
        <f>COUNTA(H361,L361,P361,T361,X361,AB361,AF361,AJ361,AN361,AV361,AR361)</f>
        <v>1</v>
      </c>
      <c r="G361" s="125"/>
      <c r="H361" s="5"/>
      <c r="I361" s="140"/>
      <c r="J361" s="126"/>
      <c r="K361" s="121"/>
      <c r="L361" s="5"/>
      <c r="M361" s="140"/>
      <c r="N361" s="130"/>
      <c r="O361" s="125"/>
      <c r="P361" s="5"/>
      <c r="Q361" s="140"/>
      <c r="R361" s="130"/>
      <c r="S361" s="125">
        <f>VLOOKUP(C361,'4'!$B$2:$I$1053,3,FALSE)</f>
        <v>9.0925925925925924E-2</v>
      </c>
      <c r="T361" s="5">
        <f>VLOOKUP(C361,'4'!$B$2:$I$1053,4,FALSE)</f>
        <v>105</v>
      </c>
      <c r="U361" s="140">
        <f>VLOOKUP(T361,Баллы!$A$2:$B$101,2)+V361/2</f>
        <v>11</v>
      </c>
      <c r="V361" s="126">
        <f>VLOOKUP(C361,'4'!$B$2:$I$1053,6,FALSE)</f>
        <v>20</v>
      </c>
      <c r="W361" s="136"/>
      <c r="X361" s="5"/>
      <c r="Y361" s="140"/>
      <c r="Z361" s="126"/>
      <c r="AA361" s="171"/>
      <c r="AB361" s="5"/>
      <c r="AC361" s="140"/>
      <c r="AD361" s="130"/>
      <c r="AE361" s="136"/>
      <c r="AF361" s="5"/>
      <c r="AG361" s="140"/>
      <c r="AH361" s="126"/>
      <c r="AI361" s="155"/>
      <c r="AJ361" s="123"/>
      <c r="AK361" s="139"/>
      <c r="AL361" s="124"/>
      <c r="AM361" s="155"/>
      <c r="AN361" s="123"/>
      <c r="AO361" s="139"/>
      <c r="AP361" s="124"/>
      <c r="AQ361" s="122"/>
      <c r="AR361" s="123"/>
      <c r="AS361" s="139"/>
      <c r="AT361" s="124"/>
      <c r="AU361" s="122"/>
      <c r="AV361" s="123"/>
      <c r="AW361" s="139"/>
      <c r="AX361" s="124"/>
    </row>
    <row r="362" spans="1:50" ht="14.4" customHeight="1">
      <c r="A362" s="73">
        <f>IF(D362=0," ",RANK(D362,$D$3:$D$507,0))</f>
        <v>357</v>
      </c>
      <c r="B362" s="246">
        <v>357</v>
      </c>
      <c r="C362" s="162" t="s">
        <v>2054</v>
      </c>
      <c r="D362" s="115">
        <f>I362+M362+Q362+U362+Y362+AC362+AG362+AK362+AO362+AW362+AS362</f>
        <v>11</v>
      </c>
      <c r="E362" s="115">
        <f>J362+N362+R362+V362+Z362+AD362+AH362+AL362+AP362+AX362+AT362</f>
        <v>20</v>
      </c>
      <c r="F362" s="119">
        <f>COUNTA(H362,L362,P362,T362,X362,AB362,AF362,AJ362,AN362,AV362,AR362)</f>
        <v>1</v>
      </c>
      <c r="G362" s="125"/>
      <c r="H362" s="5"/>
      <c r="I362" s="140"/>
      <c r="J362" s="126"/>
      <c r="K362" s="121"/>
      <c r="L362" s="5"/>
      <c r="M362" s="140"/>
      <c r="N362" s="130"/>
      <c r="O362" s="125"/>
      <c r="P362" s="5"/>
      <c r="Q362" s="140"/>
      <c r="R362" s="130"/>
      <c r="S362" s="125">
        <f>VLOOKUP(C362,'4'!$B$2:$I$1053,3,FALSE)</f>
        <v>9.2442129629629624E-2</v>
      </c>
      <c r="T362" s="5">
        <f>VLOOKUP(C362,'4'!$B$2:$I$1053,4,FALSE)</f>
        <v>108</v>
      </c>
      <c r="U362" s="140">
        <f>VLOOKUP(T362,Баллы!$A$2:$B$101,2)+V362/2</f>
        <v>11</v>
      </c>
      <c r="V362" s="126">
        <f>VLOOKUP(C362,'4'!$B$2:$I$1053,6,FALSE)</f>
        <v>20</v>
      </c>
      <c r="W362" s="136"/>
      <c r="X362" s="5"/>
      <c r="Y362" s="140"/>
      <c r="Z362" s="126"/>
      <c r="AA362" s="171"/>
      <c r="AB362" s="5"/>
      <c r="AC362" s="140"/>
      <c r="AD362" s="130"/>
      <c r="AE362" s="136"/>
      <c r="AF362" s="5"/>
      <c r="AG362" s="140"/>
      <c r="AH362" s="126"/>
      <c r="AI362" s="155"/>
      <c r="AJ362" s="123"/>
      <c r="AK362" s="139"/>
      <c r="AL362" s="124"/>
      <c r="AM362" s="155"/>
      <c r="AN362" s="123"/>
      <c r="AO362" s="139"/>
      <c r="AP362" s="124"/>
      <c r="AQ362" s="122"/>
      <c r="AR362" s="123"/>
      <c r="AS362" s="139"/>
      <c r="AT362" s="124"/>
      <c r="AU362" s="122"/>
      <c r="AV362" s="123"/>
      <c r="AW362" s="139"/>
      <c r="AX362" s="124"/>
    </row>
    <row r="363" spans="1:50" ht="14.4" customHeight="1">
      <c r="A363" s="73">
        <f>IF(D363=0," ",RANK(D363,$D$3:$D$507,0))</f>
        <v>357</v>
      </c>
      <c r="B363" s="246">
        <v>357</v>
      </c>
      <c r="C363" s="162" t="s">
        <v>1913</v>
      </c>
      <c r="D363" s="115">
        <f>I363+M363+Q363+U363+Y363+AC363+AG363+AK363+AO363+AW363+AS363</f>
        <v>11</v>
      </c>
      <c r="E363" s="115">
        <f>J363+N363+R363+V363+Z363+AD363+AH363+AL363+AP363+AX363+AT363</f>
        <v>20</v>
      </c>
      <c r="F363" s="119">
        <f>COUNTA(H363,L363,P363,T363,X363,AB363,AF363,AJ363,AN363,AV363,AR363)</f>
        <v>1</v>
      </c>
      <c r="G363" s="125"/>
      <c r="H363" s="5"/>
      <c r="I363" s="140"/>
      <c r="J363" s="126"/>
      <c r="K363" s="121"/>
      <c r="L363" s="5"/>
      <c r="M363" s="140"/>
      <c r="N363" s="130"/>
      <c r="O363" s="125"/>
      <c r="P363" s="5"/>
      <c r="Q363" s="140"/>
      <c r="R363" s="130"/>
      <c r="S363" s="125">
        <f>VLOOKUP(C363,'4'!$B$2:$I$1053,3,FALSE)</f>
        <v>9.3865740740740736E-2</v>
      </c>
      <c r="T363" s="5">
        <f>VLOOKUP(C363,'4'!$B$2:$I$1053,4,FALSE)</f>
        <v>115</v>
      </c>
      <c r="U363" s="140">
        <f>VLOOKUP(T363,Баллы!$A$2:$B$101,2)+V363/2</f>
        <v>11</v>
      </c>
      <c r="V363" s="126">
        <f>VLOOKUP(C363,'4'!$B$2:$I$1053,6,FALSE)</f>
        <v>20</v>
      </c>
      <c r="W363" s="136"/>
      <c r="X363" s="5"/>
      <c r="Y363" s="140"/>
      <c r="Z363" s="126"/>
      <c r="AA363" s="171"/>
      <c r="AB363" s="5"/>
      <c r="AC363" s="140"/>
      <c r="AD363" s="130"/>
      <c r="AE363" s="136"/>
      <c r="AF363" s="5"/>
      <c r="AG363" s="140"/>
      <c r="AH363" s="126"/>
      <c r="AI363" s="155"/>
      <c r="AJ363" s="123"/>
      <c r="AK363" s="139"/>
      <c r="AL363" s="124"/>
      <c r="AM363" s="155"/>
      <c r="AN363" s="123"/>
      <c r="AO363" s="139"/>
      <c r="AP363" s="124"/>
      <c r="AQ363" s="122"/>
      <c r="AR363" s="123"/>
      <c r="AS363" s="139"/>
      <c r="AT363" s="124"/>
      <c r="AU363" s="122"/>
      <c r="AV363" s="123"/>
      <c r="AW363" s="139"/>
      <c r="AX363" s="124"/>
    </row>
    <row r="364" spans="1:50" ht="14.4" customHeight="1">
      <c r="A364" s="73">
        <f>IF(D364=0," ",RANK(D364,$D$3:$D$507,0))</f>
        <v>357</v>
      </c>
      <c r="B364" s="246">
        <v>357</v>
      </c>
      <c r="C364" s="162" t="s">
        <v>1722</v>
      </c>
      <c r="D364" s="115">
        <f>I364+M364+Q364+U364+Y364+AC364+AG364+AK364+AO364+AW364+AS364</f>
        <v>11</v>
      </c>
      <c r="E364" s="115">
        <f>J364+N364+R364+V364+Z364+AD364+AH364+AL364+AP364+AX364+AT364</f>
        <v>20</v>
      </c>
      <c r="F364" s="119">
        <f>COUNTA(H364,L364,P364,T364,X364,AB364,AF364,AJ364,AN364,AV364,AR364)</f>
        <v>1</v>
      </c>
      <c r="G364" s="125"/>
      <c r="H364" s="5"/>
      <c r="I364" s="140"/>
      <c r="J364" s="126"/>
      <c r="K364" s="121"/>
      <c r="L364" s="5"/>
      <c r="M364" s="140"/>
      <c r="N364" s="130"/>
      <c r="O364" s="125"/>
      <c r="P364" s="5"/>
      <c r="Q364" s="140"/>
      <c r="R364" s="130"/>
      <c r="S364" s="125">
        <f>VLOOKUP(C364,'4'!$B$2:$I$1053,3,FALSE)</f>
        <v>9.6342592592592591E-2</v>
      </c>
      <c r="T364" s="5">
        <f>VLOOKUP(C364,'4'!$B$2:$I$1053,4,FALSE)</f>
        <v>122</v>
      </c>
      <c r="U364" s="140">
        <f>VLOOKUP(T364,Баллы!$A$2:$B$101,2)+V364/2</f>
        <v>11</v>
      </c>
      <c r="V364" s="126">
        <f>VLOOKUP(C364,'4'!$B$2:$I$1053,6,FALSE)</f>
        <v>20</v>
      </c>
      <c r="W364" s="136"/>
      <c r="X364" s="5"/>
      <c r="Y364" s="140"/>
      <c r="Z364" s="126"/>
      <c r="AA364" s="171"/>
      <c r="AB364" s="5"/>
      <c r="AC364" s="140"/>
      <c r="AD364" s="130"/>
      <c r="AE364" s="136"/>
      <c r="AF364" s="5"/>
      <c r="AG364" s="140"/>
      <c r="AH364" s="126"/>
      <c r="AI364" s="155"/>
      <c r="AJ364" s="123"/>
      <c r="AK364" s="139"/>
      <c r="AL364" s="124"/>
      <c r="AM364" s="155"/>
      <c r="AN364" s="123"/>
      <c r="AO364" s="139"/>
      <c r="AP364" s="124"/>
      <c r="AQ364" s="122"/>
      <c r="AR364" s="123"/>
      <c r="AS364" s="139"/>
      <c r="AT364" s="124"/>
      <c r="AU364" s="122"/>
      <c r="AV364" s="123"/>
      <c r="AW364" s="139"/>
      <c r="AX364" s="124"/>
    </row>
    <row r="365" spans="1:50" ht="14.4" customHeight="1">
      <c r="A365" s="73">
        <f>IF(D365=0," ",RANK(D365,$D$3:$D$507,0))</f>
        <v>357</v>
      </c>
      <c r="B365" s="246">
        <v>357</v>
      </c>
      <c r="C365" s="162" t="s">
        <v>412</v>
      </c>
      <c r="D365" s="115">
        <f>I365+M365+Q365+U365+Y365+AC365+AG365+AK365+AO365+AW365+AS365</f>
        <v>11</v>
      </c>
      <c r="E365" s="115">
        <f>J365+N365+R365+V365+Z365+AD365+AH365+AL365+AP365+AX365+AT365</f>
        <v>20</v>
      </c>
      <c r="F365" s="119">
        <f>COUNTA(H365,L365,P365,T365,X365,AB365,AF365,AJ365,AN365,AV365,AR365)</f>
        <v>1</v>
      </c>
      <c r="G365" s="125"/>
      <c r="H365" s="5"/>
      <c r="I365" s="140"/>
      <c r="J365" s="126"/>
      <c r="K365" s="121"/>
      <c r="L365" s="5"/>
      <c r="M365" s="140"/>
      <c r="N365" s="130"/>
      <c r="O365" s="125"/>
      <c r="P365" s="5"/>
      <c r="Q365" s="140"/>
      <c r="R365" s="130"/>
      <c r="S365" s="125">
        <f>VLOOKUP(C365,'4'!$B$2:$I$1053,3,FALSE)</f>
        <v>0.10078703703703704</v>
      </c>
      <c r="T365" s="5">
        <f>VLOOKUP(C365,'4'!$B$2:$I$1053,4,FALSE)</f>
        <v>132</v>
      </c>
      <c r="U365" s="140">
        <f>VLOOKUP(T365,Баллы!$A$2:$B$101,2)+V365/2</f>
        <v>11</v>
      </c>
      <c r="V365" s="126">
        <f>VLOOKUP(C365,'4'!$B$2:$I$1053,6,FALSE)</f>
        <v>20</v>
      </c>
      <c r="W365" s="136"/>
      <c r="X365" s="5"/>
      <c r="Y365" s="140"/>
      <c r="Z365" s="126"/>
      <c r="AA365" s="171"/>
      <c r="AB365" s="5"/>
      <c r="AC365" s="140"/>
      <c r="AD365" s="130"/>
      <c r="AE365" s="136"/>
      <c r="AF365" s="5"/>
      <c r="AG365" s="140"/>
      <c r="AH365" s="126"/>
      <c r="AI365" s="155"/>
      <c r="AJ365" s="123"/>
      <c r="AK365" s="139"/>
      <c r="AL365" s="124"/>
      <c r="AM365" s="155"/>
      <c r="AN365" s="123"/>
      <c r="AO365" s="139"/>
      <c r="AP365" s="124"/>
      <c r="AQ365" s="122"/>
      <c r="AR365" s="123"/>
      <c r="AS365" s="139"/>
      <c r="AT365" s="124"/>
      <c r="AU365" s="122"/>
      <c r="AV365" s="123"/>
      <c r="AW365" s="139"/>
      <c r="AX365" s="124"/>
    </row>
    <row r="366" spans="1:50" ht="14.4" customHeight="1">
      <c r="A366" s="73">
        <f>IF(D366=0," ",RANK(D366,$D$3:$D$507,0))</f>
        <v>357</v>
      </c>
      <c r="B366" s="246">
        <v>357</v>
      </c>
      <c r="C366" s="162" t="s">
        <v>2338</v>
      </c>
      <c r="D366" s="115">
        <f>I366+M366+Q366+U366+Y366+AC366+AG366+AK366+AO366+AW366+AS366</f>
        <v>11</v>
      </c>
      <c r="E366" s="115">
        <f>J366+N366+R366+V366+Z366+AD366+AH366+AL366+AP366+AX366+AT366</f>
        <v>20</v>
      </c>
      <c r="F366" s="119">
        <f>COUNTA(H366,L366,P366,T366,X366,AB366,AF366,AJ366,AN366,AV366,AR366)</f>
        <v>1</v>
      </c>
      <c r="G366" s="125"/>
      <c r="H366" s="5"/>
      <c r="I366" s="140"/>
      <c r="J366" s="126"/>
      <c r="K366" s="121"/>
      <c r="L366" s="5"/>
      <c r="M366" s="140"/>
      <c r="N366" s="130"/>
      <c r="O366" s="125"/>
      <c r="P366" s="5"/>
      <c r="Q366" s="140"/>
      <c r="R366" s="130"/>
      <c r="S366" s="125">
        <f>VLOOKUP(C366,'4'!$B$2:$I$1053,3,FALSE)</f>
        <v>0.12309027777777778</v>
      </c>
      <c r="T366" s="5">
        <f>VLOOKUP(C366,'4'!$B$2:$I$1053,4,FALSE)</f>
        <v>139</v>
      </c>
      <c r="U366" s="140">
        <f>VLOOKUP(T366,Баллы!$A$2:$B$101,2)+V366/2</f>
        <v>11</v>
      </c>
      <c r="V366" s="126">
        <f>VLOOKUP(C366,'4'!$B$2:$I$1053,6,FALSE)</f>
        <v>20</v>
      </c>
      <c r="W366" s="136"/>
      <c r="X366" s="5"/>
      <c r="Y366" s="140"/>
      <c r="Z366" s="126"/>
      <c r="AA366" s="171"/>
      <c r="AB366" s="5"/>
      <c r="AC366" s="140"/>
      <c r="AD366" s="130"/>
      <c r="AE366" s="136"/>
      <c r="AF366" s="5"/>
      <c r="AG366" s="140"/>
      <c r="AH366" s="126"/>
      <c r="AI366" s="155"/>
      <c r="AJ366" s="123"/>
      <c r="AK366" s="139"/>
      <c r="AL366" s="124"/>
      <c r="AM366" s="155"/>
      <c r="AN366" s="123"/>
      <c r="AO366" s="139"/>
      <c r="AP366" s="124"/>
      <c r="AQ366" s="122"/>
      <c r="AR366" s="123"/>
      <c r="AS366" s="139"/>
      <c r="AT366" s="124"/>
      <c r="AU366" s="122"/>
      <c r="AV366" s="123"/>
      <c r="AW366" s="139"/>
      <c r="AX366" s="124"/>
    </row>
    <row r="367" spans="1:50" ht="14.4" customHeight="1">
      <c r="A367" s="73">
        <f>IF(D367=0," ",RANK(D367,$D$3:$D$507,0))</f>
        <v>357</v>
      </c>
      <c r="B367" s="246">
        <v>357</v>
      </c>
      <c r="C367" s="162" t="s">
        <v>1707</v>
      </c>
      <c r="D367" s="115">
        <f>I367+M367+Q367+U367+Y367+AC367+AG367+AK367+AO367+AW367+AS367</f>
        <v>11</v>
      </c>
      <c r="E367" s="115">
        <f>J367+N367+R367+V367+Z367+AD367+AH367+AL367+AP367+AX367+AT367</f>
        <v>20</v>
      </c>
      <c r="F367" s="119">
        <f>COUNTA(H367,L367,P367,T367,X367,AB367,AF367,AJ367,AN367,AV367,AR367)</f>
        <v>1</v>
      </c>
      <c r="G367" s="125"/>
      <c r="H367" s="5"/>
      <c r="I367" s="140"/>
      <c r="J367" s="126"/>
      <c r="K367" s="121"/>
      <c r="L367" s="5"/>
      <c r="M367" s="140"/>
      <c r="N367" s="130"/>
      <c r="O367" s="125"/>
      <c r="P367" s="5"/>
      <c r="Q367" s="140"/>
      <c r="R367" s="130"/>
      <c r="S367" s="125">
        <f>VLOOKUP(C367,'4'!$B$2:$I$1053,3,FALSE)</f>
        <v>0.12309027777777778</v>
      </c>
      <c r="T367" s="5">
        <f>VLOOKUP(C367,'4'!$B$2:$I$1053,4,FALSE)</f>
        <v>140</v>
      </c>
      <c r="U367" s="140">
        <f>VLOOKUP(T367,Баллы!$A$2:$B$101,2)+V367/2</f>
        <v>11</v>
      </c>
      <c r="V367" s="126">
        <f>VLOOKUP(C367,'4'!$B$2:$I$1053,6,FALSE)</f>
        <v>20</v>
      </c>
      <c r="W367" s="136"/>
      <c r="X367" s="5"/>
      <c r="Y367" s="140"/>
      <c r="Z367" s="126"/>
      <c r="AA367" s="171"/>
      <c r="AB367" s="5"/>
      <c r="AC367" s="140"/>
      <c r="AD367" s="130"/>
      <c r="AE367" s="136"/>
      <c r="AF367" s="5"/>
      <c r="AG367" s="140"/>
      <c r="AH367" s="126"/>
      <c r="AI367" s="155"/>
      <c r="AJ367" s="123"/>
      <c r="AK367" s="139"/>
      <c r="AL367" s="124"/>
      <c r="AM367" s="155"/>
      <c r="AN367" s="123"/>
      <c r="AO367" s="139"/>
      <c r="AP367" s="124"/>
      <c r="AQ367" s="122"/>
      <c r="AR367" s="123"/>
      <c r="AS367" s="139"/>
      <c r="AT367" s="124"/>
      <c r="AU367" s="122"/>
      <c r="AV367" s="123"/>
      <c r="AW367" s="139"/>
      <c r="AX367" s="124"/>
    </row>
    <row r="368" spans="1:50" ht="14.4" customHeight="1">
      <c r="A368" s="73">
        <f>IF(D368=0," ",RANK(D368,$D$3:$D$507,0))</f>
        <v>357</v>
      </c>
      <c r="B368" s="246">
        <v>357</v>
      </c>
      <c r="C368" s="162" t="s">
        <v>2466</v>
      </c>
      <c r="D368" s="115">
        <f>I368+M368+Q368+U368+Y368+AC368+AG368+AK368+AO368+AW368+AS368</f>
        <v>11</v>
      </c>
      <c r="E368" s="115">
        <f>J368+N368+R368+V368+Z368+AD368+AH368+AL368+AP368+AX368+AT368</f>
        <v>20</v>
      </c>
      <c r="F368" s="119">
        <f>COUNTA(H368,L368,P368,T368,X368,AB368,AF368,AJ368,AN368,AV368,AR368)</f>
        <v>1</v>
      </c>
      <c r="G368" s="125"/>
      <c r="H368" s="5"/>
      <c r="I368" s="140"/>
      <c r="J368" s="126"/>
      <c r="K368" s="121"/>
      <c r="L368" s="5"/>
      <c r="M368" s="140"/>
      <c r="N368" s="130"/>
      <c r="O368" s="125"/>
      <c r="P368" s="5"/>
      <c r="Q368" s="140"/>
      <c r="R368" s="130"/>
      <c r="S368" s="125">
        <f>VLOOKUP(C368,'4'!$B$2:$I$1053,3,FALSE)</f>
        <v>0.12371527777777777</v>
      </c>
      <c r="T368" s="5">
        <f>VLOOKUP(C368,'4'!$B$2:$I$1053,4,FALSE)</f>
        <v>142</v>
      </c>
      <c r="U368" s="140">
        <f>VLOOKUP(T368,Баллы!$A$2:$B$101,2)+V368/2</f>
        <v>11</v>
      </c>
      <c r="V368" s="126">
        <f>VLOOKUP(C368,'4'!$B$2:$I$1053,6,FALSE)</f>
        <v>20</v>
      </c>
      <c r="W368" s="136"/>
      <c r="X368" s="5"/>
      <c r="Y368" s="140"/>
      <c r="Z368" s="126"/>
      <c r="AA368" s="171"/>
      <c r="AB368" s="5"/>
      <c r="AC368" s="140"/>
      <c r="AD368" s="130"/>
      <c r="AE368" s="136"/>
      <c r="AF368" s="5"/>
      <c r="AG368" s="140"/>
      <c r="AH368" s="126"/>
      <c r="AI368" s="155"/>
      <c r="AJ368" s="123"/>
      <c r="AK368" s="139"/>
      <c r="AL368" s="124"/>
      <c r="AM368" s="155"/>
      <c r="AN368" s="123"/>
      <c r="AO368" s="139"/>
      <c r="AP368" s="124"/>
      <c r="AQ368" s="122"/>
      <c r="AR368" s="123"/>
      <c r="AS368" s="139"/>
      <c r="AT368" s="124"/>
      <c r="AU368" s="122"/>
      <c r="AV368" s="123"/>
      <c r="AW368" s="139"/>
      <c r="AX368" s="124"/>
    </row>
    <row r="369" spans="1:50" ht="14.4" customHeight="1">
      <c r="A369" s="73">
        <f>IF(D369=0," ",RANK(D369,$D$3:$D$507,0))</f>
        <v>357</v>
      </c>
      <c r="B369" s="246">
        <v>367</v>
      </c>
      <c r="C369" s="283" t="s">
        <v>4660</v>
      </c>
      <c r="D369" s="115">
        <f>I369+M369+Q369+U369+Y369+AC369+AG369+AK369+AO369+AW369+AS369</f>
        <v>11</v>
      </c>
      <c r="E369" s="115">
        <f>J369+N369+R369+V369+Z369+AD369+AH369+AL369+AP369+AX369+AT369</f>
        <v>10</v>
      </c>
      <c r="F369" s="119">
        <f>COUNTA(H369,L369,P369,T369,X369,AB369,AF369,AJ369,AN369,AV369,AR369)</f>
        <v>1</v>
      </c>
      <c r="G369" s="125"/>
      <c r="H369" s="5"/>
      <c r="I369" s="140"/>
      <c r="J369" s="126"/>
      <c r="K369" s="121"/>
      <c r="L369" s="5"/>
      <c r="M369" s="140"/>
      <c r="N369" s="130"/>
      <c r="O369" s="125"/>
      <c r="P369" s="5"/>
      <c r="Q369" s="140"/>
      <c r="R369" s="130"/>
      <c r="S369" s="125"/>
      <c r="T369" s="5"/>
      <c r="U369" s="140"/>
      <c r="V369" s="126"/>
      <c r="W369" s="136"/>
      <c r="X369" s="5"/>
      <c r="Y369" s="140"/>
      <c r="Z369" s="126"/>
      <c r="AA369" s="171"/>
      <c r="AB369" s="5"/>
      <c r="AC369" s="140"/>
      <c r="AD369" s="130"/>
      <c r="AE369" s="136"/>
      <c r="AF369" s="5"/>
      <c r="AG369" s="140"/>
      <c r="AH369" s="126"/>
      <c r="AI369" s="155"/>
      <c r="AJ369" s="123"/>
      <c r="AK369" s="139"/>
      <c r="AL369" s="124"/>
      <c r="AM369" s="155">
        <f>VLOOKUP(C369,'9'!$B$2:$H$1187,3,FALSE)</f>
        <v>3.7800925925925925E-2</v>
      </c>
      <c r="AN369" s="123">
        <f>VLOOKUP(C369,'9'!$B$2:$H$1187,4,FALSE)</f>
        <v>85</v>
      </c>
      <c r="AO369" s="139">
        <f>VLOOKUP(AN369,Баллы!$A$2:$B$101,2)+AP369/2</f>
        <v>11</v>
      </c>
      <c r="AP369" s="124">
        <f>VLOOKUP(C369,'9'!$B$2:$H$1187,6,FALSE)</f>
        <v>10</v>
      </c>
      <c r="AQ369" s="122"/>
      <c r="AR369" s="123"/>
      <c r="AS369" s="139"/>
      <c r="AT369" s="124"/>
      <c r="AU369" s="122"/>
      <c r="AV369" s="123"/>
      <c r="AW369" s="139"/>
      <c r="AX369" s="124"/>
    </row>
    <row r="370" spans="1:50" ht="14.4" customHeight="1">
      <c r="A370" s="73">
        <f>IF(D370=0," ",RANK(D370,$D$3:$D$507,0))</f>
        <v>368</v>
      </c>
      <c r="B370" s="246">
        <v>368</v>
      </c>
      <c r="C370" s="159" t="s">
        <v>916</v>
      </c>
      <c r="D370" s="115">
        <f>I370+M370+Q370+U370+Y370+AC370+AG370+AK370+AO370+AW370+AS370</f>
        <v>10.5</v>
      </c>
      <c r="E370" s="115">
        <f>J370+N370+R370+V370+Z370+AD370+AH370+AL370+AP370+AX370+AT370</f>
        <v>15</v>
      </c>
      <c r="F370" s="119">
        <f>COUNTA(H370,L370,P370,T370,X370,AB370,AF370,AJ370,AN370,AV370,AR370)</f>
        <v>1</v>
      </c>
      <c r="G370" s="125"/>
      <c r="H370" s="5"/>
      <c r="I370" s="140"/>
      <c r="J370" s="126"/>
      <c r="K370" s="121">
        <f>VLOOKUP(C370,'2'!$B$101:$H$575,3,FALSE)</f>
        <v>6.1678240740740742E-2</v>
      </c>
      <c r="L370" s="5">
        <f>VLOOKUP(C370,'2'!$B$101:$H$575,4,FALSE)</f>
        <v>88</v>
      </c>
      <c r="M370" s="140">
        <f>VLOOKUP(L370,Баллы!$A$2:$B$101,2)+N370/2</f>
        <v>10.5</v>
      </c>
      <c r="N370" s="130">
        <f>VLOOKUP(C370,'2'!$B$101:$H$575,6,FALSE)</f>
        <v>15</v>
      </c>
      <c r="O370" s="125"/>
      <c r="P370" s="5"/>
      <c r="Q370" s="140"/>
      <c r="R370" s="130"/>
      <c r="S370" s="125"/>
      <c r="T370" s="5"/>
      <c r="U370" s="140"/>
      <c r="V370" s="126"/>
      <c r="W370" s="136"/>
      <c r="X370" s="5"/>
      <c r="Y370" s="140"/>
      <c r="Z370" s="126"/>
      <c r="AA370" s="171"/>
      <c r="AB370" s="5"/>
      <c r="AC370" s="140"/>
      <c r="AD370" s="130"/>
      <c r="AE370" s="136"/>
      <c r="AF370" s="5"/>
      <c r="AG370" s="140"/>
      <c r="AH370" s="126"/>
      <c r="AI370" s="155"/>
      <c r="AJ370" s="123"/>
      <c r="AK370" s="139"/>
      <c r="AL370" s="124"/>
      <c r="AM370" s="155"/>
      <c r="AN370" s="123"/>
      <c r="AO370" s="139"/>
      <c r="AP370" s="124"/>
      <c r="AQ370" s="122"/>
      <c r="AR370" s="123"/>
      <c r="AS370" s="139"/>
      <c r="AT370" s="124"/>
      <c r="AU370" s="122"/>
      <c r="AV370" s="123"/>
      <c r="AW370" s="139"/>
      <c r="AX370" s="124"/>
    </row>
    <row r="371" spans="1:50" ht="14.4" customHeight="1">
      <c r="A371" s="73">
        <f>IF(D371=0," ",RANK(D371,$D$3:$D$507,0))</f>
        <v>368</v>
      </c>
      <c r="B371" s="246">
        <v>369</v>
      </c>
      <c r="C371" s="162" t="s">
        <v>1647</v>
      </c>
      <c r="D371" s="115">
        <f>I371+M371+Q371+U371+Y371+AC371+AG371+AK371+AO371+AW371+AS371</f>
        <v>10.5</v>
      </c>
      <c r="E371" s="115">
        <f>J371+N371+R371+V371+Z371+AD371+AH371+AL371+AP371+AX371+AT371</f>
        <v>5</v>
      </c>
      <c r="F371" s="119">
        <f>COUNTA(H371,L371,P371,T371,X371,AB371,AF371,AJ371,AN371,AV371,AR371)</f>
        <v>1</v>
      </c>
      <c r="G371" s="125"/>
      <c r="H371" s="5"/>
      <c r="I371" s="140"/>
      <c r="J371" s="126"/>
      <c r="K371" s="121"/>
      <c r="L371" s="5"/>
      <c r="M371" s="140"/>
      <c r="N371" s="130"/>
      <c r="O371" s="125"/>
      <c r="P371" s="5"/>
      <c r="Q371" s="140"/>
      <c r="R371" s="130"/>
      <c r="S371" s="125">
        <f>VLOOKUP(C371,'4'!$B$2:$I$1053,3,FALSE)</f>
        <v>1.818287037037037E-2</v>
      </c>
      <c r="T371" s="5">
        <f>VLOOKUP(C371,'4'!$B$2:$I$1053,4,FALSE)</f>
        <v>83</v>
      </c>
      <c r="U371" s="140">
        <f>VLOOKUP(T371,Баллы!$A$2:$B$101,2)+V371/2</f>
        <v>10.5</v>
      </c>
      <c r="V371" s="126">
        <f>VLOOKUP(C371,'4'!$B$2:$I$1053,6,FALSE)</f>
        <v>5</v>
      </c>
      <c r="W371" s="136"/>
      <c r="X371" s="5"/>
      <c r="Y371" s="140"/>
      <c r="Z371" s="126"/>
      <c r="AA371" s="171"/>
      <c r="AB371" s="5"/>
      <c r="AC371" s="140"/>
      <c r="AD371" s="130"/>
      <c r="AE371" s="136"/>
      <c r="AF371" s="5"/>
      <c r="AG371" s="140"/>
      <c r="AH371" s="126"/>
      <c r="AI371" s="155"/>
      <c r="AJ371" s="123"/>
      <c r="AK371" s="139"/>
      <c r="AL371" s="124"/>
      <c r="AM371" s="155"/>
      <c r="AN371" s="123"/>
      <c r="AO371" s="139"/>
      <c r="AP371" s="124"/>
      <c r="AQ371" s="122"/>
      <c r="AR371" s="123"/>
      <c r="AS371" s="139"/>
      <c r="AT371" s="124"/>
      <c r="AU371" s="122"/>
      <c r="AV371" s="123"/>
      <c r="AW371" s="139"/>
      <c r="AX371" s="124"/>
    </row>
    <row r="372" spans="1:50" ht="14.4" customHeight="1">
      <c r="A372" s="73">
        <f>IF(D372=0," ",RANK(D372,$D$3:$D$507,0))</f>
        <v>370</v>
      </c>
      <c r="B372" s="246">
        <v>370</v>
      </c>
      <c r="C372" s="283" t="s">
        <v>4663</v>
      </c>
      <c r="D372" s="115">
        <f>I372+M372+Q372+U372+Y372+AC372+AG372+AK372+AO372+AW372+AS372</f>
        <v>10</v>
      </c>
      <c r="E372" s="115">
        <f>J372+N372+R372+V372+Z372+AD372+AH372+AL372+AP372+AX372+AT372</f>
        <v>10</v>
      </c>
      <c r="F372" s="119">
        <f>COUNTA(H372,L372,P372,T372,X372,AB372,AF372,AJ372,AN372,AV372,AR372)</f>
        <v>1</v>
      </c>
      <c r="G372" s="125"/>
      <c r="H372" s="5"/>
      <c r="I372" s="140"/>
      <c r="J372" s="126"/>
      <c r="K372" s="121"/>
      <c r="L372" s="5"/>
      <c r="M372" s="140"/>
      <c r="N372" s="130"/>
      <c r="O372" s="125"/>
      <c r="P372" s="5"/>
      <c r="Q372" s="140"/>
      <c r="R372" s="130"/>
      <c r="S372" s="125"/>
      <c r="T372" s="5"/>
      <c r="U372" s="140"/>
      <c r="V372" s="126"/>
      <c r="W372" s="136"/>
      <c r="X372" s="5"/>
      <c r="Y372" s="140"/>
      <c r="Z372" s="126"/>
      <c r="AA372" s="171"/>
      <c r="AB372" s="5"/>
      <c r="AC372" s="140"/>
      <c r="AD372" s="130"/>
      <c r="AE372" s="136"/>
      <c r="AF372" s="5"/>
      <c r="AG372" s="140"/>
      <c r="AH372" s="126"/>
      <c r="AI372" s="155"/>
      <c r="AJ372" s="123"/>
      <c r="AK372" s="139"/>
      <c r="AL372" s="124"/>
      <c r="AM372" s="155">
        <f>VLOOKUP(C372,'9'!$B$2:$H$1187,3,FALSE)</f>
        <v>3.7291666666666667E-2</v>
      </c>
      <c r="AN372" s="123">
        <f>VLOOKUP(C372,'9'!$B$2:$H$1187,4,FALSE)</f>
        <v>86</v>
      </c>
      <c r="AO372" s="139">
        <f>VLOOKUP(AN372,Баллы!$A$2:$B$101,2)+AP372/2</f>
        <v>10</v>
      </c>
      <c r="AP372" s="124">
        <f>VLOOKUP(C372,'9'!$B$2:$H$1187,6,FALSE)</f>
        <v>10</v>
      </c>
      <c r="AQ372" s="122"/>
      <c r="AR372" s="123"/>
      <c r="AS372" s="139"/>
      <c r="AT372" s="124"/>
      <c r="AU372" s="122"/>
      <c r="AV372" s="123"/>
      <c r="AW372" s="139"/>
      <c r="AX372" s="124"/>
    </row>
    <row r="373" spans="1:50" ht="14.4" customHeight="1">
      <c r="A373" s="73">
        <f>IF(D373=0," ",RANK(D373,$D$3:$D$507,0))</f>
        <v>371</v>
      </c>
      <c r="B373" s="246">
        <v>371</v>
      </c>
      <c r="C373" s="162" t="s">
        <v>2279</v>
      </c>
      <c r="D373" s="115">
        <f>I373+M373+Q373+U373+Y373+AC373+AG373+AK373+AO373+AW373+AS373</f>
        <v>9.5</v>
      </c>
      <c r="E373" s="115">
        <f>J373+N373+R373+V373+Z373+AD373+AH373+AL373+AP373+AX373+AT373</f>
        <v>15</v>
      </c>
      <c r="F373" s="119">
        <f>COUNTA(H373,L373,P373,T373,X373,AB373,AF373,AJ373,AN373,AV373,AR373)</f>
        <v>2</v>
      </c>
      <c r="G373" s="131"/>
      <c r="H373" s="5"/>
      <c r="I373" s="140"/>
      <c r="J373" s="126"/>
      <c r="K373" s="121"/>
      <c r="L373" s="5"/>
      <c r="M373" s="140"/>
      <c r="N373" s="130"/>
      <c r="O373" s="125"/>
      <c r="P373" s="5"/>
      <c r="Q373" s="140"/>
      <c r="R373" s="130"/>
      <c r="S373" s="125">
        <f>VLOOKUP(C373,'4'!$B$2:$I$1053,3,FALSE)</f>
        <v>2.388888888888889E-2</v>
      </c>
      <c r="T373" s="5">
        <f>VLOOKUP(C373,'4'!$B$2:$I$1053,4,FALSE)</f>
        <v>157</v>
      </c>
      <c r="U373" s="140">
        <f>VLOOKUP(T373,Баллы!$A$2:$B$101,2)+V373/2</f>
        <v>3.5</v>
      </c>
      <c r="V373" s="126">
        <f>VLOOKUP(C373,'4'!$B$2:$I$1053,6,FALSE)</f>
        <v>5</v>
      </c>
      <c r="W373" s="136"/>
      <c r="X373" s="5"/>
      <c r="Y373" s="140"/>
      <c r="Z373" s="126"/>
      <c r="AA373" s="171"/>
      <c r="AB373" s="5"/>
      <c r="AC373" s="140"/>
      <c r="AD373" s="130"/>
      <c r="AE373" s="136"/>
      <c r="AF373" s="5"/>
      <c r="AG373" s="140"/>
      <c r="AH373" s="126"/>
      <c r="AI373" s="155"/>
      <c r="AJ373" s="123"/>
      <c r="AK373" s="139"/>
      <c r="AL373" s="124"/>
      <c r="AM373" s="155">
        <f>VLOOKUP(C373,'9'!$B$2:$H$1187,3,FALSE)</f>
        <v>5.3402777777777778E-2</v>
      </c>
      <c r="AN373" s="123">
        <f>VLOOKUP(C373,'9'!$B$2:$H$1187,4,FALSE)</f>
        <v>291</v>
      </c>
      <c r="AO373" s="139">
        <f>VLOOKUP(AN373,Баллы!$A$2:$B$101,2)+AP373/2</f>
        <v>6</v>
      </c>
      <c r="AP373" s="124">
        <f>VLOOKUP(C373,'9'!$B$2:$H$1187,6,FALSE)</f>
        <v>10</v>
      </c>
      <c r="AQ373" s="122"/>
      <c r="AR373" s="123"/>
      <c r="AS373" s="139"/>
      <c r="AT373" s="124"/>
      <c r="AU373" s="122"/>
      <c r="AV373" s="123"/>
      <c r="AW373" s="139"/>
      <c r="AX373" s="124"/>
    </row>
    <row r="374" spans="1:50" ht="14.4" customHeight="1">
      <c r="A374" s="73">
        <f>IF(D374=0," ",RANK(D374,$D$3:$D$507,0))</f>
        <v>371</v>
      </c>
      <c r="B374" s="246">
        <v>372</v>
      </c>
      <c r="C374" s="159" t="s">
        <v>917</v>
      </c>
      <c r="D374" s="115">
        <f>I374+M374+Q374+U374+Y374+AC374+AG374+AK374+AO374+AW374+AS374</f>
        <v>9.5</v>
      </c>
      <c r="E374" s="115">
        <f>J374+N374+R374+V374+Z374+AD374+AH374+AL374+AP374+AX374+AT374</f>
        <v>15</v>
      </c>
      <c r="F374" s="119">
        <f>COUNTA(H374,L374,P374,T374,X374,AB374,AF374,AJ374,AN374,AV374,AR374)</f>
        <v>1</v>
      </c>
      <c r="G374" s="125"/>
      <c r="H374" s="5"/>
      <c r="I374" s="140"/>
      <c r="J374" s="126"/>
      <c r="K374" s="121">
        <f>VLOOKUP(C374,'2'!$B$101:$H$575,3,FALSE)</f>
        <v>6.1712962962962963E-2</v>
      </c>
      <c r="L374" s="5">
        <f>VLOOKUP(C374,'2'!$B$101:$H$575,4,FALSE)</f>
        <v>89</v>
      </c>
      <c r="M374" s="140">
        <f>VLOOKUP(L374,Баллы!$A$2:$B$101,2)+N374/2</f>
        <v>9.5</v>
      </c>
      <c r="N374" s="130">
        <f>VLOOKUP(C374,'2'!$B$101:$H$575,6,FALSE)</f>
        <v>15</v>
      </c>
      <c r="O374" s="125"/>
      <c r="P374" s="5"/>
      <c r="Q374" s="140"/>
      <c r="R374" s="130"/>
      <c r="S374" s="125"/>
      <c r="T374" s="5"/>
      <c r="U374" s="140"/>
      <c r="V374" s="126"/>
      <c r="W374" s="136"/>
      <c r="X374" s="5"/>
      <c r="Y374" s="140"/>
      <c r="Z374" s="126"/>
      <c r="AA374" s="171"/>
      <c r="AB374" s="5"/>
      <c r="AC374" s="140"/>
      <c r="AD374" s="130"/>
      <c r="AE374" s="136"/>
      <c r="AF374" s="5"/>
      <c r="AG374" s="140"/>
      <c r="AH374" s="126"/>
      <c r="AI374" s="155"/>
      <c r="AJ374" s="123"/>
      <c r="AK374" s="139"/>
      <c r="AL374" s="124"/>
      <c r="AM374" s="155"/>
      <c r="AN374" s="123"/>
      <c r="AO374" s="139"/>
      <c r="AP374" s="124"/>
      <c r="AQ374" s="122"/>
      <c r="AR374" s="123"/>
      <c r="AS374" s="139"/>
      <c r="AT374" s="124"/>
      <c r="AU374" s="122"/>
      <c r="AV374" s="123"/>
      <c r="AW374" s="139"/>
      <c r="AX374" s="124"/>
    </row>
    <row r="375" spans="1:50" ht="14.4" customHeight="1">
      <c r="A375" s="73">
        <f>IF(D375=0," ",RANK(D375,$D$3:$D$507,0))</f>
        <v>371</v>
      </c>
      <c r="B375" s="246">
        <v>372</v>
      </c>
      <c r="C375" s="104" t="s">
        <v>6195</v>
      </c>
      <c r="D375" s="115">
        <f>I375+M375+Q375+U375+Y375+AC375+AG375+AK375+AO375+AW375+AS375</f>
        <v>9.5</v>
      </c>
      <c r="E375" s="115">
        <f>J375+N375+R375+V375+Z375+AD375+AH375+AL375+AP375+AX375+AT375</f>
        <v>15</v>
      </c>
      <c r="F375" s="119">
        <f>COUNTA(H375,L375,P375,T375,X375,AB375,AF375,AJ375,AN375,AV375,AR375)</f>
        <v>1</v>
      </c>
      <c r="G375" s="125"/>
      <c r="H375" s="5"/>
      <c r="I375" s="140"/>
      <c r="J375" s="126"/>
      <c r="K375" s="121"/>
      <c r="L375" s="5"/>
      <c r="M375" s="140"/>
      <c r="N375" s="130"/>
      <c r="O375" s="125"/>
      <c r="P375" s="5"/>
      <c r="Q375" s="140"/>
      <c r="R375" s="130"/>
      <c r="S375" s="125"/>
      <c r="T375" s="5"/>
      <c r="U375" s="140"/>
      <c r="V375" s="126"/>
      <c r="W375" s="136"/>
      <c r="X375" s="5"/>
      <c r="Y375" s="140"/>
      <c r="Z375" s="126"/>
      <c r="AA375" s="171"/>
      <c r="AB375" s="5"/>
      <c r="AC375" s="140"/>
      <c r="AD375" s="130"/>
      <c r="AE375" s="136"/>
      <c r="AF375" s="5"/>
      <c r="AG375" s="140"/>
      <c r="AH375" s="126"/>
      <c r="AI375" s="155"/>
      <c r="AJ375" s="123"/>
      <c r="AK375" s="139"/>
      <c r="AL375" s="124"/>
      <c r="AM375" s="155"/>
      <c r="AN375" s="123"/>
      <c r="AO375" s="139"/>
      <c r="AP375" s="124"/>
      <c r="AQ375" s="122"/>
      <c r="AR375" s="123"/>
      <c r="AS375" s="139"/>
      <c r="AT375" s="124"/>
      <c r="AU375" s="122">
        <f>VLOOKUP(C375,'11'!$B$9:$H$521,3,FALSE)</f>
        <v>8.0231481481481487E-2</v>
      </c>
      <c r="AV375" s="123">
        <f>VLOOKUP(C375,'11'!$B$9:$H$521,4,FALSE)</f>
        <v>89</v>
      </c>
      <c r="AW375" s="139">
        <f>VLOOKUP(AV375,Баллы!$A$2:$B$101,2)+AX375/2</f>
        <v>9.5</v>
      </c>
      <c r="AX375" s="124">
        <f>VLOOKUP(C375,'11'!$B$9:$H$521,6,FALSE)</f>
        <v>15</v>
      </c>
    </row>
    <row r="376" spans="1:50" ht="14.4" customHeight="1">
      <c r="A376" s="73">
        <f>IF(D376=0," ",RANK(D376,$D$3:$D$507,0))</f>
        <v>374</v>
      </c>
      <c r="B376" s="246">
        <v>374</v>
      </c>
      <c r="C376" s="159" t="s">
        <v>580</v>
      </c>
      <c r="D376" s="115">
        <f>I376+M376+Q376+U376+Y376+AC376+AG376+AK376+AO376+AW376+AS376</f>
        <v>9</v>
      </c>
      <c r="E376" s="115">
        <f>J376+N376+R376+V376+Z376+AD376+AH376+AL376+AP376+AX376+AT376</f>
        <v>10</v>
      </c>
      <c r="F376" s="119">
        <f>COUNTA(H376,L376,P376,T376,X376,AB376,AF376,AJ376,AN376,AV376,AR376)</f>
        <v>1</v>
      </c>
      <c r="G376" s="125">
        <f>VLOOKUP(C376,'1'!$B$46:$H$384,3,FALSE)</f>
        <v>4.0856481481481487E-2</v>
      </c>
      <c r="H376" s="5">
        <f>VLOOKUP(C376,'1'!$B$46:$H$384,4,FALSE)</f>
        <v>87</v>
      </c>
      <c r="I376" s="140">
        <f>VLOOKUP(H376,Баллы!$A$2:$B$101,2)+J376/2</f>
        <v>9</v>
      </c>
      <c r="J376" s="126">
        <f>VLOOKUP(C376,'1'!$B$46:$H$384,6,FALSE)</f>
        <v>10</v>
      </c>
      <c r="K376" s="121"/>
      <c r="L376" s="5"/>
      <c r="M376" s="140"/>
      <c r="N376" s="130"/>
      <c r="O376" s="125"/>
      <c r="P376" s="5"/>
      <c r="Q376" s="140"/>
      <c r="R376" s="130"/>
      <c r="S376" s="125"/>
      <c r="T376" s="5"/>
      <c r="U376" s="140"/>
      <c r="V376" s="126"/>
      <c r="W376" s="136"/>
      <c r="X376" s="5"/>
      <c r="Y376" s="140"/>
      <c r="Z376" s="126"/>
      <c r="AA376" s="171"/>
      <c r="AB376" s="5"/>
      <c r="AC376" s="140"/>
      <c r="AD376" s="130"/>
      <c r="AE376" s="136"/>
      <c r="AF376" s="5"/>
      <c r="AG376" s="140"/>
      <c r="AH376" s="126"/>
      <c r="AI376" s="155"/>
      <c r="AJ376" s="123"/>
      <c r="AK376" s="139"/>
      <c r="AL376" s="124"/>
      <c r="AM376" s="155"/>
      <c r="AN376" s="123"/>
      <c r="AO376" s="139"/>
      <c r="AP376" s="124"/>
      <c r="AQ376" s="122"/>
      <c r="AR376" s="123"/>
      <c r="AS376" s="139"/>
      <c r="AT376" s="124"/>
      <c r="AU376" s="122"/>
      <c r="AV376" s="123"/>
      <c r="AW376" s="139"/>
      <c r="AX376" s="124"/>
    </row>
    <row r="377" spans="1:50" ht="14.4" customHeight="1">
      <c r="A377" s="73">
        <f>IF(D377=0," ",RANK(D377,$D$3:$D$507,0))</f>
        <v>374</v>
      </c>
      <c r="B377" s="246">
        <v>374</v>
      </c>
      <c r="C377" s="162" t="s">
        <v>2080</v>
      </c>
      <c r="D377" s="115">
        <f>I377+M377+Q377+U377+Y377+AC377+AG377+AK377+AO377+AW377+AS377</f>
        <v>9</v>
      </c>
      <c r="E377" s="115">
        <f>J377+N377+R377+V377+Z377+AD377+AH377+AL377+AP377+AX377+AT377</f>
        <v>10</v>
      </c>
      <c r="F377" s="119">
        <f>COUNTA(H377,L377,P377,T377,X377,AB377,AF377,AJ377,AN377,AV377,AR377)</f>
        <v>1</v>
      </c>
      <c r="G377" s="125"/>
      <c r="H377" s="5"/>
      <c r="I377" s="140"/>
      <c r="J377" s="126"/>
      <c r="K377" s="121"/>
      <c r="L377" s="5"/>
      <c r="M377" s="140"/>
      <c r="N377" s="130"/>
      <c r="O377" s="125"/>
      <c r="P377" s="5"/>
      <c r="Q377" s="140"/>
      <c r="R377" s="130"/>
      <c r="S377" s="125">
        <f>VLOOKUP(C377,'4'!$B$2:$I$1053,3,FALSE)</f>
        <v>3.7789351851851852E-2</v>
      </c>
      <c r="T377" s="5">
        <f>VLOOKUP(C377,'4'!$B$2:$I$1053,4,FALSE)</f>
        <v>87</v>
      </c>
      <c r="U377" s="140">
        <f>VLOOKUP(T377,Баллы!$A$2:$B$101,2)+V377/2</f>
        <v>9</v>
      </c>
      <c r="V377" s="126">
        <f>VLOOKUP(C377,'4'!$B$2:$I$1053,6,FALSE)</f>
        <v>10</v>
      </c>
      <c r="W377" s="136"/>
      <c r="X377" s="5"/>
      <c r="Y377" s="140"/>
      <c r="Z377" s="126"/>
      <c r="AA377" s="171"/>
      <c r="AB377" s="5"/>
      <c r="AC377" s="140"/>
      <c r="AD377" s="130"/>
      <c r="AE377" s="136"/>
      <c r="AF377" s="5"/>
      <c r="AG377" s="140"/>
      <c r="AH377" s="126"/>
      <c r="AI377" s="155"/>
      <c r="AJ377" s="123"/>
      <c r="AK377" s="139"/>
      <c r="AL377" s="124"/>
      <c r="AM377" s="155"/>
      <c r="AN377" s="123"/>
      <c r="AO377" s="139"/>
      <c r="AP377" s="124"/>
      <c r="AQ377" s="122"/>
      <c r="AR377" s="123"/>
      <c r="AS377" s="139"/>
      <c r="AT377" s="124"/>
      <c r="AU377" s="122"/>
      <c r="AV377" s="123"/>
      <c r="AW377" s="139"/>
      <c r="AX377" s="124"/>
    </row>
    <row r="378" spans="1:50" ht="14.4" customHeight="1">
      <c r="A378" s="73">
        <f>IF(D378=0," ",RANK(D378,$D$3:$D$507,0))</f>
        <v>374</v>
      </c>
      <c r="B378" s="246">
        <v>374</v>
      </c>
      <c r="C378" s="283" t="s">
        <v>4665</v>
      </c>
      <c r="D378" s="115">
        <f>I378+M378+Q378+U378+Y378+AC378+AG378+AK378+AO378+AW378+AS378</f>
        <v>9</v>
      </c>
      <c r="E378" s="115">
        <f>J378+N378+R378+V378+Z378+AD378+AH378+AL378+AP378+AX378+AT378</f>
        <v>10</v>
      </c>
      <c r="F378" s="119">
        <f>COUNTA(H378,L378,P378,T378,X378,AB378,AF378,AJ378,AN378,AV378,AR378)</f>
        <v>1</v>
      </c>
      <c r="G378" s="125"/>
      <c r="H378" s="5"/>
      <c r="I378" s="140"/>
      <c r="J378" s="126"/>
      <c r="K378" s="121"/>
      <c r="L378" s="5"/>
      <c r="M378" s="140"/>
      <c r="N378" s="130"/>
      <c r="O378" s="125"/>
      <c r="P378" s="5"/>
      <c r="Q378" s="140"/>
      <c r="R378" s="130"/>
      <c r="S378" s="125"/>
      <c r="T378" s="5"/>
      <c r="U378" s="140"/>
      <c r="V378" s="126"/>
      <c r="W378" s="136"/>
      <c r="X378" s="5"/>
      <c r="Y378" s="140"/>
      <c r="Z378" s="126"/>
      <c r="AA378" s="171"/>
      <c r="AB378" s="5"/>
      <c r="AC378" s="140"/>
      <c r="AD378" s="130"/>
      <c r="AE378" s="136"/>
      <c r="AF378" s="5"/>
      <c r="AG378" s="140"/>
      <c r="AH378" s="126"/>
      <c r="AI378" s="155"/>
      <c r="AJ378" s="123"/>
      <c r="AK378" s="139"/>
      <c r="AL378" s="124"/>
      <c r="AM378" s="155">
        <f>VLOOKUP(C378,'9'!$B$2:$H$1187,3,FALSE)</f>
        <v>3.72337962962963E-2</v>
      </c>
      <c r="AN378" s="123">
        <f>VLOOKUP(C378,'9'!$B$2:$H$1187,4,FALSE)</f>
        <v>87</v>
      </c>
      <c r="AO378" s="139">
        <f>VLOOKUP(AN378,Баллы!$A$2:$B$101,2)+AP378/2</f>
        <v>9</v>
      </c>
      <c r="AP378" s="124">
        <f>VLOOKUP(C378,'9'!$B$2:$H$1187,6,FALSE)</f>
        <v>10</v>
      </c>
      <c r="AQ378" s="122"/>
      <c r="AR378" s="123"/>
      <c r="AS378" s="139"/>
      <c r="AT378" s="124"/>
      <c r="AU378" s="122"/>
      <c r="AV378" s="123"/>
      <c r="AW378" s="139"/>
      <c r="AX378" s="124"/>
    </row>
    <row r="379" spans="1:50" ht="14.4" customHeight="1">
      <c r="A379" s="73">
        <f>IF(D379=0," ",RANK(D379,$D$3:$D$507,0))</f>
        <v>377</v>
      </c>
      <c r="B379" s="246">
        <v>377</v>
      </c>
      <c r="C379" s="159" t="s">
        <v>420</v>
      </c>
      <c r="D379" s="115">
        <f>I379+M379+Q379+U379+Y379+AC379+AG379+AK379+AO379+AW379+AS379</f>
        <v>8.5</v>
      </c>
      <c r="E379" s="115">
        <f>J379+N379+R379+V379+Z379+AD379+AH379+AL379+AP379+AX379+AT379</f>
        <v>15</v>
      </c>
      <c r="F379" s="119">
        <f>COUNTA(H379,L379,P379,T379,X379,AB379,AF379,AJ379,AN379,AV379,AR379)</f>
        <v>1</v>
      </c>
      <c r="G379" s="125"/>
      <c r="H379" s="5"/>
      <c r="I379" s="140"/>
      <c r="J379" s="126"/>
      <c r="K379" s="121">
        <f>VLOOKUP(C379,'2'!$B$101:$H$575,3,FALSE)</f>
        <v>6.4722222222222223E-2</v>
      </c>
      <c r="L379" s="5">
        <f>VLOOKUP(C379,'2'!$B$101:$H$575,4,FALSE)</f>
        <v>101</v>
      </c>
      <c r="M379" s="140">
        <f>VLOOKUP(L379,Баллы!$A$2:$B$101,2)+N379/2</f>
        <v>8.5</v>
      </c>
      <c r="N379" s="130">
        <f>VLOOKUP(C379,'2'!$B$101:$H$575,6,FALSE)</f>
        <v>15</v>
      </c>
      <c r="O379" s="125"/>
      <c r="P379" s="5"/>
      <c r="Q379" s="140"/>
      <c r="R379" s="130"/>
      <c r="S379" s="125"/>
      <c r="T379" s="5"/>
      <c r="U379" s="140"/>
      <c r="V379" s="126"/>
      <c r="W379" s="136"/>
      <c r="X379" s="5"/>
      <c r="Y379" s="140"/>
      <c r="Z379" s="126"/>
      <c r="AA379" s="171"/>
      <c r="AB379" s="5"/>
      <c r="AC379" s="140"/>
      <c r="AD379" s="130"/>
      <c r="AE379" s="136"/>
      <c r="AF379" s="5"/>
      <c r="AG379" s="140"/>
      <c r="AH379" s="126"/>
      <c r="AI379" s="155"/>
      <c r="AJ379" s="123"/>
      <c r="AK379" s="139"/>
      <c r="AL379" s="124"/>
      <c r="AM379" s="155"/>
      <c r="AN379" s="123"/>
      <c r="AO379" s="139"/>
      <c r="AP379" s="124"/>
      <c r="AQ379" s="122"/>
      <c r="AR379" s="123"/>
      <c r="AS379" s="139"/>
      <c r="AT379" s="124"/>
      <c r="AU379" s="122"/>
      <c r="AV379" s="123"/>
      <c r="AW379" s="139"/>
      <c r="AX379" s="124"/>
    </row>
    <row r="380" spans="1:50" ht="14.4" customHeight="1">
      <c r="A380" s="73">
        <f>IF(D380=0," ",RANK(D380,$D$3:$D$507,0))</f>
        <v>377</v>
      </c>
      <c r="B380" s="246">
        <v>377</v>
      </c>
      <c r="C380" s="159" t="s">
        <v>929</v>
      </c>
      <c r="D380" s="115">
        <f>I380+M380+Q380+U380+Y380+AC380+AG380+AK380+AO380+AW380+AS380</f>
        <v>8.5</v>
      </c>
      <c r="E380" s="115">
        <f>J380+N380+R380+V380+Z380+AD380+AH380+AL380+AP380+AX380+AT380</f>
        <v>15</v>
      </c>
      <c r="F380" s="119">
        <f>COUNTA(H380,L380,P380,T380,X380,AB380,AF380,AJ380,AN380,AV380,AR380)</f>
        <v>1</v>
      </c>
      <c r="G380" s="125"/>
      <c r="H380" s="5"/>
      <c r="I380" s="140"/>
      <c r="J380" s="126"/>
      <c r="K380" s="121">
        <f>VLOOKUP(C380,'2'!$B$101:$H$575,3,FALSE)</f>
        <v>6.5497685185185187E-2</v>
      </c>
      <c r="L380" s="5">
        <f>VLOOKUP(C380,'2'!$B$101:$H$575,4,FALSE)</f>
        <v>104</v>
      </c>
      <c r="M380" s="140">
        <f>VLOOKUP(L380,Баллы!$A$2:$B$101,2)+N380/2</f>
        <v>8.5</v>
      </c>
      <c r="N380" s="130">
        <f>VLOOKUP(C380,'2'!$B$101:$H$575,6,FALSE)</f>
        <v>15</v>
      </c>
      <c r="O380" s="125"/>
      <c r="P380" s="5"/>
      <c r="Q380" s="140"/>
      <c r="R380" s="130"/>
      <c r="S380" s="125"/>
      <c r="T380" s="5"/>
      <c r="U380" s="140"/>
      <c r="V380" s="126"/>
      <c r="W380" s="136"/>
      <c r="X380" s="5"/>
      <c r="Y380" s="140"/>
      <c r="Z380" s="126"/>
      <c r="AA380" s="171"/>
      <c r="AB380" s="5"/>
      <c r="AC380" s="140"/>
      <c r="AD380" s="130"/>
      <c r="AE380" s="136"/>
      <c r="AF380" s="5"/>
      <c r="AG380" s="140"/>
      <c r="AH380" s="126"/>
      <c r="AI380" s="155"/>
      <c r="AJ380" s="123"/>
      <c r="AK380" s="139"/>
      <c r="AL380" s="124"/>
      <c r="AM380" s="155"/>
      <c r="AN380" s="123"/>
      <c r="AO380" s="139"/>
      <c r="AP380" s="124"/>
      <c r="AQ380" s="122"/>
      <c r="AR380" s="123"/>
      <c r="AS380" s="139"/>
      <c r="AT380" s="124"/>
      <c r="AU380" s="122"/>
      <c r="AV380" s="123"/>
      <c r="AW380" s="139"/>
      <c r="AX380" s="124"/>
    </row>
    <row r="381" spans="1:50" ht="14.4" customHeight="1">
      <c r="A381" s="73">
        <f>IF(D381=0," ",RANK(D381,$D$3:$D$507,0))</f>
        <v>377</v>
      </c>
      <c r="B381" s="246">
        <v>377</v>
      </c>
      <c r="C381" s="295" t="s">
        <v>5787</v>
      </c>
      <c r="D381" s="115">
        <f>I381+M381+Q381+U381+Y381+AC381+AG381+AK381+AO381+AW381+AS381</f>
        <v>8.5</v>
      </c>
      <c r="E381" s="115">
        <f>J381+N381+R381+V381+Z381+AD381+AH381+AL381+AP381+AX381+AT381</f>
        <v>15</v>
      </c>
      <c r="F381" s="119">
        <f>COUNTA(H381,L381,P381,T381,X381,AB381,AF381,AJ381,AN381,AV381,AR381)</f>
        <v>1</v>
      </c>
      <c r="G381" s="132"/>
      <c r="H381" s="5"/>
      <c r="I381" s="140"/>
      <c r="J381" s="126"/>
      <c r="K381" s="121">
        <f>VLOOKUP(C381,'2'!$B$101:$H$575,3,FALSE)</f>
        <v>7.6226851851851851E-2</v>
      </c>
      <c r="L381" s="5">
        <f>VLOOKUP(C381,'2'!$B$101:$H$575,4,FALSE)</f>
        <v>120</v>
      </c>
      <c r="M381" s="140">
        <f>VLOOKUP(L381,Баллы!$A$2:$B$101,2)+N381/2</f>
        <v>8.5</v>
      </c>
      <c r="N381" s="130">
        <f>VLOOKUP(C381,'2'!$B$101:$H$575,6,FALSE)</f>
        <v>15</v>
      </c>
      <c r="O381" s="125"/>
      <c r="P381" s="5"/>
      <c r="Q381" s="140"/>
      <c r="R381" s="130"/>
      <c r="S381" s="125"/>
      <c r="T381" s="5"/>
      <c r="U381" s="140"/>
      <c r="V381" s="126"/>
      <c r="W381" s="136"/>
      <c r="X381" s="5"/>
      <c r="Y381" s="140"/>
      <c r="Z381" s="126"/>
      <c r="AA381" s="171"/>
      <c r="AB381" s="5"/>
      <c r="AC381" s="140"/>
      <c r="AD381" s="130"/>
      <c r="AE381" s="136"/>
      <c r="AF381" s="5"/>
      <c r="AG381" s="140"/>
      <c r="AH381" s="126"/>
      <c r="AI381" s="155"/>
      <c r="AJ381" s="123"/>
      <c r="AK381" s="139"/>
      <c r="AL381" s="124"/>
      <c r="AM381" s="155"/>
      <c r="AN381" s="123"/>
      <c r="AO381" s="139"/>
      <c r="AP381" s="124"/>
      <c r="AQ381" s="122"/>
      <c r="AR381" s="123"/>
      <c r="AS381" s="139"/>
      <c r="AT381" s="124"/>
      <c r="AU381" s="122"/>
      <c r="AV381" s="123"/>
      <c r="AW381" s="139"/>
      <c r="AX381" s="124"/>
    </row>
    <row r="382" spans="1:50" ht="14.4" customHeight="1">
      <c r="A382" s="73">
        <f>IF(D382=0," ",RANK(D382,$D$3:$D$507,0))</f>
        <v>377</v>
      </c>
      <c r="B382" s="246">
        <v>377</v>
      </c>
      <c r="C382" s="159" t="s">
        <v>940</v>
      </c>
      <c r="D382" s="115">
        <f>I382+M382+Q382+U382+Y382+AC382+AG382+AK382+AO382+AW382+AS382</f>
        <v>8.5</v>
      </c>
      <c r="E382" s="115">
        <f>J382+N382+R382+V382+Z382+AD382+AH382+AL382+AP382+AX382+AT382</f>
        <v>15</v>
      </c>
      <c r="F382" s="119">
        <f>COUNTA(H382,L382,P382,T382,X382,AB382,AF382,AJ382,AN382,AV382,AR382)</f>
        <v>1</v>
      </c>
      <c r="G382" s="125"/>
      <c r="H382" s="5"/>
      <c r="I382" s="140"/>
      <c r="J382" s="126"/>
      <c r="K382" s="121">
        <f>VLOOKUP(C382,'2'!$B$101:$H$575,3,FALSE)</f>
        <v>7.767361111111111E-2</v>
      </c>
      <c r="L382" s="5">
        <f>VLOOKUP(C382,'2'!$B$101:$H$575,4,FALSE)</f>
        <v>124</v>
      </c>
      <c r="M382" s="140">
        <f>VLOOKUP(L382,Баллы!$A$2:$B$101,2)+N382/2</f>
        <v>8.5</v>
      </c>
      <c r="N382" s="130">
        <f>VLOOKUP(C382,'2'!$B$101:$H$575,6,FALSE)</f>
        <v>15</v>
      </c>
      <c r="O382" s="125"/>
      <c r="P382" s="5"/>
      <c r="Q382" s="140"/>
      <c r="R382" s="130"/>
      <c r="S382" s="125"/>
      <c r="T382" s="5"/>
      <c r="U382" s="140"/>
      <c r="V382" s="126"/>
      <c r="W382" s="136"/>
      <c r="X382" s="5"/>
      <c r="Y382" s="140"/>
      <c r="Z382" s="126"/>
      <c r="AA382" s="171"/>
      <c r="AB382" s="5"/>
      <c r="AC382" s="140"/>
      <c r="AD382" s="130"/>
      <c r="AE382" s="136"/>
      <c r="AF382" s="5"/>
      <c r="AG382" s="140"/>
      <c r="AH382" s="126"/>
      <c r="AI382" s="155"/>
      <c r="AJ382" s="123"/>
      <c r="AK382" s="139"/>
      <c r="AL382" s="124"/>
      <c r="AM382" s="155"/>
      <c r="AN382" s="123"/>
      <c r="AO382" s="139"/>
      <c r="AP382" s="124"/>
      <c r="AQ382" s="122"/>
      <c r="AR382" s="123"/>
      <c r="AS382" s="139"/>
      <c r="AT382" s="124"/>
      <c r="AU382" s="122"/>
      <c r="AV382" s="123"/>
      <c r="AW382" s="139"/>
      <c r="AX382" s="124"/>
    </row>
    <row r="383" spans="1:50" ht="14.4" customHeight="1">
      <c r="A383" s="73">
        <f>IF(D383=0," ",RANK(D383,$D$3:$D$507,0))</f>
        <v>377</v>
      </c>
      <c r="B383" s="246">
        <v>377</v>
      </c>
      <c r="C383" s="159" t="s">
        <v>942</v>
      </c>
      <c r="D383" s="115">
        <f>I383+M383+Q383+U383+Y383+AC383+AG383+AK383+AO383+AW383+AS383</f>
        <v>8.5</v>
      </c>
      <c r="E383" s="115">
        <f>J383+N383+R383+V383+Z383+AD383+AH383+AL383+AP383+AX383+AT383</f>
        <v>15</v>
      </c>
      <c r="F383" s="119">
        <f>COUNTA(H383,L383,P383,T383,X383,AB383,AF383,AJ383,AN383,AV383,AR383)</f>
        <v>1</v>
      </c>
      <c r="G383" s="125"/>
      <c r="H383" s="5"/>
      <c r="I383" s="140"/>
      <c r="J383" s="126"/>
      <c r="K383" s="121">
        <f>VLOOKUP(C383,'2'!$B$101:$H$575,3,FALSE)</f>
        <v>8.6863425925925927E-2</v>
      </c>
      <c r="L383" s="5">
        <f>VLOOKUP(C383,'2'!$B$101:$H$575,4,FALSE)</f>
        <v>127</v>
      </c>
      <c r="M383" s="140">
        <f>VLOOKUP(L383,Баллы!$A$2:$B$101,2)+N383/2</f>
        <v>8.5</v>
      </c>
      <c r="N383" s="130">
        <f>VLOOKUP(C383,'2'!$B$101:$H$575,6,FALSE)</f>
        <v>15</v>
      </c>
      <c r="O383" s="125"/>
      <c r="P383" s="5"/>
      <c r="Q383" s="140"/>
      <c r="R383" s="130"/>
      <c r="S383" s="125"/>
      <c r="T383" s="5"/>
      <c r="U383" s="140"/>
      <c r="V383" s="126"/>
      <c r="W383" s="136"/>
      <c r="X383" s="5"/>
      <c r="Y383" s="140"/>
      <c r="Z383" s="126"/>
      <c r="AA383" s="171"/>
      <c r="AB383" s="5"/>
      <c r="AC383" s="140"/>
      <c r="AD383" s="130"/>
      <c r="AE383" s="136"/>
      <c r="AF383" s="5"/>
      <c r="AG383" s="140"/>
      <c r="AH383" s="126"/>
      <c r="AI383" s="155"/>
      <c r="AJ383" s="123"/>
      <c r="AK383" s="139"/>
      <c r="AL383" s="124"/>
      <c r="AM383" s="155"/>
      <c r="AN383" s="123"/>
      <c r="AO383" s="139"/>
      <c r="AP383" s="124"/>
      <c r="AQ383" s="122"/>
      <c r="AR383" s="123"/>
      <c r="AS383" s="139"/>
      <c r="AT383" s="124"/>
      <c r="AU383" s="122"/>
      <c r="AV383" s="123"/>
      <c r="AW383" s="139"/>
      <c r="AX383" s="124"/>
    </row>
    <row r="384" spans="1:50" ht="14.4" customHeight="1">
      <c r="A384" s="73">
        <f>IF(D384=0," ",RANK(D384,$D$3:$D$507,0))</f>
        <v>382</v>
      </c>
      <c r="B384" s="246">
        <v>382</v>
      </c>
      <c r="C384" s="162" t="s">
        <v>1572</v>
      </c>
      <c r="D384" s="115">
        <f>I384+M384+Q384+U384+Y384+AC384+AG384+AK384+AO384+AW384+AS384</f>
        <v>8</v>
      </c>
      <c r="E384" s="115">
        <f>J384+N384+R384+V384+Z384+AD384+AH384+AL384+AP384+AX384+AT384</f>
        <v>10</v>
      </c>
      <c r="F384" s="119">
        <f>COUNTA(H384,L384,P384,T384,X384,AB384,AF384,AJ384,AN384,AV384,AR384)</f>
        <v>1</v>
      </c>
      <c r="G384" s="125"/>
      <c r="H384" s="5"/>
      <c r="I384" s="140"/>
      <c r="J384" s="126"/>
      <c r="K384" s="121"/>
      <c r="L384" s="5"/>
      <c r="M384" s="140"/>
      <c r="N384" s="130"/>
      <c r="O384" s="125"/>
      <c r="P384" s="5"/>
      <c r="Q384" s="140"/>
      <c r="R384" s="130"/>
      <c r="S384" s="125">
        <f>VLOOKUP(C384,'4'!$B$2:$I$1053,3,FALSE)</f>
        <v>3.8124999999999999E-2</v>
      </c>
      <c r="T384" s="5">
        <f>VLOOKUP(C384,'4'!$B$2:$I$1053,4,FALSE)</f>
        <v>88</v>
      </c>
      <c r="U384" s="140">
        <f>VLOOKUP(T384,Баллы!$A$2:$B$101,2)+V384/2</f>
        <v>8</v>
      </c>
      <c r="V384" s="126">
        <f>VLOOKUP(C384,'4'!$B$2:$I$1053,6,FALSE)</f>
        <v>10</v>
      </c>
      <c r="W384" s="136"/>
      <c r="X384" s="5"/>
      <c r="Y384" s="140"/>
      <c r="Z384" s="126"/>
      <c r="AA384" s="171"/>
      <c r="AB384" s="5"/>
      <c r="AC384" s="140"/>
      <c r="AD384" s="130"/>
      <c r="AE384" s="136"/>
      <c r="AF384" s="5"/>
      <c r="AG384" s="140"/>
      <c r="AH384" s="126"/>
      <c r="AI384" s="155"/>
      <c r="AJ384" s="123"/>
      <c r="AK384" s="139"/>
      <c r="AL384" s="124"/>
      <c r="AM384" s="155"/>
      <c r="AN384" s="123"/>
      <c r="AO384" s="139"/>
      <c r="AP384" s="124"/>
      <c r="AQ384" s="122"/>
      <c r="AR384" s="123"/>
      <c r="AS384" s="139"/>
      <c r="AT384" s="124"/>
      <c r="AU384" s="122"/>
      <c r="AV384" s="123"/>
      <c r="AW384" s="139"/>
      <c r="AX384" s="124"/>
    </row>
    <row r="385" spans="1:50" ht="14.4" customHeight="1">
      <c r="A385" s="73">
        <f>IF(D385=0," ",RANK(D385,$D$3:$D$507,0))</f>
        <v>382</v>
      </c>
      <c r="B385" s="246">
        <v>382</v>
      </c>
      <c r="C385" s="283" t="s">
        <v>4667</v>
      </c>
      <c r="D385" s="115">
        <f>I385+M385+Q385+U385+Y385+AC385+AG385+AK385+AO385+AW385+AS385</f>
        <v>8</v>
      </c>
      <c r="E385" s="115">
        <f>J385+N385+R385+V385+Z385+AD385+AH385+AL385+AP385+AX385+AT385</f>
        <v>10</v>
      </c>
      <c r="F385" s="119">
        <f>COUNTA(H385,L385,P385,T385,X385,AB385,AF385,AJ385,AN385,AV385,AR385)</f>
        <v>1</v>
      </c>
      <c r="G385" s="125"/>
      <c r="H385" s="5"/>
      <c r="I385" s="140"/>
      <c r="J385" s="126"/>
      <c r="K385" s="121"/>
      <c r="L385" s="5"/>
      <c r="M385" s="140"/>
      <c r="N385" s="130"/>
      <c r="O385" s="125"/>
      <c r="P385" s="5"/>
      <c r="Q385" s="140"/>
      <c r="R385" s="130"/>
      <c r="S385" s="125"/>
      <c r="T385" s="5"/>
      <c r="U385" s="140"/>
      <c r="V385" s="126"/>
      <c r="W385" s="136"/>
      <c r="X385" s="5"/>
      <c r="Y385" s="140"/>
      <c r="Z385" s="126"/>
      <c r="AA385" s="171"/>
      <c r="AB385" s="5"/>
      <c r="AC385" s="140"/>
      <c r="AD385" s="130"/>
      <c r="AE385" s="136"/>
      <c r="AF385" s="5"/>
      <c r="AG385" s="140"/>
      <c r="AH385" s="126"/>
      <c r="AI385" s="155"/>
      <c r="AJ385" s="123"/>
      <c r="AK385" s="139"/>
      <c r="AL385" s="124"/>
      <c r="AM385" s="155">
        <f>VLOOKUP(C385,'9'!$B$2:$H$1187,3,FALSE)</f>
        <v>3.7962962962962962E-2</v>
      </c>
      <c r="AN385" s="123">
        <f>VLOOKUP(C385,'9'!$B$2:$H$1187,4,FALSE)</f>
        <v>88</v>
      </c>
      <c r="AO385" s="139">
        <f>VLOOKUP(AN385,Баллы!$A$2:$B$101,2)+AP385/2</f>
        <v>8</v>
      </c>
      <c r="AP385" s="124">
        <f>VLOOKUP(C385,'9'!$B$2:$H$1187,6,FALSE)</f>
        <v>10</v>
      </c>
      <c r="AQ385" s="122"/>
      <c r="AR385" s="123"/>
      <c r="AS385" s="139"/>
      <c r="AT385" s="124"/>
      <c r="AU385" s="122"/>
      <c r="AV385" s="123"/>
      <c r="AW385" s="139"/>
      <c r="AX385" s="124"/>
    </row>
    <row r="386" spans="1:50" ht="14.4" customHeight="1">
      <c r="A386" s="73">
        <f>IF(D386=0," ",RANK(D386,$D$3:$D$507,0))</f>
        <v>384</v>
      </c>
      <c r="B386" s="246">
        <v>384</v>
      </c>
      <c r="C386" s="162" t="s">
        <v>1451</v>
      </c>
      <c r="D386" s="115">
        <f>I386+M386+Q386+U386+Y386+AC386+AG386+AK386+AO386+AW386+AS386</f>
        <v>7.5</v>
      </c>
      <c r="E386" s="115">
        <f>J386+N386+R386+V386+Z386+AD386+AH386+AL386+AP386+AX386+AT386</f>
        <v>5</v>
      </c>
      <c r="F386" s="119">
        <f>COUNTA(H386,L386,P386,T386,X386,AB386,AF386,AJ386,AN386,AV386,AR386)</f>
        <v>1</v>
      </c>
      <c r="G386" s="125"/>
      <c r="H386" s="5"/>
      <c r="I386" s="140"/>
      <c r="J386" s="126"/>
      <c r="K386" s="121"/>
      <c r="L386" s="5"/>
      <c r="M386" s="140"/>
      <c r="N386" s="130"/>
      <c r="O386" s="125"/>
      <c r="P386" s="5"/>
      <c r="Q386" s="140"/>
      <c r="R386" s="130"/>
      <c r="S386" s="125">
        <f>VLOOKUP(C386,'4'!$B$2:$I$1053,3,FALSE)</f>
        <v>1.8252314814814815E-2</v>
      </c>
      <c r="T386" s="5">
        <f>VLOOKUP(C386,'4'!$B$2:$I$1053,4,FALSE)</f>
        <v>86</v>
      </c>
      <c r="U386" s="140">
        <f>VLOOKUP(T386,Баллы!$A$2:$B$101,2)+V386/2</f>
        <v>7.5</v>
      </c>
      <c r="V386" s="126">
        <f>VLOOKUP(C386,'4'!$B$2:$I$1053,6,FALSE)</f>
        <v>5</v>
      </c>
      <c r="W386" s="136"/>
      <c r="X386" s="5"/>
      <c r="Y386" s="140"/>
      <c r="Z386" s="126"/>
      <c r="AA386" s="171"/>
      <c r="AB386" s="5"/>
      <c r="AC386" s="140"/>
      <c r="AD386" s="130"/>
      <c r="AE386" s="136"/>
      <c r="AF386" s="5"/>
      <c r="AG386" s="140"/>
      <c r="AH386" s="126"/>
      <c r="AI386" s="155"/>
      <c r="AJ386" s="123"/>
      <c r="AK386" s="139"/>
      <c r="AL386" s="124"/>
      <c r="AM386" s="155"/>
      <c r="AN386" s="123"/>
      <c r="AO386" s="139"/>
      <c r="AP386" s="124"/>
      <c r="AQ386" s="122"/>
      <c r="AR386" s="123"/>
      <c r="AS386" s="139"/>
      <c r="AT386" s="124"/>
      <c r="AU386" s="122"/>
      <c r="AV386" s="123"/>
      <c r="AW386" s="139"/>
      <c r="AX386" s="124"/>
    </row>
    <row r="387" spans="1:50" ht="14.4" customHeight="1">
      <c r="A387" s="73">
        <f>IF(D387=0," ",RANK(D387,$D$3:$D$507,0))</f>
        <v>384</v>
      </c>
      <c r="B387" s="246">
        <v>384</v>
      </c>
      <c r="C387" s="283" t="s">
        <v>5146</v>
      </c>
      <c r="D387" s="115">
        <f>I387+M387+Q387+U387+Y387+AC387+AG387+AK387+AO387+AW387+AS387</f>
        <v>7.5</v>
      </c>
      <c r="E387" s="115">
        <f>J387+N387+R387+V387+Z387+AD387+AH387+AL387+AP387+AX387+AT387</f>
        <v>5</v>
      </c>
      <c r="F387" s="119">
        <f>COUNTA(H387,L387,P387,T387,X387,AB387,AF387,AJ387,AN387,AV387,AR387)</f>
        <v>1</v>
      </c>
      <c r="G387" s="125"/>
      <c r="H387" s="5"/>
      <c r="I387" s="140"/>
      <c r="J387" s="126"/>
      <c r="K387" s="121"/>
      <c r="L387" s="5"/>
      <c r="M387" s="140"/>
      <c r="N387" s="130"/>
      <c r="O387" s="125"/>
      <c r="P387" s="5"/>
      <c r="Q387" s="140"/>
      <c r="R387" s="130"/>
      <c r="S387" s="125"/>
      <c r="T387" s="5"/>
      <c r="U387" s="140"/>
      <c r="V387" s="126"/>
      <c r="W387" s="136"/>
      <c r="X387" s="5"/>
      <c r="Y387" s="140"/>
      <c r="Z387" s="126"/>
      <c r="AA387" s="171"/>
      <c r="AB387" s="5"/>
      <c r="AC387" s="140"/>
      <c r="AD387" s="130"/>
      <c r="AE387" s="136"/>
      <c r="AF387" s="5"/>
      <c r="AG387" s="140"/>
      <c r="AH387" s="126"/>
      <c r="AI387" s="155"/>
      <c r="AJ387" s="123"/>
      <c r="AK387" s="139"/>
      <c r="AL387" s="124"/>
      <c r="AM387" s="155">
        <f>VLOOKUP(C387,'9'!$B$2:$H$1187,3,FALSE)</f>
        <v>2.1134259259259259E-2</v>
      </c>
      <c r="AN387" s="123">
        <f>VLOOKUP(C387,'9'!$B$2:$H$1187,4,FALSE)</f>
        <v>86</v>
      </c>
      <c r="AO387" s="139">
        <f>VLOOKUP(AN387,Баллы!$A$2:$B$101,2)+AP387/2</f>
        <v>7.5</v>
      </c>
      <c r="AP387" s="124">
        <f>VLOOKUP(C387,'9'!$B$2:$H$1187,6,FALSE)</f>
        <v>5</v>
      </c>
      <c r="AQ387" s="122"/>
      <c r="AR387" s="123"/>
      <c r="AS387" s="139"/>
      <c r="AT387" s="124"/>
      <c r="AU387" s="122"/>
      <c r="AV387" s="123"/>
      <c r="AW387" s="139"/>
      <c r="AX387" s="124"/>
    </row>
    <row r="388" spans="1:50" ht="14.4" customHeight="1">
      <c r="A388" s="73">
        <f>IF(D388=0," ",RANK(D388,$D$3:$D$507,0))</f>
        <v>386</v>
      </c>
      <c r="B388" s="246">
        <v>386</v>
      </c>
      <c r="C388" s="162" t="s">
        <v>2385</v>
      </c>
      <c r="D388" s="115">
        <f>I388+M388+Q388+U388+Y388+AC388+AG388+AK388+AO388+AW388+AS388</f>
        <v>7</v>
      </c>
      <c r="E388" s="115">
        <f>J388+N388+R388+V388+Z388+AD388+AH388+AL388+AP388+AX388+AT388</f>
        <v>10</v>
      </c>
      <c r="F388" s="119">
        <f>COUNTA(H388,L388,P388,T388,X388,AB388,AF388,AJ388,AN388,AV388,AR388)</f>
        <v>2</v>
      </c>
      <c r="G388" s="125"/>
      <c r="H388" s="5"/>
      <c r="I388" s="140"/>
      <c r="J388" s="126"/>
      <c r="K388" s="121"/>
      <c r="L388" s="5"/>
      <c r="M388" s="140"/>
      <c r="N388" s="130"/>
      <c r="O388" s="125"/>
      <c r="P388" s="5"/>
      <c r="Q388" s="140"/>
      <c r="R388" s="130"/>
      <c r="S388" s="125">
        <f>VLOOKUP(C388,'4'!$B$2:$I$1053,3,FALSE)</f>
        <v>1.9386574074074073E-2</v>
      </c>
      <c r="T388" s="5">
        <f>VLOOKUP(C388,'4'!$B$2:$I$1053,4,FALSE)</f>
        <v>106</v>
      </c>
      <c r="U388" s="140">
        <f>VLOOKUP(T388,Баллы!$A$2:$B$101,2)+V388/2</f>
        <v>3.5</v>
      </c>
      <c r="V388" s="126">
        <f>VLOOKUP(C388,'4'!$B$2:$I$1053,6,FALSE)</f>
        <v>5</v>
      </c>
      <c r="W388" s="136"/>
      <c r="X388" s="5"/>
      <c r="Y388" s="140"/>
      <c r="Z388" s="126"/>
      <c r="AA388" s="171"/>
      <c r="AB388" s="5"/>
      <c r="AC388" s="140"/>
      <c r="AD388" s="130"/>
      <c r="AE388" s="136"/>
      <c r="AF388" s="5"/>
      <c r="AG388" s="140"/>
      <c r="AH388" s="126"/>
      <c r="AI388" s="155"/>
      <c r="AJ388" s="123"/>
      <c r="AK388" s="139"/>
      <c r="AL388" s="124"/>
      <c r="AM388" s="155">
        <f>VLOOKUP(C388,'9'!$B$2:$H$1187,3,FALSE)</f>
        <v>2.2847222222222224E-2</v>
      </c>
      <c r="AN388" s="123">
        <f>VLOOKUP(C388,'9'!$B$2:$H$1187,4,FALSE)</f>
        <v>133</v>
      </c>
      <c r="AO388" s="139">
        <f>VLOOKUP(AN388,Баллы!$A$2:$B$101,2)+AP388/2</f>
        <v>3.5</v>
      </c>
      <c r="AP388" s="124">
        <f>VLOOKUP(C388,'9'!$B$2:$H$1187,6,FALSE)</f>
        <v>5</v>
      </c>
      <c r="AQ388" s="122"/>
      <c r="AR388" s="123"/>
      <c r="AS388" s="139"/>
      <c r="AT388" s="124"/>
      <c r="AU388" s="122"/>
      <c r="AV388" s="123"/>
      <c r="AW388" s="139"/>
      <c r="AX388" s="124"/>
    </row>
    <row r="389" spans="1:50" ht="14.4" customHeight="1">
      <c r="A389" s="73">
        <f>IF(D389=0," ",RANK(D389,$D$3:$D$507,0))</f>
        <v>386</v>
      </c>
      <c r="B389" s="246">
        <v>386</v>
      </c>
      <c r="C389" s="162" t="s">
        <v>2316</v>
      </c>
      <c r="D389" s="115">
        <f>I389+M389+Q389+U389+Y389+AC389+AG389+AK389+AO389+AW389+AS389</f>
        <v>7</v>
      </c>
      <c r="E389" s="115">
        <f>J389+N389+R389+V389+Z389+AD389+AH389+AL389+AP389+AX389+AT389</f>
        <v>10</v>
      </c>
      <c r="F389" s="119">
        <f>COUNTA(H389,L389,P389,T389,X389,AB389,AF389,AJ389,AN389,AV389,AR389)</f>
        <v>2</v>
      </c>
      <c r="G389" s="125"/>
      <c r="H389" s="5"/>
      <c r="I389" s="140"/>
      <c r="J389" s="126"/>
      <c r="K389" s="121"/>
      <c r="L389" s="5"/>
      <c r="M389" s="140"/>
      <c r="N389" s="130"/>
      <c r="O389" s="125"/>
      <c r="P389" s="5"/>
      <c r="Q389" s="140"/>
      <c r="R389" s="130"/>
      <c r="S389" s="125">
        <f>VLOOKUP(C389,'4'!$B$2:$I$1053,3,FALSE)</f>
        <v>2.5300925925925925E-2</v>
      </c>
      <c r="T389" s="5">
        <f>VLOOKUP(C389,'4'!$B$2:$I$1053,4,FALSE)</f>
        <v>164</v>
      </c>
      <c r="U389" s="140">
        <f>VLOOKUP(T389,Баллы!$A$2:$B$101,2)+V389/2</f>
        <v>3.5</v>
      </c>
      <c r="V389" s="126">
        <f>VLOOKUP(C389,'4'!$B$2:$I$1053,6,FALSE)</f>
        <v>5</v>
      </c>
      <c r="W389" s="136"/>
      <c r="X389" s="5"/>
      <c r="Y389" s="140"/>
      <c r="Z389" s="126"/>
      <c r="AA389" s="171"/>
      <c r="AB389" s="5"/>
      <c r="AC389" s="140"/>
      <c r="AD389" s="130"/>
      <c r="AE389" s="136"/>
      <c r="AF389" s="5"/>
      <c r="AG389" s="140"/>
      <c r="AH389" s="126"/>
      <c r="AI389" s="155"/>
      <c r="AJ389" s="123"/>
      <c r="AK389" s="139"/>
      <c r="AL389" s="124"/>
      <c r="AM389" s="155">
        <f>VLOOKUP(C389,'9'!$B$2:$H$1187,3,FALSE)</f>
        <v>2.7743055555555556E-2</v>
      </c>
      <c r="AN389" s="123">
        <f>VLOOKUP(C389,'9'!$B$2:$H$1187,4,FALSE)</f>
        <v>202</v>
      </c>
      <c r="AO389" s="139">
        <f>VLOOKUP(AN389,Баллы!$A$2:$B$101,2)+AP389/2</f>
        <v>3.5</v>
      </c>
      <c r="AP389" s="124">
        <f>VLOOKUP(C389,'9'!$B$2:$H$1187,6,FALSE)</f>
        <v>5</v>
      </c>
      <c r="AQ389" s="122"/>
      <c r="AR389" s="123"/>
      <c r="AS389" s="139"/>
      <c r="AT389" s="124"/>
      <c r="AU389" s="122"/>
      <c r="AV389" s="123"/>
      <c r="AW389" s="139"/>
      <c r="AX389" s="124"/>
    </row>
    <row r="390" spans="1:50" ht="14.4" customHeight="1">
      <c r="A390" s="73">
        <f>IF(D390=0," ",RANK(D390,$D$3:$D$507,0))</f>
        <v>388</v>
      </c>
      <c r="B390" s="246">
        <v>388</v>
      </c>
      <c r="C390" s="159" t="s">
        <v>583</v>
      </c>
      <c r="D390" s="115">
        <f>I390+M390+Q390+U390+Y390+AC390+AG390+AK390+AO390+AW390+AS390</f>
        <v>6</v>
      </c>
      <c r="E390" s="115">
        <f>J390+N390+R390+V390+Z390+AD390+AH390+AL390+AP390+AX390+AT390</f>
        <v>10</v>
      </c>
      <c r="F390" s="119">
        <f>COUNTA(H390,L390,P390,T390,X390,AB390,AF390,AJ390,AN390,AV390,AR390)</f>
        <v>1</v>
      </c>
      <c r="G390" s="125">
        <f>VLOOKUP(C390,'1'!$B$46:$H$384,3,FALSE)</f>
        <v>4.1747685185185186E-2</v>
      </c>
      <c r="H390" s="5">
        <f>VLOOKUP(C390,'1'!$B$46:$H$384,4,FALSE)</f>
        <v>92</v>
      </c>
      <c r="I390" s="140">
        <f>VLOOKUP(H390,Баллы!$A$2:$B$101,2)+J390/2</f>
        <v>6</v>
      </c>
      <c r="J390" s="126">
        <f>VLOOKUP(C390,'1'!$B$46:$H$384,6,FALSE)</f>
        <v>10</v>
      </c>
      <c r="K390" s="121"/>
      <c r="L390" s="5"/>
      <c r="M390" s="140"/>
      <c r="N390" s="130"/>
      <c r="O390" s="125"/>
      <c r="P390" s="5"/>
      <c r="Q390" s="140"/>
      <c r="R390" s="130"/>
      <c r="S390" s="125"/>
      <c r="T390" s="5"/>
      <c r="U390" s="140"/>
      <c r="V390" s="126"/>
      <c r="W390" s="136"/>
      <c r="X390" s="5"/>
      <c r="Y390" s="140"/>
      <c r="Z390" s="126"/>
      <c r="AA390" s="171"/>
      <c r="AB390" s="5"/>
      <c r="AC390" s="140"/>
      <c r="AD390" s="130"/>
      <c r="AE390" s="136"/>
      <c r="AF390" s="5"/>
      <c r="AG390" s="140"/>
      <c r="AH390" s="126"/>
      <c r="AI390" s="155"/>
      <c r="AJ390" s="123"/>
      <c r="AK390" s="139"/>
      <c r="AL390" s="124"/>
      <c r="AM390" s="155"/>
      <c r="AN390" s="123"/>
      <c r="AO390" s="139"/>
      <c r="AP390" s="124"/>
      <c r="AQ390" s="122"/>
      <c r="AR390" s="123"/>
      <c r="AS390" s="139"/>
      <c r="AT390" s="124"/>
      <c r="AU390" s="122"/>
      <c r="AV390" s="123"/>
      <c r="AW390" s="139"/>
      <c r="AX390" s="124"/>
    </row>
    <row r="391" spans="1:50" ht="14.4" customHeight="1">
      <c r="A391" s="73">
        <f>IF(D391=0," ",RANK(D391,$D$3:$D$507,0))</f>
        <v>388</v>
      </c>
      <c r="B391" s="246">
        <v>388</v>
      </c>
      <c r="C391" s="159" t="s">
        <v>586</v>
      </c>
      <c r="D391" s="115">
        <f>I391+M391+Q391+U391+Y391+AC391+AG391+AK391+AO391+AW391+AS391</f>
        <v>6</v>
      </c>
      <c r="E391" s="115">
        <f>J391+N391+R391+V391+Z391+AD391+AH391+AL391+AP391+AX391+AT391</f>
        <v>10</v>
      </c>
      <c r="F391" s="119">
        <f>COUNTA(H391,L391,P391,T391,X391,AB391,AF391,AJ391,AN391,AV391,AR391)</f>
        <v>1</v>
      </c>
      <c r="G391" s="125">
        <f>VLOOKUP(C391,'1'!$B$46:$H$384,3,FALSE)</f>
        <v>4.2500000000000003E-2</v>
      </c>
      <c r="H391" s="5">
        <f>VLOOKUP(C391,'1'!$B$46:$H$384,4,FALSE)</f>
        <v>95</v>
      </c>
      <c r="I391" s="140">
        <f>VLOOKUP(H391,Баллы!$A$2:$B$101,2)+J391/2</f>
        <v>6</v>
      </c>
      <c r="J391" s="126">
        <f>VLOOKUP(C391,'1'!$B$46:$H$384,6,FALSE)</f>
        <v>10</v>
      </c>
      <c r="K391" s="121"/>
      <c r="L391" s="5"/>
      <c r="M391" s="140"/>
      <c r="N391" s="130"/>
      <c r="O391" s="125"/>
      <c r="P391" s="5"/>
      <c r="Q391" s="140"/>
      <c r="R391" s="130"/>
      <c r="S391" s="125"/>
      <c r="T391" s="5"/>
      <c r="U391" s="140"/>
      <c r="V391" s="126"/>
      <c r="W391" s="136"/>
      <c r="X391" s="5"/>
      <c r="Y391" s="140"/>
      <c r="Z391" s="126"/>
      <c r="AA391" s="171"/>
      <c r="AB391" s="5"/>
      <c r="AC391" s="140"/>
      <c r="AD391" s="130"/>
      <c r="AE391" s="136"/>
      <c r="AF391" s="5"/>
      <c r="AG391" s="140"/>
      <c r="AH391" s="126"/>
      <c r="AI391" s="155"/>
      <c r="AJ391" s="123"/>
      <c r="AK391" s="139"/>
      <c r="AL391" s="124"/>
      <c r="AM391" s="155"/>
      <c r="AN391" s="123"/>
      <c r="AO391" s="139"/>
      <c r="AP391" s="124"/>
      <c r="AQ391" s="122"/>
      <c r="AR391" s="123"/>
      <c r="AS391" s="139"/>
      <c r="AT391" s="124"/>
      <c r="AU391" s="122"/>
      <c r="AV391" s="123"/>
      <c r="AW391" s="139"/>
      <c r="AX391" s="124"/>
    </row>
    <row r="392" spans="1:50" ht="14.4" customHeight="1">
      <c r="A392" s="73">
        <f>IF(D392=0," ",RANK(D392,$D$3:$D$507,0))</f>
        <v>388</v>
      </c>
      <c r="B392" s="246">
        <v>388</v>
      </c>
      <c r="C392" s="159" t="s">
        <v>265</v>
      </c>
      <c r="D392" s="115">
        <f>I392+M392+Q392+U392+Y392+AC392+AG392+AK392+AO392+AW392+AS392</f>
        <v>6</v>
      </c>
      <c r="E392" s="115">
        <f>J392+N392+R392+V392+Z392+AD392+AH392+AL392+AP392+AX392+AT392</f>
        <v>10</v>
      </c>
      <c r="F392" s="119">
        <f>COUNTA(H392,L392,P392,T392,X392,AB392,AF392,AJ392,AN392,AV392,AR392)</f>
        <v>1</v>
      </c>
      <c r="G392" s="125">
        <f>VLOOKUP(C392,'1'!$B$46:$H$384,3,FALSE)</f>
        <v>4.3090277777777776E-2</v>
      </c>
      <c r="H392" s="5">
        <f>VLOOKUP(C392,'1'!$B$46:$H$384,4,FALSE)</f>
        <v>101</v>
      </c>
      <c r="I392" s="140">
        <f>VLOOKUP(H392,Баллы!$A$2:$B$101,2)+J392/2</f>
        <v>6</v>
      </c>
      <c r="J392" s="126">
        <f>VLOOKUP(C392,'1'!$B$46:$H$384,6,FALSE)</f>
        <v>10</v>
      </c>
      <c r="K392" s="121"/>
      <c r="L392" s="5"/>
      <c r="M392" s="140"/>
      <c r="N392" s="130"/>
      <c r="O392" s="125"/>
      <c r="P392" s="5"/>
      <c r="Q392" s="140"/>
      <c r="R392" s="130"/>
      <c r="S392" s="125"/>
      <c r="T392" s="5"/>
      <c r="U392" s="140"/>
      <c r="V392" s="126"/>
      <c r="W392" s="136"/>
      <c r="X392" s="5"/>
      <c r="Y392" s="140"/>
      <c r="Z392" s="126"/>
      <c r="AA392" s="171"/>
      <c r="AB392" s="5"/>
      <c r="AC392" s="140"/>
      <c r="AD392" s="130"/>
      <c r="AE392" s="136"/>
      <c r="AF392" s="5"/>
      <c r="AG392" s="140"/>
      <c r="AH392" s="126"/>
      <c r="AI392" s="155"/>
      <c r="AJ392" s="123"/>
      <c r="AK392" s="139"/>
      <c r="AL392" s="124"/>
      <c r="AM392" s="155"/>
      <c r="AN392" s="123"/>
      <c r="AO392" s="139"/>
      <c r="AP392" s="124"/>
      <c r="AQ392" s="122"/>
      <c r="AR392" s="123"/>
      <c r="AS392" s="139"/>
      <c r="AT392" s="124"/>
      <c r="AU392" s="122"/>
      <c r="AV392" s="123"/>
      <c r="AW392" s="139"/>
      <c r="AX392" s="124"/>
    </row>
    <row r="393" spans="1:50" ht="14.4" customHeight="1">
      <c r="A393" s="73">
        <f>IF(D393=0," ",RANK(D393,$D$3:$D$507,0))</f>
        <v>388</v>
      </c>
      <c r="B393" s="246">
        <v>388</v>
      </c>
      <c r="C393" s="159" t="s">
        <v>597</v>
      </c>
      <c r="D393" s="115">
        <f>I393+M393+Q393+U393+Y393+AC393+AG393+AK393+AO393+AW393+AS393</f>
        <v>6</v>
      </c>
      <c r="E393" s="115">
        <f>J393+N393+R393+V393+Z393+AD393+AH393+AL393+AP393+AX393+AT393</f>
        <v>10</v>
      </c>
      <c r="F393" s="119">
        <f>COUNTA(H393,L393,P393,T393,X393,AB393,AF393,AJ393,AN393,AV393,AR393)</f>
        <v>1</v>
      </c>
      <c r="G393" s="125">
        <f>VLOOKUP(C393,'1'!$B$46:$H$384,3,FALSE)</f>
        <v>4.4583333333333336E-2</v>
      </c>
      <c r="H393" s="5">
        <f>VLOOKUP(C393,'1'!$B$46:$H$384,4,FALSE)</f>
        <v>111</v>
      </c>
      <c r="I393" s="140">
        <f>VLOOKUP(H393,Баллы!$A$2:$B$101,2)+J393/2</f>
        <v>6</v>
      </c>
      <c r="J393" s="126">
        <f>VLOOKUP(C393,'1'!$B$46:$H$384,6,FALSE)</f>
        <v>10</v>
      </c>
      <c r="K393" s="121"/>
      <c r="L393" s="5"/>
      <c r="M393" s="140"/>
      <c r="N393" s="130"/>
      <c r="O393" s="125"/>
      <c r="P393" s="5"/>
      <c r="Q393" s="140"/>
      <c r="R393" s="130"/>
      <c r="S393" s="125"/>
      <c r="T393" s="5"/>
      <c r="U393" s="140"/>
      <c r="V393" s="126"/>
      <c r="W393" s="136"/>
      <c r="X393" s="5"/>
      <c r="Y393" s="140"/>
      <c r="Z393" s="126"/>
      <c r="AA393" s="171"/>
      <c r="AB393" s="5"/>
      <c r="AC393" s="140"/>
      <c r="AD393" s="130"/>
      <c r="AE393" s="136"/>
      <c r="AF393" s="5"/>
      <c r="AG393" s="140"/>
      <c r="AH393" s="126"/>
      <c r="AI393" s="155"/>
      <c r="AJ393" s="123"/>
      <c r="AK393" s="139"/>
      <c r="AL393" s="124"/>
      <c r="AM393" s="155"/>
      <c r="AN393" s="123"/>
      <c r="AO393" s="139"/>
      <c r="AP393" s="124"/>
      <c r="AQ393" s="122"/>
      <c r="AR393" s="123"/>
      <c r="AS393" s="139"/>
      <c r="AT393" s="124"/>
      <c r="AU393" s="122"/>
      <c r="AV393" s="123"/>
      <c r="AW393" s="139"/>
      <c r="AX393" s="124"/>
    </row>
    <row r="394" spans="1:50" ht="14.4" customHeight="1">
      <c r="A394" s="73">
        <f>IF(D394=0," ",RANK(D394,$D$3:$D$507,0))</f>
        <v>388</v>
      </c>
      <c r="B394" s="246">
        <v>388</v>
      </c>
      <c r="C394" s="159" t="s">
        <v>304</v>
      </c>
      <c r="D394" s="115">
        <f>I394+M394+Q394+U394+Y394+AC394+AG394+AK394+AO394+AW394+AS394</f>
        <v>6</v>
      </c>
      <c r="E394" s="115">
        <f>J394+N394+R394+V394+Z394+AD394+AH394+AL394+AP394+AX394+AT394</f>
        <v>10</v>
      </c>
      <c r="F394" s="119">
        <f>COUNTA(H394,L394,P394,T394,X394,AB394,AF394,AJ394,AN394,AV394,AR394)</f>
        <v>1</v>
      </c>
      <c r="G394" s="125">
        <f>VLOOKUP(C394,'1'!$B$46:$H$384,3,FALSE)</f>
        <v>4.50462962962963E-2</v>
      </c>
      <c r="H394" s="5">
        <f>VLOOKUP(C394,'1'!$B$46:$H$384,4,FALSE)</f>
        <v>115</v>
      </c>
      <c r="I394" s="140">
        <f>VLOOKUP(H394,Баллы!$A$2:$B$101,2)+J394/2</f>
        <v>6</v>
      </c>
      <c r="J394" s="126">
        <f>VLOOKUP(C394,'1'!$B$46:$H$384,6,FALSE)</f>
        <v>10</v>
      </c>
      <c r="K394" s="121"/>
      <c r="L394" s="5"/>
      <c r="M394" s="140"/>
      <c r="N394" s="130"/>
      <c r="O394" s="125"/>
      <c r="P394" s="5"/>
      <c r="Q394" s="140"/>
      <c r="R394" s="130"/>
      <c r="S394" s="125"/>
      <c r="T394" s="5"/>
      <c r="U394" s="140"/>
      <c r="V394" s="126"/>
      <c r="W394" s="136"/>
      <c r="X394" s="5"/>
      <c r="Y394" s="140"/>
      <c r="Z394" s="126"/>
      <c r="AA394" s="171"/>
      <c r="AB394" s="5"/>
      <c r="AC394" s="140"/>
      <c r="AD394" s="130"/>
      <c r="AE394" s="136"/>
      <c r="AF394" s="5"/>
      <c r="AG394" s="140"/>
      <c r="AH394" s="126"/>
      <c r="AI394" s="155"/>
      <c r="AJ394" s="123"/>
      <c r="AK394" s="139"/>
      <c r="AL394" s="124"/>
      <c r="AM394" s="155"/>
      <c r="AN394" s="123"/>
      <c r="AO394" s="139"/>
      <c r="AP394" s="124"/>
      <c r="AQ394" s="122"/>
      <c r="AR394" s="123"/>
      <c r="AS394" s="139"/>
      <c r="AT394" s="124"/>
      <c r="AU394" s="122"/>
      <c r="AV394" s="123"/>
      <c r="AW394" s="139"/>
      <c r="AX394" s="124"/>
    </row>
    <row r="395" spans="1:50" ht="14.4" customHeight="1">
      <c r="A395" s="73">
        <f>IF(D395=0," ",RANK(D395,$D$3:$D$507,0))</f>
        <v>388</v>
      </c>
      <c r="B395" s="246">
        <v>388</v>
      </c>
      <c r="C395" s="159" t="s">
        <v>600</v>
      </c>
      <c r="D395" s="115">
        <f>I395+M395+Q395+U395+Y395+AC395+AG395+AK395+AO395+AW395+AS395</f>
        <v>6</v>
      </c>
      <c r="E395" s="115">
        <f>J395+N395+R395+V395+Z395+AD395+AH395+AL395+AP395+AX395+AT395</f>
        <v>10</v>
      </c>
      <c r="F395" s="119">
        <f>COUNTA(H395,L395,P395,T395,X395,AB395,AF395,AJ395,AN395,AV395,AR395)</f>
        <v>1</v>
      </c>
      <c r="G395" s="125">
        <f>VLOOKUP(C395,'1'!$B$46:$H$384,3,FALSE)</f>
        <v>4.5891203703703705E-2</v>
      </c>
      <c r="H395" s="5">
        <f>VLOOKUP(C395,'1'!$B$46:$H$384,4,FALSE)</f>
        <v>119</v>
      </c>
      <c r="I395" s="140">
        <f>VLOOKUP(H395,Баллы!$A$2:$B$101,2)+J395/2</f>
        <v>6</v>
      </c>
      <c r="J395" s="126">
        <f>VLOOKUP(C395,'1'!$B$46:$H$384,6,FALSE)</f>
        <v>10</v>
      </c>
      <c r="K395" s="121"/>
      <c r="L395" s="5"/>
      <c r="M395" s="140"/>
      <c r="N395" s="130"/>
      <c r="O395" s="125"/>
      <c r="P395" s="5"/>
      <c r="Q395" s="140"/>
      <c r="R395" s="130"/>
      <c r="S395" s="125"/>
      <c r="T395" s="5"/>
      <c r="U395" s="140"/>
      <c r="V395" s="126"/>
      <c r="W395" s="136"/>
      <c r="X395" s="5"/>
      <c r="Y395" s="140"/>
      <c r="Z395" s="126"/>
      <c r="AA395" s="171"/>
      <c r="AB395" s="5"/>
      <c r="AC395" s="140"/>
      <c r="AD395" s="130"/>
      <c r="AE395" s="136"/>
      <c r="AF395" s="5"/>
      <c r="AG395" s="140"/>
      <c r="AH395" s="126"/>
      <c r="AI395" s="155"/>
      <c r="AJ395" s="123"/>
      <c r="AK395" s="139"/>
      <c r="AL395" s="124"/>
      <c r="AM395" s="155"/>
      <c r="AN395" s="123"/>
      <c r="AO395" s="139"/>
      <c r="AP395" s="124"/>
      <c r="AQ395" s="122"/>
      <c r="AR395" s="123"/>
      <c r="AS395" s="139"/>
      <c r="AT395" s="124"/>
      <c r="AU395" s="122"/>
      <c r="AV395" s="123"/>
      <c r="AW395" s="139"/>
      <c r="AX395" s="124"/>
    </row>
    <row r="396" spans="1:50" ht="14.4" customHeight="1">
      <c r="A396" s="73">
        <f>IF(D396=0," ",RANK(D396,$D$3:$D$507,0))</f>
        <v>388</v>
      </c>
      <c r="B396" s="246">
        <v>388</v>
      </c>
      <c r="C396" s="159" t="s">
        <v>604</v>
      </c>
      <c r="D396" s="115">
        <f>I396+M396+Q396+U396+Y396+AC396+AG396+AK396+AO396+AW396+AS396</f>
        <v>6</v>
      </c>
      <c r="E396" s="115">
        <f>J396+N396+R396+V396+Z396+AD396+AH396+AL396+AP396+AX396+AT396</f>
        <v>10</v>
      </c>
      <c r="F396" s="119">
        <f>COUNTA(H396,L396,P396,T396,X396,AB396,AF396,AJ396,AN396,AV396,AR396)</f>
        <v>1</v>
      </c>
      <c r="G396" s="125">
        <f>VLOOKUP(C396,'1'!$B$46:$H$384,3,FALSE)</f>
        <v>4.6446759259259257E-2</v>
      </c>
      <c r="H396" s="5">
        <f>VLOOKUP(C396,'1'!$B$46:$H$384,4,FALSE)</f>
        <v>125</v>
      </c>
      <c r="I396" s="140">
        <f>VLOOKUP(H396,Баллы!$A$2:$B$101,2)+J396/2</f>
        <v>6</v>
      </c>
      <c r="J396" s="126">
        <f>VLOOKUP(C396,'1'!$B$46:$H$384,6,FALSE)</f>
        <v>10</v>
      </c>
      <c r="K396" s="121"/>
      <c r="L396" s="5"/>
      <c r="M396" s="140"/>
      <c r="N396" s="130"/>
      <c r="O396" s="125"/>
      <c r="P396" s="5"/>
      <c r="Q396" s="140"/>
      <c r="R396" s="130"/>
      <c r="S396" s="125"/>
      <c r="T396" s="5"/>
      <c r="U396" s="140"/>
      <c r="V396" s="126"/>
      <c r="W396" s="136"/>
      <c r="X396" s="5"/>
      <c r="Y396" s="140"/>
      <c r="Z396" s="126"/>
      <c r="AA396" s="171"/>
      <c r="AB396" s="5"/>
      <c r="AC396" s="140"/>
      <c r="AD396" s="130"/>
      <c r="AE396" s="136"/>
      <c r="AF396" s="5"/>
      <c r="AG396" s="140"/>
      <c r="AH396" s="126"/>
      <c r="AI396" s="155"/>
      <c r="AJ396" s="123"/>
      <c r="AK396" s="139"/>
      <c r="AL396" s="124"/>
      <c r="AM396" s="155"/>
      <c r="AN396" s="123"/>
      <c r="AO396" s="139"/>
      <c r="AP396" s="124"/>
      <c r="AQ396" s="122"/>
      <c r="AR396" s="123"/>
      <c r="AS396" s="139"/>
      <c r="AT396" s="124"/>
      <c r="AU396" s="122"/>
      <c r="AV396" s="123"/>
      <c r="AW396" s="139"/>
      <c r="AX396" s="124"/>
    </row>
    <row r="397" spans="1:50" ht="14.4" customHeight="1">
      <c r="A397" s="73">
        <f>IF(D397=0," ",RANK(D397,$D$3:$D$507,0))</f>
        <v>388</v>
      </c>
      <c r="B397" s="246">
        <v>388</v>
      </c>
      <c r="C397" s="159" t="s">
        <v>224</v>
      </c>
      <c r="D397" s="115">
        <f>I397+M397+Q397+U397+Y397+AC397+AG397+AK397+AO397+AW397+AS397</f>
        <v>6</v>
      </c>
      <c r="E397" s="115">
        <f>J397+N397+R397+V397+Z397+AD397+AH397+AL397+AP397+AX397+AT397</f>
        <v>10</v>
      </c>
      <c r="F397" s="119">
        <f>COUNTA(H397,L397,P397,T397,X397,AB397,AF397,AJ397,AN397,AV397,AR397)</f>
        <v>1</v>
      </c>
      <c r="G397" s="125">
        <f>VLOOKUP(C397,'1'!$B$46:$H$384,3,FALSE)</f>
        <v>4.7395833333333331E-2</v>
      </c>
      <c r="H397" s="5">
        <f>VLOOKUP(C397,'1'!$B$46:$H$384,4,FALSE)</f>
        <v>131</v>
      </c>
      <c r="I397" s="140">
        <f>VLOOKUP(H397,Баллы!$A$2:$B$101,2)+J397/2</f>
        <v>6</v>
      </c>
      <c r="J397" s="126">
        <f>VLOOKUP(C397,'1'!$B$46:$H$384,6,FALSE)</f>
        <v>10</v>
      </c>
      <c r="K397" s="121"/>
      <c r="L397" s="5"/>
      <c r="M397" s="140"/>
      <c r="N397" s="130"/>
      <c r="O397" s="125"/>
      <c r="P397" s="5"/>
      <c r="Q397" s="140"/>
      <c r="R397" s="130"/>
      <c r="S397" s="125"/>
      <c r="T397" s="5"/>
      <c r="U397" s="140"/>
      <c r="V397" s="126"/>
      <c r="W397" s="136"/>
      <c r="X397" s="5"/>
      <c r="Y397" s="140"/>
      <c r="Z397" s="126"/>
      <c r="AA397" s="171"/>
      <c r="AB397" s="5"/>
      <c r="AC397" s="140"/>
      <c r="AD397" s="130"/>
      <c r="AE397" s="136"/>
      <c r="AF397" s="5"/>
      <c r="AG397" s="140"/>
      <c r="AH397" s="126"/>
      <c r="AI397" s="155"/>
      <c r="AJ397" s="123"/>
      <c r="AK397" s="139"/>
      <c r="AL397" s="124"/>
      <c r="AM397" s="155"/>
      <c r="AN397" s="123"/>
      <c r="AO397" s="139"/>
      <c r="AP397" s="124"/>
      <c r="AQ397" s="122"/>
      <c r="AR397" s="123"/>
      <c r="AS397" s="139"/>
      <c r="AT397" s="124"/>
      <c r="AU397" s="122"/>
      <c r="AV397" s="123"/>
      <c r="AW397" s="139"/>
      <c r="AX397" s="124"/>
    </row>
    <row r="398" spans="1:50" ht="14.4" customHeight="1">
      <c r="A398" s="73">
        <f>IF(D398=0," ",RANK(D398,$D$3:$D$507,0))</f>
        <v>388</v>
      </c>
      <c r="B398" s="246">
        <v>388</v>
      </c>
      <c r="C398" s="159" t="s">
        <v>609</v>
      </c>
      <c r="D398" s="115">
        <f>I398+M398+Q398+U398+Y398+AC398+AG398+AK398+AO398+AW398+AS398</f>
        <v>6</v>
      </c>
      <c r="E398" s="115">
        <f>J398+N398+R398+V398+Z398+AD398+AH398+AL398+AP398+AX398+AT398</f>
        <v>10</v>
      </c>
      <c r="F398" s="119">
        <f>COUNTA(H398,L398,P398,T398,X398,AB398,AF398,AJ398,AN398,AV398,AR398)</f>
        <v>1</v>
      </c>
      <c r="G398" s="125">
        <f>VLOOKUP(C398,'1'!$B$46:$H$384,3,FALSE)</f>
        <v>4.9675925925925929E-2</v>
      </c>
      <c r="H398" s="5">
        <f>VLOOKUP(C398,'1'!$B$46:$H$384,4,FALSE)</f>
        <v>138</v>
      </c>
      <c r="I398" s="140">
        <f>VLOOKUP(H398,Баллы!$A$2:$B$101,2)+J398/2</f>
        <v>6</v>
      </c>
      <c r="J398" s="126">
        <f>VLOOKUP(C398,'1'!$B$46:$H$384,6,FALSE)</f>
        <v>10</v>
      </c>
      <c r="K398" s="121"/>
      <c r="L398" s="5"/>
      <c r="M398" s="140"/>
      <c r="N398" s="130"/>
      <c r="O398" s="125"/>
      <c r="P398" s="5"/>
      <c r="Q398" s="140"/>
      <c r="R398" s="130"/>
      <c r="S398" s="125"/>
      <c r="T398" s="5"/>
      <c r="U398" s="140"/>
      <c r="V398" s="126"/>
      <c r="W398" s="136"/>
      <c r="X398" s="5"/>
      <c r="Y398" s="140"/>
      <c r="Z398" s="126"/>
      <c r="AA398" s="171"/>
      <c r="AB398" s="5"/>
      <c r="AC398" s="140"/>
      <c r="AD398" s="130"/>
      <c r="AE398" s="136"/>
      <c r="AF398" s="5"/>
      <c r="AG398" s="140"/>
      <c r="AH398" s="126"/>
      <c r="AI398" s="155"/>
      <c r="AJ398" s="123"/>
      <c r="AK398" s="139"/>
      <c r="AL398" s="124"/>
      <c r="AM398" s="155"/>
      <c r="AN398" s="123"/>
      <c r="AO398" s="139"/>
      <c r="AP398" s="124"/>
      <c r="AQ398" s="122"/>
      <c r="AR398" s="123"/>
      <c r="AS398" s="139"/>
      <c r="AT398" s="124"/>
      <c r="AU398" s="122"/>
      <c r="AV398" s="123"/>
      <c r="AW398" s="139"/>
      <c r="AX398" s="124"/>
    </row>
    <row r="399" spans="1:50" ht="14.4" customHeight="1">
      <c r="A399" s="73">
        <f>IF(D399=0," ",RANK(D399,$D$3:$D$507,0))</f>
        <v>388</v>
      </c>
      <c r="B399" s="246">
        <v>388</v>
      </c>
      <c r="C399" s="159" t="s">
        <v>615</v>
      </c>
      <c r="D399" s="115">
        <f>I399+M399+Q399+U399+Y399+AC399+AG399+AK399+AO399+AW399+AS399</f>
        <v>6</v>
      </c>
      <c r="E399" s="115">
        <f>J399+N399+R399+V399+Z399+AD399+AH399+AL399+AP399+AX399+AT399</f>
        <v>10</v>
      </c>
      <c r="F399" s="119">
        <f>COUNTA(H399,L399,P399,T399,X399,AB399,AF399,AJ399,AN399,AV399,AR399)</f>
        <v>1</v>
      </c>
      <c r="G399" s="125">
        <f>VLOOKUP(C399,'1'!$B$46:$H$384,3,FALSE)</f>
        <v>5.2083333333333336E-2</v>
      </c>
      <c r="H399" s="5">
        <f>VLOOKUP(C399,'1'!$B$46:$H$384,4,FALSE)</f>
        <v>146</v>
      </c>
      <c r="I399" s="140">
        <f>VLOOKUP(H399,Баллы!$A$2:$B$101,2)+J399/2</f>
        <v>6</v>
      </c>
      <c r="J399" s="126">
        <f>VLOOKUP(C399,'1'!$B$46:$H$384,6,FALSE)</f>
        <v>10</v>
      </c>
      <c r="K399" s="121"/>
      <c r="L399" s="5"/>
      <c r="M399" s="140"/>
      <c r="N399" s="130"/>
      <c r="O399" s="125"/>
      <c r="P399" s="5"/>
      <c r="Q399" s="140"/>
      <c r="R399" s="130"/>
      <c r="S399" s="125"/>
      <c r="T399" s="5"/>
      <c r="U399" s="140"/>
      <c r="V399" s="126"/>
      <c r="W399" s="136"/>
      <c r="X399" s="5"/>
      <c r="Y399" s="140"/>
      <c r="Z399" s="126"/>
      <c r="AA399" s="171"/>
      <c r="AB399" s="5"/>
      <c r="AC399" s="140"/>
      <c r="AD399" s="130"/>
      <c r="AE399" s="136"/>
      <c r="AF399" s="5"/>
      <c r="AG399" s="140"/>
      <c r="AH399" s="126"/>
      <c r="AI399" s="155"/>
      <c r="AJ399" s="123"/>
      <c r="AK399" s="139"/>
      <c r="AL399" s="124"/>
      <c r="AM399" s="155"/>
      <c r="AN399" s="123"/>
      <c r="AO399" s="139"/>
      <c r="AP399" s="124"/>
      <c r="AQ399" s="122"/>
      <c r="AR399" s="123"/>
      <c r="AS399" s="139"/>
      <c r="AT399" s="124"/>
      <c r="AU399" s="122"/>
      <c r="AV399" s="123"/>
      <c r="AW399" s="139"/>
      <c r="AX399" s="124"/>
    </row>
    <row r="400" spans="1:50" ht="14.4" customHeight="1">
      <c r="A400" s="73">
        <f>IF(D400=0," ",RANK(D400,$D$3:$D$507,0))</f>
        <v>388</v>
      </c>
      <c r="B400" s="246">
        <v>388</v>
      </c>
      <c r="C400" s="159" t="s">
        <v>616</v>
      </c>
      <c r="D400" s="115">
        <f>I400+M400+Q400+U400+Y400+AC400+AG400+AK400+AO400+AW400+AS400</f>
        <v>6</v>
      </c>
      <c r="E400" s="115">
        <f>J400+N400+R400+V400+Z400+AD400+AH400+AL400+AP400+AX400+AT400</f>
        <v>10</v>
      </c>
      <c r="F400" s="119">
        <f>COUNTA(H400,L400,P400,T400,X400,AB400,AF400,AJ400,AN400,AV400,AR400)</f>
        <v>1</v>
      </c>
      <c r="G400" s="125">
        <f>VLOOKUP(C400,'1'!$B$46:$H$384,3,FALSE)</f>
        <v>5.3692129629629631E-2</v>
      </c>
      <c r="H400" s="5">
        <f>VLOOKUP(C400,'1'!$B$46:$H$384,4,FALSE)</f>
        <v>148</v>
      </c>
      <c r="I400" s="140">
        <f>VLOOKUP(H400,Баллы!$A$2:$B$101,2)+J400/2</f>
        <v>6</v>
      </c>
      <c r="J400" s="126">
        <f>VLOOKUP(C400,'1'!$B$46:$H$384,6,FALSE)</f>
        <v>10</v>
      </c>
      <c r="K400" s="121"/>
      <c r="L400" s="5"/>
      <c r="M400" s="140"/>
      <c r="N400" s="130"/>
      <c r="O400" s="125"/>
      <c r="P400" s="5"/>
      <c r="Q400" s="140"/>
      <c r="R400" s="130"/>
      <c r="S400" s="125"/>
      <c r="T400" s="5"/>
      <c r="U400" s="140"/>
      <c r="V400" s="126"/>
      <c r="W400" s="136"/>
      <c r="X400" s="5"/>
      <c r="Y400" s="140"/>
      <c r="Z400" s="126"/>
      <c r="AA400" s="171"/>
      <c r="AB400" s="5"/>
      <c r="AC400" s="140"/>
      <c r="AD400" s="130"/>
      <c r="AE400" s="136"/>
      <c r="AF400" s="5"/>
      <c r="AG400" s="140"/>
      <c r="AH400" s="126"/>
      <c r="AI400" s="155"/>
      <c r="AJ400" s="123"/>
      <c r="AK400" s="139"/>
      <c r="AL400" s="124"/>
      <c r="AM400" s="155"/>
      <c r="AN400" s="123"/>
      <c r="AO400" s="139"/>
      <c r="AP400" s="124"/>
      <c r="AQ400" s="122"/>
      <c r="AR400" s="123"/>
      <c r="AS400" s="139"/>
      <c r="AT400" s="124"/>
      <c r="AU400" s="122"/>
      <c r="AV400" s="123"/>
      <c r="AW400" s="139"/>
      <c r="AX400" s="124"/>
    </row>
    <row r="401" spans="1:50" ht="14.4" customHeight="1">
      <c r="A401" s="73">
        <f>IF(D401=0," ",RANK(D401,$D$3:$D$507,0))</f>
        <v>388</v>
      </c>
      <c r="B401" s="246">
        <v>388</v>
      </c>
      <c r="C401" s="163" t="s">
        <v>2626</v>
      </c>
      <c r="D401" s="115">
        <f>I401+M401+Q401+U401+Y401+AC401+AG401+AK401+AO401+AW401+AS401</f>
        <v>6</v>
      </c>
      <c r="E401" s="115">
        <f>J401+N401+R401+V401+Z401+AD401+AH401+AL401+AP401+AX401+AT401</f>
        <v>10</v>
      </c>
      <c r="F401" s="119">
        <f>COUNTA(H401,L401,P401,T401,X401,AB401,AF401,AJ401,AN401,AV401,AR401)</f>
        <v>1</v>
      </c>
      <c r="G401" s="125"/>
      <c r="H401" s="5"/>
      <c r="I401" s="140"/>
      <c r="J401" s="126"/>
      <c r="K401" s="121"/>
      <c r="L401" s="5"/>
      <c r="M401" s="140"/>
      <c r="N401" s="130"/>
      <c r="O401" s="125"/>
      <c r="P401" s="5"/>
      <c r="Q401" s="140"/>
      <c r="R401" s="130"/>
      <c r="S401" s="125">
        <f>VLOOKUP(C401,'4'!$B$2:$I$1053,3,FALSE)</f>
        <v>3.8738425925925926E-2</v>
      </c>
      <c r="T401" s="5">
        <f>VLOOKUP(C401,'4'!$B$2:$I$1053,4,FALSE)</f>
        <v>94</v>
      </c>
      <c r="U401" s="140">
        <f>VLOOKUP(T401,Баллы!$A$2:$B$101,2)+V401/2</f>
        <v>6</v>
      </c>
      <c r="V401" s="126">
        <f>VLOOKUP(C401,'4'!$B$2:$I$1053,6,FALSE)</f>
        <v>10</v>
      </c>
      <c r="W401" s="136"/>
      <c r="X401" s="5"/>
      <c r="Y401" s="140"/>
      <c r="Z401" s="126"/>
      <c r="AA401" s="171"/>
      <c r="AB401" s="5"/>
      <c r="AC401" s="140"/>
      <c r="AD401" s="130"/>
      <c r="AE401" s="136"/>
      <c r="AF401" s="5"/>
      <c r="AG401" s="140"/>
      <c r="AH401" s="126"/>
      <c r="AI401" s="155"/>
      <c r="AJ401" s="123"/>
      <c r="AK401" s="139"/>
      <c r="AL401" s="124"/>
      <c r="AM401" s="155"/>
      <c r="AN401" s="123"/>
      <c r="AO401" s="139"/>
      <c r="AP401" s="124"/>
      <c r="AQ401" s="122"/>
      <c r="AR401" s="123"/>
      <c r="AS401" s="139"/>
      <c r="AT401" s="124"/>
      <c r="AU401" s="122"/>
      <c r="AV401" s="123"/>
      <c r="AW401" s="139"/>
      <c r="AX401" s="124"/>
    </row>
    <row r="402" spans="1:50" ht="14.4" customHeight="1">
      <c r="A402" s="73">
        <f>IF(D402=0," ",RANK(D402,$D$3:$D$507,0))</f>
        <v>388</v>
      </c>
      <c r="B402" s="246">
        <v>388</v>
      </c>
      <c r="C402" s="162" t="s">
        <v>1575</v>
      </c>
      <c r="D402" s="115">
        <f>I402+M402+Q402+U402+Y402+AC402+AG402+AK402+AO402+AW402+AS402</f>
        <v>6</v>
      </c>
      <c r="E402" s="115">
        <f>J402+N402+R402+V402+Z402+AD402+AH402+AL402+AP402+AX402+AT402</f>
        <v>10</v>
      </c>
      <c r="F402" s="119">
        <f>COUNTA(H402,L402,P402,T402,X402,AB402,AF402,AJ402,AN402,AV402,AR402)</f>
        <v>1</v>
      </c>
      <c r="G402" s="125"/>
      <c r="H402" s="5"/>
      <c r="I402" s="140"/>
      <c r="J402" s="126"/>
      <c r="K402" s="121"/>
      <c r="L402" s="5"/>
      <c r="M402" s="140"/>
      <c r="N402" s="130"/>
      <c r="O402" s="125"/>
      <c r="P402" s="5"/>
      <c r="Q402" s="140"/>
      <c r="R402" s="130"/>
      <c r="S402" s="125">
        <f>VLOOKUP(C402,'4'!$B$2:$I$1053,3,FALSE)</f>
        <v>3.8865740740740742E-2</v>
      </c>
      <c r="T402" s="5">
        <f>VLOOKUP(C402,'4'!$B$2:$I$1053,4,FALSE)</f>
        <v>96</v>
      </c>
      <c r="U402" s="140">
        <f>VLOOKUP(T402,Баллы!$A$2:$B$101,2)+V402/2</f>
        <v>6</v>
      </c>
      <c r="V402" s="126">
        <f>VLOOKUP(C402,'4'!$B$2:$I$1053,6,FALSE)</f>
        <v>10</v>
      </c>
      <c r="W402" s="136"/>
      <c r="X402" s="5"/>
      <c r="Y402" s="140"/>
      <c r="Z402" s="126"/>
      <c r="AA402" s="171"/>
      <c r="AB402" s="5"/>
      <c r="AC402" s="140"/>
      <c r="AD402" s="130"/>
      <c r="AE402" s="136"/>
      <c r="AF402" s="5"/>
      <c r="AG402" s="140"/>
      <c r="AH402" s="126"/>
      <c r="AI402" s="155"/>
      <c r="AJ402" s="123"/>
      <c r="AK402" s="139"/>
      <c r="AL402" s="124"/>
      <c r="AM402" s="155"/>
      <c r="AN402" s="123"/>
      <c r="AO402" s="139"/>
      <c r="AP402" s="124"/>
      <c r="AQ402" s="122"/>
      <c r="AR402" s="123"/>
      <c r="AS402" s="139"/>
      <c r="AT402" s="124"/>
      <c r="AU402" s="122"/>
      <c r="AV402" s="123"/>
      <c r="AW402" s="139"/>
      <c r="AX402" s="124"/>
    </row>
    <row r="403" spans="1:50" ht="14.4" customHeight="1">
      <c r="A403" s="73">
        <f>IF(D403=0," ",RANK(D403,$D$3:$D$507,0))</f>
        <v>388</v>
      </c>
      <c r="B403" s="246">
        <v>388</v>
      </c>
      <c r="C403" s="162" t="s">
        <v>1527</v>
      </c>
      <c r="D403" s="115">
        <f>I403+M403+Q403+U403+Y403+AC403+AG403+AK403+AO403+AW403+AS403</f>
        <v>6</v>
      </c>
      <c r="E403" s="115">
        <f>J403+N403+R403+V403+Z403+AD403+AH403+AL403+AP403+AX403+AT403</f>
        <v>10</v>
      </c>
      <c r="F403" s="119">
        <f>COUNTA(H403,L403,P403,T403,X403,AB403,AF403,AJ403,AN403,AV403,AR403)</f>
        <v>1</v>
      </c>
      <c r="G403" s="125"/>
      <c r="H403" s="5"/>
      <c r="I403" s="140"/>
      <c r="J403" s="126"/>
      <c r="K403" s="121"/>
      <c r="L403" s="5"/>
      <c r="M403" s="140"/>
      <c r="N403" s="130"/>
      <c r="O403" s="125"/>
      <c r="P403" s="5"/>
      <c r="Q403" s="140"/>
      <c r="R403" s="130"/>
      <c r="S403" s="125">
        <f>VLOOKUP(C403,'4'!$B$2:$I$1053,3,FALSE)</f>
        <v>3.8877314814814816E-2</v>
      </c>
      <c r="T403" s="5">
        <f>VLOOKUP(C403,'4'!$B$2:$I$1053,4,FALSE)</f>
        <v>97</v>
      </c>
      <c r="U403" s="140">
        <f>VLOOKUP(T403,Баллы!$A$2:$B$101,2)+V403/2</f>
        <v>6</v>
      </c>
      <c r="V403" s="126">
        <f>VLOOKUP(C403,'4'!$B$2:$I$1053,6,FALSE)</f>
        <v>10</v>
      </c>
      <c r="W403" s="136"/>
      <c r="X403" s="5"/>
      <c r="Y403" s="140"/>
      <c r="Z403" s="126"/>
      <c r="AA403" s="171"/>
      <c r="AB403" s="5"/>
      <c r="AC403" s="140"/>
      <c r="AD403" s="130"/>
      <c r="AE403" s="136"/>
      <c r="AF403" s="5"/>
      <c r="AG403" s="140"/>
      <c r="AH403" s="126"/>
      <c r="AI403" s="155"/>
      <c r="AJ403" s="123"/>
      <c r="AK403" s="139"/>
      <c r="AL403" s="124"/>
      <c r="AM403" s="155"/>
      <c r="AN403" s="123"/>
      <c r="AO403" s="139"/>
      <c r="AP403" s="124"/>
      <c r="AQ403" s="122"/>
      <c r="AR403" s="123"/>
      <c r="AS403" s="139"/>
      <c r="AT403" s="124"/>
      <c r="AU403" s="122"/>
      <c r="AV403" s="123"/>
      <c r="AW403" s="139"/>
      <c r="AX403" s="124"/>
    </row>
    <row r="404" spans="1:50" ht="14.4" customHeight="1">
      <c r="A404" s="73">
        <f>IF(D404=0," ",RANK(D404,$D$3:$D$507,0))</f>
        <v>388</v>
      </c>
      <c r="B404" s="246">
        <v>388</v>
      </c>
      <c r="C404" s="162" t="s">
        <v>2159</v>
      </c>
      <c r="D404" s="115">
        <f>I404+M404+Q404+U404+Y404+AC404+AG404+AK404+AO404+AW404+AS404</f>
        <v>6</v>
      </c>
      <c r="E404" s="115">
        <f>J404+N404+R404+V404+Z404+AD404+AH404+AL404+AP404+AX404+AT404</f>
        <v>10</v>
      </c>
      <c r="F404" s="119">
        <f>COUNTA(H404,L404,P404,T404,X404,AB404,AF404,AJ404,AN404,AV404,AR404)</f>
        <v>1</v>
      </c>
      <c r="G404" s="125"/>
      <c r="H404" s="5"/>
      <c r="I404" s="140"/>
      <c r="J404" s="126"/>
      <c r="K404" s="121"/>
      <c r="L404" s="5"/>
      <c r="M404" s="140"/>
      <c r="N404" s="130"/>
      <c r="O404" s="125"/>
      <c r="P404" s="5"/>
      <c r="Q404" s="140"/>
      <c r="R404" s="130"/>
      <c r="S404" s="125">
        <f>VLOOKUP(C404,'4'!$B$2:$I$1053,3,FALSE)</f>
        <v>3.9004629629629632E-2</v>
      </c>
      <c r="T404" s="5">
        <f>VLOOKUP(C404,'4'!$B$2:$I$1053,4,FALSE)</f>
        <v>99</v>
      </c>
      <c r="U404" s="140">
        <f>VLOOKUP(T404,Баллы!$A$2:$B$101,2)+V404/2</f>
        <v>6</v>
      </c>
      <c r="V404" s="126">
        <f>VLOOKUP(C404,'4'!$B$2:$I$1053,6,FALSE)</f>
        <v>10</v>
      </c>
      <c r="W404" s="136"/>
      <c r="X404" s="5"/>
      <c r="Y404" s="140"/>
      <c r="Z404" s="126"/>
      <c r="AA404" s="171"/>
      <c r="AB404" s="5"/>
      <c r="AC404" s="140"/>
      <c r="AD404" s="130"/>
      <c r="AE404" s="136"/>
      <c r="AF404" s="5"/>
      <c r="AG404" s="140"/>
      <c r="AH404" s="126"/>
      <c r="AI404" s="155"/>
      <c r="AJ404" s="123"/>
      <c r="AK404" s="139"/>
      <c r="AL404" s="124"/>
      <c r="AM404" s="155"/>
      <c r="AN404" s="123"/>
      <c r="AO404" s="139"/>
      <c r="AP404" s="124"/>
      <c r="AQ404" s="122"/>
      <c r="AR404" s="123"/>
      <c r="AS404" s="139"/>
      <c r="AT404" s="124"/>
      <c r="AU404" s="122"/>
      <c r="AV404" s="123"/>
      <c r="AW404" s="139"/>
      <c r="AX404" s="124"/>
    </row>
    <row r="405" spans="1:50" ht="14.4" customHeight="1">
      <c r="A405" s="73">
        <f>IF(D405=0," ",RANK(D405,$D$3:$D$507,0))</f>
        <v>388</v>
      </c>
      <c r="B405" s="246">
        <v>388</v>
      </c>
      <c r="C405" s="162" t="s">
        <v>1942</v>
      </c>
      <c r="D405" s="115">
        <f>I405+M405+Q405+U405+Y405+AC405+AG405+AK405+AO405+AW405+AS405</f>
        <v>6</v>
      </c>
      <c r="E405" s="115">
        <f>J405+N405+R405+V405+Z405+AD405+AH405+AL405+AP405+AX405+AT405</f>
        <v>10</v>
      </c>
      <c r="F405" s="119">
        <f>COUNTA(H405,L405,P405,T405,X405,AB405,AF405,AJ405,AN405,AV405,AR405)</f>
        <v>1</v>
      </c>
      <c r="G405" s="125"/>
      <c r="H405" s="5"/>
      <c r="I405" s="140"/>
      <c r="J405" s="126"/>
      <c r="K405" s="121"/>
      <c r="L405" s="5"/>
      <c r="M405" s="140"/>
      <c r="N405" s="130"/>
      <c r="O405" s="125"/>
      <c r="P405" s="5"/>
      <c r="Q405" s="140"/>
      <c r="R405" s="130"/>
      <c r="S405" s="125">
        <f>VLOOKUP(C405,'4'!$B$2:$I$1053,3,FALSE)</f>
        <v>3.9224537037037037E-2</v>
      </c>
      <c r="T405" s="5">
        <f>VLOOKUP(C405,'4'!$B$2:$I$1053,4,FALSE)</f>
        <v>104</v>
      </c>
      <c r="U405" s="140">
        <f>VLOOKUP(T405,Баллы!$A$2:$B$101,2)+V405/2</f>
        <v>6</v>
      </c>
      <c r="V405" s="126">
        <f>VLOOKUP(C405,'4'!$B$2:$I$1053,6,FALSE)</f>
        <v>10</v>
      </c>
      <c r="W405" s="136"/>
      <c r="X405" s="5"/>
      <c r="Y405" s="140"/>
      <c r="Z405" s="126"/>
      <c r="AA405" s="171"/>
      <c r="AB405" s="5"/>
      <c r="AC405" s="140"/>
      <c r="AD405" s="130"/>
      <c r="AE405" s="136"/>
      <c r="AF405" s="5"/>
      <c r="AG405" s="140"/>
      <c r="AH405" s="126"/>
      <c r="AI405" s="155"/>
      <c r="AJ405" s="123"/>
      <c r="AK405" s="139"/>
      <c r="AL405" s="124"/>
      <c r="AM405" s="155"/>
      <c r="AN405" s="123"/>
      <c r="AO405" s="139"/>
      <c r="AP405" s="124"/>
      <c r="AQ405" s="122"/>
      <c r="AR405" s="123"/>
      <c r="AS405" s="139"/>
      <c r="AT405" s="124"/>
      <c r="AU405" s="122"/>
      <c r="AV405" s="123"/>
      <c r="AW405" s="139"/>
      <c r="AX405" s="124"/>
    </row>
    <row r="406" spans="1:50" ht="14.4" customHeight="1">
      <c r="A406" s="73">
        <f>IF(D406=0," ",RANK(D406,$D$3:$D$507,0))</f>
        <v>388</v>
      </c>
      <c r="B406" s="246">
        <v>388</v>
      </c>
      <c r="C406" s="162" t="s">
        <v>2378</v>
      </c>
      <c r="D406" s="115">
        <f>I406+M406+Q406+U406+Y406+AC406+AG406+AK406+AO406+AW406+AS406</f>
        <v>6</v>
      </c>
      <c r="E406" s="115">
        <f>J406+N406+R406+V406+Z406+AD406+AH406+AL406+AP406+AX406+AT406</f>
        <v>10</v>
      </c>
      <c r="F406" s="119">
        <f>COUNTA(H406,L406,P406,T406,X406,AB406,AF406,AJ406,AN406,AV406,AR406)</f>
        <v>1</v>
      </c>
      <c r="G406" s="125"/>
      <c r="H406" s="5"/>
      <c r="I406" s="140"/>
      <c r="J406" s="126"/>
      <c r="K406" s="121"/>
      <c r="L406" s="5"/>
      <c r="M406" s="140"/>
      <c r="N406" s="130"/>
      <c r="O406" s="125"/>
      <c r="P406" s="5"/>
      <c r="Q406" s="140"/>
      <c r="R406" s="130"/>
      <c r="S406" s="125">
        <f>VLOOKUP(C406,'4'!$B$2:$I$1053,3,FALSE)</f>
        <v>3.9363425925925927E-2</v>
      </c>
      <c r="T406" s="5">
        <f>VLOOKUP(C406,'4'!$B$2:$I$1053,4,FALSE)</f>
        <v>106</v>
      </c>
      <c r="U406" s="140">
        <f>VLOOKUP(T406,Баллы!$A$2:$B$101,2)+V406/2</f>
        <v>6</v>
      </c>
      <c r="V406" s="126">
        <f>VLOOKUP(C406,'4'!$B$2:$I$1053,6,FALSE)</f>
        <v>10</v>
      </c>
      <c r="W406" s="136"/>
      <c r="X406" s="5"/>
      <c r="Y406" s="140"/>
      <c r="Z406" s="126"/>
      <c r="AA406" s="171"/>
      <c r="AB406" s="5"/>
      <c r="AC406" s="140"/>
      <c r="AD406" s="130"/>
      <c r="AE406" s="136"/>
      <c r="AF406" s="5"/>
      <c r="AG406" s="140"/>
      <c r="AH406" s="126"/>
      <c r="AI406" s="155"/>
      <c r="AJ406" s="123"/>
      <c r="AK406" s="139"/>
      <c r="AL406" s="124"/>
      <c r="AM406" s="155"/>
      <c r="AN406" s="123"/>
      <c r="AO406" s="139"/>
      <c r="AP406" s="124"/>
      <c r="AQ406" s="122"/>
      <c r="AR406" s="123"/>
      <c r="AS406" s="139"/>
      <c r="AT406" s="124"/>
      <c r="AU406" s="122"/>
      <c r="AV406" s="123"/>
      <c r="AW406" s="139"/>
      <c r="AX406" s="124"/>
    </row>
    <row r="407" spans="1:50" ht="14.4" customHeight="1">
      <c r="A407" s="73">
        <f>IF(D407=0," ",RANK(D407,$D$3:$D$507,0))</f>
        <v>388</v>
      </c>
      <c r="B407" s="246">
        <v>388</v>
      </c>
      <c r="C407" s="162" t="s">
        <v>2180</v>
      </c>
      <c r="D407" s="115">
        <f>I407+M407+Q407+U407+Y407+AC407+AG407+AK407+AO407+AW407+AS407</f>
        <v>6</v>
      </c>
      <c r="E407" s="115">
        <f>J407+N407+R407+V407+Z407+AD407+AH407+AL407+AP407+AX407+AT407</f>
        <v>10</v>
      </c>
      <c r="F407" s="119">
        <f>COUNTA(H407,L407,P407,T407,X407,AB407,AF407,AJ407,AN407,AV407,AR407)</f>
        <v>1</v>
      </c>
      <c r="G407" s="125"/>
      <c r="H407" s="5"/>
      <c r="I407" s="140"/>
      <c r="J407" s="126"/>
      <c r="K407" s="121"/>
      <c r="L407" s="5"/>
      <c r="M407" s="140"/>
      <c r="N407" s="130"/>
      <c r="O407" s="125"/>
      <c r="P407" s="5"/>
      <c r="Q407" s="140"/>
      <c r="R407" s="130"/>
      <c r="S407" s="125">
        <f>VLOOKUP(C407,'4'!$B$2:$I$1053,3,FALSE)</f>
        <v>4.0081018518518516E-2</v>
      </c>
      <c r="T407" s="5">
        <f>VLOOKUP(C407,'4'!$B$2:$I$1053,4,FALSE)</f>
        <v>117</v>
      </c>
      <c r="U407" s="140">
        <f>VLOOKUP(T407,Баллы!$A$2:$B$101,2)+V407/2</f>
        <v>6</v>
      </c>
      <c r="V407" s="126">
        <f>VLOOKUP(C407,'4'!$B$2:$I$1053,6,FALSE)</f>
        <v>10</v>
      </c>
      <c r="W407" s="136"/>
      <c r="X407" s="5"/>
      <c r="Y407" s="140"/>
      <c r="Z407" s="126"/>
      <c r="AA407" s="171"/>
      <c r="AB407" s="5"/>
      <c r="AC407" s="140"/>
      <c r="AD407" s="130"/>
      <c r="AE407" s="136"/>
      <c r="AF407" s="5"/>
      <c r="AG407" s="140"/>
      <c r="AH407" s="126"/>
      <c r="AI407" s="155"/>
      <c r="AJ407" s="123"/>
      <c r="AK407" s="139"/>
      <c r="AL407" s="124"/>
      <c r="AM407" s="155"/>
      <c r="AN407" s="123"/>
      <c r="AO407" s="139"/>
      <c r="AP407" s="124"/>
      <c r="AQ407" s="122"/>
      <c r="AR407" s="123"/>
      <c r="AS407" s="139"/>
      <c r="AT407" s="124"/>
      <c r="AU407" s="122"/>
      <c r="AV407" s="123"/>
      <c r="AW407" s="139"/>
      <c r="AX407" s="124"/>
    </row>
    <row r="408" spans="1:50" ht="14.4" customHeight="1">
      <c r="A408" s="73">
        <f>IF(D408=0," ",RANK(D408,$D$3:$D$507,0))</f>
        <v>388</v>
      </c>
      <c r="B408" s="246">
        <v>388</v>
      </c>
      <c r="C408" s="162" t="s">
        <v>2096</v>
      </c>
      <c r="D408" s="115">
        <f>I408+M408+Q408+U408+Y408+AC408+AG408+AK408+AO408+AW408+AS408</f>
        <v>6</v>
      </c>
      <c r="E408" s="115">
        <f>J408+N408+R408+V408+Z408+AD408+AH408+AL408+AP408+AX408+AT408</f>
        <v>10</v>
      </c>
      <c r="F408" s="119">
        <f>COUNTA(H408,L408,P408,T408,X408,AB408,AF408,AJ408,AN408,AV408,AR408)</f>
        <v>1</v>
      </c>
      <c r="G408" s="125"/>
      <c r="H408" s="5"/>
      <c r="I408" s="140"/>
      <c r="J408" s="126"/>
      <c r="K408" s="121"/>
      <c r="L408" s="5"/>
      <c r="M408" s="140"/>
      <c r="N408" s="130"/>
      <c r="O408" s="125"/>
      <c r="P408" s="5"/>
      <c r="Q408" s="140"/>
      <c r="R408" s="130"/>
      <c r="S408" s="125">
        <f>VLOOKUP(C408,'4'!$B$2:$I$1053,3,FALSE)</f>
        <v>4.0196759259259258E-2</v>
      </c>
      <c r="T408" s="5">
        <f>VLOOKUP(C408,'4'!$B$2:$I$1053,4,FALSE)</f>
        <v>118</v>
      </c>
      <c r="U408" s="140">
        <f>VLOOKUP(T408,Баллы!$A$2:$B$101,2)+V408/2</f>
        <v>6</v>
      </c>
      <c r="V408" s="126">
        <f>VLOOKUP(C408,'4'!$B$2:$I$1053,6,FALSE)</f>
        <v>10</v>
      </c>
      <c r="W408" s="136"/>
      <c r="X408" s="5"/>
      <c r="Y408" s="140"/>
      <c r="Z408" s="126"/>
      <c r="AA408" s="171"/>
      <c r="AB408" s="5"/>
      <c r="AC408" s="140"/>
      <c r="AD408" s="130"/>
      <c r="AE408" s="136"/>
      <c r="AF408" s="5"/>
      <c r="AG408" s="140"/>
      <c r="AH408" s="126"/>
      <c r="AI408" s="155"/>
      <c r="AJ408" s="123"/>
      <c r="AK408" s="139"/>
      <c r="AL408" s="124"/>
      <c r="AM408" s="155"/>
      <c r="AN408" s="123"/>
      <c r="AO408" s="139"/>
      <c r="AP408" s="124"/>
      <c r="AQ408" s="122"/>
      <c r="AR408" s="123"/>
      <c r="AS408" s="139"/>
      <c r="AT408" s="124"/>
      <c r="AU408" s="122"/>
      <c r="AV408" s="123"/>
      <c r="AW408" s="139"/>
      <c r="AX408" s="124"/>
    </row>
    <row r="409" spans="1:50" ht="14.4" customHeight="1">
      <c r="A409" s="73">
        <f>IF(D409=0," ",RANK(D409,$D$3:$D$507,0))</f>
        <v>388</v>
      </c>
      <c r="B409" s="246">
        <v>388</v>
      </c>
      <c r="C409" s="162" t="s">
        <v>2101</v>
      </c>
      <c r="D409" s="115">
        <f>I409+M409+Q409+U409+Y409+AC409+AG409+AK409+AO409+AW409+AS409</f>
        <v>6</v>
      </c>
      <c r="E409" s="115">
        <f>J409+N409+R409+V409+Z409+AD409+AH409+AL409+AP409+AX409+AT409</f>
        <v>10</v>
      </c>
      <c r="F409" s="119">
        <f>COUNTA(H409,L409,P409,T409,X409,AB409,AF409,AJ409,AN409,AV409,AR409)</f>
        <v>1</v>
      </c>
      <c r="G409" s="125"/>
      <c r="H409" s="5"/>
      <c r="I409" s="140"/>
      <c r="J409" s="126"/>
      <c r="K409" s="121"/>
      <c r="L409" s="5"/>
      <c r="M409" s="140"/>
      <c r="N409" s="130"/>
      <c r="O409" s="125"/>
      <c r="P409" s="5"/>
      <c r="Q409" s="140"/>
      <c r="R409" s="130"/>
      <c r="S409" s="125">
        <f>VLOOKUP(C409,'4'!$B$2:$I$1053,3,FALSE)</f>
        <v>4.0243055555555553E-2</v>
      </c>
      <c r="T409" s="5">
        <f>VLOOKUP(C409,'4'!$B$2:$I$1053,4,FALSE)</f>
        <v>119</v>
      </c>
      <c r="U409" s="140">
        <f>VLOOKUP(T409,Баллы!$A$2:$B$101,2)+V409/2</f>
        <v>6</v>
      </c>
      <c r="V409" s="126">
        <f>VLOOKUP(C409,'4'!$B$2:$I$1053,6,FALSE)</f>
        <v>10</v>
      </c>
      <c r="W409" s="136"/>
      <c r="X409" s="5"/>
      <c r="Y409" s="140"/>
      <c r="Z409" s="126"/>
      <c r="AA409" s="171"/>
      <c r="AB409" s="5"/>
      <c r="AC409" s="140"/>
      <c r="AD409" s="130"/>
      <c r="AE409" s="136"/>
      <c r="AF409" s="5"/>
      <c r="AG409" s="140"/>
      <c r="AH409" s="126"/>
      <c r="AI409" s="155"/>
      <c r="AJ409" s="123"/>
      <c r="AK409" s="139"/>
      <c r="AL409" s="124"/>
      <c r="AM409" s="155"/>
      <c r="AN409" s="123"/>
      <c r="AO409" s="139"/>
      <c r="AP409" s="124"/>
      <c r="AQ409" s="122"/>
      <c r="AR409" s="123"/>
      <c r="AS409" s="139"/>
      <c r="AT409" s="124"/>
      <c r="AU409" s="122"/>
      <c r="AV409" s="123"/>
      <c r="AW409" s="139"/>
      <c r="AX409" s="124"/>
    </row>
    <row r="410" spans="1:50" ht="14.4" customHeight="1">
      <c r="A410" s="73">
        <f>IF(D410=0," ",RANK(D410,$D$3:$D$507,0))</f>
        <v>388</v>
      </c>
      <c r="B410" s="246">
        <v>388</v>
      </c>
      <c r="C410" s="162" t="s">
        <v>2471</v>
      </c>
      <c r="D410" s="115">
        <f>I410+M410+Q410+U410+Y410+AC410+AG410+AK410+AO410+AW410+AS410</f>
        <v>6</v>
      </c>
      <c r="E410" s="115">
        <f>J410+N410+R410+V410+Z410+AD410+AH410+AL410+AP410+AX410+AT410</f>
        <v>10</v>
      </c>
      <c r="F410" s="119">
        <f>COUNTA(H410,L410,P410,T410,X410,AB410,AF410,AJ410,AN410,AV410,AR410)</f>
        <v>1</v>
      </c>
      <c r="G410" s="125"/>
      <c r="H410" s="5"/>
      <c r="I410" s="140"/>
      <c r="J410" s="126"/>
      <c r="K410" s="121"/>
      <c r="L410" s="5"/>
      <c r="M410" s="140"/>
      <c r="N410" s="130"/>
      <c r="O410" s="125"/>
      <c r="P410" s="5"/>
      <c r="Q410" s="140"/>
      <c r="R410" s="130"/>
      <c r="S410" s="125">
        <f>VLOOKUP(C410,'4'!$B$2:$I$1053,3,FALSE)</f>
        <v>4.0625000000000001E-2</v>
      </c>
      <c r="T410" s="5">
        <f>VLOOKUP(C410,'4'!$B$2:$I$1053,4,FALSE)</f>
        <v>124</v>
      </c>
      <c r="U410" s="140">
        <f>VLOOKUP(T410,Баллы!$A$2:$B$101,2)+V410/2</f>
        <v>6</v>
      </c>
      <c r="V410" s="126">
        <f>VLOOKUP(C410,'4'!$B$2:$I$1053,6,FALSE)</f>
        <v>10</v>
      </c>
      <c r="W410" s="136"/>
      <c r="X410" s="5"/>
      <c r="Y410" s="140"/>
      <c r="Z410" s="126"/>
      <c r="AA410" s="171"/>
      <c r="AB410" s="5"/>
      <c r="AC410" s="140"/>
      <c r="AD410" s="130"/>
      <c r="AE410" s="136"/>
      <c r="AF410" s="5"/>
      <c r="AG410" s="140"/>
      <c r="AH410" s="126"/>
      <c r="AI410" s="155"/>
      <c r="AJ410" s="123"/>
      <c r="AK410" s="139"/>
      <c r="AL410" s="124"/>
      <c r="AM410" s="155"/>
      <c r="AN410" s="123"/>
      <c r="AO410" s="139"/>
      <c r="AP410" s="124"/>
      <c r="AQ410" s="122"/>
      <c r="AR410" s="123"/>
      <c r="AS410" s="139"/>
      <c r="AT410" s="124"/>
      <c r="AU410" s="122"/>
      <c r="AV410" s="123"/>
      <c r="AW410" s="139"/>
      <c r="AX410" s="124"/>
    </row>
    <row r="411" spans="1:50" ht="14.4" customHeight="1">
      <c r="A411" s="73">
        <f>IF(D411=0," ",RANK(D411,$D$3:$D$507,0))</f>
        <v>388</v>
      </c>
      <c r="B411" s="246">
        <v>388</v>
      </c>
      <c r="C411" s="162" t="s">
        <v>2305</v>
      </c>
      <c r="D411" s="115">
        <f>I411+M411+Q411+U411+Y411+AC411+AG411+AK411+AO411+AW411+AS411</f>
        <v>6</v>
      </c>
      <c r="E411" s="115">
        <f>J411+N411+R411+V411+Z411+AD411+AH411+AL411+AP411+AX411+AT411</f>
        <v>10</v>
      </c>
      <c r="F411" s="119">
        <f>COUNTA(H411,L411,P411,T411,X411,AB411,AF411,AJ411,AN411,AV411,AR411)</f>
        <v>1</v>
      </c>
      <c r="G411" s="125"/>
      <c r="H411" s="5"/>
      <c r="I411" s="140"/>
      <c r="J411" s="126"/>
      <c r="K411" s="121"/>
      <c r="L411" s="5"/>
      <c r="M411" s="140"/>
      <c r="N411" s="130"/>
      <c r="O411" s="125"/>
      <c r="P411" s="5"/>
      <c r="Q411" s="140"/>
      <c r="R411" s="130"/>
      <c r="S411" s="125">
        <f>VLOOKUP(C411,'4'!$B$2:$I$1053,3,FALSE)</f>
        <v>4.0902777777777781E-2</v>
      </c>
      <c r="T411" s="5">
        <f>VLOOKUP(C411,'4'!$B$2:$I$1053,4,FALSE)</f>
        <v>126</v>
      </c>
      <c r="U411" s="140">
        <f>VLOOKUP(T411,Баллы!$A$2:$B$101,2)+V411/2</f>
        <v>6</v>
      </c>
      <c r="V411" s="126">
        <f>VLOOKUP(C411,'4'!$B$2:$I$1053,6,FALSE)</f>
        <v>10</v>
      </c>
      <c r="W411" s="136"/>
      <c r="X411" s="5"/>
      <c r="Y411" s="140"/>
      <c r="Z411" s="126"/>
      <c r="AA411" s="171"/>
      <c r="AB411" s="5"/>
      <c r="AC411" s="140"/>
      <c r="AD411" s="130"/>
      <c r="AE411" s="136"/>
      <c r="AF411" s="5"/>
      <c r="AG411" s="140"/>
      <c r="AH411" s="126"/>
      <c r="AI411" s="155"/>
      <c r="AJ411" s="123"/>
      <c r="AK411" s="139"/>
      <c r="AL411" s="124"/>
      <c r="AM411" s="155"/>
      <c r="AN411" s="123"/>
      <c r="AO411" s="139"/>
      <c r="AP411" s="124"/>
      <c r="AQ411" s="122"/>
      <c r="AR411" s="123"/>
      <c r="AS411" s="139"/>
      <c r="AT411" s="124"/>
      <c r="AU411" s="122"/>
      <c r="AV411" s="123"/>
      <c r="AW411" s="139"/>
      <c r="AX411" s="124"/>
    </row>
    <row r="412" spans="1:50" ht="14.4" customHeight="1">
      <c r="A412" s="73">
        <f>IF(D412=0," ",RANK(D412,$D$3:$D$507,0))</f>
        <v>388</v>
      </c>
      <c r="B412" s="246">
        <v>388</v>
      </c>
      <c r="C412" s="162" t="s">
        <v>1774</v>
      </c>
      <c r="D412" s="115">
        <f>I412+M412+Q412+U412+Y412+AC412+AG412+AK412+AO412+AW412+AS412</f>
        <v>6</v>
      </c>
      <c r="E412" s="115">
        <f>J412+N412+R412+V412+Z412+AD412+AH412+AL412+AP412+AX412+AT412</f>
        <v>10</v>
      </c>
      <c r="F412" s="119">
        <f>COUNTA(H412,L412,P412,T412,X412,AB412,AF412,AJ412,AN412,AV412,AR412)</f>
        <v>1</v>
      </c>
      <c r="G412" s="125"/>
      <c r="H412" s="5"/>
      <c r="I412" s="140"/>
      <c r="J412" s="126"/>
      <c r="K412" s="121"/>
      <c r="L412" s="5"/>
      <c r="M412" s="140"/>
      <c r="N412" s="130"/>
      <c r="O412" s="125"/>
      <c r="P412" s="5"/>
      <c r="Q412" s="140"/>
      <c r="R412" s="130"/>
      <c r="S412" s="125">
        <f>VLOOKUP(C412,'4'!$B$2:$I$1053,3,FALSE)</f>
        <v>4.1111111111111112E-2</v>
      </c>
      <c r="T412" s="5">
        <f>VLOOKUP(C412,'4'!$B$2:$I$1053,4,FALSE)</f>
        <v>127</v>
      </c>
      <c r="U412" s="140">
        <f>VLOOKUP(T412,Баллы!$A$2:$B$101,2)+V412/2</f>
        <v>6</v>
      </c>
      <c r="V412" s="126">
        <f>VLOOKUP(C412,'4'!$B$2:$I$1053,6,FALSE)</f>
        <v>10</v>
      </c>
      <c r="W412" s="136"/>
      <c r="X412" s="5"/>
      <c r="Y412" s="140"/>
      <c r="Z412" s="126"/>
      <c r="AA412" s="171"/>
      <c r="AB412" s="5"/>
      <c r="AC412" s="140"/>
      <c r="AD412" s="130"/>
      <c r="AE412" s="136"/>
      <c r="AF412" s="5"/>
      <c r="AG412" s="140"/>
      <c r="AH412" s="126"/>
      <c r="AI412" s="155"/>
      <c r="AJ412" s="123"/>
      <c r="AK412" s="139"/>
      <c r="AL412" s="124"/>
      <c r="AM412" s="155"/>
      <c r="AN412" s="123"/>
      <c r="AO412" s="139"/>
      <c r="AP412" s="124"/>
      <c r="AQ412" s="122"/>
      <c r="AR412" s="123"/>
      <c r="AS412" s="139"/>
      <c r="AT412" s="124"/>
      <c r="AU412" s="122"/>
      <c r="AV412" s="123"/>
      <c r="AW412" s="139"/>
      <c r="AX412" s="124"/>
    </row>
    <row r="413" spans="1:50" ht="14.4" customHeight="1">
      <c r="A413" s="73">
        <f>IF(D413=0," ",RANK(D413,$D$3:$D$507,0))</f>
        <v>388</v>
      </c>
      <c r="B413" s="246">
        <v>388</v>
      </c>
      <c r="C413" s="331" t="s">
        <v>6209</v>
      </c>
      <c r="D413" s="115">
        <f>I413+M413+Q413+U413+Y413+AC413+AG413+AK413+AO413+AW413+AS413</f>
        <v>6</v>
      </c>
      <c r="E413" s="115">
        <f>J413+N413+R413+V413+Z413+AD413+AH413+AL413+AP413+AX413+AT413</f>
        <v>10</v>
      </c>
      <c r="F413" s="119">
        <f>COUNTA(H413,L413,P413,T413,X413,AB413,AF413,AJ413,AN413,AV413,AR413)</f>
        <v>1</v>
      </c>
      <c r="G413" s="125"/>
      <c r="H413" s="5"/>
      <c r="I413" s="140"/>
      <c r="J413" s="126"/>
      <c r="K413" s="121"/>
      <c r="L413" s="5"/>
      <c r="M413" s="140"/>
      <c r="N413" s="130"/>
      <c r="O413" s="125"/>
      <c r="P413" s="5"/>
      <c r="Q413" s="140"/>
      <c r="R413" s="130"/>
      <c r="S413" s="125">
        <f>VLOOKUP(C413,'4'!$B$2:$I$1053,3,FALSE)</f>
        <v>4.2002314814814812E-2</v>
      </c>
      <c r="T413" s="5">
        <f>VLOOKUP(C413,'4'!$B$2:$I$1053,4,FALSE)</f>
        <v>140</v>
      </c>
      <c r="U413" s="140">
        <f>VLOOKUP(T413,Баллы!$A$2:$B$101,2)+V413/2</f>
        <v>6</v>
      </c>
      <c r="V413" s="126">
        <f>VLOOKUP(C413,'4'!$B$2:$I$1053,6,FALSE)</f>
        <v>10</v>
      </c>
      <c r="W413" s="136"/>
      <c r="X413" s="5"/>
      <c r="Y413" s="140"/>
      <c r="Z413" s="126"/>
      <c r="AA413" s="171"/>
      <c r="AB413" s="5"/>
      <c r="AC413" s="140"/>
      <c r="AD413" s="130"/>
      <c r="AE413" s="136"/>
      <c r="AF413" s="5"/>
      <c r="AG413" s="140"/>
      <c r="AH413" s="126"/>
      <c r="AI413" s="155"/>
      <c r="AJ413" s="123"/>
      <c r="AK413" s="139"/>
      <c r="AL413" s="124"/>
      <c r="AM413" s="155"/>
      <c r="AN413" s="123"/>
      <c r="AO413" s="139"/>
      <c r="AP413" s="124"/>
      <c r="AQ413" s="122"/>
      <c r="AR413" s="123"/>
      <c r="AS413" s="139"/>
      <c r="AT413" s="124"/>
      <c r="AU413" s="122"/>
      <c r="AV413" s="123"/>
      <c r="AW413" s="139"/>
      <c r="AX413" s="124"/>
    </row>
    <row r="414" spans="1:50" ht="14.4" customHeight="1">
      <c r="A414" s="73">
        <f>IF(D414=0," ",RANK(D414,$D$3:$D$507,0))</f>
        <v>388</v>
      </c>
      <c r="B414" s="246">
        <v>388</v>
      </c>
      <c r="C414" s="162" t="s">
        <v>2055</v>
      </c>
      <c r="D414" s="115">
        <f>I414+M414+Q414+U414+Y414+AC414+AG414+AK414+AO414+AW414+AS414</f>
        <v>6</v>
      </c>
      <c r="E414" s="115">
        <f>J414+N414+R414+V414+Z414+AD414+AH414+AL414+AP414+AX414+AT414</f>
        <v>10</v>
      </c>
      <c r="F414" s="119">
        <f>COUNTA(H414,L414,P414,T414,X414,AB414,AF414,AJ414,AN414,AV414,AR414)</f>
        <v>1</v>
      </c>
      <c r="G414" s="125"/>
      <c r="H414" s="5"/>
      <c r="I414" s="140"/>
      <c r="J414" s="126"/>
      <c r="K414" s="121"/>
      <c r="L414" s="5"/>
      <c r="M414" s="140"/>
      <c r="N414" s="130"/>
      <c r="O414" s="125"/>
      <c r="P414" s="5"/>
      <c r="Q414" s="140"/>
      <c r="R414" s="130"/>
      <c r="S414" s="125">
        <f>VLOOKUP(C414,'4'!$B$2:$I$1053,3,FALSE)</f>
        <v>4.2291666666666665E-2</v>
      </c>
      <c r="T414" s="5">
        <f>VLOOKUP(C414,'4'!$B$2:$I$1053,4,FALSE)</f>
        <v>144</v>
      </c>
      <c r="U414" s="140">
        <f>VLOOKUP(T414,Баллы!$A$2:$B$101,2)+V414/2</f>
        <v>6</v>
      </c>
      <c r="V414" s="126">
        <f>VLOOKUP(C414,'4'!$B$2:$I$1053,6,FALSE)</f>
        <v>10</v>
      </c>
      <c r="W414" s="136"/>
      <c r="X414" s="5"/>
      <c r="Y414" s="140"/>
      <c r="Z414" s="126"/>
      <c r="AA414" s="171"/>
      <c r="AB414" s="5"/>
      <c r="AC414" s="140"/>
      <c r="AD414" s="130"/>
      <c r="AE414" s="136"/>
      <c r="AF414" s="5"/>
      <c r="AG414" s="140"/>
      <c r="AH414" s="126"/>
      <c r="AI414" s="155"/>
      <c r="AJ414" s="123"/>
      <c r="AK414" s="139"/>
      <c r="AL414" s="124"/>
      <c r="AM414" s="155"/>
      <c r="AN414" s="123"/>
      <c r="AO414" s="139"/>
      <c r="AP414" s="124"/>
      <c r="AQ414" s="122"/>
      <c r="AR414" s="123"/>
      <c r="AS414" s="139"/>
      <c r="AT414" s="124"/>
      <c r="AU414" s="122"/>
      <c r="AV414" s="123"/>
      <c r="AW414" s="139"/>
      <c r="AX414" s="124"/>
    </row>
    <row r="415" spans="1:50" ht="14.4" customHeight="1">
      <c r="A415" s="73">
        <f>IF(D415=0," ",RANK(D415,$D$3:$D$507,0))</f>
        <v>388</v>
      </c>
      <c r="B415" s="246">
        <v>388</v>
      </c>
      <c r="C415" s="162" t="s">
        <v>1833</v>
      </c>
      <c r="D415" s="115">
        <f>I415+M415+Q415+U415+Y415+AC415+AG415+AK415+AO415+AW415+AS415</f>
        <v>6</v>
      </c>
      <c r="E415" s="115">
        <f>J415+N415+R415+V415+Z415+AD415+AH415+AL415+AP415+AX415+AT415</f>
        <v>10</v>
      </c>
      <c r="F415" s="119">
        <f>COUNTA(H415,L415,P415,T415,X415,AB415,AF415,AJ415,AN415,AV415,AR415)</f>
        <v>1</v>
      </c>
      <c r="G415" s="125"/>
      <c r="H415" s="5"/>
      <c r="I415" s="140"/>
      <c r="J415" s="126"/>
      <c r="K415" s="121"/>
      <c r="L415" s="5"/>
      <c r="M415" s="140"/>
      <c r="N415" s="130"/>
      <c r="O415" s="125"/>
      <c r="P415" s="5"/>
      <c r="Q415" s="140"/>
      <c r="R415" s="130"/>
      <c r="S415" s="125">
        <f>VLOOKUP(C415,'4'!$B$2:$I$1053,3,FALSE)</f>
        <v>4.2453703703703702E-2</v>
      </c>
      <c r="T415" s="5">
        <f>VLOOKUP(C415,'4'!$B$2:$I$1053,4,FALSE)</f>
        <v>147</v>
      </c>
      <c r="U415" s="140">
        <f>VLOOKUP(T415,Баллы!$A$2:$B$101,2)+V415/2</f>
        <v>6</v>
      </c>
      <c r="V415" s="126">
        <f>VLOOKUP(C415,'4'!$B$2:$I$1053,6,FALSE)</f>
        <v>10</v>
      </c>
      <c r="W415" s="136"/>
      <c r="X415" s="5"/>
      <c r="Y415" s="140"/>
      <c r="Z415" s="126"/>
      <c r="AA415" s="171"/>
      <c r="AB415" s="5"/>
      <c r="AC415" s="140"/>
      <c r="AD415" s="130"/>
      <c r="AE415" s="136"/>
      <c r="AF415" s="5"/>
      <c r="AG415" s="140"/>
      <c r="AH415" s="126"/>
      <c r="AI415" s="155"/>
      <c r="AJ415" s="123"/>
      <c r="AK415" s="139"/>
      <c r="AL415" s="124"/>
      <c r="AM415" s="155"/>
      <c r="AN415" s="123"/>
      <c r="AO415" s="139"/>
      <c r="AP415" s="124"/>
      <c r="AQ415" s="122"/>
      <c r="AR415" s="123"/>
      <c r="AS415" s="139"/>
      <c r="AT415" s="124"/>
      <c r="AU415" s="122"/>
      <c r="AV415" s="123"/>
      <c r="AW415" s="139"/>
      <c r="AX415" s="124"/>
    </row>
    <row r="416" spans="1:50" ht="14.4" customHeight="1">
      <c r="A416" s="73">
        <f>IF(D416=0," ",RANK(D416,$D$3:$D$507,0))</f>
        <v>388</v>
      </c>
      <c r="B416" s="246">
        <v>388</v>
      </c>
      <c r="C416" s="294" t="s">
        <v>5789</v>
      </c>
      <c r="D416" s="115">
        <f>I416+M416+Q416+U416+Y416+AC416+AG416+AK416+AO416+AW416+AS416</f>
        <v>6</v>
      </c>
      <c r="E416" s="115">
        <f>J416+N416+R416+V416+Z416+AD416+AH416+AL416+AP416+AX416+AT416</f>
        <v>10</v>
      </c>
      <c r="F416" s="119">
        <f>COUNTA(H416,L416,P416,T416,X416,AB416,AF416,AJ416,AN416,AV416,AR416)</f>
        <v>1</v>
      </c>
      <c r="G416" s="132"/>
      <c r="H416" s="5"/>
      <c r="I416" s="140"/>
      <c r="J416" s="126"/>
      <c r="K416" s="121"/>
      <c r="L416" s="5"/>
      <c r="M416" s="140"/>
      <c r="N416" s="130"/>
      <c r="O416" s="125"/>
      <c r="P416" s="5"/>
      <c r="Q416" s="140"/>
      <c r="R416" s="130"/>
      <c r="S416" s="125">
        <f>VLOOKUP(C416,'4'!$B$2:$I$1053,3,FALSE)</f>
        <v>4.2997685185185187E-2</v>
      </c>
      <c r="T416" s="5">
        <f>VLOOKUP(C416,'4'!$B$2:$I$1053,4,FALSE)</f>
        <v>152</v>
      </c>
      <c r="U416" s="140">
        <f>VLOOKUP(T416,Баллы!$A$2:$B$101,2)+V416/2</f>
        <v>6</v>
      </c>
      <c r="V416" s="126">
        <f>VLOOKUP(C416,'4'!$B$2:$I$1053,6,FALSE)</f>
        <v>10</v>
      </c>
      <c r="W416" s="136"/>
      <c r="X416" s="5"/>
      <c r="Y416" s="140"/>
      <c r="Z416" s="126"/>
      <c r="AA416" s="171"/>
      <c r="AB416" s="5"/>
      <c r="AC416" s="140"/>
      <c r="AD416" s="130"/>
      <c r="AE416" s="136"/>
      <c r="AF416" s="5"/>
      <c r="AG416" s="140"/>
      <c r="AH416" s="126"/>
      <c r="AI416" s="155"/>
      <c r="AJ416" s="123"/>
      <c r="AK416" s="139"/>
      <c r="AL416" s="124"/>
      <c r="AM416" s="155"/>
      <c r="AN416" s="123"/>
      <c r="AO416" s="139"/>
      <c r="AP416" s="124"/>
      <c r="AQ416" s="122"/>
      <c r="AR416" s="123"/>
      <c r="AS416" s="139"/>
      <c r="AT416" s="124"/>
      <c r="AU416" s="122"/>
      <c r="AV416" s="123"/>
      <c r="AW416" s="139"/>
      <c r="AX416" s="124"/>
    </row>
    <row r="417" spans="1:50" ht="14.4" customHeight="1">
      <c r="A417" s="73">
        <f>IF(D417=0," ",RANK(D417,$D$3:$D$507,0))</f>
        <v>388</v>
      </c>
      <c r="B417" s="246">
        <v>388</v>
      </c>
      <c r="C417" s="162" t="s">
        <v>2090</v>
      </c>
      <c r="D417" s="115">
        <f>I417+M417+Q417+U417+Y417+AC417+AG417+AK417+AO417+AW417+AS417</f>
        <v>6</v>
      </c>
      <c r="E417" s="115">
        <f>J417+N417+R417+V417+Z417+AD417+AH417+AL417+AP417+AX417+AT417</f>
        <v>10</v>
      </c>
      <c r="F417" s="119">
        <f>COUNTA(H417,L417,P417,T417,X417,AB417,AF417,AJ417,AN417,AV417,AR417)</f>
        <v>1</v>
      </c>
      <c r="G417" s="125"/>
      <c r="H417" s="5"/>
      <c r="I417" s="140"/>
      <c r="J417" s="126"/>
      <c r="K417" s="121"/>
      <c r="L417" s="5"/>
      <c r="M417" s="140"/>
      <c r="N417" s="130"/>
      <c r="O417" s="125"/>
      <c r="P417" s="5"/>
      <c r="Q417" s="140"/>
      <c r="R417" s="130"/>
      <c r="S417" s="125">
        <f>VLOOKUP(C417,'4'!$B$2:$I$1053,3,FALSE)</f>
        <v>4.4606481481481483E-2</v>
      </c>
      <c r="T417" s="5">
        <f>VLOOKUP(C417,'4'!$B$2:$I$1053,4,FALSE)</f>
        <v>161</v>
      </c>
      <c r="U417" s="140">
        <f>VLOOKUP(T417,Баллы!$A$2:$B$101,2)+V417/2</f>
        <v>6</v>
      </c>
      <c r="V417" s="126">
        <f>VLOOKUP(C417,'4'!$B$2:$I$1053,6,FALSE)</f>
        <v>10</v>
      </c>
      <c r="W417" s="136"/>
      <c r="X417" s="5"/>
      <c r="Y417" s="140"/>
      <c r="Z417" s="126"/>
      <c r="AA417" s="171"/>
      <c r="AB417" s="5"/>
      <c r="AC417" s="140"/>
      <c r="AD417" s="130"/>
      <c r="AE417" s="136"/>
      <c r="AF417" s="5"/>
      <c r="AG417" s="140"/>
      <c r="AH417" s="126"/>
      <c r="AI417" s="155"/>
      <c r="AJ417" s="123"/>
      <c r="AK417" s="139"/>
      <c r="AL417" s="124"/>
      <c r="AM417" s="155"/>
      <c r="AN417" s="123"/>
      <c r="AO417" s="139"/>
      <c r="AP417" s="124"/>
      <c r="AQ417" s="122"/>
      <c r="AR417" s="123"/>
      <c r="AS417" s="139"/>
      <c r="AT417" s="124"/>
      <c r="AU417" s="122"/>
      <c r="AV417" s="123"/>
      <c r="AW417" s="139"/>
      <c r="AX417" s="124"/>
    </row>
    <row r="418" spans="1:50" ht="14.4" customHeight="1">
      <c r="A418" s="73">
        <f>IF(D418=0," ",RANK(D418,$D$3:$D$507,0))</f>
        <v>388</v>
      </c>
      <c r="B418" s="246">
        <v>388</v>
      </c>
      <c r="C418" s="162" t="s">
        <v>1470</v>
      </c>
      <c r="D418" s="115">
        <f>I418+M418+Q418+U418+Y418+AC418+AG418+AK418+AO418+AW418+AS418</f>
        <v>6</v>
      </c>
      <c r="E418" s="115">
        <f>J418+N418+R418+V418+Z418+AD418+AH418+AL418+AP418+AX418+AT418</f>
        <v>10</v>
      </c>
      <c r="F418" s="119">
        <f>COUNTA(H418,L418,P418,T418,X418,AB418,AF418,AJ418,AN418,AV418,AR418)</f>
        <v>1</v>
      </c>
      <c r="G418" s="125"/>
      <c r="H418" s="5"/>
      <c r="I418" s="140"/>
      <c r="J418" s="126"/>
      <c r="K418" s="121"/>
      <c r="L418" s="5"/>
      <c r="M418" s="140"/>
      <c r="N418" s="130"/>
      <c r="O418" s="125"/>
      <c r="P418" s="5"/>
      <c r="Q418" s="140"/>
      <c r="R418" s="130"/>
      <c r="S418" s="125">
        <f>VLOOKUP(C418,'4'!$B$2:$I$1053,3,FALSE)</f>
        <v>4.4641203703703704E-2</v>
      </c>
      <c r="T418" s="5">
        <f>VLOOKUP(C418,'4'!$B$2:$I$1053,4,FALSE)</f>
        <v>162</v>
      </c>
      <c r="U418" s="140">
        <f>VLOOKUP(T418,Баллы!$A$2:$B$101,2)+V418/2</f>
        <v>6</v>
      </c>
      <c r="V418" s="126">
        <f>VLOOKUP(C418,'4'!$B$2:$I$1053,6,FALSE)</f>
        <v>10</v>
      </c>
      <c r="W418" s="136"/>
      <c r="X418" s="5"/>
      <c r="Y418" s="140"/>
      <c r="Z418" s="126"/>
      <c r="AA418" s="171"/>
      <c r="AB418" s="5"/>
      <c r="AC418" s="140"/>
      <c r="AD418" s="130"/>
      <c r="AE418" s="136"/>
      <c r="AF418" s="5"/>
      <c r="AG418" s="140"/>
      <c r="AH418" s="126"/>
      <c r="AI418" s="155"/>
      <c r="AJ418" s="123"/>
      <c r="AK418" s="139"/>
      <c r="AL418" s="124"/>
      <c r="AM418" s="155"/>
      <c r="AN418" s="123"/>
      <c r="AO418" s="139"/>
      <c r="AP418" s="124"/>
      <c r="AQ418" s="122"/>
      <c r="AR418" s="123"/>
      <c r="AS418" s="139"/>
      <c r="AT418" s="124"/>
      <c r="AU418" s="122"/>
      <c r="AV418" s="123"/>
      <c r="AW418" s="139"/>
      <c r="AX418" s="124"/>
    </row>
    <row r="419" spans="1:50" ht="14.4" customHeight="1">
      <c r="A419" s="73">
        <f>IF(D419=0," ",RANK(D419,$D$3:$D$507,0))</f>
        <v>388</v>
      </c>
      <c r="B419" s="246">
        <v>388</v>
      </c>
      <c r="C419" s="162" t="s">
        <v>2295</v>
      </c>
      <c r="D419" s="115">
        <f>I419+M419+Q419+U419+Y419+AC419+AG419+AK419+AO419+AW419+AS419</f>
        <v>6</v>
      </c>
      <c r="E419" s="115">
        <f>J419+N419+R419+V419+Z419+AD419+AH419+AL419+AP419+AX419+AT419</f>
        <v>10</v>
      </c>
      <c r="F419" s="119">
        <f>COUNTA(H419,L419,P419,T419,X419,AB419,AF419,AJ419,AN419,AV419,AR419)</f>
        <v>1</v>
      </c>
      <c r="G419" s="125"/>
      <c r="H419" s="5"/>
      <c r="I419" s="140"/>
      <c r="J419" s="126"/>
      <c r="K419" s="121"/>
      <c r="L419" s="5"/>
      <c r="M419" s="140"/>
      <c r="N419" s="130"/>
      <c r="O419" s="125"/>
      <c r="P419" s="5"/>
      <c r="Q419" s="140"/>
      <c r="R419" s="130"/>
      <c r="S419" s="125">
        <f>VLOOKUP(C419,'4'!$B$2:$I$1053,3,FALSE)</f>
        <v>4.5416666666666668E-2</v>
      </c>
      <c r="T419" s="5">
        <f>VLOOKUP(C419,'4'!$B$2:$I$1053,4,FALSE)</f>
        <v>169</v>
      </c>
      <c r="U419" s="140">
        <f>VLOOKUP(T419,Баллы!$A$2:$B$101,2)+V419/2</f>
        <v>6</v>
      </c>
      <c r="V419" s="126">
        <f>VLOOKUP(C419,'4'!$B$2:$I$1053,6,FALSE)</f>
        <v>10</v>
      </c>
      <c r="W419" s="136"/>
      <c r="X419" s="5"/>
      <c r="Y419" s="140"/>
      <c r="Z419" s="126"/>
      <c r="AA419" s="171"/>
      <c r="AB419" s="5"/>
      <c r="AC419" s="140"/>
      <c r="AD419" s="130"/>
      <c r="AE419" s="136"/>
      <c r="AF419" s="5"/>
      <c r="AG419" s="140"/>
      <c r="AH419" s="126"/>
      <c r="AI419" s="155"/>
      <c r="AJ419" s="123"/>
      <c r="AK419" s="139"/>
      <c r="AL419" s="124"/>
      <c r="AM419" s="155"/>
      <c r="AN419" s="123"/>
      <c r="AO419" s="139"/>
      <c r="AP419" s="124"/>
      <c r="AQ419" s="122"/>
      <c r="AR419" s="123"/>
      <c r="AS419" s="139"/>
      <c r="AT419" s="124"/>
      <c r="AU419" s="122"/>
      <c r="AV419" s="123"/>
      <c r="AW419" s="139"/>
      <c r="AX419" s="124"/>
    </row>
    <row r="420" spans="1:50" ht="14.4" customHeight="1">
      <c r="A420" s="73">
        <f>IF(D420=0," ",RANK(D420,$D$3:$D$507,0))</f>
        <v>388</v>
      </c>
      <c r="B420" s="246">
        <v>388</v>
      </c>
      <c r="C420" s="270" t="s">
        <v>2806</v>
      </c>
      <c r="D420" s="115">
        <f>I420+M420+Q420+U420+Y420+AC420+AG420+AK420+AO420+AW420+AS420</f>
        <v>6</v>
      </c>
      <c r="E420" s="115">
        <f>J420+N420+R420+V420+Z420+AD420+AH420+AL420+AP420+AX420+AT420</f>
        <v>10</v>
      </c>
      <c r="F420" s="119">
        <f>COUNTA(H420,L420,P420,T420,X420,AB420,AF420,AJ420,AN420,AV420,AR420)</f>
        <v>1</v>
      </c>
      <c r="G420" s="125"/>
      <c r="H420" s="5"/>
      <c r="I420" s="140"/>
      <c r="J420" s="126"/>
      <c r="K420" s="121"/>
      <c r="L420" s="5"/>
      <c r="M420" s="140"/>
      <c r="N420" s="130"/>
      <c r="O420" s="125"/>
      <c r="P420" s="5"/>
      <c r="Q420" s="140"/>
      <c r="R420" s="130"/>
      <c r="S420" s="125">
        <f>VLOOKUP(C420,'4'!$B$2:$I$1053,3,FALSE)</f>
        <v>4.5451388888888888E-2</v>
      </c>
      <c r="T420" s="5">
        <f>VLOOKUP(C420,'4'!$B$2:$I$1053,4,FALSE)</f>
        <v>170</v>
      </c>
      <c r="U420" s="140">
        <f>VLOOKUP(T420,Баллы!$A$2:$B$101,2)+V420/2</f>
        <v>6</v>
      </c>
      <c r="V420" s="126">
        <f>VLOOKUP(C420,'4'!$B$2:$I$1053,6,FALSE)</f>
        <v>10</v>
      </c>
      <c r="W420" s="136"/>
      <c r="X420" s="5"/>
      <c r="Y420" s="140"/>
      <c r="Z420" s="126"/>
      <c r="AA420" s="171"/>
      <c r="AB420" s="5"/>
      <c r="AC420" s="140"/>
      <c r="AD420" s="130"/>
      <c r="AE420" s="136"/>
      <c r="AF420" s="5"/>
      <c r="AG420" s="140"/>
      <c r="AH420" s="126"/>
      <c r="AI420" s="155"/>
      <c r="AJ420" s="123"/>
      <c r="AK420" s="139"/>
      <c r="AL420" s="124"/>
      <c r="AM420" s="155"/>
      <c r="AN420" s="123"/>
      <c r="AO420" s="139"/>
      <c r="AP420" s="124"/>
      <c r="AQ420" s="122"/>
      <c r="AR420" s="123"/>
      <c r="AS420" s="139"/>
      <c r="AT420" s="124"/>
      <c r="AU420" s="122"/>
      <c r="AV420" s="123"/>
      <c r="AW420" s="139"/>
      <c r="AX420" s="124"/>
    </row>
    <row r="421" spans="1:50" ht="14.4" customHeight="1">
      <c r="A421" s="73">
        <f>IF(D421=0," ",RANK(D421,$D$3:$D$507,0))</f>
        <v>388</v>
      </c>
      <c r="B421" s="246">
        <v>388</v>
      </c>
      <c r="C421" s="162" t="s">
        <v>2013</v>
      </c>
      <c r="D421" s="115">
        <f>I421+M421+Q421+U421+Y421+AC421+AG421+AK421+AO421+AW421+AS421</f>
        <v>6</v>
      </c>
      <c r="E421" s="115">
        <f>J421+N421+R421+V421+Z421+AD421+AH421+AL421+AP421+AX421+AT421</f>
        <v>10</v>
      </c>
      <c r="F421" s="119">
        <f>COUNTA(H421,L421,P421,T421,X421,AB421,AF421,AJ421,AN421,AV421,AR421)</f>
        <v>1</v>
      </c>
      <c r="G421" s="125"/>
      <c r="H421" s="5"/>
      <c r="I421" s="140"/>
      <c r="J421" s="126"/>
      <c r="K421" s="121"/>
      <c r="L421" s="5"/>
      <c r="M421" s="140"/>
      <c r="N421" s="130"/>
      <c r="O421" s="125"/>
      <c r="P421" s="5"/>
      <c r="Q421" s="140"/>
      <c r="R421" s="130"/>
      <c r="S421" s="125">
        <f>VLOOKUP(C421,'4'!$B$2:$I$1053,3,FALSE)</f>
        <v>4.6273148148148147E-2</v>
      </c>
      <c r="T421" s="5">
        <f>VLOOKUP(C421,'4'!$B$2:$I$1053,4,FALSE)</f>
        <v>178</v>
      </c>
      <c r="U421" s="140">
        <f>VLOOKUP(T421,Баллы!$A$2:$B$101,2)+V421/2</f>
        <v>6</v>
      </c>
      <c r="V421" s="126">
        <f>VLOOKUP(C421,'4'!$B$2:$I$1053,6,FALSE)</f>
        <v>10</v>
      </c>
      <c r="W421" s="136"/>
      <c r="X421" s="5"/>
      <c r="Y421" s="140"/>
      <c r="Z421" s="126"/>
      <c r="AA421" s="171"/>
      <c r="AB421" s="5"/>
      <c r="AC421" s="140"/>
      <c r="AD421" s="130"/>
      <c r="AE421" s="136"/>
      <c r="AF421" s="5"/>
      <c r="AG421" s="140"/>
      <c r="AH421" s="126"/>
      <c r="AI421" s="155"/>
      <c r="AJ421" s="123"/>
      <c r="AK421" s="139"/>
      <c r="AL421" s="124"/>
      <c r="AM421" s="155"/>
      <c r="AN421" s="123"/>
      <c r="AO421" s="139"/>
      <c r="AP421" s="124"/>
      <c r="AQ421" s="122"/>
      <c r="AR421" s="123"/>
      <c r="AS421" s="139"/>
      <c r="AT421" s="124"/>
      <c r="AU421" s="122"/>
      <c r="AV421" s="123"/>
      <c r="AW421" s="139"/>
      <c r="AX421" s="124"/>
    </row>
    <row r="422" spans="1:50" ht="14.4" customHeight="1">
      <c r="A422" s="73">
        <f>IF(D422=0," ",RANK(D422,$D$3:$D$507,0))</f>
        <v>388</v>
      </c>
      <c r="B422" s="246">
        <v>388</v>
      </c>
      <c r="C422" s="162" t="s">
        <v>1890</v>
      </c>
      <c r="D422" s="115">
        <f>I422+M422+Q422+U422+Y422+AC422+AG422+AK422+AO422+AW422+AS422</f>
        <v>6</v>
      </c>
      <c r="E422" s="115">
        <f>J422+N422+R422+V422+Z422+AD422+AH422+AL422+AP422+AX422+AT422</f>
        <v>10</v>
      </c>
      <c r="F422" s="119">
        <f>COUNTA(H422,L422,P422,T422,X422,AB422,AF422,AJ422,AN422,AV422,AR422)</f>
        <v>1</v>
      </c>
      <c r="G422" s="125"/>
      <c r="H422" s="5"/>
      <c r="I422" s="140"/>
      <c r="J422" s="126"/>
      <c r="K422" s="121"/>
      <c r="L422" s="5"/>
      <c r="M422" s="140"/>
      <c r="N422" s="130"/>
      <c r="O422" s="125"/>
      <c r="P422" s="5"/>
      <c r="Q422" s="140"/>
      <c r="R422" s="130"/>
      <c r="S422" s="125">
        <f>VLOOKUP(C422,'4'!$B$2:$I$1053,3,FALSE)</f>
        <v>4.7939814814814817E-2</v>
      </c>
      <c r="T422" s="5">
        <f>VLOOKUP(C422,'4'!$B$2:$I$1053,4,FALSE)</f>
        <v>190</v>
      </c>
      <c r="U422" s="140">
        <f>VLOOKUP(T422,Баллы!$A$2:$B$101,2)+V422/2</f>
        <v>6</v>
      </c>
      <c r="V422" s="126">
        <f>VLOOKUP(C422,'4'!$B$2:$I$1053,6,FALSE)</f>
        <v>10</v>
      </c>
      <c r="W422" s="136"/>
      <c r="X422" s="5"/>
      <c r="Y422" s="140"/>
      <c r="Z422" s="126"/>
      <c r="AA422" s="171"/>
      <c r="AB422" s="5"/>
      <c r="AC422" s="140"/>
      <c r="AD422" s="130"/>
      <c r="AE422" s="136"/>
      <c r="AF422" s="5"/>
      <c r="AG422" s="140"/>
      <c r="AH422" s="126"/>
      <c r="AI422" s="155"/>
      <c r="AJ422" s="123"/>
      <c r="AK422" s="139"/>
      <c r="AL422" s="124"/>
      <c r="AM422" s="155"/>
      <c r="AN422" s="123"/>
      <c r="AO422" s="139"/>
      <c r="AP422" s="124"/>
      <c r="AQ422" s="122"/>
      <c r="AR422" s="123"/>
      <c r="AS422" s="139"/>
      <c r="AT422" s="124"/>
      <c r="AU422" s="122"/>
      <c r="AV422" s="123"/>
      <c r="AW422" s="139"/>
      <c r="AX422" s="124"/>
    </row>
    <row r="423" spans="1:50" ht="14.4" customHeight="1">
      <c r="A423" s="73">
        <f>IF(D423=0," ",RANK(D423,$D$3:$D$507,0))</f>
        <v>388</v>
      </c>
      <c r="B423" s="246">
        <v>388</v>
      </c>
      <c r="C423" s="162" t="s">
        <v>1639</v>
      </c>
      <c r="D423" s="115">
        <f>I423+M423+Q423+U423+Y423+AC423+AG423+AK423+AO423+AW423+AS423</f>
        <v>6</v>
      </c>
      <c r="E423" s="115">
        <f>J423+N423+R423+V423+Z423+AD423+AH423+AL423+AP423+AX423+AT423</f>
        <v>10</v>
      </c>
      <c r="F423" s="119">
        <f>COUNTA(H423,L423,P423,T423,X423,AB423,AF423,AJ423,AN423,AV423,AR423)</f>
        <v>1</v>
      </c>
      <c r="G423" s="125"/>
      <c r="H423" s="5"/>
      <c r="I423" s="140"/>
      <c r="J423" s="126"/>
      <c r="K423" s="121"/>
      <c r="L423" s="5"/>
      <c r="M423" s="140"/>
      <c r="N423" s="130"/>
      <c r="O423" s="125"/>
      <c r="P423" s="5"/>
      <c r="Q423" s="140"/>
      <c r="R423" s="130"/>
      <c r="S423" s="125">
        <f>VLOOKUP(C423,'4'!$B$2:$I$1053,3,FALSE)</f>
        <v>4.7939814814814817E-2</v>
      </c>
      <c r="T423" s="5">
        <f>VLOOKUP(C423,'4'!$B$2:$I$1053,4,FALSE)</f>
        <v>191</v>
      </c>
      <c r="U423" s="140">
        <f>VLOOKUP(T423,Баллы!$A$2:$B$101,2)+V423/2</f>
        <v>6</v>
      </c>
      <c r="V423" s="126">
        <f>VLOOKUP(C423,'4'!$B$2:$I$1053,6,FALSE)</f>
        <v>10</v>
      </c>
      <c r="W423" s="136"/>
      <c r="X423" s="5"/>
      <c r="Y423" s="140"/>
      <c r="Z423" s="126"/>
      <c r="AA423" s="171"/>
      <c r="AB423" s="5"/>
      <c r="AC423" s="140"/>
      <c r="AD423" s="130"/>
      <c r="AE423" s="136"/>
      <c r="AF423" s="5"/>
      <c r="AG423" s="140"/>
      <c r="AH423" s="126"/>
      <c r="AI423" s="155"/>
      <c r="AJ423" s="123"/>
      <c r="AK423" s="139"/>
      <c r="AL423" s="124"/>
      <c r="AM423" s="155"/>
      <c r="AN423" s="123"/>
      <c r="AO423" s="139"/>
      <c r="AP423" s="124"/>
      <c r="AQ423" s="122"/>
      <c r="AR423" s="123"/>
      <c r="AS423" s="139"/>
      <c r="AT423" s="124"/>
      <c r="AU423" s="122"/>
      <c r="AV423" s="123"/>
      <c r="AW423" s="139"/>
      <c r="AX423" s="124"/>
    </row>
    <row r="424" spans="1:50" ht="14.4" customHeight="1">
      <c r="A424" s="73">
        <f>IF(D424=0," ",RANK(D424,$D$3:$D$507,0))</f>
        <v>388</v>
      </c>
      <c r="B424" s="246">
        <v>388</v>
      </c>
      <c r="C424" s="162" t="s">
        <v>2567</v>
      </c>
      <c r="D424" s="115">
        <f>I424+M424+Q424+U424+Y424+AC424+AG424+AK424+AO424+AW424+AS424</f>
        <v>6</v>
      </c>
      <c r="E424" s="115">
        <f>J424+N424+R424+V424+Z424+AD424+AH424+AL424+AP424+AX424+AT424</f>
        <v>10</v>
      </c>
      <c r="F424" s="119">
        <f>COUNTA(H424,L424,P424,T424,X424,AB424,AF424,AJ424,AN424,AV424,AR424)</f>
        <v>1</v>
      </c>
      <c r="G424" s="125"/>
      <c r="H424" s="5"/>
      <c r="I424" s="140"/>
      <c r="J424" s="126"/>
      <c r="K424" s="121"/>
      <c r="L424" s="5"/>
      <c r="M424" s="140"/>
      <c r="N424" s="130"/>
      <c r="O424" s="125"/>
      <c r="P424" s="5"/>
      <c r="Q424" s="140"/>
      <c r="R424" s="130"/>
      <c r="S424" s="125">
        <f>VLOOKUP(C424,'4'!$B$2:$I$1053,3,FALSE)</f>
        <v>4.9872685185185187E-2</v>
      </c>
      <c r="T424" s="5">
        <f>VLOOKUP(C424,'4'!$B$2:$I$1053,4,FALSE)</f>
        <v>203</v>
      </c>
      <c r="U424" s="140">
        <f>VLOOKUP(T424,Баллы!$A$2:$B$101,2)+V424/2</f>
        <v>6</v>
      </c>
      <c r="V424" s="126">
        <f>VLOOKUP(C424,'4'!$B$2:$I$1053,6,FALSE)</f>
        <v>10</v>
      </c>
      <c r="W424" s="136"/>
      <c r="X424" s="5"/>
      <c r="Y424" s="140"/>
      <c r="Z424" s="126"/>
      <c r="AA424" s="171"/>
      <c r="AB424" s="5"/>
      <c r="AC424" s="140"/>
      <c r="AD424" s="130"/>
      <c r="AE424" s="136"/>
      <c r="AF424" s="5"/>
      <c r="AG424" s="140"/>
      <c r="AH424" s="126"/>
      <c r="AI424" s="155"/>
      <c r="AJ424" s="123"/>
      <c r="AK424" s="139"/>
      <c r="AL424" s="124"/>
      <c r="AM424" s="155"/>
      <c r="AN424" s="123"/>
      <c r="AO424" s="139"/>
      <c r="AP424" s="124"/>
      <c r="AQ424" s="122"/>
      <c r="AR424" s="123"/>
      <c r="AS424" s="139"/>
      <c r="AT424" s="124"/>
      <c r="AU424" s="122"/>
      <c r="AV424" s="123"/>
      <c r="AW424" s="139"/>
      <c r="AX424" s="124"/>
    </row>
    <row r="425" spans="1:50" ht="14.4" customHeight="1">
      <c r="A425" s="73">
        <f>IF(D425=0," ",RANK(D425,$D$3:$D$507,0))</f>
        <v>388</v>
      </c>
      <c r="B425" s="246">
        <v>388</v>
      </c>
      <c r="C425" s="162" t="s">
        <v>1533</v>
      </c>
      <c r="D425" s="115">
        <f>I425+M425+Q425+U425+Y425+AC425+AG425+AK425+AO425+AW425+AS425</f>
        <v>6</v>
      </c>
      <c r="E425" s="115">
        <f>J425+N425+R425+V425+Z425+AD425+AH425+AL425+AP425+AX425+AT425</f>
        <v>10</v>
      </c>
      <c r="F425" s="119">
        <f>COUNTA(H425,L425,P425,T425,X425,AB425,AF425,AJ425,AN425,AV425,AR425)</f>
        <v>1</v>
      </c>
      <c r="G425" s="125"/>
      <c r="H425" s="5"/>
      <c r="I425" s="140"/>
      <c r="J425" s="126"/>
      <c r="K425" s="121"/>
      <c r="L425" s="5"/>
      <c r="M425" s="140"/>
      <c r="N425" s="130"/>
      <c r="O425" s="125"/>
      <c r="P425" s="5"/>
      <c r="Q425" s="140"/>
      <c r="R425" s="130"/>
      <c r="S425" s="125">
        <f>VLOOKUP(C425,'4'!$B$2:$I$1053,3,FALSE)</f>
        <v>5.0706018518518518E-2</v>
      </c>
      <c r="T425" s="5">
        <f>VLOOKUP(C425,'4'!$B$2:$I$1053,4,FALSE)</f>
        <v>207</v>
      </c>
      <c r="U425" s="140">
        <f>VLOOKUP(T425,Баллы!$A$2:$B$101,2)+V425/2</f>
        <v>6</v>
      </c>
      <c r="V425" s="126">
        <f>VLOOKUP(C425,'4'!$B$2:$I$1053,6,FALSE)</f>
        <v>10</v>
      </c>
      <c r="W425" s="136"/>
      <c r="X425" s="5"/>
      <c r="Y425" s="140"/>
      <c r="Z425" s="126"/>
      <c r="AA425" s="171"/>
      <c r="AB425" s="5"/>
      <c r="AC425" s="140"/>
      <c r="AD425" s="130"/>
      <c r="AE425" s="136"/>
      <c r="AF425" s="5"/>
      <c r="AG425" s="140"/>
      <c r="AH425" s="126"/>
      <c r="AI425" s="155"/>
      <c r="AJ425" s="123"/>
      <c r="AK425" s="139"/>
      <c r="AL425" s="124"/>
      <c r="AM425" s="155"/>
      <c r="AN425" s="123"/>
      <c r="AO425" s="139"/>
      <c r="AP425" s="124"/>
      <c r="AQ425" s="122"/>
      <c r="AR425" s="123"/>
      <c r="AS425" s="139"/>
      <c r="AT425" s="124"/>
      <c r="AU425" s="122"/>
      <c r="AV425" s="123"/>
      <c r="AW425" s="139"/>
      <c r="AX425" s="124"/>
    </row>
    <row r="426" spans="1:50" ht="14.4" customHeight="1">
      <c r="A426" s="73">
        <f>IF(D426=0," ",RANK(D426,$D$3:$D$507,0))</f>
        <v>388</v>
      </c>
      <c r="B426" s="246">
        <v>388</v>
      </c>
      <c r="C426" s="162" t="s">
        <v>2196</v>
      </c>
      <c r="D426" s="115">
        <f>I426+M426+Q426+U426+Y426+AC426+AG426+AK426+AO426+AW426+AS426</f>
        <v>6</v>
      </c>
      <c r="E426" s="115">
        <f>J426+N426+R426+V426+Z426+AD426+AH426+AL426+AP426+AX426+AT426</f>
        <v>10</v>
      </c>
      <c r="F426" s="119">
        <f>COUNTA(H426,L426,P426,T426,X426,AB426,AF426,AJ426,AN426,AV426,AR426)</f>
        <v>1</v>
      </c>
      <c r="G426" s="125"/>
      <c r="H426" s="5"/>
      <c r="I426" s="140"/>
      <c r="J426" s="126"/>
      <c r="K426" s="121"/>
      <c r="L426" s="5"/>
      <c r="M426" s="140"/>
      <c r="N426" s="130"/>
      <c r="O426" s="125"/>
      <c r="P426" s="5"/>
      <c r="Q426" s="140"/>
      <c r="R426" s="130"/>
      <c r="S426" s="297">
        <v>3.9074074074074074E-2</v>
      </c>
      <c r="T426" s="298">
        <v>100</v>
      </c>
      <c r="U426" s="140">
        <f>VLOOKUP(T426,Баллы!$A$2:$B$101,2)+V426/2</f>
        <v>6</v>
      </c>
      <c r="V426" s="126">
        <v>10</v>
      </c>
      <c r="W426" s="136"/>
      <c r="X426" s="5"/>
      <c r="Y426" s="140"/>
      <c r="Z426" s="126"/>
      <c r="AA426" s="171"/>
      <c r="AB426" s="5"/>
      <c r="AC426" s="140"/>
      <c r="AD426" s="130"/>
      <c r="AE426" s="136"/>
      <c r="AF426" s="5"/>
      <c r="AG426" s="140"/>
      <c r="AH426" s="126"/>
      <c r="AI426" s="155"/>
      <c r="AJ426" s="123"/>
      <c r="AK426" s="139"/>
      <c r="AL426" s="124"/>
      <c r="AM426" s="155"/>
      <c r="AN426" s="123"/>
      <c r="AO426" s="139"/>
      <c r="AP426" s="124"/>
      <c r="AQ426" s="122"/>
      <c r="AR426" s="123"/>
      <c r="AS426" s="139"/>
      <c r="AT426" s="124"/>
      <c r="AU426" s="122"/>
      <c r="AV426" s="123"/>
      <c r="AW426" s="139"/>
      <c r="AX426" s="124"/>
    </row>
    <row r="427" spans="1:50" ht="14.4" customHeight="1">
      <c r="A427" s="73">
        <f>IF(D427=0," ",RANK(D427,$D$3:$D$507,0))</f>
        <v>388</v>
      </c>
      <c r="B427" s="246">
        <v>388</v>
      </c>
      <c r="C427" s="283" t="s">
        <v>4676</v>
      </c>
      <c r="D427" s="115">
        <f>I427+M427+Q427+U427+Y427+AC427+AG427+AK427+AO427+AW427+AS427</f>
        <v>6</v>
      </c>
      <c r="E427" s="115">
        <f>J427+N427+R427+V427+Z427+AD427+AH427+AL427+AP427+AX427+AT427</f>
        <v>10</v>
      </c>
      <c r="F427" s="119">
        <f>COUNTA(H427,L427,P427,T427,X427,AB427,AF427,AJ427,AN427,AV427,AR427)</f>
        <v>1</v>
      </c>
      <c r="G427" s="125"/>
      <c r="H427" s="5"/>
      <c r="I427" s="140"/>
      <c r="J427" s="126"/>
      <c r="K427" s="121"/>
      <c r="L427" s="5"/>
      <c r="M427" s="140"/>
      <c r="N427" s="130"/>
      <c r="O427" s="125"/>
      <c r="P427" s="5"/>
      <c r="Q427" s="140"/>
      <c r="R427" s="130"/>
      <c r="S427" s="125"/>
      <c r="T427" s="5"/>
      <c r="U427" s="140"/>
      <c r="V427" s="126"/>
      <c r="W427" s="136"/>
      <c r="X427" s="5"/>
      <c r="Y427" s="140"/>
      <c r="Z427" s="126"/>
      <c r="AA427" s="171"/>
      <c r="AB427" s="5"/>
      <c r="AC427" s="140"/>
      <c r="AD427" s="130"/>
      <c r="AE427" s="136"/>
      <c r="AF427" s="5"/>
      <c r="AG427" s="140"/>
      <c r="AH427" s="126"/>
      <c r="AI427" s="155"/>
      <c r="AJ427" s="123"/>
      <c r="AK427" s="139"/>
      <c r="AL427" s="124"/>
      <c r="AM427" s="155">
        <f>VLOOKUP(C427,'9'!$B$2:$H$1187,3,FALSE)</f>
        <v>3.8171296296296293E-2</v>
      </c>
      <c r="AN427" s="123">
        <f>VLOOKUP(C427,'9'!$B$2:$H$1187,4,FALSE)</f>
        <v>93</v>
      </c>
      <c r="AO427" s="139">
        <f>VLOOKUP(AN427,Баллы!$A$2:$B$101,2)+AP427/2</f>
        <v>6</v>
      </c>
      <c r="AP427" s="124">
        <f>VLOOKUP(C427,'9'!$B$2:$H$1187,6,FALSE)</f>
        <v>10</v>
      </c>
      <c r="AQ427" s="122"/>
      <c r="AR427" s="123"/>
      <c r="AS427" s="139"/>
      <c r="AT427" s="124"/>
      <c r="AU427" s="122"/>
      <c r="AV427" s="123"/>
      <c r="AW427" s="139"/>
      <c r="AX427" s="124"/>
    </row>
    <row r="428" spans="1:50" ht="14.4" customHeight="1">
      <c r="A428" s="73">
        <f>IF(D428=0," ",RANK(D428,$D$3:$D$507,0))</f>
        <v>388</v>
      </c>
      <c r="B428" s="246">
        <v>388</v>
      </c>
      <c r="C428" s="283" t="s">
        <v>4682</v>
      </c>
      <c r="D428" s="115">
        <f>I428+M428+Q428+U428+Y428+AC428+AG428+AK428+AO428+AW428+AS428</f>
        <v>6</v>
      </c>
      <c r="E428" s="115">
        <f>J428+N428+R428+V428+Z428+AD428+AH428+AL428+AP428+AX428+AT428</f>
        <v>10</v>
      </c>
      <c r="F428" s="119">
        <f>COUNTA(H428,L428,P428,T428,X428,AB428,AF428,AJ428,AN428,AV428,AR428)</f>
        <v>1</v>
      </c>
      <c r="G428" s="125"/>
      <c r="H428" s="5"/>
      <c r="I428" s="140"/>
      <c r="J428" s="126"/>
      <c r="K428" s="121"/>
      <c r="L428" s="5"/>
      <c r="M428" s="140"/>
      <c r="N428" s="130"/>
      <c r="O428" s="125"/>
      <c r="P428" s="5"/>
      <c r="Q428" s="140"/>
      <c r="R428" s="130"/>
      <c r="S428" s="125"/>
      <c r="T428" s="5"/>
      <c r="U428" s="140"/>
      <c r="V428" s="126"/>
      <c r="W428" s="136"/>
      <c r="X428" s="5"/>
      <c r="Y428" s="140"/>
      <c r="Z428" s="126"/>
      <c r="AA428" s="171"/>
      <c r="AB428" s="5"/>
      <c r="AC428" s="140"/>
      <c r="AD428" s="130"/>
      <c r="AE428" s="136"/>
      <c r="AF428" s="5"/>
      <c r="AG428" s="140"/>
      <c r="AH428" s="126"/>
      <c r="AI428" s="155"/>
      <c r="AJ428" s="123"/>
      <c r="AK428" s="139"/>
      <c r="AL428" s="124"/>
      <c r="AM428" s="155">
        <f>VLOOKUP(C428,'9'!$B$2:$H$1187,3,FALSE)</f>
        <v>3.6701388888888888E-2</v>
      </c>
      <c r="AN428" s="123">
        <f>VLOOKUP(C428,'9'!$B$2:$H$1187,4,FALSE)</f>
        <v>97</v>
      </c>
      <c r="AO428" s="139">
        <f>VLOOKUP(AN428,Баллы!$A$2:$B$101,2)+AP428/2</f>
        <v>6</v>
      </c>
      <c r="AP428" s="124">
        <f>VLOOKUP(C428,'9'!$B$2:$H$1187,6,FALSE)</f>
        <v>10</v>
      </c>
      <c r="AQ428" s="122"/>
      <c r="AR428" s="123"/>
      <c r="AS428" s="139"/>
      <c r="AT428" s="124"/>
      <c r="AU428" s="122"/>
      <c r="AV428" s="123"/>
      <c r="AW428" s="139"/>
      <c r="AX428" s="124"/>
    </row>
    <row r="429" spans="1:50" ht="14.4" customHeight="1">
      <c r="A429" s="73">
        <f>IF(D429=0," ",RANK(D429,$D$3:$D$507,0))</f>
        <v>388</v>
      </c>
      <c r="B429" s="246">
        <v>388</v>
      </c>
      <c r="C429" s="283" t="s">
        <v>4691</v>
      </c>
      <c r="D429" s="115">
        <f>I429+M429+Q429+U429+Y429+AC429+AG429+AK429+AO429+AW429+AS429</f>
        <v>6</v>
      </c>
      <c r="E429" s="115">
        <f>J429+N429+R429+V429+Z429+AD429+AH429+AL429+AP429+AX429+AT429</f>
        <v>10</v>
      </c>
      <c r="F429" s="119">
        <f>COUNTA(H429,L429,P429,T429,X429,AB429,AF429,AJ429,AN429,AV429,AR429)</f>
        <v>1</v>
      </c>
      <c r="G429" s="125"/>
      <c r="H429" s="5"/>
      <c r="I429" s="140"/>
      <c r="J429" s="126"/>
      <c r="K429" s="121"/>
      <c r="L429" s="5"/>
      <c r="M429" s="140"/>
      <c r="N429" s="130"/>
      <c r="O429" s="125"/>
      <c r="P429" s="5"/>
      <c r="Q429" s="140"/>
      <c r="R429" s="130"/>
      <c r="S429" s="125"/>
      <c r="T429" s="5"/>
      <c r="U429" s="140"/>
      <c r="V429" s="126"/>
      <c r="W429" s="136"/>
      <c r="X429" s="5"/>
      <c r="Y429" s="140"/>
      <c r="Z429" s="126"/>
      <c r="AA429" s="171"/>
      <c r="AB429" s="5"/>
      <c r="AC429" s="140"/>
      <c r="AD429" s="130"/>
      <c r="AE429" s="136"/>
      <c r="AF429" s="5"/>
      <c r="AG429" s="140"/>
      <c r="AH429" s="126"/>
      <c r="AI429" s="155"/>
      <c r="AJ429" s="123"/>
      <c r="AK429" s="139"/>
      <c r="AL429" s="124"/>
      <c r="AM429" s="155">
        <f>VLOOKUP(C429,'9'!$B$2:$H$1187,3,FALSE)</f>
        <v>3.8692129629629632E-2</v>
      </c>
      <c r="AN429" s="123">
        <f>VLOOKUP(C429,'9'!$B$2:$H$1187,4,FALSE)</f>
        <v>103</v>
      </c>
      <c r="AO429" s="139">
        <f>VLOOKUP(AN429,Баллы!$A$2:$B$101,2)+AP429/2</f>
        <v>6</v>
      </c>
      <c r="AP429" s="124">
        <f>VLOOKUP(C429,'9'!$B$2:$H$1187,6,FALSE)</f>
        <v>10</v>
      </c>
      <c r="AQ429" s="122"/>
      <c r="AR429" s="123"/>
      <c r="AS429" s="139"/>
      <c r="AT429" s="124"/>
      <c r="AU429" s="122"/>
      <c r="AV429" s="123"/>
      <c r="AW429" s="139"/>
      <c r="AX429" s="124"/>
    </row>
    <row r="430" spans="1:50" ht="14.4" customHeight="1">
      <c r="A430" s="73">
        <f>IF(D430=0," ",RANK(D430,$D$3:$D$507,0))</f>
        <v>388</v>
      </c>
      <c r="B430" s="246">
        <v>388</v>
      </c>
      <c r="C430" s="283" t="s">
        <v>4700</v>
      </c>
      <c r="D430" s="115">
        <f>I430+M430+Q430+U430+Y430+AC430+AG430+AK430+AO430+AW430+AS430</f>
        <v>6</v>
      </c>
      <c r="E430" s="115">
        <f>J430+N430+R430+V430+Z430+AD430+AH430+AL430+AP430+AX430+AT430</f>
        <v>10</v>
      </c>
      <c r="F430" s="119">
        <f>COUNTA(H430,L430,P430,T430,X430,AB430,AF430,AJ430,AN430,AV430,AR430)</f>
        <v>1</v>
      </c>
      <c r="G430" s="125"/>
      <c r="H430" s="5"/>
      <c r="I430" s="140"/>
      <c r="J430" s="126"/>
      <c r="K430" s="121"/>
      <c r="L430" s="5"/>
      <c r="M430" s="140"/>
      <c r="N430" s="130"/>
      <c r="O430" s="125"/>
      <c r="P430" s="5"/>
      <c r="Q430" s="140"/>
      <c r="R430" s="130"/>
      <c r="S430" s="125"/>
      <c r="T430" s="5"/>
      <c r="U430" s="140"/>
      <c r="V430" s="126"/>
      <c r="W430" s="136"/>
      <c r="X430" s="5"/>
      <c r="Y430" s="140"/>
      <c r="Z430" s="126"/>
      <c r="AA430" s="171"/>
      <c r="AB430" s="5"/>
      <c r="AC430" s="140"/>
      <c r="AD430" s="130"/>
      <c r="AE430" s="136"/>
      <c r="AF430" s="5"/>
      <c r="AG430" s="140"/>
      <c r="AH430" s="126"/>
      <c r="AI430" s="155"/>
      <c r="AJ430" s="123"/>
      <c r="AK430" s="139"/>
      <c r="AL430" s="124"/>
      <c r="AM430" s="155">
        <f>VLOOKUP(C430,'9'!$B$2:$H$1187,3,FALSE)</f>
        <v>3.8761574074074073E-2</v>
      </c>
      <c r="AN430" s="123">
        <f>VLOOKUP(C430,'9'!$B$2:$H$1187,4,FALSE)</f>
        <v>109</v>
      </c>
      <c r="AO430" s="139">
        <f>VLOOKUP(AN430,Баллы!$A$2:$B$101,2)+AP430/2</f>
        <v>6</v>
      </c>
      <c r="AP430" s="124">
        <f>VLOOKUP(C430,'9'!$B$2:$H$1187,6,FALSE)</f>
        <v>10</v>
      </c>
      <c r="AQ430" s="122"/>
      <c r="AR430" s="123"/>
      <c r="AS430" s="139"/>
      <c r="AT430" s="124"/>
      <c r="AU430" s="122"/>
      <c r="AV430" s="123"/>
      <c r="AW430" s="139"/>
      <c r="AX430" s="124"/>
    </row>
    <row r="431" spans="1:50" ht="14.4" customHeight="1">
      <c r="A431" s="73">
        <f>IF(D431=0," ",RANK(D431,$D$3:$D$507,0))</f>
        <v>388</v>
      </c>
      <c r="B431" s="246">
        <v>388</v>
      </c>
      <c r="C431" s="283" t="s">
        <v>4718</v>
      </c>
      <c r="D431" s="115">
        <f>I431+M431+Q431+U431+Y431+AC431+AG431+AK431+AO431+AW431+AS431</f>
        <v>6</v>
      </c>
      <c r="E431" s="115">
        <f>J431+N431+R431+V431+Z431+AD431+AH431+AL431+AP431+AX431+AT431</f>
        <v>10</v>
      </c>
      <c r="F431" s="119">
        <f>COUNTA(H431,L431,P431,T431,X431,AB431,AF431,AJ431,AN431,AV431,AR431)</f>
        <v>1</v>
      </c>
      <c r="G431" s="125"/>
      <c r="H431" s="5"/>
      <c r="I431" s="140"/>
      <c r="J431" s="126"/>
      <c r="K431" s="121"/>
      <c r="L431" s="5"/>
      <c r="M431" s="140"/>
      <c r="N431" s="130"/>
      <c r="O431" s="125"/>
      <c r="P431" s="5"/>
      <c r="Q431" s="140"/>
      <c r="R431" s="130"/>
      <c r="S431" s="125"/>
      <c r="T431" s="5"/>
      <c r="U431" s="140"/>
      <c r="V431" s="126"/>
      <c r="W431" s="136"/>
      <c r="X431" s="5"/>
      <c r="Y431" s="140"/>
      <c r="Z431" s="126"/>
      <c r="AA431" s="171"/>
      <c r="AB431" s="5"/>
      <c r="AC431" s="140"/>
      <c r="AD431" s="130"/>
      <c r="AE431" s="136"/>
      <c r="AF431" s="5"/>
      <c r="AG431" s="140"/>
      <c r="AH431" s="126"/>
      <c r="AI431" s="155"/>
      <c r="AJ431" s="123"/>
      <c r="AK431" s="139"/>
      <c r="AL431" s="124"/>
      <c r="AM431" s="155">
        <f>VLOOKUP(C431,'9'!$B$2:$H$1187,3,FALSE)</f>
        <v>3.9050925925925926E-2</v>
      </c>
      <c r="AN431" s="123">
        <f>VLOOKUP(C431,'9'!$B$2:$H$1187,4,FALSE)</f>
        <v>121</v>
      </c>
      <c r="AO431" s="139">
        <f>VLOOKUP(AN431,Баллы!$A$2:$B$101,2)+AP431/2</f>
        <v>6</v>
      </c>
      <c r="AP431" s="124">
        <f>VLOOKUP(C431,'9'!$B$2:$H$1187,6,FALSE)</f>
        <v>10</v>
      </c>
      <c r="AQ431" s="122"/>
      <c r="AR431" s="123"/>
      <c r="AS431" s="139"/>
      <c r="AT431" s="124"/>
      <c r="AU431" s="122"/>
      <c r="AV431" s="123"/>
      <c r="AW431" s="139"/>
      <c r="AX431" s="124"/>
    </row>
    <row r="432" spans="1:50" ht="14.4" customHeight="1">
      <c r="A432" s="73">
        <f>IF(D432=0," ",RANK(D432,$D$3:$D$507,0))</f>
        <v>388</v>
      </c>
      <c r="B432" s="246">
        <v>388</v>
      </c>
      <c r="C432" s="283" t="s">
        <v>4720</v>
      </c>
      <c r="D432" s="115">
        <f>I432+M432+Q432+U432+Y432+AC432+AG432+AK432+AO432+AW432+AS432</f>
        <v>6</v>
      </c>
      <c r="E432" s="115">
        <f>J432+N432+R432+V432+Z432+AD432+AH432+AL432+AP432+AX432+AT432</f>
        <v>10</v>
      </c>
      <c r="F432" s="119">
        <f>COUNTA(H432,L432,P432,T432,X432,AB432,AF432,AJ432,AN432,AV432,AR432)</f>
        <v>1</v>
      </c>
      <c r="G432" s="125"/>
      <c r="H432" s="5"/>
      <c r="I432" s="140"/>
      <c r="J432" s="126"/>
      <c r="K432" s="121"/>
      <c r="L432" s="5"/>
      <c r="M432" s="140"/>
      <c r="N432" s="130"/>
      <c r="O432" s="125"/>
      <c r="P432" s="5"/>
      <c r="Q432" s="140"/>
      <c r="R432" s="130"/>
      <c r="S432" s="125"/>
      <c r="T432" s="5"/>
      <c r="U432" s="140"/>
      <c r="V432" s="126"/>
      <c r="W432" s="136"/>
      <c r="X432" s="5"/>
      <c r="Y432" s="140"/>
      <c r="Z432" s="126"/>
      <c r="AA432" s="171"/>
      <c r="AB432" s="5"/>
      <c r="AC432" s="140"/>
      <c r="AD432" s="130"/>
      <c r="AE432" s="136"/>
      <c r="AF432" s="5"/>
      <c r="AG432" s="140"/>
      <c r="AH432" s="126"/>
      <c r="AI432" s="155"/>
      <c r="AJ432" s="123"/>
      <c r="AK432" s="139"/>
      <c r="AL432" s="124"/>
      <c r="AM432" s="155">
        <f>VLOOKUP(C432,'9'!$B$2:$H$1187,3,FALSE)</f>
        <v>3.9467592592592596E-2</v>
      </c>
      <c r="AN432" s="123">
        <f>VLOOKUP(C432,'9'!$B$2:$H$1187,4,FALSE)</f>
        <v>122</v>
      </c>
      <c r="AO432" s="139">
        <f>VLOOKUP(AN432,Баллы!$A$2:$B$101,2)+AP432/2</f>
        <v>6</v>
      </c>
      <c r="AP432" s="124">
        <f>VLOOKUP(C432,'9'!$B$2:$H$1187,6,FALSE)</f>
        <v>10</v>
      </c>
      <c r="AQ432" s="122"/>
      <c r="AR432" s="123"/>
      <c r="AS432" s="139"/>
      <c r="AT432" s="124"/>
      <c r="AU432" s="122"/>
      <c r="AV432" s="123"/>
      <c r="AW432" s="139"/>
      <c r="AX432" s="124"/>
    </row>
    <row r="433" spans="1:50" ht="14.4" customHeight="1">
      <c r="A433" s="73">
        <f>IF(D433=0," ",RANK(D433,$D$3:$D$507,0))</f>
        <v>388</v>
      </c>
      <c r="B433" s="246">
        <v>388</v>
      </c>
      <c r="C433" s="283" t="s">
        <v>4729</v>
      </c>
      <c r="D433" s="115">
        <f>I433+M433+Q433+U433+Y433+AC433+AG433+AK433+AO433+AW433+AS433</f>
        <v>6</v>
      </c>
      <c r="E433" s="115">
        <f>J433+N433+R433+V433+Z433+AD433+AH433+AL433+AP433+AX433+AT433</f>
        <v>10</v>
      </c>
      <c r="F433" s="119">
        <f>COUNTA(H433,L433,P433,T433,X433,AB433,AF433,AJ433,AN433,AV433,AR433)</f>
        <v>1</v>
      </c>
      <c r="G433" s="125"/>
      <c r="H433" s="5"/>
      <c r="I433" s="140"/>
      <c r="J433" s="126"/>
      <c r="K433" s="121"/>
      <c r="L433" s="5"/>
      <c r="M433" s="140"/>
      <c r="N433" s="130"/>
      <c r="O433" s="125"/>
      <c r="P433" s="5"/>
      <c r="Q433" s="140"/>
      <c r="R433" s="130"/>
      <c r="S433" s="125"/>
      <c r="T433" s="5"/>
      <c r="U433" s="140"/>
      <c r="V433" s="126"/>
      <c r="W433" s="136"/>
      <c r="X433" s="5"/>
      <c r="Y433" s="140"/>
      <c r="Z433" s="126"/>
      <c r="AA433" s="171"/>
      <c r="AB433" s="5"/>
      <c r="AC433" s="140"/>
      <c r="AD433" s="130"/>
      <c r="AE433" s="136"/>
      <c r="AF433" s="5"/>
      <c r="AG433" s="140"/>
      <c r="AH433" s="126"/>
      <c r="AI433" s="155"/>
      <c r="AJ433" s="123"/>
      <c r="AK433" s="139"/>
      <c r="AL433" s="124"/>
      <c r="AM433" s="155">
        <f>VLOOKUP(C433,'9'!$B$2:$H$1187,3,FALSE)</f>
        <v>3.923611111111111E-2</v>
      </c>
      <c r="AN433" s="123">
        <f>VLOOKUP(C433,'9'!$B$2:$H$1187,4,FALSE)</f>
        <v>129</v>
      </c>
      <c r="AO433" s="139">
        <f>VLOOKUP(AN433,Баллы!$A$2:$B$101,2)+AP433/2</f>
        <v>6</v>
      </c>
      <c r="AP433" s="124">
        <f>VLOOKUP(C433,'9'!$B$2:$H$1187,6,FALSE)</f>
        <v>10</v>
      </c>
      <c r="AQ433" s="122"/>
      <c r="AR433" s="123"/>
      <c r="AS433" s="139"/>
      <c r="AT433" s="124"/>
      <c r="AU433" s="122"/>
      <c r="AV433" s="123"/>
      <c r="AW433" s="139"/>
      <c r="AX433" s="124"/>
    </row>
    <row r="434" spans="1:50" ht="14.4" customHeight="1">
      <c r="A434" s="73">
        <f>IF(D434=0," ",RANK(D434,$D$3:$D$507,0))</f>
        <v>388</v>
      </c>
      <c r="B434" s="246">
        <v>388</v>
      </c>
      <c r="C434" s="283" t="s">
        <v>4735</v>
      </c>
      <c r="D434" s="115">
        <f>I434+M434+Q434+U434+Y434+AC434+AG434+AK434+AO434+AW434+AS434</f>
        <v>6</v>
      </c>
      <c r="E434" s="115">
        <f>J434+N434+R434+V434+Z434+AD434+AH434+AL434+AP434+AX434+AT434</f>
        <v>10</v>
      </c>
      <c r="F434" s="119">
        <f>COUNTA(H434,L434,P434,T434,X434,AB434,AF434,AJ434,AN434,AV434,AR434)</f>
        <v>1</v>
      </c>
      <c r="G434" s="125"/>
      <c r="H434" s="5"/>
      <c r="I434" s="140"/>
      <c r="J434" s="126"/>
      <c r="K434" s="121"/>
      <c r="L434" s="5"/>
      <c r="M434" s="140"/>
      <c r="N434" s="130"/>
      <c r="O434" s="125"/>
      <c r="P434" s="5"/>
      <c r="Q434" s="140"/>
      <c r="R434" s="130"/>
      <c r="S434" s="125"/>
      <c r="T434" s="5"/>
      <c r="U434" s="140"/>
      <c r="V434" s="126"/>
      <c r="W434" s="136"/>
      <c r="X434" s="5"/>
      <c r="Y434" s="140"/>
      <c r="Z434" s="126"/>
      <c r="AA434" s="171"/>
      <c r="AB434" s="5"/>
      <c r="AC434" s="140"/>
      <c r="AD434" s="130"/>
      <c r="AE434" s="136"/>
      <c r="AF434" s="5"/>
      <c r="AG434" s="140"/>
      <c r="AH434" s="126"/>
      <c r="AI434" s="155"/>
      <c r="AJ434" s="123"/>
      <c r="AK434" s="139"/>
      <c r="AL434" s="124"/>
      <c r="AM434" s="155">
        <f>VLOOKUP(C434,'9'!$B$2:$H$1187,3,FALSE)</f>
        <v>3.9398148148148147E-2</v>
      </c>
      <c r="AN434" s="123">
        <f>VLOOKUP(C434,'9'!$B$2:$H$1187,4,FALSE)</f>
        <v>132</v>
      </c>
      <c r="AO434" s="139">
        <f>VLOOKUP(AN434,Баллы!$A$2:$B$101,2)+AP434/2</f>
        <v>6</v>
      </c>
      <c r="AP434" s="124">
        <f>VLOOKUP(C434,'9'!$B$2:$H$1187,6,FALSE)</f>
        <v>10</v>
      </c>
      <c r="AQ434" s="122"/>
      <c r="AR434" s="123"/>
      <c r="AS434" s="139"/>
      <c r="AT434" s="124"/>
      <c r="AU434" s="122"/>
      <c r="AV434" s="123"/>
      <c r="AW434" s="139"/>
      <c r="AX434" s="124"/>
    </row>
    <row r="435" spans="1:50" ht="14.4" customHeight="1">
      <c r="A435" s="73">
        <f>IF(D435=0," ",RANK(D435,$D$3:$D$507,0))</f>
        <v>388</v>
      </c>
      <c r="B435" s="246">
        <v>388</v>
      </c>
      <c r="C435" s="283" t="s">
        <v>4740</v>
      </c>
      <c r="D435" s="115">
        <f>I435+M435+Q435+U435+Y435+AC435+AG435+AK435+AO435+AW435+AS435</f>
        <v>6</v>
      </c>
      <c r="E435" s="115">
        <f>J435+N435+R435+V435+Z435+AD435+AH435+AL435+AP435+AX435+AT435</f>
        <v>10</v>
      </c>
      <c r="F435" s="119">
        <f>COUNTA(H435,L435,P435,T435,X435,AB435,AF435,AJ435,AN435,AV435,AR435)</f>
        <v>1</v>
      </c>
      <c r="G435" s="125"/>
      <c r="H435" s="5"/>
      <c r="I435" s="140"/>
      <c r="J435" s="126"/>
      <c r="K435" s="121"/>
      <c r="L435" s="5"/>
      <c r="M435" s="140"/>
      <c r="N435" s="130"/>
      <c r="O435" s="125"/>
      <c r="P435" s="5"/>
      <c r="Q435" s="140"/>
      <c r="R435" s="130"/>
      <c r="S435" s="125"/>
      <c r="T435" s="5"/>
      <c r="U435" s="140"/>
      <c r="V435" s="126"/>
      <c r="W435" s="136"/>
      <c r="X435" s="5"/>
      <c r="Y435" s="140"/>
      <c r="Z435" s="126"/>
      <c r="AA435" s="171"/>
      <c r="AB435" s="5"/>
      <c r="AC435" s="140"/>
      <c r="AD435" s="130"/>
      <c r="AE435" s="136"/>
      <c r="AF435" s="5"/>
      <c r="AG435" s="140"/>
      <c r="AH435" s="126"/>
      <c r="AI435" s="155"/>
      <c r="AJ435" s="123"/>
      <c r="AK435" s="139"/>
      <c r="AL435" s="124"/>
      <c r="AM435" s="155">
        <f>VLOOKUP(C435,'9'!$B$2:$H$1187,3,FALSE)</f>
        <v>4.0081018518518516E-2</v>
      </c>
      <c r="AN435" s="123">
        <f>VLOOKUP(C435,'9'!$B$2:$H$1187,4,FALSE)</f>
        <v>135</v>
      </c>
      <c r="AO435" s="139">
        <f>VLOOKUP(AN435,Баллы!$A$2:$B$101,2)+AP435/2</f>
        <v>6</v>
      </c>
      <c r="AP435" s="124">
        <f>VLOOKUP(C435,'9'!$B$2:$H$1187,6,FALSE)</f>
        <v>10</v>
      </c>
      <c r="AQ435" s="122"/>
      <c r="AR435" s="123"/>
      <c r="AS435" s="139"/>
      <c r="AT435" s="124"/>
      <c r="AU435" s="122"/>
      <c r="AV435" s="123"/>
      <c r="AW435" s="139"/>
      <c r="AX435" s="124"/>
    </row>
    <row r="436" spans="1:50" ht="14.4" customHeight="1">
      <c r="A436" s="73">
        <f>IF(D436=0," ",RANK(D436,$D$3:$D$507,0))</f>
        <v>388</v>
      </c>
      <c r="B436" s="246">
        <v>388</v>
      </c>
      <c r="C436" s="283" t="s">
        <v>4742</v>
      </c>
      <c r="D436" s="115">
        <f>I436+M436+Q436+U436+Y436+AC436+AG436+AK436+AO436+AW436+AS436</f>
        <v>6</v>
      </c>
      <c r="E436" s="115">
        <f>J436+N436+R436+V436+Z436+AD436+AH436+AL436+AP436+AX436+AT436</f>
        <v>10</v>
      </c>
      <c r="F436" s="119">
        <f>COUNTA(H436,L436,P436,T436,X436,AB436,AF436,AJ436,AN436,AV436,AR436)</f>
        <v>1</v>
      </c>
      <c r="G436" s="125"/>
      <c r="H436" s="5"/>
      <c r="I436" s="140"/>
      <c r="J436" s="126"/>
      <c r="K436" s="121"/>
      <c r="L436" s="5"/>
      <c r="M436" s="140"/>
      <c r="N436" s="130"/>
      <c r="O436" s="125"/>
      <c r="P436" s="5"/>
      <c r="Q436" s="140"/>
      <c r="R436" s="130"/>
      <c r="S436" s="125"/>
      <c r="T436" s="5"/>
      <c r="U436" s="140"/>
      <c r="V436" s="126"/>
      <c r="W436" s="136"/>
      <c r="X436" s="5"/>
      <c r="Y436" s="140"/>
      <c r="Z436" s="126"/>
      <c r="AA436" s="171"/>
      <c r="AB436" s="5"/>
      <c r="AC436" s="140"/>
      <c r="AD436" s="130"/>
      <c r="AE436" s="136"/>
      <c r="AF436" s="5"/>
      <c r="AG436" s="140"/>
      <c r="AH436" s="126"/>
      <c r="AI436" s="155"/>
      <c r="AJ436" s="123"/>
      <c r="AK436" s="139"/>
      <c r="AL436" s="124"/>
      <c r="AM436" s="155">
        <f>VLOOKUP(C436,'9'!$B$2:$H$1187,3,FALSE)</f>
        <v>3.9560185185185184E-2</v>
      </c>
      <c r="AN436" s="123">
        <f>VLOOKUP(C436,'9'!$B$2:$H$1187,4,FALSE)</f>
        <v>136</v>
      </c>
      <c r="AO436" s="139">
        <f>VLOOKUP(AN436,Баллы!$A$2:$B$101,2)+AP436/2</f>
        <v>6</v>
      </c>
      <c r="AP436" s="124">
        <f>VLOOKUP(C436,'9'!$B$2:$H$1187,6,FALSE)</f>
        <v>10</v>
      </c>
      <c r="AQ436" s="122"/>
      <c r="AR436" s="123"/>
      <c r="AS436" s="139"/>
      <c r="AT436" s="124"/>
      <c r="AU436" s="122"/>
      <c r="AV436" s="123"/>
      <c r="AW436" s="139"/>
      <c r="AX436" s="124"/>
    </row>
    <row r="437" spans="1:50" ht="14.4" customHeight="1">
      <c r="A437" s="73">
        <f>IF(D437=0," ",RANK(D437,$D$3:$D$507,0))</f>
        <v>388</v>
      </c>
      <c r="B437" s="246">
        <v>388</v>
      </c>
      <c r="C437" s="283" t="s">
        <v>4747</v>
      </c>
      <c r="D437" s="115">
        <f>I437+M437+Q437+U437+Y437+AC437+AG437+AK437+AO437+AW437+AS437</f>
        <v>6</v>
      </c>
      <c r="E437" s="115">
        <f>J437+N437+R437+V437+Z437+AD437+AH437+AL437+AP437+AX437+AT437</f>
        <v>10</v>
      </c>
      <c r="F437" s="119">
        <f>COUNTA(H437,L437,P437,T437,X437,AB437,AF437,AJ437,AN437,AV437,AR437)</f>
        <v>1</v>
      </c>
      <c r="G437" s="125"/>
      <c r="H437" s="5"/>
      <c r="I437" s="140"/>
      <c r="J437" s="126"/>
      <c r="K437" s="121"/>
      <c r="L437" s="5"/>
      <c r="M437" s="140"/>
      <c r="N437" s="130"/>
      <c r="O437" s="125"/>
      <c r="P437" s="5"/>
      <c r="Q437" s="140"/>
      <c r="R437" s="130"/>
      <c r="S437" s="125"/>
      <c r="T437" s="5"/>
      <c r="U437" s="140"/>
      <c r="V437" s="126"/>
      <c r="W437" s="136"/>
      <c r="X437" s="5"/>
      <c r="Y437" s="140"/>
      <c r="Z437" s="126"/>
      <c r="AA437" s="171"/>
      <c r="AB437" s="5"/>
      <c r="AC437" s="140"/>
      <c r="AD437" s="130"/>
      <c r="AE437" s="136"/>
      <c r="AF437" s="5"/>
      <c r="AG437" s="140"/>
      <c r="AH437" s="126"/>
      <c r="AI437" s="155"/>
      <c r="AJ437" s="123"/>
      <c r="AK437" s="139"/>
      <c r="AL437" s="124"/>
      <c r="AM437" s="155">
        <f>VLOOKUP(C437,'9'!$B$2:$H$1187,3,FALSE)</f>
        <v>4.0115740740740743E-2</v>
      </c>
      <c r="AN437" s="123">
        <f>VLOOKUP(C437,'9'!$B$2:$H$1187,4,FALSE)</f>
        <v>139</v>
      </c>
      <c r="AO437" s="139">
        <f>VLOOKUP(AN437,Баллы!$A$2:$B$101,2)+AP437/2</f>
        <v>6</v>
      </c>
      <c r="AP437" s="124">
        <f>VLOOKUP(C437,'9'!$B$2:$H$1187,6,FALSE)</f>
        <v>10</v>
      </c>
      <c r="AQ437" s="122"/>
      <c r="AR437" s="123"/>
      <c r="AS437" s="139"/>
      <c r="AT437" s="124"/>
      <c r="AU437" s="122"/>
      <c r="AV437" s="123"/>
      <c r="AW437" s="139"/>
      <c r="AX437" s="124"/>
    </row>
    <row r="438" spans="1:50" ht="14.4" customHeight="1">
      <c r="A438" s="73">
        <f>IF(D438=0," ",RANK(D438,$D$3:$D$507,0))</f>
        <v>388</v>
      </c>
      <c r="B438" s="246">
        <v>388</v>
      </c>
      <c r="C438" s="283" t="s">
        <v>4750</v>
      </c>
      <c r="D438" s="115">
        <f>I438+M438+Q438+U438+Y438+AC438+AG438+AK438+AO438+AW438+AS438</f>
        <v>6</v>
      </c>
      <c r="E438" s="115">
        <f>J438+N438+R438+V438+Z438+AD438+AH438+AL438+AP438+AX438+AT438</f>
        <v>10</v>
      </c>
      <c r="F438" s="119">
        <f>COUNTA(H438,L438,P438,T438,X438,AB438,AF438,AJ438,AN438,AV438,AR438)</f>
        <v>1</v>
      </c>
      <c r="G438" s="125"/>
      <c r="H438" s="5"/>
      <c r="I438" s="140"/>
      <c r="J438" s="126"/>
      <c r="K438" s="121"/>
      <c r="L438" s="5"/>
      <c r="M438" s="140"/>
      <c r="N438" s="130"/>
      <c r="O438" s="125"/>
      <c r="P438" s="5"/>
      <c r="Q438" s="140"/>
      <c r="R438" s="130"/>
      <c r="S438" s="125"/>
      <c r="T438" s="5"/>
      <c r="U438" s="140"/>
      <c r="V438" s="126"/>
      <c r="W438" s="136"/>
      <c r="X438" s="5"/>
      <c r="Y438" s="140"/>
      <c r="Z438" s="126"/>
      <c r="AA438" s="171"/>
      <c r="AB438" s="5"/>
      <c r="AC438" s="140"/>
      <c r="AD438" s="130"/>
      <c r="AE438" s="136"/>
      <c r="AF438" s="5"/>
      <c r="AG438" s="140"/>
      <c r="AH438" s="126"/>
      <c r="AI438" s="155"/>
      <c r="AJ438" s="123"/>
      <c r="AK438" s="139"/>
      <c r="AL438" s="124"/>
      <c r="AM438" s="155">
        <f>VLOOKUP(C438,'9'!$B$2:$H$1187,3,FALSE)</f>
        <v>3.9699074074074074E-2</v>
      </c>
      <c r="AN438" s="123">
        <f>VLOOKUP(C438,'9'!$B$2:$H$1187,4,FALSE)</f>
        <v>141</v>
      </c>
      <c r="AO438" s="139">
        <f>VLOOKUP(AN438,Баллы!$A$2:$B$101,2)+AP438/2</f>
        <v>6</v>
      </c>
      <c r="AP438" s="124">
        <f>VLOOKUP(C438,'9'!$B$2:$H$1187,6,FALSE)</f>
        <v>10</v>
      </c>
      <c r="AQ438" s="122"/>
      <c r="AR438" s="123"/>
      <c r="AS438" s="139"/>
      <c r="AT438" s="124"/>
      <c r="AU438" s="122"/>
      <c r="AV438" s="123"/>
      <c r="AW438" s="139"/>
      <c r="AX438" s="124"/>
    </row>
    <row r="439" spans="1:50" ht="14.4" customHeight="1">
      <c r="A439" s="73">
        <f>IF(D439=0," ",RANK(D439,$D$3:$D$507,0))</f>
        <v>388</v>
      </c>
      <c r="B439" s="246">
        <v>388</v>
      </c>
      <c r="C439" s="283" t="s">
        <v>4757</v>
      </c>
      <c r="D439" s="115">
        <f>I439+M439+Q439+U439+Y439+AC439+AG439+AK439+AO439+AW439+AS439</f>
        <v>6</v>
      </c>
      <c r="E439" s="115">
        <f>J439+N439+R439+V439+Z439+AD439+AH439+AL439+AP439+AX439+AT439</f>
        <v>10</v>
      </c>
      <c r="F439" s="119">
        <f>COUNTA(H439,L439,P439,T439,X439,AB439,AF439,AJ439,AN439,AV439,AR439)</f>
        <v>1</v>
      </c>
      <c r="G439" s="125"/>
      <c r="H439" s="5"/>
      <c r="I439" s="140"/>
      <c r="J439" s="126"/>
      <c r="K439" s="121"/>
      <c r="L439" s="5"/>
      <c r="M439" s="140"/>
      <c r="N439" s="130"/>
      <c r="O439" s="125"/>
      <c r="P439" s="5"/>
      <c r="Q439" s="140"/>
      <c r="R439" s="130"/>
      <c r="S439" s="125"/>
      <c r="T439" s="5"/>
      <c r="U439" s="140"/>
      <c r="V439" s="126"/>
      <c r="W439" s="136"/>
      <c r="X439" s="5"/>
      <c r="Y439" s="140"/>
      <c r="Z439" s="126"/>
      <c r="AA439" s="171"/>
      <c r="AB439" s="5"/>
      <c r="AC439" s="140"/>
      <c r="AD439" s="130"/>
      <c r="AE439" s="136"/>
      <c r="AF439" s="5"/>
      <c r="AG439" s="140"/>
      <c r="AH439" s="126"/>
      <c r="AI439" s="155"/>
      <c r="AJ439" s="123"/>
      <c r="AK439" s="139"/>
      <c r="AL439" s="124"/>
      <c r="AM439" s="155">
        <f>VLOOKUP(C439,'9'!$B$2:$H$1187,3,FALSE)</f>
        <v>4.0196759259259258E-2</v>
      </c>
      <c r="AN439" s="123">
        <f>VLOOKUP(C439,'9'!$B$2:$H$1187,4,FALSE)</f>
        <v>145</v>
      </c>
      <c r="AO439" s="139">
        <f>VLOOKUP(AN439,Баллы!$A$2:$B$101,2)+AP439/2</f>
        <v>6</v>
      </c>
      <c r="AP439" s="124">
        <f>VLOOKUP(C439,'9'!$B$2:$H$1187,6,FALSE)</f>
        <v>10</v>
      </c>
      <c r="AQ439" s="122"/>
      <c r="AR439" s="123"/>
      <c r="AS439" s="139"/>
      <c r="AT439" s="124"/>
      <c r="AU439" s="122"/>
      <c r="AV439" s="123"/>
      <c r="AW439" s="139"/>
      <c r="AX439" s="124"/>
    </row>
    <row r="440" spans="1:50" ht="14.4" customHeight="1">
      <c r="A440" s="73">
        <f>IF(D440=0," ",RANK(D440,$D$3:$D$507,0))</f>
        <v>388</v>
      </c>
      <c r="B440" s="246">
        <v>388</v>
      </c>
      <c r="C440" s="283" t="s">
        <v>5732</v>
      </c>
      <c r="D440" s="115">
        <f>I440+M440+Q440+U440+Y440+AC440+AG440+AK440+AO440+AW440+AS440</f>
        <v>6</v>
      </c>
      <c r="E440" s="115">
        <f>J440+N440+R440+V440+Z440+AD440+AH440+AL440+AP440+AX440+AT440</f>
        <v>10</v>
      </c>
      <c r="F440" s="119">
        <f>COUNTA(H440,L440,P440,T440,X440,AB440,AF440,AJ440,AN440,AV440,AR440)</f>
        <v>1</v>
      </c>
      <c r="G440" s="125"/>
      <c r="H440" s="5"/>
      <c r="I440" s="140"/>
      <c r="J440" s="126"/>
      <c r="K440" s="121"/>
      <c r="L440" s="5"/>
      <c r="M440" s="140"/>
      <c r="N440" s="130"/>
      <c r="O440" s="125"/>
      <c r="P440" s="5"/>
      <c r="Q440" s="140"/>
      <c r="R440" s="130"/>
      <c r="S440" s="125"/>
      <c r="T440" s="5"/>
      <c r="U440" s="140"/>
      <c r="V440" s="126"/>
      <c r="W440" s="136"/>
      <c r="X440" s="5"/>
      <c r="Y440" s="140"/>
      <c r="Z440" s="126"/>
      <c r="AA440" s="171"/>
      <c r="AB440" s="5"/>
      <c r="AC440" s="140"/>
      <c r="AD440" s="130"/>
      <c r="AE440" s="136"/>
      <c r="AF440" s="5"/>
      <c r="AG440" s="140"/>
      <c r="AH440" s="126"/>
      <c r="AI440" s="155"/>
      <c r="AJ440" s="123"/>
      <c r="AK440" s="139"/>
      <c r="AL440" s="124"/>
      <c r="AM440" s="155">
        <f>VLOOKUP(C440,'9'!$B$2:$H$1187,3,FALSE)</f>
        <v>4.0208333333333332E-2</v>
      </c>
      <c r="AN440" s="123">
        <f>VLOOKUP(C440,'9'!$B$2:$H$1187,4,FALSE)</f>
        <v>146</v>
      </c>
      <c r="AO440" s="139">
        <f>VLOOKUP(AN440,Баллы!$A$2:$B$101,2)+AP440/2</f>
        <v>6</v>
      </c>
      <c r="AP440" s="124">
        <f>VLOOKUP(C440,'9'!$B$2:$H$1187,6,FALSE)</f>
        <v>10</v>
      </c>
      <c r="AQ440" s="122"/>
      <c r="AR440" s="123"/>
      <c r="AS440" s="139"/>
      <c r="AT440" s="124"/>
      <c r="AU440" s="122"/>
      <c r="AV440" s="123"/>
      <c r="AW440" s="139"/>
      <c r="AX440" s="124"/>
    </row>
    <row r="441" spans="1:50" ht="14.4" customHeight="1">
      <c r="A441" s="73">
        <f>IF(D441=0," ",RANK(D441,$D$3:$D$507,0))</f>
        <v>388</v>
      </c>
      <c r="B441" s="246">
        <v>388</v>
      </c>
      <c r="C441" s="283" t="s">
        <v>4772</v>
      </c>
      <c r="D441" s="115">
        <f>I441+M441+Q441+U441+Y441+AC441+AG441+AK441+AO441+AW441+AS441</f>
        <v>6</v>
      </c>
      <c r="E441" s="115">
        <f>J441+N441+R441+V441+Z441+AD441+AH441+AL441+AP441+AX441+AT441</f>
        <v>10</v>
      </c>
      <c r="F441" s="119">
        <f>COUNTA(H441,L441,P441,T441,X441,AB441,AF441,AJ441,AN441,AV441,AR441)</f>
        <v>1</v>
      </c>
      <c r="G441" s="125"/>
      <c r="H441" s="5"/>
      <c r="I441" s="140"/>
      <c r="J441" s="126"/>
      <c r="K441" s="121"/>
      <c r="L441" s="5"/>
      <c r="M441" s="140"/>
      <c r="N441" s="130"/>
      <c r="O441" s="125"/>
      <c r="P441" s="5"/>
      <c r="Q441" s="140"/>
      <c r="R441" s="130"/>
      <c r="S441" s="125"/>
      <c r="T441" s="5"/>
      <c r="U441" s="140"/>
      <c r="V441" s="126"/>
      <c r="W441" s="136"/>
      <c r="X441" s="5"/>
      <c r="Y441" s="140"/>
      <c r="Z441" s="126"/>
      <c r="AA441" s="171"/>
      <c r="AB441" s="5"/>
      <c r="AC441" s="140"/>
      <c r="AD441" s="130"/>
      <c r="AE441" s="136"/>
      <c r="AF441" s="5"/>
      <c r="AG441" s="140"/>
      <c r="AH441" s="126"/>
      <c r="AI441" s="155"/>
      <c r="AJ441" s="123"/>
      <c r="AK441" s="139"/>
      <c r="AL441" s="124"/>
      <c r="AM441" s="155">
        <f>VLOOKUP(C441,'9'!$B$2:$H$1187,3,FALSE)</f>
        <v>4.0833333333333333E-2</v>
      </c>
      <c r="AN441" s="123">
        <f>VLOOKUP(C441,'9'!$B$2:$H$1187,4,FALSE)</f>
        <v>154</v>
      </c>
      <c r="AO441" s="139">
        <f>VLOOKUP(AN441,Баллы!$A$2:$B$101,2)+AP441/2</f>
        <v>6</v>
      </c>
      <c r="AP441" s="124">
        <f>VLOOKUP(C441,'9'!$B$2:$H$1187,6,FALSE)</f>
        <v>10</v>
      </c>
      <c r="AQ441" s="122"/>
      <c r="AR441" s="123"/>
      <c r="AS441" s="139"/>
      <c r="AT441" s="124"/>
      <c r="AU441" s="122"/>
      <c r="AV441" s="123"/>
      <c r="AW441" s="139"/>
      <c r="AX441" s="124"/>
    </row>
    <row r="442" spans="1:50" ht="14.4" customHeight="1">
      <c r="A442" s="73">
        <f>IF(D442=0," ",RANK(D442,$D$3:$D$507,0))</f>
        <v>388</v>
      </c>
      <c r="B442" s="246">
        <v>388</v>
      </c>
      <c r="C442" s="283" t="s">
        <v>4777</v>
      </c>
      <c r="D442" s="115">
        <f>I442+M442+Q442+U442+Y442+AC442+AG442+AK442+AO442+AW442+AS442</f>
        <v>6</v>
      </c>
      <c r="E442" s="115">
        <f>J442+N442+R442+V442+Z442+AD442+AH442+AL442+AP442+AX442+AT442</f>
        <v>10</v>
      </c>
      <c r="F442" s="119">
        <f>COUNTA(H442,L442,P442,T442,X442,AB442,AF442,AJ442,AN442,AV442,AR442)</f>
        <v>1</v>
      </c>
      <c r="G442" s="125"/>
      <c r="H442" s="5"/>
      <c r="I442" s="140"/>
      <c r="J442" s="126"/>
      <c r="K442" s="121"/>
      <c r="L442" s="5"/>
      <c r="M442" s="140"/>
      <c r="N442" s="130"/>
      <c r="O442" s="125"/>
      <c r="P442" s="5"/>
      <c r="Q442" s="140"/>
      <c r="R442" s="130"/>
      <c r="S442" s="125"/>
      <c r="T442" s="5"/>
      <c r="U442" s="140"/>
      <c r="V442" s="126"/>
      <c r="W442" s="136"/>
      <c r="X442" s="5"/>
      <c r="Y442" s="140"/>
      <c r="Z442" s="126"/>
      <c r="AA442" s="171"/>
      <c r="AB442" s="5"/>
      <c r="AC442" s="140"/>
      <c r="AD442" s="130"/>
      <c r="AE442" s="136"/>
      <c r="AF442" s="5"/>
      <c r="AG442" s="140"/>
      <c r="AH442" s="126"/>
      <c r="AI442" s="155"/>
      <c r="AJ442" s="123"/>
      <c r="AK442" s="139"/>
      <c r="AL442" s="124"/>
      <c r="AM442" s="155">
        <f>VLOOKUP(C442,'9'!$B$2:$H$1187,3,FALSE)</f>
        <v>4.1331018518518517E-2</v>
      </c>
      <c r="AN442" s="123">
        <f>VLOOKUP(C442,'9'!$B$2:$H$1187,4,FALSE)</f>
        <v>157</v>
      </c>
      <c r="AO442" s="139">
        <f>VLOOKUP(AN442,Баллы!$A$2:$B$101,2)+AP442/2</f>
        <v>6</v>
      </c>
      <c r="AP442" s="124">
        <f>VLOOKUP(C442,'9'!$B$2:$H$1187,6,FALSE)</f>
        <v>10</v>
      </c>
      <c r="AQ442" s="122"/>
      <c r="AR442" s="123"/>
      <c r="AS442" s="139"/>
      <c r="AT442" s="124"/>
      <c r="AU442" s="122"/>
      <c r="AV442" s="123"/>
      <c r="AW442" s="139"/>
      <c r="AX442" s="124"/>
    </row>
    <row r="443" spans="1:50" ht="14.4" customHeight="1">
      <c r="A443" s="73">
        <f>IF(D443=0," ",RANK(D443,$D$3:$D$507,0))</f>
        <v>388</v>
      </c>
      <c r="B443" s="246">
        <v>388</v>
      </c>
      <c r="C443" s="283" t="s">
        <v>4786</v>
      </c>
      <c r="D443" s="115">
        <f>I443+M443+Q443+U443+Y443+AC443+AG443+AK443+AO443+AW443+AS443</f>
        <v>6</v>
      </c>
      <c r="E443" s="115">
        <f>J443+N443+R443+V443+Z443+AD443+AH443+AL443+AP443+AX443+AT443</f>
        <v>10</v>
      </c>
      <c r="F443" s="119">
        <f>COUNTA(H443,L443,P443,T443,X443,AB443,AF443,AJ443,AN443,AV443,AR443)</f>
        <v>1</v>
      </c>
      <c r="G443" s="125"/>
      <c r="H443" s="5"/>
      <c r="I443" s="140"/>
      <c r="J443" s="126"/>
      <c r="K443" s="121"/>
      <c r="L443" s="5"/>
      <c r="M443" s="140"/>
      <c r="N443" s="130"/>
      <c r="O443" s="125"/>
      <c r="P443" s="5"/>
      <c r="Q443" s="140"/>
      <c r="R443" s="130"/>
      <c r="S443" s="125"/>
      <c r="T443" s="5"/>
      <c r="U443" s="140"/>
      <c r="V443" s="126"/>
      <c r="W443" s="136"/>
      <c r="X443" s="5"/>
      <c r="Y443" s="140"/>
      <c r="Z443" s="126"/>
      <c r="AA443" s="171"/>
      <c r="AB443" s="5"/>
      <c r="AC443" s="140"/>
      <c r="AD443" s="130"/>
      <c r="AE443" s="136"/>
      <c r="AF443" s="5"/>
      <c r="AG443" s="140"/>
      <c r="AH443" s="126"/>
      <c r="AI443" s="155"/>
      <c r="AJ443" s="123"/>
      <c r="AK443" s="139"/>
      <c r="AL443" s="124"/>
      <c r="AM443" s="155">
        <f>VLOOKUP(C443,'9'!$B$2:$H$1187,3,FALSE)</f>
        <v>4.2002314814814812E-2</v>
      </c>
      <c r="AN443" s="123">
        <f>VLOOKUP(C443,'9'!$B$2:$H$1187,4,FALSE)</f>
        <v>162</v>
      </c>
      <c r="AO443" s="139">
        <f>VLOOKUP(AN443,Баллы!$A$2:$B$101,2)+AP443/2</f>
        <v>6</v>
      </c>
      <c r="AP443" s="124">
        <f>VLOOKUP(C443,'9'!$B$2:$H$1187,6,FALSE)</f>
        <v>10</v>
      </c>
      <c r="AQ443" s="122"/>
      <c r="AR443" s="123"/>
      <c r="AS443" s="139"/>
      <c r="AT443" s="124"/>
      <c r="AU443" s="122"/>
      <c r="AV443" s="123"/>
      <c r="AW443" s="139"/>
      <c r="AX443" s="124"/>
    </row>
    <row r="444" spans="1:50" ht="14.4" customHeight="1">
      <c r="A444" s="73">
        <f>IF(D444=0," ",RANK(D444,$D$3:$D$507,0))</f>
        <v>388</v>
      </c>
      <c r="B444" s="246">
        <v>388</v>
      </c>
      <c r="C444" s="283" t="s">
        <v>4788</v>
      </c>
      <c r="D444" s="115">
        <f>I444+M444+Q444+U444+Y444+AC444+AG444+AK444+AO444+AW444+AS444</f>
        <v>6</v>
      </c>
      <c r="E444" s="115">
        <f>J444+N444+R444+V444+Z444+AD444+AH444+AL444+AP444+AX444+AT444</f>
        <v>10</v>
      </c>
      <c r="F444" s="119">
        <f>COUNTA(H444,L444,P444,T444,X444,AB444,AF444,AJ444,AN444,AV444,AR444)</f>
        <v>1</v>
      </c>
      <c r="G444" s="125"/>
      <c r="H444" s="5"/>
      <c r="I444" s="140"/>
      <c r="J444" s="126"/>
      <c r="K444" s="121"/>
      <c r="L444" s="5"/>
      <c r="M444" s="140"/>
      <c r="N444" s="130"/>
      <c r="O444" s="125"/>
      <c r="P444" s="5"/>
      <c r="Q444" s="140"/>
      <c r="R444" s="130"/>
      <c r="S444" s="125"/>
      <c r="T444" s="5"/>
      <c r="U444" s="140"/>
      <c r="V444" s="126"/>
      <c r="W444" s="136"/>
      <c r="X444" s="5"/>
      <c r="Y444" s="140"/>
      <c r="Z444" s="126"/>
      <c r="AA444" s="171"/>
      <c r="AB444" s="5"/>
      <c r="AC444" s="140"/>
      <c r="AD444" s="130"/>
      <c r="AE444" s="136"/>
      <c r="AF444" s="5"/>
      <c r="AG444" s="140"/>
      <c r="AH444" s="126"/>
      <c r="AI444" s="155"/>
      <c r="AJ444" s="123"/>
      <c r="AK444" s="139"/>
      <c r="AL444" s="124"/>
      <c r="AM444" s="155">
        <f>VLOOKUP(C444,'9'!$B$2:$H$1187,3,FALSE)</f>
        <v>4.1712962962962966E-2</v>
      </c>
      <c r="AN444" s="123">
        <f>VLOOKUP(C444,'9'!$B$2:$H$1187,4,FALSE)</f>
        <v>163</v>
      </c>
      <c r="AO444" s="139">
        <f>VLOOKUP(AN444,Баллы!$A$2:$B$101,2)+AP444/2</f>
        <v>6</v>
      </c>
      <c r="AP444" s="124">
        <f>VLOOKUP(C444,'9'!$B$2:$H$1187,6,FALSE)</f>
        <v>10</v>
      </c>
      <c r="AQ444" s="122"/>
      <c r="AR444" s="123"/>
      <c r="AS444" s="139"/>
      <c r="AT444" s="124"/>
      <c r="AU444" s="122"/>
      <c r="AV444" s="123"/>
      <c r="AW444" s="139"/>
      <c r="AX444" s="124"/>
    </row>
    <row r="445" spans="1:50" ht="14.4" customHeight="1">
      <c r="A445" s="73">
        <f>IF(D445=0," ",RANK(D445,$D$3:$D$507,0))</f>
        <v>388</v>
      </c>
      <c r="B445" s="246">
        <v>388</v>
      </c>
      <c r="C445" s="283" t="s">
        <v>4793</v>
      </c>
      <c r="D445" s="115">
        <f>I445+M445+Q445+U445+Y445+AC445+AG445+AK445+AO445+AW445+AS445</f>
        <v>6</v>
      </c>
      <c r="E445" s="115">
        <f>J445+N445+R445+V445+Z445+AD445+AH445+AL445+AP445+AX445+AT445</f>
        <v>10</v>
      </c>
      <c r="F445" s="119">
        <f>COUNTA(H445,L445,P445,T445,X445,AB445,AF445,AJ445,AN445,AV445,AR445)</f>
        <v>1</v>
      </c>
      <c r="G445" s="125"/>
      <c r="H445" s="5"/>
      <c r="I445" s="140"/>
      <c r="J445" s="126"/>
      <c r="K445" s="121"/>
      <c r="L445" s="5"/>
      <c r="M445" s="140"/>
      <c r="N445" s="130"/>
      <c r="O445" s="125"/>
      <c r="P445" s="5"/>
      <c r="Q445" s="140"/>
      <c r="R445" s="130"/>
      <c r="S445" s="125"/>
      <c r="T445" s="5"/>
      <c r="U445" s="140"/>
      <c r="V445" s="126"/>
      <c r="W445" s="136"/>
      <c r="X445" s="5"/>
      <c r="Y445" s="140"/>
      <c r="Z445" s="126"/>
      <c r="AA445" s="171"/>
      <c r="AB445" s="5"/>
      <c r="AC445" s="140"/>
      <c r="AD445" s="130"/>
      <c r="AE445" s="136"/>
      <c r="AF445" s="5"/>
      <c r="AG445" s="140"/>
      <c r="AH445" s="126"/>
      <c r="AI445" s="155"/>
      <c r="AJ445" s="123"/>
      <c r="AK445" s="139"/>
      <c r="AL445" s="124"/>
      <c r="AM445" s="155">
        <f>VLOOKUP(C445,'9'!$B$2:$H$1187,3,FALSE)</f>
        <v>4.1203703703703701E-2</v>
      </c>
      <c r="AN445" s="123">
        <f>VLOOKUP(C445,'9'!$B$2:$H$1187,4,FALSE)</f>
        <v>167</v>
      </c>
      <c r="AO445" s="139">
        <f>VLOOKUP(AN445,Баллы!$A$2:$B$101,2)+AP445/2</f>
        <v>6</v>
      </c>
      <c r="AP445" s="124">
        <f>VLOOKUP(C445,'9'!$B$2:$H$1187,6,FALSE)</f>
        <v>10</v>
      </c>
      <c r="AQ445" s="122"/>
      <c r="AR445" s="123"/>
      <c r="AS445" s="139"/>
      <c r="AT445" s="124"/>
      <c r="AU445" s="122"/>
      <c r="AV445" s="123"/>
      <c r="AW445" s="139"/>
      <c r="AX445" s="124"/>
    </row>
    <row r="446" spans="1:50" ht="14.4" customHeight="1">
      <c r="A446" s="73">
        <f>IF(D446=0," ",RANK(D446,$D$3:$D$507,0))</f>
        <v>388</v>
      </c>
      <c r="B446" s="246">
        <v>388</v>
      </c>
      <c r="C446" s="283" t="s">
        <v>5686</v>
      </c>
      <c r="D446" s="115">
        <f>I446+M446+Q446+U446+Y446+AC446+AG446+AK446+AO446+AW446+AS446</f>
        <v>6</v>
      </c>
      <c r="E446" s="115">
        <f>J446+N446+R446+V446+Z446+AD446+AH446+AL446+AP446+AX446+AT446</f>
        <v>10</v>
      </c>
      <c r="F446" s="119">
        <f>COUNTA(H446,L446,P446,T446,X446,AB446,AF446,AJ446,AN446,AV446,AR446)</f>
        <v>1</v>
      </c>
      <c r="G446" s="125"/>
      <c r="H446" s="5"/>
      <c r="I446" s="140"/>
      <c r="J446" s="126"/>
      <c r="K446" s="121"/>
      <c r="L446" s="5"/>
      <c r="M446" s="140"/>
      <c r="N446" s="130"/>
      <c r="O446" s="125"/>
      <c r="P446" s="5"/>
      <c r="Q446" s="140"/>
      <c r="R446" s="130"/>
      <c r="S446" s="125"/>
      <c r="T446" s="5"/>
      <c r="U446" s="140"/>
      <c r="V446" s="126"/>
      <c r="W446" s="136"/>
      <c r="X446" s="5"/>
      <c r="Y446" s="140"/>
      <c r="Z446" s="126"/>
      <c r="AA446" s="171"/>
      <c r="AB446" s="5"/>
      <c r="AC446" s="140"/>
      <c r="AD446" s="130"/>
      <c r="AE446" s="136"/>
      <c r="AF446" s="5"/>
      <c r="AG446" s="140"/>
      <c r="AH446" s="126"/>
      <c r="AI446" s="155"/>
      <c r="AJ446" s="123"/>
      <c r="AK446" s="139"/>
      <c r="AL446" s="124"/>
      <c r="AM446" s="155">
        <f>VLOOKUP(C446,'9'!$B$2:$H$1187,3,FALSE)</f>
        <v>4.2881944444444445E-2</v>
      </c>
      <c r="AN446" s="123">
        <f>VLOOKUP(C446,'9'!$B$2:$H$1187,4,FALSE)</f>
        <v>170</v>
      </c>
      <c r="AO446" s="139">
        <f>VLOOKUP(AN446,Баллы!$A$2:$B$101,2)+AP446/2</f>
        <v>6</v>
      </c>
      <c r="AP446" s="124">
        <f>VLOOKUP(C446,'9'!$B$2:$H$1187,6,FALSE)</f>
        <v>10</v>
      </c>
      <c r="AQ446" s="122"/>
      <c r="AR446" s="123"/>
      <c r="AS446" s="139"/>
      <c r="AT446" s="124"/>
      <c r="AU446" s="122"/>
      <c r="AV446" s="123"/>
      <c r="AW446" s="139"/>
      <c r="AX446" s="124"/>
    </row>
    <row r="447" spans="1:50" ht="14.4" customHeight="1">
      <c r="A447" s="73">
        <f>IF(D447=0," ",RANK(D447,$D$3:$D$507,0))</f>
        <v>388</v>
      </c>
      <c r="B447" s="246">
        <v>388</v>
      </c>
      <c r="C447" s="283" t="s">
        <v>4803</v>
      </c>
      <c r="D447" s="115">
        <f>I447+M447+Q447+U447+Y447+AC447+AG447+AK447+AO447+AW447+AS447</f>
        <v>6</v>
      </c>
      <c r="E447" s="115">
        <f>J447+N447+R447+V447+Z447+AD447+AH447+AL447+AP447+AX447+AT447</f>
        <v>10</v>
      </c>
      <c r="F447" s="119">
        <f>COUNTA(H447,L447,P447,T447,X447,AB447,AF447,AJ447,AN447,AV447,AR447)</f>
        <v>1</v>
      </c>
      <c r="G447" s="125"/>
      <c r="H447" s="5"/>
      <c r="I447" s="140"/>
      <c r="J447" s="126"/>
      <c r="K447" s="121"/>
      <c r="L447" s="5"/>
      <c r="M447" s="140"/>
      <c r="N447" s="130"/>
      <c r="O447" s="125"/>
      <c r="P447" s="5"/>
      <c r="Q447" s="140"/>
      <c r="R447" s="130"/>
      <c r="S447" s="125"/>
      <c r="T447" s="5"/>
      <c r="U447" s="140"/>
      <c r="V447" s="126"/>
      <c r="W447" s="136"/>
      <c r="X447" s="5"/>
      <c r="Y447" s="140"/>
      <c r="Z447" s="126"/>
      <c r="AA447" s="171"/>
      <c r="AB447" s="5"/>
      <c r="AC447" s="140"/>
      <c r="AD447" s="130"/>
      <c r="AE447" s="136"/>
      <c r="AF447" s="5"/>
      <c r="AG447" s="140"/>
      <c r="AH447" s="126"/>
      <c r="AI447" s="155"/>
      <c r="AJ447" s="123"/>
      <c r="AK447" s="139"/>
      <c r="AL447" s="124"/>
      <c r="AM447" s="155">
        <f>VLOOKUP(C447,'9'!$B$2:$H$1187,3,FALSE)</f>
        <v>4.2326388888888886E-2</v>
      </c>
      <c r="AN447" s="123">
        <f>VLOOKUP(C447,'9'!$B$2:$H$1187,4,FALSE)</f>
        <v>173</v>
      </c>
      <c r="AO447" s="139">
        <f>VLOOKUP(AN447,Баллы!$A$2:$B$101,2)+AP447/2</f>
        <v>6</v>
      </c>
      <c r="AP447" s="124">
        <f>VLOOKUP(C447,'9'!$B$2:$H$1187,6,FALSE)</f>
        <v>10</v>
      </c>
      <c r="AQ447" s="122"/>
      <c r="AR447" s="123"/>
      <c r="AS447" s="139"/>
      <c r="AT447" s="124"/>
      <c r="AU447" s="122"/>
      <c r="AV447" s="123"/>
      <c r="AW447" s="139"/>
      <c r="AX447" s="124"/>
    </row>
    <row r="448" spans="1:50" ht="14.4" customHeight="1">
      <c r="A448" s="73">
        <f>IF(D448=0," ",RANK(D448,$D$3:$D$507,0))</f>
        <v>388</v>
      </c>
      <c r="B448" s="246">
        <v>388</v>
      </c>
      <c r="C448" s="283" t="s">
        <v>4839</v>
      </c>
      <c r="D448" s="115">
        <f>I448+M448+Q448+U448+Y448+AC448+AG448+AK448+AO448+AW448+AS448</f>
        <v>6</v>
      </c>
      <c r="E448" s="115">
        <f>J448+N448+R448+V448+Z448+AD448+AH448+AL448+AP448+AX448+AT448</f>
        <v>10</v>
      </c>
      <c r="F448" s="119">
        <f>COUNTA(H448,L448,P448,T448,X448,AB448,AF448,AJ448,AN448,AV448,AR448)</f>
        <v>1</v>
      </c>
      <c r="G448" s="125"/>
      <c r="H448" s="5"/>
      <c r="I448" s="140"/>
      <c r="J448" s="126"/>
      <c r="K448" s="121"/>
      <c r="L448" s="5"/>
      <c r="M448" s="140"/>
      <c r="N448" s="130"/>
      <c r="O448" s="125"/>
      <c r="P448" s="5"/>
      <c r="Q448" s="140"/>
      <c r="R448" s="130"/>
      <c r="S448" s="125"/>
      <c r="T448" s="5"/>
      <c r="U448" s="140"/>
      <c r="V448" s="126"/>
      <c r="W448" s="136"/>
      <c r="X448" s="5"/>
      <c r="Y448" s="140"/>
      <c r="Z448" s="126"/>
      <c r="AA448" s="171"/>
      <c r="AB448" s="5"/>
      <c r="AC448" s="140"/>
      <c r="AD448" s="130"/>
      <c r="AE448" s="136"/>
      <c r="AF448" s="5"/>
      <c r="AG448" s="140"/>
      <c r="AH448" s="126"/>
      <c r="AI448" s="155"/>
      <c r="AJ448" s="123"/>
      <c r="AK448" s="139"/>
      <c r="AL448" s="124"/>
      <c r="AM448" s="155">
        <f>VLOOKUP(C448,'9'!$B$2:$H$1187,3,FALSE)</f>
        <v>4.296296296296296E-2</v>
      </c>
      <c r="AN448" s="123">
        <f>VLOOKUP(C448,'9'!$B$2:$H$1187,4,FALSE)</f>
        <v>197</v>
      </c>
      <c r="AO448" s="139">
        <f>VLOOKUP(AN448,Баллы!$A$2:$B$101,2)+AP448/2</f>
        <v>6</v>
      </c>
      <c r="AP448" s="124">
        <f>VLOOKUP(C448,'9'!$B$2:$H$1187,6,FALSE)</f>
        <v>10</v>
      </c>
      <c r="AQ448" s="122"/>
      <c r="AR448" s="123"/>
      <c r="AS448" s="139"/>
      <c r="AT448" s="124"/>
      <c r="AU448" s="122"/>
      <c r="AV448" s="123"/>
      <c r="AW448" s="139"/>
      <c r="AX448" s="124"/>
    </row>
    <row r="449" spans="1:50" ht="14.4" customHeight="1">
      <c r="A449" s="73">
        <f>IF(D449=0," ",RANK(D449,$D$3:$D$507,0))</f>
        <v>388</v>
      </c>
      <c r="B449" s="246">
        <v>388</v>
      </c>
      <c r="C449" s="283" t="s">
        <v>4843</v>
      </c>
      <c r="D449" s="115">
        <f>I449+M449+Q449+U449+Y449+AC449+AG449+AK449+AO449+AW449+AS449</f>
        <v>6</v>
      </c>
      <c r="E449" s="115">
        <f>J449+N449+R449+V449+Z449+AD449+AH449+AL449+AP449+AX449+AT449</f>
        <v>10</v>
      </c>
      <c r="F449" s="119">
        <f>COUNTA(H449,L449,P449,T449,X449,AB449,AF449,AJ449,AN449,AV449,AR449)</f>
        <v>1</v>
      </c>
      <c r="G449" s="125"/>
      <c r="H449" s="5"/>
      <c r="I449" s="140"/>
      <c r="J449" s="126"/>
      <c r="K449" s="121"/>
      <c r="L449" s="5"/>
      <c r="M449" s="140"/>
      <c r="N449" s="130"/>
      <c r="O449" s="125"/>
      <c r="P449" s="5"/>
      <c r="Q449" s="140"/>
      <c r="R449" s="130"/>
      <c r="S449" s="125"/>
      <c r="T449" s="5"/>
      <c r="U449" s="140"/>
      <c r="V449" s="126"/>
      <c r="W449" s="136"/>
      <c r="X449" s="5"/>
      <c r="Y449" s="140"/>
      <c r="Z449" s="126"/>
      <c r="AA449" s="171"/>
      <c r="AB449" s="5"/>
      <c r="AC449" s="140"/>
      <c r="AD449" s="130"/>
      <c r="AE449" s="136"/>
      <c r="AF449" s="5"/>
      <c r="AG449" s="140"/>
      <c r="AH449" s="126"/>
      <c r="AI449" s="155"/>
      <c r="AJ449" s="123"/>
      <c r="AK449" s="139"/>
      <c r="AL449" s="124"/>
      <c r="AM449" s="155">
        <f>VLOOKUP(C449,'9'!$B$2:$H$1187,3,FALSE)</f>
        <v>4.3541666666666666E-2</v>
      </c>
      <c r="AN449" s="123">
        <f>VLOOKUP(C449,'9'!$B$2:$H$1187,4,FALSE)</f>
        <v>202</v>
      </c>
      <c r="AO449" s="139">
        <f>VLOOKUP(AN449,Баллы!$A$2:$B$101,2)+AP449/2</f>
        <v>6</v>
      </c>
      <c r="AP449" s="124">
        <f>VLOOKUP(C449,'9'!$B$2:$H$1187,6,FALSE)</f>
        <v>10</v>
      </c>
      <c r="AQ449" s="122"/>
      <c r="AR449" s="123"/>
      <c r="AS449" s="139"/>
      <c r="AT449" s="124"/>
      <c r="AU449" s="122"/>
      <c r="AV449" s="123"/>
      <c r="AW449" s="139"/>
      <c r="AX449" s="124"/>
    </row>
    <row r="450" spans="1:50" ht="14.4" customHeight="1">
      <c r="A450" s="73">
        <f>IF(D450=0," ",RANK(D450,$D$3:$D$507,0))</f>
        <v>388</v>
      </c>
      <c r="B450" s="246">
        <v>388</v>
      </c>
      <c r="C450" s="283" t="s">
        <v>4847</v>
      </c>
      <c r="D450" s="115">
        <f>I450+M450+Q450+U450+Y450+AC450+AG450+AK450+AO450+AW450+AS450</f>
        <v>6</v>
      </c>
      <c r="E450" s="115">
        <f>J450+N450+R450+V450+Z450+AD450+AH450+AL450+AP450+AX450+AT450</f>
        <v>10</v>
      </c>
      <c r="F450" s="119">
        <f>COUNTA(H450,L450,P450,T450,X450,AB450,AF450,AJ450,AN450,AV450,AR450)</f>
        <v>1</v>
      </c>
      <c r="G450" s="125"/>
      <c r="H450" s="5"/>
      <c r="I450" s="140"/>
      <c r="J450" s="126"/>
      <c r="K450" s="121"/>
      <c r="L450" s="5"/>
      <c r="M450" s="140"/>
      <c r="N450" s="130"/>
      <c r="O450" s="125"/>
      <c r="P450" s="5"/>
      <c r="Q450" s="140"/>
      <c r="R450" s="130"/>
      <c r="S450" s="125"/>
      <c r="T450" s="5"/>
      <c r="U450" s="140"/>
      <c r="V450" s="126"/>
      <c r="W450" s="136"/>
      <c r="X450" s="5"/>
      <c r="Y450" s="140"/>
      <c r="Z450" s="126"/>
      <c r="AA450" s="171"/>
      <c r="AB450" s="5"/>
      <c r="AC450" s="140"/>
      <c r="AD450" s="130"/>
      <c r="AE450" s="136"/>
      <c r="AF450" s="5"/>
      <c r="AG450" s="140"/>
      <c r="AH450" s="126"/>
      <c r="AI450" s="155"/>
      <c r="AJ450" s="123"/>
      <c r="AK450" s="139"/>
      <c r="AL450" s="124"/>
      <c r="AM450" s="155">
        <f>VLOOKUP(C450,'9'!$B$2:$H$1187,3,FALSE)</f>
        <v>4.3634259259259262E-2</v>
      </c>
      <c r="AN450" s="123">
        <f>VLOOKUP(C450,'9'!$B$2:$H$1187,4,FALSE)</f>
        <v>207</v>
      </c>
      <c r="AO450" s="139">
        <f>VLOOKUP(AN450,Баллы!$A$2:$B$101,2)+AP450/2</f>
        <v>6</v>
      </c>
      <c r="AP450" s="124">
        <f>VLOOKUP(C450,'9'!$B$2:$H$1187,6,FALSE)</f>
        <v>10</v>
      </c>
      <c r="AQ450" s="122"/>
      <c r="AR450" s="123"/>
      <c r="AS450" s="139"/>
      <c r="AT450" s="124"/>
      <c r="AU450" s="122"/>
      <c r="AV450" s="123"/>
      <c r="AW450" s="139"/>
      <c r="AX450" s="124"/>
    </row>
    <row r="451" spans="1:50" ht="14.4" customHeight="1">
      <c r="A451" s="73">
        <f>IF(D451=0," ",RANK(D451,$D$3:$D$507,0))</f>
        <v>388</v>
      </c>
      <c r="B451" s="246">
        <v>388</v>
      </c>
      <c r="C451" s="283" t="s">
        <v>4849</v>
      </c>
      <c r="D451" s="115">
        <f>I451+M451+Q451+U451+Y451+AC451+AG451+AK451+AO451+AW451+AS451</f>
        <v>6</v>
      </c>
      <c r="E451" s="115">
        <f>J451+N451+R451+V451+Z451+AD451+AH451+AL451+AP451+AX451+AT451</f>
        <v>10</v>
      </c>
      <c r="F451" s="119">
        <f>COUNTA(H451,L451,P451,T451,X451,AB451,AF451,AJ451,AN451,AV451,AR451)</f>
        <v>1</v>
      </c>
      <c r="G451" s="125"/>
      <c r="H451" s="5"/>
      <c r="I451" s="140"/>
      <c r="J451" s="126"/>
      <c r="K451" s="121"/>
      <c r="L451" s="5"/>
      <c r="M451" s="140"/>
      <c r="N451" s="130"/>
      <c r="O451" s="125"/>
      <c r="P451" s="5"/>
      <c r="Q451" s="140"/>
      <c r="R451" s="130"/>
      <c r="S451" s="125"/>
      <c r="T451" s="5"/>
      <c r="U451" s="140"/>
      <c r="V451" s="126"/>
      <c r="W451" s="136"/>
      <c r="X451" s="5"/>
      <c r="Y451" s="140"/>
      <c r="Z451" s="126"/>
      <c r="AA451" s="171"/>
      <c r="AB451" s="5"/>
      <c r="AC451" s="140"/>
      <c r="AD451" s="130"/>
      <c r="AE451" s="136"/>
      <c r="AF451" s="5"/>
      <c r="AG451" s="140"/>
      <c r="AH451" s="126"/>
      <c r="AI451" s="155"/>
      <c r="AJ451" s="123"/>
      <c r="AK451" s="139"/>
      <c r="AL451" s="124"/>
      <c r="AM451" s="155">
        <f>VLOOKUP(C451,'9'!$B$2:$H$1187,3,FALSE)</f>
        <v>4.3680555555555556E-2</v>
      </c>
      <c r="AN451" s="123">
        <f>VLOOKUP(C451,'9'!$B$2:$H$1187,4,FALSE)</f>
        <v>209</v>
      </c>
      <c r="AO451" s="139">
        <f>VLOOKUP(AN451,Баллы!$A$2:$B$101,2)+AP451/2</f>
        <v>6</v>
      </c>
      <c r="AP451" s="124">
        <f>VLOOKUP(C451,'9'!$B$2:$H$1187,6,FALSE)</f>
        <v>10</v>
      </c>
      <c r="AQ451" s="122"/>
      <c r="AR451" s="123"/>
      <c r="AS451" s="139"/>
      <c r="AT451" s="124"/>
      <c r="AU451" s="122"/>
      <c r="AV451" s="123"/>
      <c r="AW451" s="139"/>
      <c r="AX451" s="124"/>
    </row>
    <row r="452" spans="1:50" ht="14.4" customHeight="1">
      <c r="A452" s="73">
        <f>IF(D452=0," ",RANK(D452,$D$3:$D$507,0))</f>
        <v>388</v>
      </c>
      <c r="B452" s="246">
        <v>388</v>
      </c>
      <c r="C452" s="283" t="s">
        <v>4850</v>
      </c>
      <c r="D452" s="115">
        <f>I452+M452+Q452+U452+Y452+AC452+AG452+AK452+AO452+AW452+AS452</f>
        <v>6</v>
      </c>
      <c r="E452" s="115">
        <f>J452+N452+R452+V452+Z452+AD452+AH452+AL452+AP452+AX452+AT452</f>
        <v>10</v>
      </c>
      <c r="F452" s="119">
        <f>COUNTA(H452,L452,P452,T452,X452,AB452,AF452,AJ452,AN452,AV452,AR452)</f>
        <v>1</v>
      </c>
      <c r="G452" s="125"/>
      <c r="H452" s="5"/>
      <c r="I452" s="140"/>
      <c r="J452" s="126"/>
      <c r="K452" s="121"/>
      <c r="L452" s="5"/>
      <c r="M452" s="140"/>
      <c r="N452" s="130"/>
      <c r="O452" s="125"/>
      <c r="P452" s="5"/>
      <c r="Q452" s="140"/>
      <c r="R452" s="130"/>
      <c r="S452" s="125"/>
      <c r="T452" s="5"/>
      <c r="U452" s="140"/>
      <c r="V452" s="126"/>
      <c r="W452" s="136"/>
      <c r="X452" s="5"/>
      <c r="Y452" s="140"/>
      <c r="Z452" s="126"/>
      <c r="AA452" s="171"/>
      <c r="AB452" s="5"/>
      <c r="AC452" s="140"/>
      <c r="AD452" s="130"/>
      <c r="AE452" s="136"/>
      <c r="AF452" s="5"/>
      <c r="AG452" s="140"/>
      <c r="AH452" s="126"/>
      <c r="AI452" s="155"/>
      <c r="AJ452" s="123"/>
      <c r="AK452" s="139"/>
      <c r="AL452" s="124"/>
      <c r="AM452" s="155">
        <f>VLOOKUP(C452,'9'!$B$2:$H$1187,3,FALSE)</f>
        <v>4.4062499999999998E-2</v>
      </c>
      <c r="AN452" s="123">
        <f>VLOOKUP(C452,'9'!$B$2:$H$1187,4,FALSE)</f>
        <v>211</v>
      </c>
      <c r="AO452" s="139">
        <f>VLOOKUP(AN452,Баллы!$A$2:$B$101,2)+AP452/2</f>
        <v>6</v>
      </c>
      <c r="AP452" s="124">
        <f>VLOOKUP(C452,'9'!$B$2:$H$1187,6,FALSE)</f>
        <v>10</v>
      </c>
      <c r="AQ452" s="122"/>
      <c r="AR452" s="123"/>
      <c r="AS452" s="139"/>
      <c r="AT452" s="124"/>
      <c r="AU452" s="122"/>
      <c r="AV452" s="123"/>
      <c r="AW452" s="139"/>
      <c r="AX452" s="124"/>
    </row>
    <row r="453" spans="1:50" ht="14.4" customHeight="1">
      <c r="A453" s="73">
        <f>IF(D453=0," ",RANK(D453,$D$3:$D$507,0))</f>
        <v>388</v>
      </c>
      <c r="B453" s="246">
        <v>388</v>
      </c>
      <c r="C453" s="283" t="s">
        <v>4857</v>
      </c>
      <c r="D453" s="115">
        <f>I453+M453+Q453+U453+Y453+AC453+AG453+AK453+AO453+AW453+AS453</f>
        <v>6</v>
      </c>
      <c r="E453" s="115">
        <f>J453+N453+R453+V453+Z453+AD453+AH453+AL453+AP453+AX453+AT453</f>
        <v>10</v>
      </c>
      <c r="F453" s="119">
        <f>COUNTA(H453,L453,P453,T453,X453,AB453,AF453,AJ453,AN453,AV453,AR453)</f>
        <v>1</v>
      </c>
      <c r="G453" s="125"/>
      <c r="H453" s="5"/>
      <c r="I453" s="140"/>
      <c r="J453" s="126"/>
      <c r="K453" s="121"/>
      <c r="L453" s="5"/>
      <c r="M453" s="140"/>
      <c r="N453" s="130"/>
      <c r="O453" s="125"/>
      <c r="P453" s="5"/>
      <c r="Q453" s="140"/>
      <c r="R453" s="130"/>
      <c r="S453" s="125"/>
      <c r="T453" s="5"/>
      <c r="U453" s="140"/>
      <c r="V453" s="126"/>
      <c r="W453" s="136"/>
      <c r="X453" s="5"/>
      <c r="Y453" s="140"/>
      <c r="Z453" s="126"/>
      <c r="AA453" s="171"/>
      <c r="AB453" s="5"/>
      <c r="AC453" s="140"/>
      <c r="AD453" s="130"/>
      <c r="AE453" s="136"/>
      <c r="AF453" s="5"/>
      <c r="AG453" s="140"/>
      <c r="AH453" s="126"/>
      <c r="AI453" s="155"/>
      <c r="AJ453" s="123"/>
      <c r="AK453" s="139"/>
      <c r="AL453" s="124"/>
      <c r="AM453" s="155">
        <f>VLOOKUP(C453,'9'!$B$2:$H$1187,3,FALSE)</f>
        <v>4.5740740740740742E-2</v>
      </c>
      <c r="AN453" s="123">
        <f>VLOOKUP(C453,'9'!$B$2:$H$1187,4,FALSE)</f>
        <v>219</v>
      </c>
      <c r="AO453" s="139">
        <f>VLOOKUP(AN453,Баллы!$A$2:$B$101,2)+AP453/2</f>
        <v>6</v>
      </c>
      <c r="AP453" s="124">
        <f>VLOOKUP(C453,'9'!$B$2:$H$1187,6,FALSE)</f>
        <v>10</v>
      </c>
      <c r="AQ453" s="122"/>
      <c r="AR453" s="123"/>
      <c r="AS453" s="139"/>
      <c r="AT453" s="124"/>
      <c r="AU453" s="122"/>
      <c r="AV453" s="123"/>
      <c r="AW453" s="139"/>
      <c r="AX453" s="124"/>
    </row>
    <row r="454" spans="1:50" ht="14.4" customHeight="1">
      <c r="A454" s="73">
        <f>IF(D454=0," ",RANK(D454,$D$3:$D$507,0))</f>
        <v>388</v>
      </c>
      <c r="B454" s="246">
        <v>388</v>
      </c>
      <c r="C454" s="283" t="s">
        <v>4858</v>
      </c>
      <c r="D454" s="115">
        <f>I454+M454+Q454+U454+Y454+AC454+AG454+AK454+AO454+AW454+AS454</f>
        <v>6</v>
      </c>
      <c r="E454" s="115">
        <f>J454+N454+R454+V454+Z454+AD454+AH454+AL454+AP454+AX454+AT454</f>
        <v>10</v>
      </c>
      <c r="F454" s="119">
        <f>COUNTA(H454,L454,P454,T454,X454,AB454,AF454,AJ454,AN454,AV454,AR454)</f>
        <v>1</v>
      </c>
      <c r="G454" s="125"/>
      <c r="H454" s="5"/>
      <c r="I454" s="140"/>
      <c r="J454" s="126"/>
      <c r="K454" s="121"/>
      <c r="L454" s="5"/>
      <c r="M454" s="140"/>
      <c r="N454" s="130"/>
      <c r="O454" s="125"/>
      <c r="P454" s="5"/>
      <c r="Q454" s="140"/>
      <c r="R454" s="130"/>
      <c r="S454" s="125"/>
      <c r="T454" s="5"/>
      <c r="U454" s="140"/>
      <c r="V454" s="126"/>
      <c r="W454" s="136"/>
      <c r="X454" s="5"/>
      <c r="Y454" s="140"/>
      <c r="Z454" s="126"/>
      <c r="AA454" s="171"/>
      <c r="AB454" s="5"/>
      <c r="AC454" s="140"/>
      <c r="AD454" s="130"/>
      <c r="AE454" s="136"/>
      <c r="AF454" s="5"/>
      <c r="AG454" s="140"/>
      <c r="AH454" s="126"/>
      <c r="AI454" s="155"/>
      <c r="AJ454" s="123"/>
      <c r="AK454" s="139"/>
      <c r="AL454" s="124"/>
      <c r="AM454" s="155">
        <f>VLOOKUP(C454,'9'!$B$2:$H$1187,3,FALSE)</f>
        <v>4.4999999999999998E-2</v>
      </c>
      <c r="AN454" s="123">
        <f>VLOOKUP(C454,'9'!$B$2:$H$1187,4,FALSE)</f>
        <v>220</v>
      </c>
      <c r="AO454" s="139">
        <f>VLOOKUP(AN454,Баллы!$A$2:$B$101,2)+AP454/2</f>
        <v>6</v>
      </c>
      <c r="AP454" s="124">
        <f>VLOOKUP(C454,'9'!$B$2:$H$1187,6,FALSE)</f>
        <v>10</v>
      </c>
      <c r="AQ454" s="122"/>
      <c r="AR454" s="123"/>
      <c r="AS454" s="139"/>
      <c r="AT454" s="124"/>
      <c r="AU454" s="122"/>
      <c r="AV454" s="123"/>
      <c r="AW454" s="139"/>
      <c r="AX454" s="124"/>
    </row>
    <row r="455" spans="1:50" ht="14.4" customHeight="1">
      <c r="A455" s="73">
        <f>IF(D455=0," ",RANK(D455,$D$3:$D$507,0))</f>
        <v>388</v>
      </c>
      <c r="B455" s="246">
        <v>388</v>
      </c>
      <c r="C455" s="283" t="s">
        <v>4862</v>
      </c>
      <c r="D455" s="115">
        <f>I455+M455+Q455+U455+Y455+AC455+AG455+AK455+AO455+AW455+AS455</f>
        <v>6</v>
      </c>
      <c r="E455" s="115">
        <f>J455+N455+R455+V455+Z455+AD455+AH455+AL455+AP455+AX455+AT455</f>
        <v>10</v>
      </c>
      <c r="F455" s="119">
        <f>COUNTA(H455,L455,P455,T455,X455,AB455,AF455,AJ455,AN455,AV455,AR455)</f>
        <v>1</v>
      </c>
      <c r="G455" s="125"/>
      <c r="H455" s="5"/>
      <c r="I455" s="140"/>
      <c r="J455" s="126"/>
      <c r="K455" s="121"/>
      <c r="L455" s="5"/>
      <c r="M455" s="140"/>
      <c r="N455" s="130"/>
      <c r="O455" s="125"/>
      <c r="P455" s="5"/>
      <c r="Q455" s="140"/>
      <c r="R455" s="130"/>
      <c r="S455" s="125"/>
      <c r="T455" s="5"/>
      <c r="U455" s="140"/>
      <c r="V455" s="126"/>
      <c r="W455" s="136"/>
      <c r="X455" s="5"/>
      <c r="Y455" s="140"/>
      <c r="Z455" s="126"/>
      <c r="AA455" s="171"/>
      <c r="AB455" s="5"/>
      <c r="AC455" s="140"/>
      <c r="AD455" s="130"/>
      <c r="AE455" s="136"/>
      <c r="AF455" s="5"/>
      <c r="AG455" s="140"/>
      <c r="AH455" s="126"/>
      <c r="AI455" s="155"/>
      <c r="AJ455" s="123"/>
      <c r="AK455" s="139"/>
      <c r="AL455" s="124"/>
      <c r="AM455" s="155">
        <f>VLOOKUP(C455,'9'!$B$2:$H$1187,3,FALSE)</f>
        <v>4.5474537037037036E-2</v>
      </c>
      <c r="AN455" s="123">
        <f>VLOOKUP(C455,'9'!$B$2:$H$1187,4,FALSE)</f>
        <v>226</v>
      </c>
      <c r="AO455" s="139">
        <f>VLOOKUP(AN455,Баллы!$A$2:$B$101,2)+AP455/2</f>
        <v>6</v>
      </c>
      <c r="AP455" s="124">
        <f>VLOOKUP(C455,'9'!$B$2:$H$1187,6,FALSE)</f>
        <v>10</v>
      </c>
      <c r="AQ455" s="122"/>
      <c r="AR455" s="123"/>
      <c r="AS455" s="139"/>
      <c r="AT455" s="124"/>
      <c r="AU455" s="122"/>
      <c r="AV455" s="123"/>
      <c r="AW455" s="139"/>
      <c r="AX455" s="124"/>
    </row>
    <row r="456" spans="1:50" ht="14.4" customHeight="1">
      <c r="A456" s="73">
        <f>IF(D456=0," ",RANK(D456,$D$3:$D$507,0))</f>
        <v>388</v>
      </c>
      <c r="B456" s="246">
        <v>388</v>
      </c>
      <c r="C456" s="283" t="s">
        <v>4870</v>
      </c>
      <c r="D456" s="115">
        <f>I456+M456+Q456+U456+Y456+AC456+AG456+AK456+AO456+AW456+AS456</f>
        <v>6</v>
      </c>
      <c r="E456" s="115">
        <f>J456+N456+R456+V456+Z456+AD456+AH456+AL456+AP456+AX456+AT456</f>
        <v>10</v>
      </c>
      <c r="F456" s="119">
        <f>COUNTA(H456,L456,P456,T456,X456,AB456,AF456,AJ456,AN456,AV456,AR456)</f>
        <v>1</v>
      </c>
      <c r="G456" s="125"/>
      <c r="H456" s="5"/>
      <c r="I456" s="140"/>
      <c r="J456" s="126"/>
      <c r="K456" s="121"/>
      <c r="L456" s="5"/>
      <c r="M456" s="140"/>
      <c r="N456" s="130"/>
      <c r="O456" s="125"/>
      <c r="P456" s="5"/>
      <c r="Q456" s="140"/>
      <c r="R456" s="130"/>
      <c r="S456" s="125"/>
      <c r="T456" s="5"/>
      <c r="U456" s="140"/>
      <c r="V456" s="126"/>
      <c r="W456" s="136"/>
      <c r="X456" s="5"/>
      <c r="Y456" s="140"/>
      <c r="Z456" s="126"/>
      <c r="AA456" s="171"/>
      <c r="AB456" s="5"/>
      <c r="AC456" s="140"/>
      <c r="AD456" s="130"/>
      <c r="AE456" s="136"/>
      <c r="AF456" s="5"/>
      <c r="AG456" s="140"/>
      <c r="AH456" s="126"/>
      <c r="AI456" s="155"/>
      <c r="AJ456" s="123"/>
      <c r="AK456" s="139"/>
      <c r="AL456" s="124"/>
      <c r="AM456" s="155">
        <f>VLOOKUP(C456,'9'!$B$2:$H$1187,3,FALSE)</f>
        <v>4.642361111111111E-2</v>
      </c>
      <c r="AN456" s="123">
        <f>VLOOKUP(C456,'9'!$B$2:$H$1187,4,FALSE)</f>
        <v>235</v>
      </c>
      <c r="AO456" s="139">
        <f>VLOOKUP(AN456,Баллы!$A$2:$B$101,2)+AP456/2</f>
        <v>6</v>
      </c>
      <c r="AP456" s="124">
        <f>VLOOKUP(C456,'9'!$B$2:$H$1187,6,FALSE)</f>
        <v>10</v>
      </c>
      <c r="AQ456" s="122"/>
      <c r="AR456" s="123"/>
      <c r="AS456" s="139"/>
      <c r="AT456" s="124"/>
      <c r="AU456" s="122"/>
      <c r="AV456" s="123"/>
      <c r="AW456" s="139"/>
      <c r="AX456" s="124"/>
    </row>
    <row r="457" spans="1:50" ht="14.4" customHeight="1">
      <c r="A457" s="73">
        <f>IF(D457=0," ",RANK(D457,$D$3:$D$507,0))</f>
        <v>388</v>
      </c>
      <c r="B457" s="246">
        <v>388</v>
      </c>
      <c r="C457" s="283" t="s">
        <v>5773</v>
      </c>
      <c r="D457" s="115">
        <f>I457+M457+Q457+U457+Y457+AC457+AG457+AK457+AO457+AW457+AS457</f>
        <v>6</v>
      </c>
      <c r="E457" s="115">
        <f>J457+N457+R457+V457+Z457+AD457+AH457+AL457+AP457+AX457+AT457</f>
        <v>10</v>
      </c>
      <c r="F457" s="119">
        <f>COUNTA(H457,L457,P457,T457,X457,AB457,AF457,AJ457,AN457,AV457,AR457)</f>
        <v>1</v>
      </c>
      <c r="G457" s="125"/>
      <c r="H457" s="5"/>
      <c r="I457" s="140"/>
      <c r="J457" s="126"/>
      <c r="K457" s="121"/>
      <c r="L457" s="5"/>
      <c r="M457" s="140"/>
      <c r="N457" s="130"/>
      <c r="O457" s="125"/>
      <c r="P457" s="5"/>
      <c r="Q457" s="140"/>
      <c r="R457" s="130"/>
      <c r="S457" s="125"/>
      <c r="T457" s="5"/>
      <c r="U457" s="140"/>
      <c r="V457" s="126"/>
      <c r="W457" s="136"/>
      <c r="X457" s="5"/>
      <c r="Y457" s="140"/>
      <c r="Z457" s="126"/>
      <c r="AA457" s="171"/>
      <c r="AB457" s="5"/>
      <c r="AC457" s="140"/>
      <c r="AD457" s="130"/>
      <c r="AE457" s="136"/>
      <c r="AF457" s="5"/>
      <c r="AG457" s="140"/>
      <c r="AH457" s="126"/>
      <c r="AI457" s="155"/>
      <c r="AJ457" s="123"/>
      <c r="AK457" s="139"/>
      <c r="AL457" s="124"/>
      <c r="AM457" s="155">
        <f>VLOOKUP(C457,'9'!$B$2:$H$1187,3,FALSE)</f>
        <v>4.6435185185185184E-2</v>
      </c>
      <c r="AN457" s="123">
        <f>VLOOKUP(C457,'9'!$B$2:$H$1187,4,FALSE)</f>
        <v>236</v>
      </c>
      <c r="AO457" s="139">
        <f>VLOOKUP(AN457,Баллы!$A$2:$B$101,2)+AP457/2</f>
        <v>6</v>
      </c>
      <c r="AP457" s="124">
        <f>VLOOKUP(C457,'9'!$B$2:$H$1187,6,FALSE)</f>
        <v>10</v>
      </c>
      <c r="AQ457" s="122"/>
      <c r="AR457" s="123"/>
      <c r="AS457" s="139"/>
      <c r="AT457" s="124"/>
      <c r="AU457" s="122"/>
      <c r="AV457" s="123"/>
      <c r="AW457" s="139"/>
      <c r="AX457" s="124"/>
    </row>
    <row r="458" spans="1:50" ht="14.4" customHeight="1">
      <c r="A458" s="73">
        <f>IF(D458=0," ",RANK(D458,$D$3:$D$507,0))</f>
        <v>388</v>
      </c>
      <c r="B458" s="246">
        <v>388</v>
      </c>
      <c r="C458" s="283" t="s">
        <v>4871</v>
      </c>
      <c r="D458" s="115">
        <f>I458+M458+Q458+U458+Y458+AC458+AG458+AK458+AO458+AW458+AS458</f>
        <v>6</v>
      </c>
      <c r="E458" s="115">
        <f>J458+N458+R458+V458+Z458+AD458+AH458+AL458+AP458+AX458+AT458</f>
        <v>10</v>
      </c>
      <c r="F458" s="119">
        <f>COUNTA(H458,L458,P458,T458,X458,AB458,AF458,AJ458,AN458,AV458,AR458)</f>
        <v>1</v>
      </c>
      <c r="G458" s="125"/>
      <c r="H458" s="5"/>
      <c r="I458" s="140"/>
      <c r="J458" s="126"/>
      <c r="K458" s="121"/>
      <c r="L458" s="5"/>
      <c r="M458" s="140"/>
      <c r="N458" s="130"/>
      <c r="O458" s="125"/>
      <c r="P458" s="5"/>
      <c r="Q458" s="140"/>
      <c r="R458" s="130"/>
      <c r="S458" s="125"/>
      <c r="T458" s="5"/>
      <c r="U458" s="140"/>
      <c r="V458" s="126"/>
      <c r="W458" s="136"/>
      <c r="X458" s="5"/>
      <c r="Y458" s="140"/>
      <c r="Z458" s="126"/>
      <c r="AA458" s="171"/>
      <c r="AB458" s="5"/>
      <c r="AC458" s="140"/>
      <c r="AD458" s="130"/>
      <c r="AE458" s="136"/>
      <c r="AF458" s="5"/>
      <c r="AG458" s="140"/>
      <c r="AH458" s="126"/>
      <c r="AI458" s="155"/>
      <c r="AJ458" s="123"/>
      <c r="AK458" s="139"/>
      <c r="AL458" s="124"/>
      <c r="AM458" s="155">
        <f>VLOOKUP(C458,'9'!$B$2:$H$1187,3,FALSE)</f>
        <v>4.5937499999999999E-2</v>
      </c>
      <c r="AN458" s="123">
        <f>VLOOKUP(C458,'9'!$B$2:$H$1187,4,FALSE)</f>
        <v>237</v>
      </c>
      <c r="AO458" s="139">
        <f>VLOOKUP(AN458,Баллы!$A$2:$B$101,2)+AP458/2</f>
        <v>6</v>
      </c>
      <c r="AP458" s="124">
        <f>VLOOKUP(C458,'9'!$B$2:$H$1187,6,FALSE)</f>
        <v>10</v>
      </c>
      <c r="AQ458" s="122"/>
      <c r="AR458" s="123"/>
      <c r="AS458" s="139"/>
      <c r="AT458" s="124"/>
      <c r="AU458" s="122"/>
      <c r="AV458" s="123"/>
      <c r="AW458" s="139"/>
      <c r="AX458" s="124"/>
    </row>
    <row r="459" spans="1:50" ht="14.4" customHeight="1">
      <c r="A459" s="73">
        <f>IF(D459=0," ",RANK(D459,$D$3:$D$507,0))</f>
        <v>388</v>
      </c>
      <c r="B459" s="246">
        <v>388</v>
      </c>
      <c r="C459" s="283" t="s">
        <v>4872</v>
      </c>
      <c r="D459" s="115">
        <f>I459+M459+Q459+U459+Y459+AC459+AG459+AK459+AO459+AW459+AS459</f>
        <v>6</v>
      </c>
      <c r="E459" s="115">
        <f>J459+N459+R459+V459+Z459+AD459+AH459+AL459+AP459+AX459+AT459</f>
        <v>10</v>
      </c>
      <c r="F459" s="119">
        <f>COUNTA(H459,L459,P459,T459,X459,AB459,AF459,AJ459,AN459,AV459,AR459)</f>
        <v>1</v>
      </c>
      <c r="G459" s="125"/>
      <c r="H459" s="5"/>
      <c r="I459" s="140"/>
      <c r="J459" s="126"/>
      <c r="K459" s="121"/>
      <c r="L459" s="5"/>
      <c r="M459" s="140"/>
      <c r="N459" s="130"/>
      <c r="O459" s="125"/>
      <c r="P459" s="5"/>
      <c r="Q459" s="140"/>
      <c r="R459" s="130"/>
      <c r="S459" s="125"/>
      <c r="T459" s="5"/>
      <c r="U459" s="140"/>
      <c r="V459" s="126"/>
      <c r="W459" s="136"/>
      <c r="X459" s="5"/>
      <c r="Y459" s="140"/>
      <c r="Z459" s="126"/>
      <c r="AA459" s="171"/>
      <c r="AB459" s="5"/>
      <c r="AC459" s="140"/>
      <c r="AD459" s="130"/>
      <c r="AE459" s="136"/>
      <c r="AF459" s="5"/>
      <c r="AG459" s="140"/>
      <c r="AH459" s="126"/>
      <c r="AI459" s="155"/>
      <c r="AJ459" s="123"/>
      <c r="AK459" s="139"/>
      <c r="AL459" s="124"/>
      <c r="AM459" s="155">
        <f>VLOOKUP(C459,'9'!$B$2:$H$1187,3,FALSE)</f>
        <v>4.6076388888888889E-2</v>
      </c>
      <c r="AN459" s="123">
        <f>VLOOKUP(C459,'9'!$B$2:$H$1187,4,FALSE)</f>
        <v>238</v>
      </c>
      <c r="AO459" s="139">
        <f>VLOOKUP(AN459,Баллы!$A$2:$B$101,2)+AP459/2</f>
        <v>6</v>
      </c>
      <c r="AP459" s="124">
        <f>VLOOKUP(C459,'9'!$B$2:$H$1187,6,FALSE)</f>
        <v>10</v>
      </c>
      <c r="AQ459" s="122"/>
      <c r="AR459" s="123"/>
      <c r="AS459" s="139"/>
      <c r="AT459" s="124"/>
      <c r="AU459" s="122"/>
      <c r="AV459" s="123"/>
      <c r="AW459" s="139"/>
      <c r="AX459" s="124"/>
    </row>
    <row r="460" spans="1:50" ht="14.4" customHeight="1">
      <c r="A460" s="73">
        <f>IF(D460=0," ",RANK(D460,$D$3:$D$507,0))</f>
        <v>388</v>
      </c>
      <c r="B460" s="246">
        <v>388</v>
      </c>
      <c r="C460" s="283" t="s">
        <v>5734</v>
      </c>
      <c r="D460" s="115">
        <f>I460+M460+Q460+U460+Y460+AC460+AG460+AK460+AO460+AW460+AS460</f>
        <v>6</v>
      </c>
      <c r="E460" s="115">
        <f>J460+N460+R460+V460+Z460+AD460+AH460+AL460+AP460+AX460+AT460</f>
        <v>10</v>
      </c>
      <c r="F460" s="119">
        <f>COUNTA(H460,L460,P460,T460,X460,AB460,AF460,AJ460,AN460,AV460,AR460)</f>
        <v>1</v>
      </c>
      <c r="G460" s="125"/>
      <c r="H460" s="5"/>
      <c r="I460" s="140"/>
      <c r="J460" s="126"/>
      <c r="K460" s="121"/>
      <c r="L460" s="5"/>
      <c r="M460" s="140"/>
      <c r="N460" s="130"/>
      <c r="O460" s="125"/>
      <c r="P460" s="5"/>
      <c r="Q460" s="140"/>
      <c r="R460" s="130"/>
      <c r="S460" s="125"/>
      <c r="T460" s="5"/>
      <c r="U460" s="140"/>
      <c r="V460" s="126"/>
      <c r="W460" s="136"/>
      <c r="X460" s="5"/>
      <c r="Y460" s="140"/>
      <c r="Z460" s="126"/>
      <c r="AA460" s="171"/>
      <c r="AB460" s="5"/>
      <c r="AC460" s="140"/>
      <c r="AD460" s="130"/>
      <c r="AE460" s="136"/>
      <c r="AF460" s="5"/>
      <c r="AG460" s="140"/>
      <c r="AH460" s="126"/>
      <c r="AI460" s="155"/>
      <c r="AJ460" s="123"/>
      <c r="AK460" s="139"/>
      <c r="AL460" s="124"/>
      <c r="AM460" s="155">
        <f>VLOOKUP(C460,'9'!$B$2:$H$1187,3,FALSE)</f>
        <v>4.6817129629629632E-2</v>
      </c>
      <c r="AN460" s="123">
        <f>VLOOKUP(C460,'9'!$B$2:$H$1187,4,FALSE)</f>
        <v>244</v>
      </c>
      <c r="AO460" s="139">
        <f>VLOOKUP(AN460,Баллы!$A$2:$B$101,2)+AP460/2</f>
        <v>6</v>
      </c>
      <c r="AP460" s="124">
        <f>VLOOKUP(C460,'9'!$B$2:$H$1187,6,FALSE)</f>
        <v>10</v>
      </c>
      <c r="AQ460" s="122"/>
      <c r="AR460" s="123"/>
      <c r="AS460" s="139"/>
      <c r="AT460" s="124"/>
      <c r="AU460" s="122"/>
      <c r="AV460" s="123"/>
      <c r="AW460" s="139"/>
      <c r="AX460" s="124"/>
    </row>
    <row r="461" spans="1:50" ht="14.4" customHeight="1">
      <c r="A461" s="73">
        <f>IF(D461=0," ",RANK(D461,$D$3:$D$507,0))</f>
        <v>388</v>
      </c>
      <c r="B461" s="246">
        <v>388</v>
      </c>
      <c r="C461" s="283" t="s">
        <v>4878</v>
      </c>
      <c r="D461" s="115">
        <f>I461+M461+Q461+U461+Y461+AC461+AG461+AK461+AO461+AW461+AS461</f>
        <v>6</v>
      </c>
      <c r="E461" s="115">
        <f>J461+N461+R461+V461+Z461+AD461+AH461+AL461+AP461+AX461+AT461</f>
        <v>10</v>
      </c>
      <c r="F461" s="119">
        <f>COUNTA(H461,L461,P461,T461,X461,AB461,AF461,AJ461,AN461,AV461,AR461)</f>
        <v>1</v>
      </c>
      <c r="G461" s="125"/>
      <c r="H461" s="5"/>
      <c r="I461" s="140"/>
      <c r="J461" s="126"/>
      <c r="K461" s="121"/>
      <c r="L461" s="5"/>
      <c r="M461" s="140"/>
      <c r="N461" s="130"/>
      <c r="O461" s="125"/>
      <c r="P461" s="5"/>
      <c r="Q461" s="140"/>
      <c r="R461" s="130"/>
      <c r="S461" s="125"/>
      <c r="T461" s="5"/>
      <c r="U461" s="140"/>
      <c r="V461" s="126"/>
      <c r="W461" s="136"/>
      <c r="X461" s="5"/>
      <c r="Y461" s="140"/>
      <c r="Z461" s="126"/>
      <c r="AA461" s="171"/>
      <c r="AB461" s="5"/>
      <c r="AC461" s="140"/>
      <c r="AD461" s="130"/>
      <c r="AE461" s="136"/>
      <c r="AF461" s="5"/>
      <c r="AG461" s="140"/>
      <c r="AH461" s="126"/>
      <c r="AI461" s="155"/>
      <c r="AJ461" s="123"/>
      <c r="AK461" s="139"/>
      <c r="AL461" s="124"/>
      <c r="AM461" s="155">
        <f>VLOOKUP(C461,'9'!$B$2:$H$1187,3,FALSE)</f>
        <v>4.6990740740740743E-2</v>
      </c>
      <c r="AN461" s="123">
        <f>VLOOKUP(C461,'9'!$B$2:$H$1187,4,FALSE)</f>
        <v>246</v>
      </c>
      <c r="AO461" s="139">
        <f>VLOOKUP(AN461,Баллы!$A$2:$B$101,2)+AP461/2</f>
        <v>6</v>
      </c>
      <c r="AP461" s="124">
        <f>VLOOKUP(C461,'9'!$B$2:$H$1187,6,FALSE)</f>
        <v>10</v>
      </c>
      <c r="AQ461" s="122"/>
      <c r="AR461" s="123"/>
      <c r="AS461" s="139"/>
      <c r="AT461" s="124"/>
      <c r="AU461" s="122"/>
      <c r="AV461" s="123"/>
      <c r="AW461" s="139"/>
      <c r="AX461" s="124"/>
    </row>
    <row r="462" spans="1:50" ht="14.4" customHeight="1">
      <c r="A462" s="73">
        <f>IF(D462=0," ",RANK(D462,$D$3:$D$507,0))</f>
        <v>388</v>
      </c>
      <c r="B462" s="246">
        <v>388</v>
      </c>
      <c r="C462" s="283" t="s">
        <v>2135</v>
      </c>
      <c r="D462" s="115">
        <f>I462+M462+Q462+U462+Y462+AC462+AG462+AK462+AO462+AW462+AS462</f>
        <v>6</v>
      </c>
      <c r="E462" s="115">
        <f>J462+N462+R462+V462+Z462+AD462+AH462+AL462+AP462+AX462+AT462</f>
        <v>10</v>
      </c>
      <c r="F462" s="119">
        <f>COUNTA(H462,L462,P462,T462,X462,AB462,AF462,AJ462,AN462,AV462,AR462)</f>
        <v>1</v>
      </c>
      <c r="G462" s="125"/>
      <c r="H462" s="5"/>
      <c r="I462" s="140"/>
      <c r="J462" s="126"/>
      <c r="K462" s="121"/>
      <c r="L462" s="5"/>
      <c r="M462" s="140"/>
      <c r="N462" s="130"/>
      <c r="O462" s="125"/>
      <c r="P462" s="5"/>
      <c r="Q462" s="140"/>
      <c r="R462" s="130"/>
      <c r="S462" s="125"/>
      <c r="T462" s="5"/>
      <c r="U462" s="140"/>
      <c r="V462" s="126"/>
      <c r="W462" s="136"/>
      <c r="X462" s="5"/>
      <c r="Y462" s="140"/>
      <c r="Z462" s="126"/>
      <c r="AA462" s="171"/>
      <c r="AB462" s="5"/>
      <c r="AC462" s="140"/>
      <c r="AD462" s="130"/>
      <c r="AE462" s="136"/>
      <c r="AF462" s="5"/>
      <c r="AG462" s="140"/>
      <c r="AH462" s="126"/>
      <c r="AI462" s="155"/>
      <c r="AJ462" s="123"/>
      <c r="AK462" s="139"/>
      <c r="AL462" s="124"/>
      <c r="AM462" s="155">
        <f>VLOOKUP(C462,'9'!$B$2:$H$1187,3,FALSE)</f>
        <v>4.71875E-2</v>
      </c>
      <c r="AN462" s="123">
        <f>VLOOKUP(C462,'9'!$B$2:$H$1187,4,FALSE)</f>
        <v>251</v>
      </c>
      <c r="AO462" s="139">
        <f>VLOOKUP(AN462,Баллы!$A$2:$B$101,2)+AP462/2</f>
        <v>6</v>
      </c>
      <c r="AP462" s="124">
        <f>VLOOKUP(C462,'9'!$B$2:$H$1187,6,FALSE)</f>
        <v>10</v>
      </c>
      <c r="AQ462" s="122"/>
      <c r="AR462" s="123"/>
      <c r="AS462" s="139"/>
      <c r="AT462" s="124"/>
      <c r="AU462" s="122"/>
      <c r="AV462" s="123"/>
      <c r="AW462" s="139"/>
      <c r="AX462" s="124"/>
    </row>
    <row r="463" spans="1:50" ht="14.4" customHeight="1">
      <c r="A463" s="73">
        <f>IF(D463=0," ",RANK(D463,$D$3:$D$507,0))</f>
        <v>388</v>
      </c>
      <c r="B463" s="246">
        <v>388</v>
      </c>
      <c r="C463" s="283" t="s">
        <v>4896</v>
      </c>
      <c r="D463" s="115">
        <f>I463+M463+Q463+U463+Y463+AC463+AG463+AK463+AO463+AW463+AS463</f>
        <v>6</v>
      </c>
      <c r="E463" s="115">
        <f>J463+N463+R463+V463+Z463+AD463+AH463+AL463+AP463+AX463+AT463</f>
        <v>10</v>
      </c>
      <c r="F463" s="119">
        <f>COUNTA(H463,L463,P463,T463,X463,AB463,AF463,AJ463,AN463,AV463,AR463)</f>
        <v>1</v>
      </c>
      <c r="G463" s="125"/>
      <c r="H463" s="5"/>
      <c r="I463" s="140"/>
      <c r="J463" s="126"/>
      <c r="K463" s="121"/>
      <c r="L463" s="5"/>
      <c r="M463" s="140"/>
      <c r="N463" s="130"/>
      <c r="O463" s="125"/>
      <c r="P463" s="5"/>
      <c r="Q463" s="140"/>
      <c r="R463" s="130"/>
      <c r="S463" s="125"/>
      <c r="T463" s="5"/>
      <c r="U463" s="140"/>
      <c r="V463" s="126"/>
      <c r="W463" s="136"/>
      <c r="X463" s="5"/>
      <c r="Y463" s="140"/>
      <c r="Z463" s="126"/>
      <c r="AA463" s="171"/>
      <c r="AB463" s="5"/>
      <c r="AC463" s="140"/>
      <c r="AD463" s="130"/>
      <c r="AE463" s="136"/>
      <c r="AF463" s="5"/>
      <c r="AG463" s="140"/>
      <c r="AH463" s="126"/>
      <c r="AI463" s="155"/>
      <c r="AJ463" s="123"/>
      <c r="AK463" s="139"/>
      <c r="AL463" s="124"/>
      <c r="AM463" s="155">
        <f>VLOOKUP(C463,'9'!$B$2:$H$1187,3,FALSE)</f>
        <v>4.87037037037037E-2</v>
      </c>
      <c r="AN463" s="123">
        <f>VLOOKUP(C463,'9'!$B$2:$H$1187,4,FALSE)</f>
        <v>269</v>
      </c>
      <c r="AO463" s="139">
        <f>VLOOKUP(AN463,Баллы!$A$2:$B$101,2)+AP463/2</f>
        <v>6</v>
      </c>
      <c r="AP463" s="124">
        <f>VLOOKUP(C463,'9'!$B$2:$H$1187,6,FALSE)</f>
        <v>10</v>
      </c>
      <c r="AQ463" s="122"/>
      <c r="AR463" s="123"/>
      <c r="AS463" s="139"/>
      <c r="AT463" s="124"/>
      <c r="AU463" s="122"/>
      <c r="AV463" s="123"/>
      <c r="AW463" s="139"/>
      <c r="AX463" s="124"/>
    </row>
    <row r="464" spans="1:50" ht="14.4" customHeight="1">
      <c r="A464" s="73">
        <f>IF(D464=0," ",RANK(D464,$D$3:$D$507,0))</f>
        <v>388</v>
      </c>
      <c r="B464" s="246">
        <v>388</v>
      </c>
      <c r="C464" s="283" t="s">
        <v>4900</v>
      </c>
      <c r="D464" s="115">
        <f>I464+M464+Q464+U464+Y464+AC464+AG464+AK464+AO464+AW464+AS464</f>
        <v>6</v>
      </c>
      <c r="E464" s="115">
        <f>J464+N464+R464+V464+Z464+AD464+AH464+AL464+AP464+AX464+AT464</f>
        <v>10</v>
      </c>
      <c r="F464" s="119">
        <f>COUNTA(H464,L464,P464,T464,X464,AB464,AF464,AJ464,AN464,AV464,AR464)</f>
        <v>1</v>
      </c>
      <c r="G464" s="125"/>
      <c r="H464" s="5"/>
      <c r="I464" s="140"/>
      <c r="J464" s="126"/>
      <c r="K464" s="121"/>
      <c r="L464" s="5"/>
      <c r="M464" s="140"/>
      <c r="N464" s="130"/>
      <c r="O464" s="125"/>
      <c r="P464" s="5"/>
      <c r="Q464" s="140"/>
      <c r="R464" s="130"/>
      <c r="S464" s="125"/>
      <c r="T464" s="5"/>
      <c r="U464" s="140"/>
      <c r="V464" s="126"/>
      <c r="W464" s="136"/>
      <c r="X464" s="5"/>
      <c r="Y464" s="140"/>
      <c r="Z464" s="126"/>
      <c r="AA464" s="171"/>
      <c r="AB464" s="5"/>
      <c r="AC464" s="140"/>
      <c r="AD464" s="130"/>
      <c r="AE464" s="136"/>
      <c r="AF464" s="5"/>
      <c r="AG464" s="140"/>
      <c r="AH464" s="126"/>
      <c r="AI464" s="155"/>
      <c r="AJ464" s="123"/>
      <c r="AK464" s="139"/>
      <c r="AL464" s="124"/>
      <c r="AM464" s="155">
        <f>VLOOKUP(C464,'9'!$B$2:$H$1187,3,FALSE)</f>
        <v>4.9375000000000002E-2</v>
      </c>
      <c r="AN464" s="123">
        <f>VLOOKUP(C464,'9'!$B$2:$H$1187,4,FALSE)</f>
        <v>274</v>
      </c>
      <c r="AO464" s="139">
        <f>VLOOKUP(AN464,Баллы!$A$2:$B$101,2)+AP464/2</f>
        <v>6</v>
      </c>
      <c r="AP464" s="124">
        <f>VLOOKUP(C464,'9'!$B$2:$H$1187,6,FALSE)</f>
        <v>10</v>
      </c>
      <c r="AQ464" s="122"/>
      <c r="AR464" s="123"/>
      <c r="AS464" s="139"/>
      <c r="AT464" s="124"/>
      <c r="AU464" s="122"/>
      <c r="AV464" s="123"/>
      <c r="AW464" s="139"/>
      <c r="AX464" s="124"/>
    </row>
    <row r="465" spans="1:50" ht="14.4" customHeight="1">
      <c r="A465" s="73">
        <f>IF(D465=0," ",RANK(D465,$D$3:$D$507,0))</f>
        <v>388</v>
      </c>
      <c r="B465" s="246">
        <v>388</v>
      </c>
      <c r="C465" s="283" t="s">
        <v>4901</v>
      </c>
      <c r="D465" s="115">
        <f>I465+M465+Q465+U465+Y465+AC465+AG465+AK465+AO465+AW465+AS465</f>
        <v>6</v>
      </c>
      <c r="E465" s="115">
        <f>J465+N465+R465+V465+Z465+AD465+AH465+AL465+AP465+AX465+AT465</f>
        <v>10</v>
      </c>
      <c r="F465" s="119">
        <f>COUNTA(H465,L465,P465,T465,X465,AB465,AF465,AJ465,AN465,AV465,AR465)</f>
        <v>1</v>
      </c>
      <c r="G465" s="125"/>
      <c r="H465" s="5"/>
      <c r="I465" s="140"/>
      <c r="J465" s="126"/>
      <c r="K465" s="121"/>
      <c r="L465" s="5"/>
      <c r="M465" s="140"/>
      <c r="N465" s="130"/>
      <c r="O465" s="125"/>
      <c r="P465" s="5"/>
      <c r="Q465" s="140"/>
      <c r="R465" s="130"/>
      <c r="S465" s="125"/>
      <c r="T465" s="5"/>
      <c r="U465" s="140"/>
      <c r="V465" s="126"/>
      <c r="W465" s="136"/>
      <c r="X465" s="5"/>
      <c r="Y465" s="140"/>
      <c r="Z465" s="126"/>
      <c r="AA465" s="171"/>
      <c r="AB465" s="5"/>
      <c r="AC465" s="140"/>
      <c r="AD465" s="130"/>
      <c r="AE465" s="136"/>
      <c r="AF465" s="5"/>
      <c r="AG465" s="140"/>
      <c r="AH465" s="126"/>
      <c r="AI465" s="155"/>
      <c r="AJ465" s="123"/>
      <c r="AK465" s="139"/>
      <c r="AL465" s="124"/>
      <c r="AM465" s="155">
        <f>VLOOKUP(C465,'9'!$B$2:$H$1187,3,FALSE)</f>
        <v>4.9803240740740738E-2</v>
      </c>
      <c r="AN465" s="123">
        <f>VLOOKUP(C465,'9'!$B$2:$H$1187,4,FALSE)</f>
        <v>275</v>
      </c>
      <c r="AO465" s="139">
        <f>VLOOKUP(AN465,Баллы!$A$2:$B$101,2)+AP465/2</f>
        <v>6</v>
      </c>
      <c r="AP465" s="124">
        <f>VLOOKUP(C465,'9'!$B$2:$H$1187,6,FALSE)</f>
        <v>10</v>
      </c>
      <c r="AQ465" s="122"/>
      <c r="AR465" s="123"/>
      <c r="AS465" s="139"/>
      <c r="AT465" s="124"/>
      <c r="AU465" s="122"/>
      <c r="AV465" s="123"/>
      <c r="AW465" s="139"/>
      <c r="AX465" s="124"/>
    </row>
    <row r="466" spans="1:50" ht="14.4" customHeight="1">
      <c r="A466" s="73">
        <f>IF(D466=0," ",RANK(D466,$D$3:$D$507,0))</f>
        <v>388</v>
      </c>
      <c r="B466" s="246">
        <v>388</v>
      </c>
      <c r="C466" s="283" t="s">
        <v>4908</v>
      </c>
      <c r="D466" s="115">
        <f>I466+M466+Q466+U466+Y466+AC466+AG466+AK466+AO466+AW466+AS466</f>
        <v>6</v>
      </c>
      <c r="E466" s="115">
        <f>J466+N466+R466+V466+Z466+AD466+AH466+AL466+AP466+AX466+AT466</f>
        <v>10</v>
      </c>
      <c r="F466" s="119">
        <f>COUNTA(H466,L466,P466,T466,X466,AB466,AF466,AJ466,AN466,AV466,AR466)</f>
        <v>1</v>
      </c>
      <c r="G466" s="125"/>
      <c r="H466" s="5"/>
      <c r="I466" s="140"/>
      <c r="J466" s="126"/>
      <c r="K466" s="121"/>
      <c r="L466" s="5"/>
      <c r="M466" s="140"/>
      <c r="N466" s="130"/>
      <c r="O466" s="125"/>
      <c r="P466" s="5"/>
      <c r="Q466" s="140"/>
      <c r="R466" s="130"/>
      <c r="S466" s="125"/>
      <c r="T466" s="5"/>
      <c r="U466" s="140"/>
      <c r="V466" s="126"/>
      <c r="W466" s="136"/>
      <c r="X466" s="5"/>
      <c r="Y466" s="140"/>
      <c r="Z466" s="126"/>
      <c r="AA466" s="171"/>
      <c r="AB466" s="5"/>
      <c r="AC466" s="140"/>
      <c r="AD466" s="130"/>
      <c r="AE466" s="136"/>
      <c r="AF466" s="5"/>
      <c r="AG466" s="140"/>
      <c r="AH466" s="126"/>
      <c r="AI466" s="155"/>
      <c r="AJ466" s="123"/>
      <c r="AK466" s="139"/>
      <c r="AL466" s="124"/>
      <c r="AM466" s="155">
        <f>VLOOKUP(C466,'9'!$B$2:$H$1187,3,FALSE)</f>
        <v>5.1319444444444445E-2</v>
      </c>
      <c r="AN466" s="123">
        <f>VLOOKUP(C466,'9'!$B$2:$H$1187,4,FALSE)</f>
        <v>285</v>
      </c>
      <c r="AO466" s="139">
        <f>VLOOKUP(AN466,Баллы!$A$2:$B$101,2)+AP466/2</f>
        <v>6</v>
      </c>
      <c r="AP466" s="124">
        <f>VLOOKUP(C466,'9'!$B$2:$H$1187,6,FALSE)</f>
        <v>10</v>
      </c>
      <c r="AQ466" s="122"/>
      <c r="AR466" s="123"/>
      <c r="AS466" s="139"/>
      <c r="AT466" s="124"/>
      <c r="AU466" s="122"/>
      <c r="AV466" s="123"/>
      <c r="AW466" s="139"/>
      <c r="AX466" s="124"/>
    </row>
    <row r="467" spans="1:50" ht="14.4" customHeight="1">
      <c r="A467" s="73">
        <f>IF(D467=0," ",RANK(D467,$D$3:$D$507,0))</f>
        <v>388</v>
      </c>
      <c r="B467" s="246">
        <v>388</v>
      </c>
      <c r="C467" s="283" t="s">
        <v>4911</v>
      </c>
      <c r="D467" s="115">
        <f>I467+M467+Q467+U467+Y467+AC467+AG467+AK467+AO467+AW467+AS467</f>
        <v>6</v>
      </c>
      <c r="E467" s="115">
        <f>J467+N467+R467+V467+Z467+AD467+AH467+AL467+AP467+AX467+AT467</f>
        <v>10</v>
      </c>
      <c r="F467" s="119">
        <f>COUNTA(H467,L467,P467,T467,X467,AB467,AF467,AJ467,AN467,AV467,AR467)</f>
        <v>1</v>
      </c>
      <c r="G467" s="125"/>
      <c r="H467" s="5"/>
      <c r="I467" s="140"/>
      <c r="J467" s="126"/>
      <c r="K467" s="121"/>
      <c r="L467" s="5"/>
      <c r="M467" s="140"/>
      <c r="N467" s="130"/>
      <c r="O467" s="125"/>
      <c r="P467" s="5"/>
      <c r="Q467" s="140"/>
      <c r="R467" s="130"/>
      <c r="S467" s="125"/>
      <c r="T467" s="5"/>
      <c r="U467" s="140"/>
      <c r="V467" s="126"/>
      <c r="W467" s="136"/>
      <c r="X467" s="5"/>
      <c r="Y467" s="140"/>
      <c r="Z467" s="126"/>
      <c r="AA467" s="171"/>
      <c r="AB467" s="5"/>
      <c r="AC467" s="140"/>
      <c r="AD467" s="130"/>
      <c r="AE467" s="136"/>
      <c r="AF467" s="5"/>
      <c r="AG467" s="140"/>
      <c r="AH467" s="126"/>
      <c r="AI467" s="155"/>
      <c r="AJ467" s="123"/>
      <c r="AK467" s="139"/>
      <c r="AL467" s="124"/>
      <c r="AM467" s="155">
        <f>VLOOKUP(C467,'9'!$B$2:$H$1187,3,FALSE)</f>
        <v>5.2222222222222225E-2</v>
      </c>
      <c r="AN467" s="123">
        <f>VLOOKUP(C467,'9'!$B$2:$H$1187,4,FALSE)</f>
        <v>288</v>
      </c>
      <c r="AO467" s="139">
        <f>VLOOKUP(AN467,Баллы!$A$2:$B$101,2)+AP467/2</f>
        <v>6</v>
      </c>
      <c r="AP467" s="124">
        <f>VLOOKUP(C467,'9'!$B$2:$H$1187,6,FALSE)</f>
        <v>10</v>
      </c>
      <c r="AQ467" s="122"/>
      <c r="AR467" s="123"/>
      <c r="AS467" s="139"/>
      <c r="AT467" s="124"/>
      <c r="AU467" s="122"/>
      <c r="AV467" s="123"/>
      <c r="AW467" s="139"/>
      <c r="AX467" s="124"/>
    </row>
    <row r="468" spans="1:50" ht="14.4" customHeight="1">
      <c r="A468" s="73">
        <f>IF(D468=0," ",RANK(D468,$D$3:$D$507,0))</f>
        <v>388</v>
      </c>
      <c r="B468" s="246">
        <v>388</v>
      </c>
      <c r="C468" s="283" t="s">
        <v>4915</v>
      </c>
      <c r="D468" s="115">
        <f>I468+M468+Q468+U468+Y468+AC468+AG468+AK468+AO468+AW468+AS468</f>
        <v>6</v>
      </c>
      <c r="E468" s="115">
        <f>J468+N468+R468+V468+Z468+AD468+AH468+AL468+AP468+AX468+AT468</f>
        <v>10</v>
      </c>
      <c r="F468" s="119">
        <f>COUNTA(H468,L468,P468,T468,X468,AB468,AF468,AJ468,AN468,AV468,AR468)</f>
        <v>1</v>
      </c>
      <c r="G468" s="125"/>
      <c r="H468" s="5"/>
      <c r="I468" s="140"/>
      <c r="J468" s="126"/>
      <c r="K468" s="121"/>
      <c r="L468" s="5"/>
      <c r="M468" s="140"/>
      <c r="N468" s="130"/>
      <c r="O468" s="125"/>
      <c r="P468" s="5"/>
      <c r="Q468" s="140"/>
      <c r="R468" s="130"/>
      <c r="S468" s="125"/>
      <c r="T468" s="5"/>
      <c r="U468" s="140"/>
      <c r="V468" s="126"/>
      <c r="W468" s="136"/>
      <c r="X468" s="5"/>
      <c r="Y468" s="140"/>
      <c r="Z468" s="126"/>
      <c r="AA468" s="171"/>
      <c r="AB468" s="5"/>
      <c r="AC468" s="140"/>
      <c r="AD468" s="130"/>
      <c r="AE468" s="136"/>
      <c r="AF468" s="5"/>
      <c r="AG468" s="140"/>
      <c r="AH468" s="126"/>
      <c r="AI468" s="155"/>
      <c r="AJ468" s="123"/>
      <c r="AK468" s="139"/>
      <c r="AL468" s="124"/>
      <c r="AM468" s="155">
        <f>VLOOKUP(C468,'9'!$B$2:$H$1187,3,FALSE)</f>
        <v>5.5011574074074074E-2</v>
      </c>
      <c r="AN468" s="123">
        <f>VLOOKUP(C468,'9'!$B$2:$H$1187,4,FALSE)</f>
        <v>294</v>
      </c>
      <c r="AO468" s="139">
        <f>VLOOKUP(AN468,Баллы!$A$2:$B$101,2)+AP468/2</f>
        <v>6</v>
      </c>
      <c r="AP468" s="124">
        <f>VLOOKUP(C468,'9'!$B$2:$H$1187,6,FALSE)</f>
        <v>10</v>
      </c>
      <c r="AQ468" s="122"/>
      <c r="AR468" s="123"/>
      <c r="AS468" s="139"/>
      <c r="AT468" s="124"/>
      <c r="AU468" s="122"/>
      <c r="AV468" s="123"/>
      <c r="AW468" s="139"/>
      <c r="AX468" s="124"/>
    </row>
    <row r="469" spans="1:50" ht="14.4" customHeight="1">
      <c r="A469" s="73">
        <f>IF(D469=0," ",RANK(D469,$D$3:$D$507,0))</f>
        <v>388</v>
      </c>
      <c r="B469" s="246">
        <v>388</v>
      </c>
      <c r="C469" s="283" t="s">
        <v>4918</v>
      </c>
      <c r="D469" s="115">
        <f>I469+M469+Q469+U469+Y469+AC469+AG469+AK469+AO469+AW469+AS469</f>
        <v>6</v>
      </c>
      <c r="E469" s="115">
        <f>J469+N469+R469+V469+Z469+AD469+AH469+AL469+AP469+AX469+AT469</f>
        <v>10</v>
      </c>
      <c r="F469" s="119">
        <f>COUNTA(H469,L469,P469,T469,X469,AB469,AF469,AJ469,AN469,AV469,AR469)</f>
        <v>1</v>
      </c>
      <c r="G469" s="125"/>
      <c r="H469" s="5"/>
      <c r="I469" s="140"/>
      <c r="J469" s="126"/>
      <c r="K469" s="121"/>
      <c r="L469" s="5"/>
      <c r="M469" s="140"/>
      <c r="N469" s="130"/>
      <c r="O469" s="125"/>
      <c r="P469" s="5"/>
      <c r="Q469" s="140"/>
      <c r="R469" s="130"/>
      <c r="S469" s="125"/>
      <c r="T469" s="5"/>
      <c r="U469" s="140"/>
      <c r="V469" s="126"/>
      <c r="W469" s="136"/>
      <c r="X469" s="5"/>
      <c r="Y469" s="140"/>
      <c r="Z469" s="126"/>
      <c r="AA469" s="171"/>
      <c r="AB469" s="5"/>
      <c r="AC469" s="140"/>
      <c r="AD469" s="130"/>
      <c r="AE469" s="136"/>
      <c r="AF469" s="5"/>
      <c r="AG469" s="140"/>
      <c r="AH469" s="126"/>
      <c r="AI469" s="155"/>
      <c r="AJ469" s="123"/>
      <c r="AK469" s="139"/>
      <c r="AL469" s="124"/>
      <c r="AM469" s="155">
        <f>VLOOKUP(C469,'9'!$B$2:$H$1187,3,FALSE)</f>
        <v>5.797453703703704E-2</v>
      </c>
      <c r="AN469" s="123">
        <f>VLOOKUP(C469,'9'!$B$2:$H$1187,4,FALSE)</f>
        <v>298</v>
      </c>
      <c r="AO469" s="139">
        <f>VLOOKUP(AN469,Баллы!$A$2:$B$101,2)+AP469/2</f>
        <v>6</v>
      </c>
      <c r="AP469" s="124">
        <f>VLOOKUP(C469,'9'!$B$2:$H$1187,6,FALSE)</f>
        <v>10</v>
      </c>
      <c r="AQ469" s="122"/>
      <c r="AR469" s="123"/>
      <c r="AS469" s="139"/>
      <c r="AT469" s="124"/>
      <c r="AU469" s="122"/>
      <c r="AV469" s="123"/>
      <c r="AW469" s="139"/>
      <c r="AX469" s="124"/>
    </row>
    <row r="470" spans="1:50" ht="14.4" customHeight="1">
      <c r="A470" s="73">
        <f>IF(D470=0," ",RANK(D470,$D$3:$D$507,0))</f>
        <v>468</v>
      </c>
      <c r="B470" s="246">
        <v>468</v>
      </c>
      <c r="C470" s="162" t="s">
        <v>1684</v>
      </c>
      <c r="D470" s="115">
        <f>I470+M470+Q470+U470+Y470+AC470+AG470+AK470+AO470+AW470+AS470</f>
        <v>5.5</v>
      </c>
      <c r="E470" s="115">
        <f>J470+N470+R470+V470+Z470+AD470+AH470+AL470+AP470+AX470+AT470</f>
        <v>5</v>
      </c>
      <c r="F470" s="119">
        <f>COUNTA(H470,L470,P470,T470,X470,AB470,AF470,AJ470,AN470,AV470,AR470)</f>
        <v>1</v>
      </c>
      <c r="G470" s="125"/>
      <c r="H470" s="5"/>
      <c r="I470" s="140"/>
      <c r="J470" s="126"/>
      <c r="K470" s="121"/>
      <c r="L470" s="5"/>
      <c r="M470" s="140"/>
      <c r="N470" s="130"/>
      <c r="O470" s="125"/>
      <c r="P470" s="5"/>
      <c r="Q470" s="140"/>
      <c r="R470" s="130"/>
      <c r="S470" s="125">
        <f>VLOOKUP(C470,'4'!$B$2:$I$1053,3,FALSE)</f>
        <v>1.8368055555555554E-2</v>
      </c>
      <c r="T470" s="5">
        <f>VLOOKUP(C470,'4'!$B$2:$I$1053,4,FALSE)</f>
        <v>88</v>
      </c>
      <c r="U470" s="140">
        <f>VLOOKUP(T470,Баллы!$A$2:$B$101,2)+V470/2</f>
        <v>5.5</v>
      </c>
      <c r="V470" s="126">
        <f>VLOOKUP(C470,'4'!$B$2:$I$1053,6,FALSE)</f>
        <v>5</v>
      </c>
      <c r="W470" s="136"/>
      <c r="X470" s="5"/>
      <c r="Y470" s="140"/>
      <c r="Z470" s="126"/>
      <c r="AA470" s="171"/>
      <c r="AB470" s="5"/>
      <c r="AC470" s="140"/>
      <c r="AD470" s="130"/>
      <c r="AE470" s="136"/>
      <c r="AF470" s="5"/>
      <c r="AG470" s="140"/>
      <c r="AH470" s="126"/>
      <c r="AI470" s="155"/>
      <c r="AJ470" s="123"/>
      <c r="AK470" s="139"/>
      <c r="AL470" s="124"/>
      <c r="AM470" s="155"/>
      <c r="AN470" s="123"/>
      <c r="AO470" s="139"/>
      <c r="AP470" s="124"/>
      <c r="AQ470" s="122"/>
      <c r="AR470" s="123"/>
      <c r="AS470" s="139"/>
      <c r="AT470" s="124"/>
      <c r="AU470" s="122"/>
      <c r="AV470" s="123"/>
      <c r="AW470" s="139"/>
      <c r="AX470" s="124"/>
    </row>
    <row r="471" spans="1:50" ht="14.4" customHeight="1">
      <c r="A471" s="73">
        <f>IF(D471=0," ",RANK(D471,$D$3:$D$507,0))</f>
        <v>469</v>
      </c>
      <c r="B471" s="246">
        <v>469</v>
      </c>
      <c r="C471" s="162" t="s">
        <v>2324</v>
      </c>
      <c r="D471" s="115">
        <f>I471+M471+Q471+U471+Y471+AC471+AG471+AK471+AO471+AW471+AS471</f>
        <v>3.5</v>
      </c>
      <c r="E471" s="115">
        <f>J471+N471+R471+V471+Z471+AD471+AH471+AL471+AP471+AX471+AT471</f>
        <v>5</v>
      </c>
      <c r="F471" s="119">
        <f>COUNTA(H471,L471,P471,T471,X471,AB471,AF471,AJ471,AN471,AV471,AR471)</f>
        <v>1</v>
      </c>
      <c r="G471" s="125"/>
      <c r="H471" s="5"/>
      <c r="I471" s="140"/>
      <c r="J471" s="126"/>
      <c r="K471" s="121"/>
      <c r="L471" s="5"/>
      <c r="M471" s="140"/>
      <c r="N471" s="130"/>
      <c r="O471" s="125"/>
      <c r="P471" s="5"/>
      <c r="Q471" s="140"/>
      <c r="R471" s="130"/>
      <c r="S471" s="125">
        <f>VLOOKUP(C471,'4'!$B$2:$I$1053,3,FALSE)</f>
        <v>1.8587962962962962E-2</v>
      </c>
      <c r="T471" s="5">
        <f>VLOOKUP(C471,'4'!$B$2:$I$1053,4,FALSE)</f>
        <v>91</v>
      </c>
      <c r="U471" s="140">
        <f>VLOOKUP(T471,Баллы!$A$2:$B$101,2)+V471/2</f>
        <v>3.5</v>
      </c>
      <c r="V471" s="126">
        <f>VLOOKUP(C471,'4'!$B$2:$I$1053,6,FALSE)</f>
        <v>5</v>
      </c>
      <c r="W471" s="136"/>
      <c r="X471" s="5"/>
      <c r="Y471" s="140"/>
      <c r="Z471" s="126"/>
      <c r="AA471" s="171"/>
      <c r="AB471" s="5"/>
      <c r="AC471" s="140"/>
      <c r="AD471" s="130"/>
      <c r="AE471" s="136"/>
      <c r="AF471" s="5"/>
      <c r="AG471" s="140"/>
      <c r="AH471" s="126"/>
      <c r="AI471" s="155"/>
      <c r="AJ471" s="123"/>
      <c r="AK471" s="139"/>
      <c r="AL471" s="124"/>
      <c r="AM471" s="155"/>
      <c r="AN471" s="123"/>
      <c r="AO471" s="139"/>
      <c r="AP471" s="124"/>
      <c r="AQ471" s="122"/>
      <c r="AR471" s="123"/>
      <c r="AS471" s="139"/>
      <c r="AT471" s="124"/>
      <c r="AU471" s="122"/>
      <c r="AV471" s="123"/>
      <c r="AW471" s="139"/>
      <c r="AX471" s="124"/>
    </row>
    <row r="472" spans="1:50" ht="14.4" customHeight="1">
      <c r="A472" s="73">
        <f>IF(D472=0," ",RANK(D472,$D$3:$D$507,0))</f>
        <v>469</v>
      </c>
      <c r="B472" s="246">
        <v>469</v>
      </c>
      <c r="C472" s="162" t="s">
        <v>2154</v>
      </c>
      <c r="D472" s="115">
        <f>I472+M472+Q472+U472+Y472+AC472+AG472+AK472+AO472+AW472+AS472</f>
        <v>3.5</v>
      </c>
      <c r="E472" s="115">
        <f>J472+N472+R472+V472+Z472+AD472+AH472+AL472+AP472+AX472+AT472</f>
        <v>5</v>
      </c>
      <c r="F472" s="119">
        <f>COUNTA(H472,L472,P472,T472,X472,AB472,AF472,AJ472,AN472,AV472,AR472)</f>
        <v>1</v>
      </c>
      <c r="G472" s="125"/>
      <c r="H472" s="5"/>
      <c r="I472" s="140"/>
      <c r="J472" s="126"/>
      <c r="K472" s="121"/>
      <c r="L472" s="5"/>
      <c r="M472" s="140"/>
      <c r="N472" s="130"/>
      <c r="O472" s="125"/>
      <c r="P472" s="5"/>
      <c r="Q472" s="140"/>
      <c r="R472" s="130"/>
      <c r="S472" s="125">
        <f>VLOOKUP(C472,'4'!$B$2:$I$1053,3,FALSE)</f>
        <v>1.863425925925926E-2</v>
      </c>
      <c r="T472" s="5">
        <f>VLOOKUP(C472,'4'!$B$2:$I$1053,4,FALSE)</f>
        <v>94</v>
      </c>
      <c r="U472" s="140">
        <f>VLOOKUP(T472,Баллы!$A$2:$B$101,2)+V472/2</f>
        <v>3.5</v>
      </c>
      <c r="V472" s="126">
        <f>VLOOKUP(C472,'4'!$B$2:$I$1053,6,FALSE)</f>
        <v>5</v>
      </c>
      <c r="W472" s="136"/>
      <c r="X472" s="5"/>
      <c r="Y472" s="140"/>
      <c r="Z472" s="126"/>
      <c r="AA472" s="171"/>
      <c r="AB472" s="5"/>
      <c r="AC472" s="140"/>
      <c r="AD472" s="130"/>
      <c r="AE472" s="136"/>
      <c r="AF472" s="5"/>
      <c r="AG472" s="140"/>
      <c r="AH472" s="126"/>
      <c r="AI472" s="155"/>
      <c r="AJ472" s="123"/>
      <c r="AK472" s="139"/>
      <c r="AL472" s="124"/>
      <c r="AM472" s="155"/>
      <c r="AN472" s="123"/>
      <c r="AO472" s="139"/>
      <c r="AP472" s="124"/>
      <c r="AQ472" s="122"/>
      <c r="AR472" s="123"/>
      <c r="AS472" s="139"/>
      <c r="AT472" s="124"/>
      <c r="AU472" s="122"/>
      <c r="AV472" s="123"/>
      <c r="AW472" s="139"/>
      <c r="AX472" s="124"/>
    </row>
    <row r="473" spans="1:50" ht="14.4" customHeight="1">
      <c r="A473" s="73">
        <f>IF(D473=0," ",RANK(D473,$D$3:$D$507,0))</f>
        <v>469</v>
      </c>
      <c r="B473" s="246">
        <v>469</v>
      </c>
      <c r="C473" s="162" t="s">
        <v>1732</v>
      </c>
      <c r="D473" s="115">
        <f>I473+M473+Q473+U473+Y473+AC473+AG473+AK473+AO473+AW473+AS473</f>
        <v>3.5</v>
      </c>
      <c r="E473" s="115">
        <f>J473+N473+R473+V473+Z473+AD473+AH473+AL473+AP473+AX473+AT473</f>
        <v>5</v>
      </c>
      <c r="F473" s="119">
        <f>COUNTA(H473,L473,P473,T473,X473,AB473,AF473,AJ473,AN473,AV473,AR473)</f>
        <v>1</v>
      </c>
      <c r="G473" s="125"/>
      <c r="H473" s="5"/>
      <c r="I473" s="140"/>
      <c r="J473" s="126"/>
      <c r="K473" s="121"/>
      <c r="L473" s="5"/>
      <c r="M473" s="140"/>
      <c r="N473" s="130"/>
      <c r="O473" s="125"/>
      <c r="P473" s="5"/>
      <c r="Q473" s="140"/>
      <c r="R473" s="130"/>
      <c r="S473" s="125">
        <f>VLOOKUP(C473,'4'!$B$2:$I$1053,3,FALSE)</f>
        <v>1.9340277777777779E-2</v>
      </c>
      <c r="T473" s="5">
        <f>VLOOKUP(C473,'4'!$B$2:$I$1053,4,FALSE)</f>
        <v>104</v>
      </c>
      <c r="U473" s="140">
        <f>VLOOKUP(T473,Баллы!$A$2:$B$101,2)+V473/2</f>
        <v>3.5</v>
      </c>
      <c r="V473" s="126">
        <f>VLOOKUP(C473,'4'!$B$2:$I$1053,6,FALSE)</f>
        <v>5</v>
      </c>
      <c r="W473" s="136"/>
      <c r="X473" s="5"/>
      <c r="Y473" s="140"/>
      <c r="Z473" s="126"/>
      <c r="AA473" s="171"/>
      <c r="AB473" s="5"/>
      <c r="AC473" s="140"/>
      <c r="AD473" s="130"/>
      <c r="AE473" s="136"/>
      <c r="AF473" s="5"/>
      <c r="AG473" s="140"/>
      <c r="AH473" s="126"/>
      <c r="AI473" s="155"/>
      <c r="AJ473" s="123"/>
      <c r="AK473" s="139"/>
      <c r="AL473" s="124"/>
      <c r="AM473" s="155"/>
      <c r="AN473" s="123"/>
      <c r="AO473" s="139"/>
      <c r="AP473" s="124"/>
      <c r="AQ473" s="122"/>
      <c r="AR473" s="123"/>
      <c r="AS473" s="139"/>
      <c r="AT473" s="124"/>
      <c r="AU473" s="122"/>
      <c r="AV473" s="123"/>
      <c r="AW473" s="139"/>
      <c r="AX473" s="124"/>
    </row>
    <row r="474" spans="1:50" ht="14.4" customHeight="1">
      <c r="A474" s="73">
        <f>IF(D474=0," ",RANK(D474,$D$3:$D$507,0))</f>
        <v>469</v>
      </c>
      <c r="B474" s="246">
        <v>469</v>
      </c>
      <c r="C474" s="162" t="s">
        <v>2447</v>
      </c>
      <c r="D474" s="115">
        <f>I474+M474+Q474+U474+Y474+AC474+AG474+AK474+AO474+AW474+AS474</f>
        <v>3.5</v>
      </c>
      <c r="E474" s="115">
        <f>J474+N474+R474+V474+Z474+AD474+AH474+AL474+AP474+AX474+AT474</f>
        <v>5</v>
      </c>
      <c r="F474" s="119">
        <f>COUNTA(H474,L474,P474,T474,X474,AB474,AF474,AJ474,AN474,AV474,AR474)</f>
        <v>1</v>
      </c>
      <c r="G474" s="125"/>
      <c r="H474" s="5"/>
      <c r="I474" s="140"/>
      <c r="J474" s="126"/>
      <c r="K474" s="121"/>
      <c r="L474" s="5"/>
      <c r="M474" s="140"/>
      <c r="N474" s="130"/>
      <c r="O474" s="125"/>
      <c r="P474" s="5"/>
      <c r="Q474" s="140"/>
      <c r="R474" s="130"/>
      <c r="S474" s="125">
        <f>VLOOKUP(C474,'4'!$B$2:$I$1053,3,FALSE)</f>
        <v>1.9525462962962963E-2</v>
      </c>
      <c r="T474" s="5">
        <f>VLOOKUP(C474,'4'!$B$2:$I$1053,4,FALSE)</f>
        <v>108</v>
      </c>
      <c r="U474" s="140">
        <f>VLOOKUP(T474,Баллы!$A$2:$B$101,2)+V474/2</f>
        <v>3.5</v>
      </c>
      <c r="V474" s="126">
        <f>VLOOKUP(C474,'4'!$B$2:$I$1053,6,FALSE)</f>
        <v>5</v>
      </c>
      <c r="W474" s="136"/>
      <c r="X474" s="5"/>
      <c r="Y474" s="140"/>
      <c r="Z474" s="126"/>
      <c r="AA474" s="171"/>
      <c r="AB474" s="5"/>
      <c r="AC474" s="140"/>
      <c r="AD474" s="130"/>
      <c r="AE474" s="136"/>
      <c r="AF474" s="5"/>
      <c r="AG474" s="140"/>
      <c r="AH474" s="126"/>
      <c r="AI474" s="155"/>
      <c r="AJ474" s="123"/>
      <c r="AK474" s="139"/>
      <c r="AL474" s="124"/>
      <c r="AM474" s="155"/>
      <c r="AN474" s="123"/>
      <c r="AO474" s="139"/>
      <c r="AP474" s="124"/>
      <c r="AQ474" s="122"/>
      <c r="AR474" s="123"/>
      <c r="AS474" s="139"/>
      <c r="AT474" s="124"/>
      <c r="AU474" s="122"/>
      <c r="AV474" s="123"/>
      <c r="AW474" s="139"/>
      <c r="AX474" s="124"/>
    </row>
    <row r="475" spans="1:50" ht="14.4" customHeight="1">
      <c r="A475" s="73">
        <f>IF(D475=0," ",RANK(D475,$D$3:$D$507,0))</f>
        <v>469</v>
      </c>
      <c r="B475" s="246">
        <v>469</v>
      </c>
      <c r="C475" s="162" t="s">
        <v>1882</v>
      </c>
      <c r="D475" s="115">
        <f>I475+M475+Q475+U475+Y475+AC475+AG475+AK475+AO475+AW475+AS475</f>
        <v>3.5</v>
      </c>
      <c r="E475" s="115">
        <f>J475+N475+R475+V475+Z475+AD475+AH475+AL475+AP475+AX475+AT475</f>
        <v>5</v>
      </c>
      <c r="F475" s="119">
        <f>COUNTA(H475,L475,P475,T475,X475,AB475,AF475,AJ475,AN475,AV475,AR475)</f>
        <v>1</v>
      </c>
      <c r="G475" s="125"/>
      <c r="H475" s="5"/>
      <c r="I475" s="140"/>
      <c r="J475" s="126"/>
      <c r="K475" s="121"/>
      <c r="L475" s="5"/>
      <c r="M475" s="140"/>
      <c r="N475" s="130"/>
      <c r="O475" s="125"/>
      <c r="P475" s="5"/>
      <c r="Q475" s="140"/>
      <c r="R475" s="130"/>
      <c r="S475" s="125">
        <f>VLOOKUP(C475,'4'!$B$2:$I$1053,3,FALSE)</f>
        <v>1.9837962962962963E-2</v>
      </c>
      <c r="T475" s="5">
        <f>VLOOKUP(C475,'4'!$B$2:$I$1053,4,FALSE)</f>
        <v>111</v>
      </c>
      <c r="U475" s="140">
        <f>VLOOKUP(T475,Баллы!$A$2:$B$101,2)+V475/2</f>
        <v>3.5</v>
      </c>
      <c r="V475" s="126">
        <f>VLOOKUP(C475,'4'!$B$2:$I$1053,6,FALSE)</f>
        <v>5</v>
      </c>
      <c r="W475" s="136"/>
      <c r="X475" s="5"/>
      <c r="Y475" s="140"/>
      <c r="Z475" s="126"/>
      <c r="AA475" s="171"/>
      <c r="AB475" s="5"/>
      <c r="AC475" s="140"/>
      <c r="AD475" s="130"/>
      <c r="AE475" s="136"/>
      <c r="AF475" s="5"/>
      <c r="AG475" s="140"/>
      <c r="AH475" s="126"/>
      <c r="AI475" s="155"/>
      <c r="AJ475" s="123"/>
      <c r="AK475" s="139"/>
      <c r="AL475" s="124"/>
      <c r="AM475" s="155"/>
      <c r="AN475" s="123"/>
      <c r="AO475" s="139"/>
      <c r="AP475" s="124"/>
      <c r="AQ475" s="122"/>
      <c r="AR475" s="123"/>
      <c r="AS475" s="139"/>
      <c r="AT475" s="124"/>
      <c r="AU475" s="122"/>
      <c r="AV475" s="123"/>
      <c r="AW475" s="139"/>
      <c r="AX475" s="124"/>
    </row>
    <row r="476" spans="1:50" ht="14.4" customHeight="1">
      <c r="A476" s="73">
        <f>IF(D476=0," ",RANK(D476,$D$3:$D$507,0))</f>
        <v>469</v>
      </c>
      <c r="B476" s="246">
        <v>469</v>
      </c>
      <c r="C476" s="162" t="s">
        <v>1496</v>
      </c>
      <c r="D476" s="115">
        <f>I476+M476+Q476+U476+Y476+AC476+AG476+AK476+AO476+AW476+AS476</f>
        <v>3.5</v>
      </c>
      <c r="E476" s="115">
        <f>J476+N476+R476+V476+Z476+AD476+AH476+AL476+AP476+AX476+AT476</f>
        <v>5</v>
      </c>
      <c r="F476" s="119">
        <f>COUNTA(H476,L476,P476,T476,X476,AB476,AF476,AJ476,AN476,AV476,AR476)</f>
        <v>1</v>
      </c>
      <c r="G476" s="125"/>
      <c r="H476" s="5"/>
      <c r="I476" s="140"/>
      <c r="J476" s="126"/>
      <c r="K476" s="121"/>
      <c r="L476" s="5"/>
      <c r="M476" s="140"/>
      <c r="N476" s="130"/>
      <c r="O476" s="125"/>
      <c r="P476" s="5"/>
      <c r="Q476" s="140"/>
      <c r="R476" s="130"/>
      <c r="S476" s="125">
        <f>VLOOKUP(C476,'4'!$B$2:$I$1053,3,FALSE)</f>
        <v>2.0289351851851854E-2</v>
      </c>
      <c r="T476" s="5">
        <f>VLOOKUP(C476,'4'!$B$2:$I$1053,4,FALSE)</f>
        <v>116</v>
      </c>
      <c r="U476" s="140">
        <f>VLOOKUP(T476,Баллы!$A$2:$B$101,2)+V476/2</f>
        <v>3.5</v>
      </c>
      <c r="V476" s="126">
        <f>VLOOKUP(C476,'4'!$B$2:$I$1053,6,FALSE)</f>
        <v>5</v>
      </c>
      <c r="W476" s="136"/>
      <c r="X476" s="5"/>
      <c r="Y476" s="140"/>
      <c r="Z476" s="126"/>
      <c r="AA476" s="171"/>
      <c r="AB476" s="5"/>
      <c r="AC476" s="140"/>
      <c r="AD476" s="130"/>
      <c r="AE476" s="136"/>
      <c r="AF476" s="5"/>
      <c r="AG476" s="140"/>
      <c r="AH476" s="126"/>
      <c r="AI476" s="155"/>
      <c r="AJ476" s="123"/>
      <c r="AK476" s="139"/>
      <c r="AL476" s="124"/>
      <c r="AM476" s="155"/>
      <c r="AN476" s="123"/>
      <c r="AO476" s="139"/>
      <c r="AP476" s="124"/>
      <c r="AQ476" s="122"/>
      <c r="AR476" s="123"/>
      <c r="AS476" s="139"/>
      <c r="AT476" s="124"/>
      <c r="AU476" s="122"/>
      <c r="AV476" s="123"/>
      <c r="AW476" s="139"/>
      <c r="AX476" s="124"/>
    </row>
    <row r="477" spans="1:50" ht="14.4" customHeight="1">
      <c r="A477" s="73">
        <f>IF(D477=0," ",RANK(D477,$D$3:$D$507,0))</f>
        <v>469</v>
      </c>
      <c r="B477" s="246">
        <v>469</v>
      </c>
      <c r="C477" s="162" t="s">
        <v>1599</v>
      </c>
      <c r="D477" s="115">
        <f>I477+M477+Q477+U477+Y477+AC477+AG477+AK477+AO477+AW477+AS477</f>
        <v>3.5</v>
      </c>
      <c r="E477" s="115">
        <f>J477+N477+R477+V477+Z477+AD477+AH477+AL477+AP477+AX477+AT477</f>
        <v>5</v>
      </c>
      <c r="F477" s="119">
        <f>COUNTA(H477,L477,P477,T477,X477,AB477,AF477,AJ477,AN477,AV477,AR477)</f>
        <v>1</v>
      </c>
      <c r="G477" s="125"/>
      <c r="H477" s="5"/>
      <c r="I477" s="140"/>
      <c r="J477" s="126"/>
      <c r="K477" s="121"/>
      <c r="L477" s="5"/>
      <c r="M477" s="140"/>
      <c r="N477" s="130"/>
      <c r="O477" s="125"/>
      <c r="P477" s="5"/>
      <c r="Q477" s="140"/>
      <c r="R477" s="130"/>
      <c r="S477" s="125">
        <f>VLOOKUP(C477,'4'!$B$2:$I$1053,3,FALSE)</f>
        <v>2.0300925925925927E-2</v>
      </c>
      <c r="T477" s="5">
        <f>VLOOKUP(C477,'4'!$B$2:$I$1053,4,FALSE)</f>
        <v>117</v>
      </c>
      <c r="U477" s="140">
        <f>VLOOKUP(T477,Баллы!$A$2:$B$101,2)+V477/2</f>
        <v>3.5</v>
      </c>
      <c r="V477" s="126">
        <f>VLOOKUP(C477,'4'!$B$2:$I$1053,6,FALSE)</f>
        <v>5</v>
      </c>
      <c r="W477" s="136"/>
      <c r="X477" s="5"/>
      <c r="Y477" s="140"/>
      <c r="Z477" s="126"/>
      <c r="AA477" s="171"/>
      <c r="AB477" s="5"/>
      <c r="AC477" s="140"/>
      <c r="AD477" s="130"/>
      <c r="AE477" s="136"/>
      <c r="AF477" s="5"/>
      <c r="AG477" s="140"/>
      <c r="AH477" s="126"/>
      <c r="AI477" s="155"/>
      <c r="AJ477" s="123"/>
      <c r="AK477" s="139"/>
      <c r="AL477" s="124"/>
      <c r="AM477" s="155"/>
      <c r="AN477" s="123"/>
      <c r="AO477" s="139"/>
      <c r="AP477" s="124"/>
      <c r="AQ477" s="122"/>
      <c r="AR477" s="123"/>
      <c r="AS477" s="139"/>
      <c r="AT477" s="124"/>
      <c r="AU477" s="122"/>
      <c r="AV477" s="123"/>
      <c r="AW477" s="139"/>
      <c r="AX477" s="124"/>
    </row>
    <row r="478" spans="1:50" ht="14.4" customHeight="1">
      <c r="A478" s="73">
        <f>IF(D478=0," ",RANK(D478,$D$3:$D$507,0))</f>
        <v>469</v>
      </c>
      <c r="B478" s="246">
        <v>469</v>
      </c>
      <c r="C478" s="162" t="s">
        <v>2262</v>
      </c>
      <c r="D478" s="115">
        <f>I478+M478+Q478+U478+Y478+AC478+AG478+AK478+AO478+AW478+AS478</f>
        <v>3.5</v>
      </c>
      <c r="E478" s="115">
        <f>J478+N478+R478+V478+Z478+AD478+AH478+AL478+AP478+AX478+AT478</f>
        <v>5</v>
      </c>
      <c r="F478" s="119">
        <f>COUNTA(H478,L478,P478,T478,X478,AB478,AF478,AJ478,AN478,AV478,AR478)</f>
        <v>1</v>
      </c>
      <c r="G478" s="125"/>
      <c r="H478" s="5"/>
      <c r="I478" s="140"/>
      <c r="J478" s="126"/>
      <c r="K478" s="121"/>
      <c r="L478" s="5"/>
      <c r="M478" s="140"/>
      <c r="N478" s="130"/>
      <c r="O478" s="125"/>
      <c r="P478" s="5"/>
      <c r="Q478" s="140"/>
      <c r="R478" s="130"/>
      <c r="S478" s="125">
        <f>VLOOKUP(C478,'4'!$B$2:$I$1053,3,FALSE)</f>
        <v>2.0844907407407406E-2</v>
      </c>
      <c r="T478" s="5">
        <f>VLOOKUP(C478,'4'!$B$2:$I$1053,4,FALSE)</f>
        <v>124</v>
      </c>
      <c r="U478" s="140">
        <f>VLOOKUP(T478,Баллы!$A$2:$B$101,2)+V478/2</f>
        <v>3.5</v>
      </c>
      <c r="V478" s="126">
        <f>VLOOKUP(C478,'4'!$B$2:$I$1053,6,FALSE)</f>
        <v>5</v>
      </c>
      <c r="W478" s="136"/>
      <c r="X478" s="5"/>
      <c r="Y478" s="140"/>
      <c r="Z478" s="126"/>
      <c r="AA478" s="171"/>
      <c r="AB478" s="5"/>
      <c r="AC478" s="140"/>
      <c r="AD478" s="130"/>
      <c r="AE478" s="136"/>
      <c r="AF478" s="5"/>
      <c r="AG478" s="140"/>
      <c r="AH478" s="126"/>
      <c r="AI478" s="155"/>
      <c r="AJ478" s="123"/>
      <c r="AK478" s="139"/>
      <c r="AL478" s="124"/>
      <c r="AM478" s="155"/>
      <c r="AN478" s="123"/>
      <c r="AO478" s="139"/>
      <c r="AP478" s="124"/>
      <c r="AQ478" s="122"/>
      <c r="AR478" s="123"/>
      <c r="AS478" s="139"/>
      <c r="AT478" s="124"/>
      <c r="AU478" s="122"/>
      <c r="AV478" s="123"/>
      <c r="AW478" s="139"/>
      <c r="AX478" s="124"/>
    </row>
    <row r="479" spans="1:50" ht="14.4" customHeight="1">
      <c r="A479" s="73">
        <f>IF(D479=0," ",RANK(D479,$D$3:$D$507,0))</f>
        <v>469</v>
      </c>
      <c r="B479" s="246">
        <v>469</v>
      </c>
      <c r="C479" s="294" t="s">
        <v>5783</v>
      </c>
      <c r="D479" s="115">
        <f>I479+M479+Q479+U479+Y479+AC479+AG479+AK479+AO479+AW479+AS479</f>
        <v>3.5</v>
      </c>
      <c r="E479" s="115">
        <f>J479+N479+R479+V479+Z479+AD479+AH479+AL479+AP479+AX479+AT479</f>
        <v>5</v>
      </c>
      <c r="F479" s="119">
        <f>COUNTA(H479,L479,P479,T479,X479,AB479,AF479,AJ479,AN479,AV479,AR479)</f>
        <v>1</v>
      </c>
      <c r="G479" s="132"/>
      <c r="H479" s="5"/>
      <c r="I479" s="140"/>
      <c r="J479" s="126"/>
      <c r="K479" s="121"/>
      <c r="L479" s="5"/>
      <c r="M479" s="140"/>
      <c r="N479" s="130"/>
      <c r="O479" s="125"/>
      <c r="P479" s="5"/>
      <c r="Q479" s="140"/>
      <c r="R479" s="130"/>
      <c r="S479" s="125">
        <f>VLOOKUP(C479,'4'!$B$2:$I$1053,3,FALSE)</f>
        <v>2.0960648148148148E-2</v>
      </c>
      <c r="T479" s="5">
        <f>VLOOKUP(C479,'4'!$B$2:$I$1053,4,FALSE)</f>
        <v>126</v>
      </c>
      <c r="U479" s="140">
        <f>VLOOKUP(T479,Баллы!$A$2:$B$101,2)+V479/2</f>
        <v>3.5</v>
      </c>
      <c r="V479" s="126">
        <f>VLOOKUP(C479,'4'!$B$2:$I$1053,6,FALSE)</f>
        <v>5</v>
      </c>
      <c r="W479" s="136"/>
      <c r="X479" s="5"/>
      <c r="Y479" s="140"/>
      <c r="Z479" s="126"/>
      <c r="AA479" s="171"/>
      <c r="AB479" s="5"/>
      <c r="AC479" s="140"/>
      <c r="AD479" s="130"/>
      <c r="AE479" s="136"/>
      <c r="AF479" s="5"/>
      <c r="AG479" s="140"/>
      <c r="AH479" s="126"/>
      <c r="AI479" s="155"/>
      <c r="AJ479" s="123"/>
      <c r="AK479" s="139"/>
      <c r="AL479" s="124"/>
      <c r="AM479" s="155"/>
      <c r="AN479" s="123"/>
      <c r="AO479" s="139"/>
      <c r="AP479" s="124"/>
      <c r="AQ479" s="122"/>
      <c r="AR479" s="123"/>
      <c r="AS479" s="139"/>
      <c r="AT479" s="124"/>
      <c r="AU479" s="122"/>
      <c r="AV479" s="123"/>
      <c r="AW479" s="139"/>
      <c r="AX479" s="124"/>
    </row>
    <row r="480" spans="1:50" ht="14.4" customHeight="1">
      <c r="A480" s="73">
        <f>IF(D480=0," ",RANK(D480,$D$3:$D$507,0))</f>
        <v>469</v>
      </c>
      <c r="B480" s="246">
        <v>469</v>
      </c>
      <c r="C480" s="162" t="s">
        <v>2224</v>
      </c>
      <c r="D480" s="115">
        <f>I480+M480+Q480+U480+Y480+AC480+AG480+AK480+AO480+AW480+AS480</f>
        <v>3.5</v>
      </c>
      <c r="E480" s="115">
        <f>J480+N480+R480+V480+Z480+AD480+AH480+AL480+AP480+AX480+AT480</f>
        <v>5</v>
      </c>
      <c r="F480" s="119">
        <f>COUNTA(H480,L480,P480,T480,X480,AB480,AF480,AJ480,AN480,AV480,AR480)</f>
        <v>1</v>
      </c>
      <c r="G480" s="125"/>
      <c r="H480" s="5"/>
      <c r="I480" s="140"/>
      <c r="J480" s="126"/>
      <c r="K480" s="121"/>
      <c r="L480" s="5"/>
      <c r="M480" s="140"/>
      <c r="N480" s="130"/>
      <c r="O480" s="125"/>
      <c r="P480" s="5"/>
      <c r="Q480" s="140"/>
      <c r="R480" s="130"/>
      <c r="S480" s="125">
        <f>VLOOKUP(C480,'4'!$B$2:$I$1053,3,FALSE)</f>
        <v>2.2326388888888889E-2</v>
      </c>
      <c r="T480" s="5">
        <f>VLOOKUP(C480,'4'!$B$2:$I$1053,4,FALSE)</f>
        <v>143</v>
      </c>
      <c r="U480" s="140">
        <f>VLOOKUP(T480,Баллы!$A$2:$B$101,2)+V480/2</f>
        <v>3.5</v>
      </c>
      <c r="V480" s="126">
        <f>VLOOKUP(C480,'4'!$B$2:$I$1053,6,FALSE)</f>
        <v>5</v>
      </c>
      <c r="W480" s="136"/>
      <c r="X480" s="5"/>
      <c r="Y480" s="140"/>
      <c r="Z480" s="126"/>
      <c r="AA480" s="171"/>
      <c r="AB480" s="5"/>
      <c r="AC480" s="140"/>
      <c r="AD480" s="130"/>
      <c r="AE480" s="136"/>
      <c r="AF480" s="5"/>
      <c r="AG480" s="140"/>
      <c r="AH480" s="126"/>
      <c r="AI480" s="155"/>
      <c r="AJ480" s="123"/>
      <c r="AK480" s="139"/>
      <c r="AL480" s="124"/>
      <c r="AM480" s="155"/>
      <c r="AN480" s="123"/>
      <c r="AO480" s="139"/>
      <c r="AP480" s="124"/>
      <c r="AQ480" s="122"/>
      <c r="AR480" s="123"/>
      <c r="AS480" s="139"/>
      <c r="AT480" s="124"/>
      <c r="AU480" s="122"/>
      <c r="AV480" s="123"/>
      <c r="AW480" s="139"/>
      <c r="AX480" s="124"/>
    </row>
    <row r="481" spans="1:50" ht="14.4" customHeight="1">
      <c r="A481" s="73">
        <f>IF(D481=0," ",RANK(D481,$D$3:$D$507,0))</f>
        <v>469</v>
      </c>
      <c r="B481" s="246">
        <v>469</v>
      </c>
      <c r="C481" s="162" t="s">
        <v>1753</v>
      </c>
      <c r="D481" s="115">
        <f>I481+M481+Q481+U481+Y481+AC481+AG481+AK481+AO481+AW481+AS481</f>
        <v>3.5</v>
      </c>
      <c r="E481" s="115">
        <f>J481+N481+R481+V481+Z481+AD481+AH481+AL481+AP481+AX481+AT481</f>
        <v>5</v>
      </c>
      <c r="F481" s="119">
        <f>COUNTA(H481,L481,P481,T481,X481,AB481,AF481,AJ481,AN481,AV481,AR481)</f>
        <v>1</v>
      </c>
      <c r="G481" s="132"/>
      <c r="H481" s="5"/>
      <c r="I481" s="140"/>
      <c r="J481" s="126"/>
      <c r="K481" s="121"/>
      <c r="L481" s="5"/>
      <c r="M481" s="140"/>
      <c r="N481" s="130"/>
      <c r="O481" s="125"/>
      <c r="P481" s="5"/>
      <c r="Q481" s="140"/>
      <c r="R481" s="130"/>
      <c r="S481" s="125">
        <f>VLOOKUP(C481,'4'!$B$2:$I$1053,3,FALSE)</f>
        <v>2.2418981481481481E-2</v>
      </c>
      <c r="T481" s="5">
        <f>VLOOKUP(C481,'4'!$B$2:$I$1053,4,FALSE)</f>
        <v>145</v>
      </c>
      <c r="U481" s="140">
        <f>VLOOKUP(T481,Баллы!$A$2:$B$101,2)+V481/2</f>
        <v>3.5</v>
      </c>
      <c r="V481" s="126">
        <f>VLOOKUP(C481,'4'!$B$2:$I$1053,6,FALSE)</f>
        <v>5</v>
      </c>
      <c r="W481" s="136"/>
      <c r="X481" s="5"/>
      <c r="Y481" s="140"/>
      <c r="Z481" s="126"/>
      <c r="AA481" s="171"/>
      <c r="AB481" s="5"/>
      <c r="AC481" s="140"/>
      <c r="AD481" s="130"/>
      <c r="AE481" s="136"/>
      <c r="AF481" s="5"/>
      <c r="AG481" s="140"/>
      <c r="AH481" s="126"/>
      <c r="AI481" s="155"/>
      <c r="AJ481" s="123"/>
      <c r="AK481" s="139"/>
      <c r="AL481" s="124"/>
      <c r="AM481" s="155"/>
      <c r="AN481" s="123"/>
      <c r="AO481" s="139"/>
      <c r="AP481" s="124"/>
      <c r="AQ481" s="122"/>
      <c r="AR481" s="123"/>
      <c r="AS481" s="139"/>
      <c r="AT481" s="124"/>
      <c r="AU481" s="122"/>
      <c r="AV481" s="123"/>
      <c r="AW481" s="139"/>
      <c r="AX481" s="124"/>
    </row>
    <row r="482" spans="1:50" ht="14.4" customHeight="1">
      <c r="A482" s="73">
        <f>IF(D482=0," ",RANK(D482,$D$3:$D$507,0))</f>
        <v>469</v>
      </c>
      <c r="B482" s="246">
        <v>469</v>
      </c>
      <c r="C482" s="162" t="s">
        <v>2288</v>
      </c>
      <c r="D482" s="115">
        <f>I482+M482+Q482+U482+Y482+AC482+AG482+AK482+AO482+AW482+AS482</f>
        <v>3.5</v>
      </c>
      <c r="E482" s="115">
        <f>J482+N482+R482+V482+Z482+AD482+AH482+AL482+AP482+AX482+AT482</f>
        <v>5</v>
      </c>
      <c r="F482" s="119">
        <f>COUNTA(H482,L482,P482,T482,X482,AB482,AF482,AJ482,AN482,AV482,AR482)</f>
        <v>1</v>
      </c>
      <c r="G482" s="132"/>
      <c r="H482" s="5"/>
      <c r="I482" s="140"/>
      <c r="J482" s="126"/>
      <c r="K482" s="121"/>
      <c r="L482" s="5"/>
      <c r="M482" s="140"/>
      <c r="N482" s="130"/>
      <c r="O482" s="125"/>
      <c r="P482" s="5"/>
      <c r="Q482" s="140"/>
      <c r="R482" s="130"/>
      <c r="S482" s="125">
        <f>VLOOKUP(C482,'4'!$B$2:$I$1053,3,FALSE)</f>
        <v>2.2627314814814815E-2</v>
      </c>
      <c r="T482" s="5">
        <f>VLOOKUP(C482,'4'!$B$2:$I$1053,4,FALSE)</f>
        <v>147</v>
      </c>
      <c r="U482" s="140">
        <f>VLOOKUP(T482,Баллы!$A$2:$B$101,2)+V482/2</f>
        <v>3.5</v>
      </c>
      <c r="V482" s="126">
        <f>VLOOKUP(C482,'4'!$B$2:$I$1053,6,FALSE)</f>
        <v>5</v>
      </c>
      <c r="W482" s="136"/>
      <c r="X482" s="5"/>
      <c r="Y482" s="140"/>
      <c r="Z482" s="126"/>
      <c r="AA482" s="171"/>
      <c r="AB482" s="5"/>
      <c r="AC482" s="140"/>
      <c r="AD482" s="130"/>
      <c r="AE482" s="136"/>
      <c r="AF482" s="5"/>
      <c r="AG482" s="140"/>
      <c r="AH482" s="126"/>
      <c r="AI482" s="155"/>
      <c r="AJ482" s="123"/>
      <c r="AK482" s="139"/>
      <c r="AL482" s="124"/>
      <c r="AM482" s="155"/>
      <c r="AN482" s="123"/>
      <c r="AO482" s="139"/>
      <c r="AP482" s="124"/>
      <c r="AQ482" s="122"/>
      <c r="AR482" s="123"/>
      <c r="AS482" s="139"/>
      <c r="AT482" s="124"/>
      <c r="AU482" s="122"/>
      <c r="AV482" s="123"/>
      <c r="AW482" s="139"/>
      <c r="AX482" s="124"/>
    </row>
    <row r="483" spans="1:50" ht="14.4" customHeight="1">
      <c r="A483" s="73">
        <f>IF(D483=0," ",RANK(D483,$D$3:$D$507,0))</f>
        <v>469</v>
      </c>
      <c r="B483" s="246">
        <v>469</v>
      </c>
      <c r="C483" s="162" t="s">
        <v>2242</v>
      </c>
      <c r="D483" s="115">
        <f>I483+M483+Q483+U483+Y483+AC483+AG483+AK483+AO483+AW483+AS483</f>
        <v>3.5</v>
      </c>
      <c r="E483" s="115">
        <f>J483+N483+R483+V483+Z483+AD483+AH483+AL483+AP483+AX483+AT483</f>
        <v>5</v>
      </c>
      <c r="F483" s="119">
        <f>COUNTA(H483,L483,P483,T483,X483,AB483,AF483,AJ483,AN483,AV483,AR483)</f>
        <v>1</v>
      </c>
      <c r="G483" s="132"/>
      <c r="H483" s="5"/>
      <c r="I483" s="140"/>
      <c r="J483" s="126"/>
      <c r="K483" s="121"/>
      <c r="L483" s="5"/>
      <c r="M483" s="140"/>
      <c r="N483" s="130"/>
      <c r="O483" s="125"/>
      <c r="P483" s="5"/>
      <c r="Q483" s="140"/>
      <c r="R483" s="130"/>
      <c r="S483" s="125">
        <f>VLOOKUP(C483,'4'!$B$2:$I$1053,3,FALSE)</f>
        <v>2.3125E-2</v>
      </c>
      <c r="T483" s="5">
        <f>VLOOKUP(C483,'4'!$B$2:$I$1053,4,FALSE)</f>
        <v>152</v>
      </c>
      <c r="U483" s="140">
        <f>VLOOKUP(T483,Баллы!$A$2:$B$101,2)+V483/2</f>
        <v>3.5</v>
      </c>
      <c r="V483" s="126">
        <f>VLOOKUP(C483,'4'!$B$2:$I$1053,6,FALSE)</f>
        <v>5</v>
      </c>
      <c r="W483" s="136"/>
      <c r="X483" s="5"/>
      <c r="Y483" s="140"/>
      <c r="Z483" s="126"/>
      <c r="AA483" s="171"/>
      <c r="AB483" s="5"/>
      <c r="AC483" s="140"/>
      <c r="AD483" s="130"/>
      <c r="AE483" s="136"/>
      <c r="AF483" s="5"/>
      <c r="AG483" s="140"/>
      <c r="AH483" s="126"/>
      <c r="AI483" s="155"/>
      <c r="AJ483" s="123"/>
      <c r="AK483" s="139"/>
      <c r="AL483" s="124"/>
      <c r="AM483" s="155"/>
      <c r="AN483" s="123"/>
      <c r="AO483" s="139"/>
      <c r="AP483" s="124"/>
      <c r="AQ483" s="122"/>
      <c r="AR483" s="123"/>
      <c r="AS483" s="139"/>
      <c r="AT483" s="124"/>
      <c r="AU483" s="122"/>
      <c r="AV483" s="123"/>
      <c r="AW483" s="139"/>
      <c r="AX483" s="124"/>
    </row>
    <row r="484" spans="1:50" ht="14.4" customHeight="1">
      <c r="A484" s="73">
        <f>IF(D484=0," ",RANK(D484,$D$3:$D$507,0))</f>
        <v>469</v>
      </c>
      <c r="B484" s="246">
        <v>469</v>
      </c>
      <c r="C484" s="162" t="s">
        <v>1667</v>
      </c>
      <c r="D484" s="115">
        <f>I484+M484+Q484+U484+Y484+AC484+AG484+AK484+AO484+AW484+AS484</f>
        <v>3.5</v>
      </c>
      <c r="E484" s="115">
        <f>J484+N484+R484+V484+Z484+AD484+AH484+AL484+AP484+AX484+AT484</f>
        <v>5</v>
      </c>
      <c r="F484" s="119">
        <f>COUNTA(H484,L484,P484,T484,X484,AB484,AF484,AJ484,AN484,AV484,AR484)</f>
        <v>1</v>
      </c>
      <c r="G484" s="132"/>
      <c r="H484" s="5"/>
      <c r="I484" s="140"/>
      <c r="J484" s="126"/>
      <c r="K484" s="121"/>
      <c r="L484" s="5"/>
      <c r="M484" s="140"/>
      <c r="N484" s="130"/>
      <c r="O484" s="125"/>
      <c r="P484" s="5"/>
      <c r="Q484" s="140"/>
      <c r="R484" s="130"/>
      <c r="S484" s="125">
        <f>VLOOKUP(C484,'4'!$B$2:$I$1053,3,FALSE)</f>
        <v>2.5127314814814814E-2</v>
      </c>
      <c r="T484" s="5">
        <f>VLOOKUP(C484,'4'!$B$2:$I$1053,4,FALSE)</f>
        <v>162</v>
      </c>
      <c r="U484" s="140">
        <f>VLOOKUP(T484,Баллы!$A$2:$B$101,2)+V484/2</f>
        <v>3.5</v>
      </c>
      <c r="V484" s="126">
        <f>VLOOKUP(C484,'4'!$B$2:$I$1053,6,FALSE)</f>
        <v>5</v>
      </c>
      <c r="W484" s="136"/>
      <c r="X484" s="5"/>
      <c r="Y484" s="140"/>
      <c r="Z484" s="126"/>
      <c r="AA484" s="171"/>
      <c r="AB484" s="5"/>
      <c r="AC484" s="140"/>
      <c r="AD484" s="130"/>
      <c r="AE484" s="136"/>
      <c r="AF484" s="5"/>
      <c r="AG484" s="140"/>
      <c r="AH484" s="126"/>
      <c r="AI484" s="155"/>
      <c r="AJ484" s="123"/>
      <c r="AK484" s="139"/>
      <c r="AL484" s="124"/>
      <c r="AM484" s="155"/>
      <c r="AN484" s="123"/>
      <c r="AO484" s="139"/>
      <c r="AP484" s="124"/>
      <c r="AQ484" s="122"/>
      <c r="AR484" s="123"/>
      <c r="AS484" s="139"/>
      <c r="AT484" s="124"/>
      <c r="AU484" s="122"/>
      <c r="AV484" s="123"/>
      <c r="AW484" s="139"/>
      <c r="AX484" s="124"/>
    </row>
    <row r="485" spans="1:50" ht="14.4" customHeight="1">
      <c r="A485" s="73">
        <f>IF(D485=0," ",RANK(D485,$D$3:$D$507,0))</f>
        <v>469</v>
      </c>
      <c r="B485" s="246">
        <v>469</v>
      </c>
      <c r="C485" s="283" t="s">
        <v>5157</v>
      </c>
      <c r="D485" s="115">
        <f>I485+M485+Q485+U485+Y485+AC485+AG485+AK485+AO485+AW485+AS485</f>
        <v>3.5</v>
      </c>
      <c r="E485" s="115">
        <f>J485+N485+R485+V485+Z485+AD485+AH485+AL485+AP485+AX485+AT485</f>
        <v>5</v>
      </c>
      <c r="F485" s="119">
        <f>COUNTA(H485,L485,P485,T485,X485,AB485,AF485,AJ485,AN485,AV485,AR485)</f>
        <v>1</v>
      </c>
      <c r="G485" s="125"/>
      <c r="H485" s="5"/>
      <c r="I485" s="140"/>
      <c r="J485" s="126"/>
      <c r="K485" s="121"/>
      <c r="L485" s="5"/>
      <c r="M485" s="140"/>
      <c r="N485" s="130"/>
      <c r="O485" s="125"/>
      <c r="P485" s="5"/>
      <c r="Q485" s="140"/>
      <c r="R485" s="130"/>
      <c r="S485" s="125"/>
      <c r="T485" s="5"/>
      <c r="U485" s="140"/>
      <c r="V485" s="126"/>
      <c r="W485" s="136"/>
      <c r="X485" s="5"/>
      <c r="Y485" s="140"/>
      <c r="Z485" s="126"/>
      <c r="AA485" s="171"/>
      <c r="AB485" s="5"/>
      <c r="AC485" s="140"/>
      <c r="AD485" s="130"/>
      <c r="AE485" s="136"/>
      <c r="AF485" s="5"/>
      <c r="AG485" s="140"/>
      <c r="AH485" s="126"/>
      <c r="AI485" s="155"/>
      <c r="AJ485" s="123"/>
      <c r="AK485" s="139"/>
      <c r="AL485" s="124"/>
      <c r="AM485" s="155">
        <f>VLOOKUP(C485,'9'!$B$2:$H$1187,3,FALSE)</f>
        <v>2.0983796296296296E-2</v>
      </c>
      <c r="AN485" s="123">
        <f>VLOOKUP(C485,'9'!$B$2:$H$1187,4,FALSE)</f>
        <v>92</v>
      </c>
      <c r="AO485" s="139">
        <f>VLOOKUP(AN485,Баллы!$A$2:$B$101,2)+AP485/2</f>
        <v>3.5</v>
      </c>
      <c r="AP485" s="124">
        <f>VLOOKUP(C485,'9'!$B$2:$H$1187,6,FALSE)</f>
        <v>5</v>
      </c>
      <c r="AQ485" s="122"/>
      <c r="AR485" s="123"/>
      <c r="AS485" s="139"/>
      <c r="AT485" s="124"/>
      <c r="AU485" s="122"/>
      <c r="AV485" s="123"/>
      <c r="AW485" s="139"/>
      <c r="AX485" s="124"/>
    </row>
    <row r="486" spans="1:50" ht="14.4" customHeight="1">
      <c r="A486" s="73">
        <f>IF(D486=0," ",RANK(D486,$D$3:$D$507,0))</f>
        <v>469</v>
      </c>
      <c r="B486" s="246">
        <v>469</v>
      </c>
      <c r="C486" s="283" t="s">
        <v>5161</v>
      </c>
      <c r="D486" s="115">
        <f>I486+M486+Q486+U486+Y486+AC486+AG486+AK486+AO486+AW486+AS486</f>
        <v>3.5</v>
      </c>
      <c r="E486" s="115">
        <f>J486+N486+R486+V486+Z486+AD486+AH486+AL486+AP486+AX486+AT486</f>
        <v>5</v>
      </c>
      <c r="F486" s="119">
        <f>COUNTA(H486,L486,P486,T486,X486,AB486,AF486,AJ486,AN486,AV486,AR486)</f>
        <v>1</v>
      </c>
      <c r="G486" s="125"/>
      <c r="H486" s="5"/>
      <c r="I486" s="140"/>
      <c r="J486" s="126"/>
      <c r="K486" s="121"/>
      <c r="L486" s="5"/>
      <c r="M486" s="140"/>
      <c r="N486" s="130"/>
      <c r="O486" s="125"/>
      <c r="P486" s="5"/>
      <c r="Q486" s="140"/>
      <c r="R486" s="130"/>
      <c r="S486" s="125"/>
      <c r="T486" s="5"/>
      <c r="U486" s="140"/>
      <c r="V486" s="126"/>
      <c r="W486" s="136"/>
      <c r="X486" s="5"/>
      <c r="Y486" s="140"/>
      <c r="Z486" s="126"/>
      <c r="AA486" s="171"/>
      <c r="AB486" s="5"/>
      <c r="AC486" s="140"/>
      <c r="AD486" s="130"/>
      <c r="AE486" s="136"/>
      <c r="AF486" s="5"/>
      <c r="AG486" s="140"/>
      <c r="AH486" s="126"/>
      <c r="AI486" s="155"/>
      <c r="AJ486" s="123"/>
      <c r="AK486" s="139"/>
      <c r="AL486" s="124"/>
      <c r="AM486" s="155">
        <f>VLOOKUP(C486,'9'!$B$2:$H$1187,3,FALSE)</f>
        <v>2.0694444444444446E-2</v>
      </c>
      <c r="AN486" s="123">
        <f>VLOOKUP(C486,'9'!$B$2:$H$1187,4,FALSE)</f>
        <v>94</v>
      </c>
      <c r="AO486" s="139">
        <f>VLOOKUP(AN486,Баллы!$A$2:$B$101,2)+AP486/2</f>
        <v>3.5</v>
      </c>
      <c r="AP486" s="124">
        <f>VLOOKUP(C486,'9'!$B$2:$H$1187,6,FALSE)</f>
        <v>5</v>
      </c>
      <c r="AQ486" s="122"/>
      <c r="AR486" s="123"/>
      <c r="AS486" s="139"/>
      <c r="AT486" s="124"/>
      <c r="AU486" s="122"/>
      <c r="AV486" s="123"/>
      <c r="AW486" s="139"/>
      <c r="AX486" s="124"/>
    </row>
    <row r="487" spans="1:50" ht="14.4" customHeight="1">
      <c r="A487" s="73">
        <f>IF(D487=0," ",RANK(D487,$D$3:$D$507,0))</f>
        <v>469</v>
      </c>
      <c r="B487" s="246">
        <v>469</v>
      </c>
      <c r="C487" s="283" t="s">
        <v>5162</v>
      </c>
      <c r="D487" s="115">
        <f>I487+M487+Q487+U487+Y487+AC487+AG487+AK487+AO487+AW487+AS487</f>
        <v>3.5</v>
      </c>
      <c r="E487" s="115">
        <f>J487+N487+R487+V487+Z487+AD487+AH487+AL487+AP487+AX487+AT487</f>
        <v>5</v>
      </c>
      <c r="F487" s="119">
        <f>COUNTA(H487,L487,P487,T487,X487,AB487,AF487,AJ487,AN487,AV487,AR487)</f>
        <v>1</v>
      </c>
      <c r="G487" s="125"/>
      <c r="H487" s="5"/>
      <c r="I487" s="140"/>
      <c r="J487" s="126"/>
      <c r="K487" s="121"/>
      <c r="L487" s="5"/>
      <c r="M487" s="140"/>
      <c r="N487" s="130"/>
      <c r="O487" s="125"/>
      <c r="P487" s="5"/>
      <c r="Q487" s="140"/>
      <c r="R487" s="130"/>
      <c r="S487" s="125"/>
      <c r="T487" s="5"/>
      <c r="U487" s="140"/>
      <c r="V487" s="126"/>
      <c r="W487" s="136"/>
      <c r="X487" s="5"/>
      <c r="Y487" s="140"/>
      <c r="Z487" s="126"/>
      <c r="AA487" s="171"/>
      <c r="AB487" s="5"/>
      <c r="AC487" s="140"/>
      <c r="AD487" s="130"/>
      <c r="AE487" s="136"/>
      <c r="AF487" s="5"/>
      <c r="AG487" s="140"/>
      <c r="AH487" s="126"/>
      <c r="AI487" s="155"/>
      <c r="AJ487" s="123"/>
      <c r="AK487" s="139"/>
      <c r="AL487" s="124"/>
      <c r="AM487" s="155">
        <f>VLOOKUP(C487,'9'!$B$2:$H$1187,3,FALSE)</f>
        <v>2.0995370370370369E-2</v>
      </c>
      <c r="AN487" s="123">
        <f>VLOOKUP(C487,'9'!$B$2:$H$1187,4,FALSE)</f>
        <v>95</v>
      </c>
      <c r="AO487" s="139">
        <f>VLOOKUP(AN487,Баллы!$A$2:$B$101,2)+AP487/2</f>
        <v>3.5</v>
      </c>
      <c r="AP487" s="124">
        <f>VLOOKUP(C487,'9'!$B$2:$H$1187,6,FALSE)</f>
        <v>5</v>
      </c>
      <c r="AQ487" s="122"/>
      <c r="AR487" s="123"/>
      <c r="AS487" s="139"/>
      <c r="AT487" s="124"/>
      <c r="AU487" s="122"/>
      <c r="AV487" s="123"/>
      <c r="AW487" s="139"/>
      <c r="AX487" s="124"/>
    </row>
    <row r="488" spans="1:50" ht="14.4" customHeight="1">
      <c r="A488" s="73">
        <f>IF(D488=0," ",RANK(D488,$D$3:$D$507,0))</f>
        <v>469</v>
      </c>
      <c r="B488" s="246">
        <v>469</v>
      </c>
      <c r="C488" s="283" t="s">
        <v>5172</v>
      </c>
      <c r="D488" s="115">
        <f>I488+M488+Q488+U488+Y488+AC488+AG488+AK488+AO488+AW488+AS488</f>
        <v>3.5</v>
      </c>
      <c r="E488" s="115">
        <f>J488+N488+R488+V488+Z488+AD488+AH488+AL488+AP488+AX488+AT488</f>
        <v>5</v>
      </c>
      <c r="F488" s="119">
        <f>COUNTA(H488,L488,P488,T488,X488,AB488,AF488,AJ488,AN488,AV488,AR488)</f>
        <v>1</v>
      </c>
      <c r="G488" s="125"/>
      <c r="H488" s="5"/>
      <c r="I488" s="140"/>
      <c r="J488" s="126"/>
      <c r="K488" s="121"/>
      <c r="L488" s="5"/>
      <c r="M488" s="140"/>
      <c r="N488" s="130"/>
      <c r="O488" s="125"/>
      <c r="P488" s="5"/>
      <c r="Q488" s="140"/>
      <c r="R488" s="130"/>
      <c r="S488" s="125"/>
      <c r="T488" s="5"/>
      <c r="U488" s="140"/>
      <c r="V488" s="126"/>
      <c r="W488" s="136"/>
      <c r="X488" s="5"/>
      <c r="Y488" s="140"/>
      <c r="Z488" s="126"/>
      <c r="AA488" s="171"/>
      <c r="AB488" s="5"/>
      <c r="AC488" s="140"/>
      <c r="AD488" s="130"/>
      <c r="AE488" s="136"/>
      <c r="AF488" s="5"/>
      <c r="AG488" s="140"/>
      <c r="AH488" s="126"/>
      <c r="AI488" s="155"/>
      <c r="AJ488" s="123"/>
      <c r="AK488" s="139"/>
      <c r="AL488" s="124"/>
      <c r="AM488" s="155">
        <f>VLOOKUP(C488,'9'!$B$2:$H$1187,3,FALSE)</f>
        <v>2.1238425925925924E-2</v>
      </c>
      <c r="AN488" s="123">
        <f>VLOOKUP(C488,'9'!$B$2:$H$1187,4,FALSE)</f>
        <v>100</v>
      </c>
      <c r="AO488" s="139">
        <f>VLOOKUP(AN488,Баллы!$A$2:$B$101,2)+AP488/2</f>
        <v>3.5</v>
      </c>
      <c r="AP488" s="124">
        <f>VLOOKUP(C488,'9'!$B$2:$H$1187,6,FALSE)</f>
        <v>5</v>
      </c>
      <c r="AQ488" s="122"/>
      <c r="AR488" s="123"/>
      <c r="AS488" s="139"/>
      <c r="AT488" s="124"/>
      <c r="AU488" s="122"/>
      <c r="AV488" s="123"/>
      <c r="AW488" s="139"/>
      <c r="AX488" s="124"/>
    </row>
    <row r="489" spans="1:50" ht="14.4" customHeight="1">
      <c r="A489" s="73">
        <f>IF(D489=0," ",RANK(D489,$D$3:$D$507,0))</f>
        <v>469</v>
      </c>
      <c r="B489" s="246">
        <v>469</v>
      </c>
      <c r="C489" s="283" t="s">
        <v>5179</v>
      </c>
      <c r="D489" s="115">
        <f>I489+M489+Q489+U489+Y489+AC489+AG489+AK489+AO489+AW489+AS489</f>
        <v>3.5</v>
      </c>
      <c r="E489" s="115">
        <f>J489+N489+R489+V489+Z489+AD489+AH489+AL489+AP489+AX489+AT489</f>
        <v>5</v>
      </c>
      <c r="F489" s="119">
        <f>COUNTA(H489,L489,P489,T489,X489,AB489,AF489,AJ489,AN489,AV489,AR489)</f>
        <v>1</v>
      </c>
      <c r="G489" s="125"/>
      <c r="H489" s="5"/>
      <c r="I489" s="140"/>
      <c r="J489" s="126"/>
      <c r="K489" s="121"/>
      <c r="L489" s="5"/>
      <c r="M489" s="140"/>
      <c r="N489" s="130"/>
      <c r="O489" s="125"/>
      <c r="P489" s="5"/>
      <c r="Q489" s="140"/>
      <c r="R489" s="130"/>
      <c r="S489" s="125"/>
      <c r="T489" s="5"/>
      <c r="U489" s="140"/>
      <c r="V489" s="126"/>
      <c r="W489" s="136"/>
      <c r="X489" s="5"/>
      <c r="Y489" s="140"/>
      <c r="Z489" s="126"/>
      <c r="AA489" s="171"/>
      <c r="AB489" s="5"/>
      <c r="AC489" s="140"/>
      <c r="AD489" s="130"/>
      <c r="AE489" s="136"/>
      <c r="AF489" s="5"/>
      <c r="AG489" s="140"/>
      <c r="AH489" s="126"/>
      <c r="AI489" s="155"/>
      <c r="AJ489" s="123"/>
      <c r="AK489" s="139"/>
      <c r="AL489" s="124"/>
      <c r="AM489" s="155">
        <f>VLOOKUP(C489,'9'!$B$2:$H$1187,3,FALSE)</f>
        <v>2.1585648148148149E-2</v>
      </c>
      <c r="AN489" s="123">
        <f>VLOOKUP(C489,'9'!$B$2:$H$1187,4,FALSE)</f>
        <v>103</v>
      </c>
      <c r="AO489" s="139">
        <f>VLOOKUP(AN489,Баллы!$A$2:$B$101,2)+AP489/2</f>
        <v>3.5</v>
      </c>
      <c r="AP489" s="124">
        <f>VLOOKUP(C489,'9'!$B$2:$H$1187,6,FALSE)</f>
        <v>5</v>
      </c>
      <c r="AQ489" s="122"/>
      <c r="AR489" s="123"/>
      <c r="AS489" s="139"/>
      <c r="AT489" s="124"/>
      <c r="AU489" s="122"/>
      <c r="AV489" s="123"/>
      <c r="AW489" s="139"/>
      <c r="AX489" s="124"/>
    </row>
    <row r="490" spans="1:50" ht="14.4" customHeight="1">
      <c r="A490" s="73">
        <f>IF(D490=0," ",RANK(D490,$D$3:$D$507,0))</f>
        <v>469</v>
      </c>
      <c r="B490" s="246">
        <v>469</v>
      </c>
      <c r="C490" s="283" t="s">
        <v>1473</v>
      </c>
      <c r="D490" s="115">
        <f>I490+M490+Q490+U490+Y490+AC490+AG490+AK490+AO490+AW490+AS490</f>
        <v>3.5</v>
      </c>
      <c r="E490" s="115">
        <f>J490+N490+R490+V490+Z490+AD490+AH490+AL490+AP490+AX490+AT490</f>
        <v>5</v>
      </c>
      <c r="F490" s="119">
        <f>COUNTA(H490,L490,P490,T490,X490,AB490,AF490,AJ490,AN490,AV490,AR490)</f>
        <v>1</v>
      </c>
      <c r="G490" s="125"/>
      <c r="H490" s="5"/>
      <c r="I490" s="140"/>
      <c r="J490" s="126"/>
      <c r="K490" s="121"/>
      <c r="L490" s="5"/>
      <c r="M490" s="140"/>
      <c r="N490" s="130"/>
      <c r="O490" s="125"/>
      <c r="P490" s="5"/>
      <c r="Q490" s="140"/>
      <c r="R490" s="130"/>
      <c r="S490" s="125"/>
      <c r="T490" s="5"/>
      <c r="U490" s="140"/>
      <c r="V490" s="126"/>
      <c r="W490" s="136"/>
      <c r="X490" s="5"/>
      <c r="Y490" s="140"/>
      <c r="Z490" s="126"/>
      <c r="AA490" s="171"/>
      <c r="AB490" s="5"/>
      <c r="AC490" s="140"/>
      <c r="AD490" s="130"/>
      <c r="AE490" s="136"/>
      <c r="AF490" s="5"/>
      <c r="AG490" s="140"/>
      <c r="AH490" s="126"/>
      <c r="AI490" s="155"/>
      <c r="AJ490" s="123"/>
      <c r="AK490" s="139"/>
      <c r="AL490" s="124"/>
      <c r="AM490" s="155">
        <f>VLOOKUP(C490,'9'!$B$2:$H$1187,3,FALSE)</f>
        <v>2.2349537037037036E-2</v>
      </c>
      <c r="AN490" s="123">
        <f>VLOOKUP(C490,'9'!$B$2:$H$1187,4,FALSE)</f>
        <v>118</v>
      </c>
      <c r="AO490" s="139">
        <f>VLOOKUP(AN490,Баллы!$A$2:$B$101,2)+AP490/2</f>
        <v>3.5</v>
      </c>
      <c r="AP490" s="124">
        <f>VLOOKUP(C490,'9'!$B$2:$H$1187,6,FALSE)</f>
        <v>5</v>
      </c>
      <c r="AQ490" s="122"/>
      <c r="AR490" s="123"/>
      <c r="AS490" s="139"/>
      <c r="AT490" s="124"/>
      <c r="AU490" s="122"/>
      <c r="AV490" s="123"/>
      <c r="AW490" s="139"/>
      <c r="AX490" s="124"/>
    </row>
    <row r="491" spans="1:50" ht="14.4" customHeight="1">
      <c r="A491" s="73">
        <f>IF(D491=0," ",RANK(D491,$D$3:$D$507,0))</f>
        <v>469</v>
      </c>
      <c r="B491" s="246">
        <v>469</v>
      </c>
      <c r="C491" s="283" t="s">
        <v>5216</v>
      </c>
      <c r="D491" s="115">
        <f>I491+M491+Q491+U491+Y491+AC491+AG491+AK491+AO491+AW491+AS491</f>
        <v>3.5</v>
      </c>
      <c r="E491" s="115">
        <f>J491+N491+R491+V491+Z491+AD491+AH491+AL491+AP491+AX491+AT491</f>
        <v>5</v>
      </c>
      <c r="F491" s="119">
        <f>COUNTA(H491,L491,P491,T491,X491,AB491,AF491,AJ491,AN491,AV491,AR491)</f>
        <v>1</v>
      </c>
      <c r="G491" s="125"/>
      <c r="H491" s="5"/>
      <c r="I491" s="140"/>
      <c r="J491" s="126"/>
      <c r="K491" s="121"/>
      <c r="L491" s="5"/>
      <c r="M491" s="140"/>
      <c r="N491" s="130"/>
      <c r="O491" s="125"/>
      <c r="P491" s="5"/>
      <c r="Q491" s="140"/>
      <c r="R491" s="130"/>
      <c r="S491" s="125"/>
      <c r="T491" s="5"/>
      <c r="U491" s="140"/>
      <c r="V491" s="126"/>
      <c r="W491" s="136"/>
      <c r="X491" s="5"/>
      <c r="Y491" s="140"/>
      <c r="Z491" s="126"/>
      <c r="AA491" s="171"/>
      <c r="AB491" s="5"/>
      <c r="AC491" s="140"/>
      <c r="AD491" s="130"/>
      <c r="AE491" s="136"/>
      <c r="AF491" s="5"/>
      <c r="AG491" s="140"/>
      <c r="AH491" s="126"/>
      <c r="AI491" s="155"/>
      <c r="AJ491" s="123"/>
      <c r="AK491" s="139"/>
      <c r="AL491" s="124"/>
      <c r="AM491" s="155">
        <f>VLOOKUP(C491,'9'!$B$2:$H$1187,3,FALSE)</f>
        <v>2.2581018518518518E-2</v>
      </c>
      <c r="AN491" s="123">
        <f>VLOOKUP(C491,'9'!$B$2:$H$1187,4,FALSE)</f>
        <v>125</v>
      </c>
      <c r="AO491" s="139">
        <f>VLOOKUP(AN491,Баллы!$A$2:$B$101,2)+AP491/2</f>
        <v>3.5</v>
      </c>
      <c r="AP491" s="124">
        <f>VLOOKUP(C491,'9'!$B$2:$H$1187,6,FALSE)</f>
        <v>5</v>
      </c>
      <c r="AQ491" s="122"/>
      <c r="AR491" s="123"/>
      <c r="AS491" s="139"/>
      <c r="AT491" s="124"/>
      <c r="AU491" s="122"/>
      <c r="AV491" s="123"/>
      <c r="AW491" s="139"/>
      <c r="AX491" s="124"/>
    </row>
    <row r="492" spans="1:50" ht="14.4" customHeight="1">
      <c r="A492" s="73">
        <f>IF(D492=0," ",RANK(D492,$D$3:$D$507,0))</f>
        <v>469</v>
      </c>
      <c r="B492" s="246">
        <v>469</v>
      </c>
      <c r="C492" s="283" t="s">
        <v>5220</v>
      </c>
      <c r="D492" s="115">
        <f>I492+M492+Q492+U492+Y492+AC492+AG492+AK492+AO492+AW492+AS492</f>
        <v>3.5</v>
      </c>
      <c r="E492" s="115">
        <f>J492+N492+R492+V492+Z492+AD492+AH492+AL492+AP492+AX492+AT492</f>
        <v>5</v>
      </c>
      <c r="F492" s="119">
        <f>COUNTA(H492,L492,P492,T492,X492,AB492,AF492,AJ492,AN492,AV492,AR492)</f>
        <v>1</v>
      </c>
      <c r="G492" s="125"/>
      <c r="H492" s="5"/>
      <c r="I492" s="140"/>
      <c r="J492" s="126"/>
      <c r="K492" s="121"/>
      <c r="L492" s="5"/>
      <c r="M492" s="140"/>
      <c r="N492" s="130"/>
      <c r="O492" s="125"/>
      <c r="P492" s="5"/>
      <c r="Q492" s="140"/>
      <c r="R492" s="130"/>
      <c r="S492" s="125"/>
      <c r="T492" s="5"/>
      <c r="U492" s="140"/>
      <c r="V492" s="126"/>
      <c r="W492" s="136"/>
      <c r="X492" s="5"/>
      <c r="Y492" s="140"/>
      <c r="Z492" s="126"/>
      <c r="AA492" s="171"/>
      <c r="AB492" s="5"/>
      <c r="AC492" s="140"/>
      <c r="AD492" s="130"/>
      <c r="AE492" s="136"/>
      <c r="AF492" s="5"/>
      <c r="AG492" s="140"/>
      <c r="AH492" s="126"/>
      <c r="AI492" s="155"/>
      <c r="AJ492" s="123"/>
      <c r="AK492" s="139"/>
      <c r="AL492" s="124"/>
      <c r="AM492" s="155">
        <f>VLOOKUP(C492,'9'!$B$2:$H$1187,3,FALSE)</f>
        <v>2.2916666666666665E-2</v>
      </c>
      <c r="AN492" s="123">
        <f>VLOOKUP(C492,'9'!$B$2:$H$1187,4,FALSE)</f>
        <v>128</v>
      </c>
      <c r="AO492" s="139">
        <f>VLOOKUP(AN492,Баллы!$A$2:$B$101,2)+AP492/2</f>
        <v>3.5</v>
      </c>
      <c r="AP492" s="124">
        <f>VLOOKUP(C492,'9'!$B$2:$H$1187,6,FALSE)</f>
        <v>5</v>
      </c>
      <c r="AQ492" s="122"/>
      <c r="AR492" s="123"/>
      <c r="AS492" s="139"/>
      <c r="AT492" s="124"/>
      <c r="AU492" s="122"/>
      <c r="AV492" s="123"/>
      <c r="AW492" s="139"/>
      <c r="AX492" s="124"/>
    </row>
    <row r="493" spans="1:50" ht="14.4" customHeight="1">
      <c r="A493" s="73">
        <f>IF(D493=0," ",RANK(D493,$D$3:$D$507,0))</f>
        <v>469</v>
      </c>
      <c r="B493" s="246">
        <v>469</v>
      </c>
      <c r="C493" s="283" t="s">
        <v>5226</v>
      </c>
      <c r="D493" s="115">
        <f>I493+M493+Q493+U493+Y493+AC493+AG493+AK493+AO493+AW493+AS493</f>
        <v>3.5</v>
      </c>
      <c r="E493" s="115">
        <f>J493+N493+R493+V493+Z493+AD493+AH493+AL493+AP493+AX493+AT493</f>
        <v>5</v>
      </c>
      <c r="F493" s="119">
        <f>COUNTA(H493,L493,P493,T493,X493,AB493,AF493,AJ493,AN493,AV493,AR493)</f>
        <v>1</v>
      </c>
      <c r="G493" s="125"/>
      <c r="H493" s="5"/>
      <c r="I493" s="140"/>
      <c r="J493" s="126"/>
      <c r="K493" s="121"/>
      <c r="L493" s="5"/>
      <c r="M493" s="140"/>
      <c r="N493" s="130"/>
      <c r="O493" s="125"/>
      <c r="P493" s="5"/>
      <c r="Q493" s="140"/>
      <c r="R493" s="130"/>
      <c r="S493" s="125"/>
      <c r="T493" s="5"/>
      <c r="U493" s="140"/>
      <c r="V493" s="126"/>
      <c r="W493" s="136"/>
      <c r="X493" s="5"/>
      <c r="Y493" s="140"/>
      <c r="Z493" s="126"/>
      <c r="AA493" s="171"/>
      <c r="AB493" s="5"/>
      <c r="AC493" s="140"/>
      <c r="AD493" s="130"/>
      <c r="AE493" s="136"/>
      <c r="AF493" s="5"/>
      <c r="AG493" s="140"/>
      <c r="AH493" s="126"/>
      <c r="AI493" s="155"/>
      <c r="AJ493" s="123"/>
      <c r="AK493" s="139"/>
      <c r="AL493" s="124"/>
      <c r="AM493" s="155">
        <f>VLOOKUP(C493,'9'!$B$2:$H$1187,3,FALSE)</f>
        <v>2.329861111111111E-2</v>
      </c>
      <c r="AN493" s="123">
        <f>VLOOKUP(C493,'9'!$B$2:$H$1187,4,FALSE)</f>
        <v>131</v>
      </c>
      <c r="AO493" s="139">
        <f>VLOOKUP(AN493,Баллы!$A$2:$B$101,2)+AP493/2</f>
        <v>3.5</v>
      </c>
      <c r="AP493" s="124">
        <f>VLOOKUP(C493,'9'!$B$2:$H$1187,6,FALSE)</f>
        <v>5</v>
      </c>
      <c r="AQ493" s="122"/>
      <c r="AR493" s="123"/>
      <c r="AS493" s="139"/>
      <c r="AT493" s="124"/>
      <c r="AU493" s="122"/>
      <c r="AV493" s="123"/>
      <c r="AW493" s="139"/>
      <c r="AX493" s="124"/>
    </row>
    <row r="494" spans="1:50" ht="14.4" customHeight="1">
      <c r="A494" s="73">
        <f>IF(D494=0," ",RANK(D494,$D$3:$D$507,0))</f>
        <v>469</v>
      </c>
      <c r="B494" s="246">
        <v>469</v>
      </c>
      <c r="C494" s="283" t="s">
        <v>5246</v>
      </c>
      <c r="D494" s="115">
        <f>I494+M494+Q494+U494+Y494+AC494+AG494+AK494+AO494+AW494+AS494</f>
        <v>3.5</v>
      </c>
      <c r="E494" s="115">
        <f>J494+N494+R494+V494+Z494+AD494+AH494+AL494+AP494+AX494+AT494</f>
        <v>5</v>
      </c>
      <c r="F494" s="119">
        <f>COUNTA(H494,L494,P494,T494,X494,AB494,AF494,AJ494,AN494,AV494,AR494)</f>
        <v>1</v>
      </c>
      <c r="G494" s="125"/>
      <c r="H494" s="5"/>
      <c r="I494" s="140"/>
      <c r="J494" s="126"/>
      <c r="K494" s="121"/>
      <c r="L494" s="5"/>
      <c r="M494" s="140"/>
      <c r="N494" s="130"/>
      <c r="O494" s="125"/>
      <c r="P494" s="5"/>
      <c r="Q494" s="140"/>
      <c r="R494" s="130"/>
      <c r="S494" s="125"/>
      <c r="T494" s="5"/>
      <c r="U494" s="140"/>
      <c r="V494" s="126"/>
      <c r="W494" s="136"/>
      <c r="X494" s="5"/>
      <c r="Y494" s="140"/>
      <c r="Z494" s="126"/>
      <c r="AA494" s="171"/>
      <c r="AB494" s="5"/>
      <c r="AC494" s="140"/>
      <c r="AD494" s="130"/>
      <c r="AE494" s="136"/>
      <c r="AF494" s="5"/>
      <c r="AG494" s="140"/>
      <c r="AH494" s="126"/>
      <c r="AI494" s="155"/>
      <c r="AJ494" s="123"/>
      <c r="AK494" s="139"/>
      <c r="AL494" s="124"/>
      <c r="AM494" s="155">
        <f>VLOOKUP(C494,'9'!$B$2:$H$1187,3,FALSE)</f>
        <v>2.4027777777777776E-2</v>
      </c>
      <c r="AN494" s="123">
        <f>VLOOKUP(C494,'9'!$B$2:$H$1187,4,FALSE)</f>
        <v>145</v>
      </c>
      <c r="AO494" s="139">
        <f>VLOOKUP(AN494,Баллы!$A$2:$B$101,2)+AP494/2</f>
        <v>3.5</v>
      </c>
      <c r="AP494" s="124">
        <f>VLOOKUP(C494,'9'!$B$2:$H$1187,6,FALSE)</f>
        <v>5</v>
      </c>
      <c r="AQ494" s="122"/>
      <c r="AR494" s="123"/>
      <c r="AS494" s="139"/>
      <c r="AT494" s="124"/>
      <c r="AU494" s="122"/>
      <c r="AV494" s="123"/>
      <c r="AW494" s="139"/>
      <c r="AX494" s="124"/>
    </row>
    <row r="495" spans="1:50" ht="14.4" customHeight="1">
      <c r="A495" s="73">
        <f>IF(D495=0," ",RANK(D495,$D$3:$D$507,0))</f>
        <v>469</v>
      </c>
      <c r="B495" s="246">
        <v>469</v>
      </c>
      <c r="C495" s="283" t="s">
        <v>5274</v>
      </c>
      <c r="D495" s="115">
        <f>I495+M495+Q495+U495+Y495+AC495+AG495+AK495+AO495+AW495+AS495</f>
        <v>3.5</v>
      </c>
      <c r="E495" s="115">
        <f>J495+N495+R495+V495+Z495+AD495+AH495+AL495+AP495+AX495+AT495</f>
        <v>5</v>
      </c>
      <c r="F495" s="119">
        <f>COUNTA(H495,L495,P495,T495,X495,AB495,AF495,AJ495,AN495,AV495,AR495)</f>
        <v>1</v>
      </c>
      <c r="G495" s="125"/>
      <c r="H495" s="5"/>
      <c r="I495" s="140"/>
      <c r="J495" s="126"/>
      <c r="K495" s="121"/>
      <c r="L495" s="5"/>
      <c r="M495" s="140"/>
      <c r="N495" s="130"/>
      <c r="O495" s="125"/>
      <c r="P495" s="5"/>
      <c r="Q495" s="140"/>
      <c r="R495" s="130"/>
      <c r="S495" s="125"/>
      <c r="T495" s="5"/>
      <c r="U495" s="140"/>
      <c r="V495" s="126"/>
      <c r="W495" s="136"/>
      <c r="X495" s="5"/>
      <c r="Y495" s="140"/>
      <c r="Z495" s="126"/>
      <c r="AA495" s="171"/>
      <c r="AB495" s="5"/>
      <c r="AC495" s="140"/>
      <c r="AD495" s="130"/>
      <c r="AE495" s="136"/>
      <c r="AF495" s="5"/>
      <c r="AG495" s="140"/>
      <c r="AH495" s="126"/>
      <c r="AI495" s="155"/>
      <c r="AJ495" s="123"/>
      <c r="AK495" s="139"/>
      <c r="AL495" s="124"/>
      <c r="AM495" s="155">
        <f>VLOOKUP(C495,'9'!$B$2:$H$1187,3,FALSE)</f>
        <v>2.4756944444444446E-2</v>
      </c>
      <c r="AN495" s="123">
        <f>VLOOKUP(C495,'9'!$B$2:$H$1187,4,FALSE)</f>
        <v>160</v>
      </c>
      <c r="AO495" s="139">
        <f>VLOOKUP(AN495,Баллы!$A$2:$B$101,2)+AP495/2</f>
        <v>3.5</v>
      </c>
      <c r="AP495" s="124">
        <f>VLOOKUP(C495,'9'!$B$2:$H$1187,6,FALSE)</f>
        <v>5</v>
      </c>
      <c r="AQ495" s="122"/>
      <c r="AR495" s="123"/>
      <c r="AS495" s="139"/>
      <c r="AT495" s="124"/>
      <c r="AU495" s="122"/>
      <c r="AV495" s="123"/>
      <c r="AW495" s="139"/>
      <c r="AX495" s="124"/>
    </row>
    <row r="496" spans="1:50" ht="14.4" customHeight="1">
      <c r="A496" s="73">
        <f>IF(D496=0," ",RANK(D496,$D$3:$D$507,0))</f>
        <v>469</v>
      </c>
      <c r="B496" s="246">
        <v>469</v>
      </c>
      <c r="C496" s="283" t="s">
        <v>5277</v>
      </c>
      <c r="D496" s="115">
        <f>I496+M496+Q496+U496+Y496+AC496+AG496+AK496+AO496+AW496+AS496</f>
        <v>3.5</v>
      </c>
      <c r="E496" s="115">
        <f>J496+N496+R496+V496+Z496+AD496+AH496+AL496+AP496+AX496+AT496</f>
        <v>5</v>
      </c>
      <c r="F496" s="119">
        <f>COUNTA(H496,L496,P496,T496,X496,AB496,AF496,AJ496,AN496,AV496,AR496)</f>
        <v>1</v>
      </c>
      <c r="G496" s="125"/>
      <c r="H496" s="5"/>
      <c r="I496" s="140"/>
      <c r="J496" s="126"/>
      <c r="K496" s="121"/>
      <c r="L496" s="5"/>
      <c r="M496" s="140"/>
      <c r="N496" s="130"/>
      <c r="O496" s="125"/>
      <c r="P496" s="5"/>
      <c r="Q496" s="140"/>
      <c r="R496" s="130"/>
      <c r="S496" s="125"/>
      <c r="T496" s="5"/>
      <c r="U496" s="140"/>
      <c r="V496" s="126"/>
      <c r="W496" s="136"/>
      <c r="X496" s="5"/>
      <c r="Y496" s="140"/>
      <c r="Z496" s="126"/>
      <c r="AA496" s="171"/>
      <c r="AB496" s="5"/>
      <c r="AC496" s="140"/>
      <c r="AD496" s="130"/>
      <c r="AE496" s="136"/>
      <c r="AF496" s="5"/>
      <c r="AG496" s="140"/>
      <c r="AH496" s="126"/>
      <c r="AI496" s="155"/>
      <c r="AJ496" s="123"/>
      <c r="AK496" s="139"/>
      <c r="AL496" s="124"/>
      <c r="AM496" s="155">
        <f>VLOOKUP(C496,'9'!$B$2:$H$1187,3,FALSE)</f>
        <v>2.4618055555555556E-2</v>
      </c>
      <c r="AN496" s="123">
        <f>VLOOKUP(C496,'9'!$B$2:$H$1187,4,FALSE)</f>
        <v>161</v>
      </c>
      <c r="AO496" s="139">
        <f>VLOOKUP(AN496,Баллы!$A$2:$B$101,2)+AP496/2</f>
        <v>3.5</v>
      </c>
      <c r="AP496" s="124">
        <f>VLOOKUP(C496,'9'!$B$2:$H$1187,6,FALSE)</f>
        <v>5</v>
      </c>
      <c r="AQ496" s="122"/>
      <c r="AR496" s="123"/>
      <c r="AS496" s="139"/>
      <c r="AT496" s="124"/>
      <c r="AU496" s="122"/>
      <c r="AV496" s="123"/>
      <c r="AW496" s="139"/>
      <c r="AX496" s="124"/>
    </row>
    <row r="497" spans="1:50" ht="14.4" customHeight="1">
      <c r="A497" s="73">
        <f>IF(D497=0," ",RANK(D497,$D$3:$D$507,0))</f>
        <v>469</v>
      </c>
      <c r="B497" s="246">
        <v>469</v>
      </c>
      <c r="C497" s="283" t="s">
        <v>5292</v>
      </c>
      <c r="D497" s="115">
        <f>I497+M497+Q497+U497+Y497+AC497+AG497+AK497+AO497+AW497+AS497</f>
        <v>3.5</v>
      </c>
      <c r="E497" s="115">
        <f>J497+N497+R497+V497+Z497+AD497+AH497+AL497+AP497+AX497+AT497</f>
        <v>5</v>
      </c>
      <c r="F497" s="119">
        <f>COUNTA(H497,L497,P497,T497,X497,AB497,AF497,AJ497,AN497,AV497,AR497)</f>
        <v>1</v>
      </c>
      <c r="G497" s="125"/>
      <c r="H497" s="5"/>
      <c r="I497" s="140"/>
      <c r="J497" s="126"/>
      <c r="K497" s="121"/>
      <c r="L497" s="5"/>
      <c r="M497" s="140"/>
      <c r="N497" s="130"/>
      <c r="O497" s="125"/>
      <c r="P497" s="5"/>
      <c r="Q497" s="140"/>
      <c r="R497" s="130"/>
      <c r="S497" s="125"/>
      <c r="T497" s="5"/>
      <c r="U497" s="140"/>
      <c r="V497" s="126"/>
      <c r="W497" s="136"/>
      <c r="X497" s="5"/>
      <c r="Y497" s="140"/>
      <c r="Z497" s="126"/>
      <c r="AA497" s="171"/>
      <c r="AB497" s="5"/>
      <c r="AC497" s="140"/>
      <c r="AD497" s="130"/>
      <c r="AE497" s="136"/>
      <c r="AF497" s="5"/>
      <c r="AG497" s="140"/>
      <c r="AH497" s="126"/>
      <c r="AI497" s="155"/>
      <c r="AJ497" s="123"/>
      <c r="AK497" s="139"/>
      <c r="AL497" s="124"/>
      <c r="AM497" s="155">
        <f>VLOOKUP(C497,'9'!$B$2:$H$1187,3,FALSE)</f>
        <v>2.5659722222222223E-2</v>
      </c>
      <c r="AN497" s="123">
        <f>VLOOKUP(C497,'9'!$B$2:$H$1187,4,FALSE)</f>
        <v>170</v>
      </c>
      <c r="AO497" s="139">
        <f>VLOOKUP(AN497,Баллы!$A$2:$B$101,2)+AP497/2</f>
        <v>3.5</v>
      </c>
      <c r="AP497" s="124">
        <f>VLOOKUP(C497,'9'!$B$2:$H$1187,6,FALSE)</f>
        <v>5</v>
      </c>
      <c r="AQ497" s="122"/>
      <c r="AR497" s="123"/>
      <c r="AS497" s="139"/>
      <c r="AT497" s="124"/>
      <c r="AU497" s="122"/>
      <c r="AV497" s="123"/>
      <c r="AW497" s="139"/>
      <c r="AX497" s="124"/>
    </row>
    <row r="498" spans="1:50" ht="14.4" customHeight="1">
      <c r="A498" s="73">
        <f>IF(D498=0," ",RANK(D498,$D$3:$D$507,0))</f>
        <v>469</v>
      </c>
      <c r="B498" s="246">
        <v>469</v>
      </c>
      <c r="C498" s="283" t="s">
        <v>5301</v>
      </c>
      <c r="D498" s="115">
        <f>I498+M498+Q498+U498+Y498+AC498+AG498+AK498+AO498+AW498+AS498</f>
        <v>3.5</v>
      </c>
      <c r="E498" s="115">
        <f>J498+N498+R498+V498+Z498+AD498+AH498+AL498+AP498+AX498+AT498</f>
        <v>5</v>
      </c>
      <c r="F498" s="119">
        <f>COUNTA(H498,L498,P498,T498,X498,AB498,AF498,AJ498,AN498,AV498,AR498)</f>
        <v>1</v>
      </c>
      <c r="G498" s="125"/>
      <c r="H498" s="5"/>
      <c r="I498" s="140"/>
      <c r="J498" s="126"/>
      <c r="K498" s="121"/>
      <c r="L498" s="5"/>
      <c r="M498" s="140"/>
      <c r="N498" s="130"/>
      <c r="O498" s="125"/>
      <c r="P498" s="5"/>
      <c r="Q498" s="140"/>
      <c r="R498" s="130"/>
      <c r="S498" s="125"/>
      <c r="T498" s="5"/>
      <c r="U498" s="140"/>
      <c r="V498" s="126"/>
      <c r="W498" s="136"/>
      <c r="X498" s="5"/>
      <c r="Y498" s="140"/>
      <c r="Z498" s="126"/>
      <c r="AA498" s="171"/>
      <c r="AB498" s="5"/>
      <c r="AC498" s="140"/>
      <c r="AD498" s="130"/>
      <c r="AE498" s="136"/>
      <c r="AF498" s="5"/>
      <c r="AG498" s="140"/>
      <c r="AH498" s="126"/>
      <c r="AI498" s="155"/>
      <c r="AJ498" s="123"/>
      <c r="AK498" s="139"/>
      <c r="AL498" s="124"/>
      <c r="AM498" s="155">
        <f>VLOOKUP(C498,'9'!$B$2:$H$1187,3,FALSE)</f>
        <v>2.5798611111111112E-2</v>
      </c>
      <c r="AN498" s="123">
        <f>VLOOKUP(C498,'9'!$B$2:$H$1187,4,FALSE)</f>
        <v>175</v>
      </c>
      <c r="AO498" s="139">
        <f>VLOOKUP(AN498,Баллы!$A$2:$B$101,2)+AP498/2</f>
        <v>3.5</v>
      </c>
      <c r="AP498" s="124">
        <f>VLOOKUP(C498,'9'!$B$2:$H$1187,6,FALSE)</f>
        <v>5</v>
      </c>
      <c r="AQ498" s="122"/>
      <c r="AR498" s="123"/>
      <c r="AS498" s="139"/>
      <c r="AT498" s="124"/>
      <c r="AU498" s="122"/>
      <c r="AV498" s="123"/>
      <c r="AW498" s="139"/>
      <c r="AX498" s="124"/>
    </row>
    <row r="499" spans="1:50" ht="14.4" customHeight="1">
      <c r="A499" s="73">
        <f>IF(D499=0," ",RANK(D499,$D$3:$D$507,0))</f>
        <v>469</v>
      </c>
      <c r="B499" s="246">
        <v>469</v>
      </c>
      <c r="C499" s="283" t="s">
        <v>5314</v>
      </c>
      <c r="D499" s="115">
        <f>I499+M499+Q499+U499+Y499+AC499+AG499+AK499+AO499+AW499+AS499</f>
        <v>3.5</v>
      </c>
      <c r="E499" s="115">
        <f>J499+N499+R499+V499+Z499+AD499+AH499+AL499+AP499+AX499+AT499</f>
        <v>5</v>
      </c>
      <c r="F499" s="119">
        <f>COUNTA(H499,L499,P499,T499,X499,AB499,AF499,AJ499,AN499,AV499,AR499)</f>
        <v>1</v>
      </c>
      <c r="G499" s="125"/>
      <c r="H499" s="5"/>
      <c r="I499" s="140"/>
      <c r="J499" s="126"/>
      <c r="K499" s="121"/>
      <c r="L499" s="5"/>
      <c r="M499" s="140"/>
      <c r="N499" s="130"/>
      <c r="O499" s="125"/>
      <c r="P499" s="5"/>
      <c r="Q499" s="140"/>
      <c r="R499" s="130"/>
      <c r="S499" s="125"/>
      <c r="T499" s="5"/>
      <c r="U499" s="140"/>
      <c r="V499" s="126"/>
      <c r="W499" s="136"/>
      <c r="X499" s="5"/>
      <c r="Y499" s="140"/>
      <c r="Z499" s="126"/>
      <c r="AA499" s="171"/>
      <c r="AB499" s="5"/>
      <c r="AC499" s="140"/>
      <c r="AD499" s="130"/>
      <c r="AE499" s="136"/>
      <c r="AF499" s="5"/>
      <c r="AG499" s="140"/>
      <c r="AH499" s="126"/>
      <c r="AI499" s="155"/>
      <c r="AJ499" s="123"/>
      <c r="AK499" s="139"/>
      <c r="AL499" s="124"/>
      <c r="AM499" s="155">
        <f>VLOOKUP(C499,'9'!$B$2:$H$1187,3,FALSE)</f>
        <v>2.6319444444444444E-2</v>
      </c>
      <c r="AN499" s="123">
        <f>VLOOKUP(C499,'9'!$B$2:$H$1187,4,FALSE)</f>
        <v>182</v>
      </c>
      <c r="AO499" s="139">
        <f>VLOOKUP(AN499,Баллы!$A$2:$B$101,2)+AP499/2</f>
        <v>3.5</v>
      </c>
      <c r="AP499" s="124">
        <f>VLOOKUP(C499,'9'!$B$2:$H$1187,6,FALSE)</f>
        <v>5</v>
      </c>
      <c r="AQ499" s="122"/>
      <c r="AR499" s="123"/>
      <c r="AS499" s="139"/>
      <c r="AT499" s="124"/>
      <c r="AU499" s="122"/>
      <c r="AV499" s="123"/>
      <c r="AW499" s="139"/>
      <c r="AX499" s="124"/>
    </row>
    <row r="500" spans="1:50" ht="14.4" customHeight="1">
      <c r="A500" s="73">
        <f>IF(D500=0," ",RANK(D500,$D$3:$D$507,0))</f>
        <v>469</v>
      </c>
      <c r="B500" s="246">
        <v>469</v>
      </c>
      <c r="C500" s="283" t="s">
        <v>5323</v>
      </c>
      <c r="D500" s="115">
        <f>I500+M500+Q500+U500+Y500+AC500+AG500+AK500+AO500+AW500+AS500</f>
        <v>3.5</v>
      </c>
      <c r="E500" s="115">
        <f>J500+N500+R500+V500+Z500+AD500+AH500+AL500+AP500+AX500+AT500</f>
        <v>5</v>
      </c>
      <c r="F500" s="119">
        <f>COUNTA(H500,L500,P500,T500,X500,AB500,AF500,AJ500,AN500,AV500,AR500)</f>
        <v>1</v>
      </c>
      <c r="G500" s="125"/>
      <c r="H500" s="5"/>
      <c r="I500" s="140"/>
      <c r="J500" s="126"/>
      <c r="K500" s="121"/>
      <c r="L500" s="5"/>
      <c r="M500" s="140"/>
      <c r="N500" s="130"/>
      <c r="O500" s="125"/>
      <c r="P500" s="5"/>
      <c r="Q500" s="140"/>
      <c r="R500" s="130"/>
      <c r="S500" s="125"/>
      <c r="T500" s="5"/>
      <c r="U500" s="140"/>
      <c r="V500" s="126"/>
      <c r="W500" s="136"/>
      <c r="X500" s="5"/>
      <c r="Y500" s="140"/>
      <c r="Z500" s="126"/>
      <c r="AA500" s="171"/>
      <c r="AB500" s="5"/>
      <c r="AC500" s="140"/>
      <c r="AD500" s="130"/>
      <c r="AE500" s="136"/>
      <c r="AF500" s="5"/>
      <c r="AG500" s="140"/>
      <c r="AH500" s="126"/>
      <c r="AI500" s="155"/>
      <c r="AJ500" s="123"/>
      <c r="AK500" s="139"/>
      <c r="AL500" s="124"/>
      <c r="AM500" s="155">
        <f>VLOOKUP(C500,'9'!$B$2:$H$1187,3,FALSE)</f>
        <v>2.6655092592592591E-2</v>
      </c>
      <c r="AN500" s="123">
        <f>VLOOKUP(C500,'9'!$B$2:$H$1187,4,FALSE)</f>
        <v>188</v>
      </c>
      <c r="AO500" s="139">
        <f>VLOOKUP(AN500,Баллы!$A$2:$B$101,2)+AP500/2</f>
        <v>3.5</v>
      </c>
      <c r="AP500" s="124">
        <f>VLOOKUP(C500,'9'!$B$2:$H$1187,6,FALSE)</f>
        <v>5</v>
      </c>
      <c r="AQ500" s="122"/>
      <c r="AR500" s="123"/>
      <c r="AS500" s="139"/>
      <c r="AT500" s="124"/>
      <c r="AU500" s="122"/>
      <c r="AV500" s="123"/>
      <c r="AW500" s="139"/>
      <c r="AX500" s="124"/>
    </row>
    <row r="501" spans="1:50" ht="14.4" customHeight="1">
      <c r="A501" s="73">
        <f>IF(D501=0," ",RANK(D501,$D$3:$D$507,0))</f>
        <v>469</v>
      </c>
      <c r="B501" s="246">
        <v>469</v>
      </c>
      <c r="C501" s="283" t="s">
        <v>5568</v>
      </c>
      <c r="D501" s="115">
        <f>I501+M501+Q501+U501+Y501+AC501+AG501+AK501+AO501+AW501+AS501</f>
        <v>3.5</v>
      </c>
      <c r="E501" s="115">
        <f>J501+N501+R501+V501+Z501+AD501+AH501+AL501+AP501+AX501+AT501</f>
        <v>5</v>
      </c>
      <c r="F501" s="119">
        <f>COUNTA(H501,L501,P501,T501,X501,AB501,AF501,AJ501,AN501,AV501,AR501)</f>
        <v>1</v>
      </c>
      <c r="G501" s="125"/>
      <c r="H501" s="5"/>
      <c r="I501" s="140"/>
      <c r="J501" s="126"/>
      <c r="K501" s="121"/>
      <c r="L501" s="5"/>
      <c r="M501" s="140"/>
      <c r="N501" s="130"/>
      <c r="O501" s="125"/>
      <c r="P501" s="5"/>
      <c r="Q501" s="140"/>
      <c r="R501" s="130"/>
      <c r="S501" s="125"/>
      <c r="T501" s="5"/>
      <c r="U501" s="140"/>
      <c r="V501" s="126"/>
      <c r="W501" s="136"/>
      <c r="X501" s="5"/>
      <c r="Y501" s="140"/>
      <c r="Z501" s="126"/>
      <c r="AA501" s="171"/>
      <c r="AB501" s="5"/>
      <c r="AC501" s="140"/>
      <c r="AD501" s="130"/>
      <c r="AE501" s="136"/>
      <c r="AF501" s="5"/>
      <c r="AG501" s="140"/>
      <c r="AH501" s="126"/>
      <c r="AI501" s="155"/>
      <c r="AJ501" s="123"/>
      <c r="AK501" s="139"/>
      <c r="AL501" s="124"/>
      <c r="AM501" s="155">
        <f>VLOOKUP(C501,'9'!$B$2:$H$1187,3,FALSE)</f>
        <v>2.7025462962962963E-2</v>
      </c>
      <c r="AN501" s="123">
        <f>VLOOKUP(C501,'9'!$B$2:$H$1187,4,FALSE)</f>
        <v>189</v>
      </c>
      <c r="AO501" s="139">
        <f>VLOOKUP(AN501,Баллы!$A$2:$B$101,2)+AP501/2</f>
        <v>3.5</v>
      </c>
      <c r="AP501" s="124">
        <f>VLOOKUP(C501,'9'!$B$2:$H$1187,6,FALSE)</f>
        <v>5</v>
      </c>
      <c r="AQ501" s="122"/>
      <c r="AR501" s="123"/>
      <c r="AS501" s="139"/>
      <c r="AT501" s="124"/>
      <c r="AU501" s="122"/>
      <c r="AV501" s="123"/>
      <c r="AW501" s="139"/>
      <c r="AX501" s="124"/>
    </row>
    <row r="502" spans="1:50" ht="14.4" customHeight="1">
      <c r="A502" s="73">
        <f>IF(D502=0," ",RANK(D502,$D$3:$D$507,0))</f>
        <v>469</v>
      </c>
      <c r="B502" s="246">
        <v>469</v>
      </c>
      <c r="C502" s="283" t="s">
        <v>5333</v>
      </c>
      <c r="D502" s="115">
        <f>I502+M502+Q502+U502+Y502+AC502+AG502+AK502+AO502+AW502+AS502</f>
        <v>3.5</v>
      </c>
      <c r="E502" s="115">
        <f>J502+N502+R502+V502+Z502+AD502+AH502+AL502+AP502+AX502+AT502</f>
        <v>5</v>
      </c>
      <c r="F502" s="119">
        <f>COUNTA(H502,L502,P502,T502,X502,AB502,AF502,AJ502,AN502,AV502,AR502)</f>
        <v>1</v>
      </c>
      <c r="G502" s="125"/>
      <c r="H502" s="5"/>
      <c r="I502" s="140"/>
      <c r="J502" s="126"/>
      <c r="K502" s="121"/>
      <c r="L502" s="5"/>
      <c r="M502" s="140"/>
      <c r="N502" s="130"/>
      <c r="O502" s="125"/>
      <c r="P502" s="5"/>
      <c r="Q502" s="140"/>
      <c r="R502" s="130"/>
      <c r="S502" s="125"/>
      <c r="T502" s="5"/>
      <c r="U502" s="140"/>
      <c r="V502" s="126"/>
      <c r="W502" s="136"/>
      <c r="X502" s="5"/>
      <c r="Y502" s="140"/>
      <c r="Z502" s="126"/>
      <c r="AA502" s="171"/>
      <c r="AB502" s="5"/>
      <c r="AC502" s="140"/>
      <c r="AD502" s="130"/>
      <c r="AE502" s="136"/>
      <c r="AF502" s="5"/>
      <c r="AG502" s="140"/>
      <c r="AH502" s="126"/>
      <c r="AI502" s="155"/>
      <c r="AJ502" s="123"/>
      <c r="AK502" s="139"/>
      <c r="AL502" s="124"/>
      <c r="AM502" s="155">
        <f>VLOOKUP(C502,'9'!$B$2:$H$1187,3,FALSE)</f>
        <v>2.7094907407407408E-2</v>
      </c>
      <c r="AN502" s="123">
        <f>VLOOKUP(C502,'9'!$B$2:$H$1187,4,FALSE)</f>
        <v>194</v>
      </c>
      <c r="AO502" s="139">
        <f>VLOOKUP(AN502,Баллы!$A$2:$B$101,2)+AP502/2</f>
        <v>3.5</v>
      </c>
      <c r="AP502" s="124">
        <f>VLOOKUP(C502,'9'!$B$2:$H$1187,6,FALSE)</f>
        <v>5</v>
      </c>
      <c r="AQ502" s="122"/>
      <c r="AR502" s="123"/>
      <c r="AS502" s="139"/>
      <c r="AT502" s="124"/>
      <c r="AU502" s="122"/>
      <c r="AV502" s="123"/>
      <c r="AW502" s="139"/>
      <c r="AX502" s="124"/>
    </row>
    <row r="503" spans="1:50" ht="14.4" customHeight="1">
      <c r="A503" s="73">
        <f>IF(D503=0," ",RANK(D503,$D$3:$D$507,0))</f>
        <v>469</v>
      </c>
      <c r="B503" s="246">
        <v>469</v>
      </c>
      <c r="C503" s="283" t="s">
        <v>5336</v>
      </c>
      <c r="D503" s="115">
        <f>I503+M503+Q503+U503+Y503+AC503+AG503+AK503+AO503+AW503+AS503</f>
        <v>3.5</v>
      </c>
      <c r="E503" s="115">
        <f>J503+N503+R503+V503+Z503+AD503+AH503+AL503+AP503+AX503+AT503</f>
        <v>5</v>
      </c>
      <c r="F503" s="119">
        <f>COUNTA(H503,L503,P503,T503,X503,AB503,AF503,AJ503,AN503,AV503,AR503)</f>
        <v>1</v>
      </c>
      <c r="G503" s="125"/>
      <c r="H503" s="5"/>
      <c r="I503" s="140"/>
      <c r="J503" s="126"/>
      <c r="K503" s="121"/>
      <c r="L503" s="5"/>
      <c r="M503" s="140"/>
      <c r="N503" s="130"/>
      <c r="O503" s="125"/>
      <c r="P503" s="5"/>
      <c r="Q503" s="140"/>
      <c r="R503" s="130"/>
      <c r="S503" s="125"/>
      <c r="T503" s="5"/>
      <c r="U503" s="140"/>
      <c r="V503" s="126"/>
      <c r="W503" s="136"/>
      <c r="X503" s="5"/>
      <c r="Y503" s="140"/>
      <c r="Z503" s="126"/>
      <c r="AA503" s="171"/>
      <c r="AB503" s="5"/>
      <c r="AC503" s="140"/>
      <c r="AD503" s="130"/>
      <c r="AE503" s="136"/>
      <c r="AF503" s="5"/>
      <c r="AG503" s="140"/>
      <c r="AH503" s="126"/>
      <c r="AI503" s="155"/>
      <c r="AJ503" s="123"/>
      <c r="AK503" s="139"/>
      <c r="AL503" s="124"/>
      <c r="AM503" s="155">
        <f>VLOOKUP(C503,'9'!$B$2:$H$1187,3,FALSE)</f>
        <v>2.7349537037037037E-2</v>
      </c>
      <c r="AN503" s="123">
        <f>VLOOKUP(C503,'9'!$B$2:$H$1187,4,FALSE)</f>
        <v>196</v>
      </c>
      <c r="AO503" s="139">
        <f>VLOOKUP(AN503,Баллы!$A$2:$B$101,2)+AP503/2</f>
        <v>3.5</v>
      </c>
      <c r="AP503" s="124">
        <f>VLOOKUP(C503,'9'!$B$2:$H$1187,6,FALSE)</f>
        <v>5</v>
      </c>
      <c r="AQ503" s="122"/>
      <c r="AR503" s="123"/>
      <c r="AS503" s="139"/>
      <c r="AT503" s="124"/>
      <c r="AU503" s="122"/>
      <c r="AV503" s="123"/>
      <c r="AW503" s="139"/>
      <c r="AX503" s="124"/>
    </row>
    <row r="504" spans="1:50" ht="14.4" customHeight="1">
      <c r="A504" s="73">
        <f>IF(D504=0," ",RANK(D504,$D$3:$D$507,0))</f>
        <v>469</v>
      </c>
      <c r="B504" s="246">
        <v>469</v>
      </c>
      <c r="C504" s="283" t="s">
        <v>5339</v>
      </c>
      <c r="D504" s="115">
        <f>I504+M504+Q504+U504+Y504+AC504+AG504+AK504+AO504+AW504+AS504</f>
        <v>3.5</v>
      </c>
      <c r="E504" s="115">
        <f>J504+N504+R504+V504+Z504+AD504+AH504+AL504+AP504+AX504+AT504</f>
        <v>5</v>
      </c>
      <c r="F504" s="119">
        <f>COUNTA(H504,L504,P504,T504,X504,AB504,AF504,AJ504,AN504,AV504,AR504)</f>
        <v>1</v>
      </c>
      <c r="G504" s="125"/>
      <c r="H504" s="5"/>
      <c r="I504" s="140"/>
      <c r="J504" s="126"/>
      <c r="K504" s="121"/>
      <c r="L504" s="5"/>
      <c r="M504" s="140"/>
      <c r="N504" s="130"/>
      <c r="O504" s="125"/>
      <c r="P504" s="5"/>
      <c r="Q504" s="140"/>
      <c r="R504" s="130"/>
      <c r="S504" s="125"/>
      <c r="T504" s="5"/>
      <c r="U504" s="140"/>
      <c r="V504" s="126"/>
      <c r="W504" s="136"/>
      <c r="X504" s="5"/>
      <c r="Y504" s="140"/>
      <c r="Z504" s="126"/>
      <c r="AA504" s="171"/>
      <c r="AB504" s="5"/>
      <c r="AC504" s="140"/>
      <c r="AD504" s="130"/>
      <c r="AE504" s="136"/>
      <c r="AF504" s="5"/>
      <c r="AG504" s="140"/>
      <c r="AH504" s="126"/>
      <c r="AI504" s="155"/>
      <c r="AJ504" s="123"/>
      <c r="AK504" s="139"/>
      <c r="AL504" s="124"/>
      <c r="AM504" s="155">
        <f>VLOOKUP(C504,'9'!$B$2:$H$1187,3,FALSE)</f>
        <v>2.7418981481481482E-2</v>
      </c>
      <c r="AN504" s="123">
        <f>VLOOKUP(C504,'9'!$B$2:$H$1187,4,FALSE)</f>
        <v>197</v>
      </c>
      <c r="AO504" s="139">
        <f>VLOOKUP(AN504,Баллы!$A$2:$B$101,2)+AP504/2</f>
        <v>3.5</v>
      </c>
      <c r="AP504" s="124">
        <f>VLOOKUP(C504,'9'!$B$2:$H$1187,6,FALSE)</f>
        <v>5</v>
      </c>
      <c r="AQ504" s="122"/>
      <c r="AR504" s="123"/>
      <c r="AS504" s="139"/>
      <c r="AT504" s="124"/>
      <c r="AU504" s="122"/>
      <c r="AV504" s="123"/>
      <c r="AW504" s="139"/>
      <c r="AX504" s="124"/>
    </row>
    <row r="505" spans="1:50" ht="14.4" customHeight="1">
      <c r="A505" s="73">
        <f>IF(D505=0," ",RANK(D505,$D$3:$D$507,0))</f>
        <v>469</v>
      </c>
      <c r="B505" s="246">
        <v>469</v>
      </c>
      <c r="C505" s="283" t="s">
        <v>5365</v>
      </c>
      <c r="D505" s="115">
        <f>I505+M505+Q505+U505+Y505+AC505+AG505+AK505+AO505+AW505+AS505</f>
        <v>3.5</v>
      </c>
      <c r="E505" s="115">
        <f>J505+N505+R505+V505+Z505+AD505+AH505+AL505+AP505+AX505+AT505</f>
        <v>5</v>
      </c>
      <c r="F505" s="119">
        <f>COUNTA(H505,L505,P505,T505,X505,AB505,AF505,AJ505,AN505,AV505,AR505)</f>
        <v>1</v>
      </c>
      <c r="G505" s="125"/>
      <c r="H505" s="5"/>
      <c r="I505" s="140"/>
      <c r="J505" s="126"/>
      <c r="K505" s="121"/>
      <c r="L505" s="5"/>
      <c r="M505" s="140"/>
      <c r="N505" s="130"/>
      <c r="O505" s="125"/>
      <c r="P505" s="5"/>
      <c r="Q505" s="140"/>
      <c r="R505" s="130"/>
      <c r="S505" s="125"/>
      <c r="T505" s="5"/>
      <c r="U505" s="140"/>
      <c r="V505" s="126"/>
      <c r="W505" s="136"/>
      <c r="X505" s="5"/>
      <c r="Y505" s="140"/>
      <c r="Z505" s="126"/>
      <c r="AA505" s="171"/>
      <c r="AB505" s="5"/>
      <c r="AC505" s="140"/>
      <c r="AD505" s="130"/>
      <c r="AE505" s="136"/>
      <c r="AF505" s="5"/>
      <c r="AG505" s="140"/>
      <c r="AH505" s="126"/>
      <c r="AI505" s="155"/>
      <c r="AJ505" s="123"/>
      <c r="AK505" s="139"/>
      <c r="AL505" s="124"/>
      <c r="AM505" s="155">
        <f>VLOOKUP(C505,'9'!$B$2:$H$1187,3,FALSE)</f>
        <v>2.886574074074074E-2</v>
      </c>
      <c r="AN505" s="123">
        <f>VLOOKUP(C505,'9'!$B$2:$H$1187,4,FALSE)</f>
        <v>211</v>
      </c>
      <c r="AO505" s="139">
        <f>VLOOKUP(AN505,Баллы!$A$2:$B$101,2)+AP505/2</f>
        <v>3.5</v>
      </c>
      <c r="AP505" s="124">
        <f>VLOOKUP(C505,'9'!$B$2:$H$1187,6,FALSE)</f>
        <v>5</v>
      </c>
      <c r="AQ505" s="122"/>
      <c r="AR505" s="123"/>
      <c r="AS505" s="139"/>
      <c r="AT505" s="124"/>
      <c r="AU505" s="122"/>
      <c r="AV505" s="123"/>
      <c r="AW505" s="139"/>
      <c r="AX505" s="124"/>
    </row>
    <row r="506" spans="1:50" ht="14.4" customHeight="1">
      <c r="A506" s="73">
        <f>IF(D506=0," ",RANK(D506,$D$3:$D$507,0))</f>
        <v>469</v>
      </c>
      <c r="B506" s="246">
        <v>469</v>
      </c>
      <c r="C506" s="283" t="s">
        <v>5367</v>
      </c>
      <c r="D506" s="115">
        <f>I506+M506+Q506+U506+Y506+AC506+AG506+AK506+AO506+AW506+AS506</f>
        <v>3.5</v>
      </c>
      <c r="E506" s="115">
        <f>J506+N506+R506+V506+Z506+AD506+AH506+AL506+AP506+AX506+AT506</f>
        <v>5</v>
      </c>
      <c r="F506" s="119">
        <f>COUNTA(H506,L506,P506,T506,X506,AB506,AF506,AJ506,AN506,AV506,AR506)</f>
        <v>1</v>
      </c>
      <c r="G506" s="125"/>
      <c r="H506" s="5"/>
      <c r="I506" s="140"/>
      <c r="J506" s="126"/>
      <c r="K506" s="121"/>
      <c r="L506" s="5"/>
      <c r="M506" s="140"/>
      <c r="N506" s="130"/>
      <c r="O506" s="125"/>
      <c r="P506" s="5"/>
      <c r="Q506" s="140"/>
      <c r="R506" s="130"/>
      <c r="S506" s="125"/>
      <c r="T506" s="5"/>
      <c r="U506" s="140"/>
      <c r="V506" s="126"/>
      <c r="W506" s="136"/>
      <c r="X506" s="5"/>
      <c r="Y506" s="140"/>
      <c r="Z506" s="126"/>
      <c r="AA506" s="171"/>
      <c r="AB506" s="5"/>
      <c r="AC506" s="140"/>
      <c r="AD506" s="130"/>
      <c r="AE506" s="136"/>
      <c r="AF506" s="5"/>
      <c r="AG506" s="140"/>
      <c r="AH506" s="126"/>
      <c r="AI506" s="155"/>
      <c r="AJ506" s="123"/>
      <c r="AK506" s="139"/>
      <c r="AL506" s="124"/>
      <c r="AM506" s="155">
        <f>VLOOKUP(C506,'9'!$B$2:$H$1187,3,FALSE)</f>
        <v>2.9340277777777778E-2</v>
      </c>
      <c r="AN506" s="123">
        <f>VLOOKUP(C506,'9'!$B$2:$H$1187,4,FALSE)</f>
        <v>212</v>
      </c>
      <c r="AO506" s="139">
        <f>VLOOKUP(AN506,Баллы!$A$2:$B$101,2)+AP506/2</f>
        <v>3.5</v>
      </c>
      <c r="AP506" s="124">
        <f>VLOOKUP(C506,'9'!$B$2:$H$1187,6,FALSE)</f>
        <v>5</v>
      </c>
      <c r="AQ506" s="122"/>
      <c r="AR506" s="123"/>
      <c r="AS506" s="139"/>
      <c r="AT506" s="124"/>
      <c r="AU506" s="122"/>
      <c r="AV506" s="123"/>
      <c r="AW506" s="139"/>
      <c r="AX506" s="124"/>
    </row>
    <row r="507" spans="1:50" ht="14.4" customHeight="1">
      <c r="A507" s="73">
        <f>IF(D507=0," ",RANK(D507,$D$3:$D$507,0))</f>
        <v>469</v>
      </c>
      <c r="B507" s="246">
        <v>469</v>
      </c>
      <c r="C507" s="283" t="s">
        <v>5377</v>
      </c>
      <c r="D507" s="115">
        <f>I507+M507+Q507+U507+Y507+AC507+AG507+AK507+AO507+AW507+AS507</f>
        <v>3.5</v>
      </c>
      <c r="E507" s="115">
        <f>J507+N507+R507+V507+Z507+AD507+AH507+AL507+AP507+AX507+AT507</f>
        <v>5</v>
      </c>
      <c r="F507" s="119">
        <f>COUNTA(H507,L507,P507,T507,X507,AB507,AF507,AJ507,AN507,AV507,AR507)</f>
        <v>1</v>
      </c>
      <c r="G507" s="125"/>
      <c r="H507" s="5"/>
      <c r="I507" s="140"/>
      <c r="J507" s="126"/>
      <c r="K507" s="121"/>
      <c r="L507" s="5"/>
      <c r="M507" s="140"/>
      <c r="N507" s="130"/>
      <c r="O507" s="125"/>
      <c r="P507" s="5"/>
      <c r="Q507" s="140"/>
      <c r="R507" s="130"/>
      <c r="S507" s="125"/>
      <c r="T507" s="5"/>
      <c r="U507" s="140"/>
      <c r="V507" s="126"/>
      <c r="W507" s="136"/>
      <c r="X507" s="5"/>
      <c r="Y507" s="140"/>
      <c r="Z507" s="126"/>
      <c r="AA507" s="171"/>
      <c r="AB507" s="5"/>
      <c r="AC507" s="140"/>
      <c r="AD507" s="130"/>
      <c r="AE507" s="136"/>
      <c r="AF507" s="5"/>
      <c r="AG507" s="140"/>
      <c r="AH507" s="126"/>
      <c r="AI507" s="155"/>
      <c r="AJ507" s="123"/>
      <c r="AK507" s="139"/>
      <c r="AL507" s="124"/>
      <c r="AM507" s="155">
        <f>VLOOKUP(C507,'9'!$B$2:$H$1187,3,FALSE)</f>
        <v>3.3055555555555553E-2</v>
      </c>
      <c r="AN507" s="123">
        <f>VLOOKUP(C507,'9'!$B$2:$H$1187,4,FALSE)</f>
        <v>218</v>
      </c>
      <c r="AO507" s="139">
        <f>VLOOKUP(AN507,Баллы!$A$2:$B$101,2)+AP507/2</f>
        <v>3.5</v>
      </c>
      <c r="AP507" s="124">
        <f>VLOOKUP(C507,'9'!$B$2:$H$1187,6,FALSE)</f>
        <v>5</v>
      </c>
      <c r="AQ507" s="122"/>
      <c r="AR507" s="123"/>
      <c r="AS507" s="139"/>
      <c r="AT507" s="124"/>
      <c r="AU507" s="122"/>
      <c r="AV507" s="123"/>
      <c r="AW507" s="139"/>
      <c r="AX507" s="124"/>
    </row>
    <row r="508" spans="1:50" ht="14.4" customHeight="1">
      <c r="G508" s="169"/>
      <c r="H508" s="169"/>
      <c r="I508" s="179"/>
      <c r="J508" s="169"/>
      <c r="K508" s="169"/>
      <c r="L508" s="169"/>
      <c r="M508" s="179"/>
      <c r="N508" s="169"/>
      <c r="O508" s="169"/>
      <c r="P508" s="169"/>
      <c r="Q508" s="179"/>
      <c r="R508" s="169"/>
      <c r="S508" s="169"/>
      <c r="T508" s="169"/>
      <c r="U508" s="179"/>
      <c r="V508" s="169"/>
      <c r="W508" s="169"/>
      <c r="X508" s="169"/>
      <c r="Y508" s="179"/>
      <c r="Z508" s="169"/>
      <c r="AA508" s="169"/>
      <c r="AB508" s="169"/>
      <c r="AC508" s="179"/>
      <c r="AD508" s="169"/>
      <c r="AE508" s="169"/>
      <c r="AF508" s="169"/>
      <c r="AG508" s="179"/>
      <c r="AH508" s="169"/>
      <c r="AI508" s="170"/>
      <c r="AJ508" s="169"/>
      <c r="AK508" s="179"/>
      <c r="AL508" s="169"/>
      <c r="AM508" s="169"/>
      <c r="AN508" s="169"/>
      <c r="AO508" s="179"/>
      <c r="AP508" s="169"/>
      <c r="AQ508" s="169"/>
      <c r="AR508" s="169"/>
      <c r="AS508" s="179"/>
      <c r="AT508" s="169"/>
      <c r="AU508" s="169"/>
      <c r="AV508" s="169"/>
      <c r="AW508" s="179"/>
      <c r="AX508" s="169"/>
    </row>
    <row r="509" spans="1:50" ht="14.4" customHeight="1">
      <c r="G509" s="169"/>
      <c r="H509" s="169"/>
      <c r="I509" s="179"/>
      <c r="J509" s="169"/>
      <c r="K509" s="169"/>
      <c r="L509" s="169"/>
      <c r="M509" s="179"/>
      <c r="N509" s="169"/>
      <c r="O509" s="169"/>
      <c r="P509" s="169"/>
      <c r="Q509" s="179"/>
      <c r="R509" s="169"/>
      <c r="S509" s="169"/>
      <c r="T509" s="169"/>
      <c r="U509" s="179"/>
      <c r="V509" s="169"/>
      <c r="W509" s="169"/>
      <c r="X509" s="169"/>
      <c r="Y509" s="179"/>
      <c r="Z509" s="169"/>
      <c r="AA509" s="169"/>
      <c r="AB509" s="169"/>
      <c r="AC509" s="179"/>
      <c r="AD509" s="169"/>
      <c r="AE509" s="169"/>
      <c r="AF509" s="169"/>
      <c r="AG509" s="179"/>
      <c r="AH509" s="169"/>
      <c r="AI509" s="170"/>
      <c r="AJ509" s="169"/>
      <c r="AK509" s="179"/>
      <c r="AL509" s="169"/>
      <c r="AM509" s="169"/>
      <c r="AN509" s="169"/>
      <c r="AO509" s="179"/>
      <c r="AP509" s="169"/>
      <c r="AQ509" s="169"/>
      <c r="AR509" s="169"/>
      <c r="AS509" s="179"/>
      <c r="AT509" s="169"/>
      <c r="AU509" s="169"/>
      <c r="AV509" s="169"/>
      <c r="AW509" s="179"/>
      <c r="AX509" s="169"/>
    </row>
    <row r="510" spans="1:50" ht="14.4" customHeight="1">
      <c r="G510" s="169"/>
      <c r="H510" s="169"/>
      <c r="I510" s="179"/>
      <c r="J510" s="169"/>
      <c r="K510" s="169"/>
      <c r="L510" s="169"/>
      <c r="M510" s="179"/>
      <c r="N510" s="169"/>
      <c r="O510" s="169"/>
      <c r="P510" s="169"/>
      <c r="Q510" s="179"/>
      <c r="R510" s="169"/>
      <c r="S510" s="169"/>
      <c r="T510" s="169"/>
      <c r="U510" s="179"/>
      <c r="V510" s="169"/>
      <c r="W510" s="169"/>
      <c r="X510" s="169"/>
      <c r="Y510" s="179"/>
      <c r="Z510" s="169"/>
      <c r="AA510" s="169"/>
      <c r="AB510" s="169"/>
      <c r="AC510" s="179"/>
      <c r="AD510" s="169"/>
      <c r="AE510" s="169"/>
      <c r="AF510" s="169"/>
      <c r="AG510" s="179"/>
      <c r="AH510" s="169"/>
      <c r="AI510" s="170"/>
      <c r="AJ510" s="169"/>
      <c r="AK510" s="179"/>
      <c r="AL510" s="169"/>
      <c r="AM510" s="169"/>
      <c r="AN510" s="169"/>
      <c r="AO510" s="179"/>
      <c r="AP510" s="169"/>
      <c r="AQ510" s="169"/>
      <c r="AR510" s="169"/>
      <c r="AS510" s="179"/>
      <c r="AT510" s="169"/>
      <c r="AU510" s="169"/>
      <c r="AV510" s="169"/>
      <c r="AW510" s="179"/>
      <c r="AX510" s="169"/>
    </row>
    <row r="511" spans="1:50" ht="14.4" customHeight="1">
      <c r="G511" s="169"/>
      <c r="H511" s="169"/>
      <c r="I511" s="179"/>
      <c r="J511" s="169"/>
      <c r="K511" s="169"/>
      <c r="L511" s="169"/>
      <c r="M511" s="179"/>
      <c r="N511" s="169"/>
      <c r="O511" s="169"/>
      <c r="P511" s="169"/>
      <c r="Q511" s="179"/>
      <c r="R511" s="169"/>
      <c r="S511" s="169"/>
      <c r="T511" s="169"/>
      <c r="U511" s="179"/>
      <c r="V511" s="169"/>
      <c r="W511" s="169"/>
      <c r="X511" s="169"/>
      <c r="Y511" s="179"/>
      <c r="Z511" s="169"/>
      <c r="AA511" s="169"/>
      <c r="AB511" s="169"/>
      <c r="AC511" s="179"/>
      <c r="AD511" s="169"/>
      <c r="AE511" s="169"/>
      <c r="AF511" s="169"/>
      <c r="AG511" s="179"/>
      <c r="AH511" s="169"/>
      <c r="AI511" s="170"/>
      <c r="AJ511" s="169"/>
      <c r="AK511" s="179"/>
      <c r="AL511" s="169"/>
      <c r="AM511" s="169"/>
      <c r="AN511" s="169"/>
      <c r="AO511" s="179"/>
      <c r="AP511" s="169"/>
      <c r="AQ511" s="169"/>
      <c r="AR511" s="169"/>
      <c r="AS511" s="179"/>
      <c r="AT511" s="169"/>
      <c r="AU511" s="169"/>
      <c r="AV511" s="169"/>
      <c r="AW511" s="179"/>
      <c r="AX511" s="169"/>
    </row>
    <row r="512" spans="1:50" ht="14.4" customHeight="1">
      <c r="G512" s="169"/>
      <c r="H512" s="169"/>
      <c r="I512" s="179"/>
      <c r="J512" s="169"/>
      <c r="K512" s="169"/>
      <c r="L512" s="169"/>
      <c r="M512" s="179"/>
      <c r="N512" s="169"/>
      <c r="O512" s="169"/>
      <c r="P512" s="169"/>
      <c r="Q512" s="179"/>
      <c r="R512" s="169"/>
      <c r="S512" s="169"/>
      <c r="T512" s="169"/>
      <c r="U512" s="179"/>
      <c r="V512" s="169"/>
      <c r="W512" s="169"/>
      <c r="X512" s="169"/>
      <c r="Y512" s="179"/>
      <c r="Z512" s="169"/>
      <c r="AA512" s="169"/>
      <c r="AB512" s="169"/>
      <c r="AC512" s="179"/>
      <c r="AD512" s="169"/>
      <c r="AE512" s="169"/>
      <c r="AF512" s="169"/>
      <c r="AG512" s="179"/>
      <c r="AH512" s="169"/>
      <c r="AI512" s="170"/>
      <c r="AJ512" s="169"/>
      <c r="AK512" s="179"/>
      <c r="AL512" s="169"/>
      <c r="AM512" s="169"/>
      <c r="AN512" s="169"/>
      <c r="AO512" s="179"/>
      <c r="AP512" s="169"/>
      <c r="AQ512" s="169"/>
      <c r="AR512" s="169"/>
      <c r="AS512" s="179"/>
      <c r="AT512" s="169"/>
      <c r="AU512" s="169"/>
      <c r="AV512" s="169"/>
      <c r="AW512" s="179"/>
      <c r="AX512" s="169"/>
    </row>
    <row r="513" spans="7:50" ht="14.4" customHeight="1">
      <c r="G513" s="169"/>
      <c r="H513" s="169"/>
      <c r="I513" s="179"/>
      <c r="J513" s="169"/>
      <c r="K513" s="169"/>
      <c r="L513" s="169"/>
      <c r="M513" s="179"/>
      <c r="N513" s="169"/>
      <c r="O513" s="169"/>
      <c r="P513" s="169"/>
      <c r="Q513" s="179"/>
      <c r="R513" s="169"/>
      <c r="S513" s="169"/>
      <c r="T513" s="169"/>
      <c r="U513" s="179"/>
      <c r="V513" s="169"/>
      <c r="W513" s="169"/>
      <c r="X513" s="169"/>
      <c r="Y513" s="179"/>
      <c r="Z513" s="169"/>
      <c r="AA513" s="169"/>
      <c r="AB513" s="169"/>
      <c r="AC513" s="179"/>
      <c r="AD513" s="169"/>
      <c r="AE513" s="169"/>
      <c r="AF513" s="169"/>
      <c r="AG513" s="179"/>
      <c r="AH513" s="169"/>
      <c r="AI513" s="170"/>
      <c r="AJ513" s="169"/>
      <c r="AK513" s="179"/>
      <c r="AL513" s="169"/>
      <c r="AM513" s="169"/>
      <c r="AN513" s="169"/>
      <c r="AO513" s="179"/>
      <c r="AP513" s="169"/>
      <c r="AQ513" s="169"/>
      <c r="AR513" s="169"/>
      <c r="AS513" s="179"/>
      <c r="AT513" s="169"/>
      <c r="AU513" s="169"/>
      <c r="AV513" s="169"/>
      <c r="AW513" s="179"/>
      <c r="AX513" s="169"/>
    </row>
    <row r="514" spans="7:50" ht="14.4" customHeight="1">
      <c r="G514" s="169"/>
      <c r="H514" s="169"/>
      <c r="I514" s="179"/>
      <c r="J514" s="169"/>
      <c r="K514" s="169"/>
      <c r="L514" s="169"/>
      <c r="M514" s="179"/>
      <c r="N514" s="169"/>
      <c r="O514" s="169"/>
      <c r="P514" s="169"/>
      <c r="Q514" s="179"/>
      <c r="R514" s="169"/>
      <c r="S514" s="169"/>
      <c r="T514" s="169"/>
      <c r="U514" s="179"/>
      <c r="V514" s="169"/>
      <c r="W514" s="169"/>
      <c r="X514" s="169"/>
      <c r="Y514" s="179"/>
      <c r="Z514" s="169"/>
      <c r="AA514" s="169"/>
      <c r="AB514" s="169"/>
      <c r="AC514" s="179"/>
      <c r="AD514" s="169"/>
      <c r="AE514" s="169"/>
      <c r="AF514" s="169"/>
      <c r="AG514" s="179"/>
      <c r="AH514" s="169"/>
      <c r="AI514" s="170"/>
      <c r="AJ514" s="169"/>
      <c r="AK514" s="179"/>
      <c r="AL514" s="169"/>
      <c r="AM514" s="169"/>
      <c r="AN514" s="169"/>
      <c r="AO514" s="179"/>
      <c r="AP514" s="169"/>
      <c r="AQ514" s="169"/>
      <c r="AR514" s="169"/>
      <c r="AS514" s="179"/>
      <c r="AT514" s="169"/>
      <c r="AU514" s="169"/>
      <c r="AV514" s="169"/>
      <c r="AW514" s="179"/>
      <c r="AX514" s="169"/>
    </row>
    <row r="515" spans="7:50" ht="14.4" customHeight="1">
      <c r="G515" s="169"/>
      <c r="H515" s="169"/>
      <c r="I515" s="179"/>
      <c r="J515" s="169"/>
      <c r="K515" s="169"/>
      <c r="L515" s="169"/>
      <c r="M515" s="179"/>
      <c r="N515" s="169"/>
      <c r="O515" s="169"/>
      <c r="P515" s="169"/>
      <c r="Q515" s="179"/>
      <c r="R515" s="169"/>
      <c r="S515" s="169"/>
      <c r="T515" s="169"/>
      <c r="U515" s="179"/>
      <c r="V515" s="169"/>
      <c r="W515" s="169"/>
      <c r="X515" s="169"/>
      <c r="Y515" s="179"/>
      <c r="Z515" s="169"/>
      <c r="AA515" s="169"/>
      <c r="AB515" s="169"/>
      <c r="AC515" s="179"/>
      <c r="AD515" s="169"/>
      <c r="AE515" s="169"/>
      <c r="AF515" s="169"/>
      <c r="AG515" s="179"/>
      <c r="AH515" s="169"/>
      <c r="AI515" s="170"/>
      <c r="AJ515" s="169"/>
      <c r="AK515" s="179"/>
      <c r="AL515" s="169"/>
      <c r="AM515" s="169"/>
      <c r="AN515" s="169"/>
      <c r="AO515" s="179"/>
      <c r="AP515" s="169"/>
      <c r="AQ515" s="169"/>
      <c r="AR515" s="169"/>
      <c r="AS515" s="179"/>
      <c r="AT515" s="169"/>
      <c r="AU515" s="169"/>
      <c r="AV515" s="169"/>
      <c r="AW515" s="179"/>
      <c r="AX515" s="169"/>
    </row>
    <row r="516" spans="7:50" ht="14.4" customHeight="1">
      <c r="G516" s="169"/>
      <c r="H516" s="169"/>
      <c r="I516" s="179"/>
      <c r="J516" s="169"/>
      <c r="K516" s="169"/>
      <c r="L516" s="169"/>
      <c r="M516" s="179"/>
      <c r="N516" s="169"/>
      <c r="O516" s="169"/>
      <c r="P516" s="169"/>
      <c r="Q516" s="179"/>
      <c r="R516" s="169"/>
      <c r="S516" s="169"/>
      <c r="T516" s="169"/>
      <c r="U516" s="179"/>
      <c r="V516" s="169"/>
      <c r="W516" s="169"/>
      <c r="X516" s="169"/>
      <c r="Y516" s="179"/>
      <c r="Z516" s="169"/>
      <c r="AA516" s="169"/>
      <c r="AB516" s="169"/>
      <c r="AC516" s="179"/>
      <c r="AD516" s="169"/>
      <c r="AE516" s="169"/>
      <c r="AF516" s="169"/>
      <c r="AG516" s="179"/>
      <c r="AH516" s="169"/>
      <c r="AI516" s="170"/>
      <c r="AJ516" s="169"/>
      <c r="AK516" s="179"/>
      <c r="AL516" s="169"/>
      <c r="AM516" s="169"/>
      <c r="AN516" s="169"/>
      <c r="AO516" s="179"/>
      <c r="AP516" s="169"/>
      <c r="AQ516" s="169"/>
      <c r="AR516" s="169"/>
      <c r="AS516" s="179"/>
      <c r="AT516" s="169"/>
      <c r="AU516" s="169"/>
      <c r="AV516" s="169"/>
      <c r="AW516" s="179"/>
      <c r="AX516" s="169"/>
    </row>
    <row r="517" spans="7:50" ht="14.4" customHeight="1">
      <c r="G517" s="169"/>
      <c r="H517" s="169"/>
      <c r="I517" s="179"/>
      <c r="J517" s="169"/>
      <c r="K517" s="169"/>
      <c r="L517" s="169"/>
      <c r="M517" s="179"/>
      <c r="N517" s="169"/>
      <c r="O517" s="169"/>
      <c r="P517" s="169"/>
      <c r="Q517" s="179"/>
      <c r="R517" s="169"/>
      <c r="S517" s="169"/>
      <c r="T517" s="169"/>
      <c r="U517" s="179"/>
      <c r="V517" s="169"/>
      <c r="W517" s="169"/>
      <c r="X517" s="169"/>
      <c r="Y517" s="179"/>
      <c r="Z517" s="169"/>
      <c r="AA517" s="169"/>
      <c r="AB517" s="169"/>
      <c r="AC517" s="179"/>
      <c r="AD517" s="169"/>
      <c r="AE517" s="169"/>
      <c r="AF517" s="169"/>
      <c r="AG517" s="179"/>
      <c r="AH517" s="169"/>
      <c r="AI517" s="170"/>
      <c r="AJ517" s="169"/>
      <c r="AK517" s="179"/>
      <c r="AL517" s="169"/>
      <c r="AM517" s="169"/>
      <c r="AN517" s="169"/>
      <c r="AO517" s="179"/>
      <c r="AP517" s="169"/>
      <c r="AQ517" s="169"/>
      <c r="AR517" s="169"/>
      <c r="AS517" s="179"/>
      <c r="AT517" s="169"/>
      <c r="AU517" s="169"/>
      <c r="AV517" s="169"/>
      <c r="AW517" s="179"/>
      <c r="AX517" s="169"/>
    </row>
    <row r="518" spans="7:50" ht="14.4" customHeight="1">
      <c r="G518" s="169"/>
      <c r="H518" s="169"/>
      <c r="I518" s="179"/>
      <c r="J518" s="169"/>
      <c r="K518" s="169"/>
      <c r="L518" s="169"/>
      <c r="M518" s="179"/>
      <c r="N518" s="169"/>
      <c r="O518" s="169"/>
      <c r="P518" s="169"/>
      <c r="Q518" s="179"/>
      <c r="R518" s="169"/>
      <c r="S518" s="169"/>
      <c r="T518" s="169"/>
      <c r="U518" s="179"/>
      <c r="V518" s="169"/>
      <c r="W518" s="169"/>
      <c r="X518" s="169"/>
      <c r="Y518" s="179"/>
      <c r="Z518" s="169"/>
      <c r="AA518" s="169"/>
      <c r="AB518" s="169"/>
      <c r="AC518" s="179"/>
      <c r="AD518" s="169"/>
      <c r="AE518" s="169"/>
      <c r="AF518" s="169"/>
      <c r="AG518" s="179"/>
      <c r="AH518" s="169"/>
      <c r="AI518" s="170"/>
      <c r="AJ518" s="169"/>
      <c r="AK518" s="179"/>
      <c r="AL518" s="169"/>
      <c r="AM518" s="169"/>
      <c r="AN518" s="169"/>
      <c r="AO518" s="179"/>
      <c r="AP518" s="169"/>
      <c r="AQ518" s="169"/>
      <c r="AR518" s="169"/>
      <c r="AS518" s="179"/>
      <c r="AT518" s="169"/>
      <c r="AU518" s="169"/>
      <c r="AV518" s="169"/>
      <c r="AW518" s="179"/>
      <c r="AX518" s="169"/>
    </row>
    <row r="519" spans="7:50" ht="14.4" customHeight="1">
      <c r="G519" s="169"/>
      <c r="H519" s="169"/>
      <c r="I519" s="179"/>
      <c r="J519" s="169"/>
      <c r="K519" s="169"/>
      <c r="L519" s="169"/>
      <c r="M519" s="179"/>
      <c r="N519" s="169"/>
      <c r="O519" s="169"/>
      <c r="P519" s="169"/>
      <c r="Q519" s="179"/>
      <c r="R519" s="169"/>
      <c r="S519" s="169"/>
      <c r="T519" s="169"/>
      <c r="U519" s="179"/>
      <c r="V519" s="169"/>
      <c r="W519" s="169"/>
      <c r="X519" s="169"/>
      <c r="Y519" s="179"/>
      <c r="Z519" s="169"/>
      <c r="AA519" s="169"/>
      <c r="AB519" s="169"/>
      <c r="AC519" s="179"/>
      <c r="AD519" s="169"/>
      <c r="AE519" s="169"/>
      <c r="AF519" s="169"/>
      <c r="AG519" s="179"/>
      <c r="AH519" s="169"/>
      <c r="AI519" s="170"/>
      <c r="AJ519" s="169"/>
      <c r="AK519" s="179"/>
      <c r="AL519" s="169"/>
      <c r="AM519" s="169"/>
      <c r="AN519" s="169"/>
      <c r="AO519" s="179"/>
      <c r="AP519" s="169"/>
      <c r="AQ519" s="169"/>
      <c r="AR519" s="169"/>
      <c r="AS519" s="179"/>
      <c r="AT519" s="169"/>
      <c r="AU519" s="169"/>
      <c r="AV519" s="169"/>
      <c r="AW519" s="179"/>
      <c r="AX519" s="169"/>
    </row>
    <row r="520" spans="7:50" ht="14.4" customHeight="1">
      <c r="G520" s="169"/>
      <c r="H520" s="169"/>
      <c r="I520" s="179"/>
      <c r="J520" s="169"/>
      <c r="K520" s="169"/>
      <c r="L520" s="169"/>
      <c r="M520" s="179"/>
      <c r="N520" s="169"/>
      <c r="O520" s="169"/>
      <c r="P520" s="169"/>
      <c r="Q520" s="179"/>
      <c r="R520" s="169"/>
      <c r="S520" s="169"/>
      <c r="T520" s="169"/>
      <c r="U520" s="179"/>
      <c r="V520" s="169"/>
      <c r="W520" s="169"/>
      <c r="X520" s="169"/>
      <c r="Y520" s="179"/>
      <c r="Z520" s="169"/>
      <c r="AA520" s="169"/>
      <c r="AB520" s="169"/>
      <c r="AC520" s="179"/>
      <c r="AD520" s="169"/>
      <c r="AE520" s="169"/>
      <c r="AF520" s="169"/>
      <c r="AG520" s="179"/>
      <c r="AH520" s="169"/>
      <c r="AI520" s="170"/>
      <c r="AJ520" s="169"/>
      <c r="AK520" s="179"/>
      <c r="AL520" s="169"/>
      <c r="AM520" s="169"/>
      <c r="AN520" s="169"/>
      <c r="AO520" s="179"/>
      <c r="AP520" s="169"/>
      <c r="AQ520" s="169"/>
      <c r="AR520" s="169"/>
      <c r="AS520" s="179"/>
      <c r="AT520" s="169"/>
      <c r="AU520" s="169"/>
      <c r="AV520" s="169"/>
      <c r="AW520" s="179"/>
      <c r="AX520" s="169"/>
    </row>
    <row r="521" spans="7:50">
      <c r="G521" s="169"/>
      <c r="H521" s="169"/>
      <c r="I521" s="179"/>
      <c r="J521" s="169"/>
      <c r="K521" s="169"/>
      <c r="L521" s="169"/>
      <c r="M521" s="179"/>
      <c r="N521" s="169"/>
      <c r="O521" s="169"/>
      <c r="P521" s="169"/>
      <c r="Q521" s="179"/>
      <c r="R521" s="169"/>
      <c r="S521" s="169"/>
      <c r="T521" s="169"/>
      <c r="U521" s="179"/>
      <c r="V521" s="169"/>
      <c r="W521" s="169"/>
      <c r="X521" s="169"/>
      <c r="Y521" s="179"/>
      <c r="Z521" s="169"/>
      <c r="AA521" s="169"/>
      <c r="AB521" s="169"/>
      <c r="AC521" s="179"/>
      <c r="AD521" s="169"/>
      <c r="AE521" s="169"/>
      <c r="AF521" s="169"/>
      <c r="AG521" s="179"/>
      <c r="AH521" s="169"/>
      <c r="AI521" s="170"/>
      <c r="AJ521" s="169"/>
      <c r="AK521" s="179"/>
      <c r="AL521" s="169"/>
      <c r="AM521" s="169"/>
      <c r="AN521" s="169"/>
      <c r="AO521" s="179"/>
      <c r="AP521" s="169"/>
      <c r="AQ521" s="169"/>
      <c r="AR521" s="169"/>
      <c r="AS521" s="179"/>
      <c r="AT521" s="169"/>
      <c r="AU521" s="169"/>
      <c r="AV521" s="169"/>
      <c r="AW521" s="179"/>
      <c r="AX521" s="169"/>
    </row>
    <row r="522" spans="7:50">
      <c r="G522" s="169"/>
      <c r="H522" s="169"/>
      <c r="I522" s="179"/>
      <c r="J522" s="169"/>
      <c r="K522" s="169"/>
      <c r="L522" s="169"/>
      <c r="M522" s="179"/>
      <c r="N522" s="169"/>
      <c r="O522" s="169"/>
      <c r="P522" s="169"/>
      <c r="Q522" s="179"/>
      <c r="R522" s="169"/>
      <c r="S522" s="169"/>
      <c r="T522" s="169"/>
      <c r="U522" s="179"/>
      <c r="V522" s="169"/>
      <c r="W522" s="169"/>
      <c r="X522" s="169"/>
      <c r="Y522" s="179"/>
      <c r="Z522" s="169"/>
      <c r="AA522" s="169"/>
      <c r="AB522" s="169"/>
      <c r="AC522" s="179"/>
      <c r="AD522" s="169"/>
      <c r="AE522" s="169"/>
      <c r="AF522" s="169"/>
      <c r="AG522" s="179"/>
      <c r="AH522" s="169"/>
      <c r="AI522" s="170"/>
      <c r="AJ522" s="169"/>
      <c r="AK522" s="179"/>
      <c r="AL522" s="169"/>
      <c r="AM522" s="169"/>
      <c r="AN522" s="169"/>
      <c r="AO522" s="179"/>
      <c r="AP522" s="169"/>
      <c r="AQ522" s="169"/>
      <c r="AR522" s="169"/>
      <c r="AS522" s="179"/>
      <c r="AT522" s="169"/>
      <c r="AU522" s="169"/>
      <c r="AV522" s="169"/>
      <c r="AW522" s="179"/>
      <c r="AX522" s="169"/>
    </row>
    <row r="523" spans="7:50">
      <c r="G523" s="169"/>
      <c r="H523" s="169"/>
      <c r="I523" s="179"/>
      <c r="J523" s="169"/>
      <c r="K523" s="169"/>
      <c r="L523" s="169"/>
      <c r="M523" s="179"/>
      <c r="N523" s="169"/>
      <c r="O523" s="169"/>
      <c r="P523" s="169"/>
      <c r="Q523" s="179"/>
      <c r="R523" s="169"/>
      <c r="S523" s="169"/>
      <c r="T523" s="169"/>
      <c r="U523" s="179"/>
      <c r="V523" s="169"/>
      <c r="W523" s="169"/>
      <c r="X523" s="169"/>
      <c r="Y523" s="179"/>
      <c r="Z523" s="169"/>
      <c r="AA523" s="169"/>
      <c r="AB523" s="169"/>
      <c r="AC523" s="179"/>
      <c r="AD523" s="169"/>
      <c r="AE523" s="169"/>
      <c r="AF523" s="169"/>
      <c r="AG523" s="179"/>
      <c r="AH523" s="169"/>
      <c r="AI523" s="170"/>
      <c r="AJ523" s="169"/>
      <c r="AK523" s="179"/>
      <c r="AL523" s="169"/>
      <c r="AM523" s="169"/>
      <c r="AN523" s="169"/>
      <c r="AO523" s="179"/>
      <c r="AP523" s="169"/>
      <c r="AQ523" s="169"/>
      <c r="AR523" s="169"/>
      <c r="AS523" s="179"/>
      <c r="AT523" s="169"/>
      <c r="AU523" s="169"/>
      <c r="AV523" s="169"/>
      <c r="AW523" s="179"/>
      <c r="AX523" s="169"/>
    </row>
    <row r="524" spans="7:50">
      <c r="G524" s="169"/>
      <c r="H524" s="169"/>
      <c r="I524" s="179"/>
      <c r="J524" s="169"/>
      <c r="K524" s="169"/>
      <c r="L524" s="169"/>
      <c r="M524" s="179"/>
      <c r="N524" s="169"/>
      <c r="O524" s="169"/>
      <c r="P524" s="169"/>
      <c r="Q524" s="179"/>
      <c r="R524" s="169"/>
      <c r="S524" s="169"/>
      <c r="T524" s="169"/>
      <c r="U524" s="179"/>
      <c r="V524" s="169"/>
      <c r="W524" s="169"/>
      <c r="X524" s="169"/>
      <c r="Y524" s="179"/>
      <c r="Z524" s="169"/>
      <c r="AA524" s="169"/>
      <c r="AB524" s="169"/>
      <c r="AC524" s="179"/>
      <c r="AD524" s="169"/>
      <c r="AE524" s="169"/>
      <c r="AF524" s="169"/>
      <c r="AG524" s="179"/>
      <c r="AH524" s="169"/>
      <c r="AI524" s="170"/>
      <c r="AJ524" s="169"/>
      <c r="AK524" s="179"/>
      <c r="AL524" s="169"/>
      <c r="AM524" s="169"/>
      <c r="AN524" s="169"/>
      <c r="AO524" s="179"/>
      <c r="AP524" s="169"/>
      <c r="AQ524" s="169"/>
      <c r="AR524" s="169"/>
      <c r="AS524" s="179"/>
      <c r="AT524" s="169"/>
      <c r="AU524" s="169"/>
      <c r="AV524" s="169"/>
      <c r="AW524" s="179"/>
      <c r="AX524" s="169"/>
    </row>
    <row r="525" spans="7:50">
      <c r="G525" s="169"/>
      <c r="H525" s="169"/>
      <c r="I525" s="179"/>
      <c r="J525" s="169"/>
      <c r="K525" s="169"/>
      <c r="L525" s="169"/>
      <c r="M525" s="179"/>
      <c r="N525" s="169"/>
      <c r="O525" s="169"/>
      <c r="P525" s="169"/>
      <c r="Q525" s="179"/>
      <c r="R525" s="169"/>
      <c r="S525" s="169"/>
      <c r="T525" s="169"/>
      <c r="U525" s="179"/>
      <c r="V525" s="169"/>
      <c r="W525" s="169"/>
      <c r="X525" s="169"/>
      <c r="Y525" s="179"/>
      <c r="Z525" s="169"/>
      <c r="AA525" s="169"/>
      <c r="AB525" s="169"/>
      <c r="AC525" s="179"/>
      <c r="AD525" s="169"/>
      <c r="AE525" s="169"/>
      <c r="AF525" s="169"/>
      <c r="AG525" s="179"/>
      <c r="AH525" s="169"/>
      <c r="AI525" s="170"/>
      <c r="AJ525" s="169"/>
      <c r="AK525" s="179"/>
      <c r="AL525" s="169"/>
      <c r="AM525" s="169"/>
      <c r="AN525" s="169"/>
      <c r="AO525" s="179"/>
      <c r="AP525" s="169"/>
      <c r="AQ525" s="169"/>
      <c r="AR525" s="169"/>
      <c r="AS525" s="179"/>
      <c r="AT525" s="169"/>
      <c r="AU525" s="169"/>
      <c r="AV525" s="169"/>
      <c r="AW525" s="179"/>
      <c r="AX525" s="169"/>
    </row>
    <row r="526" spans="7:50">
      <c r="G526" s="169"/>
      <c r="H526" s="169"/>
      <c r="I526" s="179"/>
      <c r="J526" s="169"/>
      <c r="K526" s="169"/>
      <c r="L526" s="169"/>
      <c r="M526" s="179"/>
      <c r="N526" s="169"/>
      <c r="O526" s="169"/>
      <c r="P526" s="169"/>
      <c r="Q526" s="179"/>
      <c r="R526" s="169"/>
      <c r="S526" s="169"/>
      <c r="T526" s="169"/>
      <c r="U526" s="179"/>
      <c r="V526" s="169"/>
      <c r="W526" s="169"/>
      <c r="X526" s="169"/>
      <c r="Y526" s="179"/>
      <c r="Z526" s="169"/>
      <c r="AA526" s="169"/>
      <c r="AB526" s="169"/>
      <c r="AC526" s="179"/>
      <c r="AD526" s="169"/>
      <c r="AE526" s="169"/>
      <c r="AF526" s="169"/>
      <c r="AG526" s="179"/>
      <c r="AH526" s="169"/>
      <c r="AI526" s="170"/>
      <c r="AJ526" s="169"/>
      <c r="AK526" s="179"/>
      <c r="AL526" s="169"/>
      <c r="AM526" s="169"/>
      <c r="AN526" s="169"/>
      <c r="AO526" s="179"/>
      <c r="AP526" s="169"/>
      <c r="AQ526" s="169"/>
      <c r="AR526" s="169"/>
      <c r="AS526" s="179"/>
      <c r="AT526" s="169"/>
      <c r="AU526" s="169"/>
      <c r="AV526" s="169"/>
      <c r="AW526" s="179"/>
      <c r="AX526" s="169"/>
    </row>
    <row r="527" spans="7:50">
      <c r="G527" s="169"/>
      <c r="H527" s="169"/>
      <c r="I527" s="179"/>
      <c r="J527" s="169"/>
      <c r="K527" s="169"/>
      <c r="L527" s="169"/>
      <c r="M527" s="179"/>
      <c r="N527" s="169"/>
      <c r="O527" s="169"/>
      <c r="P527" s="169"/>
      <c r="Q527" s="179"/>
      <c r="R527" s="169"/>
      <c r="S527" s="169"/>
      <c r="T527" s="169"/>
      <c r="U527" s="179"/>
      <c r="V527" s="169"/>
      <c r="W527" s="169"/>
      <c r="X527" s="169"/>
      <c r="Y527" s="179"/>
      <c r="Z527" s="169"/>
      <c r="AA527" s="169"/>
      <c r="AB527" s="169"/>
      <c r="AC527" s="179"/>
      <c r="AD527" s="169"/>
      <c r="AE527" s="169"/>
      <c r="AF527" s="169"/>
      <c r="AG527" s="179"/>
      <c r="AH527" s="169"/>
      <c r="AI527" s="170"/>
      <c r="AJ527" s="169"/>
      <c r="AK527" s="179"/>
      <c r="AL527" s="169"/>
      <c r="AM527" s="169"/>
      <c r="AN527" s="169"/>
      <c r="AO527" s="179"/>
      <c r="AP527" s="169"/>
      <c r="AQ527" s="169"/>
      <c r="AR527" s="169"/>
      <c r="AS527" s="179"/>
      <c r="AT527" s="169"/>
      <c r="AU527" s="169"/>
      <c r="AV527" s="169"/>
      <c r="AW527" s="179"/>
      <c r="AX527" s="169"/>
    </row>
    <row r="528" spans="7:50">
      <c r="G528" s="169"/>
      <c r="H528" s="169"/>
      <c r="I528" s="179"/>
      <c r="J528" s="169"/>
      <c r="K528" s="169"/>
      <c r="L528" s="169"/>
      <c r="M528" s="179"/>
      <c r="N528" s="169"/>
      <c r="O528" s="169"/>
      <c r="P528" s="169"/>
      <c r="Q528" s="179"/>
      <c r="R528" s="169"/>
      <c r="S528" s="169"/>
      <c r="T528" s="169"/>
      <c r="U528" s="179"/>
      <c r="V528" s="169"/>
      <c r="W528" s="169"/>
      <c r="X528" s="169"/>
      <c r="Y528" s="179"/>
      <c r="Z528" s="169"/>
      <c r="AA528" s="169"/>
      <c r="AB528" s="169"/>
      <c r="AC528" s="179"/>
      <c r="AD528" s="169"/>
      <c r="AE528" s="169"/>
      <c r="AF528" s="169"/>
      <c r="AG528" s="179"/>
      <c r="AH528" s="169"/>
      <c r="AI528" s="170"/>
      <c r="AJ528" s="169"/>
      <c r="AK528" s="179"/>
      <c r="AL528" s="169"/>
      <c r="AM528" s="169"/>
      <c r="AN528" s="169"/>
      <c r="AO528" s="179"/>
      <c r="AP528" s="169"/>
      <c r="AQ528" s="169"/>
      <c r="AR528" s="169"/>
      <c r="AS528" s="179"/>
      <c r="AT528" s="169"/>
      <c r="AU528" s="169"/>
      <c r="AV528" s="169"/>
      <c r="AW528" s="179"/>
      <c r="AX528" s="169"/>
    </row>
    <row r="529" spans="7:50">
      <c r="G529" s="169"/>
      <c r="H529" s="169"/>
      <c r="I529" s="179"/>
      <c r="J529" s="169"/>
      <c r="K529" s="169"/>
      <c r="L529" s="169"/>
      <c r="M529" s="179"/>
      <c r="N529" s="169"/>
      <c r="O529" s="169"/>
      <c r="P529" s="169"/>
      <c r="Q529" s="179"/>
      <c r="R529" s="169"/>
      <c r="S529" s="169"/>
      <c r="T529" s="169"/>
      <c r="U529" s="179"/>
      <c r="V529" s="169"/>
      <c r="W529" s="169"/>
      <c r="X529" s="169"/>
      <c r="Y529" s="179"/>
      <c r="Z529" s="169"/>
      <c r="AA529" s="169"/>
      <c r="AB529" s="169"/>
      <c r="AC529" s="179"/>
      <c r="AD529" s="169"/>
      <c r="AE529" s="169"/>
      <c r="AF529" s="169"/>
      <c r="AG529" s="179"/>
      <c r="AH529" s="169"/>
      <c r="AI529" s="170"/>
      <c r="AJ529" s="169"/>
      <c r="AK529" s="179"/>
      <c r="AL529" s="169"/>
      <c r="AM529" s="169"/>
      <c r="AN529" s="169"/>
      <c r="AO529" s="179"/>
      <c r="AP529" s="169"/>
      <c r="AQ529" s="169"/>
      <c r="AR529" s="169"/>
      <c r="AS529" s="179"/>
      <c r="AT529" s="169"/>
      <c r="AU529" s="169"/>
      <c r="AV529" s="169"/>
      <c r="AW529" s="179"/>
      <c r="AX529" s="169"/>
    </row>
    <row r="530" spans="7:50">
      <c r="G530" s="169"/>
      <c r="H530" s="169"/>
      <c r="I530" s="179"/>
      <c r="J530" s="169"/>
      <c r="K530" s="169"/>
      <c r="L530" s="169"/>
      <c r="M530" s="179"/>
      <c r="N530" s="169"/>
      <c r="O530" s="169"/>
      <c r="P530" s="169"/>
      <c r="Q530" s="179"/>
      <c r="R530" s="169"/>
      <c r="S530" s="169"/>
      <c r="T530" s="169"/>
      <c r="U530" s="179"/>
      <c r="V530" s="169"/>
      <c r="W530" s="169"/>
      <c r="X530" s="169"/>
      <c r="Y530" s="179"/>
      <c r="Z530" s="169"/>
      <c r="AA530" s="169"/>
      <c r="AB530" s="169"/>
      <c r="AC530" s="179"/>
      <c r="AD530" s="169"/>
      <c r="AE530" s="169"/>
      <c r="AF530" s="169"/>
      <c r="AG530" s="179"/>
      <c r="AH530" s="169"/>
      <c r="AI530" s="170"/>
      <c r="AJ530" s="169"/>
      <c r="AK530" s="179"/>
      <c r="AL530" s="169"/>
      <c r="AM530" s="169"/>
      <c r="AN530" s="169"/>
      <c r="AO530" s="179"/>
      <c r="AP530" s="169"/>
      <c r="AQ530" s="169"/>
      <c r="AR530" s="169"/>
      <c r="AS530" s="179"/>
      <c r="AT530" s="169"/>
      <c r="AU530" s="169"/>
      <c r="AV530" s="169"/>
      <c r="AW530" s="179"/>
      <c r="AX530" s="169"/>
    </row>
    <row r="531" spans="7:50">
      <c r="G531" s="169"/>
      <c r="H531" s="169"/>
      <c r="I531" s="179"/>
      <c r="J531" s="169"/>
      <c r="K531" s="169"/>
      <c r="L531" s="169"/>
      <c r="M531" s="179"/>
      <c r="N531" s="169"/>
      <c r="O531" s="169"/>
      <c r="P531" s="169"/>
      <c r="Q531" s="179"/>
      <c r="R531" s="169"/>
      <c r="S531" s="169"/>
      <c r="T531" s="169"/>
      <c r="U531" s="179"/>
      <c r="V531" s="169"/>
      <c r="W531" s="169"/>
      <c r="X531" s="169"/>
      <c r="Y531" s="179"/>
      <c r="Z531" s="169"/>
      <c r="AA531" s="169"/>
      <c r="AB531" s="169"/>
      <c r="AC531" s="179"/>
      <c r="AD531" s="169"/>
      <c r="AE531" s="169"/>
      <c r="AF531" s="169"/>
      <c r="AG531" s="179"/>
      <c r="AH531" s="169"/>
      <c r="AI531" s="170"/>
      <c r="AJ531" s="169"/>
      <c r="AK531" s="179"/>
      <c r="AL531" s="169"/>
      <c r="AM531" s="169"/>
      <c r="AN531" s="169"/>
      <c r="AO531" s="179"/>
      <c r="AP531" s="169"/>
      <c r="AQ531" s="169"/>
      <c r="AR531" s="169"/>
      <c r="AS531" s="179"/>
      <c r="AT531" s="169"/>
      <c r="AU531" s="169"/>
      <c r="AV531" s="169"/>
      <c r="AW531" s="179"/>
      <c r="AX531" s="169"/>
    </row>
    <row r="532" spans="7:50">
      <c r="G532" s="169"/>
      <c r="H532" s="169"/>
      <c r="I532" s="179"/>
      <c r="J532" s="169"/>
      <c r="K532" s="169"/>
      <c r="L532" s="169"/>
      <c r="M532" s="179"/>
      <c r="N532" s="169"/>
      <c r="O532" s="169"/>
      <c r="P532" s="169"/>
      <c r="Q532" s="179"/>
      <c r="R532" s="169"/>
      <c r="S532" s="169"/>
      <c r="T532" s="169"/>
      <c r="U532" s="179"/>
      <c r="V532" s="169"/>
      <c r="W532" s="169"/>
      <c r="X532" s="169"/>
      <c r="Y532" s="179"/>
      <c r="Z532" s="169"/>
      <c r="AA532" s="169"/>
      <c r="AB532" s="169"/>
      <c r="AC532" s="179"/>
      <c r="AD532" s="169"/>
      <c r="AE532" s="169"/>
      <c r="AF532" s="169"/>
      <c r="AG532" s="179"/>
      <c r="AH532" s="169"/>
      <c r="AI532" s="170"/>
      <c r="AJ532" s="169"/>
      <c r="AK532" s="179"/>
      <c r="AL532" s="169"/>
      <c r="AM532" s="169"/>
      <c r="AN532" s="169"/>
      <c r="AO532" s="179"/>
      <c r="AP532" s="169"/>
      <c r="AQ532" s="169"/>
      <c r="AR532" s="169"/>
      <c r="AS532" s="179"/>
      <c r="AT532" s="169"/>
      <c r="AU532" s="169"/>
      <c r="AV532" s="169"/>
      <c r="AW532" s="179"/>
      <c r="AX532" s="169"/>
    </row>
    <row r="533" spans="7:50">
      <c r="G533" s="169"/>
      <c r="H533" s="169"/>
      <c r="I533" s="179"/>
      <c r="J533" s="169"/>
      <c r="K533" s="169"/>
      <c r="L533" s="169"/>
      <c r="M533" s="179"/>
      <c r="N533" s="169"/>
      <c r="O533" s="169"/>
      <c r="P533" s="169"/>
      <c r="Q533" s="179"/>
      <c r="R533" s="169"/>
      <c r="S533" s="169"/>
      <c r="T533" s="169"/>
      <c r="U533" s="179"/>
      <c r="V533" s="169"/>
      <c r="W533" s="169"/>
      <c r="X533" s="169"/>
      <c r="Y533" s="179"/>
      <c r="Z533" s="169"/>
      <c r="AA533" s="169"/>
      <c r="AB533" s="169"/>
      <c r="AC533" s="179"/>
      <c r="AD533" s="169"/>
      <c r="AE533" s="169"/>
      <c r="AF533" s="169"/>
      <c r="AG533" s="179"/>
      <c r="AH533" s="169"/>
      <c r="AI533" s="170"/>
      <c r="AJ533" s="169"/>
      <c r="AK533" s="179"/>
      <c r="AL533" s="169"/>
      <c r="AM533" s="169"/>
      <c r="AN533" s="169"/>
      <c r="AO533" s="179"/>
      <c r="AP533" s="169"/>
      <c r="AQ533" s="169"/>
      <c r="AR533" s="169"/>
      <c r="AS533" s="179"/>
      <c r="AT533" s="169"/>
      <c r="AU533" s="169"/>
      <c r="AV533" s="169"/>
      <c r="AW533" s="179"/>
      <c r="AX533" s="169"/>
    </row>
    <row r="534" spans="7:50">
      <c r="G534" s="169"/>
      <c r="H534" s="169"/>
      <c r="I534" s="179"/>
      <c r="J534" s="169"/>
      <c r="K534" s="169"/>
      <c r="L534" s="169"/>
      <c r="M534" s="179"/>
      <c r="N534" s="169"/>
      <c r="O534" s="169"/>
      <c r="P534" s="169"/>
      <c r="Q534" s="179"/>
      <c r="R534" s="169"/>
      <c r="S534" s="169"/>
      <c r="T534" s="169"/>
      <c r="U534" s="179"/>
      <c r="V534" s="169"/>
      <c r="W534" s="169"/>
      <c r="X534" s="169"/>
      <c r="Y534" s="179"/>
      <c r="Z534" s="169"/>
      <c r="AA534" s="169"/>
      <c r="AB534" s="169"/>
      <c r="AC534" s="179"/>
      <c r="AD534" s="169"/>
      <c r="AE534" s="169"/>
      <c r="AF534" s="169"/>
      <c r="AG534" s="179"/>
      <c r="AH534" s="169"/>
      <c r="AI534" s="170"/>
      <c r="AJ534" s="169"/>
      <c r="AK534" s="179"/>
      <c r="AL534" s="169"/>
      <c r="AM534" s="169"/>
      <c r="AN534" s="169"/>
      <c r="AO534" s="179"/>
      <c r="AP534" s="169"/>
      <c r="AQ534" s="169"/>
      <c r="AR534" s="169"/>
      <c r="AS534" s="179"/>
      <c r="AT534" s="169"/>
      <c r="AU534" s="169"/>
      <c r="AV534" s="169"/>
      <c r="AW534" s="179"/>
      <c r="AX534" s="169"/>
    </row>
    <row r="535" spans="7:50">
      <c r="G535" s="169"/>
      <c r="H535" s="169"/>
      <c r="I535" s="179"/>
      <c r="J535" s="169"/>
      <c r="K535" s="169"/>
      <c r="L535" s="169"/>
      <c r="M535" s="179"/>
      <c r="N535" s="169"/>
      <c r="O535" s="169"/>
      <c r="P535" s="169"/>
      <c r="Q535" s="179"/>
      <c r="R535" s="169"/>
      <c r="S535" s="169"/>
      <c r="T535" s="169"/>
      <c r="U535" s="179"/>
      <c r="V535" s="169"/>
      <c r="W535" s="169"/>
      <c r="X535" s="169"/>
      <c r="Y535" s="179"/>
      <c r="Z535" s="169"/>
      <c r="AA535" s="169"/>
      <c r="AB535" s="169"/>
      <c r="AC535" s="179"/>
      <c r="AD535" s="169"/>
      <c r="AE535" s="169"/>
      <c r="AF535" s="169"/>
      <c r="AG535" s="179"/>
      <c r="AH535" s="169"/>
      <c r="AI535" s="170"/>
      <c r="AJ535" s="169"/>
      <c r="AK535" s="179"/>
      <c r="AL535" s="169"/>
      <c r="AM535" s="169"/>
      <c r="AN535" s="169"/>
      <c r="AO535" s="179"/>
      <c r="AP535" s="169"/>
      <c r="AQ535" s="169"/>
      <c r="AR535" s="169"/>
      <c r="AS535" s="179"/>
      <c r="AT535" s="169"/>
      <c r="AU535" s="169"/>
      <c r="AV535" s="169"/>
      <c r="AW535" s="179"/>
      <c r="AX535" s="169"/>
    </row>
    <row r="536" spans="7:50">
      <c r="G536" s="169"/>
      <c r="H536" s="169"/>
      <c r="I536" s="179"/>
      <c r="J536" s="169"/>
      <c r="K536" s="169"/>
      <c r="L536" s="169"/>
      <c r="M536" s="179"/>
      <c r="N536" s="169"/>
      <c r="O536" s="169"/>
      <c r="P536" s="169"/>
      <c r="Q536" s="179"/>
      <c r="R536" s="169"/>
      <c r="S536" s="169"/>
      <c r="T536" s="169"/>
      <c r="U536" s="179"/>
      <c r="V536" s="169"/>
      <c r="W536" s="169"/>
      <c r="X536" s="169"/>
      <c r="Y536" s="179"/>
      <c r="Z536" s="169"/>
      <c r="AA536" s="169"/>
      <c r="AB536" s="169"/>
      <c r="AC536" s="179"/>
      <c r="AD536" s="169"/>
      <c r="AE536" s="169"/>
      <c r="AF536" s="169"/>
      <c r="AG536" s="179"/>
      <c r="AH536" s="169"/>
      <c r="AI536" s="170"/>
      <c r="AJ536" s="169"/>
      <c r="AK536" s="179"/>
      <c r="AL536" s="169"/>
      <c r="AM536" s="169"/>
      <c r="AN536" s="169"/>
      <c r="AO536" s="179"/>
      <c r="AP536" s="169"/>
      <c r="AQ536" s="169"/>
      <c r="AR536" s="169"/>
      <c r="AS536" s="179"/>
      <c r="AT536" s="169"/>
      <c r="AU536" s="169"/>
      <c r="AV536" s="169"/>
      <c r="AW536" s="179"/>
      <c r="AX536" s="169"/>
    </row>
    <row r="537" spans="7:50">
      <c r="G537" s="169"/>
      <c r="H537" s="169"/>
      <c r="I537" s="179"/>
      <c r="J537" s="169"/>
      <c r="K537" s="169"/>
      <c r="L537" s="169"/>
      <c r="M537" s="179"/>
      <c r="N537" s="169"/>
      <c r="O537" s="169"/>
      <c r="P537" s="169"/>
      <c r="Q537" s="179"/>
      <c r="R537" s="169"/>
      <c r="S537" s="169"/>
      <c r="T537" s="169"/>
      <c r="U537" s="179"/>
      <c r="V537" s="169"/>
      <c r="W537" s="169"/>
      <c r="X537" s="169"/>
      <c r="Y537" s="179"/>
      <c r="Z537" s="169"/>
      <c r="AA537" s="169"/>
      <c r="AB537" s="169"/>
      <c r="AC537" s="179"/>
      <c r="AD537" s="169"/>
      <c r="AE537" s="169"/>
      <c r="AF537" s="169"/>
      <c r="AG537" s="179"/>
      <c r="AH537" s="169"/>
      <c r="AI537" s="170"/>
      <c r="AJ537" s="169"/>
      <c r="AK537" s="179"/>
      <c r="AL537" s="169"/>
      <c r="AM537" s="169"/>
      <c r="AN537" s="169"/>
      <c r="AO537" s="179"/>
      <c r="AP537" s="169"/>
      <c r="AQ537" s="169"/>
      <c r="AR537" s="169"/>
      <c r="AS537" s="179"/>
      <c r="AT537" s="169"/>
      <c r="AU537" s="169"/>
      <c r="AV537" s="169"/>
      <c r="AW537" s="179"/>
      <c r="AX537" s="169"/>
    </row>
    <row r="538" spans="7:50">
      <c r="G538" s="169"/>
      <c r="H538" s="169"/>
      <c r="I538" s="179"/>
      <c r="J538" s="169"/>
      <c r="K538" s="169"/>
      <c r="L538" s="169"/>
      <c r="M538" s="179"/>
      <c r="N538" s="169"/>
      <c r="O538" s="169"/>
      <c r="P538" s="169"/>
      <c r="Q538" s="179"/>
      <c r="R538" s="169"/>
      <c r="S538" s="169"/>
      <c r="T538" s="169"/>
      <c r="U538" s="179"/>
      <c r="V538" s="169"/>
      <c r="W538" s="169"/>
      <c r="X538" s="169"/>
      <c r="Y538" s="179"/>
      <c r="Z538" s="169"/>
      <c r="AA538" s="169"/>
      <c r="AB538" s="169"/>
      <c r="AC538" s="179"/>
      <c r="AD538" s="169"/>
      <c r="AE538" s="169"/>
      <c r="AF538" s="169"/>
      <c r="AG538" s="179"/>
      <c r="AH538" s="169"/>
      <c r="AI538" s="170"/>
      <c r="AJ538" s="169"/>
      <c r="AK538" s="179"/>
      <c r="AL538" s="169"/>
      <c r="AM538" s="169"/>
      <c r="AN538" s="169"/>
      <c r="AO538" s="179"/>
      <c r="AP538" s="169"/>
      <c r="AQ538" s="169"/>
      <c r="AR538" s="169"/>
      <c r="AS538" s="179"/>
      <c r="AT538" s="169"/>
      <c r="AU538" s="169"/>
      <c r="AV538" s="169"/>
      <c r="AW538" s="179"/>
      <c r="AX538" s="169"/>
    </row>
    <row r="539" spans="7:50">
      <c r="G539" s="169"/>
      <c r="H539" s="169"/>
      <c r="I539" s="179"/>
      <c r="J539" s="169"/>
      <c r="K539" s="169"/>
      <c r="L539" s="169"/>
      <c r="M539" s="179"/>
      <c r="N539" s="169"/>
      <c r="O539" s="169"/>
      <c r="P539" s="169"/>
      <c r="Q539" s="179"/>
      <c r="R539" s="169"/>
      <c r="S539" s="169"/>
      <c r="T539" s="169"/>
      <c r="U539" s="179"/>
      <c r="V539" s="169"/>
      <c r="W539" s="169"/>
      <c r="X539" s="169"/>
      <c r="Y539" s="179"/>
      <c r="Z539" s="169"/>
      <c r="AA539" s="169"/>
      <c r="AB539" s="169"/>
      <c r="AC539" s="179"/>
      <c r="AD539" s="169"/>
      <c r="AE539" s="169"/>
      <c r="AF539" s="169"/>
      <c r="AG539" s="179"/>
      <c r="AH539" s="169"/>
      <c r="AI539" s="170"/>
      <c r="AJ539" s="169"/>
      <c r="AK539" s="179"/>
      <c r="AL539" s="169"/>
      <c r="AM539" s="169"/>
      <c r="AN539" s="169"/>
      <c r="AO539" s="179"/>
      <c r="AP539" s="169"/>
      <c r="AQ539" s="169"/>
      <c r="AR539" s="169"/>
      <c r="AS539" s="179"/>
      <c r="AT539" s="169"/>
      <c r="AU539" s="169"/>
      <c r="AV539" s="169"/>
      <c r="AW539" s="179"/>
      <c r="AX539" s="169"/>
    </row>
    <row r="540" spans="7:50">
      <c r="G540" s="169"/>
      <c r="H540" s="169"/>
      <c r="I540" s="179"/>
      <c r="J540" s="169"/>
      <c r="K540" s="169"/>
      <c r="L540" s="169"/>
      <c r="M540" s="179"/>
      <c r="N540" s="169"/>
      <c r="O540" s="169"/>
      <c r="P540" s="169"/>
      <c r="Q540" s="179"/>
      <c r="R540" s="169"/>
      <c r="S540" s="169"/>
      <c r="T540" s="169"/>
      <c r="U540" s="179"/>
      <c r="V540" s="169"/>
      <c r="W540" s="169"/>
      <c r="X540" s="169"/>
      <c r="Y540" s="179"/>
      <c r="Z540" s="169"/>
      <c r="AA540" s="169"/>
      <c r="AB540" s="169"/>
      <c r="AC540" s="179"/>
      <c r="AD540" s="169"/>
      <c r="AE540" s="169"/>
      <c r="AF540" s="169"/>
      <c r="AG540" s="179"/>
      <c r="AH540" s="169"/>
      <c r="AI540" s="170"/>
      <c r="AJ540" s="169"/>
      <c r="AK540" s="179"/>
      <c r="AL540" s="169"/>
      <c r="AM540" s="169"/>
      <c r="AN540" s="169"/>
      <c r="AO540" s="179"/>
      <c r="AP540" s="169"/>
      <c r="AQ540" s="169"/>
      <c r="AR540" s="169"/>
      <c r="AS540" s="179"/>
      <c r="AT540" s="169"/>
      <c r="AU540" s="169"/>
      <c r="AV540" s="169"/>
      <c r="AW540" s="179"/>
      <c r="AX540" s="169"/>
    </row>
    <row r="541" spans="7:50">
      <c r="G541" s="169"/>
      <c r="H541" s="169"/>
      <c r="I541" s="179"/>
      <c r="J541" s="169"/>
      <c r="K541" s="169"/>
      <c r="L541" s="169"/>
      <c r="M541" s="179"/>
      <c r="N541" s="169"/>
      <c r="O541" s="169"/>
      <c r="P541" s="169"/>
      <c r="Q541" s="179"/>
      <c r="R541" s="169"/>
      <c r="S541" s="169"/>
      <c r="T541" s="169"/>
      <c r="U541" s="179"/>
      <c r="V541" s="169"/>
      <c r="W541" s="169"/>
      <c r="X541" s="169"/>
      <c r="Y541" s="179"/>
      <c r="Z541" s="169"/>
      <c r="AA541" s="169"/>
      <c r="AB541" s="169"/>
      <c r="AC541" s="179"/>
      <c r="AD541" s="169"/>
      <c r="AE541" s="169"/>
      <c r="AF541" s="169"/>
      <c r="AG541" s="179"/>
      <c r="AH541" s="169"/>
      <c r="AI541" s="170"/>
      <c r="AJ541" s="169"/>
      <c r="AK541" s="179"/>
      <c r="AL541" s="169"/>
      <c r="AM541" s="169"/>
      <c r="AN541" s="169"/>
      <c r="AO541" s="179"/>
      <c r="AP541" s="169"/>
      <c r="AQ541" s="169"/>
      <c r="AR541" s="169"/>
      <c r="AS541" s="179"/>
      <c r="AT541" s="169"/>
      <c r="AU541" s="169"/>
      <c r="AV541" s="169"/>
      <c r="AW541" s="179"/>
      <c r="AX541" s="169"/>
    </row>
    <row r="542" spans="7:50">
      <c r="G542" s="169"/>
      <c r="H542" s="169"/>
      <c r="I542" s="179"/>
      <c r="J542" s="169"/>
      <c r="K542" s="169"/>
      <c r="L542" s="169"/>
      <c r="M542" s="179"/>
      <c r="N542" s="169"/>
      <c r="O542" s="169"/>
      <c r="P542" s="169"/>
      <c r="Q542" s="179"/>
      <c r="R542" s="169"/>
      <c r="S542" s="169"/>
      <c r="T542" s="169"/>
      <c r="U542" s="179"/>
      <c r="V542" s="169"/>
      <c r="W542" s="169"/>
      <c r="X542" s="169"/>
      <c r="Y542" s="179"/>
      <c r="Z542" s="169"/>
      <c r="AA542" s="169"/>
      <c r="AB542" s="169"/>
      <c r="AC542" s="179"/>
      <c r="AD542" s="169"/>
      <c r="AE542" s="169"/>
      <c r="AF542" s="169"/>
      <c r="AG542" s="179"/>
      <c r="AH542" s="169"/>
      <c r="AI542" s="170"/>
      <c r="AJ542" s="169"/>
      <c r="AK542" s="179"/>
      <c r="AL542" s="169"/>
      <c r="AM542" s="169"/>
      <c r="AN542" s="169"/>
      <c r="AO542" s="179"/>
      <c r="AP542" s="169"/>
      <c r="AQ542" s="169"/>
      <c r="AR542" s="169"/>
      <c r="AS542" s="179"/>
      <c r="AT542" s="169"/>
      <c r="AU542" s="169"/>
      <c r="AV542" s="169"/>
      <c r="AW542" s="179"/>
      <c r="AX542" s="169"/>
    </row>
    <row r="543" spans="7:50">
      <c r="G543" s="169"/>
      <c r="H543" s="169"/>
      <c r="I543" s="179"/>
      <c r="J543" s="169"/>
      <c r="K543" s="169"/>
      <c r="L543" s="169"/>
      <c r="M543" s="179"/>
      <c r="N543" s="169"/>
      <c r="O543" s="169"/>
      <c r="P543" s="169"/>
      <c r="Q543" s="179"/>
      <c r="R543" s="169"/>
      <c r="S543" s="169"/>
      <c r="T543" s="169"/>
      <c r="U543" s="179"/>
      <c r="V543" s="169"/>
      <c r="W543" s="169"/>
      <c r="X543" s="169"/>
      <c r="Y543" s="179"/>
      <c r="Z543" s="169"/>
      <c r="AA543" s="169"/>
      <c r="AB543" s="169"/>
      <c r="AC543" s="179"/>
      <c r="AD543" s="169"/>
      <c r="AE543" s="169"/>
      <c r="AF543" s="169"/>
      <c r="AG543" s="179"/>
      <c r="AH543" s="169"/>
      <c r="AI543" s="170"/>
      <c r="AJ543" s="169"/>
      <c r="AK543" s="179"/>
      <c r="AL543" s="169"/>
      <c r="AM543" s="169"/>
      <c r="AN543" s="169"/>
      <c r="AO543" s="179"/>
      <c r="AP543" s="169"/>
      <c r="AQ543" s="169"/>
      <c r="AR543" s="169"/>
      <c r="AS543" s="179"/>
      <c r="AT543" s="169"/>
      <c r="AU543" s="169"/>
      <c r="AV543" s="169"/>
      <c r="AW543" s="179"/>
      <c r="AX543" s="169"/>
    </row>
    <row r="544" spans="7:50">
      <c r="G544" s="169"/>
      <c r="H544" s="169"/>
      <c r="I544" s="179"/>
      <c r="J544" s="169"/>
      <c r="K544" s="169"/>
      <c r="L544" s="169"/>
      <c r="M544" s="179"/>
      <c r="N544" s="169"/>
      <c r="O544" s="169"/>
      <c r="P544" s="169"/>
      <c r="Q544" s="179"/>
      <c r="R544" s="169"/>
      <c r="S544" s="169"/>
      <c r="T544" s="169"/>
      <c r="U544" s="179"/>
      <c r="V544" s="169"/>
      <c r="W544" s="169"/>
      <c r="X544" s="169"/>
      <c r="Y544" s="179"/>
      <c r="Z544" s="169"/>
      <c r="AA544" s="169"/>
      <c r="AB544" s="169"/>
      <c r="AC544" s="179"/>
      <c r="AD544" s="169"/>
      <c r="AE544" s="169"/>
      <c r="AF544" s="169"/>
      <c r="AG544" s="179"/>
      <c r="AH544" s="169"/>
      <c r="AI544" s="170"/>
      <c r="AJ544" s="169"/>
      <c r="AK544" s="179"/>
      <c r="AL544" s="169"/>
      <c r="AM544" s="169"/>
      <c r="AN544" s="169"/>
      <c r="AO544" s="179"/>
      <c r="AP544" s="169"/>
      <c r="AQ544" s="169"/>
      <c r="AR544" s="169"/>
      <c r="AS544" s="179"/>
      <c r="AT544" s="169"/>
      <c r="AU544" s="169"/>
      <c r="AV544" s="169"/>
      <c r="AW544" s="179"/>
      <c r="AX544" s="169"/>
    </row>
    <row r="545" spans="7:50">
      <c r="G545" s="169"/>
      <c r="H545" s="169"/>
      <c r="I545" s="179"/>
      <c r="J545" s="169"/>
      <c r="K545" s="169"/>
      <c r="L545" s="169"/>
      <c r="M545" s="179"/>
      <c r="N545" s="169"/>
      <c r="O545" s="169"/>
      <c r="P545" s="169"/>
      <c r="Q545" s="179"/>
      <c r="R545" s="169"/>
      <c r="S545" s="169"/>
      <c r="T545" s="169"/>
      <c r="U545" s="179"/>
      <c r="V545" s="169"/>
      <c r="W545" s="169"/>
      <c r="X545" s="169"/>
      <c r="Y545" s="179"/>
      <c r="Z545" s="169"/>
      <c r="AA545" s="169"/>
      <c r="AB545" s="169"/>
      <c r="AC545" s="179"/>
      <c r="AD545" s="169"/>
      <c r="AE545" s="169"/>
      <c r="AF545" s="169"/>
      <c r="AG545" s="179"/>
      <c r="AH545" s="169"/>
      <c r="AI545" s="170"/>
      <c r="AJ545" s="169"/>
      <c r="AK545" s="179"/>
      <c r="AL545" s="169"/>
      <c r="AM545" s="169"/>
      <c r="AN545" s="169"/>
      <c r="AO545" s="179"/>
      <c r="AP545" s="169"/>
      <c r="AQ545" s="169"/>
      <c r="AR545" s="169"/>
      <c r="AS545" s="179"/>
      <c r="AT545" s="169"/>
      <c r="AU545" s="169"/>
      <c r="AV545" s="169"/>
      <c r="AW545" s="179"/>
      <c r="AX545" s="169"/>
    </row>
    <row r="546" spans="7:50">
      <c r="G546" s="169"/>
      <c r="H546" s="169"/>
      <c r="I546" s="179"/>
      <c r="J546" s="169"/>
      <c r="K546" s="169"/>
      <c r="L546" s="169"/>
      <c r="M546" s="179"/>
      <c r="N546" s="169"/>
      <c r="O546" s="169"/>
      <c r="P546" s="169"/>
      <c r="Q546" s="179"/>
      <c r="R546" s="169"/>
      <c r="S546" s="169"/>
      <c r="T546" s="169"/>
      <c r="U546" s="179"/>
      <c r="V546" s="169"/>
      <c r="W546" s="169"/>
      <c r="X546" s="169"/>
      <c r="Y546" s="179"/>
      <c r="Z546" s="169"/>
      <c r="AA546" s="169"/>
      <c r="AB546" s="169"/>
      <c r="AC546" s="179"/>
      <c r="AD546" s="169"/>
      <c r="AE546" s="169"/>
      <c r="AF546" s="169"/>
      <c r="AG546" s="179"/>
      <c r="AH546" s="169"/>
      <c r="AI546" s="170"/>
      <c r="AJ546" s="169"/>
      <c r="AK546" s="179"/>
      <c r="AL546" s="169"/>
      <c r="AM546" s="169"/>
      <c r="AN546" s="169"/>
      <c r="AO546" s="179"/>
      <c r="AP546" s="169"/>
      <c r="AQ546" s="169"/>
      <c r="AR546" s="169"/>
      <c r="AS546" s="179"/>
      <c r="AT546" s="169"/>
      <c r="AU546" s="169"/>
      <c r="AV546" s="169"/>
      <c r="AW546" s="179"/>
      <c r="AX546" s="169"/>
    </row>
    <row r="547" spans="7:50">
      <c r="G547" s="169"/>
      <c r="H547" s="169"/>
      <c r="I547" s="179"/>
      <c r="J547" s="169"/>
      <c r="K547" s="169"/>
      <c r="L547" s="169"/>
      <c r="M547" s="179"/>
      <c r="N547" s="169"/>
      <c r="O547" s="169"/>
      <c r="P547" s="169"/>
      <c r="Q547" s="179"/>
      <c r="R547" s="169"/>
      <c r="S547" s="169"/>
      <c r="T547" s="169"/>
      <c r="U547" s="179"/>
      <c r="V547" s="169"/>
      <c r="W547" s="169"/>
      <c r="X547" s="169"/>
      <c r="Y547" s="179"/>
      <c r="Z547" s="169"/>
      <c r="AA547" s="169"/>
      <c r="AB547" s="169"/>
      <c r="AC547" s="179"/>
      <c r="AD547" s="169"/>
      <c r="AE547" s="169"/>
      <c r="AF547" s="169"/>
      <c r="AG547" s="179"/>
      <c r="AH547" s="169"/>
      <c r="AI547" s="170"/>
      <c r="AJ547" s="169"/>
      <c r="AK547" s="179"/>
      <c r="AL547" s="169"/>
      <c r="AM547" s="169"/>
      <c r="AN547" s="169"/>
      <c r="AO547" s="179"/>
      <c r="AP547" s="169"/>
      <c r="AQ547" s="169"/>
      <c r="AR547" s="169"/>
      <c r="AS547" s="179"/>
      <c r="AT547" s="169"/>
      <c r="AU547" s="169"/>
      <c r="AV547" s="169"/>
      <c r="AW547" s="179"/>
      <c r="AX547" s="169"/>
    </row>
    <row r="548" spans="7:50">
      <c r="G548" s="169"/>
      <c r="H548" s="169"/>
      <c r="I548" s="179"/>
      <c r="J548" s="169"/>
      <c r="K548" s="169"/>
      <c r="L548" s="169"/>
      <c r="M548" s="179"/>
      <c r="N548" s="169"/>
      <c r="O548" s="169"/>
      <c r="P548" s="169"/>
      <c r="Q548" s="179"/>
      <c r="R548" s="169"/>
      <c r="S548" s="169"/>
      <c r="T548" s="169"/>
      <c r="U548" s="179"/>
      <c r="V548" s="169"/>
      <c r="W548" s="169"/>
      <c r="X548" s="169"/>
      <c r="Y548" s="179"/>
      <c r="Z548" s="169"/>
      <c r="AA548" s="169"/>
      <c r="AB548" s="169"/>
      <c r="AC548" s="179"/>
      <c r="AD548" s="169"/>
      <c r="AE548" s="169"/>
      <c r="AF548" s="169"/>
      <c r="AG548" s="179"/>
      <c r="AH548" s="169"/>
      <c r="AI548" s="170"/>
      <c r="AJ548" s="169"/>
      <c r="AK548" s="179"/>
      <c r="AL548" s="169"/>
      <c r="AM548" s="169"/>
      <c r="AN548" s="169"/>
      <c r="AO548" s="179"/>
      <c r="AP548" s="169"/>
      <c r="AQ548" s="169"/>
      <c r="AR548" s="169"/>
      <c r="AS548" s="179"/>
      <c r="AT548" s="169"/>
      <c r="AU548" s="169"/>
      <c r="AV548" s="169"/>
      <c r="AW548" s="179"/>
      <c r="AX548" s="169"/>
    </row>
    <row r="549" spans="7:50">
      <c r="G549" s="169"/>
      <c r="H549" s="169"/>
      <c r="I549" s="179"/>
      <c r="J549" s="169"/>
      <c r="K549" s="169"/>
      <c r="L549" s="169"/>
      <c r="M549" s="179"/>
      <c r="N549" s="169"/>
      <c r="O549" s="169"/>
      <c r="P549" s="169"/>
      <c r="Q549" s="179"/>
      <c r="R549" s="169"/>
      <c r="S549" s="169"/>
      <c r="T549" s="169"/>
      <c r="U549" s="179"/>
      <c r="V549" s="169"/>
      <c r="W549" s="169"/>
      <c r="X549" s="169"/>
      <c r="Y549" s="179"/>
      <c r="Z549" s="169"/>
      <c r="AA549" s="169"/>
      <c r="AB549" s="169"/>
      <c r="AC549" s="179"/>
      <c r="AD549" s="169"/>
      <c r="AE549" s="169"/>
      <c r="AF549" s="169"/>
      <c r="AG549" s="179"/>
      <c r="AH549" s="169"/>
      <c r="AI549" s="170"/>
      <c r="AJ549" s="169"/>
      <c r="AK549" s="179"/>
      <c r="AL549" s="169"/>
      <c r="AM549" s="169"/>
      <c r="AN549" s="169"/>
      <c r="AO549" s="179"/>
      <c r="AP549" s="169"/>
      <c r="AQ549" s="169"/>
      <c r="AR549" s="169"/>
      <c r="AS549" s="179"/>
      <c r="AT549" s="169"/>
      <c r="AU549" s="169"/>
      <c r="AV549" s="169"/>
      <c r="AW549" s="179"/>
      <c r="AX549" s="169"/>
    </row>
    <row r="550" spans="7:50">
      <c r="G550" s="169"/>
      <c r="H550" s="169"/>
      <c r="I550" s="179"/>
      <c r="J550" s="169"/>
      <c r="K550" s="169"/>
      <c r="L550" s="169"/>
      <c r="M550" s="179"/>
      <c r="N550" s="169"/>
      <c r="O550" s="169"/>
      <c r="P550" s="169"/>
      <c r="Q550" s="179"/>
      <c r="R550" s="169"/>
      <c r="S550" s="169"/>
      <c r="T550" s="169"/>
      <c r="U550" s="179"/>
      <c r="V550" s="169"/>
      <c r="W550" s="169"/>
      <c r="X550" s="169"/>
      <c r="Y550" s="179"/>
      <c r="Z550" s="169"/>
      <c r="AA550" s="169"/>
      <c r="AB550" s="169"/>
      <c r="AC550" s="179"/>
      <c r="AD550" s="169"/>
      <c r="AE550" s="169"/>
      <c r="AF550" s="169"/>
      <c r="AG550" s="179"/>
      <c r="AH550" s="169"/>
      <c r="AI550" s="170"/>
      <c r="AJ550" s="169"/>
      <c r="AK550" s="179"/>
      <c r="AL550" s="169"/>
      <c r="AM550" s="169"/>
      <c r="AN550" s="169"/>
      <c r="AO550" s="179"/>
      <c r="AP550" s="169"/>
      <c r="AQ550" s="169"/>
      <c r="AR550" s="169"/>
      <c r="AS550" s="179"/>
      <c r="AT550" s="169"/>
      <c r="AU550" s="169"/>
      <c r="AV550" s="169"/>
      <c r="AW550" s="179"/>
      <c r="AX550" s="169"/>
    </row>
    <row r="551" spans="7:50">
      <c r="G551" s="169"/>
      <c r="H551" s="169"/>
      <c r="I551" s="179"/>
      <c r="J551" s="169"/>
      <c r="K551" s="169"/>
      <c r="L551" s="169"/>
      <c r="M551" s="179"/>
      <c r="N551" s="169"/>
      <c r="O551" s="169"/>
      <c r="P551" s="169"/>
      <c r="Q551" s="179"/>
      <c r="R551" s="169"/>
      <c r="S551" s="169"/>
      <c r="T551" s="169"/>
      <c r="U551" s="179"/>
      <c r="V551" s="169"/>
      <c r="W551" s="169"/>
      <c r="X551" s="169"/>
      <c r="Y551" s="179"/>
      <c r="Z551" s="169"/>
      <c r="AA551" s="169"/>
      <c r="AB551" s="169"/>
      <c r="AC551" s="179"/>
      <c r="AD551" s="169"/>
      <c r="AE551" s="169"/>
      <c r="AF551" s="169"/>
      <c r="AG551" s="179"/>
      <c r="AH551" s="169"/>
      <c r="AI551" s="170"/>
      <c r="AJ551" s="169"/>
      <c r="AK551" s="179"/>
      <c r="AL551" s="169"/>
      <c r="AM551" s="169"/>
      <c r="AN551" s="169"/>
      <c r="AO551" s="179"/>
      <c r="AP551" s="169"/>
      <c r="AQ551" s="169"/>
      <c r="AR551" s="169"/>
      <c r="AS551" s="179"/>
      <c r="AT551" s="169"/>
      <c r="AU551" s="169"/>
      <c r="AV551" s="169"/>
      <c r="AW551" s="179"/>
      <c r="AX551" s="169"/>
    </row>
    <row r="552" spans="7:50">
      <c r="G552" s="169"/>
      <c r="H552" s="169"/>
      <c r="I552" s="179"/>
      <c r="J552" s="169"/>
      <c r="K552" s="169"/>
      <c r="L552" s="169"/>
      <c r="M552" s="179"/>
      <c r="N552" s="169"/>
      <c r="O552" s="169"/>
      <c r="P552" s="169"/>
      <c r="Q552" s="179"/>
      <c r="R552" s="169"/>
      <c r="S552" s="169"/>
      <c r="T552" s="169"/>
      <c r="U552" s="179"/>
      <c r="V552" s="169"/>
      <c r="W552" s="169"/>
      <c r="X552" s="169"/>
      <c r="Y552" s="179"/>
      <c r="Z552" s="169"/>
      <c r="AA552" s="169"/>
      <c r="AB552" s="169"/>
      <c r="AC552" s="179"/>
      <c r="AD552" s="169"/>
      <c r="AE552" s="169"/>
      <c r="AF552" s="169"/>
      <c r="AG552" s="179"/>
      <c r="AH552" s="169"/>
      <c r="AI552" s="170"/>
      <c r="AJ552" s="169"/>
      <c r="AK552" s="179"/>
      <c r="AL552" s="169"/>
      <c r="AM552" s="169"/>
      <c r="AN552" s="169"/>
      <c r="AO552" s="179"/>
      <c r="AP552" s="169"/>
      <c r="AQ552" s="169"/>
      <c r="AR552" s="169"/>
      <c r="AS552" s="179"/>
      <c r="AT552" s="169"/>
      <c r="AU552" s="169"/>
      <c r="AV552" s="169"/>
      <c r="AW552" s="179"/>
      <c r="AX552" s="169"/>
    </row>
    <row r="553" spans="7:50">
      <c r="G553" s="169"/>
      <c r="H553" s="169"/>
      <c r="I553" s="179"/>
      <c r="J553" s="169"/>
      <c r="K553" s="169"/>
      <c r="L553" s="169"/>
      <c r="M553" s="179"/>
      <c r="N553" s="169"/>
      <c r="O553" s="169"/>
      <c r="P553" s="169"/>
      <c r="Q553" s="179"/>
      <c r="R553" s="169"/>
      <c r="S553" s="169"/>
      <c r="T553" s="169"/>
      <c r="U553" s="179"/>
      <c r="V553" s="169"/>
      <c r="W553" s="169"/>
      <c r="X553" s="169"/>
      <c r="Y553" s="179"/>
      <c r="Z553" s="169"/>
      <c r="AA553" s="169"/>
      <c r="AB553" s="169"/>
      <c r="AC553" s="179"/>
      <c r="AD553" s="169"/>
      <c r="AE553" s="169"/>
      <c r="AF553" s="169"/>
      <c r="AG553" s="179"/>
      <c r="AH553" s="169"/>
      <c r="AI553" s="170"/>
      <c r="AJ553" s="169"/>
      <c r="AK553" s="179"/>
      <c r="AL553" s="169"/>
      <c r="AM553" s="169"/>
      <c r="AN553" s="169"/>
      <c r="AO553" s="179"/>
      <c r="AP553" s="169"/>
      <c r="AQ553" s="169"/>
      <c r="AR553" s="169"/>
      <c r="AS553" s="179"/>
      <c r="AT553" s="169"/>
      <c r="AU553" s="169"/>
      <c r="AV553" s="169"/>
      <c r="AW553" s="179"/>
      <c r="AX553" s="169"/>
    </row>
    <row r="554" spans="7:50">
      <c r="G554" s="169"/>
      <c r="H554" s="169"/>
      <c r="I554" s="179"/>
      <c r="J554" s="169"/>
      <c r="K554" s="169"/>
      <c r="L554" s="169"/>
      <c r="M554" s="179"/>
      <c r="N554" s="169"/>
      <c r="O554" s="169"/>
      <c r="P554" s="169"/>
      <c r="Q554" s="179"/>
      <c r="R554" s="169"/>
      <c r="S554" s="169"/>
      <c r="T554" s="169"/>
      <c r="U554" s="179"/>
      <c r="V554" s="169"/>
      <c r="W554" s="169"/>
      <c r="X554" s="169"/>
      <c r="Y554" s="179"/>
      <c r="Z554" s="169"/>
      <c r="AA554" s="169"/>
      <c r="AB554" s="169"/>
      <c r="AC554" s="179"/>
      <c r="AD554" s="169"/>
      <c r="AE554" s="169"/>
      <c r="AF554" s="169"/>
      <c r="AG554" s="179"/>
      <c r="AH554" s="169"/>
      <c r="AI554" s="170"/>
      <c r="AJ554" s="169"/>
      <c r="AK554" s="179"/>
      <c r="AL554" s="169"/>
      <c r="AM554" s="169"/>
      <c r="AN554" s="169"/>
      <c r="AO554" s="179"/>
      <c r="AP554" s="169"/>
      <c r="AQ554" s="169"/>
      <c r="AR554" s="169"/>
      <c r="AS554" s="179"/>
      <c r="AT554" s="169"/>
      <c r="AU554" s="169"/>
      <c r="AV554" s="169"/>
      <c r="AW554" s="179"/>
      <c r="AX554" s="169"/>
    </row>
    <row r="555" spans="7:50">
      <c r="G555" s="169"/>
      <c r="H555" s="169"/>
      <c r="I555" s="179"/>
      <c r="J555" s="169"/>
      <c r="K555" s="169"/>
      <c r="L555" s="169"/>
      <c r="M555" s="179"/>
      <c r="N555" s="169"/>
      <c r="O555" s="169"/>
      <c r="P555" s="169"/>
      <c r="Q555" s="179"/>
      <c r="R555" s="169"/>
      <c r="S555" s="169"/>
      <c r="T555" s="169"/>
      <c r="U555" s="179"/>
      <c r="V555" s="169"/>
      <c r="W555" s="169"/>
      <c r="X555" s="169"/>
      <c r="Y555" s="179"/>
      <c r="Z555" s="169"/>
      <c r="AA555" s="169"/>
      <c r="AB555" s="169"/>
      <c r="AC555" s="179"/>
      <c r="AD555" s="169"/>
      <c r="AE555" s="169"/>
      <c r="AF555" s="169"/>
      <c r="AG555" s="179"/>
      <c r="AH555" s="169"/>
      <c r="AI555" s="170"/>
      <c r="AJ555" s="169"/>
      <c r="AK555" s="179"/>
      <c r="AL555" s="169"/>
      <c r="AM555" s="169"/>
      <c r="AN555" s="169"/>
      <c r="AO555" s="179"/>
      <c r="AP555" s="169"/>
      <c r="AQ555" s="169"/>
      <c r="AR555" s="169"/>
      <c r="AS555" s="179"/>
      <c r="AT555" s="169"/>
      <c r="AU555" s="169"/>
      <c r="AV555" s="169"/>
      <c r="AW555" s="179"/>
      <c r="AX555" s="169"/>
    </row>
    <row r="556" spans="7:50">
      <c r="G556" s="169"/>
      <c r="H556" s="169"/>
      <c r="I556" s="179"/>
      <c r="J556" s="169"/>
      <c r="K556" s="169"/>
      <c r="L556" s="169"/>
      <c r="M556" s="179"/>
      <c r="N556" s="169"/>
      <c r="O556" s="169"/>
      <c r="P556" s="169"/>
      <c r="Q556" s="179"/>
      <c r="R556" s="169"/>
      <c r="S556" s="169"/>
      <c r="T556" s="169"/>
      <c r="U556" s="179"/>
      <c r="V556" s="169"/>
      <c r="W556" s="169"/>
      <c r="X556" s="169"/>
      <c r="Y556" s="179"/>
      <c r="Z556" s="169"/>
      <c r="AA556" s="169"/>
      <c r="AB556" s="169"/>
      <c r="AC556" s="179"/>
      <c r="AD556" s="169"/>
      <c r="AE556" s="169"/>
      <c r="AF556" s="169"/>
      <c r="AG556" s="179"/>
      <c r="AH556" s="169"/>
      <c r="AI556" s="170"/>
      <c r="AJ556" s="169"/>
      <c r="AK556" s="179"/>
      <c r="AL556" s="169"/>
      <c r="AM556" s="169"/>
      <c r="AN556" s="169"/>
      <c r="AO556" s="179"/>
      <c r="AP556" s="169"/>
      <c r="AQ556" s="169"/>
      <c r="AR556" s="169"/>
      <c r="AS556" s="179"/>
      <c r="AT556" s="169"/>
      <c r="AU556" s="169"/>
      <c r="AV556" s="169"/>
      <c r="AW556" s="179"/>
      <c r="AX556" s="169"/>
    </row>
    <row r="557" spans="7:50">
      <c r="G557" s="169"/>
      <c r="H557" s="169"/>
      <c r="I557" s="179"/>
      <c r="J557" s="169"/>
      <c r="K557" s="169"/>
      <c r="L557" s="169"/>
      <c r="M557" s="179"/>
      <c r="N557" s="169"/>
      <c r="O557" s="169"/>
      <c r="P557" s="169"/>
      <c r="Q557" s="179"/>
      <c r="R557" s="169"/>
      <c r="S557" s="169"/>
      <c r="T557" s="169"/>
      <c r="U557" s="179"/>
      <c r="V557" s="169"/>
      <c r="W557" s="169"/>
      <c r="X557" s="169"/>
      <c r="Y557" s="179"/>
      <c r="Z557" s="169"/>
      <c r="AA557" s="169"/>
      <c r="AB557" s="169"/>
      <c r="AC557" s="179"/>
      <c r="AD557" s="169"/>
      <c r="AE557" s="169"/>
      <c r="AF557" s="169"/>
      <c r="AG557" s="179"/>
      <c r="AH557" s="169"/>
      <c r="AI557" s="170"/>
      <c r="AJ557" s="169"/>
      <c r="AK557" s="179"/>
      <c r="AL557" s="169"/>
      <c r="AM557" s="169"/>
      <c r="AN557" s="169"/>
      <c r="AO557" s="179"/>
      <c r="AP557" s="169"/>
      <c r="AQ557" s="169"/>
      <c r="AR557" s="169"/>
      <c r="AS557" s="179"/>
      <c r="AT557" s="169"/>
      <c r="AU557" s="169"/>
      <c r="AV557" s="169"/>
      <c r="AW557" s="179"/>
      <c r="AX557" s="169"/>
    </row>
    <row r="558" spans="7:50">
      <c r="G558" s="169"/>
      <c r="H558" s="169"/>
      <c r="I558" s="179"/>
      <c r="J558" s="169"/>
      <c r="K558" s="169"/>
      <c r="L558" s="169"/>
      <c r="M558" s="179"/>
      <c r="N558" s="169"/>
      <c r="O558" s="169"/>
      <c r="P558" s="169"/>
      <c r="Q558" s="179"/>
      <c r="R558" s="169"/>
      <c r="S558" s="169"/>
      <c r="T558" s="169"/>
      <c r="U558" s="179"/>
      <c r="V558" s="169"/>
      <c r="W558" s="169"/>
      <c r="X558" s="169"/>
      <c r="Y558" s="179"/>
      <c r="Z558" s="169"/>
      <c r="AA558" s="169"/>
      <c r="AB558" s="169"/>
      <c r="AC558" s="179"/>
      <c r="AD558" s="169"/>
      <c r="AE558" s="169"/>
      <c r="AF558" s="169"/>
      <c r="AG558" s="179"/>
      <c r="AH558" s="169"/>
      <c r="AI558" s="170"/>
      <c r="AJ558" s="169"/>
      <c r="AK558" s="179"/>
      <c r="AL558" s="169"/>
      <c r="AM558" s="169"/>
      <c r="AN558" s="169"/>
      <c r="AO558" s="179"/>
      <c r="AP558" s="169"/>
      <c r="AQ558" s="169"/>
      <c r="AR558" s="169"/>
      <c r="AS558" s="179"/>
      <c r="AT558" s="169"/>
      <c r="AU558" s="169"/>
      <c r="AV558" s="169"/>
      <c r="AW558" s="179"/>
      <c r="AX558" s="169"/>
    </row>
    <row r="559" spans="7:50">
      <c r="G559" s="169"/>
      <c r="H559" s="169"/>
      <c r="I559" s="179"/>
      <c r="J559" s="169"/>
      <c r="K559" s="169"/>
      <c r="L559" s="169"/>
      <c r="M559" s="179"/>
      <c r="N559" s="169"/>
      <c r="O559" s="169"/>
      <c r="P559" s="169"/>
      <c r="Q559" s="179"/>
      <c r="R559" s="169"/>
      <c r="S559" s="169"/>
      <c r="T559" s="169"/>
      <c r="U559" s="179"/>
      <c r="V559" s="169"/>
      <c r="W559" s="169"/>
      <c r="X559" s="169"/>
      <c r="Y559" s="179"/>
      <c r="Z559" s="169"/>
      <c r="AA559" s="169"/>
      <c r="AB559" s="169"/>
      <c r="AC559" s="179"/>
      <c r="AD559" s="169"/>
      <c r="AE559" s="169"/>
      <c r="AF559" s="169"/>
      <c r="AG559" s="179"/>
      <c r="AH559" s="169"/>
      <c r="AI559" s="170"/>
      <c r="AJ559" s="169"/>
      <c r="AK559" s="179"/>
      <c r="AL559" s="169"/>
      <c r="AM559" s="169"/>
      <c r="AN559" s="169"/>
      <c r="AO559" s="179"/>
      <c r="AP559" s="169"/>
      <c r="AQ559" s="169"/>
      <c r="AR559" s="169"/>
      <c r="AS559" s="179"/>
      <c r="AT559" s="169"/>
      <c r="AU559" s="169"/>
      <c r="AV559" s="169"/>
      <c r="AW559" s="179"/>
      <c r="AX559" s="169"/>
    </row>
    <row r="560" spans="7:50">
      <c r="G560" s="169"/>
      <c r="H560" s="169"/>
      <c r="I560" s="179"/>
      <c r="J560" s="169"/>
      <c r="K560" s="169"/>
      <c r="L560" s="169"/>
      <c r="M560" s="179"/>
      <c r="N560" s="169"/>
      <c r="O560" s="169"/>
      <c r="P560" s="169"/>
      <c r="Q560" s="179"/>
      <c r="R560" s="169"/>
      <c r="S560" s="169"/>
      <c r="T560" s="169"/>
      <c r="U560" s="179"/>
      <c r="V560" s="169"/>
      <c r="W560" s="169"/>
      <c r="X560" s="169"/>
      <c r="Y560" s="179"/>
      <c r="Z560" s="169"/>
      <c r="AA560" s="169"/>
      <c r="AB560" s="169"/>
      <c r="AC560" s="179"/>
      <c r="AD560" s="169"/>
      <c r="AE560" s="169"/>
      <c r="AF560" s="169"/>
      <c r="AG560" s="179"/>
      <c r="AH560" s="169"/>
      <c r="AI560" s="170"/>
      <c r="AJ560" s="169"/>
      <c r="AK560" s="179"/>
      <c r="AL560" s="169"/>
      <c r="AM560" s="169"/>
      <c r="AN560" s="169"/>
      <c r="AO560" s="179"/>
      <c r="AP560" s="169"/>
      <c r="AQ560" s="169"/>
      <c r="AR560" s="169"/>
      <c r="AS560" s="179"/>
      <c r="AT560" s="169"/>
      <c r="AU560" s="169"/>
      <c r="AV560" s="169"/>
      <c r="AW560" s="179"/>
      <c r="AX560" s="169"/>
    </row>
    <row r="561" spans="7:50">
      <c r="G561" s="169"/>
      <c r="H561" s="169"/>
      <c r="I561" s="179"/>
      <c r="J561" s="169"/>
      <c r="K561" s="169"/>
      <c r="L561" s="169"/>
      <c r="M561" s="179"/>
      <c r="N561" s="169"/>
      <c r="O561" s="169"/>
      <c r="P561" s="169"/>
      <c r="Q561" s="179"/>
      <c r="R561" s="169"/>
      <c r="S561" s="169"/>
      <c r="T561" s="169"/>
      <c r="U561" s="179"/>
      <c r="V561" s="169"/>
      <c r="W561" s="169"/>
      <c r="X561" s="169"/>
      <c r="Y561" s="179"/>
      <c r="Z561" s="169"/>
      <c r="AA561" s="169"/>
      <c r="AB561" s="169"/>
      <c r="AC561" s="179"/>
      <c r="AD561" s="169"/>
      <c r="AE561" s="169"/>
      <c r="AF561" s="169"/>
      <c r="AG561" s="179"/>
      <c r="AH561" s="169"/>
      <c r="AI561" s="170"/>
      <c r="AJ561" s="169"/>
      <c r="AK561" s="179"/>
      <c r="AL561" s="169"/>
      <c r="AM561" s="169"/>
      <c r="AN561" s="169"/>
      <c r="AO561" s="179"/>
      <c r="AP561" s="169"/>
      <c r="AQ561" s="169"/>
      <c r="AR561" s="169"/>
      <c r="AS561" s="179"/>
      <c r="AT561" s="169"/>
      <c r="AU561" s="169"/>
      <c r="AV561" s="169"/>
      <c r="AW561" s="179"/>
      <c r="AX561" s="169"/>
    </row>
    <row r="562" spans="7:50">
      <c r="G562" s="169"/>
      <c r="H562" s="169"/>
      <c r="I562" s="179"/>
      <c r="J562" s="169"/>
      <c r="K562" s="169"/>
      <c r="L562" s="169"/>
      <c r="M562" s="179"/>
      <c r="N562" s="169"/>
      <c r="O562" s="169"/>
      <c r="P562" s="169"/>
      <c r="Q562" s="179"/>
      <c r="R562" s="169"/>
      <c r="S562" s="169"/>
      <c r="T562" s="169"/>
      <c r="U562" s="179"/>
      <c r="V562" s="169"/>
      <c r="W562" s="169"/>
      <c r="X562" s="169"/>
      <c r="Y562" s="179"/>
      <c r="Z562" s="169"/>
      <c r="AA562" s="169"/>
      <c r="AB562" s="169"/>
      <c r="AC562" s="179"/>
      <c r="AD562" s="169"/>
      <c r="AE562" s="169"/>
      <c r="AF562" s="169"/>
      <c r="AG562" s="179"/>
      <c r="AH562" s="169"/>
      <c r="AI562" s="170"/>
      <c r="AJ562" s="169"/>
      <c r="AK562" s="179"/>
      <c r="AL562" s="169"/>
      <c r="AM562" s="169"/>
      <c r="AN562" s="169"/>
      <c r="AO562" s="179"/>
      <c r="AP562" s="169"/>
      <c r="AQ562" s="169"/>
      <c r="AR562" s="169"/>
      <c r="AS562" s="179"/>
      <c r="AT562" s="169"/>
      <c r="AU562" s="169"/>
      <c r="AV562" s="169"/>
      <c r="AW562" s="179"/>
      <c r="AX562" s="169"/>
    </row>
    <row r="563" spans="7:50">
      <c r="G563" s="169"/>
      <c r="H563" s="169"/>
      <c r="I563" s="179"/>
      <c r="J563" s="169"/>
      <c r="K563" s="169"/>
      <c r="L563" s="169"/>
      <c r="M563" s="179"/>
      <c r="N563" s="169"/>
      <c r="O563" s="169"/>
      <c r="P563" s="169"/>
      <c r="Q563" s="179"/>
      <c r="R563" s="169"/>
      <c r="S563" s="169"/>
      <c r="T563" s="169"/>
      <c r="U563" s="179"/>
      <c r="V563" s="169"/>
      <c r="W563" s="169"/>
      <c r="X563" s="169"/>
      <c r="Y563" s="179"/>
      <c r="Z563" s="169"/>
      <c r="AA563" s="169"/>
      <c r="AB563" s="169"/>
      <c r="AC563" s="179"/>
      <c r="AD563" s="169"/>
      <c r="AE563" s="169"/>
      <c r="AF563" s="169"/>
      <c r="AG563" s="179"/>
      <c r="AH563" s="169"/>
      <c r="AI563" s="170"/>
      <c r="AJ563" s="169"/>
      <c r="AK563" s="179"/>
      <c r="AL563" s="169"/>
      <c r="AM563" s="169"/>
      <c r="AN563" s="169"/>
      <c r="AO563" s="179"/>
      <c r="AP563" s="169"/>
      <c r="AQ563" s="169"/>
      <c r="AR563" s="169"/>
      <c r="AS563" s="179"/>
      <c r="AT563" s="169"/>
      <c r="AU563" s="169"/>
      <c r="AV563" s="169"/>
      <c r="AW563" s="179"/>
      <c r="AX563" s="169"/>
    </row>
    <row r="564" spans="7:50">
      <c r="G564" s="169"/>
      <c r="H564" s="169"/>
      <c r="I564" s="179"/>
      <c r="J564" s="169"/>
      <c r="K564" s="169"/>
      <c r="L564" s="169"/>
      <c r="M564" s="179"/>
      <c r="N564" s="169"/>
      <c r="O564" s="169"/>
      <c r="P564" s="169"/>
      <c r="Q564" s="179"/>
      <c r="R564" s="169"/>
      <c r="S564" s="169"/>
      <c r="T564" s="169"/>
      <c r="U564" s="179"/>
      <c r="V564" s="169"/>
      <c r="W564" s="169"/>
      <c r="X564" s="169"/>
      <c r="Y564" s="179"/>
      <c r="Z564" s="169"/>
      <c r="AA564" s="169"/>
      <c r="AB564" s="169"/>
      <c r="AC564" s="179"/>
      <c r="AD564" s="169"/>
      <c r="AE564" s="169"/>
      <c r="AF564" s="169"/>
      <c r="AG564" s="179"/>
      <c r="AH564" s="169"/>
      <c r="AI564" s="170"/>
      <c r="AJ564" s="169"/>
      <c r="AK564" s="179"/>
      <c r="AL564" s="169"/>
      <c r="AM564" s="169"/>
      <c r="AN564" s="169"/>
      <c r="AO564" s="179"/>
      <c r="AP564" s="169"/>
      <c r="AQ564" s="169"/>
      <c r="AR564" s="169"/>
      <c r="AS564" s="179"/>
      <c r="AT564" s="169"/>
      <c r="AU564" s="169"/>
      <c r="AV564" s="169"/>
      <c r="AW564" s="179"/>
      <c r="AX564" s="169"/>
    </row>
    <row r="565" spans="7:50">
      <c r="G565" s="169"/>
      <c r="H565" s="169"/>
      <c r="I565" s="179"/>
      <c r="J565" s="169"/>
      <c r="K565" s="169"/>
      <c r="L565" s="169"/>
      <c r="M565" s="179"/>
      <c r="N565" s="169"/>
      <c r="O565" s="169"/>
      <c r="P565" s="169"/>
      <c r="Q565" s="179"/>
      <c r="R565" s="169"/>
      <c r="S565" s="169"/>
      <c r="T565" s="169"/>
      <c r="U565" s="179"/>
      <c r="V565" s="169"/>
      <c r="W565" s="169"/>
      <c r="X565" s="169"/>
      <c r="Y565" s="179"/>
      <c r="Z565" s="169"/>
      <c r="AA565" s="169"/>
      <c r="AB565" s="169"/>
      <c r="AC565" s="179"/>
      <c r="AD565" s="169"/>
      <c r="AE565" s="169"/>
      <c r="AF565" s="169"/>
      <c r="AG565" s="179"/>
      <c r="AH565" s="169"/>
      <c r="AI565" s="170"/>
      <c r="AJ565" s="169"/>
      <c r="AK565" s="179"/>
      <c r="AL565" s="169"/>
      <c r="AM565" s="169"/>
      <c r="AN565" s="169"/>
      <c r="AO565" s="179"/>
      <c r="AP565" s="169"/>
      <c r="AQ565" s="169"/>
      <c r="AR565" s="169"/>
      <c r="AS565" s="179"/>
      <c r="AT565" s="169"/>
      <c r="AU565" s="169"/>
      <c r="AV565" s="169"/>
      <c r="AW565" s="179"/>
      <c r="AX565" s="169"/>
    </row>
    <row r="566" spans="7:50">
      <c r="G566" s="169"/>
      <c r="H566" s="169"/>
      <c r="I566" s="179"/>
      <c r="J566" s="169"/>
      <c r="K566" s="169"/>
      <c r="L566" s="169"/>
      <c r="M566" s="179"/>
      <c r="N566" s="169"/>
      <c r="O566" s="169"/>
      <c r="P566" s="169"/>
      <c r="Q566" s="179"/>
      <c r="R566" s="169"/>
      <c r="S566" s="169"/>
      <c r="T566" s="169"/>
      <c r="U566" s="179"/>
      <c r="V566" s="169"/>
      <c r="W566" s="169"/>
      <c r="X566" s="169"/>
      <c r="Y566" s="179"/>
      <c r="Z566" s="169"/>
      <c r="AA566" s="169"/>
      <c r="AB566" s="169"/>
      <c r="AC566" s="179"/>
      <c r="AD566" s="169"/>
      <c r="AE566" s="169"/>
      <c r="AF566" s="169"/>
      <c r="AG566" s="179"/>
      <c r="AH566" s="169"/>
      <c r="AI566" s="170"/>
      <c r="AJ566" s="169"/>
      <c r="AK566" s="179"/>
      <c r="AL566" s="169"/>
      <c r="AM566" s="169"/>
      <c r="AN566" s="169"/>
      <c r="AO566" s="179"/>
      <c r="AP566" s="169"/>
      <c r="AQ566" s="169"/>
      <c r="AR566" s="169"/>
      <c r="AS566" s="179"/>
      <c r="AT566" s="169"/>
      <c r="AU566" s="169"/>
      <c r="AV566" s="169"/>
      <c r="AW566" s="179"/>
      <c r="AX566" s="169"/>
    </row>
    <row r="567" spans="7:50">
      <c r="G567" s="169"/>
      <c r="H567" s="169"/>
      <c r="I567" s="179"/>
      <c r="J567" s="169"/>
      <c r="K567" s="169"/>
      <c r="L567" s="169"/>
      <c r="M567" s="179"/>
      <c r="N567" s="169"/>
      <c r="O567" s="169"/>
      <c r="P567" s="169"/>
      <c r="Q567" s="179"/>
      <c r="R567" s="169"/>
      <c r="S567" s="169"/>
      <c r="T567" s="169"/>
      <c r="U567" s="179"/>
      <c r="V567" s="169"/>
      <c r="W567" s="169"/>
      <c r="X567" s="169"/>
      <c r="Y567" s="179"/>
      <c r="Z567" s="169"/>
      <c r="AA567" s="169"/>
      <c r="AB567" s="169"/>
      <c r="AC567" s="179"/>
      <c r="AD567" s="169"/>
      <c r="AE567" s="169"/>
      <c r="AF567" s="169"/>
      <c r="AG567" s="179"/>
      <c r="AH567" s="169"/>
      <c r="AI567" s="170"/>
      <c r="AJ567" s="169"/>
      <c r="AK567" s="179"/>
      <c r="AL567" s="169"/>
      <c r="AM567" s="169"/>
      <c r="AN567" s="169"/>
      <c r="AO567" s="179"/>
      <c r="AP567" s="169"/>
      <c r="AQ567" s="169"/>
      <c r="AR567" s="169"/>
      <c r="AS567" s="179"/>
      <c r="AT567" s="169"/>
      <c r="AU567" s="169"/>
      <c r="AV567" s="169"/>
      <c r="AW567" s="179"/>
      <c r="AX567" s="169"/>
    </row>
    <row r="568" spans="7:50">
      <c r="G568" s="169"/>
      <c r="H568" s="169"/>
      <c r="I568" s="179"/>
      <c r="J568" s="169"/>
      <c r="K568" s="169"/>
      <c r="L568" s="169"/>
      <c r="M568" s="179"/>
      <c r="N568" s="169"/>
      <c r="O568" s="169"/>
      <c r="P568" s="169"/>
      <c r="Q568" s="179"/>
      <c r="R568" s="169"/>
      <c r="S568" s="169"/>
      <c r="T568" s="169"/>
      <c r="U568" s="179"/>
      <c r="V568" s="169"/>
      <c r="W568" s="169"/>
      <c r="X568" s="169"/>
      <c r="Y568" s="179"/>
      <c r="Z568" s="169"/>
      <c r="AA568" s="169"/>
      <c r="AB568" s="169"/>
      <c r="AC568" s="179"/>
      <c r="AD568" s="169"/>
      <c r="AE568" s="169"/>
      <c r="AF568" s="169"/>
      <c r="AG568" s="179"/>
      <c r="AH568" s="169"/>
      <c r="AI568" s="170"/>
      <c r="AJ568" s="169"/>
      <c r="AK568" s="179"/>
      <c r="AL568" s="169"/>
      <c r="AM568" s="169"/>
      <c r="AN568" s="169"/>
      <c r="AO568" s="179"/>
      <c r="AP568" s="169"/>
      <c r="AQ568" s="169"/>
      <c r="AR568" s="169"/>
      <c r="AS568" s="179"/>
      <c r="AT568" s="169"/>
      <c r="AU568" s="169"/>
      <c r="AV568" s="169"/>
      <c r="AW568" s="179"/>
      <c r="AX568" s="169"/>
    </row>
    <row r="569" spans="7:50">
      <c r="G569" s="169"/>
      <c r="H569" s="169"/>
      <c r="I569" s="179"/>
      <c r="J569" s="169"/>
      <c r="K569" s="169"/>
      <c r="L569" s="169"/>
      <c r="M569" s="179"/>
      <c r="N569" s="169"/>
      <c r="O569" s="169"/>
      <c r="P569" s="169"/>
      <c r="Q569" s="179"/>
      <c r="R569" s="169"/>
      <c r="S569" s="169"/>
      <c r="T569" s="169"/>
      <c r="U569" s="179"/>
      <c r="V569" s="169"/>
      <c r="W569" s="169"/>
      <c r="X569" s="169"/>
      <c r="Y569" s="179"/>
      <c r="Z569" s="169"/>
      <c r="AA569" s="169"/>
      <c r="AB569" s="169"/>
      <c r="AC569" s="179"/>
      <c r="AD569" s="169"/>
      <c r="AE569" s="169"/>
      <c r="AF569" s="169"/>
      <c r="AG569" s="179"/>
      <c r="AH569" s="169"/>
      <c r="AI569" s="170"/>
      <c r="AJ569" s="169"/>
      <c r="AK569" s="179"/>
      <c r="AL569" s="169"/>
      <c r="AM569" s="169"/>
      <c r="AN569" s="169"/>
      <c r="AO569" s="179"/>
      <c r="AP569" s="169"/>
      <c r="AQ569" s="169"/>
      <c r="AR569" s="169"/>
      <c r="AS569" s="179"/>
      <c r="AT569" s="169"/>
      <c r="AU569" s="169"/>
      <c r="AV569" s="169"/>
      <c r="AW569" s="179"/>
      <c r="AX569" s="169"/>
    </row>
    <row r="570" spans="7:50">
      <c r="G570" s="169"/>
      <c r="H570" s="169"/>
      <c r="I570" s="179"/>
      <c r="J570" s="169"/>
      <c r="K570" s="169"/>
      <c r="L570" s="169"/>
      <c r="M570" s="179"/>
      <c r="N570" s="169"/>
      <c r="O570" s="169"/>
      <c r="P570" s="169"/>
      <c r="Q570" s="179"/>
      <c r="R570" s="169"/>
      <c r="S570" s="169"/>
      <c r="T570" s="169"/>
      <c r="U570" s="179"/>
      <c r="V570" s="169"/>
      <c r="W570" s="169"/>
      <c r="X570" s="169"/>
      <c r="Y570" s="179"/>
      <c r="Z570" s="169"/>
      <c r="AA570" s="169"/>
      <c r="AB570" s="169"/>
      <c r="AC570" s="179"/>
      <c r="AD570" s="169"/>
      <c r="AE570" s="169"/>
      <c r="AF570" s="169"/>
      <c r="AG570" s="179"/>
      <c r="AH570" s="169"/>
      <c r="AI570" s="170"/>
      <c r="AJ570" s="169"/>
      <c r="AK570" s="179"/>
      <c r="AL570" s="169"/>
      <c r="AM570" s="169"/>
      <c r="AN570" s="169"/>
      <c r="AO570" s="179"/>
      <c r="AP570" s="169"/>
      <c r="AQ570" s="169"/>
      <c r="AR570" s="169"/>
      <c r="AS570" s="179"/>
      <c r="AT570" s="169"/>
      <c r="AU570" s="169"/>
      <c r="AV570" s="169"/>
      <c r="AW570" s="179"/>
      <c r="AX570" s="169"/>
    </row>
    <row r="571" spans="7:50">
      <c r="G571" s="169"/>
      <c r="H571" s="169"/>
      <c r="I571" s="179"/>
      <c r="J571" s="169"/>
      <c r="K571" s="169"/>
      <c r="L571" s="169"/>
      <c r="M571" s="179"/>
      <c r="N571" s="169"/>
      <c r="O571" s="169"/>
      <c r="P571" s="169"/>
      <c r="Q571" s="179"/>
      <c r="R571" s="169"/>
      <c r="S571" s="169"/>
      <c r="T571" s="169"/>
      <c r="U571" s="179"/>
      <c r="V571" s="169"/>
      <c r="W571" s="169"/>
      <c r="X571" s="169"/>
      <c r="Y571" s="179"/>
      <c r="Z571" s="169"/>
      <c r="AA571" s="169"/>
      <c r="AB571" s="169"/>
      <c r="AC571" s="179"/>
      <c r="AD571" s="169"/>
      <c r="AE571" s="169"/>
      <c r="AF571" s="169"/>
      <c r="AG571" s="179"/>
      <c r="AH571" s="169"/>
      <c r="AI571" s="170"/>
      <c r="AJ571" s="169"/>
      <c r="AK571" s="179"/>
      <c r="AL571" s="169"/>
      <c r="AM571" s="169"/>
      <c r="AN571" s="169"/>
      <c r="AO571" s="179"/>
      <c r="AP571" s="169"/>
      <c r="AQ571" s="169"/>
      <c r="AR571" s="169"/>
      <c r="AS571" s="179"/>
      <c r="AT571" s="169"/>
      <c r="AU571" s="169"/>
      <c r="AV571" s="169"/>
      <c r="AW571" s="179"/>
      <c r="AX571" s="169"/>
    </row>
    <row r="572" spans="7:50">
      <c r="G572" s="169"/>
      <c r="H572" s="169"/>
      <c r="I572" s="179"/>
      <c r="J572" s="169"/>
      <c r="K572" s="169"/>
      <c r="L572" s="169"/>
      <c r="M572" s="179"/>
      <c r="N572" s="169"/>
      <c r="O572" s="169"/>
      <c r="P572" s="169"/>
      <c r="Q572" s="179"/>
      <c r="R572" s="169"/>
      <c r="S572" s="169"/>
      <c r="T572" s="169"/>
      <c r="U572" s="179"/>
      <c r="V572" s="169"/>
      <c r="W572" s="169"/>
      <c r="X572" s="169"/>
      <c r="Y572" s="179"/>
      <c r="Z572" s="169"/>
      <c r="AA572" s="169"/>
      <c r="AB572" s="169"/>
      <c r="AC572" s="179"/>
      <c r="AD572" s="169"/>
      <c r="AE572" s="169"/>
      <c r="AF572" s="169"/>
      <c r="AG572" s="179"/>
      <c r="AH572" s="169"/>
      <c r="AI572" s="170"/>
      <c r="AJ572" s="169"/>
      <c r="AK572" s="179"/>
      <c r="AL572" s="169"/>
      <c r="AM572" s="169"/>
      <c r="AN572" s="169"/>
      <c r="AO572" s="179"/>
      <c r="AP572" s="169"/>
      <c r="AQ572" s="169"/>
      <c r="AR572" s="169"/>
      <c r="AS572" s="179"/>
      <c r="AT572" s="169"/>
      <c r="AU572" s="169"/>
      <c r="AV572" s="169"/>
      <c r="AW572" s="179"/>
      <c r="AX572" s="169"/>
    </row>
    <row r="573" spans="7:50">
      <c r="G573" s="169"/>
      <c r="H573" s="169"/>
      <c r="I573" s="179"/>
      <c r="J573" s="169"/>
      <c r="K573" s="169"/>
      <c r="L573" s="169"/>
      <c r="M573" s="179"/>
      <c r="N573" s="169"/>
      <c r="O573" s="169"/>
      <c r="P573" s="169"/>
      <c r="Q573" s="179"/>
      <c r="R573" s="169"/>
      <c r="S573" s="169"/>
      <c r="T573" s="169"/>
      <c r="U573" s="179"/>
      <c r="V573" s="169"/>
      <c r="W573" s="169"/>
      <c r="X573" s="169"/>
      <c r="Y573" s="179"/>
      <c r="Z573" s="169"/>
      <c r="AA573" s="169"/>
      <c r="AB573" s="169"/>
      <c r="AC573" s="179"/>
      <c r="AD573" s="169"/>
      <c r="AE573" s="169"/>
      <c r="AF573" s="169"/>
      <c r="AG573" s="179"/>
      <c r="AH573" s="169"/>
      <c r="AI573" s="170"/>
      <c r="AJ573" s="169"/>
      <c r="AK573" s="179"/>
      <c r="AL573" s="169"/>
      <c r="AM573" s="169"/>
      <c r="AN573" s="169"/>
      <c r="AO573" s="179"/>
      <c r="AP573" s="169"/>
      <c r="AQ573" s="169"/>
      <c r="AR573" s="169"/>
      <c r="AS573" s="179"/>
      <c r="AT573" s="169"/>
      <c r="AU573" s="169"/>
      <c r="AV573" s="169"/>
      <c r="AW573" s="179"/>
      <c r="AX573" s="169"/>
    </row>
    <row r="574" spans="7:50">
      <c r="G574" s="169"/>
      <c r="H574" s="169"/>
      <c r="I574" s="179"/>
      <c r="J574" s="169"/>
      <c r="K574" s="169"/>
      <c r="L574" s="169"/>
      <c r="M574" s="179"/>
      <c r="N574" s="169"/>
      <c r="O574" s="169"/>
      <c r="P574" s="169"/>
      <c r="Q574" s="179"/>
      <c r="R574" s="169"/>
      <c r="S574" s="169"/>
      <c r="T574" s="169"/>
      <c r="U574" s="179"/>
      <c r="V574" s="169"/>
      <c r="W574" s="169"/>
      <c r="X574" s="169"/>
      <c r="Y574" s="179"/>
      <c r="Z574" s="169"/>
      <c r="AA574" s="169"/>
      <c r="AB574" s="169"/>
      <c r="AC574" s="179"/>
      <c r="AD574" s="169"/>
      <c r="AE574" s="169"/>
      <c r="AF574" s="169"/>
      <c r="AG574" s="179"/>
      <c r="AH574" s="169"/>
      <c r="AI574" s="170"/>
      <c r="AJ574" s="169"/>
      <c r="AK574" s="179"/>
      <c r="AL574" s="169"/>
      <c r="AM574" s="169"/>
      <c r="AN574" s="169"/>
      <c r="AO574" s="179"/>
      <c r="AP574" s="169"/>
      <c r="AQ574" s="169"/>
      <c r="AR574" s="169"/>
      <c r="AS574" s="179"/>
      <c r="AT574" s="169"/>
      <c r="AU574" s="169"/>
      <c r="AV574" s="169"/>
      <c r="AW574" s="179"/>
      <c r="AX574" s="169"/>
    </row>
    <row r="575" spans="7:50">
      <c r="G575" s="169"/>
      <c r="H575" s="169"/>
      <c r="I575" s="179"/>
      <c r="J575" s="169"/>
      <c r="K575" s="169"/>
      <c r="L575" s="169"/>
      <c r="M575" s="179"/>
      <c r="N575" s="169"/>
      <c r="O575" s="169"/>
      <c r="P575" s="169"/>
      <c r="Q575" s="179"/>
      <c r="R575" s="169"/>
      <c r="S575" s="169"/>
      <c r="T575" s="169"/>
      <c r="U575" s="179"/>
      <c r="V575" s="169"/>
      <c r="W575" s="169"/>
      <c r="X575" s="169"/>
      <c r="Y575" s="179"/>
      <c r="Z575" s="169"/>
      <c r="AA575" s="169"/>
      <c r="AB575" s="169"/>
      <c r="AC575" s="179"/>
      <c r="AD575" s="169"/>
      <c r="AE575" s="169"/>
      <c r="AF575" s="169"/>
      <c r="AG575" s="179"/>
      <c r="AH575" s="169"/>
      <c r="AI575" s="170"/>
      <c r="AJ575" s="169"/>
      <c r="AK575" s="179"/>
      <c r="AL575" s="169"/>
      <c r="AM575" s="169"/>
      <c r="AN575" s="169"/>
      <c r="AO575" s="179"/>
      <c r="AP575" s="169"/>
      <c r="AQ575" s="169"/>
      <c r="AR575" s="169"/>
      <c r="AS575" s="179"/>
      <c r="AT575" s="169"/>
      <c r="AU575" s="169"/>
      <c r="AV575" s="169"/>
      <c r="AW575" s="179"/>
      <c r="AX575" s="169"/>
    </row>
    <row r="576" spans="7:50">
      <c r="G576" s="169"/>
      <c r="H576" s="169"/>
      <c r="I576" s="179"/>
      <c r="J576" s="169"/>
      <c r="K576" s="169"/>
      <c r="L576" s="169"/>
      <c r="M576" s="179"/>
      <c r="N576" s="169"/>
      <c r="O576" s="169"/>
      <c r="P576" s="169"/>
      <c r="Q576" s="179"/>
      <c r="R576" s="169"/>
      <c r="S576" s="169"/>
      <c r="T576" s="169"/>
      <c r="U576" s="179"/>
      <c r="V576" s="169"/>
      <c r="W576" s="169"/>
      <c r="X576" s="169"/>
      <c r="Y576" s="179"/>
      <c r="Z576" s="169"/>
      <c r="AA576" s="169"/>
      <c r="AB576" s="169"/>
      <c r="AC576" s="179"/>
      <c r="AD576" s="169"/>
      <c r="AE576" s="169"/>
      <c r="AF576" s="169"/>
      <c r="AG576" s="179"/>
      <c r="AH576" s="169"/>
      <c r="AI576" s="170"/>
      <c r="AJ576" s="169"/>
      <c r="AK576" s="179"/>
      <c r="AL576" s="169"/>
      <c r="AM576" s="169"/>
      <c r="AN576" s="169"/>
      <c r="AO576" s="179"/>
      <c r="AP576" s="169"/>
      <c r="AQ576" s="169"/>
      <c r="AR576" s="169"/>
      <c r="AS576" s="179"/>
      <c r="AT576" s="169"/>
      <c r="AU576" s="169"/>
      <c r="AV576" s="169"/>
      <c r="AW576" s="179"/>
      <c r="AX576" s="169"/>
    </row>
    <row r="577" spans="7:50">
      <c r="G577" s="169"/>
      <c r="H577" s="169"/>
      <c r="I577" s="179"/>
      <c r="J577" s="169"/>
      <c r="K577" s="169"/>
      <c r="L577" s="169"/>
      <c r="M577" s="179"/>
      <c r="N577" s="169"/>
      <c r="O577" s="169"/>
      <c r="P577" s="169"/>
      <c r="Q577" s="179"/>
      <c r="R577" s="169"/>
      <c r="S577" s="169"/>
      <c r="T577" s="169"/>
      <c r="U577" s="179"/>
      <c r="V577" s="169"/>
      <c r="W577" s="169"/>
      <c r="X577" s="169"/>
      <c r="Y577" s="179"/>
      <c r="Z577" s="169"/>
      <c r="AA577" s="169"/>
      <c r="AB577" s="169"/>
      <c r="AC577" s="179"/>
      <c r="AD577" s="169"/>
      <c r="AE577" s="169"/>
      <c r="AF577" s="169"/>
      <c r="AG577" s="179"/>
      <c r="AH577" s="169"/>
      <c r="AI577" s="170"/>
      <c r="AJ577" s="169"/>
      <c r="AK577" s="179"/>
      <c r="AL577" s="169"/>
      <c r="AM577" s="169"/>
      <c r="AN577" s="169"/>
      <c r="AO577" s="179"/>
      <c r="AP577" s="169"/>
      <c r="AQ577" s="169"/>
      <c r="AR577" s="169"/>
      <c r="AS577" s="179"/>
      <c r="AT577" s="169"/>
      <c r="AU577" s="169"/>
      <c r="AV577" s="169"/>
      <c r="AW577" s="179"/>
      <c r="AX577" s="169"/>
    </row>
    <row r="578" spans="7:50">
      <c r="G578" s="169"/>
      <c r="H578" s="169"/>
      <c r="I578" s="179"/>
      <c r="J578" s="169"/>
      <c r="K578" s="169"/>
      <c r="L578" s="169"/>
      <c r="M578" s="179"/>
      <c r="N578" s="169"/>
      <c r="O578" s="169"/>
      <c r="P578" s="169"/>
      <c r="Q578" s="179"/>
      <c r="R578" s="169"/>
      <c r="S578" s="169"/>
      <c r="T578" s="169"/>
      <c r="U578" s="179"/>
      <c r="V578" s="169"/>
      <c r="W578" s="169"/>
      <c r="X578" s="169"/>
      <c r="Y578" s="179"/>
      <c r="Z578" s="169"/>
      <c r="AA578" s="169"/>
      <c r="AB578" s="169"/>
      <c r="AC578" s="179"/>
      <c r="AD578" s="169"/>
      <c r="AE578" s="169"/>
      <c r="AF578" s="169"/>
      <c r="AG578" s="179"/>
      <c r="AH578" s="169"/>
      <c r="AI578" s="170"/>
      <c r="AJ578" s="169"/>
      <c r="AK578" s="179"/>
      <c r="AL578" s="169"/>
      <c r="AM578" s="169"/>
      <c r="AN578" s="169"/>
      <c r="AO578" s="179"/>
      <c r="AP578" s="169"/>
      <c r="AQ578" s="169"/>
      <c r="AR578" s="169"/>
      <c r="AS578" s="179"/>
      <c r="AT578" s="169"/>
      <c r="AU578" s="169"/>
      <c r="AV578" s="169"/>
      <c r="AW578" s="179"/>
      <c r="AX578" s="169"/>
    </row>
    <row r="579" spans="7:50">
      <c r="G579" s="169"/>
      <c r="H579" s="169"/>
      <c r="I579" s="179"/>
      <c r="J579" s="169"/>
      <c r="K579" s="169"/>
      <c r="L579" s="169"/>
      <c r="M579" s="179"/>
      <c r="N579" s="169"/>
      <c r="O579" s="169"/>
      <c r="P579" s="169"/>
      <c r="Q579" s="179"/>
      <c r="R579" s="169"/>
      <c r="S579" s="169"/>
      <c r="T579" s="169"/>
      <c r="U579" s="179"/>
      <c r="V579" s="169"/>
      <c r="W579" s="169"/>
      <c r="X579" s="169"/>
      <c r="Y579" s="179"/>
      <c r="Z579" s="169"/>
      <c r="AA579" s="169"/>
      <c r="AB579" s="169"/>
      <c r="AC579" s="179"/>
      <c r="AD579" s="169"/>
      <c r="AE579" s="169"/>
      <c r="AF579" s="169"/>
      <c r="AG579" s="179"/>
      <c r="AH579" s="169"/>
      <c r="AI579" s="170"/>
      <c r="AJ579" s="169"/>
      <c r="AK579" s="179"/>
      <c r="AL579" s="169"/>
      <c r="AM579" s="169"/>
      <c r="AN579" s="169"/>
      <c r="AO579" s="179"/>
      <c r="AP579" s="169"/>
      <c r="AQ579" s="169"/>
      <c r="AR579" s="169"/>
      <c r="AS579" s="179"/>
      <c r="AT579" s="169"/>
      <c r="AU579" s="169"/>
      <c r="AV579" s="169"/>
      <c r="AW579" s="179"/>
      <c r="AX579" s="169"/>
    </row>
    <row r="580" spans="7:50">
      <c r="G580" s="169"/>
      <c r="H580" s="169"/>
      <c r="I580" s="179"/>
      <c r="J580" s="169"/>
      <c r="K580" s="169"/>
      <c r="L580" s="169"/>
      <c r="M580" s="179"/>
      <c r="N580" s="169"/>
      <c r="O580" s="169"/>
      <c r="P580" s="169"/>
      <c r="Q580" s="179"/>
      <c r="R580" s="169"/>
      <c r="S580" s="169"/>
      <c r="T580" s="169"/>
      <c r="U580" s="179"/>
      <c r="V580" s="169"/>
      <c r="W580" s="169"/>
      <c r="X580" s="169"/>
      <c r="Y580" s="179"/>
      <c r="Z580" s="169"/>
      <c r="AA580" s="169"/>
      <c r="AB580" s="169"/>
      <c r="AC580" s="179"/>
      <c r="AD580" s="169"/>
      <c r="AE580" s="169"/>
      <c r="AF580" s="169"/>
      <c r="AG580" s="179"/>
      <c r="AH580" s="169"/>
      <c r="AI580" s="170"/>
      <c r="AJ580" s="169"/>
      <c r="AK580" s="179"/>
      <c r="AL580" s="169"/>
      <c r="AM580" s="169"/>
      <c r="AN580" s="169"/>
      <c r="AO580" s="179"/>
      <c r="AP580" s="169"/>
      <c r="AQ580" s="169"/>
      <c r="AR580" s="169"/>
      <c r="AS580" s="179"/>
      <c r="AT580" s="169"/>
      <c r="AU580" s="169"/>
      <c r="AV580" s="169"/>
      <c r="AW580" s="179"/>
      <c r="AX580" s="169"/>
    </row>
    <row r="581" spans="7:50">
      <c r="G581" s="169"/>
      <c r="H581" s="169"/>
      <c r="I581" s="179"/>
      <c r="J581" s="169"/>
      <c r="K581" s="169"/>
      <c r="L581" s="169"/>
      <c r="M581" s="179"/>
      <c r="N581" s="169"/>
      <c r="O581" s="169"/>
      <c r="P581" s="169"/>
      <c r="Q581" s="179"/>
      <c r="R581" s="169"/>
      <c r="S581" s="169"/>
      <c r="T581" s="169"/>
      <c r="U581" s="179"/>
      <c r="V581" s="169"/>
      <c r="W581" s="169"/>
      <c r="X581" s="169"/>
      <c r="Y581" s="179"/>
      <c r="Z581" s="169"/>
      <c r="AA581" s="169"/>
      <c r="AB581" s="169"/>
      <c r="AC581" s="179"/>
      <c r="AD581" s="169"/>
      <c r="AE581" s="169"/>
      <c r="AF581" s="169"/>
      <c r="AG581" s="179"/>
      <c r="AH581" s="169"/>
      <c r="AI581" s="170"/>
      <c r="AJ581" s="169"/>
      <c r="AK581" s="179"/>
      <c r="AL581" s="169"/>
      <c r="AM581" s="169"/>
      <c r="AN581" s="169"/>
      <c r="AO581" s="179"/>
      <c r="AP581" s="169"/>
      <c r="AQ581" s="169"/>
      <c r="AR581" s="169"/>
      <c r="AS581" s="179"/>
      <c r="AT581" s="169"/>
      <c r="AU581" s="169"/>
      <c r="AV581" s="169"/>
      <c r="AW581" s="179"/>
      <c r="AX581" s="169"/>
    </row>
    <row r="582" spans="7:50">
      <c r="G582" s="169"/>
      <c r="H582" s="169"/>
      <c r="I582" s="179"/>
      <c r="J582" s="169"/>
      <c r="K582" s="169"/>
      <c r="L582" s="169"/>
      <c r="M582" s="179"/>
      <c r="N582" s="169"/>
      <c r="O582" s="169"/>
      <c r="P582" s="169"/>
      <c r="Q582" s="179"/>
      <c r="R582" s="169"/>
      <c r="S582" s="169"/>
      <c r="T582" s="169"/>
      <c r="U582" s="179"/>
      <c r="V582" s="169"/>
      <c r="W582" s="169"/>
      <c r="X582" s="169"/>
      <c r="Y582" s="179"/>
      <c r="Z582" s="169"/>
      <c r="AA582" s="169"/>
      <c r="AB582" s="169"/>
      <c r="AC582" s="179"/>
      <c r="AD582" s="169"/>
      <c r="AE582" s="169"/>
      <c r="AF582" s="169"/>
      <c r="AG582" s="179"/>
      <c r="AH582" s="169"/>
      <c r="AI582" s="170"/>
      <c r="AJ582" s="169"/>
      <c r="AK582" s="179"/>
      <c r="AL582" s="169"/>
      <c r="AM582" s="169"/>
      <c r="AN582" s="169"/>
      <c r="AO582" s="179"/>
      <c r="AP582" s="169"/>
      <c r="AQ582" s="169"/>
      <c r="AR582" s="169"/>
      <c r="AS582" s="179"/>
      <c r="AT582" s="169"/>
      <c r="AU582" s="169"/>
      <c r="AV582" s="169"/>
      <c r="AW582" s="179"/>
      <c r="AX582" s="169"/>
    </row>
    <row r="583" spans="7:50">
      <c r="G583" s="169"/>
      <c r="H583" s="169"/>
      <c r="I583" s="179"/>
      <c r="J583" s="169"/>
      <c r="K583" s="169"/>
      <c r="L583" s="169"/>
      <c r="M583" s="179"/>
      <c r="N583" s="169"/>
      <c r="O583" s="169"/>
      <c r="P583" s="169"/>
      <c r="Q583" s="179"/>
      <c r="R583" s="169"/>
      <c r="S583" s="169"/>
      <c r="T583" s="169"/>
      <c r="U583" s="179"/>
      <c r="V583" s="169"/>
      <c r="W583" s="169"/>
      <c r="X583" s="169"/>
      <c r="Y583" s="179"/>
      <c r="Z583" s="169"/>
      <c r="AA583" s="169"/>
      <c r="AB583" s="169"/>
      <c r="AC583" s="179"/>
      <c r="AD583" s="169"/>
      <c r="AE583" s="169"/>
      <c r="AF583" s="169"/>
      <c r="AG583" s="179"/>
      <c r="AH583" s="169"/>
      <c r="AI583" s="170"/>
      <c r="AJ583" s="169"/>
      <c r="AK583" s="179"/>
      <c r="AL583" s="169"/>
      <c r="AM583" s="169"/>
      <c r="AN583" s="169"/>
      <c r="AO583" s="179"/>
      <c r="AP583" s="169"/>
      <c r="AQ583" s="169"/>
      <c r="AR583" s="169"/>
      <c r="AS583" s="179"/>
      <c r="AT583" s="169"/>
      <c r="AU583" s="169"/>
      <c r="AV583" s="169"/>
      <c r="AW583" s="179"/>
      <c r="AX583" s="169"/>
    </row>
    <row r="584" spans="7:50">
      <c r="G584" s="169"/>
      <c r="H584" s="169"/>
      <c r="I584" s="179"/>
      <c r="J584" s="169"/>
      <c r="K584" s="169"/>
      <c r="L584" s="169"/>
      <c r="M584" s="179"/>
      <c r="N584" s="169"/>
      <c r="O584" s="169"/>
      <c r="P584" s="169"/>
      <c r="Q584" s="179"/>
      <c r="R584" s="169"/>
      <c r="S584" s="169"/>
      <c r="T584" s="169"/>
      <c r="U584" s="179"/>
      <c r="V584" s="169"/>
      <c r="W584" s="169"/>
      <c r="X584" s="169"/>
      <c r="Y584" s="179"/>
      <c r="Z584" s="169"/>
      <c r="AA584" s="169"/>
      <c r="AB584" s="169"/>
      <c r="AC584" s="179"/>
      <c r="AD584" s="169"/>
      <c r="AE584" s="169"/>
      <c r="AF584" s="169"/>
      <c r="AG584" s="179"/>
      <c r="AH584" s="169"/>
      <c r="AI584" s="170"/>
      <c r="AJ584" s="169"/>
      <c r="AK584" s="179"/>
      <c r="AL584" s="169"/>
      <c r="AM584" s="169"/>
      <c r="AN584" s="169"/>
      <c r="AO584" s="179"/>
      <c r="AP584" s="169"/>
      <c r="AQ584" s="169"/>
      <c r="AR584" s="169"/>
      <c r="AS584" s="179"/>
      <c r="AT584" s="169"/>
      <c r="AU584" s="169"/>
      <c r="AV584" s="169"/>
      <c r="AW584" s="179"/>
      <c r="AX584" s="169"/>
    </row>
    <row r="585" spans="7:50">
      <c r="G585" s="169"/>
      <c r="H585" s="169"/>
      <c r="I585" s="179"/>
      <c r="J585" s="169"/>
      <c r="K585" s="169"/>
      <c r="L585" s="169"/>
      <c r="M585" s="179"/>
      <c r="N585" s="169"/>
      <c r="O585" s="169"/>
      <c r="P585" s="169"/>
      <c r="Q585" s="179"/>
      <c r="R585" s="169"/>
      <c r="S585" s="169"/>
      <c r="T585" s="169"/>
      <c r="U585" s="179"/>
      <c r="V585" s="169"/>
      <c r="W585" s="169"/>
      <c r="X585" s="169"/>
      <c r="Y585" s="179"/>
      <c r="Z585" s="169"/>
      <c r="AA585" s="169"/>
      <c r="AB585" s="169"/>
      <c r="AC585" s="179"/>
      <c r="AD585" s="169"/>
      <c r="AE585" s="169"/>
      <c r="AF585" s="169"/>
      <c r="AG585" s="179"/>
      <c r="AH585" s="169"/>
      <c r="AI585" s="170"/>
      <c r="AJ585" s="169"/>
      <c r="AK585" s="179"/>
      <c r="AL585" s="169"/>
      <c r="AM585" s="169"/>
      <c r="AN585" s="169"/>
      <c r="AO585" s="179"/>
      <c r="AP585" s="169"/>
      <c r="AQ585" s="169"/>
      <c r="AR585" s="169"/>
      <c r="AS585" s="179"/>
      <c r="AT585" s="169"/>
      <c r="AU585" s="169"/>
      <c r="AV585" s="169"/>
      <c r="AW585" s="179"/>
      <c r="AX585" s="169"/>
    </row>
    <row r="586" spans="7:50">
      <c r="G586" s="169"/>
      <c r="H586" s="169"/>
      <c r="I586" s="179"/>
      <c r="J586" s="169"/>
      <c r="K586" s="169"/>
      <c r="L586" s="169"/>
      <c r="M586" s="179"/>
      <c r="N586" s="169"/>
      <c r="O586" s="169"/>
      <c r="P586" s="169"/>
      <c r="Q586" s="179"/>
      <c r="R586" s="169"/>
      <c r="S586" s="169"/>
      <c r="T586" s="169"/>
      <c r="U586" s="179"/>
      <c r="V586" s="169"/>
      <c r="W586" s="169"/>
      <c r="X586" s="169"/>
      <c r="Y586" s="179"/>
      <c r="Z586" s="169"/>
      <c r="AA586" s="169"/>
      <c r="AB586" s="169"/>
      <c r="AC586" s="179"/>
      <c r="AD586" s="169"/>
      <c r="AE586" s="169"/>
      <c r="AF586" s="169"/>
      <c r="AG586" s="179"/>
      <c r="AH586" s="169"/>
      <c r="AI586" s="170"/>
      <c r="AJ586" s="169"/>
      <c r="AK586" s="179"/>
      <c r="AL586" s="169"/>
      <c r="AM586" s="169"/>
      <c r="AN586" s="169"/>
      <c r="AO586" s="179"/>
      <c r="AP586" s="169"/>
      <c r="AQ586" s="169"/>
      <c r="AR586" s="169"/>
      <c r="AS586" s="179"/>
      <c r="AT586" s="169"/>
      <c r="AU586" s="169"/>
      <c r="AV586" s="169"/>
      <c r="AW586" s="179"/>
      <c r="AX586" s="169"/>
    </row>
    <row r="587" spans="7:50">
      <c r="G587" s="169"/>
      <c r="H587" s="169"/>
      <c r="I587" s="179"/>
      <c r="J587" s="169"/>
      <c r="K587" s="169"/>
      <c r="L587" s="169"/>
      <c r="M587" s="179"/>
      <c r="N587" s="169"/>
      <c r="O587" s="169"/>
      <c r="P587" s="169"/>
      <c r="Q587" s="179"/>
      <c r="R587" s="169"/>
      <c r="S587" s="169"/>
      <c r="T587" s="169"/>
      <c r="U587" s="179"/>
      <c r="V587" s="169"/>
      <c r="W587" s="169"/>
      <c r="X587" s="169"/>
      <c r="Y587" s="179"/>
      <c r="Z587" s="169"/>
      <c r="AA587" s="169"/>
      <c r="AB587" s="169"/>
      <c r="AC587" s="179"/>
      <c r="AD587" s="169"/>
      <c r="AE587" s="169"/>
      <c r="AF587" s="169"/>
      <c r="AG587" s="179"/>
      <c r="AH587" s="169"/>
      <c r="AI587" s="170"/>
      <c r="AJ587" s="169"/>
      <c r="AK587" s="179"/>
      <c r="AL587" s="169"/>
      <c r="AM587" s="169"/>
      <c r="AN587" s="169"/>
      <c r="AO587" s="179"/>
      <c r="AP587" s="169"/>
      <c r="AQ587" s="169"/>
      <c r="AR587" s="169"/>
      <c r="AS587" s="179"/>
      <c r="AT587" s="169"/>
      <c r="AU587" s="169"/>
      <c r="AV587" s="169"/>
      <c r="AW587" s="179"/>
      <c r="AX587" s="169"/>
    </row>
    <row r="588" spans="7:50">
      <c r="G588" s="169"/>
      <c r="H588" s="169"/>
      <c r="I588" s="179"/>
      <c r="J588" s="169"/>
      <c r="K588" s="169"/>
      <c r="L588" s="169"/>
      <c r="M588" s="179"/>
      <c r="N588" s="169"/>
      <c r="O588" s="169"/>
      <c r="P588" s="169"/>
      <c r="Q588" s="179"/>
      <c r="R588" s="169"/>
      <c r="S588" s="169"/>
      <c r="T588" s="169"/>
      <c r="U588" s="179"/>
      <c r="V588" s="169"/>
      <c r="W588" s="169"/>
      <c r="X588" s="169"/>
      <c r="Y588" s="179"/>
      <c r="Z588" s="169"/>
      <c r="AA588" s="169"/>
      <c r="AB588" s="169"/>
      <c r="AC588" s="179"/>
      <c r="AD588" s="169"/>
      <c r="AE588" s="169"/>
      <c r="AF588" s="169"/>
      <c r="AG588" s="179"/>
      <c r="AH588" s="169"/>
      <c r="AI588" s="170"/>
      <c r="AJ588" s="169"/>
      <c r="AK588" s="179"/>
      <c r="AL588" s="169"/>
      <c r="AM588" s="169"/>
      <c r="AN588" s="169"/>
      <c r="AO588" s="179"/>
      <c r="AP588" s="169"/>
      <c r="AQ588" s="169"/>
      <c r="AR588" s="169"/>
      <c r="AS588" s="179"/>
      <c r="AT588" s="169"/>
      <c r="AU588" s="169"/>
      <c r="AV588" s="169"/>
      <c r="AW588" s="179"/>
      <c r="AX588" s="169"/>
    </row>
    <row r="589" spans="7:50">
      <c r="G589" s="169"/>
      <c r="H589" s="169"/>
      <c r="I589" s="179"/>
      <c r="J589" s="169"/>
      <c r="K589" s="169"/>
      <c r="L589" s="169"/>
      <c r="M589" s="179"/>
      <c r="N589" s="169"/>
      <c r="O589" s="169"/>
      <c r="P589" s="169"/>
      <c r="Q589" s="179"/>
      <c r="R589" s="169"/>
      <c r="S589" s="169"/>
      <c r="T589" s="169"/>
      <c r="U589" s="179"/>
      <c r="V589" s="169"/>
      <c r="W589" s="169"/>
      <c r="X589" s="169"/>
      <c r="Y589" s="179"/>
      <c r="Z589" s="169"/>
      <c r="AA589" s="169"/>
      <c r="AB589" s="169"/>
      <c r="AC589" s="179"/>
      <c r="AD589" s="169"/>
      <c r="AE589" s="169"/>
      <c r="AF589" s="169"/>
      <c r="AG589" s="179"/>
      <c r="AH589" s="169"/>
      <c r="AI589" s="170"/>
      <c r="AJ589" s="169"/>
      <c r="AK589" s="179"/>
      <c r="AL589" s="169"/>
      <c r="AM589" s="169"/>
      <c r="AN589" s="169"/>
      <c r="AO589" s="179"/>
      <c r="AP589" s="169"/>
      <c r="AQ589" s="169"/>
      <c r="AR589" s="169"/>
      <c r="AS589" s="179"/>
      <c r="AT589" s="169"/>
      <c r="AU589" s="169"/>
      <c r="AV589" s="169"/>
      <c r="AW589" s="179"/>
      <c r="AX589" s="169"/>
    </row>
    <row r="590" spans="7:50">
      <c r="G590" s="169"/>
      <c r="H590" s="169"/>
      <c r="I590" s="179"/>
      <c r="J590" s="169"/>
      <c r="K590" s="169"/>
      <c r="L590" s="169"/>
      <c r="M590" s="179"/>
      <c r="N590" s="169"/>
      <c r="O590" s="169"/>
      <c r="P590" s="169"/>
      <c r="Q590" s="179"/>
      <c r="R590" s="169"/>
      <c r="S590" s="169"/>
      <c r="T590" s="169"/>
      <c r="U590" s="179"/>
      <c r="V590" s="169"/>
      <c r="W590" s="169"/>
      <c r="X590" s="169"/>
      <c r="Y590" s="179"/>
      <c r="Z590" s="169"/>
      <c r="AA590" s="169"/>
      <c r="AB590" s="169"/>
      <c r="AC590" s="179"/>
      <c r="AD590" s="169"/>
      <c r="AE590" s="169"/>
      <c r="AF590" s="169"/>
      <c r="AG590" s="179"/>
      <c r="AH590" s="169"/>
      <c r="AI590" s="170"/>
      <c r="AJ590" s="169"/>
      <c r="AK590" s="179"/>
      <c r="AL590" s="169"/>
      <c r="AM590" s="169"/>
      <c r="AN590" s="169"/>
      <c r="AO590" s="179"/>
      <c r="AP590" s="169"/>
      <c r="AQ590" s="169"/>
      <c r="AR590" s="169"/>
      <c r="AS590" s="179"/>
      <c r="AT590" s="169"/>
      <c r="AU590" s="169"/>
      <c r="AV590" s="169"/>
      <c r="AW590" s="179"/>
      <c r="AX590" s="169"/>
    </row>
    <row r="591" spans="7:50">
      <c r="G591" s="169"/>
      <c r="H591" s="169"/>
      <c r="I591" s="179"/>
      <c r="J591" s="169"/>
      <c r="K591" s="169"/>
      <c r="L591" s="169"/>
      <c r="M591" s="179"/>
      <c r="N591" s="169"/>
      <c r="O591" s="169"/>
      <c r="P591" s="169"/>
      <c r="Q591" s="179"/>
      <c r="R591" s="169"/>
      <c r="S591" s="169"/>
      <c r="T591" s="169"/>
      <c r="U591" s="179"/>
      <c r="V591" s="169"/>
      <c r="W591" s="169"/>
      <c r="X591" s="169"/>
      <c r="Y591" s="179"/>
      <c r="Z591" s="169"/>
      <c r="AA591" s="169"/>
      <c r="AB591" s="169"/>
      <c r="AC591" s="179"/>
      <c r="AD591" s="169"/>
      <c r="AE591" s="169"/>
      <c r="AF591" s="169"/>
      <c r="AG591" s="179"/>
      <c r="AH591" s="169"/>
      <c r="AI591" s="170"/>
      <c r="AJ591" s="169"/>
      <c r="AK591" s="179"/>
      <c r="AL591" s="169"/>
      <c r="AM591" s="169"/>
      <c r="AN591" s="169"/>
      <c r="AO591" s="179"/>
      <c r="AP591" s="169"/>
      <c r="AQ591" s="169"/>
      <c r="AR591" s="169"/>
      <c r="AS591" s="179"/>
      <c r="AT591" s="169"/>
      <c r="AU591" s="169"/>
      <c r="AV591" s="169"/>
      <c r="AW591" s="179"/>
      <c r="AX591" s="169"/>
    </row>
    <row r="592" spans="7:50">
      <c r="G592" s="169"/>
      <c r="H592" s="169"/>
      <c r="I592" s="179"/>
      <c r="J592" s="169"/>
      <c r="K592" s="169"/>
      <c r="L592" s="169"/>
      <c r="M592" s="179"/>
      <c r="N592" s="169"/>
      <c r="O592" s="169"/>
      <c r="P592" s="169"/>
      <c r="Q592" s="179"/>
      <c r="R592" s="169"/>
      <c r="S592" s="169"/>
      <c r="T592" s="169"/>
      <c r="U592" s="179"/>
      <c r="V592" s="169"/>
      <c r="W592" s="169"/>
      <c r="X592" s="169"/>
      <c r="Y592" s="179"/>
      <c r="Z592" s="169"/>
      <c r="AA592" s="169"/>
      <c r="AB592" s="169"/>
      <c r="AC592" s="179"/>
      <c r="AD592" s="169"/>
      <c r="AE592" s="169"/>
      <c r="AF592" s="169"/>
      <c r="AG592" s="179"/>
      <c r="AH592" s="169"/>
      <c r="AI592" s="170"/>
      <c r="AJ592" s="169"/>
      <c r="AK592" s="179"/>
      <c r="AL592" s="169"/>
      <c r="AM592" s="169"/>
      <c r="AN592" s="169"/>
      <c r="AO592" s="179"/>
      <c r="AP592" s="169"/>
      <c r="AQ592" s="169"/>
      <c r="AR592" s="169"/>
      <c r="AS592" s="179"/>
      <c r="AT592" s="169"/>
      <c r="AU592" s="169"/>
      <c r="AV592" s="169"/>
      <c r="AW592" s="179"/>
      <c r="AX592" s="169"/>
    </row>
    <row r="593" spans="7:50">
      <c r="G593" s="169"/>
      <c r="H593" s="169"/>
      <c r="I593" s="179"/>
      <c r="J593" s="169"/>
      <c r="K593" s="169"/>
      <c r="L593" s="169"/>
      <c r="M593" s="179"/>
      <c r="N593" s="169"/>
      <c r="O593" s="169"/>
      <c r="P593" s="169"/>
      <c r="Q593" s="179"/>
      <c r="R593" s="169"/>
      <c r="S593" s="169"/>
      <c r="T593" s="169"/>
      <c r="U593" s="179"/>
      <c r="V593" s="169"/>
      <c r="W593" s="169"/>
      <c r="X593" s="169"/>
      <c r="Y593" s="179"/>
      <c r="Z593" s="169"/>
      <c r="AA593" s="169"/>
      <c r="AB593" s="169"/>
      <c r="AC593" s="179"/>
      <c r="AD593" s="169"/>
      <c r="AE593" s="169"/>
      <c r="AF593" s="169"/>
      <c r="AG593" s="179"/>
      <c r="AH593" s="169"/>
      <c r="AI593" s="170"/>
      <c r="AJ593" s="169"/>
      <c r="AK593" s="179"/>
      <c r="AL593" s="169"/>
      <c r="AM593" s="169"/>
      <c r="AN593" s="169"/>
      <c r="AO593" s="179"/>
      <c r="AP593" s="169"/>
      <c r="AQ593" s="169"/>
      <c r="AR593" s="169"/>
      <c r="AS593" s="179"/>
      <c r="AT593" s="169"/>
      <c r="AU593" s="169"/>
      <c r="AV593" s="169"/>
      <c r="AW593" s="179"/>
      <c r="AX593" s="169"/>
    </row>
    <row r="594" spans="7:50">
      <c r="G594" s="169"/>
      <c r="H594" s="169"/>
      <c r="I594" s="179"/>
      <c r="J594" s="169"/>
      <c r="K594" s="169"/>
      <c r="L594" s="169"/>
      <c r="M594" s="179"/>
      <c r="N594" s="169"/>
      <c r="O594" s="169"/>
      <c r="P594" s="169"/>
      <c r="Q594" s="179"/>
      <c r="R594" s="169"/>
      <c r="S594" s="169"/>
      <c r="T594" s="169"/>
      <c r="U594" s="179"/>
      <c r="V594" s="169"/>
      <c r="W594" s="169"/>
      <c r="X594" s="169"/>
      <c r="Y594" s="179"/>
      <c r="Z594" s="169"/>
      <c r="AA594" s="169"/>
      <c r="AB594" s="169"/>
      <c r="AC594" s="179"/>
      <c r="AD594" s="169"/>
      <c r="AE594" s="169"/>
      <c r="AF594" s="169"/>
      <c r="AG594" s="179"/>
      <c r="AH594" s="169"/>
      <c r="AI594" s="170"/>
      <c r="AJ594" s="169"/>
      <c r="AK594" s="179"/>
      <c r="AL594" s="169"/>
      <c r="AM594" s="169"/>
      <c r="AN594" s="169"/>
      <c r="AO594" s="179"/>
      <c r="AP594" s="169"/>
      <c r="AQ594" s="169"/>
      <c r="AR594" s="169"/>
      <c r="AS594" s="179"/>
      <c r="AT594" s="169"/>
      <c r="AU594" s="169"/>
      <c r="AV594" s="169"/>
      <c r="AW594" s="179"/>
      <c r="AX594" s="169"/>
    </row>
    <row r="595" spans="7:50">
      <c r="G595" s="169"/>
      <c r="H595" s="169"/>
      <c r="I595" s="179"/>
      <c r="J595" s="169"/>
      <c r="K595" s="169"/>
      <c r="L595" s="169"/>
      <c r="M595" s="179"/>
      <c r="N595" s="169"/>
      <c r="O595" s="169"/>
      <c r="P595" s="169"/>
      <c r="Q595" s="179"/>
      <c r="R595" s="169"/>
      <c r="S595" s="169"/>
      <c r="T595" s="169"/>
      <c r="U595" s="179"/>
      <c r="V595" s="169"/>
      <c r="W595" s="169"/>
      <c r="X595" s="169"/>
      <c r="Y595" s="179"/>
      <c r="Z595" s="169"/>
      <c r="AA595" s="169"/>
      <c r="AB595" s="169"/>
      <c r="AC595" s="179"/>
      <c r="AD595" s="169"/>
      <c r="AE595" s="169"/>
      <c r="AF595" s="169"/>
      <c r="AG595" s="179"/>
      <c r="AH595" s="169"/>
      <c r="AI595" s="170"/>
      <c r="AJ595" s="169"/>
      <c r="AK595" s="179"/>
      <c r="AL595" s="169"/>
      <c r="AM595" s="169"/>
      <c r="AN595" s="169"/>
      <c r="AO595" s="179"/>
      <c r="AP595" s="169"/>
      <c r="AQ595" s="169"/>
      <c r="AR595" s="169"/>
      <c r="AS595" s="179"/>
      <c r="AT595" s="169"/>
      <c r="AU595" s="169"/>
      <c r="AV595" s="169"/>
      <c r="AW595" s="179"/>
      <c r="AX595" s="169"/>
    </row>
    <row r="596" spans="7:50">
      <c r="G596" s="169"/>
      <c r="H596" s="169"/>
      <c r="I596" s="179"/>
      <c r="J596" s="169"/>
      <c r="K596" s="169"/>
      <c r="L596" s="169"/>
      <c r="M596" s="179"/>
      <c r="N596" s="169"/>
      <c r="O596" s="169"/>
      <c r="P596" s="169"/>
      <c r="Q596" s="179"/>
      <c r="R596" s="169"/>
      <c r="S596" s="169"/>
      <c r="T596" s="169"/>
      <c r="U596" s="179"/>
      <c r="V596" s="169"/>
      <c r="W596" s="169"/>
      <c r="X596" s="169"/>
      <c r="Y596" s="179"/>
      <c r="Z596" s="169"/>
      <c r="AA596" s="169"/>
      <c r="AB596" s="169"/>
      <c r="AC596" s="179"/>
      <c r="AD596" s="169"/>
      <c r="AE596" s="169"/>
      <c r="AF596" s="169"/>
      <c r="AG596" s="179"/>
      <c r="AH596" s="169"/>
      <c r="AI596" s="170"/>
      <c r="AJ596" s="169"/>
      <c r="AK596" s="179"/>
      <c r="AL596" s="169"/>
      <c r="AM596" s="169"/>
      <c r="AN596" s="169"/>
      <c r="AO596" s="179"/>
      <c r="AP596" s="169"/>
      <c r="AQ596" s="169"/>
      <c r="AR596" s="169"/>
      <c r="AS596" s="179"/>
      <c r="AT596" s="169"/>
      <c r="AU596" s="169"/>
      <c r="AV596" s="169"/>
      <c r="AW596" s="179"/>
      <c r="AX596" s="169"/>
    </row>
    <row r="597" spans="7:50">
      <c r="G597" s="169"/>
      <c r="H597" s="169"/>
      <c r="I597" s="179"/>
      <c r="J597" s="169"/>
      <c r="K597" s="169"/>
      <c r="L597" s="169"/>
      <c r="M597" s="179"/>
      <c r="N597" s="169"/>
      <c r="O597" s="169"/>
      <c r="P597" s="169"/>
      <c r="Q597" s="179"/>
      <c r="R597" s="169"/>
      <c r="S597" s="169"/>
      <c r="T597" s="169"/>
      <c r="U597" s="179"/>
      <c r="V597" s="169"/>
      <c r="W597" s="169"/>
      <c r="X597" s="169"/>
      <c r="Y597" s="179"/>
      <c r="Z597" s="169"/>
      <c r="AA597" s="169"/>
      <c r="AB597" s="169"/>
      <c r="AC597" s="179"/>
      <c r="AD597" s="169"/>
      <c r="AE597" s="169"/>
      <c r="AF597" s="169"/>
      <c r="AG597" s="179"/>
      <c r="AH597" s="169"/>
      <c r="AI597" s="170"/>
      <c r="AJ597" s="169"/>
      <c r="AK597" s="179"/>
      <c r="AL597" s="169"/>
      <c r="AM597" s="169"/>
      <c r="AN597" s="169"/>
      <c r="AO597" s="179"/>
      <c r="AP597" s="169"/>
      <c r="AQ597" s="169"/>
      <c r="AR597" s="169"/>
      <c r="AS597" s="179"/>
      <c r="AT597" s="169"/>
      <c r="AU597" s="169"/>
      <c r="AV597" s="169"/>
      <c r="AW597" s="179"/>
      <c r="AX597" s="169"/>
    </row>
    <row r="598" spans="7:50">
      <c r="G598" s="169"/>
      <c r="H598" s="169"/>
      <c r="I598" s="179"/>
      <c r="J598" s="169"/>
      <c r="K598" s="169"/>
      <c r="L598" s="169"/>
      <c r="M598" s="179"/>
      <c r="N598" s="169"/>
      <c r="O598" s="169"/>
      <c r="P598" s="169"/>
      <c r="Q598" s="179"/>
      <c r="R598" s="169"/>
      <c r="S598" s="169"/>
      <c r="T598" s="169"/>
      <c r="U598" s="179"/>
      <c r="V598" s="169"/>
      <c r="W598" s="169"/>
      <c r="X598" s="169"/>
      <c r="Y598" s="179"/>
      <c r="Z598" s="169"/>
      <c r="AA598" s="169"/>
      <c r="AB598" s="169"/>
      <c r="AC598" s="179"/>
      <c r="AD598" s="169"/>
      <c r="AE598" s="169"/>
      <c r="AF598" s="169"/>
      <c r="AG598" s="179"/>
      <c r="AH598" s="169"/>
      <c r="AI598" s="170"/>
      <c r="AJ598" s="169"/>
      <c r="AK598" s="179"/>
      <c r="AL598" s="169"/>
      <c r="AM598" s="169"/>
      <c r="AN598" s="169"/>
      <c r="AO598" s="179"/>
      <c r="AP598" s="169"/>
      <c r="AQ598" s="169"/>
      <c r="AR598" s="169"/>
      <c r="AS598" s="179"/>
      <c r="AT598" s="169"/>
      <c r="AU598" s="169"/>
      <c r="AV598" s="169"/>
      <c r="AW598" s="179"/>
      <c r="AX598" s="169"/>
    </row>
    <row r="599" spans="7:50">
      <c r="G599" s="169"/>
      <c r="H599" s="169"/>
      <c r="I599" s="179"/>
      <c r="J599" s="169"/>
      <c r="K599" s="169"/>
      <c r="L599" s="169"/>
      <c r="M599" s="179"/>
      <c r="N599" s="169"/>
      <c r="O599" s="169"/>
      <c r="P599" s="169"/>
      <c r="Q599" s="179"/>
      <c r="R599" s="169"/>
      <c r="S599" s="169"/>
      <c r="T599" s="169"/>
      <c r="U599" s="179"/>
      <c r="V599" s="169"/>
      <c r="W599" s="169"/>
      <c r="X599" s="169"/>
      <c r="Y599" s="179"/>
      <c r="Z599" s="169"/>
      <c r="AA599" s="169"/>
      <c r="AB599" s="169"/>
      <c r="AC599" s="179"/>
      <c r="AD599" s="169"/>
      <c r="AE599" s="169"/>
      <c r="AF599" s="169"/>
      <c r="AG599" s="179"/>
      <c r="AH599" s="169"/>
      <c r="AI599" s="170"/>
      <c r="AJ599" s="169"/>
      <c r="AK599" s="179"/>
      <c r="AL599" s="169"/>
      <c r="AM599" s="169"/>
      <c r="AN599" s="169"/>
      <c r="AO599" s="179"/>
      <c r="AP599" s="169"/>
      <c r="AQ599" s="169"/>
      <c r="AR599" s="169"/>
      <c r="AS599" s="179"/>
      <c r="AT599" s="169"/>
      <c r="AU599" s="169"/>
      <c r="AV599" s="169"/>
      <c r="AW599" s="179"/>
      <c r="AX599" s="169"/>
    </row>
    <row r="600" spans="7:50">
      <c r="G600" s="169"/>
      <c r="H600" s="169"/>
      <c r="I600" s="179"/>
      <c r="J600" s="169"/>
      <c r="K600" s="169"/>
      <c r="L600" s="169"/>
      <c r="M600" s="179"/>
      <c r="N600" s="169"/>
      <c r="O600" s="169"/>
      <c r="P600" s="169"/>
      <c r="Q600" s="179"/>
      <c r="R600" s="169"/>
      <c r="S600" s="169"/>
      <c r="T600" s="169"/>
      <c r="U600" s="179"/>
      <c r="V600" s="169"/>
      <c r="W600" s="169"/>
      <c r="X600" s="169"/>
      <c r="Y600" s="179"/>
      <c r="Z600" s="169"/>
      <c r="AA600" s="169"/>
      <c r="AB600" s="169"/>
      <c r="AC600" s="179"/>
      <c r="AD600" s="169"/>
      <c r="AE600" s="169"/>
      <c r="AF600" s="169"/>
      <c r="AG600" s="179"/>
      <c r="AH600" s="169"/>
      <c r="AI600" s="170"/>
      <c r="AJ600" s="169"/>
      <c r="AK600" s="179"/>
      <c r="AL600" s="169"/>
      <c r="AM600" s="169"/>
      <c r="AN600" s="169"/>
      <c r="AO600" s="179"/>
      <c r="AP600" s="169"/>
      <c r="AQ600" s="169"/>
      <c r="AR600" s="169"/>
      <c r="AS600" s="179"/>
      <c r="AT600" s="169"/>
      <c r="AU600" s="169"/>
      <c r="AV600" s="169"/>
      <c r="AW600" s="179"/>
      <c r="AX600" s="169"/>
    </row>
    <row r="601" spans="7:50">
      <c r="G601" s="169"/>
      <c r="H601" s="169"/>
      <c r="I601" s="179"/>
      <c r="J601" s="169"/>
      <c r="K601" s="169"/>
      <c r="L601" s="169"/>
      <c r="M601" s="179"/>
      <c r="N601" s="169"/>
      <c r="O601" s="169"/>
      <c r="P601" s="169"/>
      <c r="Q601" s="179"/>
      <c r="R601" s="169"/>
      <c r="S601" s="169"/>
      <c r="T601" s="169"/>
      <c r="U601" s="179"/>
      <c r="V601" s="169"/>
      <c r="W601" s="169"/>
      <c r="X601" s="169"/>
      <c r="Y601" s="179"/>
      <c r="Z601" s="169"/>
      <c r="AA601" s="169"/>
      <c r="AB601" s="169"/>
      <c r="AC601" s="179"/>
      <c r="AD601" s="169"/>
      <c r="AE601" s="169"/>
      <c r="AF601" s="169"/>
      <c r="AG601" s="179"/>
      <c r="AH601" s="169"/>
      <c r="AI601" s="170"/>
      <c r="AJ601" s="169"/>
      <c r="AK601" s="179"/>
      <c r="AL601" s="169"/>
      <c r="AM601" s="169"/>
      <c r="AN601" s="169"/>
      <c r="AO601" s="179"/>
      <c r="AP601" s="169"/>
      <c r="AQ601" s="169"/>
      <c r="AR601" s="169"/>
      <c r="AS601" s="179"/>
      <c r="AT601" s="169"/>
      <c r="AU601" s="169"/>
      <c r="AV601" s="169"/>
      <c r="AW601" s="179"/>
      <c r="AX601" s="169"/>
    </row>
    <row r="602" spans="7:50">
      <c r="G602" s="169"/>
      <c r="H602" s="169"/>
      <c r="I602" s="179"/>
      <c r="J602" s="169"/>
      <c r="K602" s="169"/>
      <c r="L602" s="169"/>
      <c r="M602" s="179"/>
      <c r="N602" s="169"/>
      <c r="O602" s="169"/>
      <c r="P602" s="169"/>
      <c r="Q602" s="179"/>
      <c r="R602" s="169"/>
      <c r="S602" s="169"/>
      <c r="T602" s="169"/>
      <c r="U602" s="179"/>
      <c r="V602" s="169"/>
      <c r="W602" s="169"/>
      <c r="X602" s="169"/>
      <c r="Y602" s="179"/>
      <c r="Z602" s="169"/>
      <c r="AA602" s="169"/>
      <c r="AB602" s="169"/>
      <c r="AC602" s="179"/>
      <c r="AD602" s="169"/>
      <c r="AE602" s="169"/>
      <c r="AF602" s="169"/>
      <c r="AG602" s="179"/>
      <c r="AH602" s="169"/>
      <c r="AI602" s="170"/>
      <c r="AJ602" s="169"/>
      <c r="AK602" s="179"/>
      <c r="AL602" s="169"/>
      <c r="AM602" s="169"/>
      <c r="AN602" s="169"/>
      <c r="AO602" s="179"/>
      <c r="AP602" s="169"/>
      <c r="AQ602" s="169"/>
      <c r="AR602" s="169"/>
      <c r="AS602" s="179"/>
      <c r="AT602" s="169"/>
      <c r="AU602" s="169"/>
      <c r="AV602" s="169"/>
      <c r="AW602" s="179"/>
      <c r="AX602" s="169"/>
    </row>
    <row r="603" spans="7:50">
      <c r="G603" s="169"/>
      <c r="H603" s="169"/>
      <c r="I603" s="179"/>
      <c r="J603" s="169"/>
      <c r="K603" s="169"/>
      <c r="L603" s="169"/>
      <c r="M603" s="179"/>
      <c r="N603" s="169"/>
      <c r="O603" s="169"/>
      <c r="P603" s="169"/>
      <c r="Q603" s="179"/>
      <c r="R603" s="169"/>
      <c r="S603" s="169"/>
      <c r="T603" s="169"/>
      <c r="U603" s="179"/>
      <c r="V603" s="169"/>
      <c r="W603" s="169"/>
      <c r="X603" s="169"/>
      <c r="Y603" s="179"/>
      <c r="Z603" s="169"/>
      <c r="AA603" s="169"/>
      <c r="AB603" s="169"/>
      <c r="AC603" s="179"/>
      <c r="AD603" s="169"/>
      <c r="AE603" s="169"/>
      <c r="AF603" s="169"/>
      <c r="AG603" s="179"/>
      <c r="AH603" s="169"/>
      <c r="AI603" s="170"/>
      <c r="AJ603" s="169"/>
      <c r="AK603" s="179"/>
      <c r="AL603" s="169"/>
      <c r="AM603" s="169"/>
      <c r="AN603" s="169"/>
      <c r="AO603" s="179"/>
      <c r="AP603" s="169"/>
      <c r="AQ603" s="169"/>
      <c r="AR603" s="169"/>
      <c r="AS603" s="179"/>
      <c r="AT603" s="169"/>
      <c r="AU603" s="169"/>
      <c r="AV603" s="169"/>
      <c r="AW603" s="179"/>
      <c r="AX603" s="169"/>
    </row>
    <row r="604" spans="7:50">
      <c r="G604" s="169"/>
      <c r="H604" s="169"/>
      <c r="I604" s="179"/>
      <c r="J604" s="169"/>
      <c r="K604" s="169"/>
      <c r="L604" s="169"/>
      <c r="M604" s="179"/>
      <c r="N604" s="169"/>
      <c r="O604" s="169"/>
      <c r="P604" s="169"/>
      <c r="Q604" s="179"/>
      <c r="R604" s="169"/>
      <c r="S604" s="169"/>
      <c r="T604" s="169"/>
      <c r="U604" s="179"/>
      <c r="V604" s="169"/>
      <c r="W604" s="169"/>
      <c r="X604" s="169"/>
      <c r="Y604" s="179"/>
      <c r="Z604" s="169"/>
      <c r="AA604" s="169"/>
      <c r="AB604" s="169"/>
      <c r="AC604" s="179"/>
      <c r="AD604" s="169"/>
      <c r="AE604" s="169"/>
      <c r="AF604" s="169"/>
      <c r="AG604" s="179"/>
      <c r="AH604" s="169"/>
      <c r="AI604" s="170"/>
      <c r="AJ604" s="169"/>
      <c r="AK604" s="179"/>
      <c r="AL604" s="169"/>
      <c r="AM604" s="169"/>
      <c r="AN604" s="169"/>
      <c r="AO604" s="179"/>
      <c r="AP604" s="169"/>
      <c r="AQ604" s="169"/>
      <c r="AR604" s="169"/>
      <c r="AS604" s="179"/>
      <c r="AT604" s="169"/>
      <c r="AU604" s="169"/>
      <c r="AV604" s="169"/>
      <c r="AW604" s="179"/>
      <c r="AX604" s="169"/>
    </row>
    <row r="605" spans="7:50">
      <c r="G605" s="169"/>
      <c r="H605" s="169"/>
      <c r="I605" s="179"/>
      <c r="J605" s="169"/>
      <c r="K605" s="169"/>
      <c r="L605" s="169"/>
      <c r="M605" s="179"/>
      <c r="N605" s="169"/>
      <c r="O605" s="169"/>
      <c r="P605" s="169"/>
      <c r="Q605" s="179"/>
      <c r="R605" s="169"/>
      <c r="S605" s="169"/>
      <c r="T605" s="169"/>
      <c r="U605" s="179"/>
      <c r="V605" s="169"/>
      <c r="W605" s="169"/>
      <c r="X605" s="169"/>
      <c r="Y605" s="179"/>
      <c r="Z605" s="169"/>
      <c r="AA605" s="169"/>
      <c r="AB605" s="169"/>
      <c r="AC605" s="179"/>
      <c r="AD605" s="169"/>
      <c r="AE605" s="169"/>
      <c r="AF605" s="169"/>
      <c r="AG605" s="179"/>
      <c r="AH605" s="169"/>
      <c r="AI605" s="170"/>
      <c r="AJ605" s="169"/>
      <c r="AK605" s="179"/>
      <c r="AL605" s="169"/>
      <c r="AM605" s="169"/>
      <c r="AN605" s="169"/>
      <c r="AO605" s="179"/>
      <c r="AP605" s="169"/>
      <c r="AQ605" s="169"/>
      <c r="AR605" s="169"/>
      <c r="AS605" s="179"/>
      <c r="AT605" s="169"/>
      <c r="AU605" s="169"/>
      <c r="AV605" s="169"/>
      <c r="AW605" s="179"/>
      <c r="AX605" s="169"/>
    </row>
    <row r="606" spans="7:50">
      <c r="G606" s="169"/>
      <c r="H606" s="169"/>
      <c r="I606" s="179"/>
      <c r="J606" s="169"/>
      <c r="K606" s="169"/>
      <c r="L606" s="169"/>
      <c r="M606" s="179"/>
      <c r="N606" s="169"/>
      <c r="O606" s="169"/>
      <c r="P606" s="169"/>
      <c r="Q606" s="179"/>
      <c r="R606" s="169"/>
      <c r="S606" s="169"/>
      <c r="T606" s="169"/>
      <c r="U606" s="179"/>
      <c r="V606" s="169"/>
      <c r="W606" s="169"/>
      <c r="X606" s="169"/>
      <c r="Y606" s="179"/>
      <c r="Z606" s="169"/>
      <c r="AA606" s="169"/>
      <c r="AB606" s="169"/>
      <c r="AC606" s="179"/>
      <c r="AD606" s="169"/>
      <c r="AE606" s="169"/>
      <c r="AF606" s="169"/>
      <c r="AG606" s="179"/>
      <c r="AH606" s="169"/>
      <c r="AI606" s="170"/>
      <c r="AJ606" s="169"/>
      <c r="AK606" s="179"/>
      <c r="AL606" s="169"/>
      <c r="AM606" s="169"/>
      <c r="AN606" s="169"/>
      <c r="AO606" s="179"/>
      <c r="AP606" s="169"/>
      <c r="AQ606" s="169"/>
      <c r="AR606" s="169"/>
      <c r="AS606" s="179"/>
      <c r="AT606" s="169"/>
      <c r="AU606" s="169"/>
      <c r="AV606" s="169"/>
      <c r="AW606" s="179"/>
      <c r="AX606" s="169"/>
    </row>
    <row r="607" spans="7:50">
      <c r="G607" s="169"/>
      <c r="H607" s="169"/>
      <c r="I607" s="179"/>
      <c r="J607" s="169"/>
      <c r="K607" s="169"/>
      <c r="L607" s="169"/>
      <c r="M607" s="179"/>
      <c r="N607" s="169"/>
      <c r="O607" s="169"/>
      <c r="P607" s="169"/>
      <c r="Q607" s="179"/>
      <c r="R607" s="169"/>
      <c r="S607" s="169"/>
      <c r="T607" s="169"/>
      <c r="U607" s="179"/>
      <c r="V607" s="169"/>
      <c r="W607" s="169"/>
      <c r="X607" s="169"/>
      <c r="Y607" s="179"/>
      <c r="Z607" s="169"/>
      <c r="AA607" s="169"/>
      <c r="AB607" s="169"/>
      <c r="AC607" s="179"/>
      <c r="AD607" s="169"/>
      <c r="AE607" s="169"/>
      <c r="AF607" s="169"/>
      <c r="AG607" s="179"/>
      <c r="AH607" s="169"/>
      <c r="AI607" s="170"/>
      <c r="AJ607" s="169"/>
      <c r="AK607" s="179"/>
      <c r="AL607" s="169"/>
      <c r="AM607" s="169"/>
      <c r="AN607" s="169"/>
      <c r="AO607" s="179"/>
      <c r="AP607" s="169"/>
      <c r="AQ607" s="169"/>
      <c r="AR607" s="169"/>
      <c r="AS607" s="179"/>
      <c r="AT607" s="169"/>
      <c r="AU607" s="169"/>
      <c r="AV607" s="169"/>
      <c r="AW607" s="179"/>
      <c r="AX607" s="169"/>
    </row>
    <row r="608" spans="7:50">
      <c r="G608" s="169"/>
      <c r="H608" s="169"/>
      <c r="I608" s="179"/>
      <c r="J608" s="169"/>
      <c r="K608" s="169"/>
      <c r="L608" s="169"/>
      <c r="M608" s="179"/>
      <c r="N608" s="169"/>
      <c r="O608" s="169"/>
      <c r="P608" s="169"/>
      <c r="Q608" s="179"/>
      <c r="R608" s="169"/>
      <c r="S608" s="169"/>
      <c r="T608" s="169"/>
      <c r="U608" s="179"/>
      <c r="V608" s="169"/>
      <c r="W608" s="169"/>
      <c r="X608" s="169"/>
      <c r="Y608" s="179"/>
      <c r="Z608" s="169"/>
      <c r="AA608" s="169"/>
      <c r="AB608" s="169"/>
      <c r="AC608" s="179"/>
      <c r="AD608" s="169"/>
      <c r="AE608" s="169"/>
      <c r="AF608" s="169"/>
      <c r="AG608" s="179"/>
      <c r="AH608" s="169"/>
      <c r="AI608" s="170"/>
      <c r="AJ608" s="169"/>
      <c r="AK608" s="179"/>
      <c r="AL608" s="169"/>
      <c r="AM608" s="169"/>
      <c r="AN608" s="169"/>
      <c r="AO608" s="179"/>
      <c r="AP608" s="169"/>
      <c r="AQ608" s="169"/>
      <c r="AR608" s="169"/>
      <c r="AS608" s="179"/>
      <c r="AT608" s="169"/>
      <c r="AU608" s="169"/>
      <c r="AV608" s="169"/>
      <c r="AW608" s="179"/>
      <c r="AX608" s="169"/>
    </row>
    <row r="609" spans="7:50">
      <c r="G609" s="169"/>
      <c r="H609" s="169"/>
      <c r="I609" s="179"/>
      <c r="J609" s="169"/>
      <c r="K609" s="169"/>
      <c r="L609" s="169"/>
      <c r="M609" s="179"/>
      <c r="N609" s="169"/>
      <c r="O609" s="169"/>
      <c r="P609" s="169"/>
      <c r="Q609" s="179"/>
      <c r="R609" s="169"/>
      <c r="S609" s="169"/>
      <c r="T609" s="169"/>
      <c r="U609" s="179"/>
      <c r="V609" s="169"/>
      <c r="W609" s="169"/>
      <c r="X609" s="169"/>
      <c r="Y609" s="179"/>
      <c r="Z609" s="169"/>
      <c r="AA609" s="169"/>
      <c r="AB609" s="169"/>
      <c r="AC609" s="179"/>
      <c r="AD609" s="169"/>
      <c r="AE609" s="169"/>
      <c r="AF609" s="169"/>
      <c r="AG609" s="179"/>
      <c r="AH609" s="169"/>
      <c r="AI609" s="170"/>
      <c r="AJ609" s="169"/>
      <c r="AK609" s="179"/>
      <c r="AL609" s="169"/>
      <c r="AM609" s="169"/>
      <c r="AN609" s="169"/>
      <c r="AO609" s="179"/>
      <c r="AP609" s="169"/>
      <c r="AQ609" s="169"/>
      <c r="AR609" s="169"/>
      <c r="AS609" s="179"/>
      <c r="AT609" s="169"/>
      <c r="AU609" s="169"/>
      <c r="AV609" s="169"/>
      <c r="AW609" s="179"/>
      <c r="AX609" s="169"/>
    </row>
    <row r="610" spans="7:50">
      <c r="G610" s="169"/>
      <c r="H610" s="169"/>
      <c r="I610" s="179"/>
      <c r="J610" s="169"/>
      <c r="K610" s="169"/>
      <c r="L610" s="169"/>
      <c r="M610" s="179"/>
      <c r="N610" s="169"/>
      <c r="O610" s="169"/>
      <c r="P610" s="169"/>
      <c r="Q610" s="179"/>
      <c r="R610" s="169"/>
      <c r="S610" s="169"/>
      <c r="T610" s="169"/>
      <c r="U610" s="179"/>
      <c r="V610" s="169"/>
      <c r="W610" s="169"/>
      <c r="X610" s="169"/>
      <c r="Y610" s="179"/>
      <c r="Z610" s="169"/>
      <c r="AA610" s="169"/>
      <c r="AB610" s="169"/>
      <c r="AC610" s="179"/>
      <c r="AD610" s="169"/>
      <c r="AE610" s="169"/>
      <c r="AF610" s="169"/>
      <c r="AG610" s="179"/>
      <c r="AH610" s="169"/>
      <c r="AI610" s="170"/>
      <c r="AJ610" s="169"/>
      <c r="AK610" s="179"/>
      <c r="AL610" s="169"/>
      <c r="AM610" s="169"/>
      <c r="AN610" s="169"/>
      <c r="AO610" s="179"/>
      <c r="AP610" s="169"/>
      <c r="AQ610" s="169"/>
      <c r="AR610" s="169"/>
      <c r="AS610" s="179"/>
      <c r="AT610" s="169"/>
      <c r="AU610" s="169"/>
      <c r="AV610" s="169"/>
      <c r="AW610" s="179"/>
      <c r="AX610" s="169"/>
    </row>
    <row r="611" spans="7:50">
      <c r="G611" s="169"/>
      <c r="H611" s="169"/>
      <c r="I611" s="179"/>
      <c r="J611" s="169"/>
      <c r="K611" s="169"/>
      <c r="L611" s="169"/>
      <c r="M611" s="179"/>
      <c r="N611" s="169"/>
      <c r="O611" s="169"/>
      <c r="P611" s="169"/>
      <c r="Q611" s="179"/>
      <c r="R611" s="169"/>
      <c r="S611" s="169"/>
      <c r="T611" s="169"/>
      <c r="U611" s="179"/>
      <c r="V611" s="169"/>
      <c r="W611" s="169"/>
      <c r="X611" s="169"/>
      <c r="Y611" s="179"/>
      <c r="Z611" s="169"/>
      <c r="AA611" s="169"/>
      <c r="AB611" s="169"/>
      <c r="AC611" s="179"/>
      <c r="AD611" s="169"/>
      <c r="AE611" s="169"/>
      <c r="AF611" s="169"/>
      <c r="AG611" s="179"/>
      <c r="AH611" s="169"/>
      <c r="AI611" s="170"/>
      <c r="AJ611" s="169"/>
      <c r="AK611" s="179"/>
      <c r="AL611" s="169"/>
      <c r="AM611" s="169"/>
      <c r="AN611" s="169"/>
      <c r="AO611" s="179"/>
      <c r="AP611" s="169"/>
      <c r="AQ611" s="169"/>
      <c r="AR611" s="169"/>
      <c r="AS611" s="179"/>
      <c r="AT611" s="169"/>
      <c r="AU611" s="169"/>
      <c r="AV611" s="169"/>
      <c r="AW611" s="179"/>
      <c r="AX611" s="169"/>
    </row>
    <row r="612" spans="7:50">
      <c r="G612" s="169"/>
      <c r="H612" s="169"/>
      <c r="I612" s="179"/>
      <c r="J612" s="169"/>
      <c r="K612" s="169"/>
      <c r="L612" s="169"/>
      <c r="M612" s="179"/>
      <c r="N612" s="169"/>
      <c r="O612" s="169"/>
      <c r="P612" s="169"/>
      <c r="Q612" s="179"/>
      <c r="R612" s="169"/>
      <c r="S612" s="169"/>
      <c r="T612" s="169"/>
      <c r="U612" s="179"/>
      <c r="V612" s="169"/>
      <c r="W612" s="169"/>
      <c r="X612" s="169"/>
      <c r="Y612" s="179"/>
      <c r="Z612" s="169"/>
      <c r="AA612" s="169"/>
      <c r="AB612" s="169"/>
      <c r="AC612" s="179"/>
      <c r="AD612" s="169"/>
      <c r="AE612" s="169"/>
      <c r="AF612" s="169"/>
      <c r="AG612" s="179"/>
      <c r="AH612" s="169"/>
      <c r="AI612" s="170"/>
      <c r="AJ612" s="169"/>
      <c r="AK612" s="179"/>
      <c r="AL612" s="169"/>
      <c r="AM612" s="169"/>
      <c r="AN612" s="169"/>
      <c r="AO612" s="179"/>
      <c r="AP612" s="169"/>
      <c r="AQ612" s="169"/>
      <c r="AR612" s="169"/>
      <c r="AS612" s="179"/>
      <c r="AT612" s="169"/>
      <c r="AU612" s="169"/>
      <c r="AV612" s="169"/>
      <c r="AW612" s="179"/>
      <c r="AX612" s="169"/>
    </row>
    <row r="613" spans="7:50">
      <c r="G613" s="169"/>
      <c r="H613" s="169"/>
      <c r="I613" s="179"/>
      <c r="J613" s="169"/>
      <c r="K613" s="169"/>
      <c r="L613" s="169"/>
      <c r="M613" s="179"/>
      <c r="N613" s="169"/>
      <c r="O613" s="169"/>
      <c r="P613" s="169"/>
      <c r="Q613" s="179"/>
      <c r="R613" s="169"/>
      <c r="S613" s="169"/>
      <c r="T613" s="169"/>
      <c r="U613" s="179"/>
      <c r="V613" s="169"/>
      <c r="W613" s="169"/>
      <c r="X613" s="169"/>
      <c r="Y613" s="179"/>
      <c r="Z613" s="169"/>
      <c r="AA613" s="169"/>
      <c r="AB613" s="169"/>
      <c r="AC613" s="179"/>
      <c r="AD613" s="169"/>
      <c r="AE613" s="169"/>
      <c r="AF613" s="169"/>
      <c r="AG613" s="179"/>
      <c r="AH613" s="169"/>
      <c r="AI613" s="170"/>
      <c r="AJ613" s="169"/>
      <c r="AK613" s="179"/>
      <c r="AL613" s="169"/>
      <c r="AM613" s="169"/>
      <c r="AN613" s="169"/>
      <c r="AO613" s="179"/>
      <c r="AP613" s="169"/>
      <c r="AQ613" s="169"/>
      <c r="AR613" s="169"/>
      <c r="AS613" s="179"/>
      <c r="AT613" s="169"/>
      <c r="AU613" s="169"/>
      <c r="AV613" s="169"/>
      <c r="AW613" s="179"/>
      <c r="AX613" s="169"/>
    </row>
    <row r="614" spans="7:50">
      <c r="G614" s="169"/>
      <c r="H614" s="169"/>
      <c r="I614" s="179"/>
      <c r="J614" s="169"/>
      <c r="K614" s="169"/>
      <c r="L614" s="169"/>
      <c r="M614" s="179"/>
      <c r="N614" s="169"/>
      <c r="O614" s="169"/>
      <c r="P614" s="169"/>
      <c r="Q614" s="179"/>
      <c r="R614" s="169"/>
      <c r="S614" s="169"/>
      <c r="T614" s="169"/>
      <c r="U614" s="179"/>
      <c r="V614" s="169"/>
      <c r="W614" s="169"/>
      <c r="X614" s="169"/>
      <c r="Y614" s="179"/>
      <c r="Z614" s="169"/>
      <c r="AA614" s="169"/>
      <c r="AB614" s="169"/>
      <c r="AC614" s="179"/>
      <c r="AD614" s="169"/>
      <c r="AE614" s="169"/>
      <c r="AF614" s="169"/>
      <c r="AG614" s="179"/>
      <c r="AH614" s="169"/>
      <c r="AI614" s="170"/>
      <c r="AJ614" s="169"/>
      <c r="AK614" s="179"/>
      <c r="AL614" s="169"/>
      <c r="AM614" s="169"/>
      <c r="AN614" s="169"/>
      <c r="AO614" s="179"/>
      <c r="AP614" s="169"/>
      <c r="AQ614" s="169"/>
      <c r="AR614" s="169"/>
      <c r="AS614" s="179"/>
      <c r="AT614" s="169"/>
      <c r="AU614" s="169"/>
      <c r="AV614" s="169"/>
      <c r="AW614" s="179"/>
      <c r="AX614" s="169"/>
    </row>
    <row r="615" spans="7:50">
      <c r="G615" s="169"/>
      <c r="H615" s="169"/>
      <c r="I615" s="179"/>
      <c r="J615" s="169"/>
      <c r="K615" s="169"/>
      <c r="L615" s="169"/>
      <c r="M615" s="179"/>
      <c r="N615" s="169"/>
      <c r="O615" s="169"/>
      <c r="P615" s="169"/>
      <c r="Q615" s="179"/>
      <c r="R615" s="169"/>
      <c r="S615" s="169"/>
      <c r="T615" s="169"/>
      <c r="U615" s="179"/>
      <c r="V615" s="169"/>
      <c r="W615" s="169"/>
      <c r="X615" s="169"/>
      <c r="Y615" s="179"/>
      <c r="Z615" s="169"/>
      <c r="AA615" s="169"/>
      <c r="AB615" s="169"/>
      <c r="AC615" s="179"/>
      <c r="AD615" s="169"/>
      <c r="AE615" s="169"/>
      <c r="AF615" s="169"/>
      <c r="AG615" s="179"/>
      <c r="AH615" s="169"/>
      <c r="AI615" s="170"/>
      <c r="AJ615" s="169"/>
      <c r="AK615" s="179"/>
      <c r="AL615" s="169"/>
      <c r="AM615" s="169"/>
      <c r="AN615" s="169"/>
      <c r="AO615" s="179"/>
      <c r="AP615" s="169"/>
      <c r="AQ615" s="169"/>
      <c r="AR615" s="169"/>
      <c r="AS615" s="179"/>
      <c r="AT615" s="169"/>
      <c r="AU615" s="169"/>
      <c r="AV615" s="169"/>
      <c r="AW615" s="179"/>
      <c r="AX615" s="169"/>
    </row>
    <row r="616" spans="7:50">
      <c r="G616" s="169"/>
      <c r="H616" s="169"/>
      <c r="I616" s="179"/>
      <c r="J616" s="169"/>
      <c r="K616" s="169"/>
      <c r="L616" s="169"/>
      <c r="M616" s="179"/>
      <c r="N616" s="169"/>
      <c r="O616" s="169"/>
      <c r="P616" s="169"/>
      <c r="Q616" s="179"/>
      <c r="R616" s="169"/>
      <c r="S616" s="169"/>
      <c r="T616" s="169"/>
      <c r="U616" s="179"/>
      <c r="V616" s="169"/>
      <c r="W616" s="169"/>
      <c r="X616" s="169"/>
      <c r="Y616" s="179"/>
      <c r="Z616" s="169"/>
      <c r="AA616" s="169"/>
      <c r="AB616" s="169"/>
      <c r="AC616" s="179"/>
      <c r="AD616" s="169"/>
      <c r="AE616" s="169"/>
      <c r="AF616" s="169"/>
      <c r="AG616" s="179"/>
      <c r="AH616" s="169"/>
      <c r="AI616" s="170"/>
      <c r="AJ616" s="169"/>
      <c r="AK616" s="179"/>
      <c r="AL616" s="169"/>
      <c r="AM616" s="169"/>
      <c r="AN616" s="169"/>
      <c r="AO616" s="179"/>
      <c r="AP616" s="169"/>
      <c r="AQ616" s="169"/>
      <c r="AR616" s="169"/>
      <c r="AS616" s="179"/>
      <c r="AT616" s="169"/>
      <c r="AU616" s="169"/>
      <c r="AV616" s="169"/>
      <c r="AW616" s="179"/>
      <c r="AX616" s="169"/>
    </row>
    <row r="617" spans="7:50">
      <c r="G617" s="169"/>
      <c r="H617" s="169"/>
      <c r="I617" s="179"/>
      <c r="J617" s="169"/>
      <c r="K617" s="169"/>
      <c r="L617" s="169"/>
      <c r="M617" s="179"/>
      <c r="N617" s="169"/>
      <c r="O617" s="169"/>
      <c r="P617" s="169"/>
      <c r="Q617" s="179"/>
      <c r="R617" s="169"/>
      <c r="S617" s="169"/>
      <c r="T617" s="169"/>
      <c r="U617" s="179"/>
      <c r="V617" s="169"/>
      <c r="W617" s="169"/>
      <c r="X617" s="169"/>
      <c r="Y617" s="179"/>
      <c r="Z617" s="169"/>
      <c r="AA617" s="169"/>
      <c r="AB617" s="169"/>
      <c r="AC617" s="179"/>
      <c r="AD617" s="169"/>
      <c r="AE617" s="169"/>
      <c r="AF617" s="169"/>
      <c r="AG617" s="179"/>
      <c r="AH617" s="169"/>
      <c r="AI617" s="170"/>
      <c r="AJ617" s="169"/>
      <c r="AK617" s="179"/>
      <c r="AL617" s="169"/>
      <c r="AM617" s="169"/>
      <c r="AN617" s="169"/>
      <c r="AO617" s="179"/>
      <c r="AP617" s="169"/>
      <c r="AQ617" s="169"/>
      <c r="AR617" s="169"/>
      <c r="AS617" s="179"/>
      <c r="AT617" s="169"/>
      <c r="AU617" s="169"/>
      <c r="AV617" s="169"/>
      <c r="AW617" s="179"/>
      <c r="AX617" s="169"/>
    </row>
    <row r="618" spans="7:50">
      <c r="G618" s="169"/>
      <c r="H618" s="169"/>
      <c r="I618" s="179"/>
      <c r="J618" s="169"/>
      <c r="K618" s="169"/>
      <c r="L618" s="169"/>
      <c r="M618" s="179"/>
      <c r="N618" s="169"/>
      <c r="O618" s="169"/>
      <c r="P618" s="169"/>
      <c r="Q618" s="179"/>
      <c r="R618" s="169"/>
      <c r="S618" s="169"/>
      <c r="T618" s="169"/>
      <c r="U618" s="179"/>
      <c r="V618" s="169"/>
      <c r="W618" s="169"/>
      <c r="X618" s="169"/>
      <c r="Y618" s="179"/>
      <c r="Z618" s="169"/>
      <c r="AA618" s="169"/>
      <c r="AB618" s="169"/>
      <c r="AC618" s="179"/>
      <c r="AD618" s="169"/>
      <c r="AE618" s="169"/>
      <c r="AF618" s="169"/>
      <c r="AG618" s="179"/>
      <c r="AH618" s="169"/>
      <c r="AI618" s="170"/>
      <c r="AJ618" s="169"/>
      <c r="AK618" s="179"/>
      <c r="AL618" s="169"/>
      <c r="AM618" s="169"/>
      <c r="AN618" s="169"/>
      <c r="AO618" s="179"/>
      <c r="AP618" s="169"/>
      <c r="AQ618" s="169"/>
      <c r="AR618" s="169"/>
      <c r="AS618" s="179"/>
      <c r="AT618" s="169"/>
      <c r="AU618" s="169"/>
      <c r="AV618" s="169"/>
      <c r="AW618" s="179"/>
      <c r="AX618" s="169"/>
    </row>
    <row r="619" spans="7:50">
      <c r="G619" s="169"/>
      <c r="H619" s="169"/>
      <c r="I619" s="179"/>
      <c r="J619" s="169"/>
      <c r="K619" s="169"/>
      <c r="L619" s="169"/>
      <c r="M619" s="179"/>
      <c r="N619" s="169"/>
      <c r="O619" s="169"/>
      <c r="P619" s="169"/>
      <c r="Q619" s="179"/>
      <c r="R619" s="169"/>
      <c r="S619" s="169"/>
      <c r="T619" s="169"/>
      <c r="U619" s="179"/>
      <c r="V619" s="169"/>
      <c r="W619" s="169"/>
      <c r="X619" s="169"/>
      <c r="Y619" s="179"/>
      <c r="Z619" s="169"/>
      <c r="AA619" s="169"/>
      <c r="AB619" s="169"/>
      <c r="AC619" s="179"/>
      <c r="AD619" s="169"/>
      <c r="AE619" s="169"/>
      <c r="AF619" s="169"/>
      <c r="AG619" s="179"/>
      <c r="AH619" s="169"/>
      <c r="AI619" s="170"/>
      <c r="AJ619" s="169"/>
      <c r="AK619" s="179"/>
      <c r="AL619" s="169"/>
      <c r="AM619" s="169"/>
      <c r="AN619" s="169"/>
      <c r="AO619" s="179"/>
      <c r="AP619" s="169"/>
      <c r="AQ619" s="169"/>
      <c r="AR619" s="169"/>
      <c r="AS619" s="179"/>
      <c r="AT619" s="169"/>
      <c r="AU619" s="169"/>
      <c r="AV619" s="169"/>
      <c r="AW619" s="179"/>
      <c r="AX619" s="169"/>
    </row>
    <row r="620" spans="7:50">
      <c r="G620" s="169"/>
      <c r="H620" s="169"/>
      <c r="I620" s="179"/>
      <c r="J620" s="169"/>
      <c r="K620" s="169"/>
      <c r="L620" s="169"/>
      <c r="M620" s="179"/>
      <c r="N620" s="169"/>
      <c r="O620" s="169"/>
      <c r="P620" s="169"/>
      <c r="Q620" s="179"/>
      <c r="R620" s="169"/>
      <c r="S620" s="169"/>
      <c r="T620" s="169"/>
      <c r="U620" s="179"/>
      <c r="V620" s="169"/>
      <c r="W620" s="169"/>
      <c r="X620" s="169"/>
      <c r="Y620" s="179"/>
      <c r="Z620" s="169"/>
      <c r="AA620" s="169"/>
      <c r="AB620" s="169"/>
      <c r="AC620" s="179"/>
      <c r="AD620" s="169"/>
      <c r="AE620" s="169"/>
      <c r="AF620" s="169"/>
      <c r="AG620" s="179"/>
      <c r="AH620" s="169"/>
      <c r="AI620" s="170"/>
      <c r="AJ620" s="169"/>
      <c r="AK620" s="179"/>
      <c r="AL620" s="169"/>
      <c r="AM620" s="169"/>
      <c r="AN620" s="169"/>
      <c r="AO620" s="179"/>
      <c r="AP620" s="169"/>
      <c r="AQ620" s="169"/>
      <c r="AR620" s="169"/>
      <c r="AS620" s="179"/>
      <c r="AT620" s="169"/>
      <c r="AU620" s="169"/>
      <c r="AV620" s="169"/>
      <c r="AW620" s="179"/>
      <c r="AX620" s="169"/>
    </row>
    <row r="621" spans="7:50">
      <c r="G621" s="169"/>
      <c r="H621" s="169"/>
      <c r="I621" s="179"/>
      <c r="J621" s="169"/>
      <c r="K621" s="169"/>
      <c r="L621" s="169"/>
      <c r="M621" s="179"/>
      <c r="N621" s="169"/>
      <c r="O621" s="169"/>
      <c r="P621" s="169"/>
      <c r="Q621" s="179"/>
      <c r="R621" s="169"/>
      <c r="S621" s="169"/>
      <c r="T621" s="169"/>
      <c r="U621" s="179"/>
      <c r="V621" s="169"/>
      <c r="W621" s="169"/>
      <c r="X621" s="169"/>
      <c r="Y621" s="179"/>
      <c r="Z621" s="169"/>
      <c r="AA621" s="169"/>
      <c r="AB621" s="169"/>
      <c r="AC621" s="179"/>
      <c r="AD621" s="169"/>
      <c r="AE621" s="169"/>
      <c r="AF621" s="169"/>
      <c r="AG621" s="179"/>
      <c r="AH621" s="169"/>
      <c r="AI621" s="170"/>
      <c r="AJ621" s="169"/>
      <c r="AK621" s="179"/>
      <c r="AL621" s="169"/>
      <c r="AM621" s="169"/>
      <c r="AN621" s="169"/>
      <c r="AO621" s="179"/>
      <c r="AP621" s="169"/>
      <c r="AQ621" s="169"/>
      <c r="AR621" s="169"/>
      <c r="AS621" s="179"/>
      <c r="AT621" s="169"/>
      <c r="AU621" s="169"/>
      <c r="AV621" s="169"/>
      <c r="AW621" s="179"/>
      <c r="AX621" s="169"/>
    </row>
    <row r="622" spans="7:50">
      <c r="G622" s="169"/>
      <c r="H622" s="169"/>
      <c r="I622" s="179"/>
      <c r="J622" s="169"/>
      <c r="K622" s="169"/>
      <c r="L622" s="169"/>
      <c r="M622" s="179"/>
      <c r="N622" s="169"/>
      <c r="O622" s="169"/>
      <c r="P622" s="169"/>
      <c r="Q622" s="179"/>
      <c r="R622" s="169"/>
      <c r="S622" s="169"/>
      <c r="T622" s="169"/>
      <c r="U622" s="179"/>
      <c r="V622" s="169"/>
      <c r="W622" s="169"/>
      <c r="X622" s="169"/>
      <c r="Y622" s="179"/>
      <c r="Z622" s="169"/>
      <c r="AA622" s="169"/>
      <c r="AB622" s="169"/>
      <c r="AC622" s="179"/>
      <c r="AD622" s="169"/>
      <c r="AE622" s="169"/>
      <c r="AF622" s="169"/>
      <c r="AG622" s="179"/>
      <c r="AH622" s="169"/>
      <c r="AI622" s="170"/>
      <c r="AJ622" s="169"/>
      <c r="AK622" s="179"/>
      <c r="AL622" s="169"/>
      <c r="AM622" s="169"/>
      <c r="AN622" s="169"/>
      <c r="AO622" s="179"/>
      <c r="AP622" s="169"/>
      <c r="AQ622" s="169"/>
      <c r="AR622" s="169"/>
      <c r="AS622" s="179"/>
      <c r="AT622" s="169"/>
      <c r="AU622" s="169"/>
      <c r="AV622" s="169"/>
      <c r="AW622" s="179"/>
      <c r="AX622" s="169"/>
    </row>
    <row r="623" spans="7:50">
      <c r="G623" s="169"/>
      <c r="H623" s="169"/>
      <c r="I623" s="179"/>
      <c r="J623" s="169"/>
      <c r="K623" s="169"/>
      <c r="L623" s="169"/>
      <c r="M623" s="179"/>
      <c r="N623" s="169"/>
      <c r="O623" s="169"/>
      <c r="P623" s="169"/>
      <c r="Q623" s="179"/>
      <c r="R623" s="169"/>
      <c r="S623" s="169"/>
      <c r="T623" s="169"/>
      <c r="U623" s="179"/>
      <c r="V623" s="169"/>
      <c r="W623" s="169"/>
      <c r="X623" s="169"/>
      <c r="Y623" s="179"/>
      <c r="Z623" s="169"/>
      <c r="AA623" s="169"/>
      <c r="AB623" s="169"/>
      <c r="AC623" s="179"/>
      <c r="AD623" s="169"/>
      <c r="AE623" s="169"/>
      <c r="AF623" s="169"/>
      <c r="AG623" s="179"/>
      <c r="AH623" s="169"/>
      <c r="AI623" s="170"/>
      <c r="AJ623" s="169"/>
      <c r="AK623" s="179"/>
      <c r="AL623" s="169"/>
      <c r="AM623" s="169"/>
      <c r="AN623" s="169"/>
      <c r="AO623" s="179"/>
      <c r="AP623" s="169"/>
      <c r="AQ623" s="169"/>
      <c r="AR623" s="169"/>
      <c r="AS623" s="179"/>
      <c r="AT623" s="169"/>
      <c r="AU623" s="169"/>
      <c r="AV623" s="169"/>
      <c r="AW623" s="179"/>
      <c r="AX623" s="169"/>
    </row>
    <row r="624" spans="7:50">
      <c r="G624" s="169"/>
      <c r="H624" s="169"/>
      <c r="I624" s="179"/>
      <c r="J624" s="169"/>
      <c r="K624" s="169"/>
      <c r="L624" s="169"/>
      <c r="M624" s="179"/>
      <c r="N624" s="169"/>
      <c r="O624" s="169"/>
      <c r="P624" s="169"/>
      <c r="Q624" s="179"/>
      <c r="R624" s="169"/>
      <c r="S624" s="169"/>
      <c r="T624" s="169"/>
      <c r="U624" s="179"/>
      <c r="V624" s="169"/>
      <c r="W624" s="169"/>
      <c r="X624" s="169"/>
      <c r="Y624" s="179"/>
      <c r="Z624" s="169"/>
      <c r="AA624" s="169"/>
      <c r="AB624" s="169"/>
      <c r="AC624" s="179"/>
      <c r="AD624" s="169"/>
      <c r="AE624" s="169"/>
      <c r="AF624" s="169"/>
      <c r="AG624" s="179"/>
      <c r="AH624" s="169"/>
      <c r="AI624" s="170"/>
      <c r="AJ624" s="169"/>
      <c r="AK624" s="179"/>
      <c r="AL624" s="169"/>
      <c r="AM624" s="169"/>
      <c r="AN624" s="169"/>
      <c r="AO624" s="179"/>
      <c r="AP624" s="169"/>
      <c r="AQ624" s="169"/>
      <c r="AR624" s="169"/>
      <c r="AS624" s="179"/>
      <c r="AT624" s="169"/>
      <c r="AU624" s="169"/>
      <c r="AV624" s="169"/>
      <c r="AW624" s="179"/>
      <c r="AX624" s="169"/>
    </row>
    <row r="625" spans="7:50">
      <c r="G625" s="169"/>
      <c r="H625" s="169"/>
      <c r="I625" s="179"/>
      <c r="J625" s="169"/>
      <c r="K625" s="169"/>
      <c r="L625" s="169"/>
      <c r="M625" s="179"/>
      <c r="N625" s="169"/>
      <c r="O625" s="169"/>
      <c r="P625" s="169"/>
      <c r="Q625" s="179"/>
      <c r="R625" s="169"/>
      <c r="S625" s="169"/>
      <c r="T625" s="169"/>
      <c r="U625" s="179"/>
      <c r="V625" s="169"/>
      <c r="W625" s="169"/>
      <c r="X625" s="169"/>
      <c r="Y625" s="179"/>
      <c r="Z625" s="169"/>
      <c r="AA625" s="169"/>
      <c r="AB625" s="169"/>
      <c r="AC625" s="179"/>
      <c r="AD625" s="169"/>
      <c r="AE625" s="169"/>
      <c r="AF625" s="169"/>
      <c r="AG625" s="179"/>
      <c r="AH625" s="169"/>
      <c r="AI625" s="170"/>
      <c r="AJ625" s="169"/>
      <c r="AK625" s="179"/>
      <c r="AL625" s="169"/>
      <c r="AM625" s="169"/>
      <c r="AN625" s="169"/>
      <c r="AO625" s="179"/>
      <c r="AP625" s="169"/>
      <c r="AQ625" s="169"/>
      <c r="AR625" s="169"/>
      <c r="AS625" s="179"/>
      <c r="AT625" s="169"/>
      <c r="AU625" s="169"/>
      <c r="AV625" s="169"/>
      <c r="AW625" s="179"/>
      <c r="AX625" s="169"/>
    </row>
    <row r="626" spans="7:50">
      <c r="G626" s="169"/>
      <c r="H626" s="169"/>
      <c r="I626" s="179"/>
      <c r="J626" s="169"/>
      <c r="K626" s="169"/>
      <c r="L626" s="169"/>
      <c r="M626" s="179"/>
      <c r="N626" s="169"/>
      <c r="O626" s="169"/>
      <c r="P626" s="169"/>
      <c r="Q626" s="179"/>
      <c r="R626" s="169"/>
      <c r="S626" s="169"/>
      <c r="T626" s="169"/>
      <c r="U626" s="179"/>
      <c r="V626" s="169"/>
      <c r="W626" s="169"/>
      <c r="X626" s="169"/>
      <c r="Y626" s="179"/>
      <c r="Z626" s="169"/>
      <c r="AA626" s="169"/>
      <c r="AB626" s="169"/>
      <c r="AC626" s="179"/>
      <c r="AD626" s="169"/>
      <c r="AE626" s="169"/>
      <c r="AF626" s="169"/>
      <c r="AG626" s="179"/>
      <c r="AH626" s="169"/>
      <c r="AI626" s="170"/>
      <c r="AJ626" s="169"/>
      <c r="AK626" s="179"/>
      <c r="AL626" s="169"/>
      <c r="AM626" s="169"/>
      <c r="AN626" s="169"/>
      <c r="AO626" s="179"/>
      <c r="AP626" s="169"/>
      <c r="AQ626" s="169"/>
      <c r="AR626" s="169"/>
      <c r="AS626" s="179"/>
      <c r="AT626" s="169"/>
      <c r="AU626" s="169"/>
      <c r="AV626" s="169"/>
      <c r="AW626" s="179"/>
      <c r="AX626" s="169"/>
    </row>
    <row r="627" spans="7:50">
      <c r="G627" s="169"/>
      <c r="H627" s="169"/>
      <c r="I627" s="179"/>
      <c r="J627" s="169"/>
      <c r="K627" s="169"/>
      <c r="L627" s="169"/>
      <c r="M627" s="179"/>
      <c r="N627" s="169"/>
      <c r="O627" s="169"/>
      <c r="P627" s="169"/>
      <c r="Q627" s="179"/>
      <c r="R627" s="169"/>
      <c r="S627" s="169"/>
      <c r="T627" s="169"/>
      <c r="U627" s="179"/>
      <c r="V627" s="169"/>
      <c r="W627" s="169"/>
      <c r="X627" s="169"/>
      <c r="Y627" s="179"/>
      <c r="Z627" s="169"/>
      <c r="AA627" s="169"/>
      <c r="AB627" s="169"/>
      <c r="AC627" s="179"/>
      <c r="AD627" s="169"/>
      <c r="AE627" s="169"/>
      <c r="AF627" s="169"/>
      <c r="AG627" s="179"/>
      <c r="AH627" s="169"/>
      <c r="AI627" s="170"/>
      <c r="AJ627" s="169"/>
      <c r="AK627" s="179"/>
      <c r="AL627" s="169"/>
      <c r="AM627" s="169"/>
      <c r="AN627" s="169"/>
      <c r="AO627" s="179"/>
      <c r="AP627" s="169"/>
      <c r="AQ627" s="169"/>
      <c r="AR627" s="169"/>
      <c r="AS627" s="179"/>
      <c r="AT627" s="169"/>
      <c r="AU627" s="169"/>
      <c r="AV627" s="169"/>
      <c r="AW627" s="179"/>
      <c r="AX627" s="169"/>
    </row>
    <row r="628" spans="7:50">
      <c r="G628" s="169"/>
      <c r="H628" s="169"/>
      <c r="I628" s="179"/>
      <c r="J628" s="169"/>
      <c r="K628" s="169"/>
      <c r="L628" s="169"/>
      <c r="M628" s="179"/>
      <c r="N628" s="169"/>
      <c r="O628" s="169"/>
      <c r="P628" s="169"/>
      <c r="Q628" s="179"/>
      <c r="R628" s="169"/>
      <c r="S628" s="169"/>
      <c r="T628" s="169"/>
      <c r="U628" s="179"/>
      <c r="V628" s="169"/>
      <c r="W628" s="169"/>
      <c r="X628" s="169"/>
      <c r="Y628" s="179"/>
      <c r="Z628" s="169"/>
      <c r="AA628" s="169"/>
      <c r="AB628" s="169"/>
      <c r="AC628" s="179"/>
      <c r="AD628" s="169"/>
      <c r="AE628" s="169"/>
      <c r="AF628" s="169"/>
      <c r="AG628" s="179"/>
      <c r="AH628" s="169"/>
      <c r="AI628" s="170"/>
      <c r="AJ628" s="169"/>
      <c r="AK628" s="179"/>
      <c r="AL628" s="169"/>
      <c r="AM628" s="169"/>
      <c r="AN628" s="169"/>
      <c r="AO628" s="179"/>
      <c r="AP628" s="169"/>
      <c r="AQ628" s="169"/>
      <c r="AR628" s="169"/>
      <c r="AS628" s="179"/>
      <c r="AT628" s="169"/>
      <c r="AU628" s="169"/>
      <c r="AV628" s="169"/>
      <c r="AW628" s="179"/>
      <c r="AX628" s="169"/>
    </row>
    <row r="629" spans="7:50">
      <c r="G629" s="169"/>
      <c r="H629" s="169"/>
      <c r="I629" s="179"/>
      <c r="J629" s="169"/>
      <c r="K629" s="169"/>
      <c r="L629" s="169"/>
      <c r="M629" s="179"/>
      <c r="N629" s="169"/>
      <c r="O629" s="169"/>
      <c r="P629" s="169"/>
      <c r="Q629" s="179"/>
      <c r="R629" s="169"/>
      <c r="S629" s="169"/>
      <c r="T629" s="169"/>
      <c r="U629" s="179"/>
      <c r="V629" s="169"/>
      <c r="W629" s="169"/>
      <c r="X629" s="169"/>
      <c r="Y629" s="179"/>
      <c r="Z629" s="169"/>
      <c r="AA629" s="169"/>
      <c r="AB629" s="169"/>
      <c r="AC629" s="179"/>
      <c r="AD629" s="169"/>
      <c r="AE629" s="169"/>
      <c r="AF629" s="169"/>
      <c r="AG629" s="179"/>
      <c r="AH629" s="169"/>
      <c r="AI629" s="170"/>
      <c r="AJ629" s="169"/>
      <c r="AK629" s="179"/>
      <c r="AL629" s="169"/>
      <c r="AM629" s="169"/>
      <c r="AN629" s="169"/>
      <c r="AO629" s="179"/>
      <c r="AP629" s="169"/>
      <c r="AQ629" s="169"/>
      <c r="AR629" s="169"/>
      <c r="AS629" s="179"/>
      <c r="AT629" s="169"/>
      <c r="AU629" s="169"/>
      <c r="AV629" s="169"/>
      <c r="AW629" s="179"/>
      <c r="AX629" s="169"/>
    </row>
    <row r="630" spans="7:50">
      <c r="G630" s="169"/>
      <c r="H630" s="169"/>
      <c r="I630" s="179"/>
      <c r="J630" s="169"/>
      <c r="K630" s="169"/>
      <c r="L630" s="169"/>
      <c r="M630" s="179"/>
      <c r="N630" s="169"/>
      <c r="O630" s="169"/>
      <c r="P630" s="169"/>
      <c r="Q630" s="179"/>
      <c r="R630" s="169"/>
      <c r="S630" s="169"/>
      <c r="T630" s="169"/>
      <c r="U630" s="179"/>
      <c r="V630" s="169"/>
      <c r="W630" s="169"/>
      <c r="X630" s="169"/>
      <c r="Y630" s="179"/>
      <c r="Z630" s="169"/>
      <c r="AA630" s="169"/>
      <c r="AB630" s="169"/>
      <c r="AC630" s="179"/>
      <c r="AD630" s="169"/>
      <c r="AE630" s="169"/>
      <c r="AF630" s="169"/>
      <c r="AG630" s="179"/>
      <c r="AH630" s="169"/>
      <c r="AI630" s="170"/>
      <c r="AJ630" s="169"/>
      <c r="AK630" s="179"/>
      <c r="AL630" s="169"/>
      <c r="AM630" s="169"/>
      <c r="AN630" s="169"/>
      <c r="AO630" s="179"/>
      <c r="AP630" s="169"/>
      <c r="AQ630" s="169"/>
      <c r="AR630" s="169"/>
      <c r="AS630" s="179"/>
      <c r="AT630" s="169"/>
      <c r="AU630" s="169"/>
      <c r="AV630" s="169"/>
      <c r="AW630" s="179"/>
      <c r="AX630" s="169"/>
    </row>
    <row r="631" spans="7:50">
      <c r="G631" s="169"/>
      <c r="H631" s="169"/>
      <c r="I631" s="179"/>
      <c r="J631" s="169"/>
      <c r="K631" s="169"/>
      <c r="L631" s="169"/>
      <c r="M631" s="179"/>
      <c r="N631" s="169"/>
      <c r="O631" s="169"/>
      <c r="P631" s="169"/>
      <c r="Q631" s="179"/>
      <c r="R631" s="169"/>
      <c r="S631" s="169"/>
      <c r="T631" s="169"/>
      <c r="U631" s="179"/>
      <c r="V631" s="169"/>
      <c r="W631" s="169"/>
      <c r="X631" s="169"/>
      <c r="Y631" s="179"/>
      <c r="Z631" s="169"/>
      <c r="AA631" s="169"/>
      <c r="AB631" s="169"/>
      <c r="AC631" s="179"/>
      <c r="AD631" s="169"/>
      <c r="AE631" s="169"/>
      <c r="AF631" s="169"/>
      <c r="AG631" s="179"/>
      <c r="AH631" s="169"/>
      <c r="AI631" s="170"/>
      <c r="AJ631" s="169"/>
      <c r="AK631" s="179"/>
      <c r="AL631" s="169"/>
      <c r="AM631" s="169"/>
      <c r="AN631" s="169"/>
      <c r="AO631" s="179"/>
      <c r="AP631" s="169"/>
      <c r="AQ631" s="169"/>
      <c r="AR631" s="169"/>
      <c r="AS631" s="179"/>
      <c r="AT631" s="169"/>
      <c r="AU631" s="169"/>
      <c r="AV631" s="169"/>
      <c r="AW631" s="179"/>
      <c r="AX631" s="169"/>
    </row>
    <row r="632" spans="7:50">
      <c r="G632" s="169"/>
      <c r="H632" s="169"/>
      <c r="I632" s="179"/>
      <c r="J632" s="169"/>
      <c r="K632" s="169"/>
      <c r="L632" s="169"/>
      <c r="M632" s="179"/>
      <c r="N632" s="169"/>
      <c r="O632" s="169"/>
      <c r="P632" s="169"/>
      <c r="Q632" s="179"/>
      <c r="R632" s="169"/>
      <c r="S632" s="169"/>
      <c r="T632" s="169"/>
      <c r="U632" s="179"/>
      <c r="V632" s="169"/>
      <c r="W632" s="169"/>
      <c r="X632" s="169"/>
      <c r="Y632" s="179"/>
      <c r="Z632" s="169"/>
      <c r="AA632" s="169"/>
      <c r="AB632" s="169"/>
      <c r="AC632" s="179"/>
      <c r="AD632" s="169"/>
      <c r="AE632" s="169"/>
      <c r="AF632" s="169"/>
      <c r="AG632" s="179"/>
      <c r="AH632" s="169"/>
      <c r="AI632" s="170"/>
      <c r="AJ632" s="169"/>
      <c r="AK632" s="179"/>
      <c r="AL632" s="169"/>
      <c r="AM632" s="169"/>
      <c r="AN632" s="169"/>
      <c r="AO632" s="179"/>
      <c r="AP632" s="169"/>
      <c r="AQ632" s="169"/>
      <c r="AR632" s="169"/>
      <c r="AS632" s="179"/>
      <c r="AT632" s="169"/>
      <c r="AU632" s="169"/>
      <c r="AV632" s="169"/>
      <c r="AW632" s="179"/>
      <c r="AX632" s="169"/>
    </row>
    <row r="633" spans="7:50">
      <c r="G633" s="169"/>
      <c r="H633" s="169"/>
      <c r="I633" s="179"/>
      <c r="J633" s="169"/>
      <c r="K633" s="169"/>
      <c r="L633" s="169"/>
      <c r="M633" s="179"/>
      <c r="N633" s="169"/>
      <c r="O633" s="169"/>
      <c r="P633" s="169"/>
      <c r="Q633" s="179"/>
      <c r="R633" s="169"/>
      <c r="S633" s="169"/>
      <c r="T633" s="169"/>
      <c r="U633" s="179"/>
      <c r="V633" s="169"/>
      <c r="W633" s="169"/>
      <c r="X633" s="169"/>
      <c r="Y633" s="179"/>
      <c r="Z633" s="169"/>
      <c r="AA633" s="169"/>
      <c r="AB633" s="169"/>
      <c r="AC633" s="179"/>
      <c r="AD633" s="169"/>
      <c r="AE633" s="169"/>
      <c r="AF633" s="169"/>
      <c r="AG633" s="179"/>
      <c r="AH633" s="169"/>
      <c r="AI633" s="170"/>
      <c r="AJ633" s="169"/>
      <c r="AK633" s="179"/>
      <c r="AL633" s="169"/>
      <c r="AM633" s="169"/>
      <c r="AN633" s="169"/>
      <c r="AO633" s="179"/>
      <c r="AP633" s="169"/>
      <c r="AQ633" s="169"/>
      <c r="AR633" s="169"/>
      <c r="AS633" s="179"/>
      <c r="AT633" s="169"/>
      <c r="AU633" s="169"/>
      <c r="AV633" s="169"/>
      <c r="AW633" s="179"/>
      <c r="AX633" s="169"/>
    </row>
    <row r="634" spans="7:50">
      <c r="G634" s="169"/>
      <c r="H634" s="169"/>
      <c r="I634" s="179"/>
      <c r="J634" s="169"/>
      <c r="K634" s="169"/>
      <c r="L634" s="169"/>
      <c r="M634" s="179"/>
      <c r="N634" s="169"/>
      <c r="O634" s="169"/>
      <c r="P634" s="169"/>
      <c r="Q634" s="179"/>
      <c r="R634" s="169"/>
      <c r="S634" s="169"/>
      <c r="T634" s="169"/>
      <c r="U634" s="179"/>
      <c r="V634" s="169"/>
      <c r="W634" s="169"/>
      <c r="X634" s="169"/>
      <c r="Y634" s="179"/>
      <c r="Z634" s="169"/>
      <c r="AA634" s="169"/>
      <c r="AB634" s="169"/>
      <c r="AC634" s="179"/>
      <c r="AD634" s="169"/>
      <c r="AE634" s="169"/>
      <c r="AF634" s="169"/>
      <c r="AG634" s="179"/>
      <c r="AH634" s="169"/>
      <c r="AI634" s="170"/>
      <c r="AJ634" s="169"/>
      <c r="AK634" s="179"/>
      <c r="AL634" s="169"/>
      <c r="AM634" s="169"/>
      <c r="AN634" s="169"/>
      <c r="AO634" s="179"/>
      <c r="AP634" s="169"/>
      <c r="AQ634" s="169"/>
      <c r="AR634" s="169"/>
      <c r="AS634" s="179"/>
      <c r="AT634" s="169"/>
      <c r="AU634" s="169"/>
      <c r="AV634" s="169"/>
      <c r="AW634" s="179"/>
      <c r="AX634" s="169"/>
    </row>
    <row r="635" spans="7:50">
      <c r="G635" s="169"/>
      <c r="H635" s="169"/>
      <c r="I635" s="179"/>
      <c r="J635" s="169"/>
      <c r="K635" s="169"/>
      <c r="L635" s="169"/>
      <c r="M635" s="179"/>
      <c r="N635" s="169"/>
      <c r="O635" s="169"/>
      <c r="P635" s="169"/>
      <c r="Q635" s="179"/>
      <c r="R635" s="169"/>
      <c r="S635" s="169"/>
      <c r="T635" s="169"/>
      <c r="U635" s="179"/>
      <c r="V635" s="169"/>
      <c r="W635" s="169"/>
      <c r="X635" s="169"/>
      <c r="Y635" s="179"/>
      <c r="Z635" s="169"/>
      <c r="AA635" s="169"/>
      <c r="AB635" s="169"/>
      <c r="AC635" s="179"/>
      <c r="AD635" s="169"/>
      <c r="AE635" s="169"/>
      <c r="AF635" s="169"/>
      <c r="AG635" s="179"/>
      <c r="AH635" s="169"/>
      <c r="AI635" s="170"/>
      <c r="AJ635" s="169"/>
      <c r="AK635" s="179"/>
      <c r="AL635" s="169"/>
      <c r="AM635" s="169"/>
      <c r="AN635" s="169"/>
      <c r="AO635" s="179"/>
      <c r="AP635" s="169"/>
      <c r="AQ635" s="169"/>
      <c r="AR635" s="169"/>
      <c r="AS635" s="179"/>
      <c r="AT635" s="169"/>
      <c r="AU635" s="169"/>
      <c r="AV635" s="169"/>
      <c r="AW635" s="179"/>
      <c r="AX635" s="169"/>
    </row>
    <row r="636" spans="7:50">
      <c r="G636" s="169"/>
      <c r="H636" s="169"/>
      <c r="I636" s="179"/>
      <c r="J636" s="169"/>
      <c r="K636" s="169"/>
      <c r="L636" s="169"/>
      <c r="M636" s="179"/>
      <c r="N636" s="169"/>
      <c r="O636" s="169"/>
      <c r="P636" s="169"/>
      <c r="Q636" s="179"/>
      <c r="R636" s="169"/>
      <c r="S636" s="169"/>
      <c r="T636" s="169"/>
      <c r="U636" s="179"/>
      <c r="V636" s="169"/>
      <c r="W636" s="169"/>
      <c r="X636" s="169"/>
      <c r="Y636" s="179"/>
      <c r="Z636" s="169"/>
      <c r="AA636" s="169"/>
      <c r="AB636" s="169"/>
      <c r="AC636" s="179"/>
      <c r="AD636" s="169"/>
      <c r="AE636" s="169"/>
      <c r="AF636" s="169"/>
      <c r="AG636" s="179"/>
      <c r="AH636" s="169"/>
      <c r="AI636" s="170"/>
      <c r="AJ636" s="169"/>
      <c r="AK636" s="179"/>
      <c r="AL636" s="169"/>
      <c r="AM636" s="169"/>
      <c r="AN636" s="169"/>
      <c r="AO636" s="179"/>
      <c r="AP636" s="169"/>
      <c r="AQ636" s="169"/>
      <c r="AR636" s="169"/>
      <c r="AS636" s="179"/>
      <c r="AT636" s="169"/>
      <c r="AU636" s="169"/>
      <c r="AV636" s="169"/>
      <c r="AW636" s="179"/>
      <c r="AX636" s="169"/>
    </row>
    <row r="637" spans="7:50">
      <c r="G637" s="169"/>
      <c r="H637" s="169"/>
      <c r="I637" s="179"/>
      <c r="J637" s="169"/>
      <c r="K637" s="169"/>
      <c r="L637" s="169"/>
      <c r="M637" s="179"/>
      <c r="N637" s="169"/>
      <c r="O637" s="169"/>
      <c r="P637" s="169"/>
      <c r="Q637" s="179"/>
      <c r="R637" s="169"/>
      <c r="S637" s="169"/>
      <c r="T637" s="169"/>
      <c r="U637" s="179"/>
      <c r="V637" s="169"/>
      <c r="W637" s="169"/>
      <c r="X637" s="169"/>
      <c r="Y637" s="179"/>
      <c r="Z637" s="169"/>
      <c r="AA637" s="169"/>
      <c r="AB637" s="169"/>
      <c r="AC637" s="179"/>
      <c r="AD637" s="169"/>
      <c r="AE637" s="169"/>
      <c r="AF637" s="169"/>
      <c r="AG637" s="179"/>
      <c r="AH637" s="169"/>
      <c r="AI637" s="170"/>
      <c r="AJ637" s="169"/>
      <c r="AK637" s="179"/>
      <c r="AL637" s="169"/>
      <c r="AM637" s="169"/>
      <c r="AN637" s="169"/>
      <c r="AO637" s="179"/>
      <c r="AP637" s="169"/>
      <c r="AQ637" s="169"/>
      <c r="AR637" s="169"/>
      <c r="AS637" s="179"/>
      <c r="AT637" s="169"/>
      <c r="AU637" s="169"/>
      <c r="AV637" s="169"/>
      <c r="AW637" s="179"/>
      <c r="AX637" s="169"/>
    </row>
    <row r="638" spans="7:50">
      <c r="G638" s="169"/>
      <c r="H638" s="169"/>
      <c r="I638" s="179"/>
      <c r="J638" s="169"/>
      <c r="K638" s="169"/>
      <c r="L638" s="169"/>
      <c r="M638" s="179"/>
      <c r="N638" s="169"/>
      <c r="O638" s="169"/>
      <c r="P638" s="169"/>
      <c r="Q638" s="179"/>
      <c r="R638" s="169"/>
      <c r="S638" s="169"/>
      <c r="T638" s="169"/>
      <c r="U638" s="179"/>
      <c r="V638" s="169"/>
      <c r="W638" s="169"/>
      <c r="X638" s="169"/>
      <c r="Y638" s="179"/>
      <c r="Z638" s="169"/>
      <c r="AA638" s="169"/>
      <c r="AB638" s="169"/>
      <c r="AC638" s="179"/>
      <c r="AD638" s="169"/>
      <c r="AE638" s="169"/>
      <c r="AF638" s="169"/>
      <c r="AG638" s="179"/>
      <c r="AH638" s="169"/>
      <c r="AI638" s="170"/>
      <c r="AJ638" s="169"/>
      <c r="AK638" s="179"/>
      <c r="AL638" s="169"/>
      <c r="AM638" s="169"/>
      <c r="AN638" s="169"/>
      <c r="AO638" s="179"/>
      <c r="AP638" s="169"/>
      <c r="AQ638" s="169"/>
      <c r="AR638" s="169"/>
      <c r="AS638" s="179"/>
      <c r="AT638" s="169"/>
      <c r="AU638" s="169"/>
      <c r="AV638" s="169"/>
      <c r="AW638" s="179"/>
      <c r="AX638" s="169"/>
    </row>
    <row r="639" spans="7:50">
      <c r="G639" s="169"/>
      <c r="H639" s="169"/>
      <c r="I639" s="179"/>
      <c r="J639" s="169"/>
      <c r="K639" s="169"/>
      <c r="L639" s="169"/>
      <c r="M639" s="179"/>
      <c r="N639" s="169"/>
      <c r="O639" s="169"/>
      <c r="P639" s="169"/>
      <c r="Q639" s="179"/>
      <c r="R639" s="169"/>
      <c r="S639" s="169"/>
      <c r="T639" s="169"/>
      <c r="U639" s="179"/>
      <c r="V639" s="169"/>
      <c r="W639" s="169"/>
      <c r="X639" s="169"/>
      <c r="Y639" s="179"/>
      <c r="Z639" s="169"/>
      <c r="AA639" s="169"/>
      <c r="AB639" s="169"/>
      <c r="AC639" s="179"/>
      <c r="AD639" s="169"/>
      <c r="AE639" s="169"/>
      <c r="AF639" s="169"/>
      <c r="AG639" s="179"/>
      <c r="AH639" s="169"/>
      <c r="AI639" s="170"/>
      <c r="AJ639" s="169"/>
      <c r="AK639" s="179"/>
      <c r="AL639" s="169"/>
      <c r="AM639" s="169"/>
      <c r="AN639" s="169"/>
      <c r="AO639" s="179"/>
      <c r="AP639" s="169"/>
      <c r="AQ639" s="169"/>
      <c r="AR639" s="169"/>
      <c r="AS639" s="179"/>
      <c r="AT639" s="169"/>
      <c r="AU639" s="169"/>
      <c r="AV639" s="169"/>
      <c r="AW639" s="179"/>
      <c r="AX639" s="169"/>
    </row>
    <row r="640" spans="7:50">
      <c r="G640" s="169"/>
      <c r="H640" s="169"/>
      <c r="I640" s="179"/>
      <c r="J640" s="169"/>
      <c r="K640" s="169"/>
      <c r="L640" s="169"/>
      <c r="M640" s="179"/>
      <c r="N640" s="169"/>
      <c r="O640" s="169"/>
      <c r="P640" s="169"/>
      <c r="Q640" s="179"/>
      <c r="R640" s="169"/>
      <c r="S640" s="169"/>
      <c r="T640" s="169"/>
      <c r="U640" s="179"/>
      <c r="V640" s="169"/>
      <c r="W640" s="169"/>
      <c r="X640" s="169"/>
      <c r="Y640" s="179"/>
      <c r="Z640" s="169"/>
      <c r="AA640" s="169"/>
      <c r="AB640" s="169"/>
      <c r="AC640" s="179"/>
      <c r="AD640" s="169"/>
      <c r="AE640" s="169"/>
      <c r="AF640" s="169"/>
      <c r="AG640" s="179"/>
      <c r="AH640" s="169"/>
      <c r="AI640" s="170"/>
      <c r="AJ640" s="169"/>
      <c r="AK640" s="179"/>
      <c r="AL640" s="169"/>
      <c r="AM640" s="169"/>
      <c r="AN640" s="169"/>
      <c r="AO640" s="179"/>
      <c r="AP640" s="169"/>
      <c r="AQ640" s="169"/>
      <c r="AR640" s="169"/>
      <c r="AS640" s="179"/>
      <c r="AT640" s="169"/>
      <c r="AU640" s="169"/>
      <c r="AV640" s="169"/>
      <c r="AW640" s="179"/>
      <c r="AX640" s="169"/>
    </row>
    <row r="641" spans="7:50">
      <c r="G641" s="169"/>
      <c r="H641" s="169"/>
      <c r="I641" s="179"/>
      <c r="J641" s="169"/>
      <c r="K641" s="169"/>
      <c r="L641" s="169"/>
      <c r="M641" s="179"/>
      <c r="N641" s="169"/>
      <c r="O641" s="169"/>
      <c r="P641" s="169"/>
      <c r="Q641" s="179"/>
      <c r="R641" s="169"/>
      <c r="S641" s="169"/>
      <c r="T641" s="169"/>
      <c r="U641" s="179"/>
      <c r="V641" s="169"/>
      <c r="W641" s="169"/>
      <c r="X641" s="169"/>
      <c r="Y641" s="179"/>
      <c r="Z641" s="169"/>
      <c r="AA641" s="169"/>
      <c r="AB641" s="169"/>
      <c r="AC641" s="179"/>
      <c r="AD641" s="169"/>
      <c r="AE641" s="169"/>
      <c r="AF641" s="169"/>
      <c r="AG641" s="179"/>
      <c r="AH641" s="169"/>
      <c r="AI641" s="170"/>
      <c r="AJ641" s="169"/>
      <c r="AK641" s="179"/>
      <c r="AL641" s="169"/>
      <c r="AM641" s="169"/>
      <c r="AN641" s="169"/>
      <c r="AO641" s="179"/>
      <c r="AP641" s="169"/>
      <c r="AQ641" s="169"/>
      <c r="AR641" s="169"/>
      <c r="AS641" s="179"/>
      <c r="AT641" s="169"/>
      <c r="AU641" s="169"/>
      <c r="AV641" s="169"/>
      <c r="AW641" s="179"/>
      <c r="AX641" s="169"/>
    </row>
    <row r="642" spans="7:50">
      <c r="G642" s="169"/>
      <c r="H642" s="169"/>
      <c r="I642" s="179"/>
      <c r="J642" s="169"/>
      <c r="K642" s="169"/>
      <c r="L642" s="169"/>
      <c r="M642" s="179"/>
      <c r="N642" s="169"/>
      <c r="O642" s="169"/>
      <c r="P642" s="169"/>
      <c r="Q642" s="179"/>
      <c r="R642" s="169"/>
      <c r="S642" s="169"/>
      <c r="T642" s="169"/>
      <c r="U642" s="179"/>
      <c r="V642" s="169"/>
      <c r="W642" s="169"/>
      <c r="X642" s="169"/>
      <c r="Y642" s="179"/>
      <c r="Z642" s="169"/>
      <c r="AA642" s="169"/>
      <c r="AB642" s="169"/>
      <c r="AC642" s="179"/>
      <c r="AD642" s="169"/>
      <c r="AE642" s="169"/>
      <c r="AF642" s="169"/>
      <c r="AG642" s="179"/>
      <c r="AH642" s="169"/>
      <c r="AI642" s="170"/>
      <c r="AJ642" s="169"/>
      <c r="AK642" s="179"/>
      <c r="AL642" s="169"/>
      <c r="AM642" s="169"/>
      <c r="AN642" s="169"/>
      <c r="AO642" s="179"/>
      <c r="AP642" s="169"/>
      <c r="AQ642" s="169"/>
      <c r="AR642" s="169"/>
      <c r="AS642" s="179"/>
      <c r="AT642" s="169"/>
      <c r="AU642" s="169"/>
      <c r="AV642" s="169"/>
      <c r="AW642" s="179"/>
      <c r="AX642" s="169"/>
    </row>
    <row r="643" spans="7:50">
      <c r="G643" s="169"/>
      <c r="H643" s="169"/>
      <c r="I643" s="179"/>
      <c r="J643" s="169"/>
      <c r="K643" s="169"/>
      <c r="L643" s="169"/>
      <c r="M643" s="179"/>
      <c r="N643" s="169"/>
      <c r="O643" s="169"/>
      <c r="P643" s="169"/>
      <c r="Q643" s="179"/>
      <c r="R643" s="169"/>
      <c r="S643" s="169"/>
      <c r="T643" s="169"/>
      <c r="U643" s="179"/>
      <c r="V643" s="169"/>
      <c r="W643" s="169"/>
      <c r="X643" s="169"/>
      <c r="Y643" s="179"/>
      <c r="Z643" s="169"/>
      <c r="AA643" s="169"/>
      <c r="AB643" s="169"/>
      <c r="AC643" s="179"/>
      <c r="AD643" s="169"/>
      <c r="AE643" s="169"/>
      <c r="AF643" s="169"/>
      <c r="AG643" s="179"/>
      <c r="AH643" s="169"/>
      <c r="AI643" s="170"/>
      <c r="AJ643" s="169"/>
      <c r="AK643" s="179"/>
      <c r="AL643" s="169"/>
      <c r="AM643" s="169"/>
      <c r="AN643" s="169"/>
      <c r="AO643" s="179"/>
      <c r="AP643" s="169"/>
      <c r="AQ643" s="169"/>
      <c r="AR643" s="169"/>
      <c r="AS643" s="179"/>
      <c r="AT643" s="169"/>
      <c r="AU643" s="169"/>
      <c r="AV643" s="169"/>
      <c r="AW643" s="179"/>
      <c r="AX643" s="169"/>
    </row>
    <row r="644" spans="7:50">
      <c r="G644" s="169"/>
      <c r="H644" s="169"/>
      <c r="I644" s="179"/>
      <c r="J644" s="169"/>
      <c r="K644" s="169"/>
      <c r="L644" s="169"/>
      <c r="M644" s="179"/>
      <c r="N644" s="169"/>
      <c r="O644" s="169"/>
      <c r="P644" s="169"/>
      <c r="Q644" s="179"/>
      <c r="R644" s="169"/>
      <c r="S644" s="169"/>
      <c r="T644" s="169"/>
      <c r="U644" s="179"/>
      <c r="V644" s="169"/>
      <c r="W644" s="169"/>
      <c r="X644" s="169"/>
      <c r="Y644" s="179"/>
      <c r="Z644" s="169"/>
      <c r="AA644" s="169"/>
      <c r="AB644" s="169"/>
      <c r="AC644" s="179"/>
      <c r="AD644" s="169"/>
      <c r="AE644" s="169"/>
      <c r="AF644" s="169"/>
      <c r="AG644" s="179"/>
      <c r="AH644" s="169"/>
      <c r="AI644" s="170"/>
      <c r="AJ644" s="169"/>
      <c r="AK644" s="179"/>
      <c r="AL644" s="169"/>
      <c r="AM644" s="169"/>
      <c r="AN644" s="169"/>
      <c r="AO644" s="179"/>
      <c r="AP644" s="169"/>
      <c r="AQ644" s="169"/>
      <c r="AR644" s="169"/>
      <c r="AS644" s="179"/>
      <c r="AT644" s="169"/>
      <c r="AU644" s="169"/>
      <c r="AV644" s="169"/>
      <c r="AW644" s="179"/>
      <c r="AX644" s="169"/>
    </row>
    <row r="645" spans="7:50">
      <c r="G645" s="169"/>
      <c r="H645" s="169"/>
      <c r="I645" s="179"/>
      <c r="J645" s="169"/>
      <c r="K645" s="169"/>
      <c r="L645" s="169"/>
      <c r="M645" s="179"/>
      <c r="N645" s="169"/>
      <c r="O645" s="169"/>
      <c r="P645" s="169"/>
      <c r="Q645" s="179"/>
      <c r="R645" s="169"/>
      <c r="S645" s="169"/>
      <c r="T645" s="169"/>
      <c r="U645" s="179"/>
      <c r="V645" s="169"/>
      <c r="W645" s="169"/>
      <c r="X645" s="169"/>
      <c r="Y645" s="179"/>
      <c r="Z645" s="169"/>
      <c r="AA645" s="169"/>
      <c r="AB645" s="169"/>
      <c r="AC645" s="179"/>
      <c r="AD645" s="169"/>
      <c r="AE645" s="169"/>
      <c r="AF645" s="169"/>
      <c r="AG645" s="179"/>
      <c r="AH645" s="169"/>
      <c r="AI645" s="170"/>
      <c r="AJ645" s="169"/>
      <c r="AK645" s="179"/>
      <c r="AL645" s="169"/>
      <c r="AM645" s="169"/>
      <c r="AN645" s="169"/>
      <c r="AO645" s="179"/>
      <c r="AP645" s="169"/>
      <c r="AQ645" s="169"/>
      <c r="AR645" s="169"/>
      <c r="AS645" s="179"/>
      <c r="AT645" s="169"/>
      <c r="AU645" s="169"/>
      <c r="AV645" s="169"/>
      <c r="AW645" s="179"/>
      <c r="AX645" s="169"/>
    </row>
    <row r="646" spans="7:50">
      <c r="G646" s="169"/>
      <c r="H646" s="169"/>
      <c r="I646" s="179"/>
      <c r="J646" s="169"/>
      <c r="K646" s="169"/>
      <c r="L646" s="169"/>
      <c r="M646" s="179"/>
      <c r="N646" s="169"/>
      <c r="O646" s="169"/>
      <c r="P646" s="169"/>
      <c r="Q646" s="179"/>
      <c r="R646" s="169"/>
      <c r="S646" s="169"/>
      <c r="T646" s="169"/>
      <c r="U646" s="179"/>
      <c r="V646" s="169"/>
      <c r="W646" s="169"/>
      <c r="X646" s="169"/>
      <c r="Y646" s="179"/>
      <c r="Z646" s="169"/>
      <c r="AA646" s="169"/>
      <c r="AB646" s="169"/>
      <c r="AC646" s="179"/>
      <c r="AD646" s="169"/>
      <c r="AE646" s="169"/>
      <c r="AF646" s="169"/>
      <c r="AG646" s="179"/>
      <c r="AH646" s="169"/>
      <c r="AI646" s="170"/>
      <c r="AJ646" s="169"/>
      <c r="AK646" s="179"/>
      <c r="AL646" s="169"/>
      <c r="AM646" s="169"/>
      <c r="AN646" s="169"/>
      <c r="AO646" s="179"/>
      <c r="AP646" s="169"/>
      <c r="AQ646" s="169"/>
      <c r="AR646" s="169"/>
      <c r="AS646" s="179"/>
      <c r="AT646" s="169"/>
      <c r="AU646" s="169"/>
      <c r="AV646" s="169"/>
      <c r="AW646" s="179"/>
      <c r="AX646" s="169"/>
    </row>
    <row r="647" spans="7:50">
      <c r="G647" s="169"/>
      <c r="H647" s="169"/>
      <c r="I647" s="179"/>
      <c r="J647" s="169"/>
      <c r="K647" s="169"/>
      <c r="L647" s="169"/>
      <c r="M647" s="179"/>
      <c r="N647" s="169"/>
      <c r="O647" s="169"/>
      <c r="P647" s="169"/>
      <c r="Q647" s="179"/>
      <c r="R647" s="169"/>
      <c r="S647" s="169"/>
      <c r="T647" s="169"/>
      <c r="U647" s="179"/>
      <c r="V647" s="169"/>
      <c r="W647" s="169"/>
      <c r="X647" s="169"/>
      <c r="Y647" s="179"/>
      <c r="Z647" s="169"/>
      <c r="AA647" s="169"/>
      <c r="AB647" s="169"/>
      <c r="AC647" s="179"/>
      <c r="AD647" s="169"/>
      <c r="AE647" s="169"/>
      <c r="AF647" s="169"/>
      <c r="AG647" s="179"/>
      <c r="AH647" s="169"/>
      <c r="AI647" s="170"/>
      <c r="AJ647" s="169"/>
      <c r="AK647" s="179"/>
      <c r="AL647" s="169"/>
      <c r="AM647" s="169"/>
      <c r="AN647" s="169"/>
      <c r="AO647" s="179"/>
      <c r="AP647" s="169"/>
      <c r="AQ647" s="169"/>
      <c r="AR647" s="169"/>
      <c r="AS647" s="179"/>
      <c r="AT647" s="169"/>
      <c r="AU647" s="169"/>
      <c r="AV647" s="169"/>
      <c r="AW647" s="179"/>
      <c r="AX647" s="169"/>
    </row>
    <row r="648" spans="7:50">
      <c r="G648" s="169"/>
      <c r="H648" s="169"/>
      <c r="I648" s="179"/>
      <c r="J648" s="169"/>
      <c r="K648" s="169"/>
      <c r="L648" s="169"/>
      <c r="M648" s="179"/>
      <c r="N648" s="169"/>
      <c r="O648" s="169"/>
      <c r="P648" s="169"/>
      <c r="Q648" s="179"/>
      <c r="R648" s="169"/>
      <c r="S648" s="169"/>
      <c r="T648" s="169"/>
      <c r="U648" s="179"/>
      <c r="V648" s="169"/>
      <c r="W648" s="169"/>
      <c r="X648" s="169"/>
      <c r="Y648" s="179"/>
      <c r="Z648" s="169"/>
      <c r="AA648" s="169"/>
      <c r="AB648" s="169"/>
      <c r="AC648" s="179"/>
      <c r="AD648" s="169"/>
      <c r="AE648" s="169"/>
      <c r="AF648" s="169"/>
      <c r="AG648" s="179"/>
      <c r="AH648" s="169"/>
      <c r="AI648" s="170"/>
      <c r="AJ648" s="169"/>
      <c r="AK648" s="179"/>
      <c r="AL648" s="169"/>
      <c r="AM648" s="169"/>
      <c r="AN648" s="169"/>
      <c r="AO648" s="179"/>
      <c r="AP648" s="169"/>
      <c r="AQ648" s="169"/>
      <c r="AR648" s="169"/>
      <c r="AS648" s="179"/>
      <c r="AT648" s="169"/>
      <c r="AU648" s="169"/>
      <c r="AV648" s="169"/>
      <c r="AW648" s="179"/>
      <c r="AX648" s="169"/>
    </row>
    <row r="649" spans="7:50">
      <c r="G649" s="169"/>
      <c r="H649" s="169"/>
      <c r="I649" s="179"/>
      <c r="J649" s="169"/>
      <c r="K649" s="169"/>
      <c r="L649" s="169"/>
      <c r="M649" s="179"/>
      <c r="N649" s="169"/>
      <c r="O649" s="169"/>
      <c r="P649" s="169"/>
      <c r="Q649" s="179"/>
      <c r="R649" s="169"/>
      <c r="S649" s="169"/>
      <c r="T649" s="169"/>
      <c r="U649" s="179"/>
      <c r="V649" s="169"/>
      <c r="W649" s="169"/>
      <c r="X649" s="169"/>
      <c r="Y649" s="179"/>
      <c r="Z649" s="169"/>
      <c r="AA649" s="169"/>
      <c r="AB649" s="169"/>
      <c r="AC649" s="179"/>
      <c r="AD649" s="169"/>
      <c r="AE649" s="169"/>
      <c r="AF649" s="169"/>
      <c r="AG649" s="179"/>
      <c r="AH649" s="169"/>
      <c r="AI649" s="170"/>
      <c r="AJ649" s="169"/>
      <c r="AK649" s="179"/>
      <c r="AL649" s="169"/>
      <c r="AM649" s="169"/>
      <c r="AN649" s="169"/>
      <c r="AO649" s="179"/>
      <c r="AP649" s="169"/>
      <c r="AQ649" s="169"/>
      <c r="AR649" s="169"/>
      <c r="AS649" s="179"/>
      <c r="AT649" s="169"/>
      <c r="AU649" s="169"/>
      <c r="AV649" s="169"/>
      <c r="AW649" s="179"/>
      <c r="AX649" s="169"/>
    </row>
    <row r="650" spans="7:50">
      <c r="G650" s="169"/>
      <c r="H650" s="169"/>
      <c r="I650" s="179"/>
      <c r="J650" s="169"/>
      <c r="K650" s="169"/>
      <c r="L650" s="169"/>
      <c r="M650" s="179"/>
      <c r="N650" s="169"/>
      <c r="O650" s="169"/>
      <c r="P650" s="169"/>
      <c r="Q650" s="179"/>
      <c r="R650" s="169"/>
      <c r="S650" s="169"/>
      <c r="T650" s="169"/>
      <c r="U650" s="179"/>
      <c r="V650" s="169"/>
      <c r="W650" s="169"/>
      <c r="X650" s="169"/>
      <c r="Y650" s="179"/>
      <c r="Z650" s="169"/>
      <c r="AA650" s="169"/>
      <c r="AB650" s="169"/>
      <c r="AC650" s="179"/>
      <c r="AD650" s="169"/>
      <c r="AE650" s="169"/>
      <c r="AF650" s="169"/>
      <c r="AG650" s="179"/>
      <c r="AH650" s="169"/>
      <c r="AI650" s="170"/>
      <c r="AJ650" s="169"/>
      <c r="AK650" s="179"/>
      <c r="AL650" s="169"/>
      <c r="AM650" s="169"/>
      <c r="AN650" s="169"/>
      <c r="AO650" s="179"/>
      <c r="AP650" s="169"/>
      <c r="AQ650" s="169"/>
      <c r="AR650" s="169"/>
      <c r="AS650" s="179"/>
      <c r="AT650" s="169"/>
      <c r="AU650" s="169"/>
      <c r="AV650" s="169"/>
      <c r="AW650" s="179"/>
      <c r="AX650" s="169"/>
    </row>
    <row r="651" spans="7:50">
      <c r="G651" s="169"/>
      <c r="H651" s="169"/>
      <c r="I651" s="179"/>
      <c r="J651" s="169"/>
      <c r="K651" s="169"/>
      <c r="L651" s="169"/>
      <c r="M651" s="179"/>
      <c r="N651" s="169"/>
      <c r="O651" s="169"/>
      <c r="P651" s="169"/>
      <c r="Q651" s="179"/>
      <c r="R651" s="169"/>
      <c r="S651" s="169"/>
      <c r="T651" s="169"/>
      <c r="U651" s="179"/>
      <c r="V651" s="169"/>
      <c r="W651" s="169"/>
      <c r="X651" s="169"/>
      <c r="Y651" s="179"/>
      <c r="Z651" s="169"/>
      <c r="AA651" s="169"/>
      <c r="AB651" s="169"/>
      <c r="AC651" s="179"/>
      <c r="AD651" s="169"/>
      <c r="AE651" s="169"/>
      <c r="AF651" s="169"/>
      <c r="AG651" s="179"/>
      <c r="AH651" s="169"/>
      <c r="AI651" s="170"/>
      <c r="AJ651" s="169"/>
      <c r="AK651" s="179"/>
      <c r="AL651" s="169"/>
      <c r="AM651" s="169"/>
      <c r="AN651" s="169"/>
      <c r="AO651" s="179"/>
      <c r="AP651" s="169"/>
      <c r="AQ651" s="169"/>
      <c r="AR651" s="169"/>
      <c r="AS651" s="179"/>
      <c r="AT651" s="169"/>
      <c r="AU651" s="169"/>
      <c r="AV651" s="169"/>
      <c r="AW651" s="179"/>
      <c r="AX651" s="169"/>
    </row>
    <row r="652" spans="7:50">
      <c r="G652" s="169"/>
      <c r="H652" s="169"/>
      <c r="I652" s="179"/>
      <c r="J652" s="169"/>
      <c r="K652" s="169"/>
      <c r="L652" s="169"/>
      <c r="M652" s="179"/>
      <c r="N652" s="169"/>
      <c r="O652" s="169"/>
      <c r="P652" s="169"/>
      <c r="Q652" s="179"/>
      <c r="R652" s="169"/>
      <c r="S652" s="169"/>
      <c r="T652" s="169"/>
      <c r="U652" s="179"/>
      <c r="V652" s="169"/>
      <c r="W652" s="169"/>
      <c r="X652" s="169"/>
      <c r="Y652" s="179"/>
      <c r="Z652" s="169"/>
      <c r="AA652" s="169"/>
      <c r="AB652" s="169"/>
      <c r="AC652" s="179"/>
      <c r="AD652" s="169"/>
      <c r="AE652" s="169"/>
      <c r="AF652" s="169"/>
      <c r="AG652" s="179"/>
      <c r="AH652" s="169"/>
      <c r="AI652" s="170"/>
      <c r="AJ652" s="169"/>
      <c r="AK652" s="179"/>
      <c r="AL652" s="169"/>
      <c r="AM652" s="169"/>
      <c r="AN652" s="169"/>
      <c r="AO652" s="179"/>
      <c r="AP652" s="169"/>
      <c r="AQ652" s="169"/>
      <c r="AR652" s="169"/>
      <c r="AS652" s="179"/>
      <c r="AT652" s="169"/>
      <c r="AU652" s="169"/>
      <c r="AV652" s="169"/>
      <c r="AW652" s="179"/>
      <c r="AX652" s="169"/>
    </row>
    <row r="653" spans="7:50">
      <c r="G653" s="169"/>
      <c r="H653" s="169"/>
      <c r="I653" s="179"/>
      <c r="J653" s="169"/>
      <c r="K653" s="169"/>
      <c r="L653" s="169"/>
      <c r="M653" s="179"/>
      <c r="N653" s="169"/>
      <c r="O653" s="169"/>
      <c r="P653" s="169"/>
      <c r="Q653" s="179"/>
      <c r="R653" s="169"/>
      <c r="S653" s="169"/>
      <c r="T653" s="169"/>
      <c r="U653" s="179"/>
      <c r="V653" s="169"/>
      <c r="W653" s="169"/>
      <c r="X653" s="169"/>
      <c r="Y653" s="179"/>
      <c r="Z653" s="169"/>
      <c r="AA653" s="169"/>
      <c r="AB653" s="169"/>
      <c r="AC653" s="179"/>
      <c r="AD653" s="169"/>
      <c r="AE653" s="169"/>
      <c r="AF653" s="169"/>
      <c r="AG653" s="179"/>
      <c r="AH653" s="169"/>
      <c r="AI653" s="170"/>
      <c r="AJ653" s="169"/>
      <c r="AK653" s="179"/>
      <c r="AL653" s="169"/>
      <c r="AM653" s="169"/>
      <c r="AN653" s="169"/>
      <c r="AO653" s="179"/>
      <c r="AP653" s="169"/>
      <c r="AQ653" s="169"/>
      <c r="AR653" s="169"/>
      <c r="AS653" s="179"/>
      <c r="AT653" s="169"/>
      <c r="AU653" s="169"/>
      <c r="AV653" s="169"/>
      <c r="AW653" s="179"/>
      <c r="AX653" s="169"/>
    </row>
    <row r="654" spans="7:50">
      <c r="G654" s="169"/>
      <c r="H654" s="169"/>
      <c r="I654" s="179"/>
      <c r="J654" s="169"/>
      <c r="K654" s="169"/>
      <c r="L654" s="169"/>
      <c r="M654" s="179"/>
      <c r="N654" s="169"/>
      <c r="O654" s="169"/>
      <c r="P654" s="169"/>
      <c r="Q654" s="179"/>
      <c r="R654" s="169"/>
      <c r="S654" s="169"/>
      <c r="T654" s="169"/>
      <c r="U654" s="179"/>
      <c r="V654" s="169"/>
      <c r="W654" s="169"/>
      <c r="X654" s="169"/>
      <c r="Y654" s="179"/>
      <c r="Z654" s="169"/>
      <c r="AA654" s="169"/>
      <c r="AB654" s="169"/>
      <c r="AC654" s="179"/>
      <c r="AD654" s="169"/>
      <c r="AE654" s="169"/>
      <c r="AF654" s="169"/>
      <c r="AG654" s="179"/>
      <c r="AH654" s="169"/>
      <c r="AI654" s="170"/>
      <c r="AJ654" s="169"/>
      <c r="AK654" s="179"/>
      <c r="AL654" s="169"/>
      <c r="AM654" s="169"/>
      <c r="AN654" s="169"/>
      <c r="AO654" s="179"/>
      <c r="AP654" s="169"/>
      <c r="AQ654" s="169"/>
      <c r="AR654" s="169"/>
      <c r="AS654" s="179"/>
      <c r="AT654" s="169"/>
      <c r="AU654" s="169"/>
      <c r="AV654" s="169"/>
      <c r="AW654" s="179"/>
      <c r="AX654" s="169"/>
    </row>
    <row r="655" spans="7:50">
      <c r="G655" s="169"/>
      <c r="H655" s="169"/>
      <c r="I655" s="179"/>
      <c r="J655" s="169"/>
      <c r="K655" s="169"/>
      <c r="L655" s="169"/>
      <c r="M655" s="179"/>
      <c r="N655" s="169"/>
      <c r="O655" s="169"/>
      <c r="P655" s="169"/>
      <c r="Q655" s="179"/>
      <c r="R655" s="169"/>
      <c r="S655" s="169"/>
      <c r="T655" s="169"/>
      <c r="U655" s="179"/>
      <c r="V655" s="169"/>
      <c r="W655" s="169"/>
      <c r="X655" s="169"/>
      <c r="Y655" s="179"/>
      <c r="Z655" s="169"/>
      <c r="AA655" s="169"/>
      <c r="AB655" s="169"/>
      <c r="AC655" s="179"/>
      <c r="AD655" s="169"/>
      <c r="AE655" s="169"/>
      <c r="AF655" s="169"/>
      <c r="AG655" s="179"/>
      <c r="AH655" s="169"/>
      <c r="AI655" s="170"/>
      <c r="AJ655" s="169"/>
      <c r="AK655" s="179"/>
      <c r="AL655" s="169"/>
      <c r="AM655" s="169"/>
      <c r="AN655" s="169"/>
      <c r="AO655" s="179"/>
      <c r="AP655" s="169"/>
      <c r="AQ655" s="169"/>
      <c r="AR655" s="169"/>
      <c r="AS655" s="179"/>
      <c r="AT655" s="169"/>
      <c r="AU655" s="169"/>
      <c r="AV655" s="169"/>
      <c r="AW655" s="179"/>
      <c r="AX655" s="169"/>
    </row>
  </sheetData>
  <autoFilter ref="A2:AX507"/>
  <sortState ref="A3:AX507">
    <sortCondition ref="B3:B507"/>
  </sortState>
  <mergeCells count="17">
    <mergeCell ref="G1:J1"/>
    <mergeCell ref="K1:N1"/>
    <mergeCell ref="O1:R1"/>
    <mergeCell ref="S1:V1"/>
    <mergeCell ref="A1:A2"/>
    <mergeCell ref="C1:C2"/>
    <mergeCell ref="D1:D2"/>
    <mergeCell ref="E1:E2"/>
    <mergeCell ref="F1:F2"/>
    <mergeCell ref="B1:B2"/>
    <mergeCell ref="W1:Z1"/>
    <mergeCell ref="AI1:AL1"/>
    <mergeCell ref="AM1:AP1"/>
    <mergeCell ref="AQ1:AT1"/>
    <mergeCell ref="AU1:AX1"/>
    <mergeCell ref="AA1:AD1"/>
    <mergeCell ref="AE1:AH1"/>
  </mergeCells>
  <conditionalFormatting sqref="C508:C1048576">
    <cfRule type="duplicateValues" dxfId="71" priority="72"/>
  </conditionalFormatting>
  <conditionalFormatting sqref="C508:C1048576">
    <cfRule type="duplicateValues" dxfId="70" priority="32"/>
  </conditionalFormatting>
  <conditionalFormatting sqref="C1:C2">
    <cfRule type="duplicateValues" dxfId="69" priority="31"/>
  </conditionalFormatting>
  <conditionalFormatting sqref="B1:B2">
    <cfRule type="duplicateValues" dxfId="68" priority="30"/>
  </conditionalFormatting>
  <conditionalFormatting sqref="B1:B2">
    <cfRule type="duplicateValues" dxfId="67" priority="28"/>
    <cfRule type="duplicateValues" dxfId="66" priority="29"/>
  </conditionalFormatting>
  <conditionalFormatting sqref="C1:C2">
    <cfRule type="duplicateValues" dxfId="65" priority="27"/>
  </conditionalFormatting>
  <conditionalFormatting sqref="B1:B2">
    <cfRule type="duplicateValues" dxfId="64" priority="26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FED7AC"/>
  </sheetPr>
  <dimension ref="A1:AX365"/>
  <sheetViews>
    <sheetView workbookViewId="0">
      <selection activeCell="B6" sqref="B6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333" t="s">
        <v>12</v>
      </c>
      <c r="B1" s="333" t="s">
        <v>5</v>
      </c>
      <c r="C1" s="335" t="s">
        <v>2640</v>
      </c>
      <c r="D1" s="333" t="s">
        <v>6</v>
      </c>
      <c r="E1" s="333" t="s">
        <v>8</v>
      </c>
      <c r="F1" s="333" t="s">
        <v>7</v>
      </c>
      <c r="G1" s="335" t="s">
        <v>1428</v>
      </c>
      <c r="H1" s="335"/>
      <c r="I1" s="335"/>
      <c r="J1" s="335"/>
      <c r="K1" s="335" t="s">
        <v>1429</v>
      </c>
      <c r="L1" s="335"/>
      <c r="M1" s="335"/>
      <c r="N1" s="335"/>
      <c r="O1" s="336" t="s">
        <v>1430</v>
      </c>
      <c r="P1" s="335"/>
      <c r="Q1" s="335"/>
      <c r="R1" s="335"/>
      <c r="S1" s="335" t="s">
        <v>1431</v>
      </c>
      <c r="T1" s="335"/>
      <c r="U1" s="335"/>
      <c r="V1" s="335"/>
      <c r="W1" s="335" t="s">
        <v>1425</v>
      </c>
      <c r="X1" s="335"/>
      <c r="Y1" s="335"/>
      <c r="Z1" s="335"/>
      <c r="AA1" s="335" t="s">
        <v>1426</v>
      </c>
      <c r="AB1" s="335"/>
      <c r="AC1" s="335"/>
      <c r="AD1" s="335"/>
      <c r="AE1" s="335" t="s">
        <v>1427</v>
      </c>
      <c r="AF1" s="335"/>
      <c r="AG1" s="335"/>
      <c r="AH1" s="335"/>
      <c r="AI1" s="335" t="s">
        <v>1432</v>
      </c>
      <c r="AJ1" s="335"/>
      <c r="AK1" s="335"/>
      <c r="AL1" s="335"/>
      <c r="AM1" s="335" t="s">
        <v>1433</v>
      </c>
      <c r="AN1" s="335"/>
      <c r="AO1" s="335"/>
      <c r="AP1" s="335"/>
      <c r="AQ1" s="335" t="s">
        <v>1434</v>
      </c>
      <c r="AR1" s="335"/>
      <c r="AS1" s="335"/>
      <c r="AT1" s="335"/>
      <c r="AU1" s="335" t="s">
        <v>1435</v>
      </c>
      <c r="AV1" s="335"/>
      <c r="AW1" s="335"/>
      <c r="AX1" s="335"/>
    </row>
    <row r="2" spans="1:50" ht="45" customHeight="1">
      <c r="A2" s="333"/>
      <c r="B2" s="333"/>
      <c r="C2" s="335"/>
      <c r="D2" s="333"/>
      <c r="E2" s="333"/>
      <c r="F2" s="334"/>
      <c r="G2" s="150" t="s">
        <v>1</v>
      </c>
      <c r="H2" s="151" t="s">
        <v>2</v>
      </c>
      <c r="I2" s="151" t="s">
        <v>3</v>
      </c>
      <c r="J2" s="151" t="s">
        <v>9</v>
      </c>
      <c r="K2" s="150" t="s">
        <v>1</v>
      </c>
      <c r="L2" s="151" t="s">
        <v>2</v>
      </c>
      <c r="M2" s="151" t="s">
        <v>3</v>
      </c>
      <c r="N2" s="150" t="s">
        <v>9</v>
      </c>
      <c r="O2" s="150" t="s">
        <v>1</v>
      </c>
      <c r="P2" s="151" t="s">
        <v>2</v>
      </c>
      <c r="Q2" s="151" t="s">
        <v>3</v>
      </c>
      <c r="R2" s="150" t="s">
        <v>9</v>
      </c>
      <c r="S2" s="150" t="s">
        <v>1</v>
      </c>
      <c r="T2" s="151" t="s">
        <v>2</v>
      </c>
      <c r="U2" s="151" t="s">
        <v>3</v>
      </c>
      <c r="V2" s="150" t="s">
        <v>9</v>
      </c>
      <c r="W2" s="150" t="s">
        <v>1</v>
      </c>
      <c r="X2" s="151" t="s">
        <v>2</v>
      </c>
      <c r="Y2" s="151" t="s">
        <v>3</v>
      </c>
      <c r="Z2" s="150" t="s">
        <v>9</v>
      </c>
      <c r="AA2" s="150" t="s">
        <v>1</v>
      </c>
      <c r="AB2" s="151" t="s">
        <v>2</v>
      </c>
      <c r="AC2" s="151" t="s">
        <v>3</v>
      </c>
      <c r="AD2" s="150" t="s">
        <v>9</v>
      </c>
      <c r="AE2" s="150" t="s">
        <v>1</v>
      </c>
      <c r="AF2" s="151" t="s">
        <v>2</v>
      </c>
      <c r="AG2" s="151" t="s">
        <v>3</v>
      </c>
      <c r="AH2" s="150" t="s">
        <v>9</v>
      </c>
      <c r="AI2" s="152" t="s">
        <v>1</v>
      </c>
      <c r="AJ2" s="151" t="s">
        <v>2</v>
      </c>
      <c r="AK2" s="151" t="s">
        <v>3</v>
      </c>
      <c r="AL2" s="150" t="s">
        <v>9</v>
      </c>
      <c r="AM2" s="150" t="s">
        <v>1</v>
      </c>
      <c r="AN2" s="151" t="s">
        <v>2</v>
      </c>
      <c r="AO2" s="151" t="s">
        <v>3</v>
      </c>
      <c r="AP2" s="150" t="s">
        <v>9</v>
      </c>
      <c r="AQ2" s="150" t="s">
        <v>1</v>
      </c>
      <c r="AR2" s="151" t="s">
        <v>2</v>
      </c>
      <c r="AS2" s="151" t="s">
        <v>3</v>
      </c>
      <c r="AT2" s="150" t="s">
        <v>9</v>
      </c>
      <c r="AU2" s="150" t="s">
        <v>1</v>
      </c>
      <c r="AV2" s="151" t="s">
        <v>2</v>
      </c>
      <c r="AW2" s="151" t="s">
        <v>3</v>
      </c>
      <c r="AX2" s="150" t="s">
        <v>9</v>
      </c>
    </row>
    <row r="3" spans="1:50" ht="14.4" customHeight="1">
      <c r="A3" s="73">
        <f>IF(D3=0," ",RANK(D3,$D$3:$D$365,0))</f>
        <v>1</v>
      </c>
      <c r="B3" s="246">
        <v>1</v>
      </c>
      <c r="C3" s="180" t="s">
        <v>394</v>
      </c>
      <c r="D3" s="114">
        <f>I3+M3+Q3+U3+Y3+AC3+AG3+AK3+AO3+AW3+AS3</f>
        <v>432</v>
      </c>
      <c r="E3" s="115">
        <f>J3+N3+R3+V3+Z3+AD3+AH3+AL3+AP3+AX3+AT3</f>
        <v>96</v>
      </c>
      <c r="F3" s="119">
        <f>COUNTA(H3,L3,P3,T3,X3,AB3,AF3,AJ3,AN3,AV3,AR3)</f>
        <v>5</v>
      </c>
      <c r="G3" s="122"/>
      <c r="H3" s="123"/>
      <c r="I3" s="139"/>
      <c r="J3" s="124"/>
      <c r="K3" s="153">
        <f>VLOOKUP(C3,'2'!$B$101:$H$575,3,FALSE)</f>
        <v>5.994212962962963E-2</v>
      </c>
      <c r="L3" s="123">
        <f>VLOOKUP(C3,'2'!$B$101:$H$575,4,FALSE)</f>
        <v>21</v>
      </c>
      <c r="M3" s="139">
        <f>VLOOKUP(L3,Баллы!$A$2:$B$101,2)+N3/2</f>
        <v>77.5</v>
      </c>
      <c r="N3" s="154">
        <f>VLOOKUP(C3,'2'!$B$101:$H$575,6,FALSE)</f>
        <v>15</v>
      </c>
      <c r="O3" s="122"/>
      <c r="P3" s="123"/>
      <c r="Q3" s="139"/>
      <c r="R3" s="124"/>
      <c r="S3" s="122"/>
      <c r="T3" s="123"/>
      <c r="U3" s="139"/>
      <c r="V3" s="124"/>
      <c r="W3" s="137">
        <f>VLOOKUP(C3,'5'!$B$50:$H$423,3,FALSE)</f>
        <v>0.1462037037037037</v>
      </c>
      <c r="X3" s="123">
        <f>VLOOKUP(C3,'5'!$B$50:$H$423,4,FALSE)</f>
        <v>20</v>
      </c>
      <c r="Y3" s="139">
        <f>VLOOKUP(X3,Баллы!$A$2:$B$101,2)+Z3/2</f>
        <v>83.5</v>
      </c>
      <c r="Z3" s="124">
        <f>VLOOKUP(C3,'5'!$B$50:$H$423,6,FALSE)</f>
        <v>25</v>
      </c>
      <c r="AA3" s="137"/>
      <c r="AB3" s="123"/>
      <c r="AC3" s="139"/>
      <c r="AD3" s="124"/>
      <c r="AE3" s="137"/>
      <c r="AF3" s="123"/>
      <c r="AG3" s="139"/>
      <c r="AH3" s="124"/>
      <c r="AI3" s="155">
        <f>VLOOKUP(C3,'8'!$B$6:$H$193,3,FALSE)</f>
        <v>6.6840277777777776E-2</v>
      </c>
      <c r="AJ3" s="123">
        <f>VLOOKUP(C3,'8'!$B$6:$H$193,4,FALSE)</f>
        <v>9</v>
      </c>
      <c r="AK3" s="139">
        <f>VLOOKUP(AJ3,Баллы!$A$2:$B$101,2)+AL3/2</f>
        <v>90.5</v>
      </c>
      <c r="AL3" s="124">
        <f>VLOOKUP(C3,'8'!$B$6:$H$193,6,FALSE)</f>
        <v>15</v>
      </c>
      <c r="AM3" s="155"/>
      <c r="AN3" s="123"/>
      <c r="AO3" s="139"/>
      <c r="AP3" s="124"/>
      <c r="AQ3" s="122">
        <f>VLOOKUP(C3,'10'!$B$8:$H$232,3,FALSE)</f>
        <v>4.4826388888888888E-2</v>
      </c>
      <c r="AR3" s="123">
        <f>VLOOKUP(C3,'10'!$B$8:$H$232,4,FALSE)</f>
        <v>11</v>
      </c>
      <c r="AS3" s="139">
        <f>VLOOKUP(AR3,Баллы!$A$2:$B$101,2)+AT3/2</f>
        <v>85</v>
      </c>
      <c r="AT3" s="124">
        <f>VLOOKUP(C3,'10'!$B$8:$H$232,6,FALSE)</f>
        <v>10</v>
      </c>
      <c r="AU3" s="122">
        <f>VLOOKUP(C3,'11'!$B$9:$H$521,3,FALSE)</f>
        <v>0.14934027777777778</v>
      </c>
      <c r="AV3" s="123">
        <f>VLOOKUP(C3,'11'!$B$9:$H$521,4,FALSE)</f>
        <v>11</v>
      </c>
      <c r="AW3" s="139">
        <f>VLOOKUP(AV3,Баллы!$A$2:$B$101,2)+AX3/2</f>
        <v>95.5</v>
      </c>
      <c r="AX3" s="124">
        <f>VLOOKUP(C3,'11'!$B$9:$H$521,6,FALSE)</f>
        <v>31</v>
      </c>
    </row>
    <row r="4" spans="1:50" ht="14.4" customHeight="1">
      <c r="A4" s="73">
        <f>IF(D4=0," ",RANK(D4,$D$3:$D$365,0))</f>
        <v>2</v>
      </c>
      <c r="B4" s="246">
        <v>2</v>
      </c>
      <c r="C4" s="180" t="s">
        <v>133</v>
      </c>
      <c r="D4" s="114">
        <f>I4+M4+Q4+U4+Y4+AC4+AG4+AK4+AO4+AW4+AS4</f>
        <v>357.5</v>
      </c>
      <c r="E4" s="115">
        <f>J4+N4+R4+V4+Z4+AD4+AH4+AL4+AP4+AX4+AT4</f>
        <v>77</v>
      </c>
      <c r="F4" s="119">
        <f>COUNTA(H4,L4,P4,T4,X4,AB4,AF4,AJ4,AN4,AV4,AR4)</f>
        <v>4</v>
      </c>
      <c r="G4" s="122">
        <f>VLOOKUP(C4,'1'!$B$46:$H$384,3,FALSE)</f>
        <v>4.4247685185185182E-2</v>
      </c>
      <c r="H4" s="123">
        <f>VLOOKUP(C4,'1'!$B$46:$H$384,4,FALSE)</f>
        <v>26</v>
      </c>
      <c r="I4" s="139">
        <f>VLOOKUP(H4,Баллы!$A$2:$B$101,2)+J4/2</f>
        <v>70</v>
      </c>
      <c r="J4" s="124">
        <f>VLOOKUP(C4,'1'!$B$46:$H$384,6,FALSE)</f>
        <v>10</v>
      </c>
      <c r="K4" s="153"/>
      <c r="L4" s="123"/>
      <c r="M4" s="139"/>
      <c r="N4" s="154"/>
      <c r="O4" s="122">
        <f>VLOOKUP(C4,'3'!$B$7:$H$127,3,FALSE)</f>
        <v>4.0150462962962964E-2</v>
      </c>
      <c r="P4" s="123">
        <f>VLOOKUP(C4,'3'!$B$7:$H$127,4,FALSE)</f>
        <v>9</v>
      </c>
      <c r="Q4" s="139">
        <f>VLOOKUP(P4,Баллы!$A$2:$B$101,2)+R4/2</f>
        <v>88.5</v>
      </c>
      <c r="R4" s="124">
        <f>VLOOKUP(C4,'3'!$B$7:$H$127,6,FALSE)</f>
        <v>11</v>
      </c>
      <c r="S4" s="122"/>
      <c r="T4" s="123"/>
      <c r="U4" s="139"/>
      <c r="V4" s="124"/>
      <c r="W4" s="137">
        <f>VLOOKUP(C4,'5'!$B$50:$H$423,3,FALSE)</f>
        <v>0.13423611111111111</v>
      </c>
      <c r="X4" s="123">
        <f>VLOOKUP(C4,'5'!$B$50:$H$423,4,FALSE)</f>
        <v>11</v>
      </c>
      <c r="Y4" s="139">
        <f>VLOOKUP(X4,Баллы!$A$2:$B$101,2)+Z4/2</f>
        <v>92.5</v>
      </c>
      <c r="Z4" s="124">
        <f>VLOOKUP(C4,'5'!$B$50:$H$423,6,FALSE)</f>
        <v>25</v>
      </c>
      <c r="AA4" s="137"/>
      <c r="AB4" s="123"/>
      <c r="AC4" s="139"/>
      <c r="AD4" s="124"/>
      <c r="AE4" s="137"/>
      <c r="AF4" s="123"/>
      <c r="AG4" s="139"/>
      <c r="AH4" s="124"/>
      <c r="AI4" s="155"/>
      <c r="AJ4" s="123"/>
      <c r="AK4" s="139"/>
      <c r="AL4" s="124"/>
      <c r="AM4" s="155"/>
      <c r="AN4" s="123"/>
      <c r="AO4" s="139"/>
      <c r="AP4" s="124"/>
      <c r="AQ4" s="122"/>
      <c r="AR4" s="123"/>
      <c r="AS4" s="139"/>
      <c r="AT4" s="124"/>
      <c r="AU4" s="122">
        <f>VLOOKUP(C4,'11'!$B$9:$H$521,3,FALSE)</f>
        <v>0.12957175925925926</v>
      </c>
      <c r="AV4" s="123">
        <f>VLOOKUP(C4,'11'!$B$9:$H$521,4,FALSE)</f>
        <v>5</v>
      </c>
      <c r="AW4" s="139">
        <f>VLOOKUP(AV4,Баллы!$A$2:$B$101,2)+AX4/2</f>
        <v>106.5</v>
      </c>
      <c r="AX4" s="124">
        <f>VLOOKUP(C4,'11'!$B$9:$H$521,6,FALSE)</f>
        <v>31</v>
      </c>
    </row>
    <row r="5" spans="1:50" ht="14.4" customHeight="1">
      <c r="A5" s="73">
        <f>IF(D5=0," ",RANK(D5,$D$3:$D$365,0))</f>
        <v>3</v>
      </c>
      <c r="B5" s="246">
        <v>3</v>
      </c>
      <c r="C5" s="108" t="s">
        <v>1146</v>
      </c>
      <c r="D5" s="114">
        <f>I5+M5+Q5+U5+Y5+AC5+AG5+AK5+AO5+AW5+AS5</f>
        <v>304.5</v>
      </c>
      <c r="E5" s="115">
        <f>J5+N5+R5+V5+Z5+AD5+AH5+AL5+AP5+AX5+AT5</f>
        <v>35</v>
      </c>
      <c r="F5" s="119">
        <f>COUNTA(H5,L5,P5,T5,X5,AB5,AF5,AJ5,AN5,AV5,AR5)</f>
        <v>3</v>
      </c>
      <c r="G5" s="122"/>
      <c r="H5" s="123"/>
      <c r="I5" s="139"/>
      <c r="J5" s="124"/>
      <c r="K5" s="153"/>
      <c r="L5" s="123"/>
      <c r="M5" s="139"/>
      <c r="N5" s="154"/>
      <c r="O5" s="122"/>
      <c r="P5" s="123"/>
      <c r="Q5" s="139"/>
      <c r="R5" s="124"/>
      <c r="S5" s="122"/>
      <c r="T5" s="123"/>
      <c r="U5" s="139"/>
      <c r="V5" s="124"/>
      <c r="W5" s="137">
        <f>VLOOKUP(C5,'5'!$B$50:$H$423,3,FALSE)</f>
        <v>3.3993055555555561E-2</v>
      </c>
      <c r="X5" s="123">
        <f>VLOOKUP(C5,'5'!$B$50:$H$423,4,FALSE)</f>
        <v>2</v>
      </c>
      <c r="Y5" s="139">
        <f>VLOOKUP(X5,Баллы!$A$2:$B$101,2)+Z5/2</f>
        <v>102</v>
      </c>
      <c r="Z5" s="124">
        <f>VLOOKUP(C5,'5'!$B$50:$H$423,6,FALSE)</f>
        <v>10</v>
      </c>
      <c r="AA5" s="137">
        <f>VLOOKUP(C5,'6'!$B$8:$H$202,3,FALSE)</f>
        <v>3.8981481481481485E-2</v>
      </c>
      <c r="AB5" s="123">
        <f>VLOOKUP(C5,'6'!$B$8:$H$202,4,FALSE)</f>
        <v>3</v>
      </c>
      <c r="AC5" s="139">
        <f>VLOOKUP(AB5,Баллы!$A$2:$B$101,2)+AD5/2</f>
        <v>100</v>
      </c>
      <c r="AD5" s="124">
        <f>VLOOKUP(C5,'6'!$B$8:$H$202,6,FALSE)</f>
        <v>10</v>
      </c>
      <c r="AE5" s="137"/>
      <c r="AF5" s="123"/>
      <c r="AG5" s="139"/>
      <c r="AH5" s="124"/>
      <c r="AI5" s="155"/>
      <c r="AJ5" s="123"/>
      <c r="AK5" s="139"/>
      <c r="AL5" s="124"/>
      <c r="AM5" s="155"/>
      <c r="AN5" s="123"/>
      <c r="AO5" s="139"/>
      <c r="AP5" s="124"/>
      <c r="AQ5" s="122"/>
      <c r="AR5" s="123"/>
      <c r="AS5" s="139"/>
      <c r="AT5" s="124"/>
      <c r="AU5" s="122">
        <f>VLOOKUP(C5,'11'!$B$9:$H$521,3,FALSE)</f>
        <v>5.3888888888888889E-2</v>
      </c>
      <c r="AV5" s="123">
        <f>VLOOKUP(C5,'11'!$B$9:$H$521,4,FALSE)</f>
        <v>3</v>
      </c>
      <c r="AW5" s="139">
        <f>VLOOKUP(AV5,Баллы!$A$2:$B$101,2)+AX5/2</f>
        <v>102.5</v>
      </c>
      <c r="AX5" s="124">
        <f>VLOOKUP(C5,'11'!$B$9:$H$521,6,FALSE)</f>
        <v>15</v>
      </c>
    </row>
    <row r="6" spans="1:50" ht="14.4" customHeight="1">
      <c r="A6" s="73">
        <f>IF(D6=0," ",RANK(D6,$D$3:$D$365,0))</f>
        <v>4</v>
      </c>
      <c r="B6" s="246">
        <v>4</v>
      </c>
      <c r="C6" s="107" t="s">
        <v>66</v>
      </c>
      <c r="D6" s="114">
        <f>I6+M6+Q6+U6+Y6+AC6+AG6+AK6+AO6+AW6+AS6</f>
        <v>301</v>
      </c>
      <c r="E6" s="115">
        <f>J6+N6+R6+V6+Z6+AD6+AH6+AL6+AP6+AX6+AT6</f>
        <v>52</v>
      </c>
      <c r="F6" s="119">
        <f>COUNTA(H6,L6,P6,T6,X6,AB6,AF6,AJ6,AN6,AV6,AR6)</f>
        <v>4</v>
      </c>
      <c r="G6" s="292"/>
      <c r="H6" s="123"/>
      <c r="I6" s="139"/>
      <c r="J6" s="124"/>
      <c r="K6" s="153"/>
      <c r="L6" s="123"/>
      <c r="M6" s="139"/>
      <c r="N6" s="154"/>
      <c r="O6" s="122"/>
      <c r="P6" s="123"/>
      <c r="Q6" s="139"/>
      <c r="R6" s="124"/>
      <c r="S6" s="122">
        <f>VLOOKUP(C6,'4'!$B$2:$I$1053,3,FALSE)</f>
        <v>1.726851851851852E-2</v>
      </c>
      <c r="T6" s="123">
        <f>VLOOKUP(C6,'4'!$B$2:$I$1053,4,FALSE)</f>
        <v>25</v>
      </c>
      <c r="U6" s="139">
        <f>VLOOKUP(T6,Баллы!$A$2:$B$101,2)+V6/2</f>
        <v>68.5</v>
      </c>
      <c r="V6" s="124">
        <f>VLOOKUP(C6,'4'!$B$2:$I$1053,6,FALSE)</f>
        <v>5</v>
      </c>
      <c r="W6" s="137"/>
      <c r="X6" s="123"/>
      <c r="Y6" s="139"/>
      <c r="Z6" s="124"/>
      <c r="AA6" s="137">
        <f>VLOOKUP(C6,'6'!$B$8:$H$202,3,FALSE)</f>
        <v>4.520833333333333E-2</v>
      </c>
      <c r="AB6" s="123">
        <f>VLOOKUP(C6,'6'!$B$8:$H$202,4,FALSE)</f>
        <v>13</v>
      </c>
      <c r="AC6" s="139">
        <f>VLOOKUP(AB6,Баллы!$A$2:$B$101,2)+AD6/2</f>
        <v>83</v>
      </c>
      <c r="AD6" s="124">
        <f>VLOOKUP(C6,'6'!$B$8:$H$202,6,FALSE)</f>
        <v>10</v>
      </c>
      <c r="AE6" s="137">
        <f>VLOOKUP(C6,'7'!$B$11:$H$105,3,FALSE)</f>
        <v>5.3530092592592594E-2</v>
      </c>
      <c r="AF6" s="123">
        <f>VLOOKUP(C6,'7'!$B$11:$H$105,4,FALSE)</f>
        <v>7</v>
      </c>
      <c r="AG6" s="139">
        <f>VLOOKUP(AF6,Баллы!$A$2:$B$101,2)+AH6/2</f>
        <v>93</v>
      </c>
      <c r="AH6" s="124">
        <f>VLOOKUP(C6,'7'!$B$11:$H$105,6,FALSE)</f>
        <v>12</v>
      </c>
      <c r="AI6" s="155"/>
      <c r="AJ6" s="123"/>
      <c r="AK6" s="139"/>
      <c r="AL6" s="124"/>
      <c r="AM6" s="155">
        <f>VLOOKUP(C6,'9'!$B$2:$H$1187,3,FALSE)</f>
        <v>0.13047453703703704</v>
      </c>
      <c r="AN6" s="123">
        <f>VLOOKUP(C6,'9'!$B$2:$H$1187,4,FALSE)</f>
        <v>47</v>
      </c>
      <c r="AO6" s="139">
        <f>VLOOKUP(AN6,Баллы!$A$2:$B$101,2)+AP6/2</f>
        <v>56.5</v>
      </c>
      <c r="AP6" s="124">
        <f>VLOOKUP(C6,'9'!$B$2:$H$1187,6,FALSE)</f>
        <v>25</v>
      </c>
      <c r="AQ6" s="122"/>
      <c r="AR6" s="123"/>
      <c r="AS6" s="139"/>
      <c r="AT6" s="124"/>
      <c r="AU6" s="122"/>
      <c r="AV6" s="123"/>
      <c r="AW6" s="139"/>
      <c r="AX6" s="124"/>
    </row>
    <row r="7" spans="1:50" ht="14.4" customHeight="1">
      <c r="A7" s="73">
        <f>IF(D7=0," ",RANK(D7,$D$3:$D$365,0))</f>
        <v>5</v>
      </c>
      <c r="B7" s="246">
        <v>5</v>
      </c>
      <c r="C7" s="180" t="s">
        <v>169</v>
      </c>
      <c r="D7" s="114">
        <f>I7+M7+Q7+U7+Y7+AC7+AG7+AK7+AO7+AW7+AS7</f>
        <v>294</v>
      </c>
      <c r="E7" s="115">
        <f>J7+N7+R7+V7+Z7+AD7+AH7+AL7+AP7+AX7+AT7</f>
        <v>112</v>
      </c>
      <c r="F7" s="119">
        <f>COUNTA(H7,L7,P7,T7,X7,AB7,AF7,AJ7,AN7,AV7,AR7)</f>
        <v>3</v>
      </c>
      <c r="G7" s="122"/>
      <c r="H7" s="123"/>
      <c r="I7" s="139"/>
      <c r="J7" s="124"/>
      <c r="K7" s="153">
        <f>VLOOKUP(C7,'2'!$B$101:$H$575,3,FALSE)</f>
        <v>0.16376157407407407</v>
      </c>
      <c r="L7" s="123">
        <f>VLOOKUP(C7,'2'!$B$101:$H$575,4,FALSE)</f>
        <v>12</v>
      </c>
      <c r="M7" s="139">
        <f>VLOOKUP(L7,Баллы!$A$2:$B$101,2)+N7/2</f>
        <v>94</v>
      </c>
      <c r="N7" s="154">
        <f>VLOOKUP(C7,'2'!$B$101:$H$575,6,FALSE)</f>
        <v>30</v>
      </c>
      <c r="O7" s="122"/>
      <c r="P7" s="123"/>
      <c r="Q7" s="139"/>
      <c r="R7" s="124"/>
      <c r="S7" s="122"/>
      <c r="T7" s="123"/>
      <c r="U7" s="139"/>
      <c r="V7" s="124"/>
      <c r="W7" s="137">
        <f>VLOOKUP(C7,'5'!$B$50:$H$423,3,FALSE)</f>
        <v>0.38416666666666671</v>
      </c>
      <c r="X7" s="123">
        <f>VLOOKUP(C7,'5'!$B$50:$H$423,4,FALSE)</f>
        <v>8</v>
      </c>
      <c r="Y7" s="139">
        <f>VLOOKUP(X7,Баллы!$A$2:$B$101,2)+Z7/2</f>
        <v>110.5</v>
      </c>
      <c r="Z7" s="124">
        <f>VLOOKUP(C7,'5'!$B$50:$H$423,6,FALSE)</f>
        <v>51</v>
      </c>
      <c r="AA7" s="137"/>
      <c r="AB7" s="123"/>
      <c r="AC7" s="139"/>
      <c r="AD7" s="124"/>
      <c r="AE7" s="137"/>
      <c r="AF7" s="123"/>
      <c r="AG7" s="139"/>
      <c r="AH7" s="124"/>
      <c r="AI7" s="155"/>
      <c r="AJ7" s="123"/>
      <c r="AK7" s="139"/>
      <c r="AL7" s="124"/>
      <c r="AM7" s="155"/>
      <c r="AN7" s="123"/>
      <c r="AO7" s="139"/>
      <c r="AP7" s="124"/>
      <c r="AQ7" s="122"/>
      <c r="AR7" s="123"/>
      <c r="AS7" s="139"/>
      <c r="AT7" s="124"/>
      <c r="AU7" s="122">
        <f>VLOOKUP(C7,'11'!$B$9:$H$521,3,FALSE)</f>
        <v>0.17304398148148148</v>
      </c>
      <c r="AV7" s="123">
        <f>VLOOKUP(C7,'11'!$B$9:$H$521,4,FALSE)</f>
        <v>17</v>
      </c>
      <c r="AW7" s="139">
        <f>VLOOKUP(AV7,Баллы!$A$2:$B$101,2)+AX7/2</f>
        <v>89.5</v>
      </c>
      <c r="AX7" s="124">
        <f>VLOOKUP(C7,'11'!$B$9:$H$521,6,FALSE)</f>
        <v>31</v>
      </c>
    </row>
    <row r="8" spans="1:50" ht="14.4" customHeight="1">
      <c r="A8" s="73">
        <f>IF(D8=0," ",RANK(D8,$D$3:$D$365,0))</f>
        <v>6</v>
      </c>
      <c r="B8" s="246">
        <v>6</v>
      </c>
      <c r="C8" s="108" t="s">
        <v>1218</v>
      </c>
      <c r="D8" s="114">
        <f>I8+M8+Q8+U8+Y8+AC8+AG8+AK8+AO8+AW8+AS8</f>
        <v>284</v>
      </c>
      <c r="E8" s="115">
        <f>J8+N8+R8+V8+Z8+AD8+AH8+AL8+AP8+AX8+AT8</f>
        <v>76</v>
      </c>
      <c r="F8" s="119">
        <f>COUNTA(H8,L8,P8,T8,X8,AB8,AF8,AJ8,AN8,AV8,AR8)</f>
        <v>3</v>
      </c>
      <c r="G8" s="122"/>
      <c r="H8" s="123"/>
      <c r="I8" s="139"/>
      <c r="J8" s="124"/>
      <c r="K8" s="153"/>
      <c r="L8" s="123"/>
      <c r="M8" s="139"/>
      <c r="N8" s="154"/>
      <c r="O8" s="122"/>
      <c r="P8" s="123"/>
      <c r="Q8" s="139"/>
      <c r="R8" s="124"/>
      <c r="S8" s="122"/>
      <c r="T8" s="123"/>
      <c r="U8" s="139"/>
      <c r="V8" s="124"/>
      <c r="W8" s="137">
        <f>VLOOKUP(C8,'5'!$B$50:$H$423,3,FALSE)</f>
        <v>0.14366898148148147</v>
      </c>
      <c r="X8" s="123">
        <f>VLOOKUP(C8,'5'!$B$50:$H$423,4,FALSE)</f>
        <v>16</v>
      </c>
      <c r="Y8" s="139">
        <f>VLOOKUP(X8,Баллы!$A$2:$B$101,2)+Z8/2</f>
        <v>87.5</v>
      </c>
      <c r="Z8" s="124">
        <f>VLOOKUP(C8,'5'!$B$50:$H$423,6,FALSE)</f>
        <v>25</v>
      </c>
      <c r="AA8" s="137">
        <f>VLOOKUP(C8,'6'!$B$8:$H$202,3,FALSE)</f>
        <v>9.07175925925926E-2</v>
      </c>
      <c r="AB8" s="123">
        <f>VLOOKUP(C8,'6'!$B$8:$H$202,4,FALSE)</f>
        <v>4</v>
      </c>
      <c r="AC8" s="139">
        <f>VLOOKUP(AB8,Баллы!$A$2:$B$101,2)+AD8/2</f>
        <v>103</v>
      </c>
      <c r="AD8" s="124">
        <f>VLOOKUP(C8,'6'!$B$8:$H$202,6,FALSE)</f>
        <v>20</v>
      </c>
      <c r="AE8" s="137"/>
      <c r="AF8" s="123"/>
      <c r="AG8" s="139"/>
      <c r="AH8" s="124"/>
      <c r="AI8" s="155"/>
      <c r="AJ8" s="123"/>
      <c r="AK8" s="139"/>
      <c r="AL8" s="124"/>
      <c r="AM8" s="155"/>
      <c r="AN8" s="123"/>
      <c r="AO8" s="139"/>
      <c r="AP8" s="124"/>
      <c r="AQ8" s="122"/>
      <c r="AR8" s="123"/>
      <c r="AS8" s="139"/>
      <c r="AT8" s="124"/>
      <c r="AU8" s="122">
        <f>VLOOKUP(C8,'11'!$B$9:$H$521,3,FALSE)</f>
        <v>0.15131944444444445</v>
      </c>
      <c r="AV8" s="123">
        <f>VLOOKUP(C8,'11'!$B$9:$H$521,4,FALSE)</f>
        <v>13</v>
      </c>
      <c r="AW8" s="139">
        <f>VLOOKUP(AV8,Баллы!$A$2:$B$101,2)+AX8/2</f>
        <v>93.5</v>
      </c>
      <c r="AX8" s="124">
        <f>VLOOKUP(C8,'11'!$B$9:$H$521,6,FALSE)</f>
        <v>31</v>
      </c>
    </row>
    <row r="9" spans="1:50" ht="14.4" customHeight="1">
      <c r="A9" s="73">
        <f>IF(D9=0," ",RANK(D9,$D$3:$D$365,0))</f>
        <v>7</v>
      </c>
      <c r="B9" s="246">
        <v>7</v>
      </c>
      <c r="C9" s="108" t="s">
        <v>1219</v>
      </c>
      <c r="D9" s="114">
        <f>I9+M9+Q9+U9+Y9+AC9+AG9+AK9+AO9+AW9+AS9</f>
        <v>276</v>
      </c>
      <c r="E9" s="115">
        <f>J9+N9+R9+V9+Z9+AD9+AH9+AL9+AP9+AX9+AT9</f>
        <v>60</v>
      </c>
      <c r="F9" s="119">
        <f>COUNTA(H9,L9,P9,T9,X9,AB9,AF9,AJ9,AN9,AV9,AR9)</f>
        <v>3</v>
      </c>
      <c r="G9" s="122"/>
      <c r="H9" s="123"/>
      <c r="I9" s="139"/>
      <c r="J9" s="124"/>
      <c r="K9" s="153"/>
      <c r="L9" s="123"/>
      <c r="M9" s="139"/>
      <c r="N9" s="154"/>
      <c r="O9" s="122"/>
      <c r="P9" s="123"/>
      <c r="Q9" s="139"/>
      <c r="R9" s="124"/>
      <c r="S9" s="122"/>
      <c r="T9" s="123"/>
      <c r="U9" s="139"/>
      <c r="V9" s="124"/>
      <c r="W9" s="137">
        <f>VLOOKUP(C9,'5'!$B$50:$H$423,3,FALSE)</f>
        <v>0.14366898148148147</v>
      </c>
      <c r="X9" s="123">
        <f>VLOOKUP(C9,'5'!$B$50:$H$423,4,FALSE)</f>
        <v>16</v>
      </c>
      <c r="Y9" s="139">
        <f>VLOOKUP(X9,Баллы!$A$2:$B$101,2)+Z9/2</f>
        <v>87.5</v>
      </c>
      <c r="Z9" s="124">
        <f>VLOOKUP(C9,'5'!$B$50:$H$423,6,FALSE)</f>
        <v>25</v>
      </c>
      <c r="AA9" s="137">
        <f>VLOOKUP(C9,'6'!$B$8:$H$202,3,FALSE)</f>
        <v>9.07175925925926E-2</v>
      </c>
      <c r="AB9" s="123">
        <f>VLOOKUP(C9,'6'!$B$8:$H$202,4,FALSE)</f>
        <v>4</v>
      </c>
      <c r="AC9" s="139">
        <f>VLOOKUP(AB9,Баллы!$A$2:$B$101,2)+AD9/2</f>
        <v>103</v>
      </c>
      <c r="AD9" s="124">
        <f>VLOOKUP(C9,'6'!$B$8:$H$202,6,FALSE)</f>
        <v>20</v>
      </c>
      <c r="AE9" s="137"/>
      <c r="AF9" s="123"/>
      <c r="AG9" s="139"/>
      <c r="AH9" s="124"/>
      <c r="AI9" s="155"/>
      <c r="AJ9" s="123"/>
      <c r="AK9" s="139"/>
      <c r="AL9" s="124"/>
      <c r="AM9" s="155"/>
      <c r="AN9" s="123"/>
      <c r="AO9" s="139"/>
      <c r="AP9" s="124"/>
      <c r="AQ9" s="122"/>
      <c r="AR9" s="123"/>
      <c r="AS9" s="139"/>
      <c r="AT9" s="124"/>
      <c r="AU9" s="122">
        <f>VLOOKUP(C9,'11'!$B$9:$H$521,3,FALSE)</f>
        <v>6.1828703703703705E-2</v>
      </c>
      <c r="AV9" s="123">
        <f>VLOOKUP(C9,'11'!$B$9:$H$521,4,FALSE)</f>
        <v>13</v>
      </c>
      <c r="AW9" s="139">
        <f>VLOOKUP(AV9,Баллы!$A$2:$B$101,2)+AX9/2</f>
        <v>85.5</v>
      </c>
      <c r="AX9" s="124">
        <f>VLOOKUP(C9,'11'!$B$9:$H$521,6,FALSE)</f>
        <v>15</v>
      </c>
    </row>
    <row r="10" spans="1:50" ht="14.4" customHeight="1">
      <c r="A10" s="73">
        <f>IF(D10=0," ",RANK(D10,$D$3:$D$365,0))</f>
        <v>8</v>
      </c>
      <c r="B10" s="246">
        <v>8</v>
      </c>
      <c r="C10" s="180" t="s">
        <v>384</v>
      </c>
      <c r="D10" s="114">
        <f>I10+M10+Q10+U10+Y10+AC10+AG10+AK10+AO10+AW10+AS10</f>
        <v>266</v>
      </c>
      <c r="E10" s="115">
        <f>J10+N10+R10+V10+Z10+AD10+AH10+AL10+AP10+AX10+AT10</f>
        <v>36</v>
      </c>
      <c r="F10" s="119">
        <f>COUNTA(H10,L10,P10,T10,X10,AB10,AF10,AJ10,AN10,AV10,AR10)</f>
        <v>3</v>
      </c>
      <c r="G10" s="122"/>
      <c r="H10" s="123"/>
      <c r="I10" s="139"/>
      <c r="J10" s="124"/>
      <c r="K10" s="153">
        <f>VLOOKUP(C10,'2'!$B$101:$H$575,3,FALSE)</f>
        <v>5.935185185185185E-2</v>
      </c>
      <c r="L10" s="123">
        <f>VLOOKUP(C10,'2'!$B$101:$H$575,4,FALSE)</f>
        <v>19</v>
      </c>
      <c r="M10" s="139">
        <f>VLOOKUP(L10,Баллы!$A$2:$B$101,2)+N10/2</f>
        <v>79.5</v>
      </c>
      <c r="N10" s="154">
        <f>VLOOKUP(C10,'2'!$B$101:$H$575,6,FALSE)</f>
        <v>15</v>
      </c>
      <c r="O10" s="122">
        <f>VLOOKUP(C10,'3'!$B$7:$H$127,3,FALSE)</f>
        <v>3.90625E-2</v>
      </c>
      <c r="P10" s="123">
        <f>VLOOKUP(C10,'3'!$B$7:$H$127,4,FALSE)</f>
        <v>7</v>
      </c>
      <c r="Q10" s="139">
        <f>VLOOKUP(P10,Баллы!$A$2:$B$101,2)+R10/2</f>
        <v>92.5</v>
      </c>
      <c r="R10" s="124">
        <f>VLOOKUP(C10,'3'!$B$7:$H$127,6,FALSE)</f>
        <v>11</v>
      </c>
      <c r="S10" s="122"/>
      <c r="T10" s="123"/>
      <c r="U10" s="139"/>
      <c r="V10" s="124"/>
      <c r="W10" s="137"/>
      <c r="X10" s="123"/>
      <c r="Y10" s="139"/>
      <c r="Z10" s="124"/>
      <c r="AA10" s="137"/>
      <c r="AB10" s="123"/>
      <c r="AC10" s="139"/>
      <c r="AD10" s="124"/>
      <c r="AE10" s="137"/>
      <c r="AF10" s="123"/>
      <c r="AG10" s="139"/>
      <c r="AH10" s="124"/>
      <c r="AI10" s="155"/>
      <c r="AJ10" s="123"/>
      <c r="AK10" s="139"/>
      <c r="AL10" s="124"/>
      <c r="AM10" s="155"/>
      <c r="AN10" s="123"/>
      <c r="AO10" s="139"/>
      <c r="AP10" s="124"/>
      <c r="AQ10" s="122">
        <f>VLOOKUP(C10,'10'!$B$8:$H$232,3,FALSE)</f>
        <v>4.2430555555555555E-2</v>
      </c>
      <c r="AR10" s="123">
        <f>VLOOKUP(C10,'10'!$B$8:$H$232,4,FALSE)</f>
        <v>6</v>
      </c>
      <c r="AS10" s="139">
        <f>VLOOKUP(AR10,Баллы!$A$2:$B$101,2)+AT10/2</f>
        <v>94</v>
      </c>
      <c r="AT10" s="124">
        <f>VLOOKUP(C10,'10'!$B$8:$H$232,6,FALSE)</f>
        <v>10</v>
      </c>
      <c r="AU10" s="122"/>
      <c r="AV10" s="123"/>
      <c r="AW10" s="139"/>
      <c r="AX10" s="124"/>
    </row>
    <row r="11" spans="1:50" ht="14.4" customHeight="1">
      <c r="A11" s="73">
        <f>IF(D11=0," ",RANK(D11,$D$3:$D$365,0))</f>
        <v>9</v>
      </c>
      <c r="B11" s="246">
        <v>9</v>
      </c>
      <c r="C11" s="182" t="s">
        <v>494</v>
      </c>
      <c r="D11" s="114">
        <f>I11+M11+Q11+U11+Y11+AC11+AG11+AK11+AO11+AW11+AS11</f>
        <v>250.5</v>
      </c>
      <c r="E11" s="115">
        <f>J11+N11+R11+V11+Z11+AD11+AH11+AL11+AP11+AX11+AT11</f>
        <v>31</v>
      </c>
      <c r="F11" s="119">
        <f>COUNTA(H11,L11,P11,T11,X11,AB11,AF11,AJ11,AN11,AV11,AR11)</f>
        <v>3</v>
      </c>
      <c r="G11" s="122"/>
      <c r="H11" s="123"/>
      <c r="I11" s="139"/>
      <c r="J11" s="124"/>
      <c r="K11" s="153"/>
      <c r="L11" s="123"/>
      <c r="M11" s="139"/>
      <c r="N11" s="154"/>
      <c r="O11" s="122">
        <f>VLOOKUP(C11,'3'!$B$7:$H$127,3,FALSE)</f>
        <v>3.7557870370370373E-2</v>
      </c>
      <c r="P11" s="123">
        <f>VLOOKUP(C11,'3'!$B$7:$H$127,4,FALSE)</f>
        <v>5</v>
      </c>
      <c r="Q11" s="139">
        <f>VLOOKUP(P11,Баллы!$A$2:$B$101,2)+R11/2</f>
        <v>96.5</v>
      </c>
      <c r="R11" s="124">
        <f>VLOOKUP(C11,'3'!$B$7:$H$127,6,FALSE)</f>
        <v>11</v>
      </c>
      <c r="S11" s="122"/>
      <c r="T11" s="123"/>
      <c r="U11" s="139"/>
      <c r="V11" s="124"/>
      <c r="W11" s="137">
        <f>VLOOKUP(C11,'5'!$B$50:$H$423,3,FALSE)</f>
        <v>4.1736111111111113E-2</v>
      </c>
      <c r="X11" s="123">
        <f>VLOOKUP(C11,'5'!$B$50:$H$423,4,FALSE)</f>
        <v>15</v>
      </c>
      <c r="Y11" s="139">
        <f>VLOOKUP(X11,Баллы!$A$2:$B$101,2)+Z11/2</f>
        <v>81</v>
      </c>
      <c r="Z11" s="124">
        <f>VLOOKUP(C11,'5'!$B$50:$H$423,6,FALSE)</f>
        <v>10</v>
      </c>
      <c r="AA11" s="137">
        <f>VLOOKUP(C11,'6'!$B$8:$H$202,3,FALSE)</f>
        <v>5.2488425925925924E-2</v>
      </c>
      <c r="AB11" s="123">
        <f>VLOOKUP(C11,'6'!$B$8:$H$202,4,FALSE)</f>
        <v>23</v>
      </c>
      <c r="AC11" s="139">
        <f>VLOOKUP(AB11,Баллы!$A$2:$B$101,2)+AD11/2</f>
        <v>73</v>
      </c>
      <c r="AD11" s="124">
        <f>VLOOKUP(C11,'6'!$B$8:$H$202,6,FALSE)</f>
        <v>10</v>
      </c>
      <c r="AE11" s="137"/>
      <c r="AF11" s="123"/>
      <c r="AG11" s="139"/>
      <c r="AH11" s="124"/>
      <c r="AI11" s="155"/>
      <c r="AJ11" s="123"/>
      <c r="AK11" s="139"/>
      <c r="AL11" s="124"/>
      <c r="AM11" s="155"/>
      <c r="AN11" s="123"/>
      <c r="AO11" s="139"/>
      <c r="AP11" s="124"/>
      <c r="AQ11" s="122"/>
      <c r="AR11" s="123"/>
      <c r="AS11" s="139"/>
      <c r="AT11" s="124"/>
      <c r="AU11" s="122"/>
      <c r="AV11" s="123"/>
      <c r="AW11" s="139"/>
      <c r="AX11" s="124"/>
    </row>
    <row r="12" spans="1:50" ht="14.4" customHeight="1">
      <c r="A12" s="73">
        <f>IF(D12=0," ",RANK(D12,$D$3:$D$365,0))</f>
        <v>10</v>
      </c>
      <c r="B12" s="246">
        <v>10</v>
      </c>
      <c r="C12" s="180" t="s">
        <v>413</v>
      </c>
      <c r="D12" s="114">
        <f>I12+M12+Q12+U12+Y12+AC12+AG12+AK12+AO12+AW12+AS12</f>
        <v>235</v>
      </c>
      <c r="E12" s="115">
        <f>J12+N12+R12+V12+Z12+AD12+AH12+AL12+AP12+AX12+AT12</f>
        <v>92</v>
      </c>
      <c r="F12" s="119">
        <f>COUNTA(H12,L12,P12,T12,X12,AB12,AF12,AJ12,AN12,AV12,AR12)</f>
        <v>2</v>
      </c>
      <c r="G12" s="122"/>
      <c r="H12" s="123"/>
      <c r="I12" s="139"/>
      <c r="J12" s="124"/>
      <c r="K12" s="153">
        <f>VLOOKUP(C12,'2'!$B$101:$H$575,3,FALSE)</f>
        <v>0.13278935185185184</v>
      </c>
      <c r="L12" s="123">
        <f>VLOOKUP(C12,'2'!$B$101:$H$575,4,FALSE)</f>
        <v>6</v>
      </c>
      <c r="M12" s="139">
        <f>VLOOKUP(L12,Баллы!$A$2:$B$101,2)+N12/2</f>
        <v>104</v>
      </c>
      <c r="N12" s="154">
        <f>VLOOKUP(C12,'2'!$B$101:$H$575,6,FALSE)</f>
        <v>30</v>
      </c>
      <c r="O12" s="122"/>
      <c r="P12" s="123"/>
      <c r="Q12" s="139"/>
      <c r="R12" s="124"/>
      <c r="S12" s="122"/>
      <c r="T12" s="123"/>
      <c r="U12" s="139"/>
      <c r="V12" s="124"/>
      <c r="W12" s="137">
        <f>VLOOKUP(C12,'5'!$B$50:$H$423,3,FALSE)</f>
        <v>0.38677083333333334</v>
      </c>
      <c r="X12" s="123">
        <f>VLOOKUP(C12,'5'!$B$50:$H$423,4,FALSE)</f>
        <v>1</v>
      </c>
      <c r="Y12" s="139">
        <f>VLOOKUP(X12,Баллы!$A$2:$B$101,2)+Z12/2</f>
        <v>131</v>
      </c>
      <c r="Z12" s="124">
        <f>VLOOKUP(C12,'5'!$B$50:$H$423,6,FALSE)</f>
        <v>62</v>
      </c>
      <c r="AA12" s="137"/>
      <c r="AB12" s="123"/>
      <c r="AC12" s="139"/>
      <c r="AD12" s="124"/>
      <c r="AE12" s="137"/>
      <c r="AF12" s="123"/>
      <c r="AG12" s="139"/>
      <c r="AH12" s="124"/>
      <c r="AI12" s="155"/>
      <c r="AJ12" s="123"/>
      <c r="AK12" s="139"/>
      <c r="AL12" s="124"/>
      <c r="AM12" s="155"/>
      <c r="AN12" s="123"/>
      <c r="AO12" s="139"/>
      <c r="AP12" s="124"/>
      <c r="AQ12" s="122"/>
      <c r="AR12" s="123"/>
      <c r="AS12" s="139"/>
      <c r="AT12" s="124"/>
      <c r="AU12" s="122"/>
      <c r="AV12" s="123"/>
      <c r="AW12" s="139"/>
      <c r="AX12" s="124"/>
    </row>
    <row r="13" spans="1:50" ht="14.4" customHeight="1">
      <c r="A13" s="73">
        <f>IF(D13=0," ",RANK(D13,$D$3:$D$365,0))</f>
        <v>11</v>
      </c>
      <c r="B13" s="246">
        <v>11</v>
      </c>
      <c r="C13" s="180" t="s">
        <v>818</v>
      </c>
      <c r="D13" s="114">
        <f>I13+M13+Q13+U13+Y13+AC13+AG13+AK13+AO13+AW13+AS13</f>
        <v>230</v>
      </c>
      <c r="E13" s="115">
        <f>J13+N13+R13+V13+Z13+AD13+AH13+AL13+AP13+AX13+AT13</f>
        <v>18</v>
      </c>
      <c r="F13" s="119">
        <f>COUNTA(H13,L13,P13,T13,X13,AB13,AF13,AJ13,AN13,AV13,AR13)</f>
        <v>3</v>
      </c>
      <c r="G13" s="122"/>
      <c r="H13" s="123"/>
      <c r="I13" s="139"/>
      <c r="J13" s="124"/>
      <c r="K13" s="153">
        <f>VLOOKUP(C13,'2'!$B$101:$H$575,3,FALSE)</f>
        <v>2.210648148148148E-2</v>
      </c>
      <c r="L13" s="123">
        <f>VLOOKUP(C13,'2'!$B$101:$H$575,4,FALSE)</f>
        <v>15</v>
      </c>
      <c r="M13" s="139">
        <f>VLOOKUP(L13,Баллы!$A$2:$B$101,2)+N13/2</f>
        <v>78.5</v>
      </c>
      <c r="N13" s="154">
        <f>VLOOKUP(C13,'2'!$B$101:$H$575,6,FALSE)</f>
        <v>5</v>
      </c>
      <c r="O13" s="122"/>
      <c r="P13" s="123"/>
      <c r="Q13" s="139"/>
      <c r="R13" s="124"/>
      <c r="S13" s="122"/>
      <c r="T13" s="123"/>
      <c r="U13" s="139"/>
      <c r="V13" s="124"/>
      <c r="W13" s="137"/>
      <c r="X13" s="123"/>
      <c r="Y13" s="139"/>
      <c r="Z13" s="124"/>
      <c r="AA13" s="137"/>
      <c r="AB13" s="123"/>
      <c r="AC13" s="139"/>
      <c r="AD13" s="124"/>
      <c r="AE13" s="137"/>
      <c r="AF13" s="123"/>
      <c r="AG13" s="139"/>
      <c r="AH13" s="124"/>
      <c r="AI13" s="155">
        <f>VLOOKUP(C13,'8'!$B$6:$H$193,3,FALSE)</f>
        <v>2.1550925925925925E-2</v>
      </c>
      <c r="AJ13" s="123">
        <f>VLOOKUP(C13,'8'!$B$6:$H$193,4,FALSE)</f>
        <v>6</v>
      </c>
      <c r="AK13" s="139">
        <f>VLOOKUP(AJ13,Баллы!$A$2:$B$101,2)+AL13/2</f>
        <v>91.5</v>
      </c>
      <c r="AL13" s="124">
        <f>VLOOKUP(C13,'8'!$B$6:$H$193,6,FALSE)</f>
        <v>5</v>
      </c>
      <c r="AM13" s="155"/>
      <c r="AN13" s="123"/>
      <c r="AO13" s="139"/>
      <c r="AP13" s="124"/>
      <c r="AQ13" s="122"/>
      <c r="AR13" s="123"/>
      <c r="AS13" s="139"/>
      <c r="AT13" s="124"/>
      <c r="AU13" s="122">
        <f>VLOOKUP(C13,'11'!$B$9:$H$521,3,FALSE)</f>
        <v>3.8321759259259257E-2</v>
      </c>
      <c r="AV13" s="123">
        <f>VLOOKUP(C13,'11'!$B$9:$H$521,4,FALSE)</f>
        <v>35</v>
      </c>
      <c r="AW13" s="139">
        <f>VLOOKUP(AV13,Баллы!$A$2:$B$101,2)+AX13/2</f>
        <v>60</v>
      </c>
      <c r="AX13" s="124">
        <f>VLOOKUP(C13,'11'!$B$9:$H$521,6,FALSE)</f>
        <v>8</v>
      </c>
    </row>
    <row r="14" spans="1:50" ht="14.4" customHeight="1">
      <c r="A14" s="73">
        <f>IF(D14=0," ",RANK(D14,$D$3:$D$365,0))</f>
        <v>12</v>
      </c>
      <c r="B14" s="246">
        <v>12</v>
      </c>
      <c r="C14" s="180" t="s">
        <v>403</v>
      </c>
      <c r="D14" s="114">
        <f>I14+M14+Q14+U14+Y14+AC14+AG14+AK14+AO14+AW14+AS14</f>
        <v>211.5</v>
      </c>
      <c r="E14" s="115">
        <f>J14+N14+R14+V14+Z14+AD14+AH14+AL14+AP14+AX14+AT14</f>
        <v>35</v>
      </c>
      <c r="F14" s="119">
        <f>COUNTA(H14,L14,P14,T14,X14,AB14,AF14,AJ14,AN14,AV14,AR14)</f>
        <v>3</v>
      </c>
      <c r="G14" s="122">
        <f>VLOOKUP(C14,'1'!$B$46:$H$384,3,FALSE)</f>
        <v>4.5416666666666668E-2</v>
      </c>
      <c r="H14" s="123">
        <f>VLOOKUP(C14,'1'!$B$46:$H$384,4,FALSE)</f>
        <v>36</v>
      </c>
      <c r="I14" s="139">
        <f>VLOOKUP(H14,Баллы!$A$2:$B$101,2)+J14/2</f>
        <v>60</v>
      </c>
      <c r="J14" s="124">
        <f>VLOOKUP(C14,'1'!$B$46:$H$384,6,FALSE)</f>
        <v>10</v>
      </c>
      <c r="K14" s="153">
        <f>VLOOKUP(C14,'2'!$B$101:$H$575,3,FALSE)</f>
        <v>6.2847222222222221E-2</v>
      </c>
      <c r="L14" s="123">
        <f>VLOOKUP(C14,'2'!$B$101:$H$575,4,FALSE)</f>
        <v>29</v>
      </c>
      <c r="M14" s="139">
        <f>VLOOKUP(L14,Баллы!$A$2:$B$101,2)+N14/2</f>
        <v>69.5</v>
      </c>
      <c r="N14" s="154">
        <f>VLOOKUP(C14,'2'!$B$101:$H$575,6,FALSE)</f>
        <v>15</v>
      </c>
      <c r="O14" s="122"/>
      <c r="P14" s="123"/>
      <c r="Q14" s="139"/>
      <c r="R14" s="124"/>
      <c r="S14" s="122"/>
      <c r="T14" s="123"/>
      <c r="U14" s="139"/>
      <c r="V14" s="124"/>
      <c r="W14" s="137"/>
      <c r="X14" s="123"/>
      <c r="Y14" s="139"/>
      <c r="Z14" s="124"/>
      <c r="AA14" s="137"/>
      <c r="AB14" s="123"/>
      <c r="AC14" s="139"/>
      <c r="AD14" s="124"/>
      <c r="AE14" s="137"/>
      <c r="AF14" s="123"/>
      <c r="AG14" s="139"/>
      <c r="AH14" s="124"/>
      <c r="AI14" s="155"/>
      <c r="AJ14" s="123"/>
      <c r="AK14" s="139"/>
      <c r="AL14" s="124"/>
      <c r="AM14" s="155"/>
      <c r="AN14" s="123"/>
      <c r="AO14" s="139"/>
      <c r="AP14" s="124"/>
      <c r="AQ14" s="122">
        <f>VLOOKUP(C14,'10'!$B$8:$H$232,3,FALSE)</f>
        <v>4.583333333333333E-2</v>
      </c>
      <c r="AR14" s="123">
        <f>VLOOKUP(C14,'10'!$B$8:$H$232,4,FALSE)</f>
        <v>14</v>
      </c>
      <c r="AS14" s="139">
        <f>VLOOKUP(AR14,Баллы!$A$2:$B$101,2)+AT14/2</f>
        <v>82</v>
      </c>
      <c r="AT14" s="124">
        <f>VLOOKUP(C14,'10'!$B$8:$H$232,6,FALSE)</f>
        <v>10</v>
      </c>
      <c r="AU14" s="122"/>
      <c r="AV14" s="123"/>
      <c r="AW14" s="139"/>
      <c r="AX14" s="124"/>
    </row>
    <row r="15" spans="1:50" ht="14.4" customHeight="1">
      <c r="A15" s="73">
        <f>IF(D15=0," ",RANK(D15,$D$3:$D$365,0))</f>
        <v>13</v>
      </c>
      <c r="B15" s="246">
        <v>13</v>
      </c>
      <c r="C15" s="180" t="s">
        <v>152</v>
      </c>
      <c r="D15" s="114">
        <f>I15+M15+Q15+U15+Y15+AC15+AG15+AK15+AO15+AW15+AS15</f>
        <v>208.5</v>
      </c>
      <c r="E15" s="115">
        <f>J15+N15+R15+V15+Z15+AD15+AH15+AL15+AP15+AX15+AT15</f>
        <v>77</v>
      </c>
      <c r="F15" s="119">
        <f>COUNTA(H15,L15,P15,T15,X15,AB15,AF15,AJ15,AN15,AV15,AR15)</f>
        <v>2</v>
      </c>
      <c r="G15" s="122"/>
      <c r="H15" s="123"/>
      <c r="I15" s="139"/>
      <c r="J15" s="124"/>
      <c r="K15" s="153">
        <f>VLOOKUP(C15,'2'!$B$101:$H$575,3,FALSE)</f>
        <v>5.8171296296296297E-2</v>
      </c>
      <c r="L15" s="123">
        <f>VLOOKUP(C15,'2'!$B$101:$H$575,4,FALSE)</f>
        <v>18</v>
      </c>
      <c r="M15" s="139">
        <f>VLOOKUP(L15,Баллы!$A$2:$B$101,2)+N15/2</f>
        <v>80.5</v>
      </c>
      <c r="N15" s="154">
        <f>VLOOKUP(C15,'2'!$B$101:$H$575,6,FALSE)</f>
        <v>15</v>
      </c>
      <c r="O15" s="122"/>
      <c r="P15" s="123"/>
      <c r="Q15" s="139"/>
      <c r="R15" s="124"/>
      <c r="S15" s="122"/>
      <c r="T15" s="123"/>
      <c r="U15" s="139"/>
      <c r="V15" s="124"/>
      <c r="W15" s="137">
        <f>VLOOKUP(C15,'5'!$B$50:$H$423,3,FALSE)</f>
        <v>0.41662037037037036</v>
      </c>
      <c r="X15" s="123">
        <f>VLOOKUP(C15,'5'!$B$50:$H$423,4,FALSE)</f>
        <v>2</v>
      </c>
      <c r="Y15" s="139">
        <f>VLOOKUP(X15,Баллы!$A$2:$B$101,2)+Z15/2</f>
        <v>128</v>
      </c>
      <c r="Z15" s="124">
        <f>VLOOKUP(C15,'5'!$B$50:$H$423,6,FALSE)</f>
        <v>62</v>
      </c>
      <c r="AA15" s="137"/>
      <c r="AB15" s="123"/>
      <c r="AC15" s="139"/>
      <c r="AD15" s="124"/>
      <c r="AE15" s="137"/>
      <c r="AF15" s="123"/>
      <c r="AG15" s="139"/>
      <c r="AH15" s="124"/>
      <c r="AI15" s="155"/>
      <c r="AJ15" s="123"/>
      <c r="AK15" s="139"/>
      <c r="AL15" s="124"/>
      <c r="AM15" s="155"/>
      <c r="AN15" s="123"/>
      <c r="AO15" s="139"/>
      <c r="AP15" s="124"/>
      <c r="AQ15" s="122"/>
      <c r="AR15" s="123"/>
      <c r="AS15" s="139"/>
      <c r="AT15" s="124"/>
      <c r="AU15" s="122"/>
      <c r="AV15" s="123"/>
      <c r="AW15" s="139"/>
      <c r="AX15" s="124"/>
    </row>
    <row r="16" spans="1:50" ht="14.4" customHeight="1">
      <c r="A16" s="73">
        <f>IF(D16=0," ",RANK(D16,$D$3:$D$365,0))</f>
        <v>14</v>
      </c>
      <c r="B16" s="246">
        <v>14</v>
      </c>
      <c r="C16" s="180" t="s">
        <v>632</v>
      </c>
      <c r="D16" s="114">
        <f>I16+M16+Q16+U16+Y16+AC16+AG16+AK16+AO16+AW16+AS16</f>
        <v>198.5</v>
      </c>
      <c r="E16" s="115">
        <f>J16+N16+R16+V16+Z16+AD16+AH16+AL16+AP16+AX16+AT16</f>
        <v>41</v>
      </c>
      <c r="F16" s="119">
        <f>COUNTA(H16,L16,P16,T16,X16,AB16,AF16,AJ16,AN16,AV16,AR16)</f>
        <v>2</v>
      </c>
      <c r="G16" s="122">
        <f>VLOOKUP(C16,'1'!$B$46:$H$384,3,FALSE)</f>
        <v>3.8877314814814816E-2</v>
      </c>
      <c r="H16" s="123">
        <f>VLOOKUP(C16,'1'!$B$46:$H$384,4,FALSE)</f>
        <v>8</v>
      </c>
      <c r="I16" s="139">
        <f>VLOOKUP(H16,Баллы!$A$2:$B$101,2)+J16/2</f>
        <v>90</v>
      </c>
      <c r="J16" s="124">
        <f>VLOOKUP(C16,'1'!$B$46:$H$384,6,FALSE)</f>
        <v>10</v>
      </c>
      <c r="K16" s="153"/>
      <c r="L16" s="123"/>
      <c r="M16" s="139"/>
      <c r="N16" s="154"/>
      <c r="O16" s="122"/>
      <c r="P16" s="123"/>
      <c r="Q16" s="139"/>
      <c r="R16" s="124"/>
      <c r="S16" s="122"/>
      <c r="T16" s="123"/>
      <c r="U16" s="139"/>
      <c r="V16" s="124"/>
      <c r="W16" s="137"/>
      <c r="X16" s="123"/>
      <c r="Y16" s="139"/>
      <c r="Z16" s="124"/>
      <c r="AA16" s="137"/>
      <c r="AB16" s="123"/>
      <c r="AC16" s="139"/>
      <c r="AD16" s="124"/>
      <c r="AE16" s="137"/>
      <c r="AF16" s="123"/>
      <c r="AG16" s="139"/>
      <c r="AH16" s="124"/>
      <c r="AI16" s="155"/>
      <c r="AJ16" s="123"/>
      <c r="AK16" s="139"/>
      <c r="AL16" s="124"/>
      <c r="AM16" s="155"/>
      <c r="AN16" s="123"/>
      <c r="AO16" s="139"/>
      <c r="AP16" s="124"/>
      <c r="AQ16" s="122"/>
      <c r="AR16" s="123"/>
      <c r="AS16" s="139"/>
      <c r="AT16" s="124"/>
      <c r="AU16" s="122">
        <f>VLOOKUP(C16,'11'!$B$9:$H$521,3,FALSE)</f>
        <v>0.12612268518518518</v>
      </c>
      <c r="AV16" s="123">
        <f>VLOOKUP(C16,'11'!$B$9:$H$521,4,FALSE)</f>
        <v>4</v>
      </c>
      <c r="AW16" s="139">
        <f>VLOOKUP(AV16,Баллы!$A$2:$B$101,2)+AX16/2</f>
        <v>108.5</v>
      </c>
      <c r="AX16" s="124">
        <f>VLOOKUP(C16,'11'!$B$9:$H$521,6,FALSE)</f>
        <v>31</v>
      </c>
    </row>
    <row r="17" spans="1:50" ht="14.4" customHeight="1">
      <c r="A17" s="73">
        <f>IF(D17=0," ",RANK(D17,$D$3:$D$365,0))</f>
        <v>15</v>
      </c>
      <c r="B17" s="246">
        <v>15</v>
      </c>
      <c r="C17" s="180" t="s">
        <v>944</v>
      </c>
      <c r="D17" s="114">
        <f>I17+M17+Q17+U17+Y17+AC17+AG17+AK17+AO17+AW17+AS17</f>
        <v>197</v>
      </c>
      <c r="E17" s="115">
        <f>J17+N17+R17+V17+Z17+AD17+AH17+AL17+AP17+AX17+AT17</f>
        <v>46</v>
      </c>
      <c r="F17" s="119">
        <f>COUNTA(H17,L17,P17,T17,X17,AB17,AF17,AJ17,AN17,AV17,AR17)</f>
        <v>2</v>
      </c>
      <c r="G17" s="122"/>
      <c r="H17" s="123"/>
      <c r="I17" s="139"/>
      <c r="J17" s="124"/>
      <c r="K17" s="153">
        <f>VLOOKUP(C17,'2'!$B$101:$H$575,3,FALSE)</f>
        <v>5.1875000000000004E-2</v>
      </c>
      <c r="L17" s="123">
        <f>VLOOKUP(C17,'2'!$B$101:$H$575,4,FALSE)</f>
        <v>5</v>
      </c>
      <c r="M17" s="139">
        <f>VLOOKUP(L17,Баллы!$A$2:$B$101,2)+N17/2</f>
        <v>98.5</v>
      </c>
      <c r="N17" s="154">
        <f>VLOOKUP(C17,'2'!$B$101:$H$575,6,FALSE)</f>
        <v>15</v>
      </c>
      <c r="O17" s="122"/>
      <c r="P17" s="123"/>
      <c r="Q17" s="139"/>
      <c r="R17" s="124"/>
      <c r="S17" s="122"/>
      <c r="T17" s="123"/>
      <c r="U17" s="139"/>
      <c r="V17" s="124"/>
      <c r="W17" s="137"/>
      <c r="X17" s="123"/>
      <c r="Y17" s="139"/>
      <c r="Z17" s="124"/>
      <c r="AA17" s="137"/>
      <c r="AB17" s="123"/>
      <c r="AC17" s="139"/>
      <c r="AD17" s="124"/>
      <c r="AE17" s="137"/>
      <c r="AF17" s="123"/>
      <c r="AG17" s="139"/>
      <c r="AH17" s="124"/>
      <c r="AI17" s="155"/>
      <c r="AJ17" s="123"/>
      <c r="AK17" s="139"/>
      <c r="AL17" s="124"/>
      <c r="AM17" s="155"/>
      <c r="AN17" s="123"/>
      <c r="AO17" s="139"/>
      <c r="AP17" s="124"/>
      <c r="AQ17" s="122"/>
      <c r="AR17" s="123"/>
      <c r="AS17" s="139"/>
      <c r="AT17" s="124"/>
      <c r="AU17" s="122">
        <f>VLOOKUP(C17,'11'!$B$9:$H$521,3,FALSE)</f>
        <v>0.14278935185185185</v>
      </c>
      <c r="AV17" s="123">
        <f>VLOOKUP(C17,'11'!$B$9:$H$521,4,FALSE)</f>
        <v>9</v>
      </c>
      <c r="AW17" s="139">
        <f>VLOOKUP(AV17,Баллы!$A$2:$B$101,2)+AX17/2</f>
        <v>98.5</v>
      </c>
      <c r="AX17" s="124">
        <f>VLOOKUP(C17,'11'!$B$9:$H$521,6,FALSE)</f>
        <v>31</v>
      </c>
    </row>
    <row r="18" spans="1:50" ht="14.4" customHeight="1">
      <c r="A18" s="73">
        <f>IF(D18=0," ",RANK(D18,$D$3:$D$365,0))</f>
        <v>16</v>
      </c>
      <c r="B18" s="246">
        <v>16</v>
      </c>
      <c r="C18" s="180" t="s">
        <v>964</v>
      </c>
      <c r="D18" s="114">
        <f>I18+M18+Q18+U18+Y18+AC18+AG18+AK18+AO18+AW18+AS18</f>
        <v>194.5</v>
      </c>
      <c r="E18" s="115">
        <f>J18+N18+R18+V18+Z18+AD18+AH18+AL18+AP18+AX18+AT18</f>
        <v>55</v>
      </c>
      <c r="F18" s="119">
        <f>COUNTA(H18,L18,P18,T18,X18,AB18,AF18,AJ18,AN18,AV18,AR18)</f>
        <v>3</v>
      </c>
      <c r="G18" s="122"/>
      <c r="H18" s="123"/>
      <c r="I18" s="139"/>
      <c r="J18" s="124"/>
      <c r="K18" s="153">
        <f>VLOOKUP(C18,'2'!$B$101:$H$575,3,FALSE)</f>
        <v>7.0694444444444449E-2</v>
      </c>
      <c r="L18" s="123">
        <f>VLOOKUP(C18,'2'!$B$101:$H$575,4,FALSE)</f>
        <v>60</v>
      </c>
      <c r="M18" s="139">
        <f>VLOOKUP(L18,Баллы!$A$2:$B$101,2)+N18/2</f>
        <v>38.5</v>
      </c>
      <c r="N18" s="154">
        <f>VLOOKUP(C18,'2'!$B$101:$H$575,6,FALSE)</f>
        <v>15</v>
      </c>
      <c r="O18" s="122"/>
      <c r="P18" s="123"/>
      <c r="Q18" s="139"/>
      <c r="R18" s="124"/>
      <c r="S18" s="122"/>
      <c r="T18" s="123"/>
      <c r="U18" s="139"/>
      <c r="V18" s="124"/>
      <c r="W18" s="137">
        <f>VLOOKUP(C18,'5'!$B$50:$H$423,3,FALSE)</f>
        <v>0.15910879629629629</v>
      </c>
      <c r="X18" s="123">
        <f>VLOOKUP(C18,'5'!$B$50:$H$423,4,FALSE)</f>
        <v>30</v>
      </c>
      <c r="Y18" s="139">
        <f>VLOOKUP(X18,Баллы!$A$2:$B$101,2)+Z18/2</f>
        <v>73.5</v>
      </c>
      <c r="Z18" s="124">
        <f>VLOOKUP(C18,'5'!$B$50:$H$423,6,FALSE)</f>
        <v>25</v>
      </c>
      <c r="AA18" s="137"/>
      <c r="AB18" s="123"/>
      <c r="AC18" s="139"/>
      <c r="AD18" s="124"/>
      <c r="AE18" s="137"/>
      <c r="AF18" s="123"/>
      <c r="AG18" s="139"/>
      <c r="AH18" s="124"/>
      <c r="AI18" s="155">
        <f>VLOOKUP(C18,'8'!$B$6:$H$193,3,FALSE)</f>
        <v>7.5381944444444446E-2</v>
      </c>
      <c r="AJ18" s="123">
        <f>VLOOKUP(C18,'8'!$B$6:$H$193,4,FALSE)</f>
        <v>16</v>
      </c>
      <c r="AK18" s="139">
        <f>VLOOKUP(AJ18,Баллы!$A$2:$B$101,2)+AL18/2</f>
        <v>82.5</v>
      </c>
      <c r="AL18" s="124">
        <f>VLOOKUP(C18,'8'!$B$6:$H$193,6,FALSE)</f>
        <v>15</v>
      </c>
      <c r="AM18" s="155"/>
      <c r="AN18" s="123"/>
      <c r="AO18" s="139"/>
      <c r="AP18" s="124"/>
      <c r="AQ18" s="122"/>
      <c r="AR18" s="123"/>
      <c r="AS18" s="139"/>
      <c r="AT18" s="124"/>
      <c r="AU18" s="122"/>
      <c r="AV18" s="123"/>
      <c r="AW18" s="139"/>
      <c r="AX18" s="124"/>
    </row>
    <row r="19" spans="1:50" ht="14.4" customHeight="1">
      <c r="A19" s="73">
        <f>IF(D19=0," ",RANK(D19,$D$3:$D$365,0))</f>
        <v>16</v>
      </c>
      <c r="B19" s="246">
        <v>17</v>
      </c>
      <c r="C19" s="108" t="s">
        <v>122</v>
      </c>
      <c r="D19" s="114">
        <f>I19+M19+Q19+U19+Y19+AC19+AG19+AK19+AO19+AW19+AS19</f>
        <v>194.5</v>
      </c>
      <c r="E19" s="115">
        <f>J19+N19+R19+V19+Z19+AD19+AH19+AL19+AP19+AX19+AT19</f>
        <v>41</v>
      </c>
      <c r="F19" s="119">
        <f>COUNTA(H19,L19,P19,T19,X19,AB19,AF19,AJ19,AN19,AV19,AR19)</f>
        <v>2</v>
      </c>
      <c r="G19" s="122"/>
      <c r="H19" s="123"/>
      <c r="I19" s="139"/>
      <c r="J19" s="124"/>
      <c r="K19" s="153"/>
      <c r="L19" s="123"/>
      <c r="M19" s="139"/>
      <c r="N19" s="154"/>
      <c r="O19" s="122"/>
      <c r="P19" s="123"/>
      <c r="Q19" s="139"/>
      <c r="R19" s="124"/>
      <c r="S19" s="122"/>
      <c r="T19" s="123"/>
      <c r="U19" s="139"/>
      <c r="V19" s="124"/>
      <c r="W19" s="137">
        <f>VLOOKUP(C19,'5'!$B$50:$H$423,3,FALSE)</f>
        <v>3.7499999999999999E-2</v>
      </c>
      <c r="X19" s="123">
        <f>VLOOKUP(C19,'5'!$B$50:$H$423,4,FALSE)</f>
        <v>8</v>
      </c>
      <c r="Y19" s="139">
        <f>VLOOKUP(X19,Баллы!$A$2:$B$101,2)+Z19/2</f>
        <v>90</v>
      </c>
      <c r="Z19" s="124">
        <f>VLOOKUP(C19,'5'!$B$50:$H$423,6,FALSE)</f>
        <v>10</v>
      </c>
      <c r="AA19" s="137"/>
      <c r="AB19" s="123"/>
      <c r="AC19" s="139"/>
      <c r="AD19" s="124"/>
      <c r="AE19" s="137"/>
      <c r="AF19" s="123"/>
      <c r="AG19" s="139"/>
      <c r="AH19" s="124"/>
      <c r="AI19" s="155"/>
      <c r="AJ19" s="123"/>
      <c r="AK19" s="139"/>
      <c r="AL19" s="124"/>
      <c r="AM19" s="155"/>
      <c r="AN19" s="123"/>
      <c r="AO19" s="139"/>
      <c r="AP19" s="124"/>
      <c r="AQ19" s="122"/>
      <c r="AR19" s="123"/>
      <c r="AS19" s="139"/>
      <c r="AT19" s="124"/>
      <c r="AU19" s="122">
        <f>VLOOKUP(C19,'11'!$B$9:$H$521,3,FALSE)</f>
        <v>0.1322800925925926</v>
      </c>
      <c r="AV19" s="123">
        <f>VLOOKUP(C19,'11'!$B$9:$H$521,4,FALSE)</f>
        <v>6</v>
      </c>
      <c r="AW19" s="139">
        <f>VLOOKUP(AV19,Баллы!$A$2:$B$101,2)+AX19/2</f>
        <v>104.5</v>
      </c>
      <c r="AX19" s="124">
        <f>VLOOKUP(C19,'11'!$B$9:$H$521,6,FALSE)</f>
        <v>31</v>
      </c>
    </row>
    <row r="20" spans="1:50" ht="14.4" customHeight="1">
      <c r="A20" s="73">
        <f>IF(D20=0," ",RANK(D20,$D$3:$D$365,0))</f>
        <v>16</v>
      </c>
      <c r="B20" s="246">
        <v>18</v>
      </c>
      <c r="C20" s="180" t="s">
        <v>829</v>
      </c>
      <c r="D20" s="114">
        <f>I20+M20+Q20+U20+Y20+AC20+AG20+AK20+AO20+AW20+AS20</f>
        <v>194.5</v>
      </c>
      <c r="E20" s="115">
        <f>J20+N20+R20+V20+Z20+AD20+AH20+AL20+AP20+AX20+AT20</f>
        <v>23</v>
      </c>
      <c r="F20" s="119">
        <f>COUNTA(H20,L20,P20,T20,X20,AB20,AF20,AJ20,AN20,AV20,AR20)</f>
        <v>3</v>
      </c>
      <c r="G20" s="122"/>
      <c r="H20" s="123"/>
      <c r="I20" s="139"/>
      <c r="J20" s="124"/>
      <c r="K20" s="153">
        <f>VLOOKUP(C20,'2'!$B$101:$H$575,3,FALSE)</f>
        <v>2.417824074074074E-2</v>
      </c>
      <c r="L20" s="123">
        <f>VLOOKUP(C20,'2'!$B$101:$H$575,4,FALSE)</f>
        <v>32</v>
      </c>
      <c r="M20" s="139">
        <f>VLOOKUP(L20,Баллы!$A$2:$B$101,2)+N20/2</f>
        <v>61.5</v>
      </c>
      <c r="N20" s="154">
        <f>VLOOKUP(C20,'2'!$B$101:$H$575,6,FALSE)</f>
        <v>5</v>
      </c>
      <c r="O20" s="122"/>
      <c r="P20" s="123"/>
      <c r="Q20" s="139"/>
      <c r="R20" s="124"/>
      <c r="S20" s="122"/>
      <c r="T20" s="123"/>
      <c r="U20" s="139"/>
      <c r="V20" s="124"/>
      <c r="W20" s="137">
        <f>VLOOKUP(C20,'5'!$B$50:$H$423,3,FALSE)</f>
        <v>4.6898148148148154E-2</v>
      </c>
      <c r="X20" s="123">
        <f>VLOOKUP(C20,'5'!$B$50:$H$423,4,FALSE)</f>
        <v>35</v>
      </c>
      <c r="Y20" s="139">
        <f>VLOOKUP(X20,Баллы!$A$2:$B$101,2)+Z20/2</f>
        <v>61</v>
      </c>
      <c r="Z20" s="124">
        <f>VLOOKUP(C20,'5'!$B$50:$H$423,6,FALSE)</f>
        <v>10</v>
      </c>
      <c r="AA20" s="137"/>
      <c r="AB20" s="123"/>
      <c r="AC20" s="139"/>
      <c r="AD20" s="124"/>
      <c r="AE20" s="137"/>
      <c r="AF20" s="123"/>
      <c r="AG20" s="139"/>
      <c r="AH20" s="124"/>
      <c r="AI20" s="155"/>
      <c r="AJ20" s="123"/>
      <c r="AK20" s="139"/>
      <c r="AL20" s="124"/>
      <c r="AM20" s="155"/>
      <c r="AN20" s="123"/>
      <c r="AO20" s="139"/>
      <c r="AP20" s="124"/>
      <c r="AQ20" s="122"/>
      <c r="AR20" s="123"/>
      <c r="AS20" s="139"/>
      <c r="AT20" s="124"/>
      <c r="AU20" s="122">
        <f>VLOOKUP(C20,'11'!$B$9:$H$521,3,FALSE)</f>
        <v>3.5706018518518519E-2</v>
      </c>
      <c r="AV20" s="123">
        <f>VLOOKUP(C20,'11'!$B$9:$H$521,4,FALSE)</f>
        <v>23</v>
      </c>
      <c r="AW20" s="139">
        <f>VLOOKUP(AV20,Баллы!$A$2:$B$101,2)+AX20/2</f>
        <v>72</v>
      </c>
      <c r="AX20" s="124">
        <f>VLOOKUP(C20,'11'!$B$9:$H$521,6,FALSE)</f>
        <v>8</v>
      </c>
    </row>
    <row r="21" spans="1:50" ht="14.4" customHeight="1">
      <c r="A21" s="73">
        <f>IF(D21=0," ",RANK(D21,$D$3:$D$365,0))</f>
        <v>19</v>
      </c>
      <c r="B21" s="246">
        <v>19</v>
      </c>
      <c r="C21" s="107" t="s">
        <v>2412</v>
      </c>
      <c r="D21" s="114">
        <f>I21+M21+Q21+U21+Y21+AC21+AG21+AK21+AO21+AW21+AS21</f>
        <v>192</v>
      </c>
      <c r="E21" s="115">
        <f>J21+N21+R21+V21+Z21+AD21+AH21+AL21+AP21+AX21+AT21</f>
        <v>20</v>
      </c>
      <c r="F21" s="119">
        <f>COUNTA(H21,L21,P21,T21,X21,AB21,AF21,AJ21,AN21,AV21,AR21)</f>
        <v>2</v>
      </c>
      <c r="G21" s="292"/>
      <c r="H21" s="123"/>
      <c r="I21" s="139"/>
      <c r="J21" s="124"/>
      <c r="K21" s="153"/>
      <c r="L21" s="123"/>
      <c r="M21" s="139"/>
      <c r="N21" s="154"/>
      <c r="O21" s="122"/>
      <c r="P21" s="123"/>
      <c r="Q21" s="139"/>
      <c r="R21" s="124"/>
      <c r="S21" s="122">
        <f>VLOOKUP(C21,'4'!$B$2:$I$1053,3,FALSE)</f>
        <v>3.502314814814815E-2</v>
      </c>
      <c r="T21" s="123">
        <f>VLOOKUP(C21,'4'!$B$2:$I$1053,4,FALSE)</f>
        <v>5</v>
      </c>
      <c r="U21" s="139">
        <f>VLOOKUP(T21,Баллы!$A$2:$B$101,2)+V21/2</f>
        <v>96</v>
      </c>
      <c r="V21" s="124">
        <f>VLOOKUP(C21,'4'!$B$2:$I$1053,6,FALSE)</f>
        <v>10</v>
      </c>
      <c r="W21" s="137"/>
      <c r="X21" s="123"/>
      <c r="Y21" s="139"/>
      <c r="Z21" s="124"/>
      <c r="AA21" s="137"/>
      <c r="AB21" s="123"/>
      <c r="AC21" s="139"/>
      <c r="AD21" s="124"/>
      <c r="AE21" s="137"/>
      <c r="AF21" s="123"/>
      <c r="AG21" s="139"/>
      <c r="AH21" s="124"/>
      <c r="AI21" s="155"/>
      <c r="AJ21" s="123"/>
      <c r="AK21" s="139"/>
      <c r="AL21" s="124"/>
      <c r="AM21" s="155">
        <f>VLOOKUP(C21,'9'!$B$2:$H$1187,3,FALSE)</f>
        <v>3.577546296296296E-2</v>
      </c>
      <c r="AN21" s="123">
        <f>VLOOKUP(C21,'9'!$B$2:$H$1187,4,FALSE)</f>
        <v>5</v>
      </c>
      <c r="AO21" s="139">
        <f>VLOOKUP(AN21,Баллы!$A$2:$B$101,2)+AP21/2</f>
        <v>96</v>
      </c>
      <c r="AP21" s="124">
        <f>VLOOKUP(C21,'9'!$B$2:$H$1187,6,FALSE)</f>
        <v>10</v>
      </c>
      <c r="AQ21" s="122"/>
      <c r="AR21" s="123"/>
      <c r="AS21" s="139"/>
      <c r="AT21" s="124"/>
      <c r="AU21" s="122"/>
      <c r="AV21" s="123"/>
      <c r="AW21" s="139"/>
      <c r="AX21" s="124"/>
    </row>
    <row r="22" spans="1:50" ht="14.4" customHeight="1">
      <c r="A22" s="73">
        <f>IF(D22=0," ",RANK(D22,$D$3:$D$365,0))</f>
        <v>20</v>
      </c>
      <c r="B22" s="246">
        <v>20</v>
      </c>
      <c r="C22" s="104" t="s">
        <v>2734</v>
      </c>
      <c r="D22" s="114">
        <f>I22+M22+Q22+U22+Y22+AC22+AG22+AK22+AO22+AW22+AS22</f>
        <v>191</v>
      </c>
      <c r="E22" s="115">
        <f>J22+N22+R22+V22+Z22+AD22+AH22+AL22+AP22+AX22+AT22</f>
        <v>40</v>
      </c>
      <c r="F22" s="119">
        <f>COUNTA(H22,L22,P22,T22,X22,AB22,AF22,AJ22,AN22,AV22,AR22)</f>
        <v>3</v>
      </c>
      <c r="G22" s="122"/>
      <c r="H22" s="123"/>
      <c r="I22" s="139"/>
      <c r="J22" s="124"/>
      <c r="K22" s="153"/>
      <c r="L22" s="123"/>
      <c r="M22" s="139"/>
      <c r="N22" s="154"/>
      <c r="O22" s="122"/>
      <c r="P22" s="123"/>
      <c r="Q22" s="139"/>
      <c r="R22" s="124"/>
      <c r="S22" s="122"/>
      <c r="T22" s="123"/>
      <c r="U22" s="139"/>
      <c r="V22" s="124"/>
      <c r="W22" s="137"/>
      <c r="X22" s="123"/>
      <c r="Y22" s="139"/>
      <c r="Z22" s="124"/>
      <c r="AA22" s="137"/>
      <c r="AB22" s="123"/>
      <c r="AC22" s="139"/>
      <c r="AD22" s="124"/>
      <c r="AE22" s="137"/>
      <c r="AF22" s="123"/>
      <c r="AG22" s="139"/>
      <c r="AH22" s="124"/>
      <c r="AI22" s="155">
        <f>VLOOKUP(C22,'8'!$B$6:$H$193,3,FALSE)</f>
        <v>7.9548611111111112E-2</v>
      </c>
      <c r="AJ22" s="123">
        <f>VLOOKUP(C22,'8'!$B$6:$H$193,4,FALSE)</f>
        <v>17</v>
      </c>
      <c r="AK22" s="139">
        <f>VLOOKUP(AJ22,Баллы!$A$2:$B$101,2)+AL22/2</f>
        <v>81.5</v>
      </c>
      <c r="AL22" s="124">
        <f>VLOOKUP(C22,'8'!$B$6:$H$193,6,FALSE)</f>
        <v>15</v>
      </c>
      <c r="AM22" s="155"/>
      <c r="AN22" s="123"/>
      <c r="AO22" s="139"/>
      <c r="AP22" s="124"/>
      <c r="AQ22" s="122">
        <f>VLOOKUP(C22,'10'!$B$8:$H$232,3,FALSE)</f>
        <v>5.226851851851852E-2</v>
      </c>
      <c r="AR22" s="123">
        <f>VLOOKUP(C22,'10'!$B$8:$H$232,4,FALSE)</f>
        <v>34</v>
      </c>
      <c r="AS22" s="139">
        <f>VLOOKUP(AR22,Баллы!$A$2:$B$101,2)+AT22/2</f>
        <v>62</v>
      </c>
      <c r="AT22" s="124">
        <f>VLOOKUP(C22,'10'!$B$8:$H$232,6,FALSE)</f>
        <v>10</v>
      </c>
      <c r="AU22" s="122">
        <f>VLOOKUP(C22,'11'!$B$9:$H$521,3,FALSE)</f>
        <v>7.8113425925925919E-2</v>
      </c>
      <c r="AV22" s="123">
        <f>VLOOKUP(C22,'11'!$B$9:$H$521,4,FALSE)</f>
        <v>51</v>
      </c>
      <c r="AW22" s="139">
        <f>VLOOKUP(AV22,Баллы!$A$2:$B$101,2)+AX22/2</f>
        <v>47.5</v>
      </c>
      <c r="AX22" s="124">
        <f>VLOOKUP(C22,'11'!$B$9:$H$521,6,FALSE)</f>
        <v>15</v>
      </c>
    </row>
    <row r="23" spans="1:50" ht="14.4" customHeight="1">
      <c r="A23" s="73">
        <f>IF(D23=0," ",RANK(D23,$D$3:$D$365,0))</f>
        <v>21</v>
      </c>
      <c r="B23" s="246">
        <v>21</v>
      </c>
      <c r="C23" s="180" t="s">
        <v>630</v>
      </c>
      <c r="D23" s="114">
        <f>I23+M23+Q23+U23+Y23+AC23+AG23+AK23+AO23+AW23+AS23</f>
        <v>186.5</v>
      </c>
      <c r="E23" s="115">
        <f>J23+N23+R23+V23+Z23+AD23+AH23+AL23+AP23+AX23+AT23</f>
        <v>25</v>
      </c>
      <c r="F23" s="119">
        <f>COUNTA(H23,L23,P23,T23,X23,AB23,AF23,AJ23,AN23,AV23,AR23)</f>
        <v>2</v>
      </c>
      <c r="G23" s="122">
        <f>VLOOKUP(C23,'1'!$B$46:$H$384,3,FALSE)</f>
        <v>3.7777777777777778E-2</v>
      </c>
      <c r="H23" s="123">
        <f>VLOOKUP(C23,'1'!$B$46:$H$384,4,FALSE)</f>
        <v>6</v>
      </c>
      <c r="I23" s="139">
        <f>VLOOKUP(H23,Баллы!$A$2:$B$101,2)+J23/2</f>
        <v>94</v>
      </c>
      <c r="J23" s="124">
        <f>VLOOKUP(C23,'1'!$B$46:$H$384,6,FALSE)</f>
        <v>10</v>
      </c>
      <c r="K23" s="153"/>
      <c r="L23" s="123"/>
      <c r="M23" s="139"/>
      <c r="N23" s="154"/>
      <c r="O23" s="122"/>
      <c r="P23" s="123"/>
      <c r="Q23" s="139"/>
      <c r="R23" s="124"/>
      <c r="S23" s="122"/>
      <c r="T23" s="123"/>
      <c r="U23" s="139"/>
      <c r="V23" s="124"/>
      <c r="W23" s="137"/>
      <c r="X23" s="123"/>
      <c r="Y23" s="139"/>
      <c r="Z23" s="124"/>
      <c r="AA23" s="137"/>
      <c r="AB23" s="123"/>
      <c r="AC23" s="139"/>
      <c r="AD23" s="124"/>
      <c r="AE23" s="137"/>
      <c r="AF23" s="123"/>
      <c r="AG23" s="139"/>
      <c r="AH23" s="124"/>
      <c r="AI23" s="155"/>
      <c r="AJ23" s="123"/>
      <c r="AK23" s="139"/>
      <c r="AL23" s="124"/>
      <c r="AM23" s="155"/>
      <c r="AN23" s="123"/>
      <c r="AO23" s="139"/>
      <c r="AP23" s="124"/>
      <c r="AQ23" s="122"/>
      <c r="AR23" s="123"/>
      <c r="AS23" s="139"/>
      <c r="AT23" s="124"/>
      <c r="AU23" s="122">
        <f>VLOOKUP(C23,'11'!$B$9:$H$521,3,FALSE)</f>
        <v>5.8692129629629629E-2</v>
      </c>
      <c r="AV23" s="123">
        <f>VLOOKUP(C23,'11'!$B$9:$H$521,4,FALSE)</f>
        <v>8</v>
      </c>
      <c r="AW23" s="139">
        <f>VLOOKUP(AV23,Баллы!$A$2:$B$101,2)+AX23/2</f>
        <v>92.5</v>
      </c>
      <c r="AX23" s="124">
        <f>VLOOKUP(C23,'11'!$B$9:$H$521,6,FALSE)</f>
        <v>15</v>
      </c>
    </row>
    <row r="24" spans="1:50" ht="14.4" customHeight="1">
      <c r="A24" s="73">
        <f>IF(D24=0," ",RANK(D24,$D$3:$D$365,0))</f>
        <v>22</v>
      </c>
      <c r="B24" s="246">
        <v>22</v>
      </c>
      <c r="C24" s="180" t="s">
        <v>295</v>
      </c>
      <c r="D24" s="114">
        <f>I24+M24+Q24+U24+Y24+AC24+AG24+AK24+AO24+AW24+AS24</f>
        <v>180.5</v>
      </c>
      <c r="E24" s="115">
        <f>J24+N24+R24+V24+Z24+AD24+AH24+AL24+AP24+AX24+AT24</f>
        <v>33</v>
      </c>
      <c r="F24" s="119">
        <f>COUNTA(H24,L24,P24,T24,X24,AB24,AF24,AJ24,AN24,AV24,AR24)</f>
        <v>3</v>
      </c>
      <c r="G24" s="122">
        <f>VLOOKUP(C24,'1'!$B$46:$H$384,3,FALSE)</f>
        <v>4.2569444444444444E-2</v>
      </c>
      <c r="H24" s="123">
        <f>VLOOKUP(C24,'1'!$B$46:$H$384,4,FALSE)</f>
        <v>20</v>
      </c>
      <c r="I24" s="139">
        <f>VLOOKUP(H24,Баллы!$A$2:$B$101,2)+J24/2</f>
        <v>76</v>
      </c>
      <c r="J24" s="124">
        <f>VLOOKUP(C24,'1'!$B$46:$H$384,6,FALSE)</f>
        <v>10</v>
      </c>
      <c r="K24" s="153">
        <f>VLOOKUP(C24,'2'!$B$101:$H$575,3,FALSE)</f>
        <v>6.8217592592592594E-2</v>
      </c>
      <c r="L24" s="123">
        <f>VLOOKUP(C24,'2'!$B$101:$H$575,4,FALSE)</f>
        <v>57</v>
      </c>
      <c r="M24" s="139">
        <f>VLOOKUP(L24,Баллы!$A$2:$B$101,2)+N24/2</f>
        <v>41.5</v>
      </c>
      <c r="N24" s="154">
        <f>VLOOKUP(C24,'2'!$B$101:$H$575,6,FALSE)</f>
        <v>15</v>
      </c>
      <c r="O24" s="122"/>
      <c r="P24" s="123"/>
      <c r="Q24" s="139"/>
      <c r="R24" s="124"/>
      <c r="S24" s="122"/>
      <c r="T24" s="123"/>
      <c r="U24" s="139"/>
      <c r="V24" s="124"/>
      <c r="W24" s="137"/>
      <c r="X24" s="123"/>
      <c r="Y24" s="139"/>
      <c r="Z24" s="124"/>
      <c r="AA24" s="137"/>
      <c r="AB24" s="123"/>
      <c r="AC24" s="139"/>
      <c r="AD24" s="124"/>
      <c r="AE24" s="137"/>
      <c r="AF24" s="123"/>
      <c r="AG24" s="139"/>
      <c r="AH24" s="124"/>
      <c r="AI24" s="155"/>
      <c r="AJ24" s="123"/>
      <c r="AK24" s="139"/>
      <c r="AL24" s="124"/>
      <c r="AM24" s="155"/>
      <c r="AN24" s="123"/>
      <c r="AO24" s="139"/>
      <c r="AP24" s="124"/>
      <c r="AQ24" s="122"/>
      <c r="AR24" s="123"/>
      <c r="AS24" s="139"/>
      <c r="AT24" s="124"/>
      <c r="AU24" s="122">
        <f>VLOOKUP(C24,'11'!$B$9:$H$521,3,FALSE)</f>
        <v>3.7337962962962962E-2</v>
      </c>
      <c r="AV24" s="123">
        <f>VLOOKUP(C24,'11'!$B$9:$H$521,4,FALSE)</f>
        <v>32</v>
      </c>
      <c r="AW24" s="139">
        <f>VLOOKUP(AV24,Баллы!$A$2:$B$101,2)+AX24/2</f>
        <v>63</v>
      </c>
      <c r="AX24" s="124">
        <f>VLOOKUP(C24,'11'!$B$9:$H$521,6,FALSE)</f>
        <v>8</v>
      </c>
    </row>
    <row r="25" spans="1:50" ht="14.4" customHeight="1">
      <c r="A25" s="73">
        <f>IF(D25=0," ",RANK(D25,$D$3:$D$365,0))</f>
        <v>23</v>
      </c>
      <c r="B25" s="246">
        <v>23</v>
      </c>
      <c r="C25" s="104" t="s">
        <v>2724</v>
      </c>
      <c r="D25" s="114">
        <f>I25+M25+Q25+U25+Y25+AC25+AG25+AK25+AO25+AW25+AS25</f>
        <v>179</v>
      </c>
      <c r="E25" s="115">
        <f>J25+N25+R25+V25+Z25+AD25+AH25+AL25+AP25+AX25+AT25</f>
        <v>20</v>
      </c>
      <c r="F25" s="119">
        <f>COUNTA(H25,L25,P25,T25,X25,AB25,AF25,AJ25,AN25,AV25,AR25)</f>
        <v>2</v>
      </c>
      <c r="G25" s="122"/>
      <c r="H25" s="123"/>
      <c r="I25" s="139"/>
      <c r="J25" s="124"/>
      <c r="K25" s="153"/>
      <c r="L25" s="123"/>
      <c r="M25" s="139"/>
      <c r="N25" s="154"/>
      <c r="O25" s="122"/>
      <c r="P25" s="123"/>
      <c r="Q25" s="139"/>
      <c r="R25" s="124"/>
      <c r="S25" s="122"/>
      <c r="T25" s="123"/>
      <c r="U25" s="139"/>
      <c r="V25" s="124"/>
      <c r="W25" s="137"/>
      <c r="X25" s="123"/>
      <c r="Y25" s="139"/>
      <c r="Z25" s="124"/>
      <c r="AA25" s="137"/>
      <c r="AB25" s="123"/>
      <c r="AC25" s="139"/>
      <c r="AD25" s="124"/>
      <c r="AE25" s="137"/>
      <c r="AF25" s="123"/>
      <c r="AG25" s="139"/>
      <c r="AH25" s="124"/>
      <c r="AI25" s="155">
        <f>VLOOKUP(C25,'8'!$B$6:$H$193,3,FALSE)</f>
        <v>1.8680555555555554E-2</v>
      </c>
      <c r="AJ25" s="123">
        <f>VLOOKUP(C25,'8'!$B$6:$H$193,4,FALSE)</f>
        <v>2</v>
      </c>
      <c r="AK25" s="139">
        <f>VLOOKUP(AJ25,Баллы!$A$2:$B$101,2)+AL25/2</f>
        <v>99.5</v>
      </c>
      <c r="AL25" s="124">
        <f>VLOOKUP(C25,'8'!$B$6:$H$193,6,FALSE)</f>
        <v>5</v>
      </c>
      <c r="AM25" s="155"/>
      <c r="AN25" s="123"/>
      <c r="AO25" s="139"/>
      <c r="AP25" s="124"/>
      <c r="AQ25" s="122"/>
      <c r="AR25" s="123"/>
      <c r="AS25" s="139"/>
      <c r="AT25" s="124"/>
      <c r="AU25" s="122">
        <f>VLOOKUP(C25,'11'!$B$9:$H$521,3,FALSE)</f>
        <v>6.4270833333333333E-2</v>
      </c>
      <c r="AV25" s="123">
        <f>VLOOKUP(C25,'11'!$B$9:$H$521,4,FALSE)</f>
        <v>19</v>
      </c>
      <c r="AW25" s="139">
        <f>VLOOKUP(AV25,Баллы!$A$2:$B$101,2)+AX25/2</f>
        <v>79.5</v>
      </c>
      <c r="AX25" s="124">
        <f>VLOOKUP(C25,'11'!$B$9:$H$521,6,FALSE)</f>
        <v>15</v>
      </c>
    </row>
    <row r="26" spans="1:50" ht="14.4" customHeight="1">
      <c r="A26" s="73">
        <f>IF(D26=0," ",RANK(D26,$D$3:$D$365,0))</f>
        <v>24</v>
      </c>
      <c r="B26" s="246">
        <v>24</v>
      </c>
      <c r="C26" s="108" t="s">
        <v>1152</v>
      </c>
      <c r="D26" s="114">
        <f>I26+M26+Q26+U26+Y26+AC26+AG26+AK26+AO26+AW26+AS26</f>
        <v>169</v>
      </c>
      <c r="E26" s="115">
        <f>J26+N26+R26+V26+Z26+AD26+AH26+AL26+AP26+AX26+AT26</f>
        <v>18</v>
      </c>
      <c r="F26" s="119">
        <f>COUNTA(H26,L26,P26,T26,X26,AB26,AF26,AJ26,AN26,AV26,AR26)</f>
        <v>2</v>
      </c>
      <c r="G26" s="122"/>
      <c r="H26" s="123"/>
      <c r="I26" s="139"/>
      <c r="J26" s="124"/>
      <c r="K26" s="153"/>
      <c r="L26" s="123"/>
      <c r="M26" s="139"/>
      <c r="N26" s="154"/>
      <c r="O26" s="122"/>
      <c r="P26" s="123"/>
      <c r="Q26" s="139"/>
      <c r="R26" s="124"/>
      <c r="S26" s="122"/>
      <c r="T26" s="123"/>
      <c r="U26" s="139"/>
      <c r="V26" s="124"/>
      <c r="W26" s="137">
        <f>VLOOKUP(C26,'5'!$B$50:$H$423,3,FALSE)</f>
        <v>4.1747685185185186E-2</v>
      </c>
      <c r="X26" s="123">
        <f>VLOOKUP(C26,'5'!$B$50:$H$423,4,FALSE)</f>
        <v>16</v>
      </c>
      <c r="Y26" s="139">
        <f>VLOOKUP(X26,Баллы!$A$2:$B$101,2)+Z26/2</f>
        <v>80</v>
      </c>
      <c r="Z26" s="124">
        <f>VLOOKUP(C26,'5'!$B$50:$H$423,6,FALSE)</f>
        <v>10</v>
      </c>
      <c r="AA26" s="137"/>
      <c r="AB26" s="123"/>
      <c r="AC26" s="139"/>
      <c r="AD26" s="124"/>
      <c r="AE26" s="137"/>
      <c r="AF26" s="123"/>
      <c r="AG26" s="139"/>
      <c r="AH26" s="124"/>
      <c r="AI26" s="155"/>
      <c r="AJ26" s="123"/>
      <c r="AK26" s="139"/>
      <c r="AL26" s="124"/>
      <c r="AM26" s="155"/>
      <c r="AN26" s="123"/>
      <c r="AO26" s="139"/>
      <c r="AP26" s="124"/>
      <c r="AQ26" s="122"/>
      <c r="AR26" s="123"/>
      <c r="AS26" s="139"/>
      <c r="AT26" s="124"/>
      <c r="AU26" s="122">
        <f>VLOOKUP(C26,'11'!$B$9:$H$521,3,FALSE)</f>
        <v>3.197916666666667E-2</v>
      </c>
      <c r="AV26" s="123">
        <f>VLOOKUP(C26,'11'!$B$9:$H$521,4,FALSE)</f>
        <v>8</v>
      </c>
      <c r="AW26" s="139">
        <f>VLOOKUP(AV26,Баллы!$A$2:$B$101,2)+AX26/2</f>
        <v>89</v>
      </c>
      <c r="AX26" s="124">
        <f>VLOOKUP(C26,'11'!$B$9:$H$521,6,FALSE)</f>
        <v>8</v>
      </c>
    </row>
    <row r="27" spans="1:50" ht="14.4" customHeight="1">
      <c r="A27" s="73">
        <f>IF(D27=0," ",RANK(D27,$D$3:$D$365,0))</f>
        <v>25</v>
      </c>
      <c r="B27" s="246">
        <v>25</v>
      </c>
      <c r="C27" s="180" t="s">
        <v>392</v>
      </c>
      <c r="D27" s="114">
        <f>I27+M27+Q27+U27+Y27+AC27+AG27+AK27+AO27+AW27+AS27</f>
        <v>167</v>
      </c>
      <c r="E27" s="115">
        <f>J27+N27+R27+V27+Z27+AD27+AH27+AL27+AP27+AX27+AT27</f>
        <v>18</v>
      </c>
      <c r="F27" s="119">
        <f>COUNTA(H27,L27,P27,T27,X27,AB27,AF27,AJ27,AN27,AV27,AR27)</f>
        <v>2</v>
      </c>
      <c r="G27" s="122">
        <f>VLOOKUP(C27,'1'!$B$46:$H$384,3,FALSE)</f>
        <v>4.0289351851851847E-2</v>
      </c>
      <c r="H27" s="123">
        <f>VLOOKUP(C27,'1'!$B$46:$H$384,4,FALSE)</f>
        <v>11</v>
      </c>
      <c r="I27" s="139">
        <f>VLOOKUP(H27,Баллы!$A$2:$B$101,2)+J27/2</f>
        <v>85</v>
      </c>
      <c r="J27" s="124">
        <f>VLOOKUP(C27,'1'!$B$46:$H$384,6,FALSE)</f>
        <v>10</v>
      </c>
      <c r="K27" s="153"/>
      <c r="L27" s="123"/>
      <c r="M27" s="139"/>
      <c r="N27" s="154"/>
      <c r="O27" s="122"/>
      <c r="P27" s="123"/>
      <c r="Q27" s="139"/>
      <c r="R27" s="124"/>
      <c r="S27" s="122"/>
      <c r="T27" s="123"/>
      <c r="U27" s="139"/>
      <c r="V27" s="124"/>
      <c r="W27" s="137"/>
      <c r="X27" s="123"/>
      <c r="Y27" s="139"/>
      <c r="Z27" s="124"/>
      <c r="AA27" s="137"/>
      <c r="AB27" s="123"/>
      <c r="AC27" s="139"/>
      <c r="AD27" s="124"/>
      <c r="AE27" s="137"/>
      <c r="AF27" s="123"/>
      <c r="AG27" s="139"/>
      <c r="AH27" s="124"/>
      <c r="AI27" s="155"/>
      <c r="AJ27" s="123"/>
      <c r="AK27" s="139"/>
      <c r="AL27" s="124"/>
      <c r="AM27" s="155"/>
      <c r="AN27" s="123"/>
      <c r="AO27" s="139"/>
      <c r="AP27" s="124"/>
      <c r="AQ27" s="122"/>
      <c r="AR27" s="123"/>
      <c r="AS27" s="139"/>
      <c r="AT27" s="124"/>
      <c r="AU27" s="122">
        <f>VLOOKUP(C27,'11'!$B$9:$H$521,3,FALSE)</f>
        <v>3.3333333333333333E-2</v>
      </c>
      <c r="AV27" s="123">
        <f>VLOOKUP(C27,'11'!$B$9:$H$521,4,FALSE)</f>
        <v>13</v>
      </c>
      <c r="AW27" s="139">
        <f>VLOOKUP(AV27,Баллы!$A$2:$B$101,2)+AX27/2</f>
        <v>82</v>
      </c>
      <c r="AX27" s="124">
        <f>VLOOKUP(C27,'11'!$B$9:$H$521,6,FALSE)</f>
        <v>8</v>
      </c>
    </row>
    <row r="28" spans="1:50" ht="14.4" customHeight="1">
      <c r="A28" s="73">
        <f>IF(D28=0," ",RANK(D28,$D$3:$D$365,0))</f>
        <v>26</v>
      </c>
      <c r="B28" s="246">
        <v>26</v>
      </c>
      <c r="C28" s="107" t="s">
        <v>2175</v>
      </c>
      <c r="D28" s="114">
        <f>I28+M28+Q28+U28+Y28+AC28+AG28+AK28+AO28+AW28+AS28</f>
        <v>166.5</v>
      </c>
      <c r="E28" s="115">
        <f>J28+N28+R28+V28+Z28+AD28+AH28+AL28+AP28+AX28+AT28</f>
        <v>45</v>
      </c>
      <c r="F28" s="119">
        <f>COUNTA(H28,L28,P28,T28,X28,AB28,AF28,AJ28,AN28,AV28,AR28)</f>
        <v>2</v>
      </c>
      <c r="G28" s="292"/>
      <c r="H28" s="123"/>
      <c r="I28" s="139"/>
      <c r="J28" s="124"/>
      <c r="K28" s="153"/>
      <c r="L28" s="123"/>
      <c r="M28" s="139"/>
      <c r="N28" s="154"/>
      <c r="O28" s="122"/>
      <c r="P28" s="123"/>
      <c r="Q28" s="139"/>
      <c r="R28" s="124"/>
      <c r="S28" s="122">
        <f>VLOOKUP(C28,'4'!$B$2:$I$1053,3,FALSE)</f>
        <v>9.2453703703703705E-2</v>
      </c>
      <c r="T28" s="123">
        <f>VLOOKUP(C28,'4'!$B$2:$I$1053,4,FALSE)</f>
        <v>16</v>
      </c>
      <c r="U28" s="139">
        <f>VLOOKUP(T28,Баллы!$A$2:$B$101,2)+V28/2</f>
        <v>85</v>
      </c>
      <c r="V28" s="124">
        <f>VLOOKUP(C28,'4'!$B$2:$I$1053,6,FALSE)</f>
        <v>20</v>
      </c>
      <c r="W28" s="137"/>
      <c r="X28" s="123"/>
      <c r="Y28" s="139"/>
      <c r="Z28" s="124"/>
      <c r="AA28" s="137"/>
      <c r="AB28" s="123"/>
      <c r="AC28" s="139"/>
      <c r="AD28" s="124"/>
      <c r="AE28" s="137"/>
      <c r="AF28" s="123"/>
      <c r="AG28" s="139"/>
      <c r="AH28" s="124"/>
      <c r="AI28" s="155"/>
      <c r="AJ28" s="123"/>
      <c r="AK28" s="139"/>
      <c r="AL28" s="124"/>
      <c r="AM28" s="155">
        <f>VLOOKUP(C28,'9'!$B$2:$H$1187,3,FALSE)</f>
        <v>0.11408564814814814</v>
      </c>
      <c r="AN28" s="123">
        <f>VLOOKUP(C28,'9'!$B$2:$H$1187,4,FALSE)</f>
        <v>22</v>
      </c>
      <c r="AO28" s="139">
        <f>VLOOKUP(AN28,Баллы!$A$2:$B$101,2)+AP28/2</f>
        <v>81.5</v>
      </c>
      <c r="AP28" s="124">
        <f>VLOOKUP(C28,'9'!$B$2:$H$1187,6,FALSE)</f>
        <v>25</v>
      </c>
      <c r="AQ28" s="122"/>
      <c r="AR28" s="123"/>
      <c r="AS28" s="139"/>
      <c r="AT28" s="124"/>
      <c r="AU28" s="122"/>
      <c r="AV28" s="123"/>
      <c r="AW28" s="139"/>
      <c r="AX28" s="124"/>
    </row>
    <row r="29" spans="1:50" ht="14.4" customHeight="1">
      <c r="A29" s="73">
        <f>IF(D29=0," ",RANK(D29,$D$3:$D$365,0))</f>
        <v>27</v>
      </c>
      <c r="B29" s="246">
        <v>27</v>
      </c>
      <c r="C29" s="180" t="s">
        <v>157</v>
      </c>
      <c r="D29" s="114">
        <f>I29+M29+Q29+U29+Y29+AC29+AG29+AK29+AO29+AW29+AS29</f>
        <v>166</v>
      </c>
      <c r="E29" s="115">
        <f>J29+N29+R29+V29+Z29+AD29+AH29+AL29+AP29+AX29+AT29</f>
        <v>40</v>
      </c>
      <c r="F29" s="119">
        <f>COUNTA(H29,L29,P29,T29,X29,AB29,AF29,AJ29,AN29,AV29,AR29)</f>
        <v>2</v>
      </c>
      <c r="G29" s="122"/>
      <c r="H29" s="123"/>
      <c r="I29" s="139"/>
      <c r="J29" s="124"/>
      <c r="K29" s="153">
        <f>VLOOKUP(C29,'2'!$B$101:$H$575,3,FALSE)</f>
        <v>5.6076388888888884E-2</v>
      </c>
      <c r="L29" s="123">
        <f>VLOOKUP(C29,'2'!$B$101:$H$575,4,FALSE)</f>
        <v>14</v>
      </c>
      <c r="M29" s="139">
        <f>VLOOKUP(L29,Баллы!$A$2:$B$101,2)+N29/2</f>
        <v>84.5</v>
      </c>
      <c r="N29" s="154">
        <f>VLOOKUP(C29,'2'!$B$101:$H$575,6,FALSE)</f>
        <v>15</v>
      </c>
      <c r="O29" s="122"/>
      <c r="P29" s="123"/>
      <c r="Q29" s="139"/>
      <c r="R29" s="124"/>
      <c r="S29" s="122"/>
      <c r="T29" s="123"/>
      <c r="U29" s="139"/>
      <c r="V29" s="124"/>
      <c r="W29" s="137">
        <f>VLOOKUP(C29,'5'!$B$50:$H$423,3,FALSE)</f>
        <v>0.14984953703703704</v>
      </c>
      <c r="X29" s="123">
        <f>VLOOKUP(C29,'5'!$B$50:$H$423,4,FALSE)</f>
        <v>22</v>
      </c>
      <c r="Y29" s="139">
        <f>VLOOKUP(X29,Баллы!$A$2:$B$101,2)+Z29/2</f>
        <v>81.5</v>
      </c>
      <c r="Z29" s="124">
        <f>VLOOKUP(C29,'5'!$B$50:$H$423,6,FALSE)</f>
        <v>25</v>
      </c>
      <c r="AA29" s="137"/>
      <c r="AB29" s="123"/>
      <c r="AC29" s="139"/>
      <c r="AD29" s="124"/>
      <c r="AE29" s="137"/>
      <c r="AF29" s="123"/>
      <c r="AG29" s="139"/>
      <c r="AH29" s="124"/>
      <c r="AI29" s="155"/>
      <c r="AJ29" s="123"/>
      <c r="AK29" s="139"/>
      <c r="AL29" s="124"/>
      <c r="AM29" s="155"/>
      <c r="AN29" s="123"/>
      <c r="AO29" s="139"/>
      <c r="AP29" s="124"/>
      <c r="AQ29" s="122"/>
      <c r="AR29" s="123"/>
      <c r="AS29" s="139"/>
      <c r="AT29" s="124"/>
      <c r="AU29" s="122"/>
      <c r="AV29" s="123"/>
      <c r="AW29" s="139"/>
      <c r="AX29" s="124"/>
    </row>
    <row r="30" spans="1:50" ht="14.4" customHeight="1">
      <c r="A30" s="73">
        <f>IF(D30=0," ",RANK(D30,$D$3:$D$365,0))</f>
        <v>28</v>
      </c>
      <c r="B30" s="246">
        <v>28</v>
      </c>
      <c r="C30" s="180" t="s">
        <v>634</v>
      </c>
      <c r="D30" s="114">
        <f>I30+M30+Q30+U30+Y30+AC30+AG30+AK30+AO30+AW30+AS30</f>
        <v>164</v>
      </c>
      <c r="E30" s="115">
        <f>J30+N30+R30+V30+Z30+AD30+AH30+AL30+AP30+AX30+AT30</f>
        <v>18</v>
      </c>
      <c r="F30" s="119">
        <f>COUNTA(H30,L30,P30,T30,X30,AB30,AF30,AJ30,AN30,AV30,AR30)</f>
        <v>2</v>
      </c>
      <c r="G30" s="122">
        <f>VLOOKUP(C30,'1'!$B$46:$H$384,3,FALSE)</f>
        <v>4.1157407407407406E-2</v>
      </c>
      <c r="H30" s="123">
        <f>VLOOKUP(C30,'1'!$B$46:$H$384,4,FALSE)</f>
        <v>13</v>
      </c>
      <c r="I30" s="139">
        <f>VLOOKUP(H30,Баллы!$A$2:$B$101,2)+J30/2</f>
        <v>83</v>
      </c>
      <c r="J30" s="124">
        <f>VLOOKUP(C30,'1'!$B$46:$H$384,6,FALSE)</f>
        <v>10</v>
      </c>
      <c r="K30" s="153"/>
      <c r="L30" s="123"/>
      <c r="M30" s="139"/>
      <c r="N30" s="154"/>
      <c r="O30" s="122"/>
      <c r="P30" s="123"/>
      <c r="Q30" s="139"/>
      <c r="R30" s="124"/>
      <c r="S30" s="122"/>
      <c r="T30" s="123"/>
      <c r="U30" s="139"/>
      <c r="V30" s="124"/>
      <c r="W30" s="137"/>
      <c r="X30" s="123"/>
      <c r="Y30" s="139"/>
      <c r="Z30" s="124"/>
      <c r="AA30" s="137"/>
      <c r="AB30" s="123"/>
      <c r="AC30" s="139"/>
      <c r="AD30" s="124"/>
      <c r="AE30" s="137"/>
      <c r="AF30" s="123"/>
      <c r="AG30" s="139"/>
      <c r="AH30" s="124"/>
      <c r="AI30" s="155"/>
      <c r="AJ30" s="123"/>
      <c r="AK30" s="139"/>
      <c r="AL30" s="124"/>
      <c r="AM30" s="155"/>
      <c r="AN30" s="123"/>
      <c r="AO30" s="139"/>
      <c r="AP30" s="124"/>
      <c r="AQ30" s="122"/>
      <c r="AR30" s="123"/>
      <c r="AS30" s="139"/>
      <c r="AT30" s="124"/>
      <c r="AU30" s="122">
        <f>VLOOKUP(C30,'11'!$B$9:$H$521,3,FALSE)</f>
        <v>3.3402777777777781E-2</v>
      </c>
      <c r="AV30" s="123">
        <f>VLOOKUP(C30,'11'!$B$9:$H$521,4,FALSE)</f>
        <v>14</v>
      </c>
      <c r="AW30" s="139">
        <f>VLOOKUP(AV30,Баллы!$A$2:$B$101,2)+AX30/2</f>
        <v>81</v>
      </c>
      <c r="AX30" s="124">
        <f>VLOOKUP(C30,'11'!$B$9:$H$521,6,FALSE)</f>
        <v>8</v>
      </c>
    </row>
    <row r="31" spans="1:50" ht="14.4" customHeight="1">
      <c r="A31" s="73">
        <f>IF(D31=0," ",RANK(D31,$D$3:$D$365,0))</f>
        <v>29</v>
      </c>
      <c r="B31" s="246">
        <v>29</v>
      </c>
      <c r="C31" s="107" t="s">
        <v>1733</v>
      </c>
      <c r="D31" s="114">
        <f>I31+M31+Q31+U31+Y31+AC31+AG31+AK31+AO31+AW31+AS31</f>
        <v>162.5</v>
      </c>
      <c r="E31" s="115">
        <f>J31+N31+R31+V31+Z31+AD31+AH31+AL31+AP31+AX31+AT31</f>
        <v>15</v>
      </c>
      <c r="F31" s="119">
        <f>COUNTA(H31,L31,P31,T31,X31,AB31,AF31,AJ31,AN31,AV31,AR31)</f>
        <v>2</v>
      </c>
      <c r="G31" s="292"/>
      <c r="H31" s="123"/>
      <c r="I31" s="139"/>
      <c r="J31" s="124"/>
      <c r="K31" s="153"/>
      <c r="L31" s="123"/>
      <c r="M31" s="139"/>
      <c r="N31" s="154"/>
      <c r="O31" s="122"/>
      <c r="P31" s="123"/>
      <c r="Q31" s="139"/>
      <c r="R31" s="124"/>
      <c r="S31" s="122">
        <f>VLOOKUP(C31,'4'!$B$2:$I$1053,3,FALSE)</f>
        <v>1.6689814814814814E-2</v>
      </c>
      <c r="T31" s="123">
        <f>VLOOKUP(C31,'4'!$B$2:$I$1053,4,FALSE)</f>
        <v>19</v>
      </c>
      <c r="U31" s="139">
        <f>VLOOKUP(T31,Баллы!$A$2:$B$101,2)+V31/2</f>
        <v>74.5</v>
      </c>
      <c r="V31" s="124">
        <f>VLOOKUP(C31,'4'!$B$2:$I$1053,6,FALSE)</f>
        <v>5</v>
      </c>
      <c r="W31" s="137"/>
      <c r="X31" s="123"/>
      <c r="Y31" s="139"/>
      <c r="Z31" s="124"/>
      <c r="AA31" s="137"/>
      <c r="AB31" s="123"/>
      <c r="AC31" s="139"/>
      <c r="AD31" s="124"/>
      <c r="AE31" s="137"/>
      <c r="AF31" s="123"/>
      <c r="AG31" s="139"/>
      <c r="AH31" s="124"/>
      <c r="AI31" s="155"/>
      <c r="AJ31" s="123"/>
      <c r="AK31" s="139"/>
      <c r="AL31" s="124"/>
      <c r="AM31" s="155">
        <f>VLOOKUP(C31,'9'!$B$2:$H$1187,3,FALSE)</f>
        <v>3.7152777777777778E-2</v>
      </c>
      <c r="AN31" s="123">
        <f>VLOOKUP(C31,'9'!$B$2:$H$1187,4,FALSE)</f>
        <v>9</v>
      </c>
      <c r="AO31" s="139">
        <f>VLOOKUP(AN31,Баллы!$A$2:$B$101,2)+AP31/2</f>
        <v>88</v>
      </c>
      <c r="AP31" s="124">
        <f>VLOOKUP(C31,'9'!$B$2:$H$1187,6,FALSE)</f>
        <v>10</v>
      </c>
      <c r="AQ31" s="122"/>
      <c r="AR31" s="123"/>
      <c r="AS31" s="139"/>
      <c r="AT31" s="124"/>
      <c r="AU31" s="122"/>
      <c r="AV31" s="123"/>
      <c r="AW31" s="139"/>
      <c r="AX31" s="124"/>
    </row>
    <row r="32" spans="1:50" ht="14.4" customHeight="1">
      <c r="A32" s="73">
        <f>IF(D32=0," ",RANK(D32,$D$3:$D$365,0))</f>
        <v>30</v>
      </c>
      <c r="B32" s="246">
        <v>30</v>
      </c>
      <c r="C32" s="107" t="s">
        <v>1871</v>
      </c>
      <c r="D32" s="114">
        <f>I32+M32+Q32+U32+Y32+AC32+AG32+AK32+AO32+AW32+AS32</f>
        <v>161.5</v>
      </c>
      <c r="E32" s="115">
        <f>J32+N32+R32+V32+Z32+AD32+AH32+AL32+AP32+AX32+AT32</f>
        <v>45</v>
      </c>
      <c r="F32" s="119">
        <f>COUNTA(H32,L32,P32,T32,X32,AB32,AF32,AJ32,AN32,AV32,AR32)</f>
        <v>2</v>
      </c>
      <c r="G32" s="292"/>
      <c r="H32" s="123"/>
      <c r="I32" s="139"/>
      <c r="J32" s="124"/>
      <c r="K32" s="153"/>
      <c r="L32" s="123"/>
      <c r="M32" s="139"/>
      <c r="N32" s="154"/>
      <c r="O32" s="122"/>
      <c r="P32" s="123"/>
      <c r="Q32" s="139"/>
      <c r="R32" s="124"/>
      <c r="S32" s="122">
        <f>VLOOKUP(C32,'4'!$B$2:$I$1053,3,FALSE)</f>
        <v>8.8229166666666664E-2</v>
      </c>
      <c r="T32" s="123">
        <f>VLOOKUP(C32,'4'!$B$2:$I$1053,4,FALSE)</f>
        <v>13</v>
      </c>
      <c r="U32" s="139">
        <f>VLOOKUP(T32,Баллы!$A$2:$B$101,2)+V32/2</f>
        <v>88</v>
      </c>
      <c r="V32" s="124">
        <f>VLOOKUP(C32,'4'!$B$2:$I$1053,6,FALSE)</f>
        <v>20</v>
      </c>
      <c r="W32" s="137"/>
      <c r="X32" s="123"/>
      <c r="Y32" s="139"/>
      <c r="Z32" s="124"/>
      <c r="AA32" s="137"/>
      <c r="AB32" s="123"/>
      <c r="AC32" s="139"/>
      <c r="AD32" s="124"/>
      <c r="AE32" s="137"/>
      <c r="AF32" s="123"/>
      <c r="AG32" s="139"/>
      <c r="AH32" s="124"/>
      <c r="AI32" s="155"/>
      <c r="AJ32" s="123"/>
      <c r="AK32" s="139"/>
      <c r="AL32" s="124"/>
      <c r="AM32" s="155">
        <f>VLOOKUP(C32,'9'!$B$2:$H$1187,3,FALSE)</f>
        <v>0.11815972222222222</v>
      </c>
      <c r="AN32" s="123">
        <f>VLOOKUP(C32,'9'!$B$2:$H$1187,4,FALSE)</f>
        <v>30</v>
      </c>
      <c r="AO32" s="139">
        <f>VLOOKUP(AN32,Баллы!$A$2:$B$101,2)+AP32/2</f>
        <v>73.5</v>
      </c>
      <c r="AP32" s="124">
        <f>VLOOKUP(C32,'9'!$B$2:$H$1187,6,FALSE)</f>
        <v>25</v>
      </c>
      <c r="AQ32" s="122"/>
      <c r="AR32" s="123"/>
      <c r="AS32" s="139"/>
      <c r="AT32" s="124"/>
      <c r="AU32" s="122"/>
      <c r="AV32" s="123"/>
      <c r="AW32" s="139"/>
      <c r="AX32" s="124"/>
    </row>
    <row r="33" spans="1:50" ht="14.4" customHeight="1">
      <c r="A33" s="73">
        <f>IF(D33=0," ",RANK(D33,$D$3:$D$365,0))</f>
        <v>31</v>
      </c>
      <c r="B33" s="246">
        <v>31</v>
      </c>
      <c r="C33" s="180" t="s">
        <v>393</v>
      </c>
      <c r="D33" s="114">
        <f>I33+M33+Q33+U33+Y33+AC33+AG33+AK33+AO33+AW33+AS33</f>
        <v>158</v>
      </c>
      <c r="E33" s="115">
        <f>J33+N33+R33+V33+Z33+AD33+AH33+AL33+AP33+AX33+AT33</f>
        <v>18</v>
      </c>
      <c r="F33" s="119">
        <f>COUNTA(H33,L33,P33,T33,X33,AB33,AF33,AJ33,AN33,AV33,AR33)</f>
        <v>2</v>
      </c>
      <c r="G33" s="122">
        <f>VLOOKUP(C33,'1'!$B$46:$H$384,3,FALSE)</f>
        <v>4.1701388888888885E-2</v>
      </c>
      <c r="H33" s="123">
        <f>VLOOKUP(C33,'1'!$B$46:$H$384,4,FALSE)</f>
        <v>14</v>
      </c>
      <c r="I33" s="139">
        <f>VLOOKUP(H33,Баллы!$A$2:$B$101,2)+J33/2</f>
        <v>82</v>
      </c>
      <c r="J33" s="124">
        <f>VLOOKUP(C33,'1'!$B$46:$H$384,6,FALSE)</f>
        <v>10</v>
      </c>
      <c r="K33" s="153"/>
      <c r="L33" s="123"/>
      <c r="M33" s="139"/>
      <c r="N33" s="154"/>
      <c r="O33" s="122"/>
      <c r="P33" s="123"/>
      <c r="Q33" s="139"/>
      <c r="R33" s="124"/>
      <c r="S33" s="122"/>
      <c r="T33" s="123"/>
      <c r="U33" s="139"/>
      <c r="V33" s="124"/>
      <c r="W33" s="137"/>
      <c r="X33" s="123"/>
      <c r="Y33" s="139"/>
      <c r="Z33" s="124"/>
      <c r="AA33" s="137"/>
      <c r="AB33" s="123"/>
      <c r="AC33" s="139"/>
      <c r="AD33" s="124"/>
      <c r="AE33" s="137"/>
      <c r="AF33" s="123"/>
      <c r="AG33" s="139"/>
      <c r="AH33" s="124"/>
      <c r="AI33" s="155"/>
      <c r="AJ33" s="123"/>
      <c r="AK33" s="139"/>
      <c r="AL33" s="124"/>
      <c r="AM33" s="155"/>
      <c r="AN33" s="123"/>
      <c r="AO33" s="139"/>
      <c r="AP33" s="124"/>
      <c r="AQ33" s="122"/>
      <c r="AR33" s="123"/>
      <c r="AS33" s="139"/>
      <c r="AT33" s="124"/>
      <c r="AU33" s="122">
        <f>VLOOKUP(C33,'11'!$B$9:$H$521,3,FALSE)</f>
        <v>3.4745370370370371E-2</v>
      </c>
      <c r="AV33" s="123">
        <f>VLOOKUP(C33,'11'!$B$9:$H$521,4,FALSE)</f>
        <v>19</v>
      </c>
      <c r="AW33" s="139">
        <f>VLOOKUP(AV33,Баллы!$A$2:$B$101,2)+AX33/2</f>
        <v>76</v>
      </c>
      <c r="AX33" s="124">
        <f>VLOOKUP(C33,'11'!$B$9:$H$521,6,FALSE)</f>
        <v>8</v>
      </c>
    </row>
    <row r="34" spans="1:50" ht="14.4" customHeight="1">
      <c r="A34" s="73">
        <f>IF(D34=0," ",RANK(D34,$D$3:$D$365,0))</f>
        <v>32</v>
      </c>
      <c r="B34" s="246">
        <v>32</v>
      </c>
      <c r="C34" s="180" t="s">
        <v>955</v>
      </c>
      <c r="D34" s="114">
        <f>I34+M34+Q34+U34+Y34+AC34+AG34+AK34+AO34+AW34+AS34</f>
        <v>152</v>
      </c>
      <c r="E34" s="115">
        <f>J34+N34+R34+V34+Z34+AD34+AH34+AL34+AP34+AX34+AT34</f>
        <v>40</v>
      </c>
      <c r="F34" s="119">
        <f>COUNTA(H34,L34,P34,T34,X34,AB34,AF34,AJ34,AN34,AV34,AR34)</f>
        <v>2</v>
      </c>
      <c r="G34" s="122"/>
      <c r="H34" s="123"/>
      <c r="I34" s="139"/>
      <c r="J34" s="124"/>
      <c r="K34" s="153">
        <f>VLOOKUP(C34,'2'!$B$101:$H$575,3,FALSE)</f>
        <v>6.3831018518518523E-2</v>
      </c>
      <c r="L34" s="123">
        <f>VLOOKUP(C34,'2'!$B$101:$H$575,4,FALSE)</f>
        <v>38</v>
      </c>
      <c r="M34" s="139">
        <f>VLOOKUP(L34,Баллы!$A$2:$B$101,2)+N34/2</f>
        <v>60.5</v>
      </c>
      <c r="N34" s="154">
        <f>VLOOKUP(C34,'2'!$B$101:$H$575,6,FALSE)</f>
        <v>15</v>
      </c>
      <c r="O34" s="122"/>
      <c r="P34" s="123"/>
      <c r="Q34" s="139"/>
      <c r="R34" s="124"/>
      <c r="S34" s="122"/>
      <c r="T34" s="123"/>
      <c r="U34" s="139"/>
      <c r="V34" s="124"/>
      <c r="W34" s="137">
        <f>VLOOKUP(C34,'5'!$B$50:$H$423,3,FALSE)</f>
        <v>0.14079861111111111</v>
      </c>
      <c r="X34" s="123">
        <f>VLOOKUP(C34,'5'!$B$50:$H$423,4,FALSE)</f>
        <v>12</v>
      </c>
      <c r="Y34" s="139">
        <f>VLOOKUP(X34,Баллы!$A$2:$B$101,2)+Z34/2</f>
        <v>91.5</v>
      </c>
      <c r="Z34" s="124">
        <f>VLOOKUP(C34,'5'!$B$50:$H$423,6,FALSE)</f>
        <v>25</v>
      </c>
      <c r="AA34" s="137"/>
      <c r="AB34" s="123"/>
      <c r="AC34" s="139"/>
      <c r="AD34" s="124"/>
      <c r="AE34" s="137"/>
      <c r="AF34" s="123"/>
      <c r="AG34" s="139"/>
      <c r="AH34" s="124"/>
      <c r="AI34" s="155"/>
      <c r="AJ34" s="123"/>
      <c r="AK34" s="139"/>
      <c r="AL34" s="124"/>
      <c r="AM34" s="155"/>
      <c r="AN34" s="123"/>
      <c r="AO34" s="139"/>
      <c r="AP34" s="124"/>
      <c r="AQ34" s="122"/>
      <c r="AR34" s="123"/>
      <c r="AS34" s="139"/>
      <c r="AT34" s="124"/>
      <c r="AU34" s="122"/>
      <c r="AV34" s="123"/>
      <c r="AW34" s="139"/>
      <c r="AX34" s="124"/>
    </row>
    <row r="35" spans="1:50" ht="14.4" customHeight="1">
      <c r="A35" s="73">
        <f>IF(D35=0," ",RANK(D35,$D$3:$D$365,0))</f>
        <v>33</v>
      </c>
      <c r="B35" s="246">
        <v>33</v>
      </c>
      <c r="C35" s="108" t="s">
        <v>1257</v>
      </c>
      <c r="D35" s="114">
        <f>I35+M35+Q35+U35+Y35+AC35+AG35+AK35+AO35+AW35+AS35</f>
        <v>147</v>
      </c>
      <c r="E35" s="115">
        <f>J35+N35+R35+V35+Z35+AD35+AH35+AL35+AP35+AX35+AT35</f>
        <v>100</v>
      </c>
      <c r="F35" s="119">
        <f>COUNTA(H35,L35,P35,T35,X35,AB35,AF35,AJ35,AN35,AV35,AR35)</f>
        <v>1</v>
      </c>
      <c r="G35" s="122"/>
      <c r="H35" s="123"/>
      <c r="I35" s="139"/>
      <c r="J35" s="124"/>
      <c r="K35" s="153"/>
      <c r="L35" s="123"/>
      <c r="M35" s="139"/>
      <c r="N35" s="154"/>
      <c r="O35" s="122"/>
      <c r="P35" s="123"/>
      <c r="Q35" s="139"/>
      <c r="R35" s="124"/>
      <c r="S35" s="122"/>
      <c r="T35" s="123"/>
      <c r="U35" s="139"/>
      <c r="V35" s="124"/>
      <c r="W35" s="137">
        <f>VLOOKUP(C35,'5'!$B$50:$H$423,3,FALSE)</f>
        <v>0.66614583333333333</v>
      </c>
      <c r="X35" s="123">
        <f>VLOOKUP(C35,'5'!$B$50:$H$423,4,FALSE)</f>
        <v>2</v>
      </c>
      <c r="Y35" s="139">
        <f>VLOOKUP(X35,Баллы!$A$2:$B$101,2)+Z35/2</f>
        <v>147</v>
      </c>
      <c r="Z35" s="124">
        <f>VLOOKUP(C35,'5'!$B$50:$H$423,6,FALSE)</f>
        <v>100</v>
      </c>
      <c r="AA35" s="137"/>
      <c r="AB35" s="123"/>
      <c r="AC35" s="139"/>
      <c r="AD35" s="124"/>
      <c r="AE35" s="137"/>
      <c r="AF35" s="123"/>
      <c r="AG35" s="139"/>
      <c r="AH35" s="124"/>
      <c r="AI35" s="155"/>
      <c r="AJ35" s="123"/>
      <c r="AK35" s="139"/>
      <c r="AL35" s="124"/>
      <c r="AM35" s="155"/>
      <c r="AN35" s="123"/>
      <c r="AO35" s="139"/>
      <c r="AP35" s="124"/>
      <c r="AQ35" s="122"/>
      <c r="AR35" s="123"/>
      <c r="AS35" s="139"/>
      <c r="AT35" s="124"/>
      <c r="AU35" s="122"/>
      <c r="AV35" s="123"/>
      <c r="AW35" s="139"/>
      <c r="AX35" s="124"/>
    </row>
    <row r="36" spans="1:50" ht="14.4" customHeight="1">
      <c r="A36" s="73">
        <f>IF(D36=0," ",RANK(D36,$D$3:$D$365,0))</f>
        <v>34</v>
      </c>
      <c r="B36" s="246">
        <v>34</v>
      </c>
      <c r="C36" s="108" t="s">
        <v>144</v>
      </c>
      <c r="D36" s="114">
        <f>I36+M36+Q36+U36+Y36+AC36+AG36+AK36+AO36+AW36+AS36</f>
        <v>145</v>
      </c>
      <c r="E36" s="115">
        <f>J36+N36+R36+V36+Z36+AD36+AH36+AL36+AP36+AX36+AT36</f>
        <v>100</v>
      </c>
      <c r="F36" s="119">
        <f>COUNTA(H36,L36,P36,T36,X36,AB36,AF36,AJ36,AN36,AV36,AR36)</f>
        <v>1</v>
      </c>
      <c r="G36" s="122"/>
      <c r="H36" s="123"/>
      <c r="I36" s="139"/>
      <c r="J36" s="124"/>
      <c r="K36" s="153"/>
      <c r="L36" s="123"/>
      <c r="M36" s="139"/>
      <c r="N36" s="154"/>
      <c r="O36" s="122"/>
      <c r="P36" s="123"/>
      <c r="Q36" s="139"/>
      <c r="R36" s="124"/>
      <c r="S36" s="122"/>
      <c r="T36" s="123"/>
      <c r="U36" s="139"/>
      <c r="V36" s="124"/>
      <c r="W36" s="137">
        <f>VLOOKUP(C36,'5'!$B$50:$H$423,3,FALSE)</f>
        <v>0.73182870370370379</v>
      </c>
      <c r="X36" s="123">
        <f>VLOOKUP(C36,'5'!$B$50:$H$423,4,FALSE)</f>
        <v>3</v>
      </c>
      <c r="Y36" s="139">
        <f>VLOOKUP(X36,Баллы!$A$2:$B$101,2)+Z36/2</f>
        <v>145</v>
      </c>
      <c r="Z36" s="124">
        <f>VLOOKUP(C36,'5'!$B$50:$H$423,6,FALSE)</f>
        <v>100</v>
      </c>
      <c r="AA36" s="137"/>
      <c r="AB36" s="123"/>
      <c r="AC36" s="139"/>
      <c r="AD36" s="124"/>
      <c r="AE36" s="137"/>
      <c r="AF36" s="123"/>
      <c r="AG36" s="139"/>
      <c r="AH36" s="124"/>
      <c r="AI36" s="155"/>
      <c r="AJ36" s="123"/>
      <c r="AK36" s="139"/>
      <c r="AL36" s="124"/>
      <c r="AM36" s="155"/>
      <c r="AN36" s="123"/>
      <c r="AO36" s="139"/>
      <c r="AP36" s="124"/>
      <c r="AQ36" s="122"/>
      <c r="AR36" s="123"/>
      <c r="AS36" s="139"/>
      <c r="AT36" s="124"/>
      <c r="AU36" s="122"/>
      <c r="AV36" s="123"/>
      <c r="AW36" s="139"/>
      <c r="AX36" s="124"/>
    </row>
    <row r="37" spans="1:50" ht="14.4" customHeight="1">
      <c r="A37" s="73">
        <f>IF(D37=0," ",RANK(D37,$D$3:$D$365,0))</f>
        <v>35</v>
      </c>
      <c r="B37" s="246">
        <v>35</v>
      </c>
      <c r="C37" s="109" t="s">
        <v>124</v>
      </c>
      <c r="D37" s="114">
        <f>I37+M37+Q37+U37+Y37+AC37+AG37+AK37+AO37+AW37+AS37</f>
        <v>142.5</v>
      </c>
      <c r="E37" s="115">
        <f>J37+N37+R37+V37+Z37+AD37+AH37+AL37+AP37+AX37+AT37</f>
        <v>25</v>
      </c>
      <c r="F37" s="119">
        <f>COUNTA(H37,L37,P37,T37,X37,AB37,AF37,AJ37,AN37,AV37,AR37)</f>
        <v>2</v>
      </c>
      <c r="G37" s="122"/>
      <c r="H37" s="123"/>
      <c r="I37" s="139"/>
      <c r="J37" s="124"/>
      <c r="K37" s="153"/>
      <c r="L37" s="123"/>
      <c r="M37" s="139"/>
      <c r="N37" s="154"/>
      <c r="O37" s="122"/>
      <c r="P37" s="123"/>
      <c r="Q37" s="139"/>
      <c r="R37" s="124"/>
      <c r="S37" s="122"/>
      <c r="T37" s="123"/>
      <c r="U37" s="139"/>
      <c r="V37" s="124"/>
      <c r="W37" s="137">
        <f>VLOOKUP(C37,'5'!$B$50:$H$423,3,FALSE)</f>
        <v>4.2777777777777776E-2</v>
      </c>
      <c r="X37" s="123">
        <f>VLOOKUP(C37,'5'!$B$50:$H$423,4,FALSE)</f>
        <v>21</v>
      </c>
      <c r="Y37" s="139">
        <f>VLOOKUP(X37,Баллы!$A$2:$B$101,2)+Z37/2</f>
        <v>75</v>
      </c>
      <c r="Z37" s="124">
        <f>VLOOKUP(C37,'5'!$B$50:$H$423,6,FALSE)</f>
        <v>10</v>
      </c>
      <c r="AA37" s="137"/>
      <c r="AB37" s="123"/>
      <c r="AC37" s="139"/>
      <c r="AD37" s="124"/>
      <c r="AE37" s="137"/>
      <c r="AF37" s="123"/>
      <c r="AG37" s="139"/>
      <c r="AH37" s="124"/>
      <c r="AI37" s="155"/>
      <c r="AJ37" s="123"/>
      <c r="AK37" s="139"/>
      <c r="AL37" s="124"/>
      <c r="AM37" s="155"/>
      <c r="AN37" s="123"/>
      <c r="AO37" s="139"/>
      <c r="AP37" s="124"/>
      <c r="AQ37" s="122"/>
      <c r="AR37" s="123"/>
      <c r="AS37" s="139"/>
      <c r="AT37" s="124"/>
      <c r="AU37" s="122">
        <f>VLOOKUP(C37,'11'!$B$9:$H$521,3,FALSE)</f>
        <v>7.0266203703703706E-2</v>
      </c>
      <c r="AV37" s="123">
        <f>VLOOKUP(C37,'11'!$B$9:$H$521,4,FALSE)</f>
        <v>31</v>
      </c>
      <c r="AW37" s="139">
        <f>VLOOKUP(AV37,Баллы!$A$2:$B$101,2)+AX37/2</f>
        <v>67.5</v>
      </c>
      <c r="AX37" s="124">
        <f>VLOOKUP(C37,'11'!$B$9:$H$521,6,FALSE)</f>
        <v>15</v>
      </c>
    </row>
    <row r="38" spans="1:50" ht="14.4" customHeight="1">
      <c r="A38" s="73">
        <f>IF(D38=0," ",RANK(D38,$D$3:$D$365,0))</f>
        <v>36</v>
      </c>
      <c r="B38" s="246">
        <v>36</v>
      </c>
      <c r="C38" s="180" t="s">
        <v>324</v>
      </c>
      <c r="D38" s="114">
        <f>I38+M38+Q38+U38+Y38+AC38+AG38+AK38+AO38+AW38+AS38</f>
        <v>128.5</v>
      </c>
      <c r="E38" s="115">
        <f>J38+N38+R38+V38+Z38+AD38+AH38+AL38+AP38+AX38+AT38</f>
        <v>25</v>
      </c>
      <c r="F38" s="119">
        <f>COUNTA(H38,L38,P38,T38,X38,AB38,AF38,AJ38,AN38,AV38,AR38)</f>
        <v>2</v>
      </c>
      <c r="G38" s="122"/>
      <c r="H38" s="123"/>
      <c r="I38" s="139"/>
      <c r="J38" s="124"/>
      <c r="K38" s="153">
        <f>VLOOKUP(C38,'2'!$B$101:$H$575,3,FALSE)</f>
        <v>6.4606481481481473E-2</v>
      </c>
      <c r="L38" s="123">
        <f>VLOOKUP(C38,'2'!$B$101:$H$575,4,FALSE)</f>
        <v>42</v>
      </c>
      <c r="M38" s="139">
        <f>VLOOKUP(L38,Баллы!$A$2:$B$101,2)+N38/2</f>
        <v>56.5</v>
      </c>
      <c r="N38" s="154">
        <f>VLOOKUP(C38,'2'!$B$101:$H$575,6,FALSE)</f>
        <v>15</v>
      </c>
      <c r="O38" s="122"/>
      <c r="P38" s="123"/>
      <c r="Q38" s="139"/>
      <c r="R38" s="124"/>
      <c r="S38" s="122"/>
      <c r="T38" s="123"/>
      <c r="U38" s="139"/>
      <c r="V38" s="124"/>
      <c r="W38" s="137"/>
      <c r="X38" s="123"/>
      <c r="Y38" s="139"/>
      <c r="Z38" s="124"/>
      <c r="AA38" s="137"/>
      <c r="AB38" s="123"/>
      <c r="AC38" s="139"/>
      <c r="AD38" s="124"/>
      <c r="AE38" s="137"/>
      <c r="AF38" s="123"/>
      <c r="AG38" s="139"/>
      <c r="AH38" s="124"/>
      <c r="AI38" s="155"/>
      <c r="AJ38" s="123"/>
      <c r="AK38" s="139"/>
      <c r="AL38" s="124"/>
      <c r="AM38" s="155"/>
      <c r="AN38" s="123"/>
      <c r="AO38" s="139"/>
      <c r="AP38" s="124"/>
      <c r="AQ38" s="122">
        <f>VLOOKUP(C38,'10'!$B$8:$H$232,3,FALSE)</f>
        <v>4.8946759259259259E-2</v>
      </c>
      <c r="AR38" s="123">
        <f>VLOOKUP(C38,'10'!$B$8:$H$232,4,FALSE)</f>
        <v>24</v>
      </c>
      <c r="AS38" s="139">
        <f>VLOOKUP(AR38,Баллы!$A$2:$B$101,2)+AT38/2</f>
        <v>72</v>
      </c>
      <c r="AT38" s="124">
        <f>VLOOKUP(C38,'10'!$B$8:$H$232,6,FALSE)</f>
        <v>10</v>
      </c>
      <c r="AU38" s="122"/>
      <c r="AV38" s="123"/>
      <c r="AW38" s="139"/>
      <c r="AX38" s="124"/>
    </row>
    <row r="39" spans="1:50" ht="14.4" customHeight="1">
      <c r="A39" s="73">
        <f>IF(D39=0," ",RANK(D39,$D$3:$D$365,0))</f>
        <v>37</v>
      </c>
      <c r="B39" s="246">
        <v>37</v>
      </c>
      <c r="C39" s="180" t="s">
        <v>404</v>
      </c>
      <c r="D39" s="114">
        <f>I39+M39+Q39+U39+Y39+AC39+AG39+AK39+AO39+AW39+AS39</f>
        <v>128</v>
      </c>
      <c r="E39" s="115">
        <f>J39+N39+R39+V39+Z39+AD39+AH39+AL39+AP39+AX39+AT39</f>
        <v>30</v>
      </c>
      <c r="F39" s="119">
        <f>COUNTA(H39,L39,P39,T39,X39,AB39,AF39,AJ39,AN39,AV39,AR39)</f>
        <v>2</v>
      </c>
      <c r="G39" s="122"/>
      <c r="H39" s="123"/>
      <c r="I39" s="139"/>
      <c r="J39" s="124"/>
      <c r="K39" s="153">
        <f>VLOOKUP(C39,'2'!$B$101:$H$575,3,FALSE)</f>
        <v>6.5451388888888892E-2</v>
      </c>
      <c r="L39" s="123">
        <f>VLOOKUP(C39,'2'!$B$101:$H$575,4,FALSE)</f>
        <v>46</v>
      </c>
      <c r="M39" s="139">
        <f>VLOOKUP(L39,Баллы!$A$2:$B$101,2)+N39/2</f>
        <v>52.5</v>
      </c>
      <c r="N39" s="154">
        <f>VLOOKUP(C39,'2'!$B$101:$H$575,6,FALSE)</f>
        <v>15</v>
      </c>
      <c r="O39" s="122"/>
      <c r="P39" s="123"/>
      <c r="Q39" s="139"/>
      <c r="R39" s="124"/>
      <c r="S39" s="122"/>
      <c r="T39" s="123"/>
      <c r="U39" s="139"/>
      <c r="V39" s="124"/>
      <c r="W39" s="137"/>
      <c r="X39" s="123"/>
      <c r="Y39" s="139"/>
      <c r="Z39" s="124"/>
      <c r="AA39" s="137"/>
      <c r="AB39" s="123"/>
      <c r="AC39" s="139"/>
      <c r="AD39" s="124"/>
      <c r="AE39" s="137"/>
      <c r="AF39" s="123"/>
      <c r="AG39" s="139"/>
      <c r="AH39" s="124"/>
      <c r="AI39" s="155"/>
      <c r="AJ39" s="123"/>
      <c r="AK39" s="139"/>
      <c r="AL39" s="124"/>
      <c r="AM39" s="155"/>
      <c r="AN39" s="123"/>
      <c r="AO39" s="139"/>
      <c r="AP39" s="124"/>
      <c r="AQ39" s="122"/>
      <c r="AR39" s="123"/>
      <c r="AS39" s="139"/>
      <c r="AT39" s="124"/>
      <c r="AU39" s="122">
        <f>VLOOKUP(C39,'11'!$B$9:$H$521,3,FALSE)</f>
        <v>6.6365740740740739E-2</v>
      </c>
      <c r="AV39" s="123">
        <f>VLOOKUP(C39,'11'!$B$9:$H$521,4,FALSE)</f>
        <v>23</v>
      </c>
      <c r="AW39" s="139">
        <f>VLOOKUP(AV39,Баллы!$A$2:$B$101,2)+AX39/2</f>
        <v>75.5</v>
      </c>
      <c r="AX39" s="124">
        <f>VLOOKUP(C39,'11'!$B$9:$H$521,6,FALSE)</f>
        <v>15</v>
      </c>
    </row>
    <row r="40" spans="1:50" ht="14.4" customHeight="1">
      <c r="A40" s="73">
        <f>IF(D40=0," ",RANK(D40,$D$3:$D$365,0))</f>
        <v>38</v>
      </c>
      <c r="B40" s="246">
        <v>38</v>
      </c>
      <c r="C40" s="108" t="s">
        <v>1241</v>
      </c>
      <c r="D40" s="114">
        <f>I40+M40+Q40+U40+Y40+AC40+AG40+AK40+AO40+AW40+AS40</f>
        <v>120.5</v>
      </c>
      <c r="E40" s="115">
        <f>J40+N40+R40+V40+Z40+AD40+AH40+AL40+AP40+AX40+AT40</f>
        <v>51</v>
      </c>
      <c r="F40" s="119">
        <f>COUNTA(H40,L40,P40,T40,X40,AB40,AF40,AJ40,AN40,AV40,AR40)</f>
        <v>1</v>
      </c>
      <c r="G40" s="122"/>
      <c r="H40" s="123"/>
      <c r="I40" s="139"/>
      <c r="J40" s="124"/>
      <c r="K40" s="153"/>
      <c r="L40" s="123"/>
      <c r="M40" s="139"/>
      <c r="N40" s="154"/>
      <c r="O40" s="122"/>
      <c r="P40" s="123"/>
      <c r="Q40" s="139"/>
      <c r="R40" s="124"/>
      <c r="S40" s="122"/>
      <c r="T40" s="123"/>
      <c r="U40" s="139"/>
      <c r="V40" s="124"/>
      <c r="W40" s="137">
        <f>VLOOKUP(C40,'5'!$B$50:$H$423,3,FALSE)</f>
        <v>0.30747685185185186</v>
      </c>
      <c r="X40" s="123">
        <f>VLOOKUP(C40,'5'!$B$50:$H$423,4,FALSE)</f>
        <v>3</v>
      </c>
      <c r="Y40" s="139">
        <f>VLOOKUP(X40,Баллы!$A$2:$B$101,2)+Z40/2</f>
        <v>120.5</v>
      </c>
      <c r="Z40" s="124">
        <f>VLOOKUP(C40,'5'!$B$50:$H$423,6,FALSE)</f>
        <v>51</v>
      </c>
      <c r="AA40" s="137"/>
      <c r="AB40" s="123"/>
      <c r="AC40" s="139"/>
      <c r="AD40" s="124"/>
      <c r="AE40" s="137"/>
      <c r="AF40" s="123"/>
      <c r="AG40" s="139"/>
      <c r="AH40" s="124"/>
      <c r="AI40" s="155"/>
      <c r="AJ40" s="123"/>
      <c r="AK40" s="139"/>
      <c r="AL40" s="124"/>
      <c r="AM40" s="155"/>
      <c r="AN40" s="123"/>
      <c r="AO40" s="139"/>
      <c r="AP40" s="124"/>
      <c r="AQ40" s="122"/>
      <c r="AR40" s="123"/>
      <c r="AS40" s="139"/>
      <c r="AT40" s="124"/>
      <c r="AU40" s="122"/>
      <c r="AV40" s="123"/>
      <c r="AW40" s="139"/>
      <c r="AX40" s="124"/>
    </row>
    <row r="41" spans="1:50" ht="14.4" customHeight="1">
      <c r="A41" s="73">
        <f>IF(D41=0," ",RANK(D41,$D$3:$D$365,0))</f>
        <v>39</v>
      </c>
      <c r="B41" s="246">
        <v>39</v>
      </c>
      <c r="C41" s="108" t="s">
        <v>272</v>
      </c>
      <c r="D41" s="114">
        <f>I41+M41+Q41+U41+Y41+AC41+AG41+AK41+AO41+AW41+AS41</f>
        <v>120</v>
      </c>
      <c r="E41" s="115">
        <f>J41+N41+R41+V41+Z41+AD41+AH41+AL41+AP41+AX41+AT41</f>
        <v>18</v>
      </c>
      <c r="F41" s="119">
        <f>COUNTA(H41,L41,P41,T41,X41,AB41,AF41,AJ41,AN41,AV41,AR41)</f>
        <v>2</v>
      </c>
      <c r="G41" s="122"/>
      <c r="H41" s="123"/>
      <c r="I41" s="139"/>
      <c r="J41" s="124"/>
      <c r="K41" s="153"/>
      <c r="L41" s="123"/>
      <c r="M41" s="139"/>
      <c r="N41" s="154"/>
      <c r="O41" s="122"/>
      <c r="P41" s="123"/>
      <c r="Q41" s="139"/>
      <c r="R41" s="124"/>
      <c r="S41" s="122"/>
      <c r="T41" s="123"/>
      <c r="U41" s="139"/>
      <c r="V41" s="124"/>
      <c r="W41" s="137">
        <f>VLOOKUP(C41,'5'!$B$50:$H$423,3,FALSE)</f>
        <v>4.3796296296296298E-2</v>
      </c>
      <c r="X41" s="123">
        <f>VLOOKUP(C41,'5'!$B$50:$H$423,4,FALSE)</f>
        <v>26</v>
      </c>
      <c r="Y41" s="139">
        <f>VLOOKUP(X41,Баллы!$A$2:$B$101,2)+Z41/2</f>
        <v>70</v>
      </c>
      <c r="Z41" s="124">
        <f>VLOOKUP(C41,'5'!$B$50:$H$423,6,FALSE)</f>
        <v>10</v>
      </c>
      <c r="AA41" s="137"/>
      <c r="AB41" s="123"/>
      <c r="AC41" s="139"/>
      <c r="AD41" s="124"/>
      <c r="AE41" s="137"/>
      <c r="AF41" s="123"/>
      <c r="AG41" s="139"/>
      <c r="AH41" s="124"/>
      <c r="AI41" s="155"/>
      <c r="AJ41" s="123"/>
      <c r="AK41" s="139"/>
      <c r="AL41" s="124"/>
      <c r="AM41" s="155"/>
      <c r="AN41" s="123"/>
      <c r="AO41" s="139"/>
      <c r="AP41" s="124"/>
      <c r="AQ41" s="122"/>
      <c r="AR41" s="123"/>
      <c r="AS41" s="139"/>
      <c r="AT41" s="124"/>
      <c r="AU41" s="122">
        <f>VLOOKUP(C41,'11'!$B$9:$H$521,3,FALSE)</f>
        <v>4.0069444444444442E-2</v>
      </c>
      <c r="AV41" s="123">
        <f>VLOOKUP(C41,'11'!$B$9:$H$521,4,FALSE)</f>
        <v>45</v>
      </c>
      <c r="AW41" s="139">
        <f>VLOOKUP(AV41,Баллы!$A$2:$B$101,2)+AX41/2</f>
        <v>50</v>
      </c>
      <c r="AX41" s="124">
        <f>VLOOKUP(C41,'11'!$B$9:$H$521,6,FALSE)</f>
        <v>8</v>
      </c>
    </row>
    <row r="42" spans="1:50" ht="14.4" customHeight="1">
      <c r="A42" s="73">
        <f>IF(D42=0," ",RANK(D42,$D$3:$D$365,0))</f>
        <v>40</v>
      </c>
      <c r="B42" s="246">
        <v>40</v>
      </c>
      <c r="C42" s="180" t="s">
        <v>824</v>
      </c>
      <c r="D42" s="114">
        <f>I42+M42+Q42+U42+Y42+AC42+AG42+AK42+AO42+AW42+AS42</f>
        <v>119.5</v>
      </c>
      <c r="E42" s="115">
        <f>J42+N42+R42+V42+Z42+AD42+AH42+AL42+AP42+AX42+AT42</f>
        <v>13</v>
      </c>
      <c r="F42" s="119">
        <f>COUNTA(H42,L42,P42,T42,X42,AB42,AF42,AJ42,AN42,AV42,AR42)</f>
        <v>2</v>
      </c>
      <c r="G42" s="122"/>
      <c r="H42" s="123"/>
      <c r="I42" s="139"/>
      <c r="J42" s="124"/>
      <c r="K42" s="153">
        <f>VLOOKUP(C42,'2'!$B$101:$H$575,3,FALSE)</f>
        <v>2.3587962962962963E-2</v>
      </c>
      <c r="L42" s="123">
        <f>VLOOKUP(C42,'2'!$B$101:$H$575,4,FALSE)</f>
        <v>23</v>
      </c>
      <c r="M42" s="139">
        <f>VLOOKUP(L42,Баллы!$A$2:$B$101,2)+N42/2</f>
        <v>70.5</v>
      </c>
      <c r="N42" s="154">
        <f>VLOOKUP(C42,'2'!$B$101:$H$575,6,FALSE)</f>
        <v>5</v>
      </c>
      <c r="O42" s="122"/>
      <c r="P42" s="123"/>
      <c r="Q42" s="139"/>
      <c r="R42" s="124"/>
      <c r="S42" s="122"/>
      <c r="T42" s="123"/>
      <c r="U42" s="139"/>
      <c r="V42" s="124"/>
      <c r="W42" s="137"/>
      <c r="X42" s="123"/>
      <c r="Y42" s="139"/>
      <c r="Z42" s="124"/>
      <c r="AA42" s="137"/>
      <c r="AB42" s="123"/>
      <c r="AC42" s="139"/>
      <c r="AD42" s="124"/>
      <c r="AE42" s="137"/>
      <c r="AF42" s="123"/>
      <c r="AG42" s="139"/>
      <c r="AH42" s="124"/>
      <c r="AI42" s="155"/>
      <c r="AJ42" s="123"/>
      <c r="AK42" s="139"/>
      <c r="AL42" s="124"/>
      <c r="AM42" s="155"/>
      <c r="AN42" s="123"/>
      <c r="AO42" s="139"/>
      <c r="AP42" s="124"/>
      <c r="AQ42" s="122"/>
      <c r="AR42" s="123"/>
      <c r="AS42" s="139"/>
      <c r="AT42" s="124"/>
      <c r="AU42" s="122">
        <f>VLOOKUP(C42,'11'!$B$9:$H$521,3,FALSE)</f>
        <v>4.0451388888888891E-2</v>
      </c>
      <c r="AV42" s="123">
        <f>VLOOKUP(C42,'11'!$B$9:$H$521,4,FALSE)</f>
        <v>46</v>
      </c>
      <c r="AW42" s="139">
        <f>VLOOKUP(AV42,Баллы!$A$2:$B$101,2)+AX42/2</f>
        <v>49</v>
      </c>
      <c r="AX42" s="124">
        <f>VLOOKUP(C42,'11'!$B$9:$H$521,6,FALSE)</f>
        <v>8</v>
      </c>
    </row>
    <row r="43" spans="1:50" ht="14.4" customHeight="1">
      <c r="A43" s="73">
        <f>IF(D43=0," ",RANK(D43,$D$3:$D$365,0))</f>
        <v>41</v>
      </c>
      <c r="B43" s="246">
        <v>41</v>
      </c>
      <c r="C43" s="108" t="s">
        <v>1242</v>
      </c>
      <c r="D43" s="114">
        <f>I43+M43+Q43+U43+Y43+AC43+AG43+AK43+AO43+AW43+AS43</f>
        <v>116.5</v>
      </c>
      <c r="E43" s="115">
        <f>J43+N43+R43+V43+Z43+AD43+AH43+AL43+AP43+AX43+AT43</f>
        <v>51</v>
      </c>
      <c r="F43" s="119">
        <f>COUNTA(H43,L43,P43,T43,X43,AB43,AF43,AJ43,AN43,AV43,AR43)</f>
        <v>1</v>
      </c>
      <c r="G43" s="122"/>
      <c r="H43" s="123"/>
      <c r="I43" s="139"/>
      <c r="J43" s="124"/>
      <c r="K43" s="153"/>
      <c r="L43" s="123"/>
      <c r="M43" s="139"/>
      <c r="N43" s="154"/>
      <c r="O43" s="122"/>
      <c r="P43" s="123"/>
      <c r="Q43" s="139"/>
      <c r="R43" s="124"/>
      <c r="S43" s="122"/>
      <c r="T43" s="123"/>
      <c r="U43" s="139"/>
      <c r="V43" s="124"/>
      <c r="W43" s="137">
        <f>VLOOKUP(C43,'5'!$B$50:$H$423,3,FALSE)</f>
        <v>0.33552083333333332</v>
      </c>
      <c r="X43" s="123">
        <f>VLOOKUP(C43,'5'!$B$50:$H$423,4,FALSE)</f>
        <v>5</v>
      </c>
      <c r="Y43" s="139">
        <f>VLOOKUP(X43,Баллы!$A$2:$B$101,2)+Z43/2</f>
        <v>116.5</v>
      </c>
      <c r="Z43" s="124">
        <f>VLOOKUP(C43,'5'!$B$50:$H$423,6,FALSE)</f>
        <v>51</v>
      </c>
      <c r="AA43" s="137"/>
      <c r="AB43" s="123"/>
      <c r="AC43" s="139"/>
      <c r="AD43" s="124"/>
      <c r="AE43" s="137"/>
      <c r="AF43" s="123"/>
      <c r="AG43" s="139"/>
      <c r="AH43" s="124"/>
      <c r="AI43" s="155"/>
      <c r="AJ43" s="123"/>
      <c r="AK43" s="139"/>
      <c r="AL43" s="124"/>
      <c r="AM43" s="155"/>
      <c r="AN43" s="123"/>
      <c r="AO43" s="139"/>
      <c r="AP43" s="124"/>
      <c r="AQ43" s="122"/>
      <c r="AR43" s="123"/>
      <c r="AS43" s="139"/>
      <c r="AT43" s="124"/>
      <c r="AU43" s="122"/>
      <c r="AV43" s="123"/>
      <c r="AW43" s="139"/>
      <c r="AX43" s="124"/>
    </row>
    <row r="44" spans="1:50" ht="14.4" customHeight="1">
      <c r="A44" s="73">
        <f>IF(D44=0," ",RANK(D44,$D$3:$D$365,0))</f>
        <v>42</v>
      </c>
      <c r="B44" s="246">
        <v>42</v>
      </c>
      <c r="C44" s="108" t="s">
        <v>1161</v>
      </c>
      <c r="D44" s="114">
        <f>I44+M44+Q44+U44+Y44+AC44+AG44+AK44+AO44+AW44+AS44</f>
        <v>113</v>
      </c>
      <c r="E44" s="115">
        <f>J44+N44+R44+V44+Z44+AD44+AH44+AL44+AP44+AX44+AT44</f>
        <v>18</v>
      </c>
      <c r="F44" s="119">
        <f>COUNTA(H44,L44,P44,T44,X44,AB44,AF44,AJ44,AN44,AV44,AR44)</f>
        <v>2</v>
      </c>
      <c r="G44" s="122"/>
      <c r="H44" s="123"/>
      <c r="I44" s="139"/>
      <c r="J44" s="124"/>
      <c r="K44" s="153"/>
      <c r="L44" s="123"/>
      <c r="M44" s="139"/>
      <c r="N44" s="154"/>
      <c r="O44" s="122"/>
      <c r="P44" s="123"/>
      <c r="Q44" s="139"/>
      <c r="R44" s="124"/>
      <c r="S44" s="122"/>
      <c r="T44" s="123"/>
      <c r="U44" s="139"/>
      <c r="V44" s="124"/>
      <c r="W44" s="137">
        <f>VLOOKUP(C44,'5'!$B$50:$H$423,3,FALSE)</f>
        <v>4.7986111111111111E-2</v>
      </c>
      <c r="X44" s="123">
        <f>VLOOKUP(C44,'5'!$B$50:$H$423,4,FALSE)</f>
        <v>38</v>
      </c>
      <c r="Y44" s="139">
        <f>VLOOKUP(X44,Баллы!$A$2:$B$101,2)+Z44/2</f>
        <v>58</v>
      </c>
      <c r="Z44" s="124">
        <f>VLOOKUP(C44,'5'!$B$50:$H$423,6,FALSE)</f>
        <v>10</v>
      </c>
      <c r="AA44" s="137"/>
      <c r="AB44" s="123"/>
      <c r="AC44" s="139"/>
      <c r="AD44" s="124"/>
      <c r="AE44" s="137"/>
      <c r="AF44" s="123"/>
      <c r="AG44" s="139"/>
      <c r="AH44" s="124"/>
      <c r="AI44" s="155"/>
      <c r="AJ44" s="123"/>
      <c r="AK44" s="139"/>
      <c r="AL44" s="124"/>
      <c r="AM44" s="155"/>
      <c r="AN44" s="123"/>
      <c r="AO44" s="139"/>
      <c r="AP44" s="124"/>
      <c r="AQ44" s="122"/>
      <c r="AR44" s="123"/>
      <c r="AS44" s="139"/>
      <c r="AT44" s="124"/>
      <c r="AU44" s="122">
        <f>VLOOKUP(C44,'11'!$B$9:$H$521,3,FALSE)</f>
        <v>3.9085648148148147E-2</v>
      </c>
      <c r="AV44" s="123">
        <f>VLOOKUP(C44,'11'!$B$9:$H$521,4,FALSE)</f>
        <v>40</v>
      </c>
      <c r="AW44" s="139">
        <f>VLOOKUP(AV44,Баллы!$A$2:$B$101,2)+AX44/2</f>
        <v>55</v>
      </c>
      <c r="AX44" s="124">
        <f>VLOOKUP(C44,'11'!$B$9:$H$521,6,FALSE)</f>
        <v>8</v>
      </c>
    </row>
    <row r="45" spans="1:50" ht="14.4" customHeight="1">
      <c r="A45" s="73">
        <f>IF(D45=0," ",RANK(D45,$D$3:$D$365,0))</f>
        <v>43</v>
      </c>
      <c r="B45" s="246">
        <v>43</v>
      </c>
      <c r="C45" s="108" t="s">
        <v>254</v>
      </c>
      <c r="D45" s="114">
        <f>I45+M45+Q45+U45+Y45+AC45+AG45+AK45+AO45+AW45+AS45</f>
        <v>112.5</v>
      </c>
      <c r="E45" s="115">
        <f>J45+N45+R45+V45+Z45+AD45+AH45+AL45+AP45+AX45+AT45</f>
        <v>51</v>
      </c>
      <c r="F45" s="119">
        <f>COUNTA(H45,L45,P45,T45,X45,AB45,AF45,AJ45,AN45,AV45,AR45)</f>
        <v>1</v>
      </c>
      <c r="G45" s="122"/>
      <c r="H45" s="123"/>
      <c r="I45" s="139"/>
      <c r="J45" s="124"/>
      <c r="K45" s="153"/>
      <c r="L45" s="123"/>
      <c r="M45" s="139"/>
      <c r="N45" s="154"/>
      <c r="O45" s="122"/>
      <c r="P45" s="123"/>
      <c r="Q45" s="139"/>
      <c r="R45" s="124"/>
      <c r="S45" s="122"/>
      <c r="T45" s="123"/>
      <c r="U45" s="139"/>
      <c r="V45" s="124"/>
      <c r="W45" s="137">
        <f>VLOOKUP(C45,'5'!$B$50:$H$423,3,FALSE)</f>
        <v>0.35664351851851855</v>
      </c>
      <c r="X45" s="123">
        <f>VLOOKUP(C45,'5'!$B$50:$H$423,4,FALSE)</f>
        <v>7</v>
      </c>
      <c r="Y45" s="139">
        <f>VLOOKUP(X45,Баллы!$A$2:$B$101,2)+Z45/2</f>
        <v>112.5</v>
      </c>
      <c r="Z45" s="124">
        <f>VLOOKUP(C45,'5'!$B$50:$H$423,6,FALSE)</f>
        <v>51</v>
      </c>
      <c r="AA45" s="137"/>
      <c r="AB45" s="123"/>
      <c r="AC45" s="139"/>
      <c r="AD45" s="124"/>
      <c r="AE45" s="137"/>
      <c r="AF45" s="123"/>
      <c r="AG45" s="139"/>
      <c r="AH45" s="124"/>
      <c r="AI45" s="155"/>
      <c r="AJ45" s="123"/>
      <c r="AK45" s="139"/>
      <c r="AL45" s="124"/>
      <c r="AM45" s="155"/>
      <c r="AN45" s="123"/>
      <c r="AO45" s="139"/>
      <c r="AP45" s="124"/>
      <c r="AQ45" s="122"/>
      <c r="AR45" s="123"/>
      <c r="AS45" s="139"/>
      <c r="AT45" s="124"/>
      <c r="AU45" s="122"/>
      <c r="AV45" s="123"/>
      <c r="AW45" s="139"/>
      <c r="AX45" s="124"/>
    </row>
    <row r="46" spans="1:50" ht="14.4" customHeight="1">
      <c r="A46" s="73">
        <f>IF(D46=0," ",RANK(D46,$D$3:$D$365,0))</f>
        <v>43</v>
      </c>
      <c r="B46" s="246">
        <v>44</v>
      </c>
      <c r="C46" s="104" t="s">
        <v>6136</v>
      </c>
      <c r="D46" s="114">
        <f>I46+M46+Q46+U46+Y46+AC46+AG46+AK46+AO46+AW46+AS46</f>
        <v>112.5</v>
      </c>
      <c r="E46" s="115">
        <f>J46+N46+R46+V46+Z46+AD46+AH46+AL46+AP46+AX46+AT46</f>
        <v>31</v>
      </c>
      <c r="F46" s="119">
        <f>COUNTA(H46,L46,P46,T46,X46,AB46,AF46,AJ46,AN46,AV46,AR46)</f>
        <v>1</v>
      </c>
      <c r="G46" s="122"/>
      <c r="H46" s="123"/>
      <c r="I46" s="139"/>
      <c r="J46" s="124"/>
      <c r="K46" s="153"/>
      <c r="L46" s="123"/>
      <c r="M46" s="139"/>
      <c r="N46" s="154"/>
      <c r="O46" s="122"/>
      <c r="P46" s="123"/>
      <c r="Q46" s="139"/>
      <c r="R46" s="124"/>
      <c r="S46" s="122"/>
      <c r="T46" s="123"/>
      <c r="U46" s="139"/>
      <c r="V46" s="124"/>
      <c r="W46" s="137"/>
      <c r="X46" s="123"/>
      <c r="Y46" s="139"/>
      <c r="Z46" s="124"/>
      <c r="AA46" s="137"/>
      <c r="AB46" s="123"/>
      <c r="AC46" s="139"/>
      <c r="AD46" s="124"/>
      <c r="AE46" s="137"/>
      <c r="AF46" s="123"/>
      <c r="AG46" s="139"/>
      <c r="AH46" s="124"/>
      <c r="AI46" s="155"/>
      <c r="AJ46" s="123"/>
      <c r="AK46" s="139"/>
      <c r="AL46" s="124"/>
      <c r="AM46" s="155"/>
      <c r="AN46" s="123"/>
      <c r="AO46" s="139"/>
      <c r="AP46" s="124"/>
      <c r="AQ46" s="122"/>
      <c r="AR46" s="123"/>
      <c r="AS46" s="139"/>
      <c r="AT46" s="124"/>
      <c r="AU46" s="122">
        <f>VLOOKUP(C46,'11'!$B$9:$H$521,3,FALSE)</f>
        <v>0.11944444444444445</v>
      </c>
      <c r="AV46" s="123">
        <f>VLOOKUP(C46,'11'!$B$9:$H$521,4,FALSE)</f>
        <v>2</v>
      </c>
      <c r="AW46" s="139">
        <f>VLOOKUP(AV46,Баллы!$A$2:$B$101,2)+AX46/2</f>
        <v>112.5</v>
      </c>
      <c r="AX46" s="124">
        <f>VLOOKUP(C46,'11'!$B$9:$H$521,6,FALSE)</f>
        <v>31</v>
      </c>
    </row>
    <row r="47" spans="1:50" ht="14.4" customHeight="1">
      <c r="A47" s="73">
        <f>IF(D47=0," ",RANK(D47,$D$3:$D$365,0))</f>
        <v>45</v>
      </c>
      <c r="B47" s="246">
        <v>45</v>
      </c>
      <c r="C47" s="181" t="s">
        <v>2650</v>
      </c>
      <c r="D47" s="114">
        <f>I47+M47+Q47+U47+Y47+AC47+AG47+AK47+AO47+AW47+AS47</f>
        <v>110</v>
      </c>
      <c r="E47" s="115">
        <f>J47+N47+R47+V47+Z47+AD47+AH47+AL47+AP47+AX47+AT47</f>
        <v>30</v>
      </c>
      <c r="F47" s="119">
        <f>COUNTA(H47,L47,P47,T47,X47,AB47,AF47,AJ47,AN47,AV47,AR47)</f>
        <v>1</v>
      </c>
      <c r="G47" s="122"/>
      <c r="H47" s="123"/>
      <c r="I47" s="139"/>
      <c r="J47" s="124"/>
      <c r="K47" s="153">
        <f>VLOOKUP(C47,'2'!$B$101:$H$575,3,FALSE)</f>
        <v>0.11703703703703704</v>
      </c>
      <c r="L47" s="123">
        <f>VLOOKUP(C47,'2'!$B$101:$H$575,4,FALSE)</f>
        <v>3</v>
      </c>
      <c r="M47" s="139">
        <f>VLOOKUP(L47,Баллы!$A$2:$B$101,2)+N47/2</f>
        <v>110</v>
      </c>
      <c r="N47" s="154">
        <f>VLOOKUP(C47,'2'!$B$101:$H$575,6,FALSE)</f>
        <v>30</v>
      </c>
      <c r="O47" s="122"/>
      <c r="P47" s="123"/>
      <c r="Q47" s="139"/>
      <c r="R47" s="124"/>
      <c r="S47" s="122"/>
      <c r="T47" s="123"/>
      <c r="U47" s="139"/>
      <c r="V47" s="124"/>
      <c r="W47" s="137"/>
      <c r="X47" s="123"/>
      <c r="Y47" s="139"/>
      <c r="Z47" s="124"/>
      <c r="AA47" s="137"/>
      <c r="AB47" s="123"/>
      <c r="AC47" s="139"/>
      <c r="AD47" s="124"/>
      <c r="AE47" s="137"/>
      <c r="AF47" s="123"/>
      <c r="AG47" s="139"/>
      <c r="AH47" s="124"/>
      <c r="AI47" s="155"/>
      <c r="AJ47" s="123"/>
      <c r="AK47" s="139"/>
      <c r="AL47" s="124"/>
      <c r="AM47" s="155"/>
      <c r="AN47" s="123"/>
      <c r="AO47" s="139"/>
      <c r="AP47" s="124"/>
      <c r="AQ47" s="122"/>
      <c r="AR47" s="123"/>
      <c r="AS47" s="139"/>
      <c r="AT47" s="124"/>
      <c r="AU47" s="122"/>
      <c r="AV47" s="123"/>
      <c r="AW47" s="139"/>
      <c r="AX47" s="124"/>
    </row>
    <row r="48" spans="1:50" ht="14.4" customHeight="1">
      <c r="A48" s="73">
        <f>IF(D48=0," ",RANK(D48,$D$3:$D$365,0))</f>
        <v>46</v>
      </c>
      <c r="B48" s="246">
        <v>46</v>
      </c>
      <c r="C48" s="182" t="s">
        <v>54</v>
      </c>
      <c r="D48" s="114">
        <f>I48+M48+Q48+U48+Y48+AC48+AG48+AK48+AO48+AW48+AS48</f>
        <v>109.5</v>
      </c>
      <c r="E48" s="115">
        <f>J48+N48+R48+V48+Z48+AD48+AH48+AL48+AP48+AX48+AT48</f>
        <v>25</v>
      </c>
      <c r="F48" s="119">
        <f>COUNTA(H48,L48,P48,T48,X48,AB48,AF48,AJ48,AN48,AV48,AR48)</f>
        <v>1</v>
      </c>
      <c r="G48" s="122"/>
      <c r="H48" s="123"/>
      <c r="I48" s="139"/>
      <c r="J48" s="124"/>
      <c r="K48" s="153"/>
      <c r="L48" s="123"/>
      <c r="M48" s="139"/>
      <c r="N48" s="154"/>
      <c r="O48" s="122">
        <f>VLOOKUP(C48,'3'!$B$7:$H$127,3,FALSE)</f>
        <v>0.11361111111111111</v>
      </c>
      <c r="P48" s="123">
        <f>VLOOKUP(C48,'3'!$B$7:$H$127,4,FALSE)</f>
        <v>2</v>
      </c>
      <c r="Q48" s="139">
        <f>VLOOKUP(P48,Баллы!$A$2:$B$101,2)+R48/2</f>
        <v>109.5</v>
      </c>
      <c r="R48" s="124">
        <f>VLOOKUP(C48,'3'!$B$7:$H$127,6,FALSE)</f>
        <v>25</v>
      </c>
      <c r="S48" s="122"/>
      <c r="T48" s="123"/>
      <c r="U48" s="139"/>
      <c r="V48" s="124"/>
      <c r="W48" s="137"/>
      <c r="X48" s="123"/>
      <c r="Y48" s="139"/>
      <c r="Z48" s="124"/>
      <c r="AA48" s="137"/>
      <c r="AB48" s="123"/>
      <c r="AC48" s="139"/>
      <c r="AD48" s="124"/>
      <c r="AE48" s="137"/>
      <c r="AF48" s="123"/>
      <c r="AG48" s="139"/>
      <c r="AH48" s="124"/>
      <c r="AI48" s="155"/>
      <c r="AJ48" s="123"/>
      <c r="AK48" s="139"/>
      <c r="AL48" s="124"/>
      <c r="AM48" s="155"/>
      <c r="AN48" s="123"/>
      <c r="AO48" s="139"/>
      <c r="AP48" s="124"/>
      <c r="AQ48" s="122"/>
      <c r="AR48" s="123"/>
      <c r="AS48" s="139"/>
      <c r="AT48" s="124"/>
      <c r="AU48" s="122"/>
      <c r="AV48" s="123"/>
      <c r="AW48" s="139"/>
      <c r="AX48" s="124"/>
    </row>
    <row r="49" spans="1:50" ht="14.4" customHeight="1">
      <c r="A49" s="73">
        <f>IF(D49=0," ",RANK(D49,$D$3:$D$365,0))</f>
        <v>47</v>
      </c>
      <c r="B49" s="246">
        <v>47</v>
      </c>
      <c r="C49" s="180" t="s">
        <v>296</v>
      </c>
      <c r="D49" s="114">
        <f>I49+M49+Q49+U49+Y49+AC49+AG49+AK49+AO49+AW49+AS49</f>
        <v>109</v>
      </c>
      <c r="E49" s="115">
        <f>J49+N49+R49+V49+Z49+AD49+AH49+AL49+AP49+AX49+AT49</f>
        <v>20</v>
      </c>
      <c r="F49" s="119">
        <f>COUNTA(H49,L49,P49,T49,X49,AB49,AF49,AJ49,AN49,AV49,AR49)</f>
        <v>2</v>
      </c>
      <c r="G49" s="122"/>
      <c r="H49" s="123"/>
      <c r="I49" s="139"/>
      <c r="J49" s="124"/>
      <c r="K49" s="153">
        <f>VLOOKUP(C49,'2'!$B$101:$H$575,3,FALSE)</f>
        <v>2.4722222222222225E-2</v>
      </c>
      <c r="L49" s="123">
        <f>VLOOKUP(C49,'2'!$B$101:$H$575,4,FALSE)</f>
        <v>40</v>
      </c>
      <c r="M49" s="139">
        <f>VLOOKUP(L49,Баллы!$A$2:$B$101,2)+N49/2</f>
        <v>53.5</v>
      </c>
      <c r="N49" s="154">
        <f>VLOOKUP(C49,'2'!$B$101:$H$575,6,FALSE)</f>
        <v>5</v>
      </c>
      <c r="O49" s="122"/>
      <c r="P49" s="123"/>
      <c r="Q49" s="139"/>
      <c r="R49" s="124"/>
      <c r="S49" s="122"/>
      <c r="T49" s="123"/>
      <c r="U49" s="139"/>
      <c r="V49" s="124"/>
      <c r="W49" s="137"/>
      <c r="X49" s="123"/>
      <c r="Y49" s="139"/>
      <c r="Z49" s="124"/>
      <c r="AA49" s="137"/>
      <c r="AB49" s="123"/>
      <c r="AC49" s="139"/>
      <c r="AD49" s="124"/>
      <c r="AE49" s="137"/>
      <c r="AF49" s="123"/>
      <c r="AG49" s="139"/>
      <c r="AH49" s="124"/>
      <c r="AI49" s="155"/>
      <c r="AJ49" s="123"/>
      <c r="AK49" s="139"/>
      <c r="AL49" s="124"/>
      <c r="AM49" s="155"/>
      <c r="AN49" s="123"/>
      <c r="AO49" s="139"/>
      <c r="AP49" s="124"/>
      <c r="AQ49" s="122"/>
      <c r="AR49" s="123"/>
      <c r="AS49" s="139"/>
      <c r="AT49" s="124"/>
      <c r="AU49" s="122">
        <f>VLOOKUP(C49,'11'!$B$9:$H$521,3,FALSE)</f>
        <v>7.5763888888888895E-2</v>
      </c>
      <c r="AV49" s="123">
        <f>VLOOKUP(C49,'11'!$B$9:$H$521,4,FALSE)</f>
        <v>43</v>
      </c>
      <c r="AW49" s="139">
        <f>VLOOKUP(AV49,Баллы!$A$2:$B$101,2)+AX49/2</f>
        <v>55.5</v>
      </c>
      <c r="AX49" s="124">
        <f>VLOOKUP(C49,'11'!$B$9:$H$521,6,FALSE)</f>
        <v>15</v>
      </c>
    </row>
    <row r="50" spans="1:50" ht="14.4" customHeight="1">
      <c r="A50" s="73">
        <f>IF(D50=0," ",RANK(D50,$D$3:$D$365,0))</f>
        <v>48</v>
      </c>
      <c r="B50" s="246">
        <v>48</v>
      </c>
      <c r="C50" s="164" t="s">
        <v>1405</v>
      </c>
      <c r="D50" s="114">
        <f>I50+M50+Q50+U50+Y50+AC50+AG50+AK50+AO50+AW50+AS50</f>
        <v>107.5</v>
      </c>
      <c r="E50" s="115">
        <f>J50+N50+R50+V50+Z50+AD50+AH50+AL50+AP50+AX50+AT50</f>
        <v>21</v>
      </c>
      <c r="F50" s="119">
        <f>COUNTA(H50,L50,P50,T50,X50,AB50,AF50,AJ50,AN50,AV50,AR50)</f>
        <v>1</v>
      </c>
      <c r="G50" s="122"/>
      <c r="H50" s="123"/>
      <c r="I50" s="139"/>
      <c r="J50" s="124"/>
      <c r="K50" s="153"/>
      <c r="L50" s="123"/>
      <c r="M50" s="139"/>
      <c r="N50" s="154"/>
      <c r="O50" s="122"/>
      <c r="P50" s="123"/>
      <c r="Q50" s="139"/>
      <c r="R50" s="124"/>
      <c r="S50" s="122"/>
      <c r="T50" s="123"/>
      <c r="U50" s="139"/>
      <c r="V50" s="124"/>
      <c r="W50" s="137"/>
      <c r="X50" s="123"/>
      <c r="Y50" s="139"/>
      <c r="Z50" s="124"/>
      <c r="AA50" s="137"/>
      <c r="AB50" s="123"/>
      <c r="AC50" s="139"/>
      <c r="AD50" s="124"/>
      <c r="AE50" s="137">
        <f>VLOOKUP(C50,'7'!$B$11:$H$105,3,FALSE)</f>
        <v>9.1087962962962968E-2</v>
      </c>
      <c r="AF50" s="123">
        <f>VLOOKUP(C50,'7'!$B$11:$H$105,4,FALSE)</f>
        <v>2</v>
      </c>
      <c r="AG50" s="139">
        <f>VLOOKUP(AF50,Баллы!$A$2:$B$101,2)+AH50/2</f>
        <v>107.5</v>
      </c>
      <c r="AH50" s="124">
        <f>VLOOKUP(C50,'7'!$B$11:$H$105,6,FALSE)</f>
        <v>21</v>
      </c>
      <c r="AI50" s="155"/>
      <c r="AJ50" s="123"/>
      <c r="AK50" s="139"/>
      <c r="AL50" s="124"/>
      <c r="AM50" s="155"/>
      <c r="AN50" s="123"/>
      <c r="AO50" s="139"/>
      <c r="AP50" s="124"/>
      <c r="AQ50" s="122"/>
      <c r="AR50" s="123"/>
      <c r="AS50" s="139"/>
      <c r="AT50" s="124"/>
      <c r="AU50" s="122"/>
      <c r="AV50" s="123"/>
      <c r="AW50" s="139"/>
      <c r="AX50" s="124"/>
    </row>
    <row r="51" spans="1:50" ht="14.4" customHeight="1">
      <c r="A51" s="73">
        <f>IF(D51=0," ",RANK(D51,$D$3:$D$365,0))</f>
        <v>49</v>
      </c>
      <c r="B51" s="246">
        <v>49</v>
      </c>
      <c r="C51" s="106" t="s">
        <v>2663</v>
      </c>
      <c r="D51" s="114">
        <f>I51+M51+Q51+U51+Y51+AC51+AG51+AK51+AO51+AW51+AS51</f>
        <v>107</v>
      </c>
      <c r="E51" s="115">
        <f>J51+N51+R51+V51+Z51+AD51+AH51+AL51+AP51+AX51+AT51</f>
        <v>20</v>
      </c>
      <c r="F51" s="119">
        <f>COUNTA(H51,L51,P51,T51,X51,AB51,AF51,AJ51,AN51,AV51,AR51)</f>
        <v>1</v>
      </c>
      <c r="G51" s="122"/>
      <c r="H51" s="123"/>
      <c r="I51" s="139"/>
      <c r="J51" s="124"/>
      <c r="K51" s="153"/>
      <c r="L51" s="123"/>
      <c r="M51" s="139"/>
      <c r="N51" s="154"/>
      <c r="O51" s="122"/>
      <c r="P51" s="123"/>
      <c r="Q51" s="139"/>
      <c r="R51" s="124"/>
      <c r="S51" s="122">
        <f>VLOOKUP(C51,'4'!$B$2:$I$1053,3,FALSE)</f>
        <v>7.317129629629629E-2</v>
      </c>
      <c r="T51" s="123">
        <f>VLOOKUP(C51,'4'!$B$2:$I$1053,4,FALSE)</f>
        <v>2</v>
      </c>
      <c r="U51" s="139">
        <f>VLOOKUP(T51,Баллы!$A$2:$B$101,2)+V51/2</f>
        <v>107</v>
      </c>
      <c r="V51" s="124">
        <f>VLOOKUP(C51,'4'!$B$2:$I$1053,6,FALSE)</f>
        <v>20</v>
      </c>
      <c r="W51" s="137"/>
      <c r="X51" s="123"/>
      <c r="Y51" s="139"/>
      <c r="Z51" s="124"/>
      <c r="AA51" s="137"/>
      <c r="AB51" s="123"/>
      <c r="AC51" s="139"/>
      <c r="AD51" s="124"/>
      <c r="AE51" s="137"/>
      <c r="AF51" s="123"/>
      <c r="AG51" s="139"/>
      <c r="AH51" s="124"/>
      <c r="AI51" s="155"/>
      <c r="AJ51" s="123"/>
      <c r="AK51" s="139"/>
      <c r="AL51" s="124"/>
      <c r="AM51" s="155"/>
      <c r="AN51" s="123"/>
      <c r="AO51" s="139"/>
      <c r="AP51" s="124"/>
      <c r="AQ51" s="122"/>
      <c r="AR51" s="123"/>
      <c r="AS51" s="139"/>
      <c r="AT51" s="124"/>
      <c r="AU51" s="122"/>
      <c r="AV51" s="123"/>
      <c r="AW51" s="139"/>
      <c r="AX51" s="124"/>
    </row>
    <row r="52" spans="1:50" ht="14.4" customHeight="1">
      <c r="A52" s="73">
        <f>IF(D52=0," ",RANK(D52,$D$3:$D$365,0))</f>
        <v>50</v>
      </c>
      <c r="B52" s="246">
        <v>50</v>
      </c>
      <c r="C52" s="109" t="s">
        <v>2655</v>
      </c>
      <c r="D52" s="114">
        <f>I52+M52+Q52+U52+Y52+AC52+AG52+AK52+AO52+AW52+AS52</f>
        <v>106.5</v>
      </c>
      <c r="E52" s="115">
        <f>J52+N52+R52+V52+Z52+AD52+AH52+AL52+AP52+AX52+AT52</f>
        <v>51</v>
      </c>
      <c r="F52" s="119">
        <f>COUNTA(H52,L52,P52,T52,X52,AB52,AF52,AJ52,AN52,AV52,AR52)</f>
        <v>1</v>
      </c>
      <c r="G52" s="122"/>
      <c r="H52" s="123"/>
      <c r="I52" s="139"/>
      <c r="J52" s="124"/>
      <c r="K52" s="153"/>
      <c r="L52" s="123"/>
      <c r="M52" s="139"/>
      <c r="N52" s="154"/>
      <c r="O52" s="122"/>
      <c r="P52" s="123"/>
      <c r="Q52" s="139"/>
      <c r="R52" s="124"/>
      <c r="S52" s="122"/>
      <c r="T52" s="123"/>
      <c r="U52" s="139"/>
      <c r="V52" s="124"/>
      <c r="W52" s="137">
        <f>VLOOKUP(C52,'5'!$B$50:$H$423,3,FALSE)</f>
        <v>0.43740740740740741</v>
      </c>
      <c r="X52" s="123">
        <f>VLOOKUP(C52,'5'!$B$50:$H$423,4,FALSE)</f>
        <v>10</v>
      </c>
      <c r="Y52" s="139">
        <f>VLOOKUP(X52,Баллы!$A$2:$B$101,2)+Z52/2</f>
        <v>106.5</v>
      </c>
      <c r="Z52" s="124">
        <f>VLOOKUP(C52,'5'!$B$50:$H$423,6,FALSE)</f>
        <v>51</v>
      </c>
      <c r="AA52" s="137"/>
      <c r="AB52" s="123"/>
      <c r="AC52" s="139"/>
      <c r="AD52" s="124"/>
      <c r="AE52" s="137"/>
      <c r="AF52" s="123"/>
      <c r="AG52" s="139"/>
      <c r="AH52" s="124"/>
      <c r="AI52" s="155"/>
      <c r="AJ52" s="123"/>
      <c r="AK52" s="139"/>
      <c r="AL52" s="124"/>
      <c r="AM52" s="155"/>
      <c r="AN52" s="123"/>
      <c r="AO52" s="139"/>
      <c r="AP52" s="124"/>
      <c r="AQ52" s="122"/>
      <c r="AR52" s="123"/>
      <c r="AS52" s="139"/>
      <c r="AT52" s="124"/>
      <c r="AU52" s="122"/>
      <c r="AV52" s="123"/>
      <c r="AW52" s="139"/>
      <c r="AX52" s="124"/>
    </row>
    <row r="53" spans="1:50" ht="14.4" customHeight="1">
      <c r="A53" s="73">
        <f>IF(D53=0," ",RANK(D53,$D$3:$D$365,0))</f>
        <v>51</v>
      </c>
      <c r="B53" s="246">
        <v>51</v>
      </c>
      <c r="C53" s="164" t="s">
        <v>233</v>
      </c>
      <c r="D53" s="114">
        <f>I53+M53+Q53+U53+Y53+AC53+AG53+AK53+AO53+AW53+AS53</f>
        <v>106</v>
      </c>
      <c r="E53" s="115">
        <f>J53+N53+R53+V53+Z53+AD53+AH53+AL53+AP53+AX53+AT53</f>
        <v>12</v>
      </c>
      <c r="F53" s="119">
        <f>COUNTA(H53,L53,P53,T53,X53,AB53,AF53,AJ53,AN53,AV53,AR53)</f>
        <v>1</v>
      </c>
      <c r="G53" s="122"/>
      <c r="H53" s="123"/>
      <c r="I53" s="139"/>
      <c r="J53" s="124"/>
      <c r="K53" s="153"/>
      <c r="L53" s="123"/>
      <c r="M53" s="139"/>
      <c r="N53" s="154"/>
      <c r="O53" s="122"/>
      <c r="P53" s="123"/>
      <c r="Q53" s="139"/>
      <c r="R53" s="124"/>
      <c r="S53" s="122"/>
      <c r="T53" s="123"/>
      <c r="U53" s="139"/>
      <c r="V53" s="124"/>
      <c r="W53" s="137"/>
      <c r="X53" s="123"/>
      <c r="Y53" s="139"/>
      <c r="Z53" s="124"/>
      <c r="AA53" s="137"/>
      <c r="AB53" s="123"/>
      <c r="AC53" s="139"/>
      <c r="AD53" s="124"/>
      <c r="AE53" s="137">
        <f>VLOOKUP(C53,'7'!$B$11:$H$105,3,FALSE)</f>
        <v>4.6990740740740743E-2</v>
      </c>
      <c r="AF53" s="123">
        <f>VLOOKUP(C53,'7'!$B$11:$H$105,4,FALSE)</f>
        <v>1</v>
      </c>
      <c r="AG53" s="139">
        <f>VLOOKUP(AF53,Баллы!$A$2:$B$101,2)+AH53/2</f>
        <v>106</v>
      </c>
      <c r="AH53" s="124">
        <f>VLOOKUP(C53,'7'!$B$11:$H$105,6,FALSE)</f>
        <v>12</v>
      </c>
      <c r="AI53" s="155"/>
      <c r="AJ53" s="123"/>
      <c r="AK53" s="139"/>
      <c r="AL53" s="124"/>
      <c r="AM53" s="155"/>
      <c r="AN53" s="123"/>
      <c r="AO53" s="139"/>
      <c r="AP53" s="124"/>
      <c r="AQ53" s="122"/>
      <c r="AR53" s="123"/>
      <c r="AS53" s="139"/>
      <c r="AT53" s="124"/>
      <c r="AU53" s="122"/>
      <c r="AV53" s="123"/>
      <c r="AW53" s="139"/>
      <c r="AX53" s="124"/>
    </row>
    <row r="54" spans="1:50" ht="14.4" customHeight="1">
      <c r="A54" s="73">
        <f>IF(D54=0," ",RANK(D54,$D$3:$D$365,0))</f>
        <v>52</v>
      </c>
      <c r="B54" s="246">
        <v>52</v>
      </c>
      <c r="C54" s="108" t="s">
        <v>49</v>
      </c>
      <c r="D54" s="114">
        <f>I54+M54+Q54+U54+Y54+AC54+AG54+AK54+AO54+AW54+AS54</f>
        <v>105.5</v>
      </c>
      <c r="E54" s="115">
        <f>J54+N54+R54+V54+Z54+AD54+AH54+AL54+AP54+AX54+AT54</f>
        <v>33</v>
      </c>
      <c r="F54" s="119">
        <f>COUNTA(H54,L54,P54,T54,X54,AB54,AF54,AJ54,AN54,AV54,AR54)</f>
        <v>2</v>
      </c>
      <c r="G54" s="122"/>
      <c r="H54" s="123"/>
      <c r="I54" s="139"/>
      <c r="J54" s="124"/>
      <c r="K54" s="153"/>
      <c r="L54" s="123"/>
      <c r="M54" s="139"/>
      <c r="N54" s="154"/>
      <c r="O54" s="122"/>
      <c r="P54" s="123"/>
      <c r="Q54" s="139"/>
      <c r="R54" s="124"/>
      <c r="S54" s="122"/>
      <c r="T54" s="123"/>
      <c r="U54" s="139"/>
      <c r="V54" s="124"/>
      <c r="W54" s="137">
        <f>VLOOKUP(C54,'5'!$B$50:$H$423,3,FALSE)</f>
        <v>0.1804050925925926</v>
      </c>
      <c r="X54" s="123">
        <f>VLOOKUP(C54,'5'!$B$50:$H$423,4,FALSE)</f>
        <v>39</v>
      </c>
      <c r="Y54" s="139">
        <f>VLOOKUP(X54,Баллы!$A$2:$B$101,2)+Z54/2</f>
        <v>64.5</v>
      </c>
      <c r="Z54" s="124">
        <f>VLOOKUP(C54,'5'!$B$50:$H$423,6,FALSE)</f>
        <v>25</v>
      </c>
      <c r="AA54" s="137"/>
      <c r="AB54" s="123"/>
      <c r="AC54" s="139"/>
      <c r="AD54" s="124"/>
      <c r="AE54" s="137"/>
      <c r="AF54" s="123"/>
      <c r="AG54" s="139"/>
      <c r="AH54" s="124"/>
      <c r="AI54" s="155"/>
      <c r="AJ54" s="123"/>
      <c r="AK54" s="139"/>
      <c r="AL54" s="124"/>
      <c r="AM54" s="155"/>
      <c r="AN54" s="123"/>
      <c r="AO54" s="139"/>
      <c r="AP54" s="124"/>
      <c r="AQ54" s="122"/>
      <c r="AR54" s="123"/>
      <c r="AS54" s="139"/>
      <c r="AT54" s="124"/>
      <c r="AU54" s="122">
        <f>VLOOKUP(C54,'11'!$B$9:$H$521,3,FALSE)</f>
        <v>4.0902777777777781E-2</v>
      </c>
      <c r="AV54" s="123">
        <f>VLOOKUP(C54,'11'!$B$9:$H$521,4,FALSE)</f>
        <v>54</v>
      </c>
      <c r="AW54" s="139">
        <f>VLOOKUP(AV54,Баллы!$A$2:$B$101,2)+AX54/2</f>
        <v>41</v>
      </c>
      <c r="AX54" s="124">
        <f>VLOOKUP(C54,'11'!$B$9:$H$521,6,FALSE)</f>
        <v>8</v>
      </c>
    </row>
    <row r="55" spans="1:50" ht="14.4" customHeight="1">
      <c r="A55" s="73">
        <f>IF(D55=0," ",RANK(D55,$D$3:$D$365,0))</f>
        <v>53</v>
      </c>
      <c r="B55" s="246">
        <v>53</v>
      </c>
      <c r="C55" s="283" t="s">
        <v>4393</v>
      </c>
      <c r="D55" s="114">
        <f>I55+M55+Q55+U55+Y55+AC55+AG55+AK55+AO55+AW55+AS55</f>
        <v>103.5</v>
      </c>
      <c r="E55" s="115">
        <f>J55+N55+R55+V55+Z55+AD55+AH55+AL55+AP55+AX55+AT55</f>
        <v>25</v>
      </c>
      <c r="F55" s="119">
        <f>COUNTA(H55,L55,P55,T55,X55,AB55,AF55,AJ55,AN55,AV55,AR55)</f>
        <v>1</v>
      </c>
      <c r="G55" s="292"/>
      <c r="H55" s="123"/>
      <c r="I55" s="139"/>
      <c r="J55" s="124"/>
      <c r="K55" s="153"/>
      <c r="L55" s="123"/>
      <c r="M55" s="139"/>
      <c r="N55" s="154"/>
      <c r="O55" s="122"/>
      <c r="P55" s="123"/>
      <c r="Q55" s="139"/>
      <c r="R55" s="124"/>
      <c r="S55" s="122"/>
      <c r="T55" s="123"/>
      <c r="U55" s="139"/>
      <c r="V55" s="124"/>
      <c r="W55" s="137"/>
      <c r="X55" s="123"/>
      <c r="Y55" s="139"/>
      <c r="Z55" s="124"/>
      <c r="AA55" s="137"/>
      <c r="AB55" s="123"/>
      <c r="AC55" s="139"/>
      <c r="AD55" s="124"/>
      <c r="AE55" s="137"/>
      <c r="AF55" s="123"/>
      <c r="AG55" s="139"/>
      <c r="AH55" s="124"/>
      <c r="AI55" s="155"/>
      <c r="AJ55" s="123"/>
      <c r="AK55" s="139"/>
      <c r="AL55" s="124"/>
      <c r="AM55" s="155">
        <f>VLOOKUP(C55,'9'!$B$2:$H$1187,3,FALSE)</f>
        <v>9.8437499999999997E-2</v>
      </c>
      <c r="AN55" s="123">
        <f>VLOOKUP(C55,'9'!$B$2:$H$1187,4,FALSE)</f>
        <v>5</v>
      </c>
      <c r="AO55" s="139">
        <f>VLOOKUP(AN55,Баллы!$A$2:$B$101,2)+AP55/2</f>
        <v>103.5</v>
      </c>
      <c r="AP55" s="124">
        <f>VLOOKUP(C55,'9'!$B$2:$H$1187,6,FALSE)</f>
        <v>25</v>
      </c>
      <c r="AQ55" s="122"/>
      <c r="AR55" s="123"/>
      <c r="AS55" s="139"/>
      <c r="AT55" s="124"/>
      <c r="AU55" s="122"/>
      <c r="AV55" s="123"/>
      <c r="AW55" s="139"/>
      <c r="AX55" s="124"/>
    </row>
    <row r="56" spans="1:50" ht="14.4" customHeight="1">
      <c r="A56" s="73">
        <f>IF(D56=0," ",RANK(D56,$D$3:$D$365,0))</f>
        <v>54</v>
      </c>
      <c r="B56" s="246">
        <v>54</v>
      </c>
      <c r="C56" s="283" t="s">
        <v>5689</v>
      </c>
      <c r="D56" s="114">
        <f>I56+M56+Q56+U56+Y56+AC56+AG56+AK56+AO56+AW56+AS56</f>
        <v>101.5</v>
      </c>
      <c r="E56" s="115">
        <f>J56+N56+R56+V56+Z56+AD56+AH56+AL56+AP56+AX56+AT56</f>
        <v>25</v>
      </c>
      <c r="F56" s="119">
        <f>COUNTA(H56,L56,P56,T56,X56,AB56,AF56,AJ56,AN56,AV56,AR56)</f>
        <v>1</v>
      </c>
      <c r="G56" s="292"/>
      <c r="H56" s="123"/>
      <c r="I56" s="139"/>
      <c r="J56" s="124"/>
      <c r="K56" s="153"/>
      <c r="L56" s="123"/>
      <c r="M56" s="139"/>
      <c r="N56" s="154"/>
      <c r="O56" s="122"/>
      <c r="P56" s="123"/>
      <c r="Q56" s="139"/>
      <c r="R56" s="124"/>
      <c r="S56" s="122"/>
      <c r="T56" s="123"/>
      <c r="U56" s="139"/>
      <c r="V56" s="124"/>
      <c r="W56" s="137"/>
      <c r="X56" s="123"/>
      <c r="Y56" s="139"/>
      <c r="Z56" s="124"/>
      <c r="AA56" s="137"/>
      <c r="AB56" s="123"/>
      <c r="AC56" s="139"/>
      <c r="AD56" s="124"/>
      <c r="AE56" s="137"/>
      <c r="AF56" s="123"/>
      <c r="AG56" s="139"/>
      <c r="AH56" s="124"/>
      <c r="AI56" s="155"/>
      <c r="AJ56" s="123"/>
      <c r="AK56" s="139"/>
      <c r="AL56" s="124"/>
      <c r="AM56" s="155">
        <f>VLOOKUP(C56,'9'!$B$2:$H$1187,3,FALSE)</f>
        <v>9.976851851851852E-2</v>
      </c>
      <c r="AN56" s="123">
        <f>VLOOKUP(C56,'9'!$B$2:$H$1187,4,FALSE)</f>
        <v>6</v>
      </c>
      <c r="AO56" s="139">
        <f>VLOOKUP(AN56,Баллы!$A$2:$B$101,2)+AP56/2</f>
        <v>101.5</v>
      </c>
      <c r="AP56" s="124">
        <f>VLOOKUP(C56,'9'!$B$2:$H$1187,6,FALSE)</f>
        <v>25</v>
      </c>
      <c r="AQ56" s="122"/>
      <c r="AR56" s="123"/>
      <c r="AS56" s="139"/>
      <c r="AT56" s="124"/>
      <c r="AU56" s="122"/>
      <c r="AV56" s="123"/>
      <c r="AW56" s="139"/>
      <c r="AX56" s="124"/>
    </row>
    <row r="57" spans="1:50" ht="14.4" customHeight="1">
      <c r="A57" s="73">
        <f>IF(D57=0," ",RANK(D57,$D$3:$D$365,0))</f>
        <v>54</v>
      </c>
      <c r="B57" s="246">
        <v>55</v>
      </c>
      <c r="C57" s="164" t="s">
        <v>1403</v>
      </c>
      <c r="D57" s="114">
        <f>I57+M57+Q57+U57+Y57+AC57+AG57+AK57+AO57+AW57+AS57</f>
        <v>101.5</v>
      </c>
      <c r="E57" s="115">
        <f>J57+N57+R57+V57+Z57+AD57+AH57+AL57+AP57+AX57+AT57</f>
        <v>21</v>
      </c>
      <c r="F57" s="119">
        <f>COUNTA(H57,L57,P57,T57,X57,AB57,AF57,AJ57,AN57,AV57,AR57)</f>
        <v>1</v>
      </c>
      <c r="G57" s="122"/>
      <c r="H57" s="123"/>
      <c r="I57" s="139"/>
      <c r="J57" s="124"/>
      <c r="K57" s="153"/>
      <c r="L57" s="123"/>
      <c r="M57" s="139"/>
      <c r="N57" s="154"/>
      <c r="O57" s="122"/>
      <c r="P57" s="123"/>
      <c r="Q57" s="139"/>
      <c r="R57" s="124"/>
      <c r="S57" s="122"/>
      <c r="T57" s="123"/>
      <c r="U57" s="139"/>
      <c r="V57" s="124"/>
      <c r="W57" s="137"/>
      <c r="X57" s="123"/>
      <c r="Y57" s="139"/>
      <c r="Z57" s="124"/>
      <c r="AA57" s="137"/>
      <c r="AB57" s="123"/>
      <c r="AC57" s="139"/>
      <c r="AD57" s="124"/>
      <c r="AE57" s="137">
        <f>VLOOKUP(C57,'7'!$B$11:$H$105,3,FALSE)</f>
        <v>0.10519675925925925</v>
      </c>
      <c r="AF57" s="123">
        <f>VLOOKUP(C57,'7'!$B$11:$H$105,4,FALSE)</f>
        <v>5</v>
      </c>
      <c r="AG57" s="139">
        <f>VLOOKUP(AF57,Баллы!$A$2:$B$101,2)+AH57/2</f>
        <v>101.5</v>
      </c>
      <c r="AH57" s="124">
        <f>VLOOKUP(C57,'7'!$B$11:$H$105,6,FALSE)</f>
        <v>21</v>
      </c>
      <c r="AI57" s="155"/>
      <c r="AJ57" s="123"/>
      <c r="AK57" s="139"/>
      <c r="AL57" s="124"/>
      <c r="AM57" s="155"/>
      <c r="AN57" s="123"/>
      <c r="AO57" s="139"/>
      <c r="AP57" s="124"/>
      <c r="AQ57" s="122"/>
      <c r="AR57" s="123"/>
      <c r="AS57" s="139"/>
      <c r="AT57" s="124"/>
      <c r="AU57" s="122"/>
      <c r="AV57" s="123"/>
      <c r="AW57" s="139"/>
      <c r="AX57" s="124"/>
    </row>
    <row r="58" spans="1:50" ht="14.4" customHeight="1">
      <c r="A58" s="73">
        <f>IF(D58=0," ",RANK(D58,$D$3:$D$365,0))</f>
        <v>56</v>
      </c>
      <c r="B58" s="246">
        <v>56</v>
      </c>
      <c r="C58" s="283" t="s">
        <v>4528</v>
      </c>
      <c r="D58" s="114">
        <f>I58+M58+Q58+U58+Y58+AC58+AG58+AK58+AO58+AW58+AS58</f>
        <v>100</v>
      </c>
      <c r="E58" s="115">
        <f>J58+N58+R58+V58+Z58+AD58+AH58+AL58+AP58+AX58+AT58</f>
        <v>10</v>
      </c>
      <c r="F58" s="119">
        <f>COUNTA(H58,L58,P58,T58,X58,AB58,AF58,AJ58,AN58,AV58,AR58)</f>
        <v>1</v>
      </c>
      <c r="G58" s="292"/>
      <c r="H58" s="123"/>
      <c r="I58" s="139"/>
      <c r="J58" s="124"/>
      <c r="K58" s="153"/>
      <c r="L58" s="123"/>
      <c r="M58" s="139"/>
      <c r="N58" s="154"/>
      <c r="O58" s="122"/>
      <c r="P58" s="123"/>
      <c r="Q58" s="139"/>
      <c r="R58" s="124"/>
      <c r="S58" s="122"/>
      <c r="T58" s="123"/>
      <c r="U58" s="139"/>
      <c r="V58" s="124"/>
      <c r="W58" s="137"/>
      <c r="X58" s="123"/>
      <c r="Y58" s="139"/>
      <c r="Z58" s="124"/>
      <c r="AA58" s="137"/>
      <c r="AB58" s="123"/>
      <c r="AC58" s="139"/>
      <c r="AD58" s="124"/>
      <c r="AE58" s="137"/>
      <c r="AF58" s="123"/>
      <c r="AG58" s="139"/>
      <c r="AH58" s="124"/>
      <c r="AI58" s="155"/>
      <c r="AJ58" s="123"/>
      <c r="AK58" s="139"/>
      <c r="AL58" s="124"/>
      <c r="AM58" s="155">
        <f>VLOOKUP(C58,'9'!$B$2:$H$1187,3,FALSE)</f>
        <v>3.3402777777777781E-2</v>
      </c>
      <c r="AN58" s="123">
        <f>VLOOKUP(C58,'9'!$B$2:$H$1187,4,FALSE)</f>
        <v>3</v>
      </c>
      <c r="AO58" s="139">
        <f>VLOOKUP(AN58,Баллы!$A$2:$B$101,2)+AP58/2</f>
        <v>100</v>
      </c>
      <c r="AP58" s="124">
        <f>VLOOKUP(C58,'9'!$B$2:$H$1187,6,FALSE)</f>
        <v>10</v>
      </c>
      <c r="AQ58" s="122"/>
      <c r="AR58" s="123"/>
      <c r="AS58" s="139"/>
      <c r="AT58" s="124"/>
      <c r="AU58" s="122"/>
      <c r="AV58" s="123"/>
      <c r="AW58" s="139"/>
      <c r="AX58" s="124"/>
    </row>
    <row r="59" spans="1:50" ht="14.4" customHeight="1">
      <c r="A59" s="73">
        <f>IF(D59=0," ",RANK(D59,$D$3:$D$365,0))</f>
        <v>56</v>
      </c>
      <c r="B59" s="246">
        <v>57</v>
      </c>
      <c r="C59" s="164" t="s">
        <v>1398</v>
      </c>
      <c r="D59" s="114">
        <f>I59+M59+Q59+U59+Y59+AC59+AG59+AK59+AO59+AW59+AS59</f>
        <v>100</v>
      </c>
      <c r="E59" s="115">
        <f>J59+N59+R59+V59+Z59+AD59+AH59+AL59+AP59+AX59+AT59</f>
        <v>6</v>
      </c>
      <c r="F59" s="119">
        <f>COUNTA(H59,L59,P59,T59,X59,AB59,AF59,AJ59,AN59,AV59,AR59)</f>
        <v>1</v>
      </c>
      <c r="G59" s="122"/>
      <c r="H59" s="123"/>
      <c r="I59" s="139"/>
      <c r="J59" s="124"/>
      <c r="K59" s="153"/>
      <c r="L59" s="123"/>
      <c r="M59" s="139"/>
      <c r="N59" s="154"/>
      <c r="O59" s="122"/>
      <c r="P59" s="123"/>
      <c r="Q59" s="139"/>
      <c r="R59" s="124"/>
      <c r="S59" s="122"/>
      <c r="T59" s="123"/>
      <c r="U59" s="139"/>
      <c r="V59" s="124"/>
      <c r="W59" s="137"/>
      <c r="X59" s="123"/>
      <c r="Y59" s="139"/>
      <c r="Z59" s="124"/>
      <c r="AA59" s="137"/>
      <c r="AB59" s="123"/>
      <c r="AC59" s="139"/>
      <c r="AD59" s="124"/>
      <c r="AE59" s="137">
        <f>VLOOKUP(C59,'7'!$B$11:$H$105,3,FALSE)</f>
        <v>2.627314814814815E-2</v>
      </c>
      <c r="AF59" s="123">
        <f>VLOOKUP(C59,'7'!$B$11:$H$105,4,FALSE)</f>
        <v>2</v>
      </c>
      <c r="AG59" s="139">
        <f>VLOOKUP(AF59,Баллы!$A$2:$B$101,2)+AH59/2</f>
        <v>100</v>
      </c>
      <c r="AH59" s="124">
        <f>VLOOKUP(C59,'7'!$B$11:$H$105,6,FALSE)</f>
        <v>6</v>
      </c>
      <c r="AI59" s="155"/>
      <c r="AJ59" s="123"/>
      <c r="AK59" s="139"/>
      <c r="AL59" s="124"/>
      <c r="AM59" s="155"/>
      <c r="AN59" s="123"/>
      <c r="AO59" s="139"/>
      <c r="AP59" s="124"/>
      <c r="AQ59" s="122"/>
      <c r="AR59" s="123"/>
      <c r="AS59" s="139"/>
      <c r="AT59" s="124"/>
      <c r="AU59" s="122"/>
      <c r="AV59" s="123"/>
      <c r="AW59" s="139"/>
      <c r="AX59" s="124"/>
    </row>
    <row r="60" spans="1:50" ht="14.4" customHeight="1">
      <c r="A60" s="73">
        <f>IF(D60=0," ",RANK(D60,$D$3:$D$365,0))</f>
        <v>58</v>
      </c>
      <c r="B60" s="246">
        <v>58</v>
      </c>
      <c r="C60" s="180" t="s">
        <v>963</v>
      </c>
      <c r="D60" s="114">
        <f>I60+M60+Q60+U60+Y60+AC60+AG60+AK60+AO60+AW60+AS60</f>
        <v>98</v>
      </c>
      <c r="E60" s="115">
        <f>J60+N60+R60+V60+Z60+AD60+AH60+AL60+AP60+AX60+AT60</f>
        <v>30</v>
      </c>
      <c r="F60" s="119">
        <f>COUNTA(H60,L60,P60,T60,X60,AB60,AF60,AJ60,AN60,AV60,AR60)</f>
        <v>2</v>
      </c>
      <c r="G60" s="122"/>
      <c r="H60" s="123"/>
      <c r="I60" s="139"/>
      <c r="J60" s="124"/>
      <c r="K60" s="153">
        <f>VLOOKUP(C60,'2'!$B$101:$H$575,3,FALSE)</f>
        <v>6.8368055555555557E-2</v>
      </c>
      <c r="L60" s="123">
        <f>VLOOKUP(C60,'2'!$B$101:$H$575,4,FALSE)</f>
        <v>58</v>
      </c>
      <c r="M60" s="139">
        <f>VLOOKUP(L60,Баллы!$A$2:$B$101,2)+N60/2</f>
        <v>40.5</v>
      </c>
      <c r="N60" s="154">
        <f>VLOOKUP(C60,'2'!$B$101:$H$575,6,FALSE)</f>
        <v>15</v>
      </c>
      <c r="O60" s="122"/>
      <c r="P60" s="123"/>
      <c r="Q60" s="139"/>
      <c r="R60" s="124"/>
      <c r="S60" s="122"/>
      <c r="T60" s="123"/>
      <c r="U60" s="139"/>
      <c r="V60" s="124"/>
      <c r="W60" s="137"/>
      <c r="X60" s="123"/>
      <c r="Y60" s="139"/>
      <c r="Z60" s="124"/>
      <c r="AA60" s="137"/>
      <c r="AB60" s="123"/>
      <c r="AC60" s="139"/>
      <c r="AD60" s="124"/>
      <c r="AE60" s="137"/>
      <c r="AF60" s="123"/>
      <c r="AG60" s="139"/>
      <c r="AH60" s="124"/>
      <c r="AI60" s="155"/>
      <c r="AJ60" s="123"/>
      <c r="AK60" s="139"/>
      <c r="AL60" s="124"/>
      <c r="AM60" s="155"/>
      <c r="AN60" s="123"/>
      <c r="AO60" s="139"/>
      <c r="AP60" s="124"/>
      <c r="AQ60" s="122"/>
      <c r="AR60" s="123"/>
      <c r="AS60" s="139"/>
      <c r="AT60" s="124"/>
      <c r="AU60" s="122">
        <f>VLOOKUP(C60,'11'!$B$9:$H$521,3,FALSE)</f>
        <v>7.418981481481482E-2</v>
      </c>
      <c r="AV60" s="123">
        <f>VLOOKUP(C60,'11'!$B$9:$H$521,4,FALSE)</f>
        <v>41</v>
      </c>
      <c r="AW60" s="139">
        <f>VLOOKUP(AV60,Баллы!$A$2:$B$101,2)+AX60/2</f>
        <v>57.5</v>
      </c>
      <c r="AX60" s="124">
        <f>VLOOKUP(C60,'11'!$B$9:$H$521,6,FALSE)</f>
        <v>15</v>
      </c>
    </row>
    <row r="61" spans="1:50" ht="14.4" customHeight="1">
      <c r="A61" s="73">
        <f>IF(D61=0," ",RANK(D61,$D$3:$D$365,0))</f>
        <v>58</v>
      </c>
      <c r="B61" s="246">
        <v>59</v>
      </c>
      <c r="C61" s="108" t="s">
        <v>116</v>
      </c>
      <c r="D61" s="114">
        <f>I61+M61+Q61+U61+Y61+AC61+AG61+AK61+AO61+AW61+AS61</f>
        <v>98</v>
      </c>
      <c r="E61" s="115">
        <f>J61+N61+R61+V61+Z61+AD61+AH61+AL61+AP61+AX61+AT61</f>
        <v>10</v>
      </c>
      <c r="F61" s="119">
        <f>COUNTA(H61,L61,P61,T61,X61,AB61,AF61,AJ61,AN61,AV61,AR61)</f>
        <v>1</v>
      </c>
      <c r="G61" s="122"/>
      <c r="H61" s="123"/>
      <c r="I61" s="139"/>
      <c r="J61" s="124"/>
      <c r="K61" s="153"/>
      <c r="L61" s="123"/>
      <c r="M61" s="139"/>
      <c r="N61" s="154"/>
      <c r="O61" s="122"/>
      <c r="P61" s="123"/>
      <c r="Q61" s="139"/>
      <c r="R61" s="124"/>
      <c r="S61" s="122"/>
      <c r="T61" s="123"/>
      <c r="U61" s="139"/>
      <c r="V61" s="124"/>
      <c r="W61" s="137">
        <f>VLOOKUP(C61,'5'!$B$50:$H$423,3,FALSE)</f>
        <v>3.4918981481481481E-2</v>
      </c>
      <c r="X61" s="123">
        <f>VLOOKUP(C61,'5'!$B$50:$H$423,4,FALSE)</f>
        <v>4</v>
      </c>
      <c r="Y61" s="139">
        <f>VLOOKUP(X61,Баллы!$A$2:$B$101,2)+Z61/2</f>
        <v>98</v>
      </c>
      <c r="Z61" s="124">
        <f>VLOOKUP(C61,'5'!$B$50:$H$423,6,FALSE)</f>
        <v>10</v>
      </c>
      <c r="AA61" s="137"/>
      <c r="AB61" s="123"/>
      <c r="AC61" s="139"/>
      <c r="AD61" s="124"/>
      <c r="AE61" s="137"/>
      <c r="AF61" s="123"/>
      <c r="AG61" s="139"/>
      <c r="AH61" s="124"/>
      <c r="AI61" s="155"/>
      <c r="AJ61" s="123"/>
      <c r="AK61" s="139"/>
      <c r="AL61" s="124"/>
      <c r="AM61" s="155"/>
      <c r="AN61" s="123"/>
      <c r="AO61" s="139"/>
      <c r="AP61" s="124"/>
      <c r="AQ61" s="122"/>
      <c r="AR61" s="123"/>
      <c r="AS61" s="139"/>
      <c r="AT61" s="124"/>
      <c r="AU61" s="122"/>
      <c r="AV61" s="123"/>
      <c r="AW61" s="139"/>
      <c r="AX61" s="124"/>
    </row>
    <row r="62" spans="1:50" ht="14.4" customHeight="1">
      <c r="A62" s="73">
        <f>IF(D62=0," ",RANK(D62,$D$3:$D$365,0))</f>
        <v>60</v>
      </c>
      <c r="B62" s="246">
        <v>60</v>
      </c>
      <c r="C62" s="164" t="s">
        <v>237</v>
      </c>
      <c r="D62" s="114">
        <f>I62+M62+Q62+U62+Y62+AC62+AG62+AK62+AO62+AW62+AS62</f>
        <v>97.5</v>
      </c>
      <c r="E62" s="115">
        <f>J62+N62+R62+V62+Z62+AD62+AH62+AL62+AP62+AX62+AT62</f>
        <v>21</v>
      </c>
      <c r="F62" s="119">
        <f>COUNTA(H62,L62,P62,T62,X62,AB62,AF62,AJ62,AN62,AV62,AR62)</f>
        <v>1</v>
      </c>
      <c r="G62" s="122"/>
      <c r="H62" s="123"/>
      <c r="I62" s="139"/>
      <c r="J62" s="124"/>
      <c r="K62" s="153"/>
      <c r="L62" s="123"/>
      <c r="M62" s="139"/>
      <c r="N62" s="154"/>
      <c r="O62" s="122"/>
      <c r="P62" s="123"/>
      <c r="Q62" s="139"/>
      <c r="R62" s="124"/>
      <c r="S62" s="122"/>
      <c r="T62" s="123"/>
      <c r="U62" s="139"/>
      <c r="V62" s="124"/>
      <c r="W62" s="137"/>
      <c r="X62" s="123"/>
      <c r="Y62" s="139"/>
      <c r="Z62" s="124"/>
      <c r="AA62" s="137"/>
      <c r="AB62" s="123"/>
      <c r="AC62" s="139"/>
      <c r="AD62" s="124"/>
      <c r="AE62" s="137">
        <f>VLOOKUP(C62,'7'!$B$11:$H$105,3,FALSE)</f>
        <v>0.12275462962962963</v>
      </c>
      <c r="AF62" s="123">
        <f>VLOOKUP(C62,'7'!$B$11:$H$105,4,FALSE)</f>
        <v>7</v>
      </c>
      <c r="AG62" s="139">
        <f>VLOOKUP(AF62,Баллы!$A$2:$B$101,2)+AH62/2</f>
        <v>97.5</v>
      </c>
      <c r="AH62" s="124">
        <f>VLOOKUP(C62,'7'!$B$11:$H$105,6,FALSE)</f>
        <v>21</v>
      </c>
      <c r="AI62" s="155"/>
      <c r="AJ62" s="123"/>
      <c r="AK62" s="139"/>
      <c r="AL62" s="124"/>
      <c r="AM62" s="155"/>
      <c r="AN62" s="123"/>
      <c r="AO62" s="139"/>
      <c r="AP62" s="124"/>
      <c r="AQ62" s="122"/>
      <c r="AR62" s="123"/>
      <c r="AS62" s="139"/>
      <c r="AT62" s="124"/>
      <c r="AU62" s="122"/>
      <c r="AV62" s="123"/>
      <c r="AW62" s="139"/>
      <c r="AX62" s="124"/>
    </row>
    <row r="63" spans="1:50" ht="14.4" customHeight="1">
      <c r="A63" s="73">
        <f>IF(D63=0," ",RANK(D63,$D$3:$D$365,0))</f>
        <v>61</v>
      </c>
      <c r="B63" s="246">
        <v>61</v>
      </c>
      <c r="C63" s="180" t="s">
        <v>840</v>
      </c>
      <c r="D63" s="114">
        <f>I63+M63+Q63+U63+Y63+AC63+AG63+AK63+AO63+AW63+AS63</f>
        <v>95.5</v>
      </c>
      <c r="E63" s="115">
        <f>J63+N63+R63+V63+Z63+AD63+AH63+AL63+AP63+AX63+AT63</f>
        <v>13</v>
      </c>
      <c r="F63" s="119">
        <f>COUNTA(H63,L63,P63,T63,X63,AB63,AF63,AJ63,AN63,AV63,AR63)</f>
        <v>2</v>
      </c>
      <c r="G63" s="122"/>
      <c r="H63" s="123"/>
      <c r="I63" s="139"/>
      <c r="J63" s="124"/>
      <c r="K63" s="153">
        <f>VLOOKUP(C63,'2'!$B$101:$H$575,3,FALSE)</f>
        <v>2.5474537037037035E-2</v>
      </c>
      <c r="L63" s="123">
        <f>VLOOKUP(C63,'2'!$B$101:$H$575,4,FALSE)</f>
        <v>46</v>
      </c>
      <c r="M63" s="139">
        <f>VLOOKUP(L63,Баллы!$A$2:$B$101,2)+N63/2</f>
        <v>47.5</v>
      </c>
      <c r="N63" s="154">
        <f>VLOOKUP(C63,'2'!$B$101:$H$575,6,FALSE)</f>
        <v>5</v>
      </c>
      <c r="O63" s="122"/>
      <c r="P63" s="123"/>
      <c r="Q63" s="139"/>
      <c r="R63" s="124"/>
      <c r="S63" s="122"/>
      <c r="T63" s="123"/>
      <c r="U63" s="139"/>
      <c r="V63" s="124"/>
      <c r="W63" s="137"/>
      <c r="X63" s="123"/>
      <c r="Y63" s="139"/>
      <c r="Z63" s="124"/>
      <c r="AA63" s="137"/>
      <c r="AB63" s="123"/>
      <c r="AC63" s="139"/>
      <c r="AD63" s="124"/>
      <c r="AE63" s="137"/>
      <c r="AF63" s="123"/>
      <c r="AG63" s="139"/>
      <c r="AH63" s="124"/>
      <c r="AI63" s="155"/>
      <c r="AJ63" s="123"/>
      <c r="AK63" s="139"/>
      <c r="AL63" s="124"/>
      <c r="AM63" s="155"/>
      <c r="AN63" s="123"/>
      <c r="AO63" s="139"/>
      <c r="AP63" s="124"/>
      <c r="AQ63" s="122"/>
      <c r="AR63" s="123"/>
      <c r="AS63" s="139"/>
      <c r="AT63" s="124"/>
      <c r="AU63" s="122">
        <f>VLOOKUP(C63,'11'!$B$9:$H$521,3,FALSE)</f>
        <v>4.0462962962962964E-2</v>
      </c>
      <c r="AV63" s="123">
        <f>VLOOKUP(C63,'11'!$B$9:$H$521,4,FALSE)</f>
        <v>47</v>
      </c>
      <c r="AW63" s="139">
        <f>VLOOKUP(AV63,Баллы!$A$2:$B$101,2)+AX63/2</f>
        <v>48</v>
      </c>
      <c r="AX63" s="124">
        <f>VLOOKUP(C63,'11'!$B$9:$H$521,6,FALSE)</f>
        <v>8</v>
      </c>
    </row>
    <row r="64" spans="1:50" ht="14.4" customHeight="1">
      <c r="A64" s="73">
        <f>IF(D64=0," ",RANK(D64,$D$3:$D$365,0))</f>
        <v>62</v>
      </c>
      <c r="B64" s="246">
        <v>62</v>
      </c>
      <c r="C64" s="105" t="s">
        <v>280</v>
      </c>
      <c r="D64" s="114">
        <f>I64+M64+Q64+U64+Y64+AC64+AG64+AK64+AO64+AW64+AS64</f>
        <v>95</v>
      </c>
      <c r="E64" s="115">
        <f>J64+N64+R64+V64+Z64+AD64+AH64+AL64+AP64+AX64+AT64</f>
        <v>20</v>
      </c>
      <c r="F64" s="119">
        <f>COUNTA(H64,L64,P64,T64,X64,AB64,AF64,AJ64,AN64,AV64,AR64)</f>
        <v>1</v>
      </c>
      <c r="G64" s="122"/>
      <c r="H64" s="123"/>
      <c r="I64" s="139"/>
      <c r="J64" s="124"/>
      <c r="K64" s="153"/>
      <c r="L64" s="123"/>
      <c r="M64" s="139"/>
      <c r="N64" s="154"/>
      <c r="O64" s="122"/>
      <c r="P64" s="123"/>
      <c r="Q64" s="139"/>
      <c r="R64" s="124"/>
      <c r="S64" s="122"/>
      <c r="T64" s="123"/>
      <c r="U64" s="139"/>
      <c r="V64" s="124"/>
      <c r="W64" s="137"/>
      <c r="X64" s="123"/>
      <c r="Y64" s="139"/>
      <c r="Z64" s="124"/>
      <c r="AA64" s="137">
        <f>VLOOKUP(C64,'6'!$B$8:$H$202,3,FALSE)</f>
        <v>0.10019675925925926</v>
      </c>
      <c r="AB64" s="123">
        <f>VLOOKUP(C64,'6'!$B$8:$H$202,4,FALSE)</f>
        <v>8</v>
      </c>
      <c r="AC64" s="139">
        <f>VLOOKUP(AB64,Баллы!$A$2:$B$101,2)+AD64/2</f>
        <v>95</v>
      </c>
      <c r="AD64" s="124">
        <f>VLOOKUP(C64,'6'!$B$8:$H$202,6,FALSE)</f>
        <v>20</v>
      </c>
      <c r="AE64" s="137"/>
      <c r="AF64" s="123"/>
      <c r="AG64" s="139"/>
      <c r="AH64" s="124"/>
      <c r="AI64" s="155"/>
      <c r="AJ64" s="123"/>
      <c r="AK64" s="139"/>
      <c r="AL64" s="124"/>
      <c r="AM64" s="155"/>
      <c r="AN64" s="123"/>
      <c r="AO64" s="139"/>
      <c r="AP64" s="124"/>
      <c r="AQ64" s="122"/>
      <c r="AR64" s="123"/>
      <c r="AS64" s="139"/>
      <c r="AT64" s="124"/>
      <c r="AU64" s="122"/>
      <c r="AV64" s="123"/>
      <c r="AW64" s="139"/>
      <c r="AX64" s="124"/>
    </row>
    <row r="65" spans="1:50" ht="14.4" customHeight="1">
      <c r="A65" s="73">
        <f>IF(D65=0," ",RANK(D65,$D$3:$D$365,0))</f>
        <v>63</v>
      </c>
      <c r="B65" s="246">
        <v>63</v>
      </c>
      <c r="C65" s="107" t="s">
        <v>2194</v>
      </c>
      <c r="D65" s="114">
        <f>I65+M65+Q65+U65+Y65+AC65+AG65+AK65+AO65+AW65+AS65</f>
        <v>94</v>
      </c>
      <c r="E65" s="115">
        <f>J65+N65+R65+V65+Z65+AD65+AH65+AL65+AP65+AX65+AT65</f>
        <v>10</v>
      </c>
      <c r="F65" s="119">
        <f>COUNTA(H65,L65,P65,T65,X65,AB65,AF65,AJ65,AN65,AV65,AR65)</f>
        <v>1</v>
      </c>
      <c r="G65" s="122"/>
      <c r="H65" s="123"/>
      <c r="I65" s="139"/>
      <c r="J65" s="124"/>
      <c r="K65" s="153"/>
      <c r="L65" s="123"/>
      <c r="M65" s="139"/>
      <c r="N65" s="154"/>
      <c r="O65" s="122"/>
      <c r="P65" s="123"/>
      <c r="Q65" s="139"/>
      <c r="R65" s="124"/>
      <c r="S65" s="122">
        <f>VLOOKUP(C65,'4'!$B$2:$I$1053,3,FALSE)</f>
        <v>3.5543981481481482E-2</v>
      </c>
      <c r="T65" s="123">
        <f>VLOOKUP(C65,'4'!$B$2:$I$1053,4,FALSE)</f>
        <v>6</v>
      </c>
      <c r="U65" s="139">
        <f>VLOOKUP(T65,Баллы!$A$2:$B$101,2)+V65/2</f>
        <v>94</v>
      </c>
      <c r="V65" s="124">
        <f>VLOOKUP(C65,'4'!$B$2:$I$1053,6,FALSE)</f>
        <v>10</v>
      </c>
      <c r="W65" s="137"/>
      <c r="X65" s="123"/>
      <c r="Y65" s="139"/>
      <c r="Z65" s="124"/>
      <c r="AA65" s="137"/>
      <c r="AB65" s="123"/>
      <c r="AC65" s="139"/>
      <c r="AD65" s="124"/>
      <c r="AE65" s="137"/>
      <c r="AF65" s="123"/>
      <c r="AG65" s="139"/>
      <c r="AH65" s="124"/>
      <c r="AI65" s="155"/>
      <c r="AJ65" s="123"/>
      <c r="AK65" s="139"/>
      <c r="AL65" s="124"/>
      <c r="AM65" s="155"/>
      <c r="AN65" s="123"/>
      <c r="AO65" s="139"/>
      <c r="AP65" s="124"/>
      <c r="AQ65" s="122"/>
      <c r="AR65" s="123"/>
      <c r="AS65" s="139"/>
      <c r="AT65" s="124"/>
      <c r="AU65" s="122"/>
      <c r="AV65" s="123"/>
      <c r="AW65" s="139"/>
      <c r="AX65" s="124"/>
    </row>
    <row r="66" spans="1:50" ht="14.4" customHeight="1">
      <c r="A66" s="73">
        <f>IF(D66=0," ",RANK(D66,$D$3:$D$365,0))</f>
        <v>64</v>
      </c>
      <c r="B66" s="246">
        <v>64</v>
      </c>
      <c r="C66" s="107" t="s">
        <v>1660</v>
      </c>
      <c r="D66" s="114">
        <f>I66+M66+Q66+U66+Y66+AC66+AG66+AK66+AO66+AW66+AS66</f>
        <v>91</v>
      </c>
      <c r="E66" s="115">
        <f>J66+N66+R66+V66+Z66+AD66+AH66+AL66+AP66+AX66+AT66</f>
        <v>20</v>
      </c>
      <c r="F66" s="119">
        <f>COUNTA(H66,L66,P66,T66,X66,AB66,AF66,AJ66,AN66,AV66,AR66)</f>
        <v>1</v>
      </c>
      <c r="G66" s="122"/>
      <c r="H66" s="123"/>
      <c r="I66" s="139"/>
      <c r="J66" s="124"/>
      <c r="K66" s="153"/>
      <c r="L66" s="123"/>
      <c r="M66" s="139"/>
      <c r="N66" s="154"/>
      <c r="O66" s="122"/>
      <c r="P66" s="123"/>
      <c r="Q66" s="139"/>
      <c r="R66" s="124"/>
      <c r="S66" s="122">
        <f>VLOOKUP(C66,'4'!$B$2:$I$1053,3,FALSE)</f>
        <v>8.1909722222222217E-2</v>
      </c>
      <c r="T66" s="123">
        <f>VLOOKUP(C66,'4'!$B$2:$I$1053,4,FALSE)</f>
        <v>10</v>
      </c>
      <c r="U66" s="139">
        <f>VLOOKUP(T66,Баллы!$A$2:$B$101,2)+V66/2</f>
        <v>91</v>
      </c>
      <c r="V66" s="124">
        <f>VLOOKUP(C66,'4'!$B$2:$I$1053,6,FALSE)</f>
        <v>20</v>
      </c>
      <c r="W66" s="137"/>
      <c r="X66" s="123"/>
      <c r="Y66" s="139"/>
      <c r="Z66" s="124"/>
      <c r="AA66" s="137"/>
      <c r="AB66" s="123"/>
      <c r="AC66" s="139"/>
      <c r="AD66" s="124"/>
      <c r="AE66" s="137"/>
      <c r="AF66" s="123"/>
      <c r="AG66" s="139"/>
      <c r="AH66" s="124"/>
      <c r="AI66" s="155"/>
      <c r="AJ66" s="123"/>
      <c r="AK66" s="139"/>
      <c r="AL66" s="124"/>
      <c r="AM66" s="155"/>
      <c r="AN66" s="123"/>
      <c r="AO66" s="139"/>
      <c r="AP66" s="124"/>
      <c r="AQ66" s="122"/>
      <c r="AR66" s="123"/>
      <c r="AS66" s="139"/>
      <c r="AT66" s="124"/>
      <c r="AU66" s="122"/>
      <c r="AV66" s="123"/>
      <c r="AW66" s="139"/>
      <c r="AX66" s="124"/>
    </row>
    <row r="67" spans="1:50" ht="14.4" customHeight="1">
      <c r="A67" s="73">
        <f>IF(D67=0," ",RANK(D67,$D$3:$D$365,0))</f>
        <v>65</v>
      </c>
      <c r="B67" s="246">
        <v>65</v>
      </c>
      <c r="C67" s="108" t="s">
        <v>293</v>
      </c>
      <c r="D67" s="114">
        <f>I67+M67+Q67+U67+Y67+AC67+AG67+AK67+AO67+AW67+AS67</f>
        <v>90.5</v>
      </c>
      <c r="E67" s="115">
        <f>J67+N67+R67+V67+Z67+AD67+AH67+AL67+AP67+AX67+AT67</f>
        <v>25</v>
      </c>
      <c r="F67" s="119">
        <f>COUNTA(H67,L67,P67,T67,X67,AB67,AF67,AJ67,AN67,AV67,AR67)</f>
        <v>1</v>
      </c>
      <c r="G67" s="122"/>
      <c r="H67" s="123"/>
      <c r="I67" s="139"/>
      <c r="J67" s="124"/>
      <c r="K67" s="153"/>
      <c r="L67" s="123"/>
      <c r="M67" s="139"/>
      <c r="N67" s="154"/>
      <c r="O67" s="122"/>
      <c r="P67" s="123"/>
      <c r="Q67" s="139"/>
      <c r="R67" s="124"/>
      <c r="S67" s="122"/>
      <c r="T67" s="123"/>
      <c r="U67" s="139"/>
      <c r="V67" s="124"/>
      <c r="W67" s="137">
        <f>VLOOKUP(C67,'5'!$B$50:$H$423,3,FALSE)</f>
        <v>0.14092592592592593</v>
      </c>
      <c r="X67" s="123">
        <f>VLOOKUP(C67,'5'!$B$50:$H$423,4,FALSE)</f>
        <v>13</v>
      </c>
      <c r="Y67" s="139">
        <f>VLOOKUP(X67,Баллы!$A$2:$B$101,2)+Z67/2</f>
        <v>90.5</v>
      </c>
      <c r="Z67" s="124">
        <f>VLOOKUP(C67,'5'!$B$50:$H$423,6,FALSE)</f>
        <v>25</v>
      </c>
      <c r="AA67" s="137"/>
      <c r="AB67" s="123"/>
      <c r="AC67" s="139"/>
      <c r="AD67" s="124"/>
      <c r="AE67" s="137"/>
      <c r="AF67" s="123"/>
      <c r="AG67" s="139"/>
      <c r="AH67" s="124"/>
      <c r="AI67" s="155"/>
      <c r="AJ67" s="123"/>
      <c r="AK67" s="139"/>
      <c r="AL67" s="124"/>
      <c r="AM67" s="155"/>
      <c r="AN67" s="123"/>
      <c r="AO67" s="139"/>
      <c r="AP67" s="124"/>
      <c r="AQ67" s="122"/>
      <c r="AR67" s="123"/>
      <c r="AS67" s="139"/>
      <c r="AT67" s="124"/>
      <c r="AU67" s="122"/>
      <c r="AV67" s="123"/>
      <c r="AW67" s="139"/>
      <c r="AX67" s="124"/>
    </row>
    <row r="68" spans="1:50" ht="14.4" customHeight="1">
      <c r="A68" s="73">
        <f>IF(D68=0," ",RANK(D68,$D$3:$D$365,0))</f>
        <v>65</v>
      </c>
      <c r="B68" s="246">
        <v>66</v>
      </c>
      <c r="C68" s="104" t="s">
        <v>6137</v>
      </c>
      <c r="D68" s="114">
        <f>I68+M68+Q68+U68+Y68+AC68+AG68+AK68+AO68+AW68+AS68</f>
        <v>90.5</v>
      </c>
      <c r="E68" s="115">
        <f>J68+N68+R68+V68+Z68+AD68+AH68+AL68+AP68+AX68+AT68</f>
        <v>15</v>
      </c>
      <c r="F68" s="119">
        <f>COUNTA(H68,L68,P68,T68,X68,AB68,AF68,AJ68,AN68,AV68,AR68)</f>
        <v>1</v>
      </c>
      <c r="G68" s="122"/>
      <c r="H68" s="123"/>
      <c r="I68" s="139"/>
      <c r="J68" s="124"/>
      <c r="K68" s="153"/>
      <c r="L68" s="123"/>
      <c r="M68" s="139"/>
      <c r="N68" s="154"/>
      <c r="O68" s="122"/>
      <c r="P68" s="123"/>
      <c r="Q68" s="139"/>
      <c r="R68" s="124"/>
      <c r="S68" s="122"/>
      <c r="T68" s="123"/>
      <c r="U68" s="139"/>
      <c r="V68" s="124"/>
      <c r="W68" s="137"/>
      <c r="X68" s="123"/>
      <c r="Y68" s="139"/>
      <c r="Z68" s="124"/>
      <c r="AA68" s="137"/>
      <c r="AB68" s="123"/>
      <c r="AC68" s="139"/>
      <c r="AD68" s="124"/>
      <c r="AE68" s="137"/>
      <c r="AF68" s="123"/>
      <c r="AG68" s="139"/>
      <c r="AH68" s="124"/>
      <c r="AI68" s="155"/>
      <c r="AJ68" s="123"/>
      <c r="AK68" s="139"/>
      <c r="AL68" s="124"/>
      <c r="AM68" s="155"/>
      <c r="AN68" s="123"/>
      <c r="AO68" s="139"/>
      <c r="AP68" s="124"/>
      <c r="AQ68" s="122"/>
      <c r="AR68" s="123"/>
      <c r="AS68" s="139"/>
      <c r="AT68" s="124"/>
      <c r="AU68" s="122">
        <f>VLOOKUP(C68,'11'!$B$9:$H$521,3,FALSE)</f>
        <v>5.8738425925925923E-2</v>
      </c>
      <c r="AV68" s="123">
        <f>VLOOKUP(C68,'11'!$B$9:$H$521,4,FALSE)</f>
        <v>9</v>
      </c>
      <c r="AW68" s="139">
        <f>VLOOKUP(AV68,Баллы!$A$2:$B$101,2)+AX68/2</f>
        <v>90.5</v>
      </c>
      <c r="AX68" s="124">
        <f>VLOOKUP(C68,'11'!$B$9:$H$521,6,FALSE)</f>
        <v>15</v>
      </c>
    </row>
    <row r="69" spans="1:50" ht="14.4" customHeight="1">
      <c r="A69" s="73">
        <f>IF(D69=0," ",RANK(D69,$D$3:$D$365,0))</f>
        <v>65</v>
      </c>
      <c r="B69" s="246">
        <v>67</v>
      </c>
      <c r="C69" s="182" t="s">
        <v>121</v>
      </c>
      <c r="D69" s="114">
        <f>I69+M69+Q69+U69+Y69+AC69+AG69+AK69+AO69+AW69+AS69</f>
        <v>90.5</v>
      </c>
      <c r="E69" s="115">
        <f>J69+N69+R69+V69+Z69+AD69+AH69+AL69+AP69+AX69+AT69</f>
        <v>11</v>
      </c>
      <c r="F69" s="119">
        <f>COUNTA(H69,L69,P69,T69,X69,AB69,AF69,AJ69,AN69,AV69,AR69)</f>
        <v>1</v>
      </c>
      <c r="G69" s="122"/>
      <c r="H69" s="123"/>
      <c r="I69" s="139"/>
      <c r="J69" s="124"/>
      <c r="K69" s="153"/>
      <c r="L69" s="123"/>
      <c r="M69" s="139"/>
      <c r="N69" s="154"/>
      <c r="O69" s="122">
        <f>VLOOKUP(C69,'3'!$B$7:$H$127,3,FALSE)</f>
        <v>3.936342592592592E-2</v>
      </c>
      <c r="P69" s="123">
        <f>VLOOKUP(C69,'3'!$B$7:$H$127,4,FALSE)</f>
        <v>8</v>
      </c>
      <c r="Q69" s="139">
        <f>VLOOKUP(P69,Баллы!$A$2:$B$101,2)+R69/2</f>
        <v>90.5</v>
      </c>
      <c r="R69" s="124">
        <f>VLOOKUP(C69,'3'!$B$7:$H$127,6,FALSE)</f>
        <v>11</v>
      </c>
      <c r="S69" s="122"/>
      <c r="T69" s="123"/>
      <c r="U69" s="139"/>
      <c r="V69" s="124"/>
      <c r="W69" s="137"/>
      <c r="X69" s="123"/>
      <c r="Y69" s="139"/>
      <c r="Z69" s="124"/>
      <c r="AA69" s="137"/>
      <c r="AB69" s="123"/>
      <c r="AC69" s="139"/>
      <c r="AD69" s="124"/>
      <c r="AE69" s="137"/>
      <c r="AF69" s="123"/>
      <c r="AG69" s="139"/>
      <c r="AH69" s="124"/>
      <c r="AI69" s="155"/>
      <c r="AJ69" s="123"/>
      <c r="AK69" s="139"/>
      <c r="AL69" s="124"/>
      <c r="AM69" s="155"/>
      <c r="AN69" s="123"/>
      <c r="AO69" s="139"/>
      <c r="AP69" s="124"/>
      <c r="AQ69" s="122"/>
      <c r="AR69" s="123"/>
      <c r="AS69" s="139"/>
      <c r="AT69" s="124"/>
      <c r="AU69" s="122"/>
      <c r="AV69" s="123"/>
      <c r="AW69" s="139"/>
      <c r="AX69" s="124"/>
    </row>
    <row r="70" spans="1:50" ht="14.4" customHeight="1">
      <c r="A70" s="73">
        <f>IF(D70=0," ",RANK(D70,$D$3:$D$365,0))</f>
        <v>68</v>
      </c>
      <c r="B70" s="246">
        <v>68</v>
      </c>
      <c r="C70" s="108" t="s">
        <v>168</v>
      </c>
      <c r="D70" s="114">
        <f>I70+M70+Q70+U70+Y70+AC70+AG70+AK70+AO70+AW70+AS70</f>
        <v>89.5</v>
      </c>
      <c r="E70" s="115">
        <f>J70+N70+R70+V70+Z70+AD70+AH70+AL70+AP70+AX70+AT70</f>
        <v>25</v>
      </c>
      <c r="F70" s="119">
        <f>COUNTA(H70,L70,P70,T70,X70,AB70,AF70,AJ70,AN70,AV70,AR70)</f>
        <v>1</v>
      </c>
      <c r="G70" s="122"/>
      <c r="H70" s="123"/>
      <c r="I70" s="139"/>
      <c r="J70" s="124"/>
      <c r="K70" s="153"/>
      <c r="L70" s="123"/>
      <c r="M70" s="139"/>
      <c r="N70" s="154"/>
      <c r="O70" s="122"/>
      <c r="P70" s="123"/>
      <c r="Q70" s="139"/>
      <c r="R70" s="124"/>
      <c r="S70" s="122"/>
      <c r="T70" s="123"/>
      <c r="U70" s="139"/>
      <c r="V70" s="124"/>
      <c r="W70" s="137">
        <f>VLOOKUP(C70,'5'!$B$50:$H$423,3,FALSE)</f>
        <v>0.14136574074074074</v>
      </c>
      <c r="X70" s="123">
        <f>VLOOKUP(C70,'5'!$B$50:$H$423,4,FALSE)</f>
        <v>14</v>
      </c>
      <c r="Y70" s="139">
        <f>VLOOKUP(X70,Баллы!$A$2:$B$101,2)+Z70/2</f>
        <v>89.5</v>
      </c>
      <c r="Z70" s="124">
        <f>VLOOKUP(C70,'5'!$B$50:$H$423,6,FALSE)</f>
        <v>25</v>
      </c>
      <c r="AA70" s="137"/>
      <c r="AB70" s="123"/>
      <c r="AC70" s="139"/>
      <c r="AD70" s="124"/>
      <c r="AE70" s="137"/>
      <c r="AF70" s="123"/>
      <c r="AG70" s="139"/>
      <c r="AH70" s="124"/>
      <c r="AI70" s="155"/>
      <c r="AJ70" s="123"/>
      <c r="AK70" s="139"/>
      <c r="AL70" s="124"/>
      <c r="AM70" s="155"/>
      <c r="AN70" s="123"/>
      <c r="AO70" s="139"/>
      <c r="AP70" s="124"/>
      <c r="AQ70" s="122"/>
      <c r="AR70" s="123"/>
      <c r="AS70" s="139"/>
      <c r="AT70" s="124"/>
      <c r="AU70" s="122"/>
      <c r="AV70" s="123"/>
      <c r="AW70" s="139"/>
      <c r="AX70" s="124"/>
    </row>
    <row r="71" spans="1:50" ht="14.4" customHeight="1">
      <c r="A71" s="73">
        <f>IF(D71=0," ",RANK(D71,$D$3:$D$365,0))</f>
        <v>69</v>
      </c>
      <c r="B71" s="246">
        <v>69</v>
      </c>
      <c r="C71" s="261" t="s">
        <v>2695</v>
      </c>
      <c r="D71" s="114">
        <f>I71+M71+Q71+U71+Y71+AC71+AG71+AK71+AO71+AW71+AS71</f>
        <v>88.5</v>
      </c>
      <c r="E71" s="115">
        <f>J71+N71+R71+V71+Z71+AD71+AH71+AL71+AP71+AX71+AT71</f>
        <v>15</v>
      </c>
      <c r="F71" s="119">
        <f>COUNTA(H71,L71,P71,T71,X71,AB71,AF71,AJ71,AN71,AV71,AR71)</f>
        <v>2</v>
      </c>
      <c r="G71" s="122"/>
      <c r="H71" s="123"/>
      <c r="I71" s="139"/>
      <c r="J71" s="124"/>
      <c r="K71" s="153">
        <f>VLOOKUP(C71,'2'!$B$101:$H$575,3,FALSE)</f>
        <v>2.613425925925926E-2</v>
      </c>
      <c r="L71" s="123">
        <f>VLOOKUP(C71,'2'!$B$101:$H$575,4,FALSE)</f>
        <v>52</v>
      </c>
      <c r="M71" s="139">
        <f>VLOOKUP(L71,Баллы!$A$2:$B$101,2)+N71/2</f>
        <v>41.5</v>
      </c>
      <c r="N71" s="154">
        <f>VLOOKUP(C71,'2'!$B$101:$H$575,6,FALSE)</f>
        <v>5</v>
      </c>
      <c r="O71" s="122"/>
      <c r="P71" s="123"/>
      <c r="Q71" s="139"/>
      <c r="R71" s="124"/>
      <c r="S71" s="122"/>
      <c r="T71" s="123"/>
      <c r="U71" s="139"/>
      <c r="V71" s="124"/>
      <c r="W71" s="137"/>
      <c r="X71" s="123"/>
      <c r="Y71" s="139"/>
      <c r="Z71" s="124"/>
      <c r="AA71" s="137"/>
      <c r="AB71" s="123"/>
      <c r="AC71" s="139"/>
      <c r="AD71" s="124"/>
      <c r="AE71" s="137"/>
      <c r="AF71" s="123"/>
      <c r="AG71" s="139"/>
      <c r="AH71" s="124"/>
      <c r="AI71" s="155"/>
      <c r="AJ71" s="123"/>
      <c r="AK71" s="139"/>
      <c r="AL71" s="124"/>
      <c r="AM71" s="155"/>
      <c r="AN71" s="123"/>
      <c r="AO71" s="139"/>
      <c r="AP71" s="124"/>
      <c r="AQ71" s="122">
        <f>VLOOKUP(C71,'10'!$B$8:$H$232,3,FALSE)</f>
        <v>6.1979166666666669E-2</v>
      </c>
      <c r="AR71" s="123">
        <f>VLOOKUP(C71,'10'!$B$8:$H$232,4,FALSE)</f>
        <v>49</v>
      </c>
      <c r="AS71" s="139">
        <f>VLOOKUP(AR71,Баллы!$A$2:$B$101,2)+AT71/2</f>
        <v>47</v>
      </c>
      <c r="AT71" s="124">
        <f>VLOOKUP(C71,'10'!$B$8:$H$232,6,FALSE)</f>
        <v>10</v>
      </c>
      <c r="AU71" s="122"/>
      <c r="AV71" s="123"/>
      <c r="AW71" s="139"/>
      <c r="AX71" s="124"/>
    </row>
    <row r="72" spans="1:50" ht="14.4" customHeight="1">
      <c r="A72" s="73">
        <f>IF(D72=0," ",RANK(D72,$D$3:$D$365,0))</f>
        <v>69</v>
      </c>
      <c r="B72" s="246">
        <v>70</v>
      </c>
      <c r="C72" s="104" t="s">
        <v>2710</v>
      </c>
      <c r="D72" s="114">
        <f>I72+M72+Q72+U72+Y72+AC72+AG72+AK72+AO72+AW72+AS72</f>
        <v>88.5</v>
      </c>
      <c r="E72" s="115">
        <f>J72+N72+R72+V72+Z72+AD72+AH72+AL72+AP72+AX72+AT72</f>
        <v>13</v>
      </c>
      <c r="F72" s="119">
        <f>COUNTA(H72,L72,P72,T72,X72,AB72,AF72,AJ72,AN72,AV72,AR72)</f>
        <v>2</v>
      </c>
      <c r="G72" s="122"/>
      <c r="H72" s="123"/>
      <c r="I72" s="139"/>
      <c r="J72" s="124"/>
      <c r="K72" s="153"/>
      <c r="L72" s="123"/>
      <c r="M72" s="139"/>
      <c r="N72" s="154"/>
      <c r="O72" s="122"/>
      <c r="P72" s="123"/>
      <c r="Q72" s="139"/>
      <c r="R72" s="124"/>
      <c r="S72" s="122"/>
      <c r="T72" s="123"/>
      <c r="U72" s="139"/>
      <c r="V72" s="124"/>
      <c r="W72" s="137"/>
      <c r="X72" s="123"/>
      <c r="Y72" s="139"/>
      <c r="Z72" s="124"/>
      <c r="AA72" s="137"/>
      <c r="AB72" s="123"/>
      <c r="AC72" s="139"/>
      <c r="AD72" s="124"/>
      <c r="AE72" s="137"/>
      <c r="AF72" s="123"/>
      <c r="AG72" s="139"/>
      <c r="AH72" s="124"/>
      <c r="AI72" s="155">
        <f>VLOOKUP(C72,'8'!$B$6:$H$193,3,FALSE)</f>
        <v>2.5960648148148149E-2</v>
      </c>
      <c r="AJ72" s="123">
        <f>VLOOKUP(C72,'8'!$B$6:$H$193,4,FALSE)</f>
        <v>21</v>
      </c>
      <c r="AK72" s="139">
        <f>VLOOKUP(AJ72,Баллы!$A$2:$B$101,2)+AL72/2</f>
        <v>72.5</v>
      </c>
      <c r="AL72" s="124">
        <f>VLOOKUP(C72,'8'!$B$6:$H$193,6,FALSE)</f>
        <v>5</v>
      </c>
      <c r="AM72" s="155"/>
      <c r="AN72" s="123"/>
      <c r="AO72" s="139"/>
      <c r="AP72" s="124"/>
      <c r="AQ72" s="122"/>
      <c r="AR72" s="123"/>
      <c r="AS72" s="139"/>
      <c r="AT72" s="124"/>
      <c r="AU72" s="122">
        <f>VLOOKUP(C72,'11'!$B$9:$H$521,3,FALSE)</f>
        <v>4.7650462962962964E-2</v>
      </c>
      <c r="AV72" s="123">
        <f>VLOOKUP(C72,'11'!$B$9:$H$521,4,FALSE)</f>
        <v>79</v>
      </c>
      <c r="AW72" s="139">
        <f>VLOOKUP(AV72,Баллы!$A$2:$B$101,2)+AX72/2</f>
        <v>16</v>
      </c>
      <c r="AX72" s="124">
        <f>VLOOKUP(C72,'11'!$B$9:$H$521,6,FALSE)</f>
        <v>8</v>
      </c>
    </row>
    <row r="73" spans="1:50" ht="14.4" customHeight="1">
      <c r="A73" s="73">
        <f>IF(D73=0," ",RANK(D73,$D$3:$D$365,0))</f>
        <v>71</v>
      </c>
      <c r="B73" s="246">
        <v>71</v>
      </c>
      <c r="C73" s="104" t="s">
        <v>6097</v>
      </c>
      <c r="D73" s="114">
        <f>I73+M73+Q73+U73+Y73+AC73+AG73+AK73+AO73+AW73+AS73</f>
        <v>87.5</v>
      </c>
      <c r="E73" s="115">
        <f>J73+N73+R73+V73+Z73+AD73+AH73+AL73+AP73+AX73+AT73</f>
        <v>31</v>
      </c>
      <c r="F73" s="119">
        <f>COUNTA(H73,L73,P73,T73,X73,AB73,AF73,AJ73,AN73,AV73,AR73)</f>
        <v>1</v>
      </c>
      <c r="G73" s="122"/>
      <c r="H73" s="123"/>
      <c r="I73" s="139"/>
      <c r="J73" s="124"/>
      <c r="K73" s="153"/>
      <c r="L73" s="123"/>
      <c r="M73" s="139"/>
      <c r="N73" s="154"/>
      <c r="O73" s="122"/>
      <c r="P73" s="123"/>
      <c r="Q73" s="139"/>
      <c r="R73" s="124"/>
      <c r="S73" s="122"/>
      <c r="T73" s="123"/>
      <c r="U73" s="139"/>
      <c r="V73" s="124"/>
      <c r="W73" s="137"/>
      <c r="X73" s="123"/>
      <c r="Y73" s="139"/>
      <c r="Z73" s="124"/>
      <c r="AA73" s="137"/>
      <c r="AB73" s="123"/>
      <c r="AC73" s="139"/>
      <c r="AD73" s="124"/>
      <c r="AE73" s="137"/>
      <c r="AF73" s="123"/>
      <c r="AG73" s="139"/>
      <c r="AH73" s="124"/>
      <c r="AI73" s="155"/>
      <c r="AJ73" s="123"/>
      <c r="AK73" s="139"/>
      <c r="AL73" s="124"/>
      <c r="AM73" s="155"/>
      <c r="AN73" s="123"/>
      <c r="AO73" s="139"/>
      <c r="AP73" s="124"/>
      <c r="AQ73" s="122"/>
      <c r="AR73" s="123"/>
      <c r="AS73" s="139"/>
      <c r="AT73" s="124"/>
      <c r="AU73" s="122">
        <f>VLOOKUP(C73,'11'!$B$9:$H$521,3,FALSE)</f>
        <v>0.17914351851851851</v>
      </c>
      <c r="AV73" s="123">
        <f>VLOOKUP(C73,'11'!$B$9:$H$521,4,FALSE)</f>
        <v>19</v>
      </c>
      <c r="AW73" s="139">
        <f>VLOOKUP(AV73,Баллы!$A$2:$B$101,2)+AX73/2</f>
        <v>87.5</v>
      </c>
      <c r="AX73" s="124">
        <f>VLOOKUP(C73,'11'!$B$9:$H$521,6,FALSE)</f>
        <v>31</v>
      </c>
    </row>
    <row r="74" spans="1:50" ht="14.4" customHeight="1">
      <c r="A74" s="73">
        <f>IF(D74=0," ",RANK(D74,$D$3:$D$365,0))</f>
        <v>71</v>
      </c>
      <c r="B74" s="246">
        <v>72</v>
      </c>
      <c r="C74" s="283" t="s">
        <v>4405</v>
      </c>
      <c r="D74" s="114">
        <f>I74+M74+Q74+U74+Y74+AC74+AG74+AK74+AO74+AW74+AS74</f>
        <v>87.5</v>
      </c>
      <c r="E74" s="115">
        <f>J74+N74+R74+V74+Z74+AD74+AH74+AL74+AP74+AX74+AT74</f>
        <v>25</v>
      </c>
      <c r="F74" s="119">
        <f>COUNTA(H74,L74,P74,T74,X74,AB74,AF74,AJ74,AN74,AV74,AR74)</f>
        <v>1</v>
      </c>
      <c r="G74" s="292"/>
      <c r="H74" s="123"/>
      <c r="I74" s="139"/>
      <c r="J74" s="124"/>
      <c r="K74" s="153"/>
      <c r="L74" s="123"/>
      <c r="M74" s="139"/>
      <c r="N74" s="154"/>
      <c r="O74" s="122"/>
      <c r="P74" s="123"/>
      <c r="Q74" s="139"/>
      <c r="R74" s="124"/>
      <c r="S74" s="122"/>
      <c r="T74" s="123"/>
      <c r="U74" s="139"/>
      <c r="V74" s="124"/>
      <c r="W74" s="137"/>
      <c r="X74" s="123"/>
      <c r="Y74" s="139"/>
      <c r="Z74" s="124"/>
      <c r="AA74" s="137"/>
      <c r="AB74" s="123"/>
      <c r="AC74" s="139"/>
      <c r="AD74" s="124"/>
      <c r="AE74" s="137"/>
      <c r="AF74" s="123"/>
      <c r="AG74" s="139"/>
      <c r="AH74" s="124"/>
      <c r="AI74" s="155"/>
      <c r="AJ74" s="123"/>
      <c r="AK74" s="139"/>
      <c r="AL74" s="124"/>
      <c r="AM74" s="155">
        <f>VLOOKUP(C74,'9'!$B$2:$H$1187,3,FALSE)</f>
        <v>0.11299768518518519</v>
      </c>
      <c r="AN74" s="123">
        <f>VLOOKUP(C74,'9'!$B$2:$H$1187,4,FALSE)</f>
        <v>16</v>
      </c>
      <c r="AO74" s="139">
        <f>VLOOKUP(AN74,Баллы!$A$2:$B$101,2)+AP74/2</f>
        <v>87.5</v>
      </c>
      <c r="AP74" s="124">
        <f>VLOOKUP(C74,'9'!$B$2:$H$1187,6,FALSE)</f>
        <v>25</v>
      </c>
      <c r="AQ74" s="122"/>
      <c r="AR74" s="123"/>
      <c r="AS74" s="139"/>
      <c r="AT74" s="124"/>
      <c r="AU74" s="122"/>
      <c r="AV74" s="123"/>
      <c r="AW74" s="139"/>
      <c r="AX74" s="124"/>
    </row>
    <row r="75" spans="1:50" ht="14.4" customHeight="1">
      <c r="A75" s="73">
        <f>IF(D75=0," ",RANK(D75,$D$3:$D$365,0))</f>
        <v>73</v>
      </c>
      <c r="B75" s="246">
        <v>73</v>
      </c>
      <c r="C75" s="107" t="s">
        <v>2050</v>
      </c>
      <c r="D75" s="114">
        <f>I75+M75+Q75+U75+Y75+AC75+AG75+AK75+AO75+AW75+AS75</f>
        <v>87</v>
      </c>
      <c r="E75" s="115">
        <f>J75+N75+R75+V75+Z75+AD75+AH75+AL75+AP75+AX75+AT75</f>
        <v>20</v>
      </c>
      <c r="F75" s="119">
        <f>COUNTA(H75,L75,P75,T75,X75,AB75,AF75,AJ75,AN75,AV75,AR75)</f>
        <v>1</v>
      </c>
      <c r="G75" s="122"/>
      <c r="H75" s="123"/>
      <c r="I75" s="139"/>
      <c r="J75" s="124"/>
      <c r="K75" s="153"/>
      <c r="L75" s="123"/>
      <c r="M75" s="139"/>
      <c r="N75" s="154"/>
      <c r="O75" s="122"/>
      <c r="P75" s="123"/>
      <c r="Q75" s="139"/>
      <c r="R75" s="124"/>
      <c r="S75" s="122">
        <f>VLOOKUP(C75,'4'!$B$2:$I$1053,3,FALSE)</f>
        <v>9.0787037037037041E-2</v>
      </c>
      <c r="T75" s="123">
        <f>VLOOKUP(C75,'4'!$B$2:$I$1053,4,FALSE)</f>
        <v>14</v>
      </c>
      <c r="U75" s="139">
        <f>VLOOKUP(T75,Баллы!$A$2:$B$101,2)+V75/2</f>
        <v>87</v>
      </c>
      <c r="V75" s="124">
        <f>VLOOKUP(C75,'4'!$B$2:$I$1053,6,FALSE)</f>
        <v>20</v>
      </c>
      <c r="W75" s="137"/>
      <c r="X75" s="123"/>
      <c r="Y75" s="139"/>
      <c r="Z75" s="124"/>
      <c r="AA75" s="137"/>
      <c r="AB75" s="123"/>
      <c r="AC75" s="139"/>
      <c r="AD75" s="124"/>
      <c r="AE75" s="137"/>
      <c r="AF75" s="123"/>
      <c r="AG75" s="139"/>
      <c r="AH75" s="124"/>
      <c r="AI75" s="155"/>
      <c r="AJ75" s="123"/>
      <c r="AK75" s="139"/>
      <c r="AL75" s="124"/>
      <c r="AM75" s="155"/>
      <c r="AN75" s="123"/>
      <c r="AO75" s="139"/>
      <c r="AP75" s="124"/>
      <c r="AQ75" s="122"/>
      <c r="AR75" s="123"/>
      <c r="AS75" s="139"/>
      <c r="AT75" s="124"/>
      <c r="AU75" s="122"/>
      <c r="AV75" s="123"/>
      <c r="AW75" s="139"/>
      <c r="AX75" s="124"/>
    </row>
    <row r="76" spans="1:50" ht="14.4" customHeight="1">
      <c r="A76" s="73">
        <f>IF(D76=0," ",RANK(D76,$D$3:$D$365,0))</f>
        <v>74</v>
      </c>
      <c r="B76" s="246">
        <v>74</v>
      </c>
      <c r="C76" s="182" t="s">
        <v>395</v>
      </c>
      <c r="D76" s="114">
        <f>I76+M76+Q76+U76+Y76+AC76+AG76+AK76+AO76+AW76+AS76</f>
        <v>86.5</v>
      </c>
      <c r="E76" s="115">
        <f>J76+N76+R76+V76+Z76+AD76+AH76+AL76+AP76+AX76+AT76</f>
        <v>11</v>
      </c>
      <c r="F76" s="119">
        <f>COUNTA(H76,L76,P76,T76,X76,AB76,AF76,AJ76,AN76,AV76,AR76)</f>
        <v>1</v>
      </c>
      <c r="G76" s="122"/>
      <c r="H76" s="123"/>
      <c r="I76" s="139"/>
      <c r="J76" s="124"/>
      <c r="K76" s="153"/>
      <c r="L76" s="123"/>
      <c r="M76" s="139"/>
      <c r="N76" s="154"/>
      <c r="O76" s="122">
        <f>VLOOKUP(C76,'3'!$B$7:$H$127,3,FALSE)</f>
        <v>4.1018518518518517E-2</v>
      </c>
      <c r="P76" s="123">
        <f>VLOOKUP(C76,'3'!$B$7:$H$127,4,FALSE)</f>
        <v>10</v>
      </c>
      <c r="Q76" s="139">
        <f>VLOOKUP(P76,Баллы!$A$2:$B$101,2)+R76/2</f>
        <v>86.5</v>
      </c>
      <c r="R76" s="124">
        <f>VLOOKUP(C76,'3'!$B$7:$H$127,6,FALSE)</f>
        <v>11</v>
      </c>
      <c r="S76" s="122"/>
      <c r="T76" s="123"/>
      <c r="U76" s="139"/>
      <c r="V76" s="124"/>
      <c r="W76" s="137"/>
      <c r="X76" s="123"/>
      <c r="Y76" s="139"/>
      <c r="Z76" s="124"/>
      <c r="AA76" s="137"/>
      <c r="AB76" s="123"/>
      <c r="AC76" s="139"/>
      <c r="AD76" s="124"/>
      <c r="AE76" s="137"/>
      <c r="AF76" s="123"/>
      <c r="AG76" s="139"/>
      <c r="AH76" s="124"/>
      <c r="AI76" s="155"/>
      <c r="AJ76" s="123"/>
      <c r="AK76" s="139"/>
      <c r="AL76" s="124"/>
      <c r="AM76" s="155"/>
      <c r="AN76" s="123"/>
      <c r="AO76" s="139"/>
      <c r="AP76" s="124"/>
      <c r="AQ76" s="122"/>
      <c r="AR76" s="123"/>
      <c r="AS76" s="139"/>
      <c r="AT76" s="124"/>
      <c r="AU76" s="122"/>
      <c r="AV76" s="123"/>
      <c r="AW76" s="139"/>
      <c r="AX76" s="124"/>
    </row>
    <row r="77" spans="1:50" ht="14.4" customHeight="1">
      <c r="A77" s="73">
        <f>IF(D77=0," ",RANK(D77,$D$3:$D$365,0))</f>
        <v>75</v>
      </c>
      <c r="B77" s="246">
        <v>75</v>
      </c>
      <c r="C77" s="283" t="s">
        <v>4408</v>
      </c>
      <c r="D77" s="114">
        <f>I77+M77+Q77+U77+Y77+AC77+AG77+AK77+AO77+AW77+AS77</f>
        <v>85.5</v>
      </c>
      <c r="E77" s="115">
        <f>J77+N77+R77+V77+Z77+AD77+AH77+AL77+AP77+AX77+AT77</f>
        <v>25</v>
      </c>
      <c r="F77" s="119">
        <f>COUNTA(H77,L77,P77,T77,X77,AB77,AF77,AJ77,AN77,AV77,AR77)</f>
        <v>1</v>
      </c>
      <c r="G77" s="292"/>
      <c r="H77" s="123"/>
      <c r="I77" s="139"/>
      <c r="J77" s="124"/>
      <c r="K77" s="153"/>
      <c r="L77" s="123"/>
      <c r="M77" s="139"/>
      <c r="N77" s="154"/>
      <c r="O77" s="122"/>
      <c r="P77" s="123"/>
      <c r="Q77" s="139"/>
      <c r="R77" s="124"/>
      <c r="S77" s="122"/>
      <c r="T77" s="123"/>
      <c r="U77" s="139"/>
      <c r="V77" s="124"/>
      <c r="W77" s="137"/>
      <c r="X77" s="123"/>
      <c r="Y77" s="139"/>
      <c r="Z77" s="124"/>
      <c r="AA77" s="137"/>
      <c r="AB77" s="123"/>
      <c r="AC77" s="139"/>
      <c r="AD77" s="124"/>
      <c r="AE77" s="137"/>
      <c r="AF77" s="123"/>
      <c r="AG77" s="139"/>
      <c r="AH77" s="124"/>
      <c r="AI77" s="155"/>
      <c r="AJ77" s="123"/>
      <c r="AK77" s="139"/>
      <c r="AL77" s="124"/>
      <c r="AM77" s="155">
        <f>VLOOKUP(C77,'9'!$B$2:$H$1187,3,FALSE)</f>
        <v>0.11344907407407408</v>
      </c>
      <c r="AN77" s="123">
        <f>VLOOKUP(C77,'9'!$B$2:$H$1187,4,FALSE)</f>
        <v>18</v>
      </c>
      <c r="AO77" s="139">
        <f>VLOOKUP(AN77,Баллы!$A$2:$B$101,2)+AP77/2</f>
        <v>85.5</v>
      </c>
      <c r="AP77" s="124">
        <f>VLOOKUP(C77,'9'!$B$2:$H$1187,6,FALSE)</f>
        <v>25</v>
      </c>
      <c r="AQ77" s="122"/>
      <c r="AR77" s="123"/>
      <c r="AS77" s="139"/>
      <c r="AT77" s="124"/>
      <c r="AU77" s="122"/>
      <c r="AV77" s="123"/>
      <c r="AW77" s="139"/>
      <c r="AX77" s="124"/>
    </row>
    <row r="78" spans="1:50" ht="14.4" customHeight="1">
      <c r="A78" s="73">
        <f>IF(D78=0," ",RANK(D78,$D$3:$D$365,0))</f>
        <v>75</v>
      </c>
      <c r="B78" s="246">
        <v>76</v>
      </c>
      <c r="C78" s="180" t="s">
        <v>813</v>
      </c>
      <c r="D78" s="114">
        <f>I78+M78+Q78+U78+Y78+AC78+AG78+AK78+AO78+AW78+AS78</f>
        <v>85.5</v>
      </c>
      <c r="E78" s="115">
        <f>J78+N78+R78+V78+Z78+AD78+AH78+AL78+AP78+AX78+AT78</f>
        <v>5</v>
      </c>
      <c r="F78" s="119">
        <f>COUNTA(H78,L78,P78,T78,X78,AB78,AF78,AJ78,AN78,AV78,AR78)</f>
        <v>1</v>
      </c>
      <c r="G78" s="122"/>
      <c r="H78" s="123"/>
      <c r="I78" s="139"/>
      <c r="J78" s="124"/>
      <c r="K78" s="153">
        <f>VLOOKUP(C78,'2'!$B$101:$H$575,3,FALSE)</f>
        <v>2.1307870370370369E-2</v>
      </c>
      <c r="L78" s="123">
        <f>VLOOKUP(C78,'2'!$B$101:$H$575,4,FALSE)</f>
        <v>9</v>
      </c>
      <c r="M78" s="139">
        <f>VLOOKUP(L78,Баллы!$A$2:$B$101,2)+N78/2</f>
        <v>85.5</v>
      </c>
      <c r="N78" s="154">
        <f>VLOOKUP(C78,'2'!$B$101:$H$575,6,FALSE)</f>
        <v>5</v>
      </c>
      <c r="O78" s="122"/>
      <c r="P78" s="123"/>
      <c r="Q78" s="139"/>
      <c r="R78" s="124"/>
      <c r="S78" s="122"/>
      <c r="T78" s="123"/>
      <c r="U78" s="139"/>
      <c r="V78" s="124"/>
      <c r="W78" s="137"/>
      <c r="X78" s="123"/>
      <c r="Y78" s="139"/>
      <c r="Z78" s="124"/>
      <c r="AA78" s="137"/>
      <c r="AB78" s="123"/>
      <c r="AC78" s="139"/>
      <c r="AD78" s="124"/>
      <c r="AE78" s="137"/>
      <c r="AF78" s="123"/>
      <c r="AG78" s="139"/>
      <c r="AH78" s="124"/>
      <c r="AI78" s="155"/>
      <c r="AJ78" s="123"/>
      <c r="AK78" s="139"/>
      <c r="AL78" s="124"/>
      <c r="AM78" s="155"/>
      <c r="AN78" s="123"/>
      <c r="AO78" s="139"/>
      <c r="AP78" s="124"/>
      <c r="AQ78" s="122"/>
      <c r="AR78" s="123"/>
      <c r="AS78" s="139"/>
      <c r="AT78" s="124"/>
      <c r="AU78" s="122"/>
      <c r="AV78" s="123"/>
      <c r="AW78" s="139"/>
      <c r="AX78" s="124"/>
    </row>
    <row r="79" spans="1:50" ht="14.4" customHeight="1">
      <c r="A79" s="73">
        <f>IF(D79=0," ",RANK(D79,$D$3:$D$365,0))</f>
        <v>77</v>
      </c>
      <c r="B79" s="246">
        <v>77</v>
      </c>
      <c r="C79" s="164" t="s">
        <v>235</v>
      </c>
      <c r="D79" s="114">
        <f>I79+M79+Q79+U79+Y79+AC79+AG79+AK79+AO79+AW79+AS79</f>
        <v>85</v>
      </c>
      <c r="E79" s="115">
        <f>J79+N79+R79+V79+Z79+AD79+AH79+AL79+AP79+AX79+AT79</f>
        <v>12</v>
      </c>
      <c r="F79" s="119">
        <f>COUNTA(H79,L79,P79,T79,X79,AB79,AF79,AJ79,AN79,AV79,AR79)</f>
        <v>1</v>
      </c>
      <c r="G79" s="122"/>
      <c r="H79" s="123"/>
      <c r="I79" s="139"/>
      <c r="J79" s="124"/>
      <c r="K79" s="153"/>
      <c r="L79" s="123"/>
      <c r="M79" s="139"/>
      <c r="N79" s="154"/>
      <c r="O79" s="122"/>
      <c r="P79" s="123"/>
      <c r="Q79" s="139"/>
      <c r="R79" s="124"/>
      <c r="S79" s="122"/>
      <c r="T79" s="123"/>
      <c r="U79" s="139"/>
      <c r="V79" s="124"/>
      <c r="W79" s="137"/>
      <c r="X79" s="123"/>
      <c r="Y79" s="139"/>
      <c r="Z79" s="124"/>
      <c r="AA79" s="137"/>
      <c r="AB79" s="123"/>
      <c r="AC79" s="139"/>
      <c r="AD79" s="124"/>
      <c r="AE79" s="137">
        <f>VLOOKUP(C79,'7'!$B$11:$H$105,3,FALSE)</f>
        <v>6.0138888888888888E-2</v>
      </c>
      <c r="AF79" s="123">
        <f>VLOOKUP(C79,'7'!$B$11:$H$105,4,FALSE)</f>
        <v>12</v>
      </c>
      <c r="AG79" s="139">
        <f>VLOOKUP(AF79,Баллы!$A$2:$B$101,2)+AH79/2</f>
        <v>85</v>
      </c>
      <c r="AH79" s="124">
        <f>VLOOKUP(C79,'7'!$B$11:$H$105,6,FALSE)</f>
        <v>12</v>
      </c>
      <c r="AI79" s="155"/>
      <c r="AJ79" s="123"/>
      <c r="AK79" s="139"/>
      <c r="AL79" s="124"/>
      <c r="AM79" s="155"/>
      <c r="AN79" s="123"/>
      <c r="AO79" s="139"/>
      <c r="AP79" s="124"/>
      <c r="AQ79" s="122"/>
      <c r="AR79" s="123"/>
      <c r="AS79" s="139"/>
      <c r="AT79" s="124"/>
      <c r="AU79" s="122"/>
      <c r="AV79" s="123"/>
      <c r="AW79" s="139"/>
      <c r="AX79" s="124"/>
    </row>
    <row r="80" spans="1:50" ht="14.4" customHeight="1">
      <c r="A80" s="73">
        <f>IF(D80=0," ",RANK(D80,$D$3:$D$365,0))</f>
        <v>77</v>
      </c>
      <c r="B80" s="246">
        <v>78</v>
      </c>
      <c r="C80" s="104" t="s">
        <v>6151</v>
      </c>
      <c r="D80" s="114">
        <f>I80+M80+Q80+U80+Y80+AC80+AG80+AK80+AO80+AW80+AS80</f>
        <v>85</v>
      </c>
      <c r="E80" s="115">
        <f>J80+N80+R80+V80+Z80+AD80+AH80+AL80+AP80+AX80+AT80</f>
        <v>8</v>
      </c>
      <c r="F80" s="119">
        <f>COUNTA(H80,L80,P80,T80,X80,AB80,AF80,AJ80,AN80,AV80,AR80)</f>
        <v>1</v>
      </c>
      <c r="G80" s="122"/>
      <c r="H80" s="123"/>
      <c r="I80" s="139"/>
      <c r="J80" s="124"/>
      <c r="K80" s="153"/>
      <c r="L80" s="123"/>
      <c r="M80" s="139"/>
      <c r="N80" s="154"/>
      <c r="O80" s="122"/>
      <c r="P80" s="123"/>
      <c r="Q80" s="139"/>
      <c r="R80" s="124"/>
      <c r="S80" s="122"/>
      <c r="T80" s="123"/>
      <c r="U80" s="139"/>
      <c r="V80" s="124"/>
      <c r="W80" s="137"/>
      <c r="X80" s="123"/>
      <c r="Y80" s="139"/>
      <c r="Z80" s="124"/>
      <c r="AA80" s="137"/>
      <c r="AB80" s="123"/>
      <c r="AC80" s="139"/>
      <c r="AD80" s="124"/>
      <c r="AE80" s="137"/>
      <c r="AF80" s="123"/>
      <c r="AG80" s="139"/>
      <c r="AH80" s="124"/>
      <c r="AI80" s="155"/>
      <c r="AJ80" s="123"/>
      <c r="AK80" s="139"/>
      <c r="AL80" s="124"/>
      <c r="AM80" s="155"/>
      <c r="AN80" s="123"/>
      <c r="AO80" s="139"/>
      <c r="AP80" s="124"/>
      <c r="AQ80" s="122"/>
      <c r="AR80" s="123"/>
      <c r="AS80" s="139"/>
      <c r="AT80" s="124"/>
      <c r="AU80" s="122">
        <f>VLOOKUP(C80,'11'!$B$9:$H$521,3,FALSE)</f>
        <v>3.229166666666667E-2</v>
      </c>
      <c r="AV80" s="123">
        <f>VLOOKUP(C80,'11'!$B$9:$H$521,4,FALSE)</f>
        <v>10</v>
      </c>
      <c r="AW80" s="139">
        <f>VLOOKUP(AV80,Баллы!$A$2:$B$101,2)+AX80/2</f>
        <v>85</v>
      </c>
      <c r="AX80" s="124">
        <f>VLOOKUP(C80,'11'!$B$9:$H$521,6,FALSE)</f>
        <v>8</v>
      </c>
    </row>
    <row r="81" spans="1:50" ht="14.4" customHeight="1">
      <c r="A81" s="73">
        <f>IF(D81=0," ",RANK(D81,$D$3:$D$365,0))</f>
        <v>79</v>
      </c>
      <c r="B81" s="246">
        <v>79</v>
      </c>
      <c r="C81" s="104" t="s">
        <v>6138</v>
      </c>
      <c r="D81" s="114">
        <f>I81+M81+Q81+U81+Y81+AC81+AG81+AK81+AO81+AW81+AS81</f>
        <v>84.5</v>
      </c>
      <c r="E81" s="115">
        <f>J81+N81+R81+V81+Z81+AD81+AH81+AL81+AP81+AX81+AT81</f>
        <v>15</v>
      </c>
      <c r="F81" s="119">
        <f>COUNTA(H81,L81,P81,T81,X81,AB81,AF81,AJ81,AN81,AV81,AR81)</f>
        <v>1</v>
      </c>
      <c r="G81" s="122"/>
      <c r="H81" s="123"/>
      <c r="I81" s="139"/>
      <c r="J81" s="124"/>
      <c r="K81" s="153"/>
      <c r="L81" s="123"/>
      <c r="M81" s="139"/>
      <c r="N81" s="154"/>
      <c r="O81" s="122"/>
      <c r="P81" s="123"/>
      <c r="Q81" s="139"/>
      <c r="R81" s="124"/>
      <c r="S81" s="122"/>
      <c r="T81" s="123"/>
      <c r="U81" s="139"/>
      <c r="V81" s="124"/>
      <c r="W81" s="137"/>
      <c r="X81" s="123"/>
      <c r="Y81" s="139"/>
      <c r="Z81" s="124"/>
      <c r="AA81" s="137"/>
      <c r="AB81" s="123"/>
      <c r="AC81" s="139"/>
      <c r="AD81" s="124"/>
      <c r="AE81" s="137"/>
      <c r="AF81" s="123"/>
      <c r="AG81" s="139"/>
      <c r="AH81" s="124"/>
      <c r="AI81" s="155"/>
      <c r="AJ81" s="123"/>
      <c r="AK81" s="139"/>
      <c r="AL81" s="124"/>
      <c r="AM81" s="155"/>
      <c r="AN81" s="123"/>
      <c r="AO81" s="139"/>
      <c r="AP81" s="124"/>
      <c r="AQ81" s="122"/>
      <c r="AR81" s="123"/>
      <c r="AS81" s="139"/>
      <c r="AT81" s="124"/>
      <c r="AU81" s="122">
        <f>VLOOKUP(C81,'11'!$B$9:$H$521,3,FALSE)</f>
        <v>6.1840277777777779E-2</v>
      </c>
      <c r="AV81" s="123">
        <f>VLOOKUP(C81,'11'!$B$9:$H$521,4,FALSE)</f>
        <v>14</v>
      </c>
      <c r="AW81" s="139">
        <f>VLOOKUP(AV81,Баллы!$A$2:$B$101,2)+AX81/2</f>
        <v>84.5</v>
      </c>
      <c r="AX81" s="124">
        <f>VLOOKUP(C81,'11'!$B$9:$H$521,6,FALSE)</f>
        <v>15</v>
      </c>
    </row>
    <row r="82" spans="1:50" ht="14.4" customHeight="1">
      <c r="A82" s="73">
        <f>IF(D82=0," ",RANK(D82,$D$3:$D$365,0))</f>
        <v>80</v>
      </c>
      <c r="B82" s="246">
        <v>80</v>
      </c>
      <c r="C82" s="180" t="s">
        <v>633</v>
      </c>
      <c r="D82" s="114">
        <f>I82+M82+Q82+U82+Y82+AC82+AG82+AK82+AO82+AW82+AS82</f>
        <v>84</v>
      </c>
      <c r="E82" s="115">
        <f>J82+N82+R82+V82+Z82+AD82+AH82+AL82+AP82+AX82+AT82</f>
        <v>10</v>
      </c>
      <c r="F82" s="119">
        <f>COUNTA(H82,L82,P82,T82,X82,AB82,AF82,AJ82,AN82,AV82,AR82)</f>
        <v>1</v>
      </c>
      <c r="G82" s="122">
        <f>VLOOKUP(C82,'1'!$B$46:$H$384,3,FALSE)</f>
        <v>4.0960648148148149E-2</v>
      </c>
      <c r="H82" s="123">
        <f>VLOOKUP(C82,'1'!$B$46:$H$384,4,FALSE)</f>
        <v>12</v>
      </c>
      <c r="I82" s="139">
        <f>VLOOKUP(H82,Баллы!$A$2:$B$101,2)+J82/2</f>
        <v>84</v>
      </c>
      <c r="J82" s="124">
        <f>VLOOKUP(C82,'1'!$B$46:$H$384,6,FALSE)</f>
        <v>10</v>
      </c>
      <c r="K82" s="153"/>
      <c r="L82" s="123"/>
      <c r="M82" s="139"/>
      <c r="N82" s="154"/>
      <c r="O82" s="122"/>
      <c r="P82" s="123"/>
      <c r="Q82" s="139"/>
      <c r="R82" s="124"/>
      <c r="S82" s="122"/>
      <c r="T82" s="123"/>
      <c r="U82" s="139"/>
      <c r="V82" s="124"/>
      <c r="W82" s="137"/>
      <c r="X82" s="123"/>
      <c r="Y82" s="139"/>
      <c r="Z82" s="124"/>
      <c r="AA82" s="137"/>
      <c r="AB82" s="123"/>
      <c r="AC82" s="139"/>
      <c r="AD82" s="124"/>
      <c r="AE82" s="137"/>
      <c r="AF82" s="123"/>
      <c r="AG82" s="139"/>
      <c r="AH82" s="124"/>
      <c r="AI82" s="155"/>
      <c r="AJ82" s="123"/>
      <c r="AK82" s="139"/>
      <c r="AL82" s="124"/>
      <c r="AM82" s="155"/>
      <c r="AN82" s="123"/>
      <c r="AO82" s="139"/>
      <c r="AP82" s="124"/>
      <c r="AQ82" s="122"/>
      <c r="AR82" s="123"/>
      <c r="AS82" s="139"/>
      <c r="AT82" s="124"/>
      <c r="AU82" s="122"/>
      <c r="AV82" s="123"/>
      <c r="AW82" s="139"/>
      <c r="AX82" s="124"/>
    </row>
    <row r="83" spans="1:50" ht="14.4" customHeight="1">
      <c r="A83" s="73">
        <f>IF(D83=0," ",RANK(D83,$D$3:$D$365,0))</f>
        <v>80</v>
      </c>
      <c r="B83" s="246">
        <v>80</v>
      </c>
      <c r="C83" s="107" t="s">
        <v>1618</v>
      </c>
      <c r="D83" s="114">
        <f>I83+M83+Q83+U83+Y83+AC83+AG83+AK83+AO83+AW83+AS83</f>
        <v>84</v>
      </c>
      <c r="E83" s="115">
        <f>J83+N83+R83+V83+Z83+AD83+AH83+AL83+AP83+AX83+AT83</f>
        <v>10</v>
      </c>
      <c r="F83" s="119">
        <f>COUNTA(H83,L83,P83,T83,X83,AB83,AF83,AJ83,AN83,AV83,AR83)</f>
        <v>1</v>
      </c>
      <c r="G83" s="122"/>
      <c r="H83" s="123"/>
      <c r="I83" s="139"/>
      <c r="J83" s="124"/>
      <c r="K83" s="153"/>
      <c r="L83" s="123"/>
      <c r="M83" s="139"/>
      <c r="N83" s="154"/>
      <c r="O83" s="122"/>
      <c r="P83" s="123"/>
      <c r="Q83" s="139"/>
      <c r="R83" s="124"/>
      <c r="S83" s="122">
        <f>VLOOKUP(C83,'4'!$B$2:$I$1053,3,FALSE)</f>
        <v>3.726851851851852E-2</v>
      </c>
      <c r="T83" s="123">
        <f>VLOOKUP(C83,'4'!$B$2:$I$1053,4,FALSE)</f>
        <v>12</v>
      </c>
      <c r="U83" s="139">
        <f>VLOOKUP(T83,Баллы!$A$2:$B$101,2)+V83/2</f>
        <v>84</v>
      </c>
      <c r="V83" s="124">
        <f>VLOOKUP(C83,'4'!$B$2:$I$1053,6,FALSE)</f>
        <v>10</v>
      </c>
      <c r="W83" s="137"/>
      <c r="X83" s="123"/>
      <c r="Y83" s="139"/>
      <c r="Z83" s="124"/>
      <c r="AA83" s="137"/>
      <c r="AB83" s="123"/>
      <c r="AC83" s="139"/>
      <c r="AD83" s="124"/>
      <c r="AE83" s="137"/>
      <c r="AF83" s="123"/>
      <c r="AG83" s="139"/>
      <c r="AH83" s="124"/>
      <c r="AI83" s="155"/>
      <c r="AJ83" s="123"/>
      <c r="AK83" s="139"/>
      <c r="AL83" s="124"/>
      <c r="AM83" s="155"/>
      <c r="AN83" s="123"/>
      <c r="AO83" s="139"/>
      <c r="AP83" s="124"/>
      <c r="AQ83" s="122"/>
      <c r="AR83" s="123"/>
      <c r="AS83" s="139"/>
      <c r="AT83" s="124"/>
      <c r="AU83" s="122"/>
      <c r="AV83" s="123"/>
      <c r="AW83" s="139"/>
      <c r="AX83" s="124"/>
    </row>
    <row r="84" spans="1:50" ht="14.4" customHeight="1">
      <c r="A84" s="73">
        <f>IF(D84=0," ",RANK(D84,$D$3:$D$365,0))</f>
        <v>80</v>
      </c>
      <c r="B84" s="246">
        <v>82</v>
      </c>
      <c r="C84" s="104" t="s">
        <v>6152</v>
      </c>
      <c r="D84" s="114">
        <f>I84+M84+Q84+U84+Y84+AC84+AG84+AK84+AO84+AW84+AS84</f>
        <v>84</v>
      </c>
      <c r="E84" s="115">
        <f>J84+N84+R84+V84+Z84+AD84+AH84+AL84+AP84+AX84+AT84</f>
        <v>8</v>
      </c>
      <c r="F84" s="119">
        <f>COUNTA(H84,L84,P84,T84,X84,AB84,AF84,AJ84,AN84,AV84,AR84)</f>
        <v>1</v>
      </c>
      <c r="G84" s="122"/>
      <c r="H84" s="123"/>
      <c r="I84" s="139"/>
      <c r="J84" s="124"/>
      <c r="K84" s="153"/>
      <c r="L84" s="123"/>
      <c r="M84" s="139"/>
      <c r="N84" s="154"/>
      <c r="O84" s="122"/>
      <c r="P84" s="123"/>
      <c r="Q84" s="139"/>
      <c r="R84" s="124"/>
      <c r="S84" s="122"/>
      <c r="T84" s="123"/>
      <c r="U84" s="139"/>
      <c r="V84" s="124"/>
      <c r="W84" s="137"/>
      <c r="X84" s="123"/>
      <c r="Y84" s="139"/>
      <c r="Z84" s="124"/>
      <c r="AA84" s="137"/>
      <c r="AB84" s="123"/>
      <c r="AC84" s="139"/>
      <c r="AD84" s="124"/>
      <c r="AE84" s="137"/>
      <c r="AF84" s="123"/>
      <c r="AG84" s="139"/>
      <c r="AH84" s="124"/>
      <c r="AI84" s="155"/>
      <c r="AJ84" s="123"/>
      <c r="AK84" s="139"/>
      <c r="AL84" s="124"/>
      <c r="AM84" s="155"/>
      <c r="AN84" s="123"/>
      <c r="AO84" s="139"/>
      <c r="AP84" s="124"/>
      <c r="AQ84" s="122"/>
      <c r="AR84" s="123"/>
      <c r="AS84" s="139"/>
      <c r="AT84" s="124"/>
      <c r="AU84" s="122">
        <f>VLOOKUP(C84,'11'!$B$9:$H$521,3,FALSE)</f>
        <v>3.2685185185185185E-2</v>
      </c>
      <c r="AV84" s="123">
        <f>VLOOKUP(C84,'11'!$B$9:$H$521,4,FALSE)</f>
        <v>11</v>
      </c>
      <c r="AW84" s="139">
        <f>VLOOKUP(AV84,Баллы!$A$2:$B$101,2)+AX84/2</f>
        <v>84</v>
      </c>
      <c r="AX84" s="124">
        <f>VLOOKUP(C84,'11'!$B$9:$H$521,6,FALSE)</f>
        <v>8</v>
      </c>
    </row>
    <row r="85" spans="1:50" ht="14.4" customHeight="1">
      <c r="A85" s="73">
        <f>IF(D85=0," ",RANK(D85,$D$3:$D$365,0))</f>
        <v>83</v>
      </c>
      <c r="B85" s="246">
        <v>83</v>
      </c>
      <c r="C85" s="283" t="s">
        <v>4411</v>
      </c>
      <c r="D85" s="114">
        <f>I85+M85+Q85+U85+Y85+AC85+AG85+AK85+AO85+AW85+AS85</f>
        <v>83.5</v>
      </c>
      <c r="E85" s="115">
        <f>J85+N85+R85+V85+Z85+AD85+AH85+AL85+AP85+AX85+AT85</f>
        <v>25</v>
      </c>
      <c r="F85" s="119">
        <f>COUNTA(H85,L85,P85,T85,X85,AB85,AF85,AJ85,AN85,AV85,AR85)</f>
        <v>1</v>
      </c>
      <c r="G85" s="292"/>
      <c r="H85" s="123"/>
      <c r="I85" s="139"/>
      <c r="J85" s="124"/>
      <c r="K85" s="153"/>
      <c r="L85" s="123"/>
      <c r="M85" s="139"/>
      <c r="N85" s="154"/>
      <c r="O85" s="122"/>
      <c r="P85" s="123"/>
      <c r="Q85" s="139"/>
      <c r="R85" s="124"/>
      <c r="S85" s="122"/>
      <c r="T85" s="123"/>
      <c r="U85" s="139"/>
      <c r="V85" s="124"/>
      <c r="W85" s="137"/>
      <c r="X85" s="123"/>
      <c r="Y85" s="139"/>
      <c r="Z85" s="124"/>
      <c r="AA85" s="137"/>
      <c r="AB85" s="123"/>
      <c r="AC85" s="139"/>
      <c r="AD85" s="124"/>
      <c r="AE85" s="137"/>
      <c r="AF85" s="123"/>
      <c r="AG85" s="139"/>
      <c r="AH85" s="124"/>
      <c r="AI85" s="155"/>
      <c r="AJ85" s="123"/>
      <c r="AK85" s="139"/>
      <c r="AL85" s="124"/>
      <c r="AM85" s="155">
        <f>VLOOKUP(C85,'9'!$B$2:$H$1187,3,FALSE)</f>
        <v>0.11394675925925926</v>
      </c>
      <c r="AN85" s="123">
        <f>VLOOKUP(C85,'9'!$B$2:$H$1187,4,FALSE)</f>
        <v>20</v>
      </c>
      <c r="AO85" s="139">
        <f>VLOOKUP(AN85,Баллы!$A$2:$B$101,2)+AP85/2</f>
        <v>83.5</v>
      </c>
      <c r="AP85" s="124">
        <f>VLOOKUP(C85,'9'!$B$2:$H$1187,6,FALSE)</f>
        <v>25</v>
      </c>
      <c r="AQ85" s="122"/>
      <c r="AR85" s="123"/>
      <c r="AS85" s="139"/>
      <c r="AT85" s="124"/>
      <c r="AU85" s="122"/>
      <c r="AV85" s="123"/>
      <c r="AW85" s="139"/>
      <c r="AX85" s="124"/>
    </row>
    <row r="86" spans="1:50" ht="14.4" customHeight="1">
      <c r="A86" s="73">
        <f>IF(D86=0," ",RANK(D86,$D$3:$D$365,0))</f>
        <v>84</v>
      </c>
      <c r="B86" s="246">
        <v>84</v>
      </c>
      <c r="C86" s="164" t="s">
        <v>1411</v>
      </c>
      <c r="D86" s="114">
        <f>I86+M86+Q86+U86+Y86+AC86+AG86+AK86+AO86+AW86+AS86</f>
        <v>82</v>
      </c>
      <c r="E86" s="115">
        <f>J86+N86+R86+V86+Z86+AD86+AH86+AL86+AP86+AX86+AT86</f>
        <v>12</v>
      </c>
      <c r="F86" s="119">
        <f>COUNTA(H86,L86,P86,T86,X86,AB86,AF86,AJ86,AN86,AV86,AR86)</f>
        <v>1</v>
      </c>
      <c r="G86" s="122"/>
      <c r="H86" s="123"/>
      <c r="I86" s="139"/>
      <c r="J86" s="124"/>
      <c r="K86" s="153"/>
      <c r="L86" s="123"/>
      <c r="M86" s="139"/>
      <c r="N86" s="154"/>
      <c r="O86" s="122"/>
      <c r="P86" s="123"/>
      <c r="Q86" s="139"/>
      <c r="R86" s="124"/>
      <c r="S86" s="122"/>
      <c r="T86" s="123"/>
      <c r="U86" s="139"/>
      <c r="V86" s="124"/>
      <c r="W86" s="137"/>
      <c r="X86" s="123"/>
      <c r="Y86" s="139"/>
      <c r="Z86" s="124"/>
      <c r="AA86" s="137"/>
      <c r="AB86" s="123"/>
      <c r="AC86" s="139"/>
      <c r="AD86" s="124"/>
      <c r="AE86" s="137">
        <f>VLOOKUP(C86,'7'!$B$11:$H$105,3,FALSE)</f>
        <v>8.3495370370370373E-2</v>
      </c>
      <c r="AF86" s="123">
        <f>VLOOKUP(C86,'7'!$B$11:$H$105,4,FALSE)</f>
        <v>15</v>
      </c>
      <c r="AG86" s="139">
        <f>VLOOKUP(AF86,Баллы!$A$2:$B$101,2)+AH86/2</f>
        <v>82</v>
      </c>
      <c r="AH86" s="124">
        <f>VLOOKUP(C86,'7'!$B$11:$H$105,6,FALSE)</f>
        <v>12</v>
      </c>
      <c r="AI86" s="155"/>
      <c r="AJ86" s="123"/>
      <c r="AK86" s="139"/>
      <c r="AL86" s="124"/>
      <c r="AM86" s="155"/>
      <c r="AN86" s="123"/>
      <c r="AO86" s="139"/>
      <c r="AP86" s="124"/>
      <c r="AQ86" s="122"/>
      <c r="AR86" s="123"/>
      <c r="AS86" s="139"/>
      <c r="AT86" s="124"/>
      <c r="AU86" s="122"/>
      <c r="AV86" s="123"/>
      <c r="AW86" s="139"/>
      <c r="AX86" s="124"/>
    </row>
    <row r="87" spans="1:50" ht="14.4" customHeight="1">
      <c r="A87" s="73">
        <f>IF(D87=0," ",RANK(D87,$D$3:$D$365,0))</f>
        <v>85</v>
      </c>
      <c r="B87" s="246">
        <v>85</v>
      </c>
      <c r="C87" s="106" t="s">
        <v>2652</v>
      </c>
      <c r="D87" s="114">
        <f>I87+M87+Q87+U87+Y87+AC87+AG87+AK87+AO87+AW87+AS87</f>
        <v>81.5</v>
      </c>
      <c r="E87" s="115">
        <f>J87+N87+R87+V87+Z87+AD87+AH87+AL87+AP87+AX87+AT87</f>
        <v>5</v>
      </c>
      <c r="F87" s="119">
        <f>COUNTA(H87,L87,P87,T87,X87,AB87,AF87,AJ87,AN87,AV87,AR87)</f>
        <v>1</v>
      </c>
      <c r="G87" s="122"/>
      <c r="H87" s="123"/>
      <c r="I87" s="139"/>
      <c r="J87" s="124"/>
      <c r="K87" s="153"/>
      <c r="L87" s="123"/>
      <c r="M87" s="139"/>
      <c r="N87" s="154"/>
      <c r="O87" s="122"/>
      <c r="P87" s="123"/>
      <c r="Q87" s="139"/>
      <c r="R87" s="124"/>
      <c r="S87" s="122">
        <f>VLOOKUP(C87,'4'!$B$2:$I$1053,3,FALSE)</f>
        <v>1.5706018518518518E-2</v>
      </c>
      <c r="T87" s="123">
        <f>VLOOKUP(C87,'4'!$B$2:$I$1053,4,FALSE)</f>
        <v>12</v>
      </c>
      <c r="U87" s="139">
        <f>VLOOKUP(T87,Баллы!$A$2:$B$101,2)+V87/2</f>
        <v>81.5</v>
      </c>
      <c r="V87" s="124">
        <f>VLOOKUP(C87,'4'!$B$2:$I$1053,6,FALSE)</f>
        <v>5</v>
      </c>
      <c r="W87" s="137"/>
      <c r="X87" s="123"/>
      <c r="Y87" s="139"/>
      <c r="Z87" s="124"/>
      <c r="AA87" s="137"/>
      <c r="AB87" s="123"/>
      <c r="AC87" s="139"/>
      <c r="AD87" s="124"/>
      <c r="AE87" s="137"/>
      <c r="AF87" s="123"/>
      <c r="AG87" s="139"/>
      <c r="AH87" s="124"/>
      <c r="AI87" s="155"/>
      <c r="AJ87" s="123"/>
      <c r="AK87" s="139"/>
      <c r="AL87" s="124"/>
      <c r="AM87" s="155"/>
      <c r="AN87" s="123"/>
      <c r="AO87" s="139"/>
      <c r="AP87" s="124"/>
      <c r="AQ87" s="122"/>
      <c r="AR87" s="123"/>
      <c r="AS87" s="139"/>
      <c r="AT87" s="124"/>
      <c r="AU87" s="122"/>
      <c r="AV87" s="123"/>
      <c r="AW87" s="139"/>
      <c r="AX87" s="124"/>
    </row>
    <row r="88" spans="1:50" ht="14.4" customHeight="1">
      <c r="A88" s="73">
        <f>IF(D88=0," ",RANK(D88,$D$3:$D$365,0))</f>
        <v>86</v>
      </c>
      <c r="B88" s="246">
        <v>86</v>
      </c>
      <c r="C88" s="107" t="s">
        <v>2065</v>
      </c>
      <c r="D88" s="114">
        <f>I88+M88+Q88+U88+Y88+AC88+AG88+AK88+AO88+AW88+AS88</f>
        <v>81</v>
      </c>
      <c r="E88" s="115">
        <f>J88+N88+R88+V88+Z88+AD88+AH88+AL88+AP88+AX88+AT88</f>
        <v>20</v>
      </c>
      <c r="F88" s="119">
        <f>COUNTA(H88,L88,P88,T88,X88,AB88,AF88,AJ88,AN88,AV88,AR88)</f>
        <v>1</v>
      </c>
      <c r="G88" s="122"/>
      <c r="H88" s="123"/>
      <c r="I88" s="139"/>
      <c r="J88" s="124"/>
      <c r="K88" s="153"/>
      <c r="L88" s="123"/>
      <c r="M88" s="139"/>
      <c r="N88" s="154"/>
      <c r="O88" s="122"/>
      <c r="P88" s="123"/>
      <c r="Q88" s="139"/>
      <c r="R88" s="124"/>
      <c r="S88" s="122">
        <f>VLOOKUP(C88,'4'!$B$2:$I$1053,3,FALSE)</f>
        <v>9.8263888888888887E-2</v>
      </c>
      <c r="T88" s="123">
        <f>VLOOKUP(C88,'4'!$B$2:$I$1053,4,FALSE)</f>
        <v>20</v>
      </c>
      <c r="U88" s="139">
        <f>VLOOKUP(T88,Баллы!$A$2:$B$101,2)+V88/2</f>
        <v>81</v>
      </c>
      <c r="V88" s="124">
        <f>VLOOKUP(C88,'4'!$B$2:$I$1053,6,FALSE)</f>
        <v>20</v>
      </c>
      <c r="W88" s="137"/>
      <c r="X88" s="123"/>
      <c r="Y88" s="139"/>
      <c r="Z88" s="124"/>
      <c r="AA88" s="137"/>
      <c r="AB88" s="123"/>
      <c r="AC88" s="139"/>
      <c r="AD88" s="124"/>
      <c r="AE88" s="137"/>
      <c r="AF88" s="123"/>
      <c r="AG88" s="139"/>
      <c r="AH88" s="124"/>
      <c r="AI88" s="155"/>
      <c r="AJ88" s="123"/>
      <c r="AK88" s="139"/>
      <c r="AL88" s="124"/>
      <c r="AM88" s="155"/>
      <c r="AN88" s="123"/>
      <c r="AO88" s="139"/>
      <c r="AP88" s="124"/>
      <c r="AQ88" s="122"/>
      <c r="AR88" s="123"/>
      <c r="AS88" s="139"/>
      <c r="AT88" s="124"/>
      <c r="AU88" s="122"/>
      <c r="AV88" s="123"/>
      <c r="AW88" s="139"/>
      <c r="AX88" s="124"/>
    </row>
    <row r="89" spans="1:50" ht="14.4" customHeight="1">
      <c r="A89" s="73">
        <f>IF(D89=0," ",RANK(D89,$D$3:$D$365,0))</f>
        <v>86</v>
      </c>
      <c r="B89" s="246">
        <v>87</v>
      </c>
      <c r="C89" s="283" t="s">
        <v>4544</v>
      </c>
      <c r="D89" s="114">
        <f>I89+M89+Q89+U89+Y89+AC89+AG89+AK89+AO89+AW89+AS89</f>
        <v>81</v>
      </c>
      <c r="E89" s="115">
        <f>J89+N89+R89+V89+Z89+AD89+AH89+AL89+AP89+AX89+AT89</f>
        <v>10</v>
      </c>
      <c r="F89" s="119">
        <f>COUNTA(H89,L89,P89,T89,X89,AB89,AF89,AJ89,AN89,AV89,AR89)</f>
        <v>1</v>
      </c>
      <c r="G89" s="292"/>
      <c r="H89" s="123"/>
      <c r="I89" s="139"/>
      <c r="J89" s="124"/>
      <c r="K89" s="153"/>
      <c r="L89" s="123"/>
      <c r="M89" s="139"/>
      <c r="N89" s="154"/>
      <c r="O89" s="122"/>
      <c r="P89" s="123"/>
      <c r="Q89" s="139"/>
      <c r="R89" s="124"/>
      <c r="S89" s="122"/>
      <c r="T89" s="123"/>
      <c r="U89" s="139"/>
      <c r="V89" s="124"/>
      <c r="W89" s="137"/>
      <c r="X89" s="123"/>
      <c r="Y89" s="139"/>
      <c r="Z89" s="124"/>
      <c r="AA89" s="137"/>
      <c r="AB89" s="123"/>
      <c r="AC89" s="139"/>
      <c r="AD89" s="124"/>
      <c r="AE89" s="137"/>
      <c r="AF89" s="123"/>
      <c r="AG89" s="139"/>
      <c r="AH89" s="124"/>
      <c r="AI89" s="155"/>
      <c r="AJ89" s="123"/>
      <c r="AK89" s="139"/>
      <c r="AL89" s="124"/>
      <c r="AM89" s="155">
        <f>VLOOKUP(C89,'9'!$B$2:$H$1187,3,FALSE)</f>
        <v>3.8206018518518521E-2</v>
      </c>
      <c r="AN89" s="123">
        <f>VLOOKUP(C89,'9'!$B$2:$H$1187,4,FALSE)</f>
        <v>15</v>
      </c>
      <c r="AO89" s="139">
        <f>VLOOKUP(AN89,Баллы!$A$2:$B$101,2)+AP89/2</f>
        <v>81</v>
      </c>
      <c r="AP89" s="124">
        <f>VLOOKUP(C89,'9'!$B$2:$H$1187,6,FALSE)</f>
        <v>10</v>
      </c>
      <c r="AQ89" s="122"/>
      <c r="AR89" s="123"/>
      <c r="AS89" s="139"/>
      <c r="AT89" s="124"/>
      <c r="AU89" s="122"/>
      <c r="AV89" s="123"/>
      <c r="AW89" s="139"/>
      <c r="AX89" s="124"/>
    </row>
    <row r="90" spans="1:50" ht="14.4" customHeight="1">
      <c r="A90" s="73">
        <f>IF(D90=0," ",RANK(D90,$D$3:$D$365,0))</f>
        <v>88</v>
      </c>
      <c r="B90" s="246">
        <v>88</v>
      </c>
      <c r="C90" s="107" t="s">
        <v>145</v>
      </c>
      <c r="D90" s="114">
        <f>I90+M90+Q90+U90+Y90+AC90+AG90+AK90+AO90+AW90+AS90</f>
        <v>80</v>
      </c>
      <c r="E90" s="115">
        <f>J90+N90+R90+V90+Z90+AD90+AH90+AL90+AP90+AX90+AT90</f>
        <v>20</v>
      </c>
      <c r="F90" s="119">
        <f>COUNTA(H90,L90,P90,T90,X90,AB90,AF90,AJ90,AN90,AV90,AR90)</f>
        <v>1</v>
      </c>
      <c r="G90" s="122"/>
      <c r="H90" s="123"/>
      <c r="I90" s="139"/>
      <c r="J90" s="124"/>
      <c r="K90" s="153"/>
      <c r="L90" s="123"/>
      <c r="M90" s="139"/>
      <c r="N90" s="154"/>
      <c r="O90" s="122"/>
      <c r="P90" s="123"/>
      <c r="Q90" s="139"/>
      <c r="R90" s="124"/>
      <c r="S90" s="122">
        <f>VLOOKUP(C90,'4'!$B$2:$I$1053,3,FALSE)</f>
        <v>9.9004629629629623E-2</v>
      </c>
      <c r="T90" s="123">
        <f>VLOOKUP(C90,'4'!$B$2:$I$1053,4,FALSE)</f>
        <v>21</v>
      </c>
      <c r="U90" s="139">
        <f>VLOOKUP(T90,Баллы!$A$2:$B$101,2)+V90/2</f>
        <v>80</v>
      </c>
      <c r="V90" s="124">
        <f>VLOOKUP(C90,'4'!$B$2:$I$1053,6,FALSE)</f>
        <v>20</v>
      </c>
      <c r="W90" s="137"/>
      <c r="X90" s="123"/>
      <c r="Y90" s="139"/>
      <c r="Z90" s="124"/>
      <c r="AA90" s="137"/>
      <c r="AB90" s="123"/>
      <c r="AC90" s="139"/>
      <c r="AD90" s="124"/>
      <c r="AE90" s="137"/>
      <c r="AF90" s="123"/>
      <c r="AG90" s="139"/>
      <c r="AH90" s="124"/>
      <c r="AI90" s="155"/>
      <c r="AJ90" s="123"/>
      <c r="AK90" s="139"/>
      <c r="AL90" s="124"/>
      <c r="AM90" s="155"/>
      <c r="AN90" s="123"/>
      <c r="AO90" s="139"/>
      <c r="AP90" s="124"/>
      <c r="AQ90" s="122"/>
      <c r="AR90" s="123"/>
      <c r="AS90" s="139"/>
      <c r="AT90" s="124"/>
      <c r="AU90" s="122"/>
      <c r="AV90" s="123"/>
      <c r="AW90" s="139"/>
      <c r="AX90" s="124"/>
    </row>
    <row r="91" spans="1:50" ht="14.4" customHeight="1">
      <c r="A91" s="73">
        <f>IF(D91=0," ",RANK(D91,$D$3:$D$365,0))</f>
        <v>88</v>
      </c>
      <c r="B91" s="246">
        <v>89</v>
      </c>
      <c r="C91" s="107" t="s">
        <v>2394</v>
      </c>
      <c r="D91" s="114">
        <f>I91+M91+Q91+U91+Y91+AC91+AG91+AK91+AO91+AW91+AS91</f>
        <v>80</v>
      </c>
      <c r="E91" s="115">
        <f>J91+N91+R91+V91+Z91+AD91+AH91+AL91+AP91+AX91+AT91</f>
        <v>10</v>
      </c>
      <c r="F91" s="119">
        <f>COUNTA(H91,L91,P91,T91,X91,AB91,AF91,AJ91,AN91,AV91,AR91)</f>
        <v>1</v>
      </c>
      <c r="G91" s="122"/>
      <c r="H91" s="123"/>
      <c r="I91" s="139"/>
      <c r="J91" s="124"/>
      <c r="K91" s="153"/>
      <c r="L91" s="123"/>
      <c r="M91" s="139"/>
      <c r="N91" s="154"/>
      <c r="O91" s="122"/>
      <c r="P91" s="123"/>
      <c r="Q91" s="139"/>
      <c r="R91" s="124"/>
      <c r="S91" s="122">
        <f>VLOOKUP(C91,'4'!$B$2:$I$1053,3,FALSE)</f>
        <v>3.7731481481481484E-2</v>
      </c>
      <c r="T91" s="123">
        <f>VLOOKUP(C91,'4'!$B$2:$I$1053,4,FALSE)</f>
        <v>16</v>
      </c>
      <c r="U91" s="139">
        <f>VLOOKUP(T91,Баллы!$A$2:$B$101,2)+V91/2</f>
        <v>80</v>
      </c>
      <c r="V91" s="124">
        <f>VLOOKUP(C91,'4'!$B$2:$I$1053,6,FALSE)</f>
        <v>10</v>
      </c>
      <c r="W91" s="137"/>
      <c r="X91" s="123"/>
      <c r="Y91" s="139"/>
      <c r="Z91" s="124"/>
      <c r="AA91" s="137"/>
      <c r="AB91" s="123"/>
      <c r="AC91" s="139"/>
      <c r="AD91" s="124"/>
      <c r="AE91" s="137"/>
      <c r="AF91" s="123"/>
      <c r="AG91" s="139"/>
      <c r="AH91" s="124"/>
      <c r="AI91" s="155"/>
      <c r="AJ91" s="123"/>
      <c r="AK91" s="139"/>
      <c r="AL91" s="124"/>
      <c r="AM91" s="155"/>
      <c r="AN91" s="123"/>
      <c r="AO91" s="139"/>
      <c r="AP91" s="124"/>
      <c r="AQ91" s="122"/>
      <c r="AR91" s="123"/>
      <c r="AS91" s="139"/>
      <c r="AT91" s="124"/>
      <c r="AU91" s="122"/>
      <c r="AV91" s="123"/>
      <c r="AW91" s="139"/>
      <c r="AX91" s="124"/>
    </row>
    <row r="92" spans="1:50" ht="14.4" customHeight="1">
      <c r="A92" s="73">
        <f>IF(D92=0," ",RANK(D92,$D$3:$D$365,0))</f>
        <v>88</v>
      </c>
      <c r="B92" s="246">
        <v>89</v>
      </c>
      <c r="C92" s="283" t="s">
        <v>4545</v>
      </c>
      <c r="D92" s="114">
        <f>I92+M92+Q92+U92+Y92+AC92+AG92+AK92+AO92+AW92+AS92</f>
        <v>80</v>
      </c>
      <c r="E92" s="115">
        <f>J92+N92+R92+V92+Z92+AD92+AH92+AL92+AP92+AX92+AT92</f>
        <v>10</v>
      </c>
      <c r="F92" s="119">
        <f>COUNTA(H92,L92,P92,T92,X92,AB92,AF92,AJ92,AN92,AV92,AR92)</f>
        <v>1</v>
      </c>
      <c r="G92" s="292"/>
      <c r="H92" s="123"/>
      <c r="I92" s="139"/>
      <c r="J92" s="124"/>
      <c r="K92" s="153"/>
      <c r="L92" s="123"/>
      <c r="M92" s="139"/>
      <c r="N92" s="154"/>
      <c r="O92" s="122"/>
      <c r="P92" s="123"/>
      <c r="Q92" s="139"/>
      <c r="R92" s="124"/>
      <c r="S92" s="122"/>
      <c r="T92" s="123"/>
      <c r="U92" s="139"/>
      <c r="V92" s="124"/>
      <c r="W92" s="137"/>
      <c r="X92" s="123"/>
      <c r="Y92" s="139"/>
      <c r="Z92" s="124"/>
      <c r="AA92" s="137"/>
      <c r="AB92" s="123"/>
      <c r="AC92" s="139"/>
      <c r="AD92" s="124"/>
      <c r="AE92" s="137"/>
      <c r="AF92" s="123"/>
      <c r="AG92" s="139"/>
      <c r="AH92" s="124"/>
      <c r="AI92" s="155"/>
      <c r="AJ92" s="123"/>
      <c r="AK92" s="139"/>
      <c r="AL92" s="124"/>
      <c r="AM92" s="155">
        <f>VLOOKUP(C92,'9'!$B$2:$H$1187,3,FALSE)</f>
        <v>3.8854166666666669E-2</v>
      </c>
      <c r="AN92" s="123">
        <f>VLOOKUP(C92,'9'!$B$2:$H$1187,4,FALSE)</f>
        <v>16</v>
      </c>
      <c r="AO92" s="139">
        <f>VLOOKUP(AN92,Баллы!$A$2:$B$101,2)+AP92/2</f>
        <v>80</v>
      </c>
      <c r="AP92" s="124">
        <f>VLOOKUP(C92,'9'!$B$2:$H$1187,6,FALSE)</f>
        <v>10</v>
      </c>
      <c r="AQ92" s="122"/>
      <c r="AR92" s="123"/>
      <c r="AS92" s="139"/>
      <c r="AT92" s="124"/>
      <c r="AU92" s="122"/>
      <c r="AV92" s="123"/>
      <c r="AW92" s="139"/>
      <c r="AX92" s="124"/>
    </row>
    <row r="93" spans="1:50" ht="14.4" customHeight="1">
      <c r="A93" s="73">
        <f>IF(D93=0," ",RANK(D93,$D$3:$D$365,0))</f>
        <v>88</v>
      </c>
      <c r="B93" s="246">
        <v>89</v>
      </c>
      <c r="C93" s="104" t="s">
        <v>6128</v>
      </c>
      <c r="D93" s="114">
        <f>I93+M93+Q93+U93+Y93+AC93+AG93+AK93+AO93+AW93+AS93</f>
        <v>80</v>
      </c>
      <c r="E93" s="115">
        <f>J93+N93+R93+V93+Z93+AD93+AH93+AL93+AP93+AX93+AT93</f>
        <v>10</v>
      </c>
      <c r="F93" s="119">
        <f>COUNTA(H93,L93,P93,T93,X93,AB93,AF93,AJ93,AN93,AV93,AR93)</f>
        <v>1</v>
      </c>
      <c r="G93" s="122"/>
      <c r="H93" s="123"/>
      <c r="I93" s="139"/>
      <c r="J93" s="124"/>
      <c r="K93" s="153"/>
      <c r="L93" s="123"/>
      <c r="M93" s="139"/>
      <c r="N93" s="154"/>
      <c r="O93" s="122"/>
      <c r="P93" s="123"/>
      <c r="Q93" s="139"/>
      <c r="R93" s="124"/>
      <c r="S93" s="122"/>
      <c r="T93" s="123"/>
      <c r="U93" s="139"/>
      <c r="V93" s="124"/>
      <c r="W93" s="137"/>
      <c r="X93" s="123"/>
      <c r="Y93" s="139"/>
      <c r="Z93" s="124"/>
      <c r="AA93" s="137"/>
      <c r="AB93" s="123"/>
      <c r="AC93" s="139"/>
      <c r="AD93" s="124"/>
      <c r="AE93" s="137"/>
      <c r="AF93" s="123"/>
      <c r="AG93" s="139"/>
      <c r="AH93" s="124"/>
      <c r="AI93" s="155"/>
      <c r="AJ93" s="123"/>
      <c r="AK93" s="139"/>
      <c r="AL93" s="124"/>
      <c r="AM93" s="155"/>
      <c r="AN93" s="123"/>
      <c r="AO93" s="139"/>
      <c r="AP93" s="124"/>
      <c r="AQ93" s="122">
        <f>VLOOKUP(C93,'10'!$B$8:$H$232,3,FALSE)</f>
        <v>4.6909722222222221E-2</v>
      </c>
      <c r="AR93" s="123">
        <f>VLOOKUP(C93,'10'!$B$8:$H$232,4,FALSE)</f>
        <v>16</v>
      </c>
      <c r="AS93" s="139">
        <f>VLOOKUP(AR93,Баллы!$A$2:$B$101,2)+AT93/2</f>
        <v>80</v>
      </c>
      <c r="AT93" s="124">
        <f>VLOOKUP(C93,'10'!$B$8:$H$232,6,FALSE)</f>
        <v>10</v>
      </c>
      <c r="AU93" s="122"/>
      <c r="AV93" s="123"/>
      <c r="AW93" s="139"/>
      <c r="AX93" s="124"/>
    </row>
    <row r="94" spans="1:50" ht="14.4" customHeight="1">
      <c r="A94" s="73">
        <f>IF(D94=0," ",RANK(D94,$D$3:$D$365,0))</f>
        <v>92</v>
      </c>
      <c r="B94" s="246">
        <v>92</v>
      </c>
      <c r="C94" s="107" t="s">
        <v>1548</v>
      </c>
      <c r="D94" s="114">
        <f>I94+M94+Q94+U94+Y94+AC94+AG94+AK94+AO94+AW94+AS94</f>
        <v>79</v>
      </c>
      <c r="E94" s="115">
        <f>J94+N94+R94+V94+Z94+AD94+AH94+AL94+AP94+AX94+AT94</f>
        <v>10</v>
      </c>
      <c r="F94" s="119">
        <f>COUNTA(H94,L94,P94,T94,X94,AB94,AF94,AJ94,AN94,AV94,AR94)</f>
        <v>1</v>
      </c>
      <c r="G94" s="122"/>
      <c r="H94" s="123"/>
      <c r="I94" s="139"/>
      <c r="J94" s="124"/>
      <c r="K94" s="153"/>
      <c r="L94" s="123"/>
      <c r="M94" s="139"/>
      <c r="N94" s="154"/>
      <c r="O94" s="122"/>
      <c r="P94" s="123"/>
      <c r="Q94" s="139"/>
      <c r="R94" s="124"/>
      <c r="S94" s="122">
        <f>VLOOKUP(C94,'4'!$B$2:$I$1053,3,FALSE)</f>
        <v>3.7905092592592594E-2</v>
      </c>
      <c r="T94" s="123">
        <f>VLOOKUP(C94,'4'!$B$2:$I$1053,4,FALSE)</f>
        <v>17</v>
      </c>
      <c r="U94" s="139">
        <f>VLOOKUP(T94,Баллы!$A$2:$B$101,2)+V94/2</f>
        <v>79</v>
      </c>
      <c r="V94" s="124">
        <f>VLOOKUP(C94,'4'!$B$2:$I$1053,6,FALSE)</f>
        <v>10</v>
      </c>
      <c r="W94" s="137"/>
      <c r="X94" s="123"/>
      <c r="Y94" s="139"/>
      <c r="Z94" s="124"/>
      <c r="AA94" s="137"/>
      <c r="AB94" s="123"/>
      <c r="AC94" s="139"/>
      <c r="AD94" s="124"/>
      <c r="AE94" s="137"/>
      <c r="AF94" s="123"/>
      <c r="AG94" s="139"/>
      <c r="AH94" s="124"/>
      <c r="AI94" s="155"/>
      <c r="AJ94" s="123"/>
      <c r="AK94" s="139"/>
      <c r="AL94" s="124"/>
      <c r="AM94" s="155"/>
      <c r="AN94" s="123"/>
      <c r="AO94" s="139"/>
      <c r="AP94" s="124"/>
      <c r="AQ94" s="122"/>
      <c r="AR94" s="123"/>
      <c r="AS94" s="139"/>
      <c r="AT94" s="124"/>
      <c r="AU94" s="122"/>
      <c r="AV94" s="123"/>
      <c r="AW94" s="139"/>
      <c r="AX94" s="124"/>
    </row>
    <row r="95" spans="1:50" ht="14.4" customHeight="1">
      <c r="A95" s="73">
        <f>IF(D95=0," ",RANK(D95,$D$3:$D$365,0))</f>
        <v>93</v>
      </c>
      <c r="B95" s="246">
        <v>93</v>
      </c>
      <c r="C95" s="108" t="s">
        <v>1221</v>
      </c>
      <c r="D95" s="114">
        <f>I95+M95+Q95+U95+Y95+AC95+AG95+AK95+AO95+AW95+AS95</f>
        <v>78.5</v>
      </c>
      <c r="E95" s="115">
        <f>J95+N95+R95+V95+Z95+AD95+AH95+AL95+AP95+AX95+AT95</f>
        <v>25</v>
      </c>
      <c r="F95" s="119">
        <f>COUNTA(H95,L95,P95,T95,X95,AB95,AF95,AJ95,AN95,AV95,AR95)</f>
        <v>1</v>
      </c>
      <c r="G95" s="122"/>
      <c r="H95" s="123"/>
      <c r="I95" s="139"/>
      <c r="J95" s="124"/>
      <c r="K95" s="153"/>
      <c r="L95" s="123"/>
      <c r="M95" s="139"/>
      <c r="N95" s="154"/>
      <c r="O95" s="122"/>
      <c r="P95" s="123"/>
      <c r="Q95" s="139"/>
      <c r="R95" s="124"/>
      <c r="S95" s="122"/>
      <c r="T95" s="123"/>
      <c r="U95" s="139"/>
      <c r="V95" s="124"/>
      <c r="W95" s="137">
        <f>VLOOKUP(C95,'5'!$B$50:$H$423,3,FALSE)</f>
        <v>0.15412037037037038</v>
      </c>
      <c r="X95" s="123">
        <f>VLOOKUP(C95,'5'!$B$50:$H$423,4,FALSE)</f>
        <v>25</v>
      </c>
      <c r="Y95" s="139">
        <f>VLOOKUP(X95,Баллы!$A$2:$B$101,2)+Z95/2</f>
        <v>78.5</v>
      </c>
      <c r="Z95" s="124">
        <f>VLOOKUP(C95,'5'!$B$50:$H$423,6,FALSE)</f>
        <v>25</v>
      </c>
      <c r="AA95" s="137"/>
      <c r="AB95" s="123"/>
      <c r="AC95" s="139"/>
      <c r="AD95" s="124"/>
      <c r="AE95" s="137"/>
      <c r="AF95" s="123"/>
      <c r="AG95" s="139"/>
      <c r="AH95" s="124"/>
      <c r="AI95" s="155"/>
      <c r="AJ95" s="123"/>
      <c r="AK95" s="139"/>
      <c r="AL95" s="124"/>
      <c r="AM95" s="155"/>
      <c r="AN95" s="123"/>
      <c r="AO95" s="139"/>
      <c r="AP95" s="124"/>
      <c r="AQ95" s="122"/>
      <c r="AR95" s="123"/>
      <c r="AS95" s="139"/>
      <c r="AT95" s="124"/>
      <c r="AU95" s="122"/>
      <c r="AV95" s="123"/>
      <c r="AW95" s="139"/>
      <c r="AX95" s="124"/>
    </row>
    <row r="96" spans="1:50" ht="14.4" customHeight="1">
      <c r="A96" s="73">
        <f>IF(D96=0," ",RANK(D96,$D$3:$D$365,0))</f>
        <v>93</v>
      </c>
      <c r="B96" s="246">
        <v>94</v>
      </c>
      <c r="C96" s="180" t="s">
        <v>151</v>
      </c>
      <c r="D96" s="114">
        <f>I96+M96+Q96+U96+Y96+AC96+AG96+AK96+AO96+AW96+AS96</f>
        <v>78.5</v>
      </c>
      <c r="E96" s="115">
        <f>J96+N96+R96+V96+Z96+AD96+AH96+AL96+AP96+AX96+AT96</f>
        <v>15</v>
      </c>
      <c r="F96" s="119">
        <f>COUNTA(H96,L96,P96,T96,X96,AB96,AF96,AJ96,AN96,AV96,AR96)</f>
        <v>1</v>
      </c>
      <c r="G96" s="122"/>
      <c r="H96" s="123"/>
      <c r="I96" s="139"/>
      <c r="J96" s="124"/>
      <c r="K96" s="153">
        <f>VLOOKUP(C96,'2'!$B$101:$H$575,3,FALSE)</f>
        <v>5.9861111111111108E-2</v>
      </c>
      <c r="L96" s="123">
        <f>VLOOKUP(C96,'2'!$B$101:$H$575,4,FALSE)</f>
        <v>20</v>
      </c>
      <c r="M96" s="139">
        <f>VLOOKUP(L96,Баллы!$A$2:$B$101,2)+N96/2</f>
        <v>78.5</v>
      </c>
      <c r="N96" s="154">
        <f>VLOOKUP(C96,'2'!$B$101:$H$575,6,FALSE)</f>
        <v>15</v>
      </c>
      <c r="O96" s="122"/>
      <c r="P96" s="123"/>
      <c r="Q96" s="139"/>
      <c r="R96" s="124"/>
      <c r="S96" s="122"/>
      <c r="T96" s="123"/>
      <c r="U96" s="139"/>
      <c r="V96" s="124"/>
      <c r="W96" s="137"/>
      <c r="X96" s="123"/>
      <c r="Y96" s="139"/>
      <c r="Z96" s="124"/>
      <c r="AA96" s="137"/>
      <c r="AB96" s="123"/>
      <c r="AC96" s="139"/>
      <c r="AD96" s="124"/>
      <c r="AE96" s="137"/>
      <c r="AF96" s="123"/>
      <c r="AG96" s="139"/>
      <c r="AH96" s="124"/>
      <c r="AI96" s="155"/>
      <c r="AJ96" s="123"/>
      <c r="AK96" s="139"/>
      <c r="AL96" s="124"/>
      <c r="AM96" s="155"/>
      <c r="AN96" s="123"/>
      <c r="AO96" s="139"/>
      <c r="AP96" s="124"/>
      <c r="AQ96" s="122"/>
      <c r="AR96" s="123"/>
      <c r="AS96" s="139"/>
      <c r="AT96" s="124"/>
      <c r="AU96" s="122"/>
      <c r="AV96" s="123"/>
      <c r="AW96" s="139"/>
      <c r="AX96" s="124"/>
    </row>
    <row r="97" spans="1:50" ht="14.4" customHeight="1">
      <c r="A97" s="73">
        <f>IF(D97=0," ",RANK(D97,$D$3:$D$365,0))</f>
        <v>93</v>
      </c>
      <c r="B97" s="246">
        <v>95</v>
      </c>
      <c r="C97" s="107" t="s">
        <v>1685</v>
      </c>
      <c r="D97" s="114">
        <f>I97+M97+Q97+U97+Y97+AC97+AG97+AK97+AO97+AW97+AS97</f>
        <v>78.5</v>
      </c>
      <c r="E97" s="115">
        <f>J97+N97+R97+V97+Z97+AD97+AH97+AL97+AP97+AX97+AT97</f>
        <v>5</v>
      </c>
      <c r="F97" s="119">
        <f>COUNTA(H97,L97,P97,T97,X97,AB97,AF97,AJ97,AN97,AV97,AR97)</f>
        <v>1</v>
      </c>
      <c r="G97" s="122"/>
      <c r="H97" s="123"/>
      <c r="I97" s="139"/>
      <c r="J97" s="124"/>
      <c r="K97" s="153"/>
      <c r="L97" s="123"/>
      <c r="M97" s="139"/>
      <c r="N97" s="154"/>
      <c r="O97" s="122"/>
      <c r="P97" s="123"/>
      <c r="Q97" s="139"/>
      <c r="R97" s="124"/>
      <c r="S97" s="122">
        <f>VLOOKUP(C97,'4'!$B$2:$I$1053,3,FALSE)</f>
        <v>1.6111111111111111E-2</v>
      </c>
      <c r="T97" s="123">
        <f>VLOOKUP(C97,'4'!$B$2:$I$1053,4,FALSE)</f>
        <v>15</v>
      </c>
      <c r="U97" s="139">
        <f>VLOOKUP(T97,Баллы!$A$2:$B$101,2)+V97/2</f>
        <v>78.5</v>
      </c>
      <c r="V97" s="124">
        <f>VLOOKUP(C97,'4'!$B$2:$I$1053,6,FALSE)</f>
        <v>5</v>
      </c>
      <c r="W97" s="137"/>
      <c r="X97" s="123"/>
      <c r="Y97" s="139"/>
      <c r="Z97" s="124"/>
      <c r="AA97" s="137"/>
      <c r="AB97" s="123"/>
      <c r="AC97" s="139"/>
      <c r="AD97" s="124"/>
      <c r="AE97" s="137"/>
      <c r="AF97" s="123"/>
      <c r="AG97" s="139"/>
      <c r="AH97" s="124"/>
      <c r="AI97" s="155"/>
      <c r="AJ97" s="123"/>
      <c r="AK97" s="139"/>
      <c r="AL97" s="124"/>
      <c r="AM97" s="155"/>
      <c r="AN97" s="123"/>
      <c r="AO97" s="139"/>
      <c r="AP97" s="124"/>
      <c r="AQ97" s="122"/>
      <c r="AR97" s="123"/>
      <c r="AS97" s="139"/>
      <c r="AT97" s="124"/>
      <c r="AU97" s="122"/>
      <c r="AV97" s="123"/>
      <c r="AW97" s="139"/>
      <c r="AX97" s="124"/>
    </row>
    <row r="98" spans="1:50" ht="14.4" customHeight="1">
      <c r="A98" s="73">
        <f>IF(D98=0," ",RANK(D98,$D$3:$D$365,0))</f>
        <v>93</v>
      </c>
      <c r="B98" s="246">
        <v>95</v>
      </c>
      <c r="C98" s="104" t="s">
        <v>2715</v>
      </c>
      <c r="D98" s="114">
        <f>I98+M98+Q98+U98+Y98+AC98+AG98+AK98+AO98+AW98+AS98</f>
        <v>78.5</v>
      </c>
      <c r="E98" s="115">
        <f>J98+N98+R98+V98+Z98+AD98+AH98+AL98+AP98+AX98+AT98</f>
        <v>5</v>
      </c>
      <c r="F98" s="119">
        <f>COUNTA(H98,L98,P98,T98,X98,AB98,AF98,AJ98,AN98,AV98,AR98)</f>
        <v>1</v>
      </c>
      <c r="G98" s="122"/>
      <c r="H98" s="123"/>
      <c r="I98" s="139"/>
      <c r="J98" s="124"/>
      <c r="K98" s="153"/>
      <c r="L98" s="123"/>
      <c r="M98" s="139"/>
      <c r="N98" s="154"/>
      <c r="O98" s="122"/>
      <c r="P98" s="123"/>
      <c r="Q98" s="139"/>
      <c r="R98" s="124"/>
      <c r="S98" s="122"/>
      <c r="T98" s="123"/>
      <c r="U98" s="139"/>
      <c r="V98" s="124"/>
      <c r="W98" s="137"/>
      <c r="X98" s="123"/>
      <c r="Y98" s="139"/>
      <c r="Z98" s="124"/>
      <c r="AA98" s="137"/>
      <c r="AB98" s="123"/>
      <c r="AC98" s="139"/>
      <c r="AD98" s="124"/>
      <c r="AE98" s="137"/>
      <c r="AF98" s="123"/>
      <c r="AG98" s="139"/>
      <c r="AH98" s="124"/>
      <c r="AI98" s="155">
        <f>VLOOKUP(C98,'8'!$B$6:$H$193,3,FALSE)</f>
        <v>2.3113425925925926E-2</v>
      </c>
      <c r="AJ98" s="123">
        <f>VLOOKUP(C98,'8'!$B$6:$H$193,4,FALSE)</f>
        <v>15</v>
      </c>
      <c r="AK98" s="139">
        <f>VLOOKUP(AJ98,Баллы!$A$2:$B$101,2)+AL98/2</f>
        <v>78.5</v>
      </c>
      <c r="AL98" s="124">
        <f>VLOOKUP(C98,'8'!$B$6:$H$193,6,FALSE)</f>
        <v>5</v>
      </c>
      <c r="AM98" s="155"/>
      <c r="AN98" s="123"/>
      <c r="AO98" s="139"/>
      <c r="AP98" s="124"/>
      <c r="AQ98" s="122"/>
      <c r="AR98" s="123"/>
      <c r="AS98" s="139"/>
      <c r="AT98" s="124"/>
      <c r="AU98" s="122"/>
      <c r="AV98" s="123"/>
      <c r="AW98" s="139"/>
      <c r="AX98" s="124"/>
    </row>
    <row r="99" spans="1:50" ht="14.4" customHeight="1">
      <c r="A99" s="73">
        <f>IF(D99=0," ",RANK(D99,$D$3:$D$365,0))</f>
        <v>97</v>
      </c>
      <c r="B99" s="246">
        <v>97</v>
      </c>
      <c r="C99" s="108" t="s">
        <v>127</v>
      </c>
      <c r="D99" s="114">
        <f>I99+M99+Q99+U99+Y99+AC99+AG99+AK99+AO99+AW99+AS99</f>
        <v>78</v>
      </c>
      <c r="E99" s="115">
        <f>J99+N99+R99+V99+Z99+AD99+AH99+AL99+AP99+AX99+AT99</f>
        <v>10</v>
      </c>
      <c r="F99" s="119">
        <f>COUNTA(H99,L99,P99,T99,X99,AB99,AF99,AJ99,AN99,AV99,AR99)</f>
        <v>1</v>
      </c>
      <c r="G99" s="122"/>
      <c r="H99" s="123"/>
      <c r="I99" s="139"/>
      <c r="J99" s="124"/>
      <c r="K99" s="153"/>
      <c r="L99" s="123"/>
      <c r="M99" s="139"/>
      <c r="N99" s="154"/>
      <c r="O99" s="122"/>
      <c r="P99" s="123"/>
      <c r="Q99" s="139"/>
      <c r="R99" s="124"/>
      <c r="S99" s="122"/>
      <c r="T99" s="123"/>
      <c r="U99" s="139"/>
      <c r="V99" s="124"/>
      <c r="W99" s="137">
        <f>VLOOKUP(C99,'5'!$B$50:$H$423,3,FALSE)</f>
        <v>4.2291666666666665E-2</v>
      </c>
      <c r="X99" s="123">
        <f>VLOOKUP(C99,'5'!$B$50:$H$423,4,FALSE)</f>
        <v>18</v>
      </c>
      <c r="Y99" s="139">
        <f>VLOOKUP(X99,Баллы!$A$2:$B$101,2)+Z99/2</f>
        <v>78</v>
      </c>
      <c r="Z99" s="124">
        <f>VLOOKUP(C99,'5'!$B$50:$H$423,6,FALSE)</f>
        <v>10</v>
      </c>
      <c r="AA99" s="137"/>
      <c r="AB99" s="123"/>
      <c r="AC99" s="139"/>
      <c r="AD99" s="124"/>
      <c r="AE99" s="137"/>
      <c r="AF99" s="123"/>
      <c r="AG99" s="139"/>
      <c r="AH99" s="124"/>
      <c r="AI99" s="155"/>
      <c r="AJ99" s="123"/>
      <c r="AK99" s="139"/>
      <c r="AL99" s="124"/>
      <c r="AM99" s="155"/>
      <c r="AN99" s="123"/>
      <c r="AO99" s="139"/>
      <c r="AP99" s="124"/>
      <c r="AQ99" s="122"/>
      <c r="AR99" s="123"/>
      <c r="AS99" s="139"/>
      <c r="AT99" s="124"/>
      <c r="AU99" s="122"/>
      <c r="AV99" s="123"/>
      <c r="AW99" s="139"/>
      <c r="AX99" s="124"/>
    </row>
    <row r="100" spans="1:50" ht="14.4" customHeight="1">
      <c r="A100" s="73">
        <f>IF(D100=0," ",RANK(D100,$D$3:$D$365,0))</f>
        <v>97</v>
      </c>
      <c r="B100" s="246">
        <v>97</v>
      </c>
      <c r="C100" s="283" t="s">
        <v>4548</v>
      </c>
      <c r="D100" s="114">
        <f>I100+M100+Q100+U100+Y100+AC100+AG100+AK100+AO100+AW100+AS100</f>
        <v>78</v>
      </c>
      <c r="E100" s="115">
        <f>J100+N100+R100+V100+Z100+AD100+AH100+AL100+AP100+AX100+AT100</f>
        <v>10</v>
      </c>
      <c r="F100" s="119">
        <f>COUNTA(H100,L100,P100,T100,X100,AB100,AF100,AJ100,AN100,AV100,AR100)</f>
        <v>1</v>
      </c>
      <c r="G100" s="292"/>
      <c r="H100" s="123"/>
      <c r="I100" s="139"/>
      <c r="J100" s="124"/>
      <c r="K100" s="153"/>
      <c r="L100" s="123"/>
      <c r="M100" s="139"/>
      <c r="N100" s="154"/>
      <c r="O100" s="122"/>
      <c r="P100" s="123"/>
      <c r="Q100" s="139"/>
      <c r="R100" s="124"/>
      <c r="S100" s="122"/>
      <c r="T100" s="123"/>
      <c r="U100" s="139"/>
      <c r="V100" s="124"/>
      <c r="W100" s="137"/>
      <c r="X100" s="123"/>
      <c r="Y100" s="139"/>
      <c r="Z100" s="124"/>
      <c r="AA100" s="137"/>
      <c r="AB100" s="123"/>
      <c r="AC100" s="139"/>
      <c r="AD100" s="124"/>
      <c r="AE100" s="137"/>
      <c r="AF100" s="123"/>
      <c r="AG100" s="139"/>
      <c r="AH100" s="124"/>
      <c r="AI100" s="155"/>
      <c r="AJ100" s="123"/>
      <c r="AK100" s="139"/>
      <c r="AL100" s="124"/>
      <c r="AM100" s="155">
        <f>VLOOKUP(C100,'9'!$B$2:$H$1187,3,FALSE)</f>
        <v>3.8634259259259257E-2</v>
      </c>
      <c r="AN100" s="123">
        <f>VLOOKUP(C100,'9'!$B$2:$H$1187,4,FALSE)</f>
        <v>18</v>
      </c>
      <c r="AO100" s="139">
        <f>VLOOKUP(AN100,Баллы!$A$2:$B$101,2)+AP100/2</f>
        <v>78</v>
      </c>
      <c r="AP100" s="124">
        <f>VLOOKUP(C100,'9'!$B$2:$H$1187,6,FALSE)</f>
        <v>10</v>
      </c>
      <c r="AQ100" s="122"/>
      <c r="AR100" s="123"/>
      <c r="AS100" s="139"/>
      <c r="AT100" s="124"/>
      <c r="AU100" s="122"/>
      <c r="AV100" s="123"/>
      <c r="AW100" s="139"/>
      <c r="AX100" s="124"/>
    </row>
    <row r="101" spans="1:50" ht="14.4" customHeight="1">
      <c r="A101" s="73">
        <f>IF(D101=0," ",RANK(D101,$D$3:$D$365,0))</f>
        <v>99</v>
      </c>
      <c r="B101" s="246">
        <v>99</v>
      </c>
      <c r="C101" s="180" t="s">
        <v>819</v>
      </c>
      <c r="D101" s="114">
        <f>I101+M101+Q101+U101+Y101+AC101+AG101+AK101+AO101+AW101+AS101</f>
        <v>77.5</v>
      </c>
      <c r="E101" s="115">
        <f>J101+N101+R101+V101+Z101+AD101+AH101+AL101+AP101+AX101+AT101</f>
        <v>5</v>
      </c>
      <c r="F101" s="119">
        <f>COUNTA(H101,L101,P101,T101,X101,AB101,AF101,AJ101,AN101,AV101,AR101)</f>
        <v>1</v>
      </c>
      <c r="G101" s="122"/>
      <c r="H101" s="123"/>
      <c r="I101" s="139"/>
      <c r="J101" s="124"/>
      <c r="K101" s="153">
        <f>VLOOKUP(C101,'2'!$B$101:$H$575,3,FALSE)</f>
        <v>2.2118055555555557E-2</v>
      </c>
      <c r="L101" s="123">
        <f>VLOOKUP(C101,'2'!$B$101:$H$575,4,FALSE)</f>
        <v>16</v>
      </c>
      <c r="M101" s="139">
        <f>VLOOKUP(L101,Баллы!$A$2:$B$101,2)+N101/2</f>
        <v>77.5</v>
      </c>
      <c r="N101" s="154">
        <f>VLOOKUP(C101,'2'!$B$101:$H$575,6,FALSE)</f>
        <v>5</v>
      </c>
      <c r="O101" s="122"/>
      <c r="P101" s="123"/>
      <c r="Q101" s="139"/>
      <c r="R101" s="124"/>
      <c r="S101" s="122"/>
      <c r="T101" s="123"/>
      <c r="U101" s="139"/>
      <c r="V101" s="124"/>
      <c r="W101" s="137"/>
      <c r="X101" s="123"/>
      <c r="Y101" s="139"/>
      <c r="Z101" s="124"/>
      <c r="AA101" s="137"/>
      <c r="AB101" s="123"/>
      <c r="AC101" s="139"/>
      <c r="AD101" s="124"/>
      <c r="AE101" s="137"/>
      <c r="AF101" s="123"/>
      <c r="AG101" s="139"/>
      <c r="AH101" s="124"/>
      <c r="AI101" s="155"/>
      <c r="AJ101" s="123"/>
      <c r="AK101" s="139"/>
      <c r="AL101" s="124"/>
      <c r="AM101" s="155"/>
      <c r="AN101" s="123"/>
      <c r="AO101" s="139"/>
      <c r="AP101" s="124"/>
      <c r="AQ101" s="122"/>
      <c r="AR101" s="123"/>
      <c r="AS101" s="139"/>
      <c r="AT101" s="124"/>
      <c r="AU101" s="122"/>
      <c r="AV101" s="123"/>
      <c r="AW101" s="139"/>
      <c r="AX101" s="124"/>
    </row>
    <row r="102" spans="1:50" ht="14.4" customHeight="1">
      <c r="A102" s="73">
        <f>IF(D102=0," ",RANK(D102,$D$3:$D$365,0))</f>
        <v>99</v>
      </c>
      <c r="B102" s="246">
        <v>99</v>
      </c>
      <c r="C102" s="107" t="s">
        <v>1535</v>
      </c>
      <c r="D102" s="114">
        <f>I102+M102+Q102+U102+Y102+AC102+AG102+AK102+AO102+AW102+AS102</f>
        <v>77.5</v>
      </c>
      <c r="E102" s="115">
        <f>J102+N102+R102+V102+Z102+AD102+AH102+AL102+AP102+AX102+AT102</f>
        <v>5</v>
      </c>
      <c r="F102" s="119">
        <f>COUNTA(H102,L102,P102,T102,X102,AB102,AF102,AJ102,AN102,AV102,AR102)</f>
        <v>1</v>
      </c>
      <c r="G102" s="122"/>
      <c r="H102" s="123"/>
      <c r="I102" s="139"/>
      <c r="J102" s="124"/>
      <c r="K102" s="153"/>
      <c r="L102" s="123"/>
      <c r="M102" s="139"/>
      <c r="N102" s="154"/>
      <c r="O102" s="122"/>
      <c r="P102" s="123"/>
      <c r="Q102" s="139"/>
      <c r="R102" s="124"/>
      <c r="S102" s="122">
        <f>VLOOKUP(C102,'4'!$B$2:$I$1053,3,FALSE)</f>
        <v>1.6238425925925927E-2</v>
      </c>
      <c r="T102" s="123">
        <f>VLOOKUP(C102,'4'!$B$2:$I$1053,4,FALSE)</f>
        <v>16</v>
      </c>
      <c r="U102" s="139">
        <f>VLOOKUP(T102,Баллы!$A$2:$B$101,2)+V102/2</f>
        <v>77.5</v>
      </c>
      <c r="V102" s="124">
        <f>VLOOKUP(C102,'4'!$B$2:$I$1053,6,FALSE)</f>
        <v>5</v>
      </c>
      <c r="W102" s="137"/>
      <c r="X102" s="123"/>
      <c r="Y102" s="139"/>
      <c r="Z102" s="124"/>
      <c r="AA102" s="137"/>
      <c r="AB102" s="123"/>
      <c r="AC102" s="139"/>
      <c r="AD102" s="124"/>
      <c r="AE102" s="137"/>
      <c r="AF102" s="123"/>
      <c r="AG102" s="139"/>
      <c r="AH102" s="124"/>
      <c r="AI102" s="155"/>
      <c r="AJ102" s="123"/>
      <c r="AK102" s="139"/>
      <c r="AL102" s="124"/>
      <c r="AM102" s="155"/>
      <c r="AN102" s="123"/>
      <c r="AO102" s="139"/>
      <c r="AP102" s="124"/>
      <c r="AQ102" s="122"/>
      <c r="AR102" s="123"/>
      <c r="AS102" s="139"/>
      <c r="AT102" s="124"/>
      <c r="AU102" s="122"/>
      <c r="AV102" s="123"/>
      <c r="AW102" s="139"/>
      <c r="AX102" s="124"/>
    </row>
    <row r="103" spans="1:50" ht="14.4" customHeight="1">
      <c r="A103" s="73">
        <f>IF(D103=0," ",RANK(D103,$D$3:$D$365,0))</f>
        <v>101</v>
      </c>
      <c r="B103" s="246">
        <v>101</v>
      </c>
      <c r="C103" s="107" t="s">
        <v>2358</v>
      </c>
      <c r="D103" s="114">
        <f>I103+M103+Q103+U103+Y103+AC103+AG103+AK103+AO103+AW103+AS103</f>
        <v>77</v>
      </c>
      <c r="E103" s="115">
        <f>J103+N103+R103+V103+Z103+AD103+AH103+AL103+AP103+AX103+AT103</f>
        <v>20</v>
      </c>
      <c r="F103" s="119">
        <f>COUNTA(H103,L103,P103,T103,X103,AB103,AF103,AJ103,AN103,AV103,AR103)</f>
        <v>2</v>
      </c>
      <c r="G103" s="292"/>
      <c r="H103" s="123"/>
      <c r="I103" s="139"/>
      <c r="J103" s="124"/>
      <c r="K103" s="153"/>
      <c r="L103" s="123"/>
      <c r="M103" s="139"/>
      <c r="N103" s="154"/>
      <c r="O103" s="122"/>
      <c r="P103" s="123"/>
      <c r="Q103" s="139"/>
      <c r="R103" s="124"/>
      <c r="S103" s="122">
        <f>VLOOKUP(C103,'4'!$B$2:$I$1053,3,FALSE)</f>
        <v>4.3576388888888887E-2</v>
      </c>
      <c r="T103" s="123">
        <f>VLOOKUP(C103,'4'!$B$2:$I$1053,4,FALSE)</f>
        <v>66</v>
      </c>
      <c r="U103" s="139">
        <f>VLOOKUP(T103,Баллы!$A$2:$B$101,2)+V103/2</f>
        <v>30</v>
      </c>
      <c r="V103" s="124">
        <f>VLOOKUP(C103,'4'!$B$2:$I$1053,6,FALSE)</f>
        <v>10</v>
      </c>
      <c r="W103" s="137"/>
      <c r="X103" s="123"/>
      <c r="Y103" s="139"/>
      <c r="Z103" s="124"/>
      <c r="AA103" s="137"/>
      <c r="AB103" s="123"/>
      <c r="AC103" s="139"/>
      <c r="AD103" s="124"/>
      <c r="AE103" s="137"/>
      <c r="AF103" s="123"/>
      <c r="AG103" s="139"/>
      <c r="AH103" s="124"/>
      <c r="AI103" s="155"/>
      <c r="AJ103" s="123"/>
      <c r="AK103" s="139"/>
      <c r="AL103" s="124"/>
      <c r="AM103" s="155">
        <f>VLOOKUP(C103,'9'!$B$2:$H$1187,3,FALSE)</f>
        <v>4.3206018518518519E-2</v>
      </c>
      <c r="AN103" s="123">
        <f>VLOOKUP(C103,'9'!$B$2:$H$1187,4,FALSE)</f>
        <v>49</v>
      </c>
      <c r="AO103" s="139">
        <f>VLOOKUP(AN103,Баллы!$A$2:$B$101,2)+AP103/2</f>
        <v>47</v>
      </c>
      <c r="AP103" s="124">
        <f>VLOOKUP(C103,'9'!$B$2:$H$1187,6,FALSE)</f>
        <v>10</v>
      </c>
      <c r="AQ103" s="122"/>
      <c r="AR103" s="123"/>
      <c r="AS103" s="139"/>
      <c r="AT103" s="124"/>
      <c r="AU103" s="122"/>
      <c r="AV103" s="123"/>
      <c r="AW103" s="139"/>
      <c r="AX103" s="124"/>
    </row>
    <row r="104" spans="1:50" ht="14.4" customHeight="1">
      <c r="A104" s="73">
        <f>IF(D104=0," ",RANK(D104,$D$3:$D$365,0))</f>
        <v>101</v>
      </c>
      <c r="B104" s="246">
        <v>102</v>
      </c>
      <c r="C104" s="108" t="s">
        <v>1154</v>
      </c>
      <c r="D104" s="114">
        <f>I104+M104+Q104+U104+Y104+AC104+AG104+AK104+AO104+AW104+AS104</f>
        <v>77</v>
      </c>
      <c r="E104" s="115">
        <f>J104+N104+R104+V104+Z104+AD104+AH104+AL104+AP104+AX104+AT104</f>
        <v>10</v>
      </c>
      <c r="F104" s="119">
        <f>COUNTA(H104,L104,P104,T104,X104,AB104,AF104,AJ104,AN104,AV104,AR104)</f>
        <v>1</v>
      </c>
      <c r="G104" s="122"/>
      <c r="H104" s="123"/>
      <c r="I104" s="139"/>
      <c r="J104" s="124"/>
      <c r="K104" s="153"/>
      <c r="L104" s="123"/>
      <c r="M104" s="139"/>
      <c r="N104" s="154"/>
      <c r="O104" s="122"/>
      <c r="P104" s="123"/>
      <c r="Q104" s="139"/>
      <c r="R104" s="124"/>
      <c r="S104" s="122"/>
      <c r="T104" s="123"/>
      <c r="U104" s="139"/>
      <c r="V104" s="124"/>
      <c r="W104" s="137">
        <f>VLOOKUP(C104,'5'!$B$50:$H$423,3,FALSE)</f>
        <v>4.2326388888888893E-2</v>
      </c>
      <c r="X104" s="123">
        <f>VLOOKUP(C104,'5'!$B$50:$H$423,4,FALSE)</f>
        <v>19</v>
      </c>
      <c r="Y104" s="139">
        <f>VLOOKUP(X104,Баллы!$A$2:$B$101,2)+Z104/2</f>
        <v>77</v>
      </c>
      <c r="Z104" s="124">
        <f>VLOOKUP(C104,'5'!$B$50:$H$423,6,FALSE)</f>
        <v>10</v>
      </c>
      <c r="AA104" s="137"/>
      <c r="AB104" s="123"/>
      <c r="AC104" s="139"/>
      <c r="AD104" s="124"/>
      <c r="AE104" s="137"/>
      <c r="AF104" s="123"/>
      <c r="AG104" s="139"/>
      <c r="AH104" s="124"/>
      <c r="AI104" s="155"/>
      <c r="AJ104" s="123"/>
      <c r="AK104" s="139"/>
      <c r="AL104" s="124"/>
      <c r="AM104" s="155"/>
      <c r="AN104" s="123"/>
      <c r="AO104" s="139"/>
      <c r="AP104" s="124"/>
      <c r="AQ104" s="122"/>
      <c r="AR104" s="123"/>
      <c r="AS104" s="139"/>
      <c r="AT104" s="124"/>
      <c r="AU104" s="122"/>
      <c r="AV104" s="123"/>
      <c r="AW104" s="139"/>
      <c r="AX104" s="124"/>
    </row>
    <row r="105" spans="1:50" ht="14.4" customHeight="1">
      <c r="A105" s="73">
        <f>IF(D105=0," ",RANK(D105,$D$3:$D$365,0))</f>
        <v>101</v>
      </c>
      <c r="B105" s="246">
        <v>102</v>
      </c>
      <c r="C105" s="104" t="s">
        <v>6129</v>
      </c>
      <c r="D105" s="114">
        <f>I105+M105+Q105+U105+Y105+AC105+AG105+AK105+AO105+AW105+AS105</f>
        <v>77</v>
      </c>
      <c r="E105" s="115">
        <f>J105+N105+R105+V105+Z105+AD105+AH105+AL105+AP105+AX105+AT105</f>
        <v>10</v>
      </c>
      <c r="F105" s="119">
        <f>COUNTA(H105,L105,P105,T105,X105,AB105,AF105,AJ105,AN105,AV105,AR105)</f>
        <v>1</v>
      </c>
      <c r="G105" s="122"/>
      <c r="H105" s="123"/>
      <c r="I105" s="139"/>
      <c r="J105" s="124"/>
      <c r="K105" s="153"/>
      <c r="L105" s="123"/>
      <c r="M105" s="139"/>
      <c r="N105" s="154"/>
      <c r="O105" s="122"/>
      <c r="P105" s="123"/>
      <c r="Q105" s="139"/>
      <c r="R105" s="124"/>
      <c r="S105" s="122"/>
      <c r="T105" s="123"/>
      <c r="U105" s="139"/>
      <c r="V105" s="124"/>
      <c r="W105" s="137"/>
      <c r="X105" s="123"/>
      <c r="Y105" s="139"/>
      <c r="Z105" s="124"/>
      <c r="AA105" s="137"/>
      <c r="AB105" s="123"/>
      <c r="AC105" s="139"/>
      <c r="AD105" s="124"/>
      <c r="AE105" s="137"/>
      <c r="AF105" s="123"/>
      <c r="AG105" s="139"/>
      <c r="AH105" s="124"/>
      <c r="AI105" s="155"/>
      <c r="AJ105" s="123"/>
      <c r="AK105" s="139"/>
      <c r="AL105" s="124"/>
      <c r="AM105" s="155"/>
      <c r="AN105" s="123"/>
      <c r="AO105" s="139"/>
      <c r="AP105" s="124"/>
      <c r="AQ105" s="122">
        <f>VLOOKUP(C105,'10'!$B$8:$H$232,3,FALSE)</f>
        <v>4.7546296296296295E-2</v>
      </c>
      <c r="AR105" s="123">
        <f>VLOOKUP(C105,'10'!$B$8:$H$232,4,FALSE)</f>
        <v>19</v>
      </c>
      <c r="AS105" s="139">
        <f>VLOOKUP(AR105,Баллы!$A$2:$B$101,2)+AT105/2</f>
        <v>77</v>
      </c>
      <c r="AT105" s="124">
        <f>VLOOKUP(C105,'10'!$B$8:$H$232,6,FALSE)</f>
        <v>10</v>
      </c>
      <c r="AU105" s="122"/>
      <c r="AV105" s="123"/>
      <c r="AW105" s="139"/>
      <c r="AX105" s="124"/>
    </row>
    <row r="106" spans="1:50" ht="14.4" customHeight="1">
      <c r="A106" s="73">
        <f>IF(D106=0," ",RANK(D106,$D$3:$D$365,0))</f>
        <v>104</v>
      </c>
      <c r="B106" s="246">
        <v>104</v>
      </c>
      <c r="C106" s="107" t="s">
        <v>1073</v>
      </c>
      <c r="D106" s="114">
        <f>I106+M106+Q106+U106+Y106+AC106+AG106+AK106+AO106+AW106+AS106</f>
        <v>76.5</v>
      </c>
      <c r="E106" s="115">
        <f>J106+N106+R106+V106+Z106+AD106+AH106+AL106+AP106+AX106+AT106</f>
        <v>35</v>
      </c>
      <c r="F106" s="119">
        <f>COUNTA(H106,L106,P106,T106,X106,AB106,AF106,AJ106,AN106,AV106,AR106)</f>
        <v>2</v>
      </c>
      <c r="G106" s="292"/>
      <c r="H106" s="123"/>
      <c r="I106" s="139"/>
      <c r="J106" s="124"/>
      <c r="K106" s="153"/>
      <c r="L106" s="123"/>
      <c r="M106" s="139"/>
      <c r="N106" s="154"/>
      <c r="O106" s="122"/>
      <c r="P106" s="123"/>
      <c r="Q106" s="139"/>
      <c r="R106" s="124"/>
      <c r="S106" s="122">
        <f>VLOOKUP(C106,'4'!$B$2:$I$1053,3,FALSE)</f>
        <v>4.4814814814814814E-2</v>
      </c>
      <c r="T106" s="123">
        <f>VLOOKUP(C106,'4'!$B$2:$I$1053,4,FALSE)</f>
        <v>75</v>
      </c>
      <c r="U106" s="139">
        <f>VLOOKUP(T106,Баллы!$A$2:$B$101,2)+V106/2</f>
        <v>21</v>
      </c>
      <c r="V106" s="124">
        <f>VLOOKUP(C106,'4'!$B$2:$I$1053,6,FALSE)</f>
        <v>10</v>
      </c>
      <c r="W106" s="137"/>
      <c r="X106" s="123"/>
      <c r="Y106" s="139"/>
      <c r="Z106" s="124"/>
      <c r="AA106" s="137"/>
      <c r="AB106" s="123"/>
      <c r="AC106" s="139"/>
      <c r="AD106" s="124"/>
      <c r="AE106" s="137"/>
      <c r="AF106" s="123"/>
      <c r="AG106" s="139"/>
      <c r="AH106" s="124"/>
      <c r="AI106" s="155"/>
      <c r="AJ106" s="123"/>
      <c r="AK106" s="139"/>
      <c r="AL106" s="124"/>
      <c r="AM106" s="155">
        <f>VLOOKUP(C106,'9'!$B$2:$H$1187,3,FALSE)</f>
        <v>0.13280092592592593</v>
      </c>
      <c r="AN106" s="123">
        <f>VLOOKUP(C106,'9'!$B$2:$H$1187,4,FALSE)</f>
        <v>48</v>
      </c>
      <c r="AO106" s="139">
        <f>VLOOKUP(AN106,Баллы!$A$2:$B$101,2)+AP106/2</f>
        <v>55.5</v>
      </c>
      <c r="AP106" s="124">
        <f>VLOOKUP(C106,'9'!$B$2:$H$1187,6,FALSE)</f>
        <v>25</v>
      </c>
      <c r="AQ106" s="122"/>
      <c r="AR106" s="123"/>
      <c r="AS106" s="139"/>
      <c r="AT106" s="124"/>
      <c r="AU106" s="122"/>
      <c r="AV106" s="123"/>
      <c r="AW106" s="139"/>
      <c r="AX106" s="124"/>
    </row>
    <row r="107" spans="1:50" ht="14.4" customHeight="1">
      <c r="A107" s="73">
        <f>IF(D107=0," ",RANK(D107,$D$3:$D$365,0))</f>
        <v>104</v>
      </c>
      <c r="B107" s="246">
        <v>105</v>
      </c>
      <c r="C107" s="180" t="s">
        <v>135</v>
      </c>
      <c r="D107" s="114">
        <f>I107+M107+Q107+U107+Y107+AC107+AG107+AK107+AO107+AW107+AS107</f>
        <v>76.5</v>
      </c>
      <c r="E107" s="115">
        <f>J107+N107+R107+V107+Z107+AD107+AH107+AL107+AP107+AX107+AT107</f>
        <v>25</v>
      </c>
      <c r="F107" s="119">
        <f>COUNTA(H107,L107,P107,T107,X107,AB107,AF107,AJ107,AN107,AV107,AR107)</f>
        <v>2</v>
      </c>
      <c r="G107" s="122"/>
      <c r="H107" s="123"/>
      <c r="I107" s="139"/>
      <c r="J107" s="124"/>
      <c r="K107" s="153">
        <f>VLOOKUP(C107,'2'!$B$101:$H$575,3,FALSE)</f>
        <v>7.3541666666666672E-2</v>
      </c>
      <c r="L107" s="123">
        <f>VLOOKUP(C107,'2'!$B$101:$H$575,4,FALSE)</f>
        <v>68</v>
      </c>
      <c r="M107" s="139">
        <f>VLOOKUP(L107,Баллы!$A$2:$B$101,2)+N107/2</f>
        <v>30.5</v>
      </c>
      <c r="N107" s="154">
        <f>VLOOKUP(C107,'2'!$B$101:$H$575,6,FALSE)</f>
        <v>15</v>
      </c>
      <c r="O107" s="122"/>
      <c r="P107" s="123"/>
      <c r="Q107" s="139"/>
      <c r="R107" s="124"/>
      <c r="S107" s="122"/>
      <c r="T107" s="123"/>
      <c r="U107" s="139"/>
      <c r="V107" s="124"/>
      <c r="W107" s="137">
        <f>VLOOKUP(C107,'5'!$B$50:$H$423,3,FALSE)</f>
        <v>5.0185185185185187E-2</v>
      </c>
      <c r="X107" s="123">
        <f>VLOOKUP(C107,'5'!$B$50:$H$423,4,FALSE)</f>
        <v>50</v>
      </c>
      <c r="Y107" s="139">
        <f>VLOOKUP(X107,Баллы!$A$2:$B$101,2)+Z107/2</f>
        <v>46</v>
      </c>
      <c r="Z107" s="124">
        <f>VLOOKUP(C107,'5'!$B$50:$H$423,6,FALSE)</f>
        <v>10</v>
      </c>
      <c r="AA107" s="137"/>
      <c r="AB107" s="123"/>
      <c r="AC107" s="139"/>
      <c r="AD107" s="124"/>
      <c r="AE107" s="137"/>
      <c r="AF107" s="123"/>
      <c r="AG107" s="139"/>
      <c r="AH107" s="124"/>
      <c r="AI107" s="155"/>
      <c r="AJ107" s="123"/>
      <c r="AK107" s="139"/>
      <c r="AL107" s="124"/>
      <c r="AM107" s="155"/>
      <c r="AN107" s="123"/>
      <c r="AO107" s="139"/>
      <c r="AP107" s="124"/>
      <c r="AQ107" s="122"/>
      <c r="AR107" s="123"/>
      <c r="AS107" s="139"/>
      <c r="AT107" s="124"/>
      <c r="AU107" s="122"/>
      <c r="AV107" s="123"/>
      <c r="AW107" s="139"/>
      <c r="AX107" s="124"/>
    </row>
    <row r="108" spans="1:50" ht="14.4" customHeight="1">
      <c r="A108" s="73">
        <f>IF(D108=0," ",RANK(D108,$D$3:$D$365,0))</f>
        <v>104</v>
      </c>
      <c r="B108" s="246">
        <v>106</v>
      </c>
      <c r="C108" s="104" t="s">
        <v>6139</v>
      </c>
      <c r="D108" s="114">
        <f>I108+M108+Q108+U108+Y108+AC108+AG108+AK108+AO108+AW108+AS108</f>
        <v>76.5</v>
      </c>
      <c r="E108" s="115">
        <f>J108+N108+R108+V108+Z108+AD108+AH108+AL108+AP108+AX108+AT108</f>
        <v>15</v>
      </c>
      <c r="F108" s="119">
        <f>COUNTA(H108,L108,P108,T108,X108,AB108,AF108,AJ108,AN108,AV108,AR108)</f>
        <v>1</v>
      </c>
      <c r="G108" s="122"/>
      <c r="H108" s="123"/>
      <c r="I108" s="139"/>
      <c r="J108" s="124"/>
      <c r="K108" s="153"/>
      <c r="L108" s="123"/>
      <c r="M108" s="139"/>
      <c r="N108" s="154"/>
      <c r="O108" s="122"/>
      <c r="P108" s="123"/>
      <c r="Q108" s="139"/>
      <c r="R108" s="124"/>
      <c r="S108" s="122"/>
      <c r="T108" s="123"/>
      <c r="U108" s="139"/>
      <c r="V108" s="124"/>
      <c r="W108" s="137"/>
      <c r="X108" s="123"/>
      <c r="Y108" s="139"/>
      <c r="Z108" s="124"/>
      <c r="AA108" s="137"/>
      <c r="AB108" s="123"/>
      <c r="AC108" s="139"/>
      <c r="AD108" s="124"/>
      <c r="AE108" s="137"/>
      <c r="AF108" s="123"/>
      <c r="AG108" s="139"/>
      <c r="AH108" s="124"/>
      <c r="AI108" s="155"/>
      <c r="AJ108" s="123"/>
      <c r="AK108" s="139"/>
      <c r="AL108" s="124"/>
      <c r="AM108" s="155"/>
      <c r="AN108" s="123"/>
      <c r="AO108" s="139"/>
      <c r="AP108" s="124"/>
      <c r="AQ108" s="122"/>
      <c r="AR108" s="123"/>
      <c r="AS108" s="139"/>
      <c r="AT108" s="124"/>
      <c r="AU108" s="122">
        <f>VLOOKUP(C108,'11'!$B$9:$H$521,3,FALSE)</f>
        <v>6.5937499999999996E-2</v>
      </c>
      <c r="AV108" s="123">
        <f>VLOOKUP(C108,'11'!$B$9:$H$521,4,FALSE)</f>
        <v>22</v>
      </c>
      <c r="AW108" s="139">
        <f>VLOOKUP(AV108,Баллы!$A$2:$B$101,2)+AX108/2</f>
        <v>76.5</v>
      </c>
      <c r="AX108" s="124">
        <f>VLOOKUP(C108,'11'!$B$9:$H$521,6,FALSE)</f>
        <v>15</v>
      </c>
    </row>
    <row r="109" spans="1:50" ht="14.4" customHeight="1">
      <c r="A109" s="73">
        <f>IF(D109=0," ",RANK(D109,$D$3:$D$365,0))</f>
        <v>104</v>
      </c>
      <c r="B109" s="246">
        <v>107</v>
      </c>
      <c r="C109" s="180" t="s">
        <v>334</v>
      </c>
      <c r="D109" s="114">
        <f>I109+M109+Q109+U109+Y109+AC109+AG109+AK109+AO109+AW109+AS109</f>
        <v>76.5</v>
      </c>
      <c r="E109" s="115">
        <f>J109+N109+R109+V109+Z109+AD109+AH109+AL109+AP109+AX109+AT109</f>
        <v>13</v>
      </c>
      <c r="F109" s="119">
        <f>COUNTA(H109,L109,P109,T109,X109,AB109,AF109,AJ109,AN109,AV109,AR109)</f>
        <v>2</v>
      </c>
      <c r="G109" s="122"/>
      <c r="H109" s="123"/>
      <c r="I109" s="139"/>
      <c r="J109" s="124"/>
      <c r="K109" s="153">
        <f>VLOOKUP(C109,'2'!$B$101:$H$575,3,FALSE)</f>
        <v>2.5833333333333333E-2</v>
      </c>
      <c r="L109" s="123">
        <f>VLOOKUP(C109,'2'!$B$101:$H$575,4,FALSE)</f>
        <v>48</v>
      </c>
      <c r="M109" s="139">
        <f>VLOOKUP(L109,Баллы!$A$2:$B$101,2)+N109/2</f>
        <v>45.5</v>
      </c>
      <c r="N109" s="154">
        <f>VLOOKUP(C109,'2'!$B$101:$H$575,6,FALSE)</f>
        <v>5</v>
      </c>
      <c r="O109" s="122"/>
      <c r="P109" s="123"/>
      <c r="Q109" s="139"/>
      <c r="R109" s="124"/>
      <c r="S109" s="122"/>
      <c r="T109" s="123"/>
      <c r="U109" s="139"/>
      <c r="V109" s="124"/>
      <c r="W109" s="137"/>
      <c r="X109" s="123"/>
      <c r="Y109" s="139"/>
      <c r="Z109" s="124"/>
      <c r="AA109" s="137"/>
      <c r="AB109" s="123"/>
      <c r="AC109" s="139"/>
      <c r="AD109" s="124"/>
      <c r="AE109" s="137"/>
      <c r="AF109" s="123"/>
      <c r="AG109" s="139"/>
      <c r="AH109" s="124"/>
      <c r="AI109" s="155"/>
      <c r="AJ109" s="123"/>
      <c r="AK109" s="139"/>
      <c r="AL109" s="124"/>
      <c r="AM109" s="155"/>
      <c r="AN109" s="123"/>
      <c r="AO109" s="139"/>
      <c r="AP109" s="124"/>
      <c r="AQ109" s="122"/>
      <c r="AR109" s="123"/>
      <c r="AS109" s="139"/>
      <c r="AT109" s="124"/>
      <c r="AU109" s="122">
        <f>VLOOKUP(C109,'11'!$B$9:$H$521,3,FALSE)</f>
        <v>4.2592592592592592E-2</v>
      </c>
      <c r="AV109" s="123">
        <f>VLOOKUP(C109,'11'!$B$9:$H$521,4,FALSE)</f>
        <v>64</v>
      </c>
      <c r="AW109" s="139">
        <f>VLOOKUP(AV109,Баллы!$A$2:$B$101,2)+AX109/2</f>
        <v>31</v>
      </c>
      <c r="AX109" s="124">
        <f>VLOOKUP(C109,'11'!$B$9:$H$521,6,FALSE)</f>
        <v>8</v>
      </c>
    </row>
    <row r="110" spans="1:50" ht="14.4" customHeight="1">
      <c r="A110" s="73">
        <f>IF(D110=0," ",RANK(D110,$D$3:$D$365,0))</f>
        <v>108</v>
      </c>
      <c r="B110" s="246">
        <v>108</v>
      </c>
      <c r="C110" s="283" t="s">
        <v>4423</v>
      </c>
      <c r="D110" s="114">
        <f>I110+M110+Q110+U110+Y110+AC110+AG110+AK110+AO110+AW110+AS110</f>
        <v>75.5</v>
      </c>
      <c r="E110" s="115">
        <f>J110+N110+R110+V110+Z110+AD110+AH110+AL110+AP110+AX110+AT110</f>
        <v>25</v>
      </c>
      <c r="F110" s="119">
        <f>COUNTA(H110,L110,P110,T110,X110,AB110,AF110,AJ110,AN110,AV110,AR110)</f>
        <v>1</v>
      </c>
      <c r="G110" s="292"/>
      <c r="H110" s="123"/>
      <c r="I110" s="139"/>
      <c r="J110" s="124"/>
      <c r="K110" s="153"/>
      <c r="L110" s="123"/>
      <c r="M110" s="139"/>
      <c r="N110" s="154"/>
      <c r="O110" s="122"/>
      <c r="P110" s="123"/>
      <c r="Q110" s="139"/>
      <c r="R110" s="124"/>
      <c r="S110" s="122"/>
      <c r="T110" s="123"/>
      <c r="U110" s="139"/>
      <c r="V110" s="124"/>
      <c r="W110" s="137"/>
      <c r="X110" s="123"/>
      <c r="Y110" s="139"/>
      <c r="Z110" s="124"/>
      <c r="AA110" s="137"/>
      <c r="AB110" s="123"/>
      <c r="AC110" s="139"/>
      <c r="AD110" s="124"/>
      <c r="AE110" s="137"/>
      <c r="AF110" s="123"/>
      <c r="AG110" s="139"/>
      <c r="AH110" s="124"/>
      <c r="AI110" s="155"/>
      <c r="AJ110" s="123"/>
      <c r="AK110" s="139"/>
      <c r="AL110" s="124"/>
      <c r="AM110" s="155">
        <f>VLOOKUP(C110,'9'!$B$2:$H$1187,3,FALSE)</f>
        <v>0.11703703703703704</v>
      </c>
      <c r="AN110" s="123">
        <f>VLOOKUP(C110,'9'!$B$2:$H$1187,4,FALSE)</f>
        <v>28</v>
      </c>
      <c r="AO110" s="139">
        <f>VLOOKUP(AN110,Баллы!$A$2:$B$101,2)+AP110/2</f>
        <v>75.5</v>
      </c>
      <c r="AP110" s="124">
        <f>VLOOKUP(C110,'9'!$B$2:$H$1187,6,FALSE)</f>
        <v>25</v>
      </c>
      <c r="AQ110" s="122"/>
      <c r="AR110" s="123"/>
      <c r="AS110" s="139"/>
      <c r="AT110" s="124"/>
      <c r="AU110" s="122"/>
      <c r="AV110" s="123"/>
      <c r="AW110" s="139"/>
      <c r="AX110" s="124"/>
    </row>
    <row r="111" spans="1:50" ht="14.4" customHeight="1">
      <c r="A111" s="73">
        <f>IF(D111=0," ",RANK(D111,$D$3:$D$365,0))</f>
        <v>108</v>
      </c>
      <c r="B111" s="246">
        <v>109</v>
      </c>
      <c r="C111" s="181" t="s">
        <v>2648</v>
      </c>
      <c r="D111" s="114">
        <f>I111+M111+Q111+U111+Y111+AC111+AG111+AK111+AO111+AW111+AS111</f>
        <v>75.5</v>
      </c>
      <c r="E111" s="115">
        <f>J111+N111+R111+V111+Z111+AD111+AH111+AL111+AP111+AX111+AT111</f>
        <v>15</v>
      </c>
      <c r="F111" s="119">
        <f>COUNTA(H111,L111,P111,T111,X111,AB111,AF111,AJ111,AN111,AV111,AR111)</f>
        <v>1</v>
      </c>
      <c r="G111" s="122"/>
      <c r="H111" s="123"/>
      <c r="I111" s="139"/>
      <c r="J111" s="124"/>
      <c r="K111" s="153">
        <f>VLOOKUP(C111,'2'!$B$101:$H$575,3,FALSE)</f>
        <v>6.0185185185185182E-2</v>
      </c>
      <c r="L111" s="123">
        <f>VLOOKUP(C111,'2'!$B$101:$H$575,4,FALSE)</f>
        <v>23</v>
      </c>
      <c r="M111" s="139">
        <f>VLOOKUP(L111,Баллы!$A$2:$B$101,2)+N111/2</f>
        <v>75.5</v>
      </c>
      <c r="N111" s="154">
        <f>VLOOKUP(C111,'2'!$B$101:$H$575,6,FALSE)</f>
        <v>15</v>
      </c>
      <c r="O111" s="122"/>
      <c r="P111" s="123"/>
      <c r="Q111" s="139"/>
      <c r="R111" s="124"/>
      <c r="S111" s="122"/>
      <c r="T111" s="123"/>
      <c r="U111" s="139"/>
      <c r="V111" s="124"/>
      <c r="W111" s="137"/>
      <c r="X111" s="123"/>
      <c r="Y111" s="139"/>
      <c r="Z111" s="124"/>
      <c r="AA111" s="137"/>
      <c r="AB111" s="123"/>
      <c r="AC111" s="139"/>
      <c r="AD111" s="124"/>
      <c r="AE111" s="137"/>
      <c r="AF111" s="123"/>
      <c r="AG111" s="139"/>
      <c r="AH111" s="124"/>
      <c r="AI111" s="155"/>
      <c r="AJ111" s="123"/>
      <c r="AK111" s="139"/>
      <c r="AL111" s="124"/>
      <c r="AM111" s="155"/>
      <c r="AN111" s="123"/>
      <c r="AO111" s="139"/>
      <c r="AP111" s="124"/>
      <c r="AQ111" s="122"/>
      <c r="AR111" s="123"/>
      <c r="AS111" s="139"/>
      <c r="AT111" s="124"/>
      <c r="AU111" s="122"/>
      <c r="AV111" s="123"/>
      <c r="AW111" s="139"/>
      <c r="AX111" s="124"/>
    </row>
    <row r="112" spans="1:50" ht="14.4" customHeight="1">
      <c r="A112" s="73">
        <f>IF(D112=0," ",RANK(D112,$D$3:$D$365,0))</f>
        <v>108</v>
      </c>
      <c r="B112" s="246">
        <v>110</v>
      </c>
      <c r="C112" s="107" t="s">
        <v>1483</v>
      </c>
      <c r="D112" s="114">
        <f>I112+M112+Q112+U112+Y112+AC112+AG112+AK112+AO112+AW112+AS112</f>
        <v>75.5</v>
      </c>
      <c r="E112" s="115">
        <f>J112+N112+R112+V112+Z112+AD112+AH112+AL112+AP112+AX112+AT112</f>
        <v>5</v>
      </c>
      <c r="F112" s="119">
        <f>COUNTA(H112,L112,P112,T112,X112,AB112,AF112,AJ112,AN112,AV112,AR112)</f>
        <v>1</v>
      </c>
      <c r="G112" s="122"/>
      <c r="H112" s="123"/>
      <c r="I112" s="139"/>
      <c r="J112" s="124"/>
      <c r="K112" s="153"/>
      <c r="L112" s="123"/>
      <c r="M112" s="139"/>
      <c r="N112" s="154"/>
      <c r="O112" s="122"/>
      <c r="P112" s="123"/>
      <c r="Q112" s="139"/>
      <c r="R112" s="124"/>
      <c r="S112" s="122">
        <f>VLOOKUP(C112,'4'!$B$2:$I$1053,3,FALSE)</f>
        <v>1.667824074074074E-2</v>
      </c>
      <c r="T112" s="123">
        <f>VLOOKUP(C112,'4'!$B$2:$I$1053,4,FALSE)</f>
        <v>18</v>
      </c>
      <c r="U112" s="139">
        <f>VLOOKUP(T112,Баллы!$A$2:$B$101,2)+V112/2</f>
        <v>75.5</v>
      </c>
      <c r="V112" s="124">
        <f>VLOOKUP(C112,'4'!$B$2:$I$1053,6,FALSE)</f>
        <v>5</v>
      </c>
      <c r="W112" s="137"/>
      <c r="X112" s="123"/>
      <c r="Y112" s="139"/>
      <c r="Z112" s="124"/>
      <c r="AA112" s="137"/>
      <c r="AB112" s="123"/>
      <c r="AC112" s="139"/>
      <c r="AD112" s="124"/>
      <c r="AE112" s="137"/>
      <c r="AF112" s="123"/>
      <c r="AG112" s="139"/>
      <c r="AH112" s="124"/>
      <c r="AI112" s="155"/>
      <c r="AJ112" s="123"/>
      <c r="AK112" s="139"/>
      <c r="AL112" s="124"/>
      <c r="AM112" s="155"/>
      <c r="AN112" s="123"/>
      <c r="AO112" s="139"/>
      <c r="AP112" s="124"/>
      <c r="AQ112" s="122"/>
      <c r="AR112" s="123"/>
      <c r="AS112" s="139"/>
      <c r="AT112" s="124"/>
      <c r="AU112" s="122"/>
      <c r="AV112" s="123"/>
      <c r="AW112" s="139"/>
      <c r="AX112" s="124"/>
    </row>
    <row r="113" spans="1:50" ht="14.4" customHeight="1">
      <c r="A113" s="73">
        <f>IF(D113=0," ",RANK(D113,$D$3:$D$365,0))</f>
        <v>111</v>
      </c>
      <c r="B113" s="246">
        <v>111</v>
      </c>
      <c r="C113" s="108" t="s">
        <v>1155</v>
      </c>
      <c r="D113" s="114">
        <f>I113+M113+Q113+U113+Y113+AC113+AG113+AK113+AO113+AW113+AS113</f>
        <v>75</v>
      </c>
      <c r="E113" s="115">
        <f>J113+N113+R113+V113+Z113+AD113+AH113+AL113+AP113+AX113+AT113</f>
        <v>10</v>
      </c>
      <c r="F113" s="119">
        <f>COUNTA(H113,L113,P113,T113,X113,AB113,AF113,AJ113,AN113,AV113,AR113)</f>
        <v>1</v>
      </c>
      <c r="G113" s="122"/>
      <c r="H113" s="123"/>
      <c r="I113" s="139"/>
      <c r="J113" s="124"/>
      <c r="K113" s="153"/>
      <c r="L113" s="123"/>
      <c r="M113" s="139"/>
      <c r="N113" s="154"/>
      <c r="O113" s="122"/>
      <c r="P113" s="123"/>
      <c r="Q113" s="139"/>
      <c r="R113" s="124"/>
      <c r="S113" s="122"/>
      <c r="T113" s="123"/>
      <c r="U113" s="139"/>
      <c r="V113" s="124"/>
      <c r="W113" s="137">
        <f>VLOOKUP(C113,'5'!$B$50:$H$423,3,FALSE)</f>
        <v>4.2777777777777776E-2</v>
      </c>
      <c r="X113" s="123">
        <f>VLOOKUP(C113,'5'!$B$50:$H$423,4,FALSE)</f>
        <v>21</v>
      </c>
      <c r="Y113" s="139">
        <f>VLOOKUP(X113,Баллы!$A$2:$B$101,2)+Z113/2</f>
        <v>75</v>
      </c>
      <c r="Z113" s="124">
        <f>VLOOKUP(C113,'5'!$B$50:$H$423,6,FALSE)</f>
        <v>10</v>
      </c>
      <c r="AA113" s="137"/>
      <c r="AB113" s="123"/>
      <c r="AC113" s="139"/>
      <c r="AD113" s="124"/>
      <c r="AE113" s="137"/>
      <c r="AF113" s="123"/>
      <c r="AG113" s="139"/>
      <c r="AH113" s="124"/>
      <c r="AI113" s="155"/>
      <c r="AJ113" s="123"/>
      <c r="AK113" s="139"/>
      <c r="AL113" s="124"/>
      <c r="AM113" s="155"/>
      <c r="AN113" s="123"/>
      <c r="AO113" s="139"/>
      <c r="AP113" s="124"/>
      <c r="AQ113" s="122"/>
      <c r="AR113" s="123"/>
      <c r="AS113" s="139"/>
      <c r="AT113" s="124"/>
      <c r="AU113" s="122"/>
      <c r="AV113" s="123"/>
      <c r="AW113" s="139"/>
      <c r="AX113" s="124"/>
    </row>
    <row r="114" spans="1:50" ht="14.4" customHeight="1">
      <c r="A114" s="73">
        <f>IF(D114=0," ",RANK(D114,$D$3:$D$365,0))</f>
        <v>111</v>
      </c>
      <c r="B114" s="246">
        <v>111</v>
      </c>
      <c r="C114" s="283" t="s">
        <v>4553</v>
      </c>
      <c r="D114" s="114">
        <f>I114+M114+Q114+U114+Y114+AC114+AG114+AK114+AO114+AW114+AS114</f>
        <v>75</v>
      </c>
      <c r="E114" s="115">
        <f>J114+N114+R114+V114+Z114+AD114+AH114+AL114+AP114+AX114+AT114</f>
        <v>10</v>
      </c>
      <c r="F114" s="119">
        <f>COUNTA(H114,L114,P114,T114,X114,AB114,AF114,AJ114,AN114,AV114,AR114)</f>
        <v>1</v>
      </c>
      <c r="G114" s="292"/>
      <c r="H114" s="123"/>
      <c r="I114" s="139"/>
      <c r="J114" s="124"/>
      <c r="K114" s="153"/>
      <c r="L114" s="123"/>
      <c r="M114" s="139"/>
      <c r="N114" s="154"/>
      <c r="O114" s="122"/>
      <c r="P114" s="123"/>
      <c r="Q114" s="139"/>
      <c r="R114" s="124"/>
      <c r="S114" s="122"/>
      <c r="T114" s="123"/>
      <c r="U114" s="139"/>
      <c r="V114" s="124"/>
      <c r="W114" s="137"/>
      <c r="X114" s="123"/>
      <c r="Y114" s="139"/>
      <c r="Z114" s="124"/>
      <c r="AA114" s="137"/>
      <c r="AB114" s="123"/>
      <c r="AC114" s="139"/>
      <c r="AD114" s="124"/>
      <c r="AE114" s="137"/>
      <c r="AF114" s="123"/>
      <c r="AG114" s="139"/>
      <c r="AH114" s="124"/>
      <c r="AI114" s="155"/>
      <c r="AJ114" s="123"/>
      <c r="AK114" s="139"/>
      <c r="AL114" s="124"/>
      <c r="AM114" s="155">
        <f>VLOOKUP(C114,'9'!$B$2:$H$1187,3,FALSE)</f>
        <v>3.8935185185185184E-2</v>
      </c>
      <c r="AN114" s="123">
        <f>VLOOKUP(C114,'9'!$B$2:$H$1187,4,FALSE)</f>
        <v>21</v>
      </c>
      <c r="AO114" s="139">
        <f>VLOOKUP(AN114,Баллы!$A$2:$B$101,2)+AP114/2</f>
        <v>75</v>
      </c>
      <c r="AP114" s="124">
        <f>VLOOKUP(C114,'9'!$B$2:$H$1187,6,FALSE)</f>
        <v>10</v>
      </c>
      <c r="AQ114" s="122"/>
      <c r="AR114" s="123"/>
      <c r="AS114" s="139"/>
      <c r="AT114" s="124"/>
      <c r="AU114" s="122"/>
      <c r="AV114" s="123"/>
      <c r="AW114" s="139"/>
      <c r="AX114" s="124"/>
    </row>
    <row r="115" spans="1:50" ht="14.4" customHeight="1">
      <c r="A115" s="73">
        <f>IF(D115=0," ",RANK(D115,$D$3:$D$365,0))</f>
        <v>111</v>
      </c>
      <c r="B115" s="246">
        <v>111</v>
      </c>
      <c r="C115" s="104" t="s">
        <v>6130</v>
      </c>
      <c r="D115" s="114">
        <f>I115+M115+Q115+U115+Y115+AC115+AG115+AK115+AO115+AW115+AS115</f>
        <v>75</v>
      </c>
      <c r="E115" s="115">
        <f>J115+N115+R115+V115+Z115+AD115+AH115+AL115+AP115+AX115+AT115</f>
        <v>10</v>
      </c>
      <c r="F115" s="119">
        <f>COUNTA(H115,L115,P115,T115,X115,AB115,AF115,AJ115,AN115,AV115,AR115)</f>
        <v>1</v>
      </c>
      <c r="G115" s="122"/>
      <c r="H115" s="123"/>
      <c r="I115" s="139"/>
      <c r="J115" s="124"/>
      <c r="K115" s="153"/>
      <c r="L115" s="123"/>
      <c r="M115" s="139"/>
      <c r="N115" s="154"/>
      <c r="O115" s="122"/>
      <c r="P115" s="123"/>
      <c r="Q115" s="139"/>
      <c r="R115" s="124"/>
      <c r="S115" s="122"/>
      <c r="T115" s="123"/>
      <c r="U115" s="139"/>
      <c r="V115" s="124"/>
      <c r="W115" s="137"/>
      <c r="X115" s="123"/>
      <c r="Y115" s="139"/>
      <c r="Z115" s="124"/>
      <c r="AA115" s="137"/>
      <c r="AB115" s="123"/>
      <c r="AC115" s="139"/>
      <c r="AD115" s="124"/>
      <c r="AE115" s="137"/>
      <c r="AF115" s="123"/>
      <c r="AG115" s="139"/>
      <c r="AH115" s="124"/>
      <c r="AI115" s="155"/>
      <c r="AJ115" s="123"/>
      <c r="AK115" s="139"/>
      <c r="AL115" s="124"/>
      <c r="AM115" s="155"/>
      <c r="AN115" s="123"/>
      <c r="AO115" s="139"/>
      <c r="AP115" s="124"/>
      <c r="AQ115" s="122">
        <f>VLOOKUP(C115,'10'!$B$8:$H$232,3,FALSE)</f>
        <v>4.8726851851851855E-2</v>
      </c>
      <c r="AR115" s="123">
        <f>VLOOKUP(C115,'10'!$B$8:$H$232,4,FALSE)</f>
        <v>21</v>
      </c>
      <c r="AS115" s="139">
        <f>VLOOKUP(AR115,Баллы!$A$2:$B$101,2)+AT115/2</f>
        <v>75</v>
      </c>
      <c r="AT115" s="124">
        <f>VLOOKUP(C115,'10'!$B$8:$H$232,6,FALSE)</f>
        <v>10</v>
      </c>
      <c r="AU115" s="122"/>
      <c r="AV115" s="123"/>
      <c r="AW115" s="139"/>
      <c r="AX115" s="124"/>
    </row>
    <row r="116" spans="1:50" ht="14.4" customHeight="1">
      <c r="A116" s="73">
        <f>IF(D116=0," ",RANK(D116,$D$3:$D$365,0))</f>
        <v>111</v>
      </c>
      <c r="B116" s="246">
        <v>114</v>
      </c>
      <c r="C116" s="104" t="s">
        <v>6153</v>
      </c>
      <c r="D116" s="114">
        <f>I116+M116+Q116+U116+Y116+AC116+AG116+AK116+AO116+AW116+AS116</f>
        <v>75</v>
      </c>
      <c r="E116" s="115">
        <f>J116+N116+R116+V116+Z116+AD116+AH116+AL116+AP116+AX116+AT116</f>
        <v>8</v>
      </c>
      <c r="F116" s="119">
        <f>COUNTA(H116,L116,P116,T116,X116,AB116,AF116,AJ116,AN116,AV116,AR116)</f>
        <v>1</v>
      </c>
      <c r="G116" s="122"/>
      <c r="H116" s="123"/>
      <c r="I116" s="139"/>
      <c r="J116" s="124"/>
      <c r="K116" s="153"/>
      <c r="L116" s="123"/>
      <c r="M116" s="139"/>
      <c r="N116" s="154"/>
      <c r="O116" s="122"/>
      <c r="P116" s="123"/>
      <c r="Q116" s="139"/>
      <c r="R116" s="124"/>
      <c r="S116" s="122"/>
      <c r="T116" s="123"/>
      <c r="U116" s="139"/>
      <c r="V116" s="124"/>
      <c r="W116" s="137"/>
      <c r="X116" s="123"/>
      <c r="Y116" s="139"/>
      <c r="Z116" s="124"/>
      <c r="AA116" s="137"/>
      <c r="AB116" s="123"/>
      <c r="AC116" s="139"/>
      <c r="AD116" s="124"/>
      <c r="AE116" s="137"/>
      <c r="AF116" s="123"/>
      <c r="AG116" s="139"/>
      <c r="AH116" s="124"/>
      <c r="AI116" s="155"/>
      <c r="AJ116" s="123"/>
      <c r="AK116" s="139"/>
      <c r="AL116" s="124"/>
      <c r="AM116" s="155"/>
      <c r="AN116" s="123"/>
      <c r="AO116" s="139"/>
      <c r="AP116" s="124"/>
      <c r="AQ116" s="122"/>
      <c r="AR116" s="123"/>
      <c r="AS116" s="139"/>
      <c r="AT116" s="124"/>
      <c r="AU116" s="122">
        <f>VLOOKUP(C116,'11'!$B$9:$H$521,3,FALSE)</f>
        <v>3.5127314814814813E-2</v>
      </c>
      <c r="AV116" s="123">
        <f>VLOOKUP(C116,'11'!$B$9:$H$521,4,FALSE)</f>
        <v>20</v>
      </c>
      <c r="AW116" s="139">
        <f>VLOOKUP(AV116,Баллы!$A$2:$B$101,2)+AX116/2</f>
        <v>75</v>
      </c>
      <c r="AX116" s="124">
        <f>VLOOKUP(C116,'11'!$B$9:$H$521,6,FALSE)</f>
        <v>8</v>
      </c>
    </row>
    <row r="117" spans="1:50" ht="14.4" customHeight="1">
      <c r="A117" s="73">
        <f>IF(D117=0," ",RANK(D117,$D$3:$D$365,0))</f>
        <v>115</v>
      </c>
      <c r="B117" s="246">
        <v>115</v>
      </c>
      <c r="C117" s="104" t="s">
        <v>2712</v>
      </c>
      <c r="D117" s="114">
        <f>I117+M117+Q117+U117+Y117+AC117+AG117+AK117+AO117+AW117+AS117</f>
        <v>74.5</v>
      </c>
      <c r="E117" s="115">
        <f>J117+N117+R117+V117+Z117+AD117+AH117+AL117+AP117+AX117+AT117</f>
        <v>5</v>
      </c>
      <c r="F117" s="119">
        <f>COUNTA(H117,L117,P117,T117,X117,AB117,AF117,AJ117,AN117,AV117,AR117)</f>
        <v>1</v>
      </c>
      <c r="G117" s="122"/>
      <c r="H117" s="123"/>
      <c r="I117" s="139"/>
      <c r="J117" s="124"/>
      <c r="K117" s="153"/>
      <c r="L117" s="123"/>
      <c r="M117" s="139"/>
      <c r="N117" s="154"/>
      <c r="O117" s="122"/>
      <c r="P117" s="123"/>
      <c r="Q117" s="139"/>
      <c r="R117" s="124"/>
      <c r="S117" s="122"/>
      <c r="T117" s="123"/>
      <c r="U117" s="139"/>
      <c r="V117" s="124"/>
      <c r="W117" s="137"/>
      <c r="X117" s="123"/>
      <c r="Y117" s="139"/>
      <c r="Z117" s="124"/>
      <c r="AA117" s="137"/>
      <c r="AB117" s="123"/>
      <c r="AC117" s="139"/>
      <c r="AD117" s="124"/>
      <c r="AE117" s="137"/>
      <c r="AF117" s="123"/>
      <c r="AG117" s="139"/>
      <c r="AH117" s="124"/>
      <c r="AI117" s="155">
        <f>VLOOKUP(C117,'8'!$B$6:$H$193,3,FALSE)</f>
        <v>2.4791666666666667E-2</v>
      </c>
      <c r="AJ117" s="123">
        <f>VLOOKUP(C117,'8'!$B$6:$H$193,4,FALSE)</f>
        <v>19</v>
      </c>
      <c r="AK117" s="139">
        <f>VLOOKUP(AJ117,Баллы!$A$2:$B$101,2)+AL117/2</f>
        <v>74.5</v>
      </c>
      <c r="AL117" s="124">
        <f>VLOOKUP(C117,'8'!$B$6:$H$193,6,FALSE)</f>
        <v>5</v>
      </c>
      <c r="AM117" s="155"/>
      <c r="AN117" s="123"/>
      <c r="AO117" s="139"/>
      <c r="AP117" s="124"/>
      <c r="AQ117" s="122"/>
      <c r="AR117" s="123"/>
      <c r="AS117" s="139"/>
      <c r="AT117" s="124"/>
      <c r="AU117" s="122"/>
      <c r="AV117" s="123"/>
      <c r="AW117" s="139"/>
      <c r="AX117" s="124"/>
    </row>
    <row r="118" spans="1:50" ht="14.4" customHeight="1">
      <c r="A118" s="73">
        <f>IF(D118=0," ",RANK(D118,$D$3:$D$365,0))</f>
        <v>116</v>
      </c>
      <c r="B118" s="246">
        <v>116</v>
      </c>
      <c r="C118" s="283" t="s">
        <v>4557</v>
      </c>
      <c r="D118" s="114">
        <f>I118+M118+Q118+U118+Y118+AC118+AG118+AK118+AO118+AW118+AS118</f>
        <v>73</v>
      </c>
      <c r="E118" s="115">
        <f>J118+N118+R118+V118+Z118+AD118+AH118+AL118+AP118+AX118+AT118</f>
        <v>10</v>
      </c>
      <c r="F118" s="119">
        <f>COUNTA(H118,L118,P118,T118,X118,AB118,AF118,AJ118,AN118,AV118,AR118)</f>
        <v>1</v>
      </c>
      <c r="G118" s="292"/>
      <c r="H118" s="123"/>
      <c r="I118" s="139"/>
      <c r="J118" s="124"/>
      <c r="K118" s="153"/>
      <c r="L118" s="123"/>
      <c r="M118" s="139"/>
      <c r="N118" s="154"/>
      <c r="O118" s="122"/>
      <c r="P118" s="123"/>
      <c r="Q118" s="139"/>
      <c r="R118" s="124"/>
      <c r="S118" s="122"/>
      <c r="T118" s="123"/>
      <c r="U118" s="139"/>
      <c r="V118" s="124"/>
      <c r="W118" s="137"/>
      <c r="X118" s="123"/>
      <c r="Y118" s="139"/>
      <c r="Z118" s="124"/>
      <c r="AA118" s="137"/>
      <c r="AB118" s="123"/>
      <c r="AC118" s="139"/>
      <c r="AD118" s="124"/>
      <c r="AE118" s="137"/>
      <c r="AF118" s="123"/>
      <c r="AG118" s="139"/>
      <c r="AH118" s="124"/>
      <c r="AI118" s="155"/>
      <c r="AJ118" s="123"/>
      <c r="AK118" s="139"/>
      <c r="AL118" s="124"/>
      <c r="AM118" s="155">
        <f>VLOOKUP(C118,'9'!$B$2:$H$1187,3,FALSE)</f>
        <v>3.7083333333333336E-2</v>
      </c>
      <c r="AN118" s="123">
        <f>VLOOKUP(C118,'9'!$B$2:$H$1187,4,FALSE)</f>
        <v>23</v>
      </c>
      <c r="AO118" s="139">
        <f>VLOOKUP(AN118,Баллы!$A$2:$B$101,2)+AP118/2</f>
        <v>73</v>
      </c>
      <c r="AP118" s="124">
        <f>VLOOKUP(C118,'9'!$B$2:$H$1187,6,FALSE)</f>
        <v>10</v>
      </c>
      <c r="AQ118" s="122"/>
      <c r="AR118" s="123"/>
      <c r="AS118" s="139"/>
      <c r="AT118" s="124"/>
      <c r="AU118" s="122"/>
      <c r="AV118" s="123"/>
      <c r="AW118" s="139"/>
      <c r="AX118" s="124"/>
    </row>
    <row r="119" spans="1:50" ht="14.4" customHeight="1">
      <c r="A119" s="73">
        <f>IF(D119=0," ",RANK(D119,$D$3:$D$365,0))</f>
        <v>117</v>
      </c>
      <c r="B119" s="246">
        <v>117</v>
      </c>
      <c r="C119" s="104" t="s">
        <v>6140</v>
      </c>
      <c r="D119" s="114">
        <f>I119+M119+Q119+U119+Y119+AC119+AG119+AK119+AO119+AW119+AS119</f>
        <v>72.5</v>
      </c>
      <c r="E119" s="115">
        <f>J119+N119+R119+V119+Z119+AD119+AH119+AL119+AP119+AX119+AT119</f>
        <v>15</v>
      </c>
      <c r="F119" s="119">
        <f>COUNTA(H119,L119,P119,T119,X119,AB119,AF119,AJ119,AN119,AV119,AR119)</f>
        <v>1</v>
      </c>
      <c r="G119" s="122"/>
      <c r="H119" s="123"/>
      <c r="I119" s="139"/>
      <c r="J119" s="124"/>
      <c r="K119" s="153"/>
      <c r="L119" s="123"/>
      <c r="M119" s="139"/>
      <c r="N119" s="154"/>
      <c r="O119" s="122"/>
      <c r="P119" s="123"/>
      <c r="Q119" s="139"/>
      <c r="R119" s="124"/>
      <c r="S119" s="122"/>
      <c r="T119" s="123"/>
      <c r="U119" s="139"/>
      <c r="V119" s="124"/>
      <c r="W119" s="137"/>
      <c r="X119" s="123"/>
      <c r="Y119" s="139"/>
      <c r="Z119" s="124"/>
      <c r="AA119" s="137"/>
      <c r="AB119" s="123"/>
      <c r="AC119" s="139"/>
      <c r="AD119" s="124"/>
      <c r="AE119" s="137"/>
      <c r="AF119" s="123"/>
      <c r="AG119" s="139"/>
      <c r="AH119" s="124"/>
      <c r="AI119" s="155"/>
      <c r="AJ119" s="123"/>
      <c r="AK119" s="139"/>
      <c r="AL119" s="124"/>
      <c r="AM119" s="155"/>
      <c r="AN119" s="123"/>
      <c r="AO119" s="139"/>
      <c r="AP119" s="124"/>
      <c r="AQ119" s="122"/>
      <c r="AR119" s="123"/>
      <c r="AS119" s="139"/>
      <c r="AT119" s="124"/>
      <c r="AU119" s="122">
        <f>VLOOKUP(C119,'11'!$B$9:$H$521,3,FALSE)</f>
        <v>6.6655092592592599E-2</v>
      </c>
      <c r="AV119" s="123">
        <f>VLOOKUP(C119,'11'!$B$9:$H$521,4,FALSE)</f>
        <v>26</v>
      </c>
      <c r="AW119" s="139">
        <f>VLOOKUP(AV119,Баллы!$A$2:$B$101,2)+AX119/2</f>
        <v>72.5</v>
      </c>
      <c r="AX119" s="124">
        <f>VLOOKUP(C119,'11'!$B$9:$H$521,6,FALSE)</f>
        <v>15</v>
      </c>
    </row>
    <row r="120" spans="1:50" ht="14.4" customHeight="1">
      <c r="A120" s="73">
        <f>IF(D120=0," ",RANK(D120,$D$3:$D$365,0))</f>
        <v>118</v>
      </c>
      <c r="B120" s="246">
        <v>118</v>
      </c>
      <c r="C120" s="107" t="s">
        <v>1911</v>
      </c>
      <c r="D120" s="114">
        <f>I120+M120+Q120+U120+Y120+AC120+AG120+AK120+AO120+AW120+AS120</f>
        <v>72</v>
      </c>
      <c r="E120" s="115">
        <f>J120+N120+R120+V120+Z120+AD120+AH120+AL120+AP120+AX120+AT120</f>
        <v>10</v>
      </c>
      <c r="F120" s="119">
        <f>COUNTA(H120,L120,P120,T120,X120,AB120,AF120,AJ120,AN120,AV120,AR120)</f>
        <v>1</v>
      </c>
      <c r="G120" s="122"/>
      <c r="H120" s="123"/>
      <c r="I120" s="139"/>
      <c r="J120" s="124"/>
      <c r="K120" s="153"/>
      <c r="L120" s="123"/>
      <c r="M120" s="139"/>
      <c r="N120" s="154"/>
      <c r="O120" s="122"/>
      <c r="P120" s="123"/>
      <c r="Q120" s="139"/>
      <c r="R120" s="124"/>
      <c r="S120" s="122">
        <f>VLOOKUP(C120,'4'!$B$2:$I$1053,3,FALSE)</f>
        <v>3.9155092592592596E-2</v>
      </c>
      <c r="T120" s="123">
        <f>VLOOKUP(C120,'4'!$B$2:$I$1053,4,FALSE)</f>
        <v>24</v>
      </c>
      <c r="U120" s="139">
        <f>VLOOKUP(T120,Баллы!$A$2:$B$101,2)+V120/2</f>
        <v>72</v>
      </c>
      <c r="V120" s="124">
        <f>VLOOKUP(C120,'4'!$B$2:$I$1053,6,FALSE)</f>
        <v>10</v>
      </c>
      <c r="W120" s="137"/>
      <c r="X120" s="123"/>
      <c r="Y120" s="139"/>
      <c r="Z120" s="124"/>
      <c r="AA120" s="137"/>
      <c r="AB120" s="123"/>
      <c r="AC120" s="139"/>
      <c r="AD120" s="124"/>
      <c r="AE120" s="137"/>
      <c r="AF120" s="123"/>
      <c r="AG120" s="139"/>
      <c r="AH120" s="124"/>
      <c r="AI120" s="155"/>
      <c r="AJ120" s="123"/>
      <c r="AK120" s="139"/>
      <c r="AL120" s="124"/>
      <c r="AM120" s="155"/>
      <c r="AN120" s="123"/>
      <c r="AO120" s="139"/>
      <c r="AP120" s="124"/>
      <c r="AQ120" s="122"/>
      <c r="AR120" s="123"/>
      <c r="AS120" s="139"/>
      <c r="AT120" s="124"/>
      <c r="AU120" s="122"/>
      <c r="AV120" s="123"/>
      <c r="AW120" s="139"/>
      <c r="AX120" s="124"/>
    </row>
    <row r="121" spans="1:50" ht="14.4" customHeight="1">
      <c r="A121" s="73">
        <f>IF(D121=0," ",RANK(D121,$D$3:$D$365,0))</f>
        <v>119</v>
      </c>
      <c r="B121" s="246">
        <v>119</v>
      </c>
      <c r="C121" s="283" t="s">
        <v>4428</v>
      </c>
      <c r="D121" s="114">
        <f>I121+M121+Q121+U121+Y121+AC121+AG121+AK121+AO121+AW121+AS121</f>
        <v>71.5</v>
      </c>
      <c r="E121" s="115">
        <f>J121+N121+R121+V121+Z121+AD121+AH121+AL121+AP121+AX121+AT121</f>
        <v>25</v>
      </c>
      <c r="F121" s="119">
        <f>COUNTA(H121,L121,P121,T121,X121,AB121,AF121,AJ121,AN121,AV121,AR121)</f>
        <v>1</v>
      </c>
      <c r="G121" s="292"/>
      <c r="H121" s="123"/>
      <c r="I121" s="139"/>
      <c r="J121" s="124"/>
      <c r="K121" s="153"/>
      <c r="L121" s="123"/>
      <c r="M121" s="139"/>
      <c r="N121" s="154"/>
      <c r="O121" s="122"/>
      <c r="P121" s="123"/>
      <c r="Q121" s="139"/>
      <c r="R121" s="124"/>
      <c r="S121" s="122"/>
      <c r="T121" s="123"/>
      <c r="U121" s="139"/>
      <c r="V121" s="124"/>
      <c r="W121" s="137"/>
      <c r="X121" s="123"/>
      <c r="Y121" s="139"/>
      <c r="Z121" s="124"/>
      <c r="AA121" s="137"/>
      <c r="AB121" s="123"/>
      <c r="AC121" s="139"/>
      <c r="AD121" s="124"/>
      <c r="AE121" s="137"/>
      <c r="AF121" s="123"/>
      <c r="AG121" s="139"/>
      <c r="AH121" s="124"/>
      <c r="AI121" s="155"/>
      <c r="AJ121" s="123"/>
      <c r="AK121" s="139"/>
      <c r="AL121" s="124"/>
      <c r="AM121" s="155">
        <f>VLOOKUP(C121,'9'!$B$2:$H$1187,3,FALSE)</f>
        <v>0.11424768518518519</v>
      </c>
      <c r="AN121" s="123">
        <f>VLOOKUP(C121,'9'!$B$2:$H$1187,4,FALSE)</f>
        <v>32</v>
      </c>
      <c r="AO121" s="139">
        <f>VLOOKUP(AN121,Баллы!$A$2:$B$101,2)+AP121/2</f>
        <v>71.5</v>
      </c>
      <c r="AP121" s="124">
        <f>VLOOKUP(C121,'9'!$B$2:$H$1187,6,FALSE)</f>
        <v>25</v>
      </c>
      <c r="AQ121" s="122"/>
      <c r="AR121" s="123"/>
      <c r="AS121" s="139"/>
      <c r="AT121" s="124"/>
      <c r="AU121" s="122"/>
      <c r="AV121" s="123"/>
      <c r="AW121" s="139"/>
      <c r="AX121" s="124"/>
    </row>
    <row r="122" spans="1:50" ht="14.4" customHeight="1">
      <c r="A122" s="73">
        <f>IF(D122=0," ",RANK(D122,$D$3:$D$365,0))</f>
        <v>120</v>
      </c>
      <c r="B122" s="246">
        <v>120</v>
      </c>
      <c r="C122" s="283" t="s">
        <v>4561</v>
      </c>
      <c r="D122" s="114">
        <f>I122+M122+Q122+U122+Y122+AC122+AG122+AK122+AO122+AW122+AS122</f>
        <v>71</v>
      </c>
      <c r="E122" s="115">
        <f>J122+N122+R122+V122+Z122+AD122+AH122+AL122+AP122+AX122+AT122</f>
        <v>10</v>
      </c>
      <c r="F122" s="119">
        <f>COUNTA(H122,L122,P122,T122,X122,AB122,AF122,AJ122,AN122,AV122,AR122)</f>
        <v>1</v>
      </c>
      <c r="G122" s="292"/>
      <c r="H122" s="123"/>
      <c r="I122" s="139"/>
      <c r="J122" s="124"/>
      <c r="K122" s="153"/>
      <c r="L122" s="123"/>
      <c r="M122" s="139"/>
      <c r="N122" s="154"/>
      <c r="O122" s="122"/>
      <c r="P122" s="123"/>
      <c r="Q122" s="139"/>
      <c r="R122" s="124"/>
      <c r="S122" s="122"/>
      <c r="T122" s="123"/>
      <c r="U122" s="139"/>
      <c r="V122" s="124"/>
      <c r="W122" s="137"/>
      <c r="X122" s="123"/>
      <c r="Y122" s="139"/>
      <c r="Z122" s="124"/>
      <c r="AA122" s="137"/>
      <c r="AB122" s="123"/>
      <c r="AC122" s="139"/>
      <c r="AD122" s="124"/>
      <c r="AE122" s="137"/>
      <c r="AF122" s="123"/>
      <c r="AG122" s="139"/>
      <c r="AH122" s="124"/>
      <c r="AI122" s="155"/>
      <c r="AJ122" s="123"/>
      <c r="AK122" s="139"/>
      <c r="AL122" s="124"/>
      <c r="AM122" s="155">
        <f>VLOOKUP(C122,'9'!$B$2:$H$1187,3,FALSE)</f>
        <v>3.9583333333333331E-2</v>
      </c>
      <c r="AN122" s="123">
        <f>VLOOKUP(C122,'9'!$B$2:$H$1187,4,FALSE)</f>
        <v>25</v>
      </c>
      <c r="AO122" s="139">
        <f>VLOOKUP(AN122,Баллы!$A$2:$B$101,2)+AP122/2</f>
        <v>71</v>
      </c>
      <c r="AP122" s="124">
        <f>VLOOKUP(C122,'9'!$B$2:$H$1187,6,FALSE)</f>
        <v>10</v>
      </c>
      <c r="AQ122" s="122"/>
      <c r="AR122" s="123"/>
      <c r="AS122" s="139"/>
      <c r="AT122" s="124"/>
      <c r="AU122" s="122"/>
      <c r="AV122" s="123"/>
      <c r="AW122" s="139"/>
      <c r="AX122" s="124"/>
    </row>
    <row r="123" spans="1:50" ht="14.4" customHeight="1">
      <c r="A123" s="73">
        <f>IF(D123=0," ",RANK(D123,$D$3:$D$365,0))</f>
        <v>120</v>
      </c>
      <c r="B123" s="246">
        <v>120</v>
      </c>
      <c r="C123" s="104" t="s">
        <v>6131</v>
      </c>
      <c r="D123" s="114">
        <f>I123+M123+Q123+U123+Y123+AC123+AG123+AK123+AO123+AW123+AS123</f>
        <v>71</v>
      </c>
      <c r="E123" s="115">
        <f>J123+N123+R123+V123+Z123+AD123+AH123+AL123+AP123+AX123+AT123</f>
        <v>10</v>
      </c>
      <c r="F123" s="119">
        <f>COUNTA(H123,L123,P123,T123,X123,AB123,AF123,AJ123,AN123,AV123,AR123)</f>
        <v>1</v>
      </c>
      <c r="G123" s="122"/>
      <c r="H123" s="123"/>
      <c r="I123" s="139"/>
      <c r="J123" s="124"/>
      <c r="K123" s="153"/>
      <c r="L123" s="123"/>
      <c r="M123" s="139"/>
      <c r="N123" s="154"/>
      <c r="O123" s="122"/>
      <c r="P123" s="123"/>
      <c r="Q123" s="139"/>
      <c r="R123" s="124"/>
      <c r="S123" s="122"/>
      <c r="T123" s="123"/>
      <c r="U123" s="139"/>
      <c r="V123" s="124"/>
      <c r="W123" s="137"/>
      <c r="X123" s="123"/>
      <c r="Y123" s="139"/>
      <c r="Z123" s="124"/>
      <c r="AA123" s="137"/>
      <c r="AB123" s="123"/>
      <c r="AC123" s="139"/>
      <c r="AD123" s="124"/>
      <c r="AE123" s="137"/>
      <c r="AF123" s="123"/>
      <c r="AG123" s="139"/>
      <c r="AH123" s="124"/>
      <c r="AI123" s="155"/>
      <c r="AJ123" s="123"/>
      <c r="AK123" s="139"/>
      <c r="AL123" s="124"/>
      <c r="AM123" s="155"/>
      <c r="AN123" s="123"/>
      <c r="AO123" s="139"/>
      <c r="AP123" s="124"/>
      <c r="AQ123" s="122">
        <f>VLOOKUP(C123,'10'!$B$8:$H$232,3,FALSE)</f>
        <v>4.8958333333333333E-2</v>
      </c>
      <c r="AR123" s="123">
        <f>VLOOKUP(C123,'10'!$B$8:$H$232,4,FALSE)</f>
        <v>25</v>
      </c>
      <c r="AS123" s="139">
        <f>VLOOKUP(AR123,Баллы!$A$2:$B$101,2)+AT123/2</f>
        <v>71</v>
      </c>
      <c r="AT123" s="124">
        <f>VLOOKUP(C123,'10'!$B$8:$H$232,6,FALSE)</f>
        <v>10</v>
      </c>
      <c r="AU123" s="122"/>
      <c r="AV123" s="123"/>
      <c r="AW123" s="139"/>
      <c r="AX123" s="124"/>
    </row>
    <row r="124" spans="1:50" ht="14.4" customHeight="1">
      <c r="A124" s="73">
        <f>IF(D124=0," ",RANK(D124,$D$3:$D$365,0))</f>
        <v>122</v>
      </c>
      <c r="B124" s="246">
        <v>122</v>
      </c>
      <c r="C124" s="109" t="s">
        <v>5778</v>
      </c>
      <c r="D124" s="114">
        <f>I124+M124+Q124+U124+Y124+AC124+AG124+AK124+AO124+AW124+AS124</f>
        <v>70.5</v>
      </c>
      <c r="E124" s="115">
        <f>J124+N124+R124+V124+Z124+AD124+AH124+AL124+AP124+AX124+AT124</f>
        <v>25</v>
      </c>
      <c r="F124" s="119">
        <f>COUNTA(H124,L124,P124,T124,X124,AB124,AF124,AJ124,AN124,AV124,AR124)</f>
        <v>1</v>
      </c>
      <c r="G124" s="122"/>
      <c r="H124" s="123"/>
      <c r="I124" s="139"/>
      <c r="J124" s="124"/>
      <c r="K124" s="153"/>
      <c r="L124" s="123"/>
      <c r="M124" s="139"/>
      <c r="N124" s="154"/>
      <c r="O124" s="122"/>
      <c r="P124" s="123"/>
      <c r="Q124" s="139"/>
      <c r="R124" s="124"/>
      <c r="S124" s="122"/>
      <c r="T124" s="123"/>
      <c r="U124" s="139"/>
      <c r="V124" s="124"/>
      <c r="W124" s="137">
        <f>VLOOKUP(C124,'5'!$B$50:$H$423,3,FALSE)</f>
        <v>0.16481481481481483</v>
      </c>
      <c r="X124" s="123">
        <f>VLOOKUP(C124,'5'!$B$50:$H$423,4,FALSE)</f>
        <v>33</v>
      </c>
      <c r="Y124" s="139">
        <f>VLOOKUP(X124,Баллы!$A$2:$B$101,2)+Z124/2</f>
        <v>70.5</v>
      </c>
      <c r="Z124" s="124">
        <f>VLOOKUP(C124,'5'!$B$50:$H$423,6,FALSE)</f>
        <v>25</v>
      </c>
      <c r="AA124" s="137"/>
      <c r="AB124" s="123"/>
      <c r="AC124" s="139"/>
      <c r="AD124" s="124"/>
      <c r="AE124" s="137"/>
      <c r="AF124" s="123"/>
      <c r="AG124" s="139"/>
      <c r="AH124" s="124"/>
      <c r="AI124" s="155"/>
      <c r="AJ124" s="123"/>
      <c r="AK124" s="139"/>
      <c r="AL124" s="124"/>
      <c r="AM124" s="155"/>
      <c r="AN124" s="123"/>
      <c r="AO124" s="139"/>
      <c r="AP124" s="124"/>
      <c r="AQ124" s="122"/>
      <c r="AR124" s="123"/>
      <c r="AS124" s="139"/>
      <c r="AT124" s="124"/>
      <c r="AU124" s="122"/>
      <c r="AV124" s="123"/>
      <c r="AW124" s="139"/>
      <c r="AX124" s="124"/>
    </row>
    <row r="125" spans="1:50" ht="14.4" customHeight="1">
      <c r="A125" s="73">
        <f>IF(D125=0," ",RANK(D125,$D$3:$D$365,0))</f>
        <v>123</v>
      </c>
      <c r="B125" s="246">
        <v>123</v>
      </c>
      <c r="C125" s="283" t="s">
        <v>4431</v>
      </c>
      <c r="D125" s="114">
        <f>I125+M125+Q125+U125+Y125+AC125+AG125+AK125+AO125+AW125+AS125</f>
        <v>69.5</v>
      </c>
      <c r="E125" s="115">
        <f>J125+N125+R125+V125+Z125+AD125+AH125+AL125+AP125+AX125+AT125</f>
        <v>25</v>
      </c>
      <c r="F125" s="119">
        <f>COUNTA(H125,L125,P125,T125,X125,AB125,AF125,AJ125,AN125,AV125,AR125)</f>
        <v>1</v>
      </c>
      <c r="G125" s="292"/>
      <c r="H125" s="123"/>
      <c r="I125" s="139"/>
      <c r="J125" s="124"/>
      <c r="K125" s="153"/>
      <c r="L125" s="123"/>
      <c r="M125" s="139"/>
      <c r="N125" s="154"/>
      <c r="O125" s="122"/>
      <c r="P125" s="123"/>
      <c r="Q125" s="139"/>
      <c r="R125" s="124"/>
      <c r="S125" s="122"/>
      <c r="T125" s="123"/>
      <c r="U125" s="139"/>
      <c r="V125" s="124"/>
      <c r="W125" s="137"/>
      <c r="X125" s="123"/>
      <c r="Y125" s="139"/>
      <c r="Z125" s="124"/>
      <c r="AA125" s="137"/>
      <c r="AB125" s="123"/>
      <c r="AC125" s="139"/>
      <c r="AD125" s="124"/>
      <c r="AE125" s="137"/>
      <c r="AF125" s="123"/>
      <c r="AG125" s="139"/>
      <c r="AH125" s="124"/>
      <c r="AI125" s="155"/>
      <c r="AJ125" s="123"/>
      <c r="AK125" s="139"/>
      <c r="AL125" s="124"/>
      <c r="AM125" s="155">
        <f>VLOOKUP(C125,'9'!$B$2:$H$1187,3,FALSE)</f>
        <v>0.11846064814814815</v>
      </c>
      <c r="AN125" s="123">
        <f>VLOOKUP(C125,'9'!$B$2:$H$1187,4,FALSE)</f>
        <v>34</v>
      </c>
      <c r="AO125" s="139">
        <f>VLOOKUP(AN125,Баллы!$A$2:$B$101,2)+AP125/2</f>
        <v>69.5</v>
      </c>
      <c r="AP125" s="124">
        <f>VLOOKUP(C125,'9'!$B$2:$H$1187,6,FALSE)</f>
        <v>25</v>
      </c>
      <c r="AQ125" s="122"/>
      <c r="AR125" s="123"/>
      <c r="AS125" s="139"/>
      <c r="AT125" s="124"/>
      <c r="AU125" s="122"/>
      <c r="AV125" s="123"/>
      <c r="AW125" s="139"/>
      <c r="AX125" s="124"/>
    </row>
    <row r="126" spans="1:50" ht="14.4" customHeight="1">
      <c r="A126" s="73">
        <f>IF(D126=0," ",RANK(D126,$D$3:$D$365,0))</f>
        <v>123</v>
      </c>
      <c r="B126" s="246">
        <v>124</v>
      </c>
      <c r="C126" s="107" t="s">
        <v>2204</v>
      </c>
      <c r="D126" s="114">
        <f>I126+M126+Q126+U126+Y126+AC126+AG126+AK126+AO126+AW126+AS126</f>
        <v>69.5</v>
      </c>
      <c r="E126" s="115">
        <f>J126+N126+R126+V126+Z126+AD126+AH126+AL126+AP126+AX126+AT126</f>
        <v>5</v>
      </c>
      <c r="F126" s="119">
        <f>COUNTA(H126,L126,P126,T126,X126,AB126,AF126,AJ126,AN126,AV126,AR126)</f>
        <v>1</v>
      </c>
      <c r="G126" s="122"/>
      <c r="H126" s="123"/>
      <c r="I126" s="139"/>
      <c r="J126" s="124"/>
      <c r="K126" s="153"/>
      <c r="L126" s="123"/>
      <c r="M126" s="139"/>
      <c r="N126" s="154"/>
      <c r="O126" s="122"/>
      <c r="P126" s="123"/>
      <c r="Q126" s="139"/>
      <c r="R126" s="124"/>
      <c r="S126" s="122">
        <f>VLOOKUP(C126,'4'!$B$2:$I$1053,3,FALSE)</f>
        <v>1.7060185185185185E-2</v>
      </c>
      <c r="T126" s="123">
        <f>VLOOKUP(C126,'4'!$B$2:$I$1053,4,FALSE)</f>
        <v>24</v>
      </c>
      <c r="U126" s="139">
        <f>VLOOKUP(T126,Баллы!$A$2:$B$101,2)+V126/2</f>
        <v>69.5</v>
      </c>
      <c r="V126" s="124">
        <f>VLOOKUP(C126,'4'!$B$2:$I$1053,6,FALSE)</f>
        <v>5</v>
      </c>
      <c r="W126" s="137"/>
      <c r="X126" s="123"/>
      <c r="Y126" s="139"/>
      <c r="Z126" s="124"/>
      <c r="AA126" s="137"/>
      <c r="AB126" s="123"/>
      <c r="AC126" s="139"/>
      <c r="AD126" s="124"/>
      <c r="AE126" s="137"/>
      <c r="AF126" s="123"/>
      <c r="AG126" s="139"/>
      <c r="AH126" s="124"/>
      <c r="AI126" s="155"/>
      <c r="AJ126" s="123"/>
      <c r="AK126" s="139"/>
      <c r="AL126" s="124"/>
      <c r="AM126" s="155"/>
      <c r="AN126" s="123"/>
      <c r="AO126" s="139"/>
      <c r="AP126" s="124"/>
      <c r="AQ126" s="122"/>
      <c r="AR126" s="123"/>
      <c r="AS126" s="139"/>
      <c r="AT126" s="124"/>
      <c r="AU126" s="122"/>
      <c r="AV126" s="123"/>
      <c r="AW126" s="139"/>
      <c r="AX126" s="124"/>
    </row>
    <row r="127" spans="1:50" ht="14.4" customHeight="1">
      <c r="A127" s="73">
        <f>IF(D127=0," ",RANK(D127,$D$3:$D$365,0))</f>
        <v>125</v>
      </c>
      <c r="B127" s="246">
        <v>125</v>
      </c>
      <c r="C127" s="108" t="s">
        <v>161</v>
      </c>
      <c r="D127" s="114">
        <f>I127+M127+Q127+U127+Y127+AC127+AG127+AK127+AO127+AW127+AS127</f>
        <v>68.5</v>
      </c>
      <c r="E127" s="115">
        <f>J127+N127+R127+V127+Z127+AD127+AH127+AL127+AP127+AX127+AT127</f>
        <v>25</v>
      </c>
      <c r="F127" s="119">
        <f>COUNTA(H127,L127,P127,T127,X127,AB127,AF127,AJ127,AN127,AV127,AR127)</f>
        <v>1</v>
      </c>
      <c r="G127" s="122"/>
      <c r="H127" s="123"/>
      <c r="I127" s="139"/>
      <c r="J127" s="124"/>
      <c r="K127" s="153"/>
      <c r="L127" s="123"/>
      <c r="M127" s="139"/>
      <c r="N127" s="154"/>
      <c r="O127" s="122"/>
      <c r="P127" s="123"/>
      <c r="Q127" s="139"/>
      <c r="R127" s="124"/>
      <c r="S127" s="122"/>
      <c r="T127" s="123"/>
      <c r="U127" s="139"/>
      <c r="V127" s="124"/>
      <c r="W127" s="137">
        <f>VLOOKUP(C127,'5'!$B$50:$H$423,3,FALSE)</f>
        <v>0.17203703703703702</v>
      </c>
      <c r="X127" s="123">
        <f>VLOOKUP(C127,'5'!$B$50:$H$423,4,FALSE)</f>
        <v>35</v>
      </c>
      <c r="Y127" s="139">
        <f>VLOOKUP(X127,Баллы!$A$2:$B$101,2)+Z127/2</f>
        <v>68.5</v>
      </c>
      <c r="Z127" s="124">
        <f>VLOOKUP(C127,'5'!$B$50:$H$423,6,FALSE)</f>
        <v>25</v>
      </c>
      <c r="AA127" s="137"/>
      <c r="AB127" s="123"/>
      <c r="AC127" s="139"/>
      <c r="AD127" s="124"/>
      <c r="AE127" s="137"/>
      <c r="AF127" s="123"/>
      <c r="AG127" s="139"/>
      <c r="AH127" s="124"/>
      <c r="AI127" s="155"/>
      <c r="AJ127" s="123"/>
      <c r="AK127" s="139"/>
      <c r="AL127" s="124"/>
      <c r="AM127" s="155"/>
      <c r="AN127" s="123"/>
      <c r="AO127" s="139"/>
      <c r="AP127" s="124"/>
      <c r="AQ127" s="122"/>
      <c r="AR127" s="123"/>
      <c r="AS127" s="139"/>
      <c r="AT127" s="124"/>
      <c r="AU127" s="122"/>
      <c r="AV127" s="123"/>
      <c r="AW127" s="139"/>
      <c r="AX127" s="124"/>
    </row>
    <row r="128" spans="1:50" ht="14.4" customHeight="1">
      <c r="A128" s="73">
        <f>IF(D128=0," ",RANK(D128,$D$3:$D$365,0))</f>
        <v>125</v>
      </c>
      <c r="B128" s="246">
        <v>126</v>
      </c>
      <c r="C128" s="104" t="s">
        <v>2708</v>
      </c>
      <c r="D128" s="114">
        <f>I128+M128+Q128+U128+Y128+AC128+AG128+AK128+AO128+AW128+AS128</f>
        <v>68.5</v>
      </c>
      <c r="E128" s="115">
        <f>J128+N128+R128+V128+Z128+AD128+AH128+AL128+AP128+AX128+AT128</f>
        <v>5</v>
      </c>
      <c r="F128" s="119">
        <f>COUNTA(H128,L128,P128,T128,X128,AB128,AF128,AJ128,AN128,AV128,AR128)</f>
        <v>1</v>
      </c>
      <c r="G128" s="122"/>
      <c r="H128" s="123"/>
      <c r="I128" s="139"/>
      <c r="J128" s="124"/>
      <c r="K128" s="153"/>
      <c r="L128" s="123"/>
      <c r="M128" s="139"/>
      <c r="N128" s="154"/>
      <c r="O128" s="122"/>
      <c r="P128" s="123"/>
      <c r="Q128" s="139"/>
      <c r="R128" s="124"/>
      <c r="S128" s="122"/>
      <c r="T128" s="123"/>
      <c r="U128" s="139"/>
      <c r="V128" s="124"/>
      <c r="W128" s="137"/>
      <c r="X128" s="123"/>
      <c r="Y128" s="139"/>
      <c r="Z128" s="124"/>
      <c r="AA128" s="137"/>
      <c r="AB128" s="123"/>
      <c r="AC128" s="139"/>
      <c r="AD128" s="124"/>
      <c r="AE128" s="137"/>
      <c r="AF128" s="123"/>
      <c r="AG128" s="139"/>
      <c r="AH128" s="124"/>
      <c r="AI128" s="155">
        <f>VLOOKUP(C128,'8'!$B$6:$H$193,3,FALSE)</f>
        <v>2.7152777777777779E-2</v>
      </c>
      <c r="AJ128" s="123">
        <f>VLOOKUP(C128,'8'!$B$6:$H$193,4,FALSE)</f>
        <v>25</v>
      </c>
      <c r="AK128" s="139">
        <f>VLOOKUP(AJ128,Баллы!$A$2:$B$101,2)+AL128/2</f>
        <v>68.5</v>
      </c>
      <c r="AL128" s="124">
        <f>VLOOKUP(C128,'8'!$B$6:$H$193,6,FALSE)</f>
        <v>5</v>
      </c>
      <c r="AM128" s="155"/>
      <c r="AN128" s="123"/>
      <c r="AO128" s="139"/>
      <c r="AP128" s="124"/>
      <c r="AQ128" s="122"/>
      <c r="AR128" s="123"/>
      <c r="AS128" s="139"/>
      <c r="AT128" s="124"/>
      <c r="AU128" s="122"/>
      <c r="AV128" s="123"/>
      <c r="AW128" s="139"/>
      <c r="AX128" s="124"/>
    </row>
    <row r="129" spans="1:50" ht="14.4" customHeight="1">
      <c r="A129" s="73">
        <f>IF(D129=0," ",RANK(D129,$D$3:$D$365,0))</f>
        <v>125</v>
      </c>
      <c r="B129" s="246">
        <v>126</v>
      </c>
      <c r="C129" s="283" t="s">
        <v>5051</v>
      </c>
      <c r="D129" s="114">
        <f>I129+M129+Q129+U129+Y129+AC129+AG129+AK129+AO129+AW129+AS129</f>
        <v>68.5</v>
      </c>
      <c r="E129" s="115">
        <f>J129+N129+R129+V129+Z129+AD129+AH129+AL129+AP129+AX129+AT129</f>
        <v>5</v>
      </c>
      <c r="F129" s="119">
        <f>COUNTA(H129,L129,P129,T129,X129,AB129,AF129,AJ129,AN129,AV129,AR129)</f>
        <v>1</v>
      </c>
      <c r="G129" s="122"/>
      <c r="H129" s="123"/>
      <c r="I129" s="139"/>
      <c r="J129" s="124"/>
      <c r="K129" s="153"/>
      <c r="L129" s="123"/>
      <c r="M129" s="139"/>
      <c r="N129" s="154"/>
      <c r="O129" s="122"/>
      <c r="P129" s="123"/>
      <c r="Q129" s="139"/>
      <c r="R129" s="124"/>
      <c r="S129" s="122"/>
      <c r="T129" s="123"/>
      <c r="U129" s="139"/>
      <c r="V129" s="124"/>
      <c r="W129" s="137"/>
      <c r="X129" s="123"/>
      <c r="Y129" s="139"/>
      <c r="Z129" s="124"/>
      <c r="AA129" s="137"/>
      <c r="AB129" s="123"/>
      <c r="AC129" s="139"/>
      <c r="AD129" s="124"/>
      <c r="AE129" s="137"/>
      <c r="AF129" s="123"/>
      <c r="AG129" s="139"/>
      <c r="AH129" s="124"/>
      <c r="AI129" s="155"/>
      <c r="AJ129" s="123"/>
      <c r="AK129" s="139"/>
      <c r="AL129" s="124"/>
      <c r="AM129" s="155">
        <f>VLOOKUP(C129,'9'!$B$2:$H$1187,3,FALSE)</f>
        <v>2.0532407407407409E-2</v>
      </c>
      <c r="AN129" s="123">
        <f>VLOOKUP(C129,'9'!$B$2:$H$1187,4,FALSE)</f>
        <v>25</v>
      </c>
      <c r="AO129" s="139">
        <f>VLOOKUP(AN129,Баллы!$A$2:$B$101,2)+AP129/2</f>
        <v>68.5</v>
      </c>
      <c r="AP129" s="124">
        <f>VLOOKUP(C129,'9'!$B$2:$H$1187,6,FALSE)</f>
        <v>5</v>
      </c>
      <c r="AQ129" s="122"/>
      <c r="AR129" s="123"/>
      <c r="AS129" s="139"/>
      <c r="AT129" s="124"/>
      <c r="AU129" s="122"/>
      <c r="AV129" s="123"/>
      <c r="AW129" s="139"/>
      <c r="AX129" s="124"/>
    </row>
    <row r="130" spans="1:50" ht="14.4" customHeight="1">
      <c r="A130" s="73">
        <f>IF(D130=0," ",RANK(D130,$D$3:$D$365,0))</f>
        <v>128</v>
      </c>
      <c r="B130" s="246">
        <v>128</v>
      </c>
      <c r="C130" s="107" t="s">
        <v>1883</v>
      </c>
      <c r="D130" s="114">
        <f>I130+M130+Q130+U130+Y130+AC130+AG130+AK130+AO130+AW130+AS130</f>
        <v>68</v>
      </c>
      <c r="E130" s="115">
        <f>J130+N130+R130+V130+Z130+AD130+AH130+AL130+AP130+AX130+AT130</f>
        <v>10</v>
      </c>
      <c r="F130" s="119">
        <f>COUNTA(H130,L130,P130,T130,X130,AB130,AF130,AJ130,AN130,AV130,AR130)</f>
        <v>1</v>
      </c>
      <c r="G130" s="122"/>
      <c r="H130" s="123"/>
      <c r="I130" s="139"/>
      <c r="J130" s="124"/>
      <c r="K130" s="153"/>
      <c r="L130" s="123"/>
      <c r="M130" s="139"/>
      <c r="N130" s="154"/>
      <c r="O130" s="122"/>
      <c r="P130" s="123"/>
      <c r="Q130" s="139"/>
      <c r="R130" s="124"/>
      <c r="S130" s="122">
        <f>VLOOKUP(C130,'4'!$B$2:$I$1053,3,FALSE)</f>
        <v>3.9814814814814817E-2</v>
      </c>
      <c r="T130" s="123">
        <f>VLOOKUP(C130,'4'!$B$2:$I$1053,4,FALSE)</f>
        <v>28</v>
      </c>
      <c r="U130" s="139">
        <f>VLOOKUP(T130,Баллы!$A$2:$B$101,2)+V130/2</f>
        <v>68</v>
      </c>
      <c r="V130" s="124">
        <f>VLOOKUP(C130,'4'!$B$2:$I$1053,6,FALSE)</f>
        <v>10</v>
      </c>
      <c r="W130" s="137"/>
      <c r="X130" s="123"/>
      <c r="Y130" s="139"/>
      <c r="Z130" s="124"/>
      <c r="AA130" s="137"/>
      <c r="AB130" s="123"/>
      <c r="AC130" s="139"/>
      <c r="AD130" s="124"/>
      <c r="AE130" s="137"/>
      <c r="AF130" s="123"/>
      <c r="AG130" s="139"/>
      <c r="AH130" s="124"/>
      <c r="AI130" s="155"/>
      <c r="AJ130" s="123"/>
      <c r="AK130" s="139"/>
      <c r="AL130" s="124"/>
      <c r="AM130" s="155"/>
      <c r="AN130" s="123"/>
      <c r="AO130" s="139"/>
      <c r="AP130" s="124"/>
      <c r="AQ130" s="122"/>
      <c r="AR130" s="123"/>
      <c r="AS130" s="139"/>
      <c r="AT130" s="124"/>
      <c r="AU130" s="122"/>
      <c r="AV130" s="123"/>
      <c r="AW130" s="139"/>
      <c r="AX130" s="124"/>
    </row>
    <row r="131" spans="1:50" ht="14.4" customHeight="1">
      <c r="A131" s="73">
        <f>IF(D131=0," ",RANK(D131,$D$3:$D$365,0))</f>
        <v>129</v>
      </c>
      <c r="B131" s="246">
        <v>129</v>
      </c>
      <c r="C131" s="108" t="s">
        <v>1158</v>
      </c>
      <c r="D131" s="114">
        <f>I131+M131+Q131+U131+Y131+AC131+AG131+AK131+AO131+AW131+AS131</f>
        <v>67</v>
      </c>
      <c r="E131" s="115">
        <f>J131+N131+R131+V131+Z131+AD131+AH131+AL131+AP131+AX131+AT131</f>
        <v>10</v>
      </c>
      <c r="F131" s="119">
        <f>COUNTA(H131,L131,P131,T131,X131,AB131,AF131,AJ131,AN131,AV131,AR131)</f>
        <v>1</v>
      </c>
      <c r="G131" s="122"/>
      <c r="H131" s="123"/>
      <c r="I131" s="139"/>
      <c r="J131" s="124"/>
      <c r="K131" s="153"/>
      <c r="L131" s="123"/>
      <c r="M131" s="139"/>
      <c r="N131" s="154"/>
      <c r="O131" s="122"/>
      <c r="P131" s="123"/>
      <c r="Q131" s="139"/>
      <c r="R131" s="124"/>
      <c r="S131" s="122"/>
      <c r="T131" s="123"/>
      <c r="U131" s="139"/>
      <c r="V131" s="124"/>
      <c r="W131" s="137">
        <f>VLOOKUP(C131,'5'!$B$50:$H$423,3,FALSE)</f>
        <v>4.4641203703703704E-2</v>
      </c>
      <c r="X131" s="123">
        <f>VLOOKUP(C131,'5'!$B$50:$H$423,4,FALSE)</f>
        <v>29</v>
      </c>
      <c r="Y131" s="139">
        <f>VLOOKUP(X131,Баллы!$A$2:$B$101,2)+Z131/2</f>
        <v>67</v>
      </c>
      <c r="Z131" s="124">
        <f>VLOOKUP(C131,'5'!$B$50:$H$423,6,FALSE)</f>
        <v>10</v>
      </c>
      <c r="AA131" s="137"/>
      <c r="AB131" s="123"/>
      <c r="AC131" s="139"/>
      <c r="AD131" s="124"/>
      <c r="AE131" s="137"/>
      <c r="AF131" s="123"/>
      <c r="AG131" s="139"/>
      <c r="AH131" s="124"/>
      <c r="AI131" s="155"/>
      <c r="AJ131" s="123"/>
      <c r="AK131" s="139"/>
      <c r="AL131" s="124"/>
      <c r="AM131" s="155"/>
      <c r="AN131" s="123"/>
      <c r="AO131" s="139"/>
      <c r="AP131" s="124"/>
      <c r="AQ131" s="122"/>
      <c r="AR131" s="123"/>
      <c r="AS131" s="139"/>
      <c r="AT131" s="124"/>
      <c r="AU131" s="122"/>
      <c r="AV131" s="123"/>
      <c r="AW131" s="139"/>
      <c r="AX131" s="124"/>
    </row>
    <row r="132" spans="1:50" ht="14.4" customHeight="1">
      <c r="A132" s="73">
        <f>IF(D132=0," ",RANK(D132,$D$3:$D$365,0))</f>
        <v>129</v>
      </c>
      <c r="B132" s="246">
        <v>129</v>
      </c>
      <c r="C132" s="283" t="s">
        <v>4569</v>
      </c>
      <c r="D132" s="114">
        <f>I132+M132+Q132+U132+Y132+AC132+AG132+AK132+AO132+AW132+AS132</f>
        <v>67</v>
      </c>
      <c r="E132" s="115">
        <f>J132+N132+R132+V132+Z132+AD132+AH132+AL132+AP132+AX132+AT132</f>
        <v>10</v>
      </c>
      <c r="F132" s="119">
        <f>COUNTA(H132,L132,P132,T132,X132,AB132,AF132,AJ132,AN132,AV132,AR132)</f>
        <v>1</v>
      </c>
      <c r="G132" s="292"/>
      <c r="H132" s="123"/>
      <c r="I132" s="139"/>
      <c r="J132" s="124"/>
      <c r="K132" s="153"/>
      <c r="L132" s="123"/>
      <c r="M132" s="139"/>
      <c r="N132" s="154"/>
      <c r="O132" s="122"/>
      <c r="P132" s="123"/>
      <c r="Q132" s="139"/>
      <c r="R132" s="124"/>
      <c r="S132" s="122"/>
      <c r="T132" s="123"/>
      <c r="U132" s="139"/>
      <c r="V132" s="124"/>
      <c r="W132" s="137"/>
      <c r="X132" s="123"/>
      <c r="Y132" s="139"/>
      <c r="Z132" s="124"/>
      <c r="AA132" s="137"/>
      <c r="AB132" s="123"/>
      <c r="AC132" s="139"/>
      <c r="AD132" s="124"/>
      <c r="AE132" s="137"/>
      <c r="AF132" s="123"/>
      <c r="AG132" s="139"/>
      <c r="AH132" s="124"/>
      <c r="AI132" s="155"/>
      <c r="AJ132" s="123"/>
      <c r="AK132" s="139"/>
      <c r="AL132" s="124"/>
      <c r="AM132" s="155">
        <f>VLOOKUP(C132,'9'!$B$2:$H$1187,3,FALSE)</f>
        <v>4.0370370370370369E-2</v>
      </c>
      <c r="AN132" s="123">
        <f>VLOOKUP(C132,'9'!$B$2:$H$1187,4,FALSE)</f>
        <v>29</v>
      </c>
      <c r="AO132" s="139">
        <f>VLOOKUP(AN132,Баллы!$A$2:$B$101,2)+AP132/2</f>
        <v>67</v>
      </c>
      <c r="AP132" s="124">
        <f>VLOOKUP(C132,'9'!$B$2:$H$1187,6,FALSE)</f>
        <v>10</v>
      </c>
      <c r="AQ132" s="122"/>
      <c r="AR132" s="123"/>
      <c r="AS132" s="139"/>
      <c r="AT132" s="124"/>
      <c r="AU132" s="122"/>
      <c r="AV132" s="123"/>
      <c r="AW132" s="139"/>
      <c r="AX132" s="124"/>
    </row>
    <row r="133" spans="1:50" ht="14.4" customHeight="1">
      <c r="A133" s="73">
        <f>IF(D133=0," ",RANK(D133,$D$3:$D$365,0))</f>
        <v>131</v>
      </c>
      <c r="B133" s="246">
        <v>131</v>
      </c>
      <c r="C133" s="180" t="s">
        <v>500</v>
      </c>
      <c r="D133" s="114">
        <f>I133+M133+Q133+U133+Y133+AC133+AG133+AK133+AO133+AW133+AS133</f>
        <v>65.5</v>
      </c>
      <c r="E133" s="115">
        <f>J133+N133+R133+V133+Z133+AD133+AH133+AL133+AP133+AX133+AT133</f>
        <v>15</v>
      </c>
      <c r="F133" s="119">
        <f>COUNTA(H133,L133,P133,T133,X133,AB133,AF133,AJ133,AN133,AV133,AR133)</f>
        <v>1</v>
      </c>
      <c r="G133" s="122"/>
      <c r="H133" s="123"/>
      <c r="I133" s="139"/>
      <c r="J133" s="124"/>
      <c r="K133" s="153">
        <f>VLOOKUP(C133,'2'!$B$101:$H$575,3,FALSE)</f>
        <v>6.324074074074075E-2</v>
      </c>
      <c r="L133" s="123">
        <f>VLOOKUP(C133,'2'!$B$101:$H$575,4,FALSE)</f>
        <v>33</v>
      </c>
      <c r="M133" s="139">
        <f>VLOOKUP(L133,Баллы!$A$2:$B$101,2)+N133/2</f>
        <v>65.5</v>
      </c>
      <c r="N133" s="154">
        <f>VLOOKUP(C133,'2'!$B$101:$H$575,6,FALSE)</f>
        <v>15</v>
      </c>
      <c r="O133" s="122"/>
      <c r="P133" s="123"/>
      <c r="Q133" s="139"/>
      <c r="R133" s="124"/>
      <c r="S133" s="122"/>
      <c r="T133" s="123"/>
      <c r="U133" s="139"/>
      <c r="V133" s="124"/>
      <c r="W133" s="137"/>
      <c r="X133" s="123"/>
      <c r="Y133" s="139"/>
      <c r="Z133" s="124"/>
      <c r="AA133" s="137"/>
      <c r="AB133" s="123"/>
      <c r="AC133" s="139"/>
      <c r="AD133" s="124"/>
      <c r="AE133" s="137"/>
      <c r="AF133" s="123"/>
      <c r="AG133" s="139"/>
      <c r="AH133" s="124"/>
      <c r="AI133" s="155"/>
      <c r="AJ133" s="123"/>
      <c r="AK133" s="139"/>
      <c r="AL133" s="124"/>
      <c r="AM133" s="155"/>
      <c r="AN133" s="123"/>
      <c r="AO133" s="139"/>
      <c r="AP133" s="124"/>
      <c r="AQ133" s="122"/>
      <c r="AR133" s="123"/>
      <c r="AS133" s="139"/>
      <c r="AT133" s="124"/>
      <c r="AU133" s="122"/>
      <c r="AV133" s="123"/>
      <c r="AW133" s="139"/>
      <c r="AX133" s="124"/>
    </row>
    <row r="134" spans="1:50" ht="14.4" customHeight="1">
      <c r="A134" s="73">
        <f>IF(D134=0," ",RANK(D134,$D$3:$D$365,0))</f>
        <v>132</v>
      </c>
      <c r="B134" s="246">
        <v>132</v>
      </c>
      <c r="C134" s="104" t="s">
        <v>6132</v>
      </c>
      <c r="D134" s="114">
        <f>I134+M134+Q134+U134+Y134+AC134+AG134+AK134+AO134+AW134+AS134</f>
        <v>65</v>
      </c>
      <c r="E134" s="115">
        <f>J134+N134+R134+V134+Z134+AD134+AH134+AL134+AP134+AX134+AT134</f>
        <v>10</v>
      </c>
      <c r="F134" s="119">
        <f>COUNTA(H134,L134,P134,T134,X134,AB134,AF134,AJ134,AN134,AV134,AR134)</f>
        <v>1</v>
      </c>
      <c r="G134" s="122"/>
      <c r="H134" s="123"/>
      <c r="I134" s="139"/>
      <c r="J134" s="124"/>
      <c r="K134" s="153"/>
      <c r="L134" s="123"/>
      <c r="M134" s="139"/>
      <c r="N134" s="154"/>
      <c r="O134" s="122"/>
      <c r="P134" s="123"/>
      <c r="Q134" s="139"/>
      <c r="R134" s="124"/>
      <c r="S134" s="122"/>
      <c r="T134" s="123"/>
      <c r="U134" s="139"/>
      <c r="V134" s="124"/>
      <c r="W134" s="137"/>
      <c r="X134" s="123"/>
      <c r="Y134" s="139"/>
      <c r="Z134" s="124"/>
      <c r="AA134" s="137"/>
      <c r="AB134" s="123"/>
      <c r="AC134" s="139"/>
      <c r="AD134" s="124"/>
      <c r="AE134" s="137"/>
      <c r="AF134" s="123"/>
      <c r="AG134" s="139"/>
      <c r="AH134" s="124"/>
      <c r="AI134" s="155"/>
      <c r="AJ134" s="123"/>
      <c r="AK134" s="139"/>
      <c r="AL134" s="124"/>
      <c r="AM134" s="155"/>
      <c r="AN134" s="123"/>
      <c r="AO134" s="139"/>
      <c r="AP134" s="124"/>
      <c r="AQ134" s="122">
        <f>VLOOKUP(C134,'10'!$B$8:$H$232,3,FALSE)</f>
        <v>5.0358796296296297E-2</v>
      </c>
      <c r="AR134" s="123">
        <f>VLOOKUP(C134,'10'!$B$8:$H$232,4,FALSE)</f>
        <v>31</v>
      </c>
      <c r="AS134" s="139">
        <f>VLOOKUP(AR134,Баллы!$A$2:$B$101,2)+AT134/2</f>
        <v>65</v>
      </c>
      <c r="AT134" s="124">
        <f>VLOOKUP(C134,'10'!$B$8:$H$232,6,FALSE)</f>
        <v>10</v>
      </c>
      <c r="AU134" s="122"/>
      <c r="AV134" s="123"/>
      <c r="AW134" s="139"/>
      <c r="AX134" s="124"/>
    </row>
    <row r="135" spans="1:50" ht="14.4" customHeight="1">
      <c r="A135" s="73">
        <f>IF(D135=0," ",RANK(D135,$D$3:$D$365,0))</f>
        <v>133</v>
      </c>
      <c r="B135" s="246">
        <v>133</v>
      </c>
      <c r="C135" s="104" t="s">
        <v>6141</v>
      </c>
      <c r="D135" s="114">
        <f>I135+M135+Q135+U135+Y135+AC135+AG135+AK135+AO135+AW135+AS135</f>
        <v>64.5</v>
      </c>
      <c r="E135" s="115">
        <f>J135+N135+R135+V135+Z135+AD135+AH135+AL135+AP135+AX135+AT135</f>
        <v>15</v>
      </c>
      <c r="F135" s="119">
        <f>COUNTA(H135,L135,P135,T135,X135,AB135,AF135,AJ135,AN135,AV135,AR135)</f>
        <v>1</v>
      </c>
      <c r="G135" s="122"/>
      <c r="H135" s="123"/>
      <c r="I135" s="139"/>
      <c r="J135" s="124"/>
      <c r="K135" s="153"/>
      <c r="L135" s="123"/>
      <c r="M135" s="139"/>
      <c r="N135" s="154"/>
      <c r="O135" s="122"/>
      <c r="P135" s="123"/>
      <c r="Q135" s="139"/>
      <c r="R135" s="124"/>
      <c r="S135" s="122"/>
      <c r="T135" s="123"/>
      <c r="U135" s="139"/>
      <c r="V135" s="124"/>
      <c r="W135" s="137"/>
      <c r="X135" s="123"/>
      <c r="Y135" s="139"/>
      <c r="Z135" s="124"/>
      <c r="AA135" s="137"/>
      <c r="AB135" s="123"/>
      <c r="AC135" s="139"/>
      <c r="AD135" s="124"/>
      <c r="AE135" s="137"/>
      <c r="AF135" s="123"/>
      <c r="AG135" s="139"/>
      <c r="AH135" s="124"/>
      <c r="AI135" s="155"/>
      <c r="AJ135" s="123"/>
      <c r="AK135" s="139"/>
      <c r="AL135" s="124"/>
      <c r="AM135" s="155"/>
      <c r="AN135" s="123"/>
      <c r="AO135" s="139"/>
      <c r="AP135" s="124"/>
      <c r="AQ135" s="122"/>
      <c r="AR135" s="123"/>
      <c r="AS135" s="139"/>
      <c r="AT135" s="124"/>
      <c r="AU135" s="122">
        <f>VLOOKUP(C135,'11'!$B$9:$H$521,3,FALSE)</f>
        <v>7.1006944444444442E-2</v>
      </c>
      <c r="AV135" s="123">
        <f>VLOOKUP(C135,'11'!$B$9:$H$521,4,FALSE)</f>
        <v>34</v>
      </c>
      <c r="AW135" s="139">
        <f>VLOOKUP(AV135,Баллы!$A$2:$B$101,2)+AX135/2</f>
        <v>64.5</v>
      </c>
      <c r="AX135" s="124">
        <f>VLOOKUP(C135,'11'!$B$9:$H$521,6,FALSE)</f>
        <v>15</v>
      </c>
    </row>
    <row r="136" spans="1:50" ht="14.4" customHeight="1">
      <c r="A136" s="73">
        <f>IF(D136=0," ",RANK(D136,$D$3:$D$365,0))</f>
        <v>134</v>
      </c>
      <c r="B136" s="246">
        <v>134</v>
      </c>
      <c r="C136" s="261" t="s">
        <v>2690</v>
      </c>
      <c r="D136" s="114">
        <f>I136+M136+Q136+U136+Y136+AC136+AG136+AK136+AO136+AW136+AS136</f>
        <v>64</v>
      </c>
      <c r="E136" s="115">
        <f>J136+N136+R136+V136+Z136+AD136+AH136+AL136+AP136+AX136+AT136</f>
        <v>10</v>
      </c>
      <c r="F136" s="119">
        <f>COUNTA(H136,L136,P136,T136,X136,AB136,AF136,AJ136,AN136,AV136,AR136)</f>
        <v>1</v>
      </c>
      <c r="G136" s="122">
        <f>VLOOKUP(C136,'1'!$B$46:$H$384,3,FALSE)</f>
        <v>4.5081018518518513E-2</v>
      </c>
      <c r="H136" s="123">
        <f>VLOOKUP(C136,'1'!$B$46:$H$384,4,FALSE)</f>
        <v>32</v>
      </c>
      <c r="I136" s="139">
        <f>VLOOKUP(H136,Баллы!$A$2:$B$101,2)+J136/2</f>
        <v>64</v>
      </c>
      <c r="J136" s="124">
        <f>VLOOKUP(C136,'1'!$B$46:$H$384,6,FALSE)</f>
        <v>10</v>
      </c>
      <c r="K136" s="153"/>
      <c r="L136" s="123"/>
      <c r="M136" s="139"/>
      <c r="N136" s="154"/>
      <c r="O136" s="122"/>
      <c r="P136" s="123"/>
      <c r="Q136" s="139"/>
      <c r="R136" s="124"/>
      <c r="S136" s="122"/>
      <c r="T136" s="123"/>
      <c r="U136" s="139"/>
      <c r="V136" s="124"/>
      <c r="W136" s="137"/>
      <c r="X136" s="123"/>
      <c r="Y136" s="139"/>
      <c r="Z136" s="124"/>
      <c r="AA136" s="137"/>
      <c r="AB136" s="123"/>
      <c r="AC136" s="139"/>
      <c r="AD136" s="124"/>
      <c r="AE136" s="137"/>
      <c r="AF136" s="123"/>
      <c r="AG136" s="139"/>
      <c r="AH136" s="124"/>
      <c r="AI136" s="155"/>
      <c r="AJ136" s="123"/>
      <c r="AK136" s="139"/>
      <c r="AL136" s="124"/>
      <c r="AM136" s="155"/>
      <c r="AN136" s="123"/>
      <c r="AO136" s="139"/>
      <c r="AP136" s="124"/>
      <c r="AQ136" s="122"/>
      <c r="AR136" s="123"/>
      <c r="AS136" s="139"/>
      <c r="AT136" s="124"/>
      <c r="AU136" s="122"/>
      <c r="AV136" s="123"/>
      <c r="AW136" s="139"/>
      <c r="AX136" s="124"/>
    </row>
    <row r="137" spans="1:50" ht="14.4" customHeight="1">
      <c r="A137" s="73">
        <f>IF(D137=0," ",RANK(D137,$D$3:$D$365,0))</f>
        <v>135</v>
      </c>
      <c r="B137" s="246">
        <v>135</v>
      </c>
      <c r="C137" s="283" t="s">
        <v>4440</v>
      </c>
      <c r="D137" s="114">
        <f>I137+M137+Q137+U137+Y137+AC137+AG137+AK137+AO137+AW137+AS137</f>
        <v>63.5</v>
      </c>
      <c r="E137" s="115">
        <f>J137+N137+R137+V137+Z137+AD137+AH137+AL137+AP137+AX137+AT137</f>
        <v>25</v>
      </c>
      <c r="F137" s="119">
        <f>COUNTA(H137,L137,P137,T137,X137,AB137,AF137,AJ137,AN137,AV137,AR137)</f>
        <v>1</v>
      </c>
      <c r="G137" s="292"/>
      <c r="H137" s="123"/>
      <c r="I137" s="139"/>
      <c r="J137" s="124"/>
      <c r="K137" s="153"/>
      <c r="L137" s="123"/>
      <c r="M137" s="139"/>
      <c r="N137" s="154"/>
      <c r="O137" s="122"/>
      <c r="P137" s="123"/>
      <c r="Q137" s="139"/>
      <c r="R137" s="124"/>
      <c r="S137" s="122"/>
      <c r="T137" s="123"/>
      <c r="U137" s="139"/>
      <c r="V137" s="124"/>
      <c r="W137" s="137"/>
      <c r="X137" s="123"/>
      <c r="Y137" s="139"/>
      <c r="Z137" s="124"/>
      <c r="AA137" s="137"/>
      <c r="AB137" s="123"/>
      <c r="AC137" s="139"/>
      <c r="AD137" s="124"/>
      <c r="AE137" s="137"/>
      <c r="AF137" s="123"/>
      <c r="AG137" s="139"/>
      <c r="AH137" s="124"/>
      <c r="AI137" s="155"/>
      <c r="AJ137" s="123"/>
      <c r="AK137" s="139"/>
      <c r="AL137" s="124"/>
      <c r="AM137" s="155">
        <f>VLOOKUP(C137,'9'!$B$2:$H$1187,3,FALSE)</f>
        <v>0.12086805555555556</v>
      </c>
      <c r="AN137" s="123">
        <f>VLOOKUP(C137,'9'!$B$2:$H$1187,4,FALSE)</f>
        <v>40</v>
      </c>
      <c r="AO137" s="139">
        <f>VLOOKUP(AN137,Баллы!$A$2:$B$101,2)+AP137/2</f>
        <v>63.5</v>
      </c>
      <c r="AP137" s="124">
        <f>VLOOKUP(C137,'9'!$B$2:$H$1187,6,FALSE)</f>
        <v>25</v>
      </c>
      <c r="AQ137" s="122"/>
      <c r="AR137" s="123"/>
      <c r="AS137" s="139"/>
      <c r="AT137" s="124"/>
      <c r="AU137" s="122"/>
      <c r="AV137" s="123"/>
      <c r="AW137" s="139"/>
      <c r="AX137" s="124"/>
    </row>
    <row r="138" spans="1:50" ht="14.4" customHeight="1">
      <c r="A138" s="73">
        <f>IF(D138=0," ",RANK(D138,$D$3:$D$365,0))</f>
        <v>135</v>
      </c>
      <c r="B138" s="246">
        <v>136</v>
      </c>
      <c r="C138" s="104" t="s">
        <v>6142</v>
      </c>
      <c r="D138" s="114">
        <f>I138+M138+Q138+U138+Y138+AC138+AG138+AK138+AO138+AW138+AS138</f>
        <v>63.5</v>
      </c>
      <c r="E138" s="115">
        <f>J138+N138+R138+V138+Z138+AD138+AH138+AL138+AP138+AX138+AT138</f>
        <v>15</v>
      </c>
      <c r="F138" s="119">
        <f>COUNTA(H138,L138,P138,T138,X138,AB138,AF138,AJ138,AN138,AV138,AR138)</f>
        <v>1</v>
      </c>
      <c r="G138" s="122"/>
      <c r="H138" s="123"/>
      <c r="I138" s="139"/>
      <c r="J138" s="124"/>
      <c r="K138" s="153"/>
      <c r="L138" s="123"/>
      <c r="M138" s="139"/>
      <c r="N138" s="154"/>
      <c r="O138" s="122"/>
      <c r="P138" s="123"/>
      <c r="Q138" s="139"/>
      <c r="R138" s="124"/>
      <c r="S138" s="122"/>
      <c r="T138" s="123"/>
      <c r="U138" s="139"/>
      <c r="V138" s="124"/>
      <c r="W138" s="137"/>
      <c r="X138" s="123"/>
      <c r="Y138" s="139"/>
      <c r="Z138" s="124"/>
      <c r="AA138" s="137"/>
      <c r="AB138" s="123"/>
      <c r="AC138" s="139"/>
      <c r="AD138" s="124"/>
      <c r="AE138" s="137"/>
      <c r="AF138" s="123"/>
      <c r="AG138" s="139"/>
      <c r="AH138" s="124"/>
      <c r="AI138" s="155"/>
      <c r="AJ138" s="123"/>
      <c r="AK138" s="139"/>
      <c r="AL138" s="124"/>
      <c r="AM138" s="155"/>
      <c r="AN138" s="123"/>
      <c r="AO138" s="139"/>
      <c r="AP138" s="124"/>
      <c r="AQ138" s="122"/>
      <c r="AR138" s="123"/>
      <c r="AS138" s="139"/>
      <c r="AT138" s="124"/>
      <c r="AU138" s="122">
        <f>VLOOKUP(C138,'11'!$B$9:$H$521,3,FALSE)</f>
        <v>7.1261574074074074E-2</v>
      </c>
      <c r="AV138" s="123">
        <f>VLOOKUP(C138,'11'!$B$9:$H$521,4,FALSE)</f>
        <v>35</v>
      </c>
      <c r="AW138" s="139">
        <f>VLOOKUP(AV138,Баллы!$A$2:$B$101,2)+AX138/2</f>
        <v>63.5</v>
      </c>
      <c r="AX138" s="124">
        <f>VLOOKUP(C138,'11'!$B$9:$H$521,6,FALSE)</f>
        <v>15</v>
      </c>
    </row>
    <row r="139" spans="1:50" ht="14.4" customHeight="1">
      <c r="A139" s="73">
        <f>IF(D139=0," ",RANK(D139,$D$3:$D$365,0))</f>
        <v>135</v>
      </c>
      <c r="B139" s="246">
        <v>137</v>
      </c>
      <c r="C139" s="180" t="s">
        <v>297</v>
      </c>
      <c r="D139" s="114">
        <f>I139+M139+Q139+U139+Y139+AC139+AG139+AK139+AO139+AW139+AS139</f>
        <v>63.5</v>
      </c>
      <c r="E139" s="115">
        <f>J139+N139+R139+V139+Z139+AD139+AH139+AL139+AP139+AX139+AT139</f>
        <v>13</v>
      </c>
      <c r="F139" s="119">
        <f>COUNTA(H139,L139,P139,T139,X139,AB139,AF139,AJ139,AN139,AV139,AR139)</f>
        <v>2</v>
      </c>
      <c r="G139" s="122"/>
      <c r="H139" s="123"/>
      <c r="I139" s="139"/>
      <c r="J139" s="124"/>
      <c r="K139" s="153">
        <f>VLOOKUP(C139,'2'!$B$101:$H$575,3,FALSE)</f>
        <v>2.6203703703703705E-2</v>
      </c>
      <c r="L139" s="123">
        <f>VLOOKUP(C139,'2'!$B$101:$H$575,4,FALSE)</f>
        <v>53</v>
      </c>
      <c r="M139" s="139">
        <f>VLOOKUP(L139,Баллы!$A$2:$B$101,2)+N139/2</f>
        <v>40.5</v>
      </c>
      <c r="N139" s="154">
        <f>VLOOKUP(C139,'2'!$B$101:$H$575,6,FALSE)</f>
        <v>5</v>
      </c>
      <c r="O139" s="122"/>
      <c r="P139" s="123"/>
      <c r="Q139" s="139"/>
      <c r="R139" s="124"/>
      <c r="S139" s="122"/>
      <c r="T139" s="123"/>
      <c r="U139" s="139"/>
      <c r="V139" s="124"/>
      <c r="W139" s="137"/>
      <c r="X139" s="123"/>
      <c r="Y139" s="139"/>
      <c r="Z139" s="124"/>
      <c r="AA139" s="137"/>
      <c r="AB139" s="123"/>
      <c r="AC139" s="139"/>
      <c r="AD139" s="124"/>
      <c r="AE139" s="137"/>
      <c r="AF139" s="123"/>
      <c r="AG139" s="139"/>
      <c r="AH139" s="124"/>
      <c r="AI139" s="155"/>
      <c r="AJ139" s="123"/>
      <c r="AK139" s="139"/>
      <c r="AL139" s="124"/>
      <c r="AM139" s="155"/>
      <c r="AN139" s="123"/>
      <c r="AO139" s="139"/>
      <c r="AP139" s="124"/>
      <c r="AQ139" s="122"/>
      <c r="AR139" s="123"/>
      <c r="AS139" s="139"/>
      <c r="AT139" s="124"/>
      <c r="AU139" s="122">
        <f>VLOOKUP(C139,'11'!$B$9:$H$521,3,FALSE)</f>
        <v>4.3391203703703703E-2</v>
      </c>
      <c r="AV139" s="123">
        <f>VLOOKUP(C139,'11'!$B$9:$H$521,4,FALSE)</f>
        <v>72</v>
      </c>
      <c r="AW139" s="139">
        <f>VLOOKUP(AV139,Баллы!$A$2:$B$101,2)+AX139/2</f>
        <v>23</v>
      </c>
      <c r="AX139" s="124">
        <f>VLOOKUP(C139,'11'!$B$9:$H$521,6,FALSE)</f>
        <v>8</v>
      </c>
    </row>
    <row r="140" spans="1:50" ht="14.4" customHeight="1">
      <c r="A140" s="73">
        <f>IF(D140=0," ",RANK(D140,$D$3:$D$365,0))</f>
        <v>135</v>
      </c>
      <c r="B140" s="246">
        <v>138</v>
      </c>
      <c r="C140" s="107" t="s">
        <v>1836</v>
      </c>
      <c r="D140" s="114">
        <f>I140+M140+Q140+U140+Y140+AC140+AG140+AK140+AO140+AW140+AS140</f>
        <v>63.5</v>
      </c>
      <c r="E140" s="115">
        <f>J140+N140+R140+V140+Z140+AD140+AH140+AL140+AP140+AX140+AT140</f>
        <v>5</v>
      </c>
      <c r="F140" s="119">
        <f>COUNTA(H140,L140,P140,T140,X140,AB140,AF140,AJ140,AN140,AV140,AR140)</f>
        <v>1</v>
      </c>
      <c r="G140" s="122"/>
      <c r="H140" s="123"/>
      <c r="I140" s="139"/>
      <c r="J140" s="124"/>
      <c r="K140" s="153"/>
      <c r="L140" s="123"/>
      <c r="M140" s="139"/>
      <c r="N140" s="154"/>
      <c r="O140" s="122"/>
      <c r="P140" s="123"/>
      <c r="Q140" s="139"/>
      <c r="R140" s="124"/>
      <c r="S140" s="122">
        <f>VLOOKUP(C140,'4'!$B$2:$I$1053,3,FALSE)</f>
        <v>1.758101851851852E-2</v>
      </c>
      <c r="T140" s="123">
        <f>VLOOKUP(C140,'4'!$B$2:$I$1053,4,FALSE)</f>
        <v>30</v>
      </c>
      <c r="U140" s="139">
        <f>VLOOKUP(T140,Баллы!$A$2:$B$101,2)+V140/2</f>
        <v>63.5</v>
      </c>
      <c r="V140" s="124">
        <f>VLOOKUP(C140,'4'!$B$2:$I$1053,6,FALSE)</f>
        <v>5</v>
      </c>
      <c r="W140" s="137"/>
      <c r="X140" s="123"/>
      <c r="Y140" s="139"/>
      <c r="Z140" s="124"/>
      <c r="AA140" s="137"/>
      <c r="AB140" s="123"/>
      <c r="AC140" s="139"/>
      <c r="AD140" s="124"/>
      <c r="AE140" s="137"/>
      <c r="AF140" s="123"/>
      <c r="AG140" s="139"/>
      <c r="AH140" s="124"/>
      <c r="AI140" s="155"/>
      <c r="AJ140" s="123"/>
      <c r="AK140" s="139"/>
      <c r="AL140" s="124"/>
      <c r="AM140" s="155"/>
      <c r="AN140" s="123"/>
      <c r="AO140" s="139"/>
      <c r="AP140" s="124"/>
      <c r="AQ140" s="122"/>
      <c r="AR140" s="123"/>
      <c r="AS140" s="139"/>
      <c r="AT140" s="124"/>
      <c r="AU140" s="122"/>
      <c r="AV140" s="123"/>
      <c r="AW140" s="139"/>
      <c r="AX140" s="124"/>
    </row>
    <row r="141" spans="1:50" ht="14.4" customHeight="1">
      <c r="A141" s="73">
        <f>IF(D141=0," ",RANK(D141,$D$3:$D$365,0))</f>
        <v>135</v>
      </c>
      <c r="B141" s="246">
        <v>138</v>
      </c>
      <c r="C141" s="104" t="s">
        <v>2704</v>
      </c>
      <c r="D141" s="114">
        <f>I141+M141+Q141+U141+Y141+AC141+AG141+AK141+AO141+AW141+AS141</f>
        <v>63.5</v>
      </c>
      <c r="E141" s="115">
        <f>J141+N141+R141+V141+Z141+AD141+AH141+AL141+AP141+AX141+AT141</f>
        <v>5</v>
      </c>
      <c r="F141" s="119">
        <f>COUNTA(H141,L141,P141,T141,X141,AB141,AF141,AJ141,AN141,AV141,AR141)</f>
        <v>1</v>
      </c>
      <c r="G141" s="122"/>
      <c r="H141" s="123"/>
      <c r="I141" s="139"/>
      <c r="J141" s="124"/>
      <c r="K141" s="153"/>
      <c r="L141" s="123"/>
      <c r="M141" s="139"/>
      <c r="N141" s="154"/>
      <c r="O141" s="122"/>
      <c r="P141" s="123"/>
      <c r="Q141" s="139"/>
      <c r="R141" s="124"/>
      <c r="S141" s="122"/>
      <c r="T141" s="123"/>
      <c r="U141" s="139"/>
      <c r="V141" s="124"/>
      <c r="W141" s="137"/>
      <c r="X141" s="123"/>
      <c r="Y141" s="139"/>
      <c r="Z141" s="124"/>
      <c r="AA141" s="137"/>
      <c r="AB141" s="123"/>
      <c r="AC141" s="139"/>
      <c r="AD141" s="124"/>
      <c r="AE141" s="137"/>
      <c r="AF141" s="123"/>
      <c r="AG141" s="139"/>
      <c r="AH141" s="124"/>
      <c r="AI141" s="155">
        <f>VLOOKUP(C141,'8'!$B$6:$H$193,3,FALSE)</f>
        <v>3.0254629629629631E-2</v>
      </c>
      <c r="AJ141" s="123">
        <f>VLOOKUP(C141,'8'!$B$6:$H$193,4,FALSE)</f>
        <v>30</v>
      </c>
      <c r="AK141" s="139">
        <f>VLOOKUP(AJ141,Баллы!$A$2:$B$101,2)+AL141/2</f>
        <v>63.5</v>
      </c>
      <c r="AL141" s="124">
        <f>VLOOKUP(C141,'8'!$B$6:$H$193,6,FALSE)</f>
        <v>5</v>
      </c>
      <c r="AM141" s="155"/>
      <c r="AN141" s="123"/>
      <c r="AO141" s="139"/>
      <c r="AP141" s="124"/>
      <c r="AQ141" s="122"/>
      <c r="AR141" s="123"/>
      <c r="AS141" s="139"/>
      <c r="AT141" s="124"/>
      <c r="AU141" s="122"/>
      <c r="AV141" s="123"/>
      <c r="AW141" s="139"/>
      <c r="AX141" s="124"/>
    </row>
    <row r="142" spans="1:50" ht="14.4" customHeight="1">
      <c r="A142" s="73">
        <f>IF(D142=0," ",RANK(D142,$D$3:$D$365,0))</f>
        <v>140</v>
      </c>
      <c r="B142" s="246">
        <v>140</v>
      </c>
      <c r="C142" s="283" t="s">
        <v>4442</v>
      </c>
      <c r="D142" s="114">
        <f>I142+M142+Q142+U142+Y142+AC142+AG142+AK142+AO142+AW142+AS142</f>
        <v>62.5</v>
      </c>
      <c r="E142" s="115">
        <f>J142+N142+R142+V142+Z142+AD142+AH142+AL142+AP142+AX142+AT142</f>
        <v>25</v>
      </c>
      <c r="F142" s="119">
        <f>COUNTA(H142,L142,P142,T142,X142,AB142,AF142,AJ142,AN142,AV142,AR142)</f>
        <v>1</v>
      </c>
      <c r="G142" s="292"/>
      <c r="H142" s="123"/>
      <c r="I142" s="139"/>
      <c r="J142" s="124"/>
      <c r="K142" s="153"/>
      <c r="L142" s="123"/>
      <c r="M142" s="139"/>
      <c r="N142" s="154"/>
      <c r="O142" s="122"/>
      <c r="P142" s="123"/>
      <c r="Q142" s="139"/>
      <c r="R142" s="124"/>
      <c r="S142" s="122"/>
      <c r="T142" s="123"/>
      <c r="U142" s="139"/>
      <c r="V142" s="124"/>
      <c r="W142" s="137"/>
      <c r="X142" s="123"/>
      <c r="Y142" s="139"/>
      <c r="Z142" s="124"/>
      <c r="AA142" s="137"/>
      <c r="AB142" s="123"/>
      <c r="AC142" s="139"/>
      <c r="AD142" s="124"/>
      <c r="AE142" s="137"/>
      <c r="AF142" s="123"/>
      <c r="AG142" s="139"/>
      <c r="AH142" s="124"/>
      <c r="AI142" s="155"/>
      <c r="AJ142" s="123"/>
      <c r="AK142" s="139"/>
      <c r="AL142" s="124"/>
      <c r="AM142" s="155">
        <f>VLOOKUP(C142,'9'!$B$2:$H$1187,3,FALSE)</f>
        <v>0.121875</v>
      </c>
      <c r="AN142" s="123">
        <f>VLOOKUP(C142,'9'!$B$2:$H$1187,4,FALSE)</f>
        <v>41</v>
      </c>
      <c r="AO142" s="139">
        <f>VLOOKUP(AN142,Баллы!$A$2:$B$101,2)+AP142/2</f>
        <v>62.5</v>
      </c>
      <c r="AP142" s="124">
        <f>VLOOKUP(C142,'9'!$B$2:$H$1187,6,FALSE)</f>
        <v>25</v>
      </c>
      <c r="AQ142" s="122"/>
      <c r="AR142" s="123"/>
      <c r="AS142" s="139"/>
      <c r="AT142" s="124"/>
      <c r="AU142" s="122"/>
      <c r="AV142" s="123"/>
      <c r="AW142" s="139"/>
      <c r="AX142" s="124"/>
    </row>
    <row r="143" spans="1:50" ht="14.4" customHeight="1">
      <c r="A143" s="73">
        <f>IF(D143=0," ",RANK(D143,$D$3:$D$365,0))</f>
        <v>140</v>
      </c>
      <c r="B143" s="246">
        <v>141</v>
      </c>
      <c r="C143" s="180" t="s">
        <v>954</v>
      </c>
      <c r="D143" s="114">
        <f>I143+M143+Q143+U143+Y143+AC143+AG143+AK143+AO143+AW143+AS143</f>
        <v>62.5</v>
      </c>
      <c r="E143" s="115">
        <f>J143+N143+R143+V143+Z143+AD143+AH143+AL143+AP143+AX143+AT143</f>
        <v>15</v>
      </c>
      <c r="F143" s="119">
        <f>COUNTA(H143,L143,P143,T143,X143,AB143,AF143,AJ143,AN143,AV143,AR143)</f>
        <v>1</v>
      </c>
      <c r="G143" s="122"/>
      <c r="H143" s="123"/>
      <c r="I143" s="139"/>
      <c r="J143" s="124"/>
      <c r="K143" s="153">
        <f>VLOOKUP(C143,'2'!$B$101:$H$575,3,FALSE)</f>
        <v>6.356481481481481E-2</v>
      </c>
      <c r="L143" s="123">
        <f>VLOOKUP(C143,'2'!$B$101:$H$575,4,FALSE)</f>
        <v>36</v>
      </c>
      <c r="M143" s="139">
        <f>VLOOKUP(L143,Баллы!$A$2:$B$101,2)+N143/2</f>
        <v>62.5</v>
      </c>
      <c r="N143" s="154">
        <f>VLOOKUP(C143,'2'!$B$101:$H$575,6,FALSE)</f>
        <v>15</v>
      </c>
      <c r="O143" s="122"/>
      <c r="P143" s="123"/>
      <c r="Q143" s="139"/>
      <c r="R143" s="124"/>
      <c r="S143" s="122"/>
      <c r="T143" s="123"/>
      <c r="U143" s="139"/>
      <c r="V143" s="124"/>
      <c r="W143" s="137"/>
      <c r="X143" s="123"/>
      <c r="Y143" s="139"/>
      <c r="Z143" s="124"/>
      <c r="AA143" s="137"/>
      <c r="AB143" s="123"/>
      <c r="AC143" s="139"/>
      <c r="AD143" s="124"/>
      <c r="AE143" s="137"/>
      <c r="AF143" s="123"/>
      <c r="AG143" s="139"/>
      <c r="AH143" s="124"/>
      <c r="AI143" s="155"/>
      <c r="AJ143" s="123"/>
      <c r="AK143" s="139"/>
      <c r="AL143" s="124"/>
      <c r="AM143" s="155"/>
      <c r="AN143" s="123"/>
      <c r="AO143" s="139"/>
      <c r="AP143" s="124"/>
      <c r="AQ143" s="122"/>
      <c r="AR143" s="123"/>
      <c r="AS143" s="139"/>
      <c r="AT143" s="124"/>
      <c r="AU143" s="122"/>
      <c r="AV143" s="123"/>
      <c r="AW143" s="139"/>
      <c r="AX143" s="124"/>
    </row>
    <row r="144" spans="1:50" ht="14.4" customHeight="1">
      <c r="A144" s="73">
        <f>IF(D144=0," ",RANK(D144,$D$3:$D$365,0))</f>
        <v>142</v>
      </c>
      <c r="B144" s="246">
        <v>142</v>
      </c>
      <c r="C144" s="180" t="s">
        <v>648</v>
      </c>
      <c r="D144" s="114">
        <f>I144+M144+Q144+U144+Y144+AC144+AG144+AK144+AO144+AW144+AS144</f>
        <v>62</v>
      </c>
      <c r="E144" s="115">
        <f>J144+N144+R144+V144+Z144+AD144+AH144+AL144+AP144+AX144+AT144</f>
        <v>10</v>
      </c>
      <c r="F144" s="119">
        <f>COUNTA(H144,L144,P144,T144,X144,AB144,AF144,AJ144,AN144,AV144,AR144)</f>
        <v>1</v>
      </c>
      <c r="G144" s="122">
        <f>VLOOKUP(C144,'1'!$B$46:$H$384,3,FALSE)</f>
        <v>4.5324074074074072E-2</v>
      </c>
      <c r="H144" s="123">
        <f>VLOOKUP(C144,'1'!$B$46:$H$384,4,FALSE)</f>
        <v>34</v>
      </c>
      <c r="I144" s="139">
        <f>VLOOKUP(H144,Баллы!$A$2:$B$101,2)+J144/2</f>
        <v>62</v>
      </c>
      <c r="J144" s="124">
        <f>VLOOKUP(C144,'1'!$B$46:$H$384,6,FALSE)</f>
        <v>10</v>
      </c>
      <c r="K144" s="153"/>
      <c r="L144" s="123"/>
      <c r="M144" s="139"/>
      <c r="N144" s="154"/>
      <c r="O144" s="122"/>
      <c r="P144" s="123"/>
      <c r="Q144" s="139"/>
      <c r="R144" s="124"/>
      <c r="S144" s="122"/>
      <c r="T144" s="123"/>
      <c r="U144" s="139"/>
      <c r="V144" s="124"/>
      <c r="W144" s="137"/>
      <c r="X144" s="123"/>
      <c r="Y144" s="139"/>
      <c r="Z144" s="124"/>
      <c r="AA144" s="137"/>
      <c r="AB144" s="123"/>
      <c r="AC144" s="139"/>
      <c r="AD144" s="124"/>
      <c r="AE144" s="137"/>
      <c r="AF144" s="123"/>
      <c r="AG144" s="139"/>
      <c r="AH144" s="124"/>
      <c r="AI144" s="155"/>
      <c r="AJ144" s="123"/>
      <c r="AK144" s="139"/>
      <c r="AL144" s="124"/>
      <c r="AM144" s="155"/>
      <c r="AN144" s="123"/>
      <c r="AO144" s="139"/>
      <c r="AP144" s="124"/>
      <c r="AQ144" s="122"/>
      <c r="AR144" s="123"/>
      <c r="AS144" s="139"/>
      <c r="AT144" s="124"/>
      <c r="AU144" s="122"/>
      <c r="AV144" s="123"/>
      <c r="AW144" s="139"/>
      <c r="AX144" s="124"/>
    </row>
    <row r="145" spans="1:50" ht="14.4" customHeight="1">
      <c r="A145" s="73">
        <f>IF(D145=0," ",RANK(D145,$D$3:$D$365,0))</f>
        <v>143</v>
      </c>
      <c r="B145" s="246">
        <v>143</v>
      </c>
      <c r="C145" s="104" t="s">
        <v>6143</v>
      </c>
      <c r="D145" s="114">
        <f>I145+M145+Q145+U145+Y145+AC145+AG145+AK145+AO145+AW145+AS145</f>
        <v>61.5</v>
      </c>
      <c r="E145" s="115">
        <f>J145+N145+R145+V145+Z145+AD145+AH145+AL145+AP145+AX145+AT145</f>
        <v>15</v>
      </c>
      <c r="F145" s="119">
        <f>COUNTA(H145,L145,P145,T145,X145,AB145,AF145,AJ145,AN145,AV145,AR145)</f>
        <v>1</v>
      </c>
      <c r="G145" s="122"/>
      <c r="H145" s="123"/>
      <c r="I145" s="139"/>
      <c r="J145" s="124"/>
      <c r="K145" s="153"/>
      <c r="L145" s="123"/>
      <c r="M145" s="139"/>
      <c r="N145" s="154"/>
      <c r="O145" s="122"/>
      <c r="P145" s="123"/>
      <c r="Q145" s="139"/>
      <c r="R145" s="124"/>
      <c r="S145" s="122"/>
      <c r="T145" s="123"/>
      <c r="U145" s="139"/>
      <c r="V145" s="124"/>
      <c r="W145" s="137"/>
      <c r="X145" s="123"/>
      <c r="Y145" s="139"/>
      <c r="Z145" s="124"/>
      <c r="AA145" s="137"/>
      <c r="AB145" s="123"/>
      <c r="AC145" s="139"/>
      <c r="AD145" s="124"/>
      <c r="AE145" s="137"/>
      <c r="AF145" s="123"/>
      <c r="AG145" s="139"/>
      <c r="AH145" s="124"/>
      <c r="AI145" s="155"/>
      <c r="AJ145" s="123"/>
      <c r="AK145" s="139"/>
      <c r="AL145" s="124"/>
      <c r="AM145" s="155"/>
      <c r="AN145" s="123"/>
      <c r="AO145" s="139"/>
      <c r="AP145" s="124"/>
      <c r="AQ145" s="122"/>
      <c r="AR145" s="123"/>
      <c r="AS145" s="139"/>
      <c r="AT145" s="124"/>
      <c r="AU145" s="122">
        <f>VLOOKUP(C145,'11'!$B$9:$H$521,3,FALSE)</f>
        <v>7.2141203703703707E-2</v>
      </c>
      <c r="AV145" s="123">
        <f>VLOOKUP(C145,'11'!$B$9:$H$521,4,FALSE)</f>
        <v>37</v>
      </c>
      <c r="AW145" s="139">
        <f>VLOOKUP(AV145,Баллы!$A$2:$B$101,2)+AX145/2</f>
        <v>61.5</v>
      </c>
      <c r="AX145" s="124">
        <f>VLOOKUP(C145,'11'!$B$9:$H$521,6,FALSE)</f>
        <v>15</v>
      </c>
    </row>
    <row r="146" spans="1:50" ht="14.4" customHeight="1">
      <c r="A146" s="73">
        <f>IF(D146=0," ",RANK(D146,$D$3:$D$365,0))</f>
        <v>143</v>
      </c>
      <c r="B146" s="246">
        <v>144</v>
      </c>
      <c r="C146" s="107" t="s">
        <v>2311</v>
      </c>
      <c r="D146" s="114">
        <f>I146+M146+Q146+U146+Y146+AC146+AG146+AK146+AO146+AW146+AS146</f>
        <v>61.5</v>
      </c>
      <c r="E146" s="115">
        <f>J146+N146+R146+V146+Z146+AD146+AH146+AL146+AP146+AX146+AT146</f>
        <v>5</v>
      </c>
      <c r="F146" s="119">
        <f>COUNTA(H146,L146,P146,T146,X146,AB146,AF146,AJ146,AN146,AV146,AR146)</f>
        <v>1</v>
      </c>
      <c r="G146" s="122"/>
      <c r="H146" s="123"/>
      <c r="I146" s="139"/>
      <c r="J146" s="124"/>
      <c r="K146" s="153"/>
      <c r="L146" s="123"/>
      <c r="M146" s="139"/>
      <c r="N146" s="154"/>
      <c r="O146" s="122"/>
      <c r="P146" s="123"/>
      <c r="Q146" s="139"/>
      <c r="R146" s="124"/>
      <c r="S146" s="122">
        <f>VLOOKUP(C146,'4'!$B$2:$I$1053,3,FALSE)</f>
        <v>1.7800925925925925E-2</v>
      </c>
      <c r="T146" s="123">
        <f>VLOOKUP(C146,'4'!$B$2:$I$1053,4,FALSE)</f>
        <v>32</v>
      </c>
      <c r="U146" s="139">
        <f>VLOOKUP(T146,Баллы!$A$2:$B$101,2)+V146/2</f>
        <v>61.5</v>
      </c>
      <c r="V146" s="124">
        <f>VLOOKUP(C146,'4'!$B$2:$I$1053,6,FALSE)</f>
        <v>5</v>
      </c>
      <c r="W146" s="137"/>
      <c r="X146" s="123"/>
      <c r="Y146" s="139"/>
      <c r="Z146" s="124"/>
      <c r="AA146" s="137"/>
      <c r="AB146" s="123"/>
      <c r="AC146" s="139"/>
      <c r="AD146" s="124"/>
      <c r="AE146" s="137"/>
      <c r="AF146" s="123"/>
      <c r="AG146" s="139"/>
      <c r="AH146" s="124"/>
      <c r="AI146" s="155"/>
      <c r="AJ146" s="123"/>
      <c r="AK146" s="139"/>
      <c r="AL146" s="124"/>
      <c r="AM146" s="155"/>
      <c r="AN146" s="123"/>
      <c r="AO146" s="139"/>
      <c r="AP146" s="124"/>
      <c r="AQ146" s="122"/>
      <c r="AR146" s="123"/>
      <c r="AS146" s="139"/>
      <c r="AT146" s="124"/>
      <c r="AU146" s="122"/>
      <c r="AV146" s="123"/>
      <c r="AW146" s="139"/>
      <c r="AX146" s="124"/>
    </row>
    <row r="147" spans="1:50" ht="14.4" customHeight="1">
      <c r="A147" s="73">
        <f>IF(D147=0," ",RANK(D147,$D$3:$D$365,0))</f>
        <v>145</v>
      </c>
      <c r="B147" s="246">
        <v>145</v>
      </c>
      <c r="C147" s="108" t="s">
        <v>1225</v>
      </c>
      <c r="D147" s="114">
        <f>I147+M147+Q147+U147+Y147+AC147+AG147+AK147+AO147+AW147+AS147</f>
        <v>60.5</v>
      </c>
      <c r="E147" s="115">
        <f>J147+N147+R147+V147+Z147+AD147+AH147+AL147+AP147+AX147+AT147</f>
        <v>25</v>
      </c>
      <c r="F147" s="119">
        <f>COUNTA(H147,L147,P147,T147,X147,AB147,AF147,AJ147,AN147,AV147,AR147)</f>
        <v>1</v>
      </c>
      <c r="G147" s="122"/>
      <c r="H147" s="123"/>
      <c r="I147" s="139"/>
      <c r="J147" s="124"/>
      <c r="K147" s="153"/>
      <c r="L147" s="123"/>
      <c r="M147" s="139"/>
      <c r="N147" s="154"/>
      <c r="O147" s="122"/>
      <c r="P147" s="123"/>
      <c r="Q147" s="139"/>
      <c r="R147" s="124"/>
      <c r="S147" s="122"/>
      <c r="T147" s="123"/>
      <c r="U147" s="139"/>
      <c r="V147" s="124"/>
      <c r="W147" s="137">
        <f>VLOOKUP(C147,'5'!$B$50:$H$423,3,FALSE)</f>
        <v>0.19462962962962962</v>
      </c>
      <c r="X147" s="123">
        <f>VLOOKUP(C147,'5'!$B$50:$H$423,4,FALSE)</f>
        <v>43</v>
      </c>
      <c r="Y147" s="139">
        <f>VLOOKUP(X147,Баллы!$A$2:$B$101,2)+Z147/2</f>
        <v>60.5</v>
      </c>
      <c r="Z147" s="124">
        <f>VLOOKUP(C147,'5'!$B$50:$H$423,6,FALSE)</f>
        <v>25</v>
      </c>
      <c r="AA147" s="137"/>
      <c r="AB147" s="123"/>
      <c r="AC147" s="139"/>
      <c r="AD147" s="124"/>
      <c r="AE147" s="137"/>
      <c r="AF147" s="123"/>
      <c r="AG147" s="139"/>
      <c r="AH147" s="124"/>
      <c r="AI147" s="155"/>
      <c r="AJ147" s="123"/>
      <c r="AK147" s="139"/>
      <c r="AL147" s="124"/>
      <c r="AM147" s="155"/>
      <c r="AN147" s="123"/>
      <c r="AO147" s="139"/>
      <c r="AP147" s="124"/>
      <c r="AQ147" s="122"/>
      <c r="AR147" s="123"/>
      <c r="AS147" s="139"/>
      <c r="AT147" s="124"/>
      <c r="AU147" s="122"/>
      <c r="AV147" s="123"/>
      <c r="AW147" s="139"/>
      <c r="AX147" s="124"/>
    </row>
    <row r="148" spans="1:50" ht="14.4" customHeight="1">
      <c r="A148" s="73">
        <f>IF(D148=0," ",RANK(D148,$D$3:$D$365,0))</f>
        <v>145</v>
      </c>
      <c r="B148" s="246">
        <v>146</v>
      </c>
      <c r="C148" s="104" t="s">
        <v>6144</v>
      </c>
      <c r="D148" s="114">
        <f>I148+M148+Q148+U148+Y148+AC148+AG148+AK148+AO148+AW148+AS148</f>
        <v>60.5</v>
      </c>
      <c r="E148" s="115">
        <f>J148+N148+R148+V148+Z148+AD148+AH148+AL148+AP148+AX148+AT148</f>
        <v>15</v>
      </c>
      <c r="F148" s="119">
        <f>COUNTA(H148,L148,P148,T148,X148,AB148,AF148,AJ148,AN148,AV148,AR148)</f>
        <v>1</v>
      </c>
      <c r="G148" s="122"/>
      <c r="H148" s="123"/>
      <c r="I148" s="139"/>
      <c r="J148" s="124"/>
      <c r="K148" s="153"/>
      <c r="L148" s="123"/>
      <c r="M148" s="139"/>
      <c r="N148" s="154"/>
      <c r="O148" s="122"/>
      <c r="P148" s="123"/>
      <c r="Q148" s="139"/>
      <c r="R148" s="124"/>
      <c r="S148" s="122"/>
      <c r="T148" s="123"/>
      <c r="U148" s="139"/>
      <c r="V148" s="124"/>
      <c r="W148" s="137"/>
      <c r="X148" s="123"/>
      <c r="Y148" s="139"/>
      <c r="Z148" s="124"/>
      <c r="AA148" s="137"/>
      <c r="AB148" s="123"/>
      <c r="AC148" s="139"/>
      <c r="AD148" s="124"/>
      <c r="AE148" s="137"/>
      <c r="AF148" s="123"/>
      <c r="AG148" s="139"/>
      <c r="AH148" s="124"/>
      <c r="AI148" s="155"/>
      <c r="AJ148" s="123"/>
      <c r="AK148" s="139"/>
      <c r="AL148" s="124"/>
      <c r="AM148" s="155"/>
      <c r="AN148" s="123"/>
      <c r="AO148" s="139"/>
      <c r="AP148" s="124"/>
      <c r="AQ148" s="122"/>
      <c r="AR148" s="123"/>
      <c r="AS148" s="139"/>
      <c r="AT148" s="124"/>
      <c r="AU148" s="122">
        <f>VLOOKUP(C148,'11'!$B$9:$H$521,3,FALSE)</f>
        <v>7.256944444444445E-2</v>
      </c>
      <c r="AV148" s="123">
        <f>VLOOKUP(C148,'11'!$B$9:$H$521,4,FALSE)</f>
        <v>38</v>
      </c>
      <c r="AW148" s="139">
        <f>VLOOKUP(AV148,Баллы!$A$2:$B$101,2)+AX148/2</f>
        <v>60.5</v>
      </c>
      <c r="AX148" s="124">
        <f>VLOOKUP(C148,'11'!$B$9:$H$521,6,FALSE)</f>
        <v>15</v>
      </c>
    </row>
    <row r="149" spans="1:50" ht="14.4" customHeight="1">
      <c r="A149" s="73">
        <f>IF(D149=0," ",RANK(D149,$D$3:$D$365,0))</f>
        <v>145</v>
      </c>
      <c r="B149" s="246">
        <v>147</v>
      </c>
      <c r="C149" s="180" t="s">
        <v>830</v>
      </c>
      <c r="D149" s="114">
        <f>I149+M149+Q149+U149+Y149+AC149+AG149+AK149+AO149+AW149+AS149</f>
        <v>60.5</v>
      </c>
      <c r="E149" s="115">
        <f>J149+N149+R149+V149+Z149+AD149+AH149+AL149+AP149+AX149+AT149</f>
        <v>5</v>
      </c>
      <c r="F149" s="119">
        <f>COUNTA(H149,L149,P149,T149,X149,AB149,AF149,AJ149,AN149,AV149,AR149)</f>
        <v>1</v>
      </c>
      <c r="G149" s="122"/>
      <c r="H149" s="123"/>
      <c r="I149" s="139"/>
      <c r="J149" s="124"/>
      <c r="K149" s="153">
        <f>VLOOKUP(C149,'2'!$B$101:$H$575,3,FALSE)</f>
        <v>2.4189814814814817E-2</v>
      </c>
      <c r="L149" s="123">
        <f>VLOOKUP(C149,'2'!$B$101:$H$575,4,FALSE)</f>
        <v>33</v>
      </c>
      <c r="M149" s="139">
        <f>VLOOKUP(L149,Баллы!$A$2:$B$101,2)+N149/2</f>
        <v>60.5</v>
      </c>
      <c r="N149" s="154">
        <f>VLOOKUP(C149,'2'!$B$101:$H$575,6,FALSE)</f>
        <v>5</v>
      </c>
      <c r="O149" s="122"/>
      <c r="P149" s="123"/>
      <c r="Q149" s="139"/>
      <c r="R149" s="124"/>
      <c r="S149" s="122"/>
      <c r="T149" s="123"/>
      <c r="U149" s="139"/>
      <c r="V149" s="124"/>
      <c r="W149" s="137"/>
      <c r="X149" s="123"/>
      <c r="Y149" s="139"/>
      <c r="Z149" s="124"/>
      <c r="AA149" s="137"/>
      <c r="AB149" s="123"/>
      <c r="AC149" s="139"/>
      <c r="AD149" s="124"/>
      <c r="AE149" s="137"/>
      <c r="AF149" s="123"/>
      <c r="AG149" s="139"/>
      <c r="AH149" s="124"/>
      <c r="AI149" s="155"/>
      <c r="AJ149" s="123"/>
      <c r="AK149" s="139"/>
      <c r="AL149" s="124"/>
      <c r="AM149" s="155"/>
      <c r="AN149" s="123"/>
      <c r="AO149" s="139"/>
      <c r="AP149" s="124"/>
      <c r="AQ149" s="122"/>
      <c r="AR149" s="123"/>
      <c r="AS149" s="139"/>
      <c r="AT149" s="124"/>
      <c r="AU149" s="122"/>
      <c r="AV149" s="123"/>
      <c r="AW149" s="139"/>
      <c r="AX149" s="124"/>
    </row>
    <row r="150" spans="1:50" ht="14.4" customHeight="1">
      <c r="A150" s="73">
        <f>IF(D150=0," ",RANK(D150,$D$3:$D$365,0))</f>
        <v>145</v>
      </c>
      <c r="B150" s="246">
        <v>147</v>
      </c>
      <c r="C150" s="107" t="s">
        <v>2465</v>
      </c>
      <c r="D150" s="114">
        <f>I150+M150+Q150+U150+Y150+AC150+AG150+AK150+AO150+AW150+AS150</f>
        <v>60.5</v>
      </c>
      <c r="E150" s="115">
        <f>J150+N150+R150+V150+Z150+AD150+AH150+AL150+AP150+AX150+AT150</f>
        <v>5</v>
      </c>
      <c r="F150" s="119">
        <f>COUNTA(H150,L150,P150,T150,X150,AB150,AF150,AJ150,AN150,AV150,AR150)</f>
        <v>1</v>
      </c>
      <c r="G150" s="122"/>
      <c r="H150" s="123"/>
      <c r="I150" s="139"/>
      <c r="J150" s="124"/>
      <c r="K150" s="153"/>
      <c r="L150" s="123"/>
      <c r="M150" s="139"/>
      <c r="N150" s="154"/>
      <c r="O150" s="122"/>
      <c r="P150" s="123"/>
      <c r="Q150" s="139"/>
      <c r="R150" s="124"/>
      <c r="S150" s="122">
        <f>VLOOKUP(C150,'4'!$B$2:$I$1053,3,FALSE)</f>
        <v>1.787037037037037E-2</v>
      </c>
      <c r="T150" s="123">
        <f>VLOOKUP(C150,'4'!$B$2:$I$1053,4,FALSE)</f>
        <v>33</v>
      </c>
      <c r="U150" s="139">
        <f>VLOOKUP(T150,Баллы!$A$2:$B$101,2)+V150/2</f>
        <v>60.5</v>
      </c>
      <c r="V150" s="124">
        <f>VLOOKUP(C150,'4'!$B$2:$I$1053,6,FALSE)</f>
        <v>5</v>
      </c>
      <c r="W150" s="137"/>
      <c r="X150" s="123"/>
      <c r="Y150" s="139"/>
      <c r="Z150" s="124"/>
      <c r="AA150" s="137"/>
      <c r="AB150" s="123"/>
      <c r="AC150" s="139"/>
      <c r="AD150" s="124"/>
      <c r="AE150" s="137"/>
      <c r="AF150" s="123"/>
      <c r="AG150" s="139"/>
      <c r="AH150" s="124"/>
      <c r="AI150" s="155"/>
      <c r="AJ150" s="123"/>
      <c r="AK150" s="139"/>
      <c r="AL150" s="124"/>
      <c r="AM150" s="155"/>
      <c r="AN150" s="123"/>
      <c r="AO150" s="139"/>
      <c r="AP150" s="124"/>
      <c r="AQ150" s="122"/>
      <c r="AR150" s="123"/>
      <c r="AS150" s="139"/>
      <c r="AT150" s="124"/>
      <c r="AU150" s="122"/>
      <c r="AV150" s="123"/>
      <c r="AW150" s="139"/>
      <c r="AX150" s="124"/>
    </row>
    <row r="151" spans="1:50" ht="14.4" customHeight="1">
      <c r="A151" s="73">
        <f>IF(D151=0," ",RANK(D151,$D$3:$D$365,0))</f>
        <v>149</v>
      </c>
      <c r="B151" s="246">
        <v>149</v>
      </c>
      <c r="C151" s="283" t="s">
        <v>5685</v>
      </c>
      <c r="D151" s="114">
        <f>I151+M151+Q151+U151+Y151+AC151+AG151+AK151+AO151+AW151+AS151</f>
        <v>60</v>
      </c>
      <c r="E151" s="115">
        <f>J151+N151+R151+V151+Z151+AD151+AH151+AL151+AP151+AX151+AT151</f>
        <v>10</v>
      </c>
      <c r="F151" s="119">
        <f>COUNTA(H151,L151,P151,T151,X151,AB151,AF151,AJ151,AN151,AV151,AR151)</f>
        <v>1</v>
      </c>
      <c r="G151" s="292"/>
      <c r="H151" s="123"/>
      <c r="I151" s="139"/>
      <c r="J151" s="124"/>
      <c r="K151" s="153"/>
      <c r="L151" s="123"/>
      <c r="M151" s="139"/>
      <c r="N151" s="154"/>
      <c r="O151" s="122"/>
      <c r="P151" s="123"/>
      <c r="Q151" s="139"/>
      <c r="R151" s="124"/>
      <c r="S151" s="122"/>
      <c r="T151" s="123"/>
      <c r="U151" s="139"/>
      <c r="V151" s="124"/>
      <c r="W151" s="137"/>
      <c r="X151" s="123"/>
      <c r="Y151" s="139"/>
      <c r="Z151" s="124"/>
      <c r="AA151" s="137"/>
      <c r="AB151" s="123"/>
      <c r="AC151" s="139"/>
      <c r="AD151" s="124"/>
      <c r="AE151" s="137"/>
      <c r="AF151" s="123"/>
      <c r="AG151" s="139"/>
      <c r="AH151" s="124"/>
      <c r="AI151" s="155"/>
      <c r="AJ151" s="123"/>
      <c r="AK151" s="139"/>
      <c r="AL151" s="124"/>
      <c r="AM151" s="155">
        <f>VLOOKUP(C151,'9'!$B$2:$H$1187,3,FALSE)</f>
        <v>4.1458333333333333E-2</v>
      </c>
      <c r="AN151" s="123">
        <f>VLOOKUP(C151,'9'!$B$2:$H$1187,4,FALSE)</f>
        <v>36</v>
      </c>
      <c r="AO151" s="139">
        <f>VLOOKUP(AN151,Баллы!$A$2:$B$101,2)+AP151/2</f>
        <v>60</v>
      </c>
      <c r="AP151" s="124">
        <f>VLOOKUP(C151,'9'!$B$2:$H$1187,6,FALSE)</f>
        <v>10</v>
      </c>
      <c r="AQ151" s="122"/>
      <c r="AR151" s="123"/>
      <c r="AS151" s="139"/>
      <c r="AT151" s="124"/>
      <c r="AU151" s="122"/>
      <c r="AV151" s="123"/>
      <c r="AW151" s="139"/>
      <c r="AX151" s="124"/>
    </row>
    <row r="152" spans="1:50" ht="14.4" customHeight="1">
      <c r="A152" s="73">
        <f>IF(D152=0," ",RANK(D152,$D$3:$D$365,0))</f>
        <v>150</v>
      </c>
      <c r="B152" s="246">
        <v>150</v>
      </c>
      <c r="C152" s="108" t="s">
        <v>1226</v>
      </c>
      <c r="D152" s="114">
        <f>I152+M152+Q152+U152+Y152+AC152+AG152+AK152+AO152+AW152+AS152</f>
        <v>59.5</v>
      </c>
      <c r="E152" s="115">
        <f>J152+N152+R152+V152+Z152+AD152+AH152+AL152+AP152+AX152+AT152</f>
        <v>25</v>
      </c>
      <c r="F152" s="119">
        <f>COUNTA(H152,L152,P152,T152,X152,AB152,AF152,AJ152,AN152,AV152,AR152)</f>
        <v>1</v>
      </c>
      <c r="G152" s="122"/>
      <c r="H152" s="123"/>
      <c r="I152" s="139"/>
      <c r="J152" s="124"/>
      <c r="K152" s="153"/>
      <c r="L152" s="123"/>
      <c r="M152" s="139"/>
      <c r="N152" s="154"/>
      <c r="O152" s="122"/>
      <c r="P152" s="123"/>
      <c r="Q152" s="139"/>
      <c r="R152" s="124"/>
      <c r="S152" s="122"/>
      <c r="T152" s="123"/>
      <c r="U152" s="139"/>
      <c r="V152" s="124"/>
      <c r="W152" s="137">
        <f>VLOOKUP(C152,'5'!$B$50:$H$423,3,FALSE)</f>
        <v>0.19468750000000001</v>
      </c>
      <c r="X152" s="123">
        <f>VLOOKUP(C152,'5'!$B$50:$H$423,4,FALSE)</f>
        <v>44</v>
      </c>
      <c r="Y152" s="139">
        <f>VLOOKUP(X152,Баллы!$A$2:$B$101,2)+Z152/2</f>
        <v>59.5</v>
      </c>
      <c r="Z152" s="124">
        <f>VLOOKUP(C152,'5'!$B$50:$H$423,6,FALSE)</f>
        <v>25</v>
      </c>
      <c r="AA152" s="137"/>
      <c r="AB152" s="123"/>
      <c r="AC152" s="139"/>
      <c r="AD152" s="124"/>
      <c r="AE152" s="137"/>
      <c r="AF152" s="123"/>
      <c r="AG152" s="139"/>
      <c r="AH152" s="124"/>
      <c r="AI152" s="155"/>
      <c r="AJ152" s="123"/>
      <c r="AK152" s="139"/>
      <c r="AL152" s="124"/>
      <c r="AM152" s="155"/>
      <c r="AN152" s="123"/>
      <c r="AO152" s="139"/>
      <c r="AP152" s="124"/>
      <c r="AQ152" s="122"/>
      <c r="AR152" s="123"/>
      <c r="AS152" s="139"/>
      <c r="AT152" s="124"/>
      <c r="AU152" s="122"/>
      <c r="AV152" s="123"/>
      <c r="AW152" s="139"/>
      <c r="AX152" s="124"/>
    </row>
    <row r="153" spans="1:50" ht="14.4" customHeight="1">
      <c r="A153" s="73">
        <f>IF(D153=0," ",RANK(D153,$D$3:$D$365,0))</f>
        <v>150</v>
      </c>
      <c r="B153" s="246">
        <v>151</v>
      </c>
      <c r="C153" s="180" t="s">
        <v>831</v>
      </c>
      <c r="D153" s="114">
        <f>I153+M153+Q153+U153+Y153+AC153+AG153+AK153+AO153+AW153+AS153</f>
        <v>59.5</v>
      </c>
      <c r="E153" s="115">
        <f>J153+N153+R153+V153+Z153+AD153+AH153+AL153+AP153+AX153+AT153</f>
        <v>5</v>
      </c>
      <c r="F153" s="119">
        <f>COUNTA(H153,L153,P153,T153,X153,AB153,AF153,AJ153,AN153,AV153,AR153)</f>
        <v>1</v>
      </c>
      <c r="G153" s="122"/>
      <c r="H153" s="123"/>
      <c r="I153" s="139"/>
      <c r="J153" s="124"/>
      <c r="K153" s="153">
        <f>VLOOKUP(C153,'2'!$B$101:$H$575,3,FALSE)</f>
        <v>2.4421296296296292E-2</v>
      </c>
      <c r="L153" s="123">
        <f>VLOOKUP(C153,'2'!$B$101:$H$575,4,FALSE)</f>
        <v>34</v>
      </c>
      <c r="M153" s="139">
        <f>VLOOKUP(L153,Баллы!$A$2:$B$101,2)+N153/2</f>
        <v>59.5</v>
      </c>
      <c r="N153" s="154">
        <f>VLOOKUP(C153,'2'!$B$101:$H$575,6,FALSE)</f>
        <v>5</v>
      </c>
      <c r="O153" s="122"/>
      <c r="P153" s="123"/>
      <c r="Q153" s="139"/>
      <c r="R153" s="124"/>
      <c r="S153" s="122"/>
      <c r="T153" s="123"/>
      <c r="U153" s="139"/>
      <c r="V153" s="124"/>
      <c r="W153" s="137"/>
      <c r="X153" s="123"/>
      <c r="Y153" s="139"/>
      <c r="Z153" s="124"/>
      <c r="AA153" s="137"/>
      <c r="AB153" s="123"/>
      <c r="AC153" s="139"/>
      <c r="AD153" s="124"/>
      <c r="AE153" s="137"/>
      <c r="AF153" s="123"/>
      <c r="AG153" s="139"/>
      <c r="AH153" s="124"/>
      <c r="AI153" s="155"/>
      <c r="AJ153" s="123"/>
      <c r="AK153" s="139"/>
      <c r="AL153" s="124"/>
      <c r="AM153" s="155"/>
      <c r="AN153" s="123"/>
      <c r="AO153" s="139"/>
      <c r="AP153" s="124"/>
      <c r="AQ153" s="122"/>
      <c r="AR153" s="123"/>
      <c r="AS153" s="139"/>
      <c r="AT153" s="124"/>
      <c r="AU153" s="122"/>
      <c r="AV153" s="123"/>
      <c r="AW153" s="139"/>
      <c r="AX153" s="124"/>
    </row>
    <row r="154" spans="1:50" ht="14.4" customHeight="1">
      <c r="A154" s="73">
        <f>IF(D154=0," ",RANK(D154,$D$3:$D$365,0))</f>
        <v>152</v>
      </c>
      <c r="B154" s="246">
        <v>152</v>
      </c>
      <c r="C154" s="288" t="s">
        <v>2286</v>
      </c>
      <c r="D154" s="114">
        <f>I154+M154+Q154+U154+Y154+AC154+AG154+AK154+AO154+AW154+AS154</f>
        <v>59</v>
      </c>
      <c r="E154" s="115">
        <f>J154+N154+R154+V154+Z154+AD154+AH154+AL154+AP154+AX154+AT154</f>
        <v>10</v>
      </c>
      <c r="F154" s="119">
        <f>COUNTA(H154,L154,P154,T154,X154,AB154,AF154,AJ154,AN154,AV154,AR154)</f>
        <v>2</v>
      </c>
      <c r="G154" s="122"/>
      <c r="H154" s="123"/>
      <c r="I154" s="139"/>
      <c r="J154" s="124"/>
      <c r="K154" s="153"/>
      <c r="L154" s="123"/>
      <c r="M154" s="139"/>
      <c r="N154" s="154"/>
      <c r="O154" s="122"/>
      <c r="P154" s="123"/>
      <c r="Q154" s="139"/>
      <c r="R154" s="124"/>
      <c r="S154" s="122">
        <f>VLOOKUP(C154,'4'!$B$2:$I$1053,3,FALSE)</f>
        <v>1.9444444444444445E-2</v>
      </c>
      <c r="T154" s="123">
        <f>VLOOKUP(C154,'4'!$B$2:$I$1053,4,FALSE)</f>
        <v>53</v>
      </c>
      <c r="U154" s="139">
        <f>VLOOKUP(T154,Баллы!$A$2:$B$101,2)+V154/2</f>
        <v>40.5</v>
      </c>
      <c r="V154" s="124">
        <f>VLOOKUP(C154,'4'!$B$2:$I$1053,6,FALSE)</f>
        <v>5</v>
      </c>
      <c r="W154" s="137"/>
      <c r="X154" s="123"/>
      <c r="Y154" s="139"/>
      <c r="Z154" s="124"/>
      <c r="AA154" s="137"/>
      <c r="AB154" s="123"/>
      <c r="AC154" s="139"/>
      <c r="AD154" s="124"/>
      <c r="AE154" s="137"/>
      <c r="AF154" s="123"/>
      <c r="AG154" s="139"/>
      <c r="AH154" s="124"/>
      <c r="AI154" s="155"/>
      <c r="AJ154" s="123"/>
      <c r="AK154" s="139"/>
      <c r="AL154" s="124"/>
      <c r="AM154" s="155">
        <f>VLOOKUP(C154,'9'!$B$2:$H$1187,3,FALSE)</f>
        <v>2.3460648148148147E-2</v>
      </c>
      <c r="AN154" s="123">
        <f>VLOOKUP(C154,'9'!$B$2:$H$1187,4,FALSE)</f>
        <v>75</v>
      </c>
      <c r="AO154" s="139">
        <f>VLOOKUP(AN154,Баллы!$A$2:$B$101,2)+AP154/2</f>
        <v>18.5</v>
      </c>
      <c r="AP154" s="124">
        <f>VLOOKUP(C154,'9'!$B$2:$H$1187,6,FALSE)</f>
        <v>5</v>
      </c>
      <c r="AQ154" s="122"/>
      <c r="AR154" s="123"/>
      <c r="AS154" s="139"/>
      <c r="AT154" s="124"/>
      <c r="AU154" s="122"/>
      <c r="AV154" s="123"/>
      <c r="AW154" s="139"/>
      <c r="AX154" s="124"/>
    </row>
    <row r="155" spans="1:50" ht="14.4" customHeight="1">
      <c r="A155" s="73">
        <f>IF(D155=0," ",RANK(D155,$D$3:$D$365,0))</f>
        <v>153</v>
      </c>
      <c r="B155" s="246">
        <v>153</v>
      </c>
      <c r="C155" s="283" t="s">
        <v>5753</v>
      </c>
      <c r="D155" s="114">
        <f>I155+M155+Q155+U155+Y155+AC155+AG155+AK155+AO155+AW155+AS155</f>
        <v>58.5</v>
      </c>
      <c r="E155" s="115">
        <f>J155+N155+R155+V155+Z155+AD155+AH155+AL155+AP155+AX155+AT155</f>
        <v>25</v>
      </c>
      <c r="F155" s="119">
        <f>COUNTA(H155,L155,P155,T155,X155,AB155,AF155,AJ155,AN155,AV155,AR155)</f>
        <v>1</v>
      </c>
      <c r="G155" s="292"/>
      <c r="H155" s="123"/>
      <c r="I155" s="139"/>
      <c r="J155" s="124"/>
      <c r="K155" s="153"/>
      <c r="L155" s="123"/>
      <c r="M155" s="139"/>
      <c r="N155" s="154"/>
      <c r="O155" s="122"/>
      <c r="P155" s="123"/>
      <c r="Q155" s="139"/>
      <c r="R155" s="124"/>
      <c r="S155" s="122"/>
      <c r="T155" s="123"/>
      <c r="U155" s="139"/>
      <c r="V155" s="124"/>
      <c r="W155" s="137"/>
      <c r="X155" s="123"/>
      <c r="Y155" s="139"/>
      <c r="Z155" s="124"/>
      <c r="AA155" s="137"/>
      <c r="AB155" s="123"/>
      <c r="AC155" s="139"/>
      <c r="AD155" s="124"/>
      <c r="AE155" s="137"/>
      <c r="AF155" s="123"/>
      <c r="AG155" s="139"/>
      <c r="AH155" s="124"/>
      <c r="AI155" s="155"/>
      <c r="AJ155" s="123"/>
      <c r="AK155" s="139"/>
      <c r="AL155" s="124"/>
      <c r="AM155" s="155">
        <f>VLOOKUP(C155,'9'!$B$2:$H$1187,3,FALSE)</f>
        <v>0.12809027777777779</v>
      </c>
      <c r="AN155" s="123">
        <f>VLOOKUP(C155,'9'!$B$2:$H$1187,4,FALSE)</f>
        <v>45</v>
      </c>
      <c r="AO155" s="139">
        <f>VLOOKUP(AN155,Баллы!$A$2:$B$101,2)+AP155/2</f>
        <v>58.5</v>
      </c>
      <c r="AP155" s="124">
        <f>VLOOKUP(C155,'9'!$B$2:$H$1187,6,FALSE)</f>
        <v>25</v>
      </c>
      <c r="AQ155" s="122"/>
      <c r="AR155" s="123"/>
      <c r="AS155" s="139"/>
      <c r="AT155" s="124"/>
      <c r="AU155" s="122"/>
      <c r="AV155" s="123"/>
      <c r="AW155" s="139"/>
      <c r="AX155" s="124"/>
    </row>
    <row r="156" spans="1:50" ht="14.4" customHeight="1">
      <c r="A156" s="73">
        <f>IF(D156=0," ",RANK(D156,$D$3:$D$365,0))</f>
        <v>153</v>
      </c>
      <c r="B156" s="246">
        <v>154</v>
      </c>
      <c r="C156" s="180" t="s">
        <v>956</v>
      </c>
      <c r="D156" s="114">
        <f>I156+M156+Q156+U156+Y156+AC156+AG156+AK156+AO156+AW156+AS156</f>
        <v>58.5</v>
      </c>
      <c r="E156" s="115">
        <f>J156+N156+R156+V156+Z156+AD156+AH156+AL156+AP156+AX156+AT156</f>
        <v>15</v>
      </c>
      <c r="F156" s="119">
        <f>COUNTA(H156,L156,P156,T156,X156,AB156,AF156,AJ156,AN156,AV156,AR156)</f>
        <v>1</v>
      </c>
      <c r="G156" s="122"/>
      <c r="H156" s="123"/>
      <c r="I156" s="139"/>
      <c r="J156" s="124"/>
      <c r="K156" s="153">
        <f>VLOOKUP(C156,'2'!$B$101:$H$575,3,FALSE)</f>
        <v>6.4027777777777781E-2</v>
      </c>
      <c r="L156" s="123">
        <f>VLOOKUP(C156,'2'!$B$101:$H$575,4,FALSE)</f>
        <v>40</v>
      </c>
      <c r="M156" s="139">
        <f>VLOOKUP(L156,Баллы!$A$2:$B$101,2)+N156/2</f>
        <v>58.5</v>
      </c>
      <c r="N156" s="154">
        <f>VLOOKUP(C156,'2'!$B$101:$H$575,6,FALSE)</f>
        <v>15</v>
      </c>
      <c r="O156" s="122"/>
      <c r="P156" s="123"/>
      <c r="Q156" s="139"/>
      <c r="R156" s="124"/>
      <c r="S156" s="122"/>
      <c r="T156" s="123"/>
      <c r="U156" s="139"/>
      <c r="V156" s="124"/>
      <c r="W156" s="137"/>
      <c r="X156" s="123"/>
      <c r="Y156" s="139"/>
      <c r="Z156" s="124"/>
      <c r="AA156" s="137"/>
      <c r="AB156" s="123"/>
      <c r="AC156" s="139"/>
      <c r="AD156" s="124"/>
      <c r="AE156" s="137"/>
      <c r="AF156" s="123"/>
      <c r="AG156" s="139"/>
      <c r="AH156" s="124"/>
      <c r="AI156" s="155"/>
      <c r="AJ156" s="123"/>
      <c r="AK156" s="139"/>
      <c r="AL156" s="124"/>
      <c r="AM156" s="155"/>
      <c r="AN156" s="123"/>
      <c r="AO156" s="139"/>
      <c r="AP156" s="124"/>
      <c r="AQ156" s="122"/>
      <c r="AR156" s="123"/>
      <c r="AS156" s="139"/>
      <c r="AT156" s="124"/>
      <c r="AU156" s="122"/>
      <c r="AV156" s="123"/>
      <c r="AW156" s="139"/>
      <c r="AX156" s="124"/>
    </row>
    <row r="157" spans="1:50" ht="14.4" customHeight="1">
      <c r="A157" s="73">
        <f>IF(D157=0," ",RANK(D157,$D$3:$D$365,0))</f>
        <v>153</v>
      </c>
      <c r="B157" s="246">
        <v>155</v>
      </c>
      <c r="C157" s="180" t="s">
        <v>832</v>
      </c>
      <c r="D157" s="114">
        <f>I157+M157+Q157+U157+Y157+AC157+AG157+AK157+AO157+AW157+AS157</f>
        <v>58.5</v>
      </c>
      <c r="E157" s="115">
        <f>J157+N157+R157+V157+Z157+AD157+AH157+AL157+AP157+AX157+AT157</f>
        <v>5</v>
      </c>
      <c r="F157" s="119">
        <f>COUNTA(H157,L157,P157,T157,X157,AB157,AF157,AJ157,AN157,AV157,AR157)</f>
        <v>1</v>
      </c>
      <c r="G157" s="122"/>
      <c r="H157" s="123"/>
      <c r="I157" s="139"/>
      <c r="J157" s="124"/>
      <c r="K157" s="153">
        <f>VLOOKUP(C157,'2'!$B$101:$H$575,3,FALSE)</f>
        <v>2.4432870370370369E-2</v>
      </c>
      <c r="L157" s="123">
        <f>VLOOKUP(C157,'2'!$B$101:$H$575,4,FALSE)</f>
        <v>35</v>
      </c>
      <c r="M157" s="139">
        <f>VLOOKUP(L157,Баллы!$A$2:$B$101,2)+N157/2</f>
        <v>58.5</v>
      </c>
      <c r="N157" s="154">
        <f>VLOOKUP(C157,'2'!$B$101:$H$575,6,FALSE)</f>
        <v>5</v>
      </c>
      <c r="O157" s="122"/>
      <c r="P157" s="123"/>
      <c r="Q157" s="139"/>
      <c r="R157" s="124"/>
      <c r="S157" s="122"/>
      <c r="T157" s="123"/>
      <c r="U157" s="139"/>
      <c r="V157" s="124"/>
      <c r="W157" s="137"/>
      <c r="X157" s="123"/>
      <c r="Y157" s="139"/>
      <c r="Z157" s="124"/>
      <c r="AA157" s="137"/>
      <c r="AB157" s="123"/>
      <c r="AC157" s="139"/>
      <c r="AD157" s="124"/>
      <c r="AE157" s="137"/>
      <c r="AF157" s="123"/>
      <c r="AG157" s="139"/>
      <c r="AH157" s="124"/>
      <c r="AI157" s="155"/>
      <c r="AJ157" s="123"/>
      <c r="AK157" s="139"/>
      <c r="AL157" s="124"/>
      <c r="AM157" s="155"/>
      <c r="AN157" s="123"/>
      <c r="AO157" s="139"/>
      <c r="AP157" s="124"/>
      <c r="AQ157" s="122"/>
      <c r="AR157" s="123"/>
      <c r="AS157" s="139"/>
      <c r="AT157" s="124"/>
      <c r="AU157" s="122"/>
      <c r="AV157" s="123"/>
      <c r="AW157" s="139"/>
      <c r="AX157" s="124"/>
    </row>
    <row r="158" spans="1:50" ht="14.4" customHeight="1">
      <c r="A158" s="73">
        <f>IF(D158=0," ",RANK(D158,$D$3:$D$365,0))</f>
        <v>156</v>
      </c>
      <c r="B158" s="246">
        <v>156</v>
      </c>
      <c r="C158" s="283" t="s">
        <v>4581</v>
      </c>
      <c r="D158" s="114">
        <f>I158+M158+Q158+U158+Y158+AC158+AG158+AK158+AO158+AW158+AS158</f>
        <v>58</v>
      </c>
      <c r="E158" s="115">
        <f>J158+N158+R158+V158+Z158+AD158+AH158+AL158+AP158+AX158+AT158</f>
        <v>10</v>
      </c>
      <c r="F158" s="119">
        <f>COUNTA(H158,L158,P158,T158,X158,AB158,AF158,AJ158,AN158,AV158,AR158)</f>
        <v>1</v>
      </c>
      <c r="G158" s="292"/>
      <c r="H158" s="123"/>
      <c r="I158" s="139"/>
      <c r="J158" s="124"/>
      <c r="K158" s="153"/>
      <c r="L158" s="123"/>
      <c r="M158" s="139"/>
      <c r="N158" s="154"/>
      <c r="O158" s="122"/>
      <c r="P158" s="123"/>
      <c r="Q158" s="139"/>
      <c r="R158" s="124"/>
      <c r="S158" s="122"/>
      <c r="T158" s="123"/>
      <c r="U158" s="139"/>
      <c r="V158" s="124"/>
      <c r="W158" s="137"/>
      <c r="X158" s="123"/>
      <c r="Y158" s="139"/>
      <c r="Z158" s="124"/>
      <c r="AA158" s="137"/>
      <c r="AB158" s="123"/>
      <c r="AC158" s="139"/>
      <c r="AD158" s="124"/>
      <c r="AE158" s="137"/>
      <c r="AF158" s="123"/>
      <c r="AG158" s="139"/>
      <c r="AH158" s="124"/>
      <c r="AI158" s="155"/>
      <c r="AJ158" s="123"/>
      <c r="AK158" s="139"/>
      <c r="AL158" s="124"/>
      <c r="AM158" s="155">
        <f>VLOOKUP(C158,'9'!$B$2:$H$1187,3,FALSE)</f>
        <v>4.1319444444444443E-2</v>
      </c>
      <c r="AN158" s="123">
        <f>VLOOKUP(C158,'9'!$B$2:$H$1187,4,FALSE)</f>
        <v>38</v>
      </c>
      <c r="AO158" s="139">
        <f>VLOOKUP(AN158,Баллы!$A$2:$B$101,2)+AP158/2</f>
        <v>58</v>
      </c>
      <c r="AP158" s="124">
        <f>VLOOKUP(C158,'9'!$B$2:$H$1187,6,FALSE)</f>
        <v>10</v>
      </c>
      <c r="AQ158" s="122"/>
      <c r="AR158" s="123"/>
      <c r="AS158" s="139"/>
      <c r="AT158" s="124"/>
      <c r="AU158" s="122"/>
      <c r="AV158" s="123"/>
      <c r="AW158" s="139"/>
      <c r="AX158" s="124"/>
    </row>
    <row r="159" spans="1:50" ht="14.4" customHeight="1">
      <c r="A159" s="73">
        <f>IF(D159=0," ",RANK(D159,$D$3:$D$365,0))</f>
        <v>156</v>
      </c>
      <c r="B159" s="246">
        <v>157</v>
      </c>
      <c r="C159" s="104" t="s">
        <v>6154</v>
      </c>
      <c r="D159" s="114">
        <f>I159+M159+Q159+U159+Y159+AC159+AG159+AK159+AO159+AW159+AS159</f>
        <v>58</v>
      </c>
      <c r="E159" s="115">
        <f>J159+N159+R159+V159+Z159+AD159+AH159+AL159+AP159+AX159+AT159</f>
        <v>8</v>
      </c>
      <c r="F159" s="119">
        <f>COUNTA(H159,L159,P159,T159,X159,AB159,AF159,AJ159,AN159,AV159,AR159)</f>
        <v>1</v>
      </c>
      <c r="G159" s="122"/>
      <c r="H159" s="123"/>
      <c r="I159" s="139"/>
      <c r="J159" s="124"/>
      <c r="K159" s="153"/>
      <c r="L159" s="123"/>
      <c r="M159" s="139"/>
      <c r="N159" s="154"/>
      <c r="O159" s="122"/>
      <c r="P159" s="123"/>
      <c r="Q159" s="139"/>
      <c r="R159" s="124"/>
      <c r="S159" s="122"/>
      <c r="T159" s="123"/>
      <c r="U159" s="139"/>
      <c r="V159" s="124"/>
      <c r="W159" s="137"/>
      <c r="X159" s="123"/>
      <c r="Y159" s="139"/>
      <c r="Z159" s="124"/>
      <c r="AA159" s="137"/>
      <c r="AB159" s="123"/>
      <c r="AC159" s="139"/>
      <c r="AD159" s="124"/>
      <c r="AE159" s="137"/>
      <c r="AF159" s="123"/>
      <c r="AG159" s="139"/>
      <c r="AH159" s="124"/>
      <c r="AI159" s="155"/>
      <c r="AJ159" s="123"/>
      <c r="AK159" s="139"/>
      <c r="AL159" s="124"/>
      <c r="AM159" s="155"/>
      <c r="AN159" s="123"/>
      <c r="AO159" s="139"/>
      <c r="AP159" s="124"/>
      <c r="AQ159" s="122"/>
      <c r="AR159" s="123"/>
      <c r="AS159" s="139"/>
      <c r="AT159" s="124"/>
      <c r="AU159" s="122">
        <f>VLOOKUP(C159,'11'!$B$9:$H$521,3,FALSE)</f>
        <v>3.8344907407407404E-2</v>
      </c>
      <c r="AV159" s="123">
        <f>VLOOKUP(C159,'11'!$B$9:$H$521,4,FALSE)</f>
        <v>37</v>
      </c>
      <c r="AW159" s="139">
        <f>VLOOKUP(AV159,Баллы!$A$2:$B$101,2)+AX159/2</f>
        <v>58</v>
      </c>
      <c r="AX159" s="124">
        <f>VLOOKUP(C159,'11'!$B$9:$H$521,6,FALSE)</f>
        <v>8</v>
      </c>
    </row>
    <row r="160" spans="1:50" ht="14.4" customHeight="1">
      <c r="A160" s="73">
        <f>IF(D160=0," ",RANK(D160,$D$3:$D$365,0))</f>
        <v>158</v>
      </c>
      <c r="B160" s="246">
        <v>158</v>
      </c>
      <c r="C160" s="283" t="s">
        <v>5070</v>
      </c>
      <c r="D160" s="114">
        <f>I160+M160+Q160+U160+Y160+AC160+AG160+AK160+AO160+AW160+AS160</f>
        <v>57.5</v>
      </c>
      <c r="E160" s="115">
        <f>J160+N160+R160+V160+Z160+AD160+AH160+AL160+AP160+AX160+AT160</f>
        <v>5</v>
      </c>
      <c r="F160" s="119">
        <f>COUNTA(H160,L160,P160,T160,X160,AB160,AF160,AJ160,AN160,AV160,AR160)</f>
        <v>1</v>
      </c>
      <c r="G160" s="122"/>
      <c r="H160" s="123"/>
      <c r="I160" s="139"/>
      <c r="J160" s="124"/>
      <c r="K160" s="153"/>
      <c r="L160" s="123"/>
      <c r="M160" s="139"/>
      <c r="N160" s="154"/>
      <c r="O160" s="122"/>
      <c r="P160" s="123"/>
      <c r="Q160" s="139"/>
      <c r="R160" s="124"/>
      <c r="S160" s="122"/>
      <c r="T160" s="123"/>
      <c r="U160" s="139"/>
      <c r="V160" s="124"/>
      <c r="W160" s="137"/>
      <c r="X160" s="123"/>
      <c r="Y160" s="139"/>
      <c r="Z160" s="124"/>
      <c r="AA160" s="137"/>
      <c r="AB160" s="123"/>
      <c r="AC160" s="139"/>
      <c r="AD160" s="124"/>
      <c r="AE160" s="137"/>
      <c r="AF160" s="123"/>
      <c r="AG160" s="139"/>
      <c r="AH160" s="124"/>
      <c r="AI160" s="155"/>
      <c r="AJ160" s="123"/>
      <c r="AK160" s="139"/>
      <c r="AL160" s="124"/>
      <c r="AM160" s="155">
        <f>VLOOKUP(C160,'9'!$B$2:$H$1187,3,FALSE)</f>
        <v>2.1678240740740741E-2</v>
      </c>
      <c r="AN160" s="123">
        <f>VLOOKUP(C160,'9'!$B$2:$H$1187,4,FALSE)</f>
        <v>36</v>
      </c>
      <c r="AO160" s="139">
        <f>VLOOKUP(AN160,Баллы!$A$2:$B$101,2)+AP160/2</f>
        <v>57.5</v>
      </c>
      <c r="AP160" s="124">
        <f>VLOOKUP(C160,'9'!$B$2:$H$1187,6,FALSE)</f>
        <v>5</v>
      </c>
      <c r="AQ160" s="122"/>
      <c r="AR160" s="123"/>
      <c r="AS160" s="139"/>
      <c r="AT160" s="124"/>
      <c r="AU160" s="122"/>
      <c r="AV160" s="123"/>
      <c r="AW160" s="139"/>
      <c r="AX160" s="124"/>
    </row>
    <row r="161" spans="1:50" ht="14.4" customHeight="1">
      <c r="A161" s="73">
        <f>IF(D161=0," ",RANK(D161,$D$3:$D$365,0))</f>
        <v>159</v>
      </c>
      <c r="B161" s="246">
        <v>159</v>
      </c>
      <c r="C161" s="181" t="s">
        <v>2662</v>
      </c>
      <c r="D161" s="114">
        <f>I161+M161+Q161+U161+Y161+AC161+AG161+AK161+AO161+AW161+AS161</f>
        <v>57</v>
      </c>
      <c r="E161" s="115">
        <f>J161+N161+R161+V161+Z161+AD161+AH161+AL161+AP161+AX161+AT161</f>
        <v>10</v>
      </c>
      <c r="F161" s="119">
        <f>COUNTA(H161,L161,P161,T161,X161,AB161,AF161,AJ161,AN161,AV161,AR161)</f>
        <v>1</v>
      </c>
      <c r="G161" s="122">
        <f>VLOOKUP(C161,'1'!$B$46:$H$384,3,FALSE)</f>
        <v>4.6655092592592595E-2</v>
      </c>
      <c r="H161" s="123">
        <f>VLOOKUP(C161,'1'!$B$46:$H$384,4,FALSE)</f>
        <v>39</v>
      </c>
      <c r="I161" s="139">
        <f>VLOOKUP(H161,Баллы!$A$2:$B$101,2)+J161/2</f>
        <v>57</v>
      </c>
      <c r="J161" s="124">
        <f>VLOOKUP(C161,'1'!$B$46:$H$384,6,FALSE)</f>
        <v>10</v>
      </c>
      <c r="K161" s="153"/>
      <c r="L161" s="123"/>
      <c r="M161" s="139"/>
      <c r="N161" s="154"/>
      <c r="O161" s="122"/>
      <c r="P161" s="123"/>
      <c r="Q161" s="139"/>
      <c r="R161" s="124"/>
      <c r="S161" s="122"/>
      <c r="T161" s="123"/>
      <c r="U161" s="139"/>
      <c r="V161" s="124"/>
      <c r="W161" s="137"/>
      <c r="X161" s="123"/>
      <c r="Y161" s="139"/>
      <c r="Z161" s="124"/>
      <c r="AA161" s="137"/>
      <c r="AB161" s="123"/>
      <c r="AC161" s="139"/>
      <c r="AD161" s="124"/>
      <c r="AE161" s="137"/>
      <c r="AF161" s="123"/>
      <c r="AG161" s="139"/>
      <c r="AH161" s="124"/>
      <c r="AI161" s="155"/>
      <c r="AJ161" s="123"/>
      <c r="AK161" s="139"/>
      <c r="AL161" s="124"/>
      <c r="AM161" s="155"/>
      <c r="AN161" s="123"/>
      <c r="AO161" s="139"/>
      <c r="AP161" s="124"/>
      <c r="AQ161" s="122"/>
      <c r="AR161" s="123"/>
      <c r="AS161" s="139"/>
      <c r="AT161" s="124"/>
      <c r="AU161" s="122"/>
      <c r="AV161" s="123"/>
      <c r="AW161" s="139"/>
      <c r="AX161" s="124"/>
    </row>
    <row r="162" spans="1:50" ht="14.4" customHeight="1">
      <c r="A162" s="73">
        <f>IF(D162=0," ",RANK(D162,$D$3:$D$365,0))</f>
        <v>159</v>
      </c>
      <c r="B162" s="246">
        <v>159</v>
      </c>
      <c r="C162" s="104" t="s">
        <v>6133</v>
      </c>
      <c r="D162" s="114">
        <f>I162+M162+Q162+U162+Y162+AC162+AG162+AK162+AO162+AW162+AS162</f>
        <v>57</v>
      </c>
      <c r="E162" s="115">
        <f>J162+N162+R162+V162+Z162+AD162+AH162+AL162+AP162+AX162+AT162</f>
        <v>10</v>
      </c>
      <c r="F162" s="119">
        <f>COUNTA(H162,L162,P162,T162,X162,AB162,AF162,AJ162,AN162,AV162,AR162)</f>
        <v>1</v>
      </c>
      <c r="G162" s="122"/>
      <c r="H162" s="123"/>
      <c r="I162" s="139"/>
      <c r="J162" s="124"/>
      <c r="K162" s="153"/>
      <c r="L162" s="123"/>
      <c r="M162" s="139"/>
      <c r="N162" s="154"/>
      <c r="O162" s="122"/>
      <c r="P162" s="123"/>
      <c r="Q162" s="139"/>
      <c r="R162" s="124"/>
      <c r="S162" s="122"/>
      <c r="T162" s="123"/>
      <c r="U162" s="139"/>
      <c r="V162" s="124"/>
      <c r="W162" s="137"/>
      <c r="X162" s="123"/>
      <c r="Y162" s="139"/>
      <c r="Z162" s="124"/>
      <c r="AA162" s="137"/>
      <c r="AB162" s="123"/>
      <c r="AC162" s="139"/>
      <c r="AD162" s="124"/>
      <c r="AE162" s="137"/>
      <c r="AF162" s="123"/>
      <c r="AG162" s="139"/>
      <c r="AH162" s="124"/>
      <c r="AI162" s="155"/>
      <c r="AJ162" s="123"/>
      <c r="AK162" s="139"/>
      <c r="AL162" s="124"/>
      <c r="AM162" s="155"/>
      <c r="AN162" s="123"/>
      <c r="AO162" s="139"/>
      <c r="AP162" s="124"/>
      <c r="AQ162" s="122">
        <f>VLOOKUP(C162,'10'!$B$8:$H$232,3,FALSE)</f>
        <v>5.3865740740740742E-2</v>
      </c>
      <c r="AR162" s="123">
        <f>VLOOKUP(C162,'10'!$B$8:$H$232,4,FALSE)</f>
        <v>39</v>
      </c>
      <c r="AS162" s="139">
        <f>VLOOKUP(AR162,Баллы!$A$2:$B$101,2)+AT162/2</f>
        <v>57</v>
      </c>
      <c r="AT162" s="124">
        <f>VLOOKUP(C162,'10'!$B$8:$H$232,6,FALSE)</f>
        <v>10</v>
      </c>
      <c r="AU162" s="122"/>
      <c r="AV162" s="123"/>
      <c r="AW162" s="139"/>
      <c r="AX162" s="124"/>
    </row>
    <row r="163" spans="1:50" ht="14.4" customHeight="1">
      <c r="A163" s="73">
        <f>IF(D163=0," ",RANK(D163,$D$3:$D$365,0))</f>
        <v>161</v>
      </c>
      <c r="B163" s="246">
        <v>161</v>
      </c>
      <c r="C163" s="107" t="s">
        <v>1756</v>
      </c>
      <c r="D163" s="114">
        <f>I163+M163+Q163+U163+Y163+AC163+AG163+AK163+AO163+AW163+AS163</f>
        <v>56</v>
      </c>
      <c r="E163" s="115">
        <f>J163+N163+R163+V163+Z163+AD163+AH163+AL163+AP163+AX163+AT163</f>
        <v>10</v>
      </c>
      <c r="F163" s="119">
        <f>COUNTA(H163,L163,P163,T163,X163,AB163,AF163,AJ163,AN163,AV163,AR163)</f>
        <v>1</v>
      </c>
      <c r="G163" s="122"/>
      <c r="H163" s="123"/>
      <c r="I163" s="139"/>
      <c r="J163" s="124"/>
      <c r="K163" s="153"/>
      <c r="L163" s="123"/>
      <c r="M163" s="139"/>
      <c r="N163" s="154"/>
      <c r="O163" s="122"/>
      <c r="P163" s="123"/>
      <c r="Q163" s="139"/>
      <c r="R163" s="124"/>
      <c r="S163" s="122">
        <f>VLOOKUP(C163,'4'!$B$2:$I$1053,3,FALSE)</f>
        <v>4.1458333333333333E-2</v>
      </c>
      <c r="T163" s="123">
        <f>VLOOKUP(C163,'4'!$B$2:$I$1053,4,FALSE)</f>
        <v>40</v>
      </c>
      <c r="U163" s="139">
        <f>VLOOKUP(T163,Баллы!$A$2:$B$101,2)+V163/2</f>
        <v>56</v>
      </c>
      <c r="V163" s="124">
        <f>VLOOKUP(C163,'4'!$B$2:$I$1053,6,FALSE)</f>
        <v>10</v>
      </c>
      <c r="W163" s="137"/>
      <c r="X163" s="123"/>
      <c r="Y163" s="139"/>
      <c r="Z163" s="124"/>
      <c r="AA163" s="137"/>
      <c r="AB163" s="123"/>
      <c r="AC163" s="139"/>
      <c r="AD163" s="124"/>
      <c r="AE163" s="137"/>
      <c r="AF163" s="123"/>
      <c r="AG163" s="139"/>
      <c r="AH163" s="124"/>
      <c r="AI163" s="155"/>
      <c r="AJ163" s="123"/>
      <c r="AK163" s="139"/>
      <c r="AL163" s="124"/>
      <c r="AM163" s="155"/>
      <c r="AN163" s="123"/>
      <c r="AO163" s="139"/>
      <c r="AP163" s="124"/>
      <c r="AQ163" s="122"/>
      <c r="AR163" s="123"/>
      <c r="AS163" s="139"/>
      <c r="AT163" s="124"/>
      <c r="AU163" s="122"/>
      <c r="AV163" s="123"/>
      <c r="AW163" s="139"/>
      <c r="AX163" s="124"/>
    </row>
    <row r="164" spans="1:50" ht="14.4" customHeight="1">
      <c r="A164" s="73">
        <f>IF(D164=0," ",RANK(D164,$D$3:$D$365,0))</f>
        <v>161</v>
      </c>
      <c r="B164" s="246">
        <v>161</v>
      </c>
      <c r="C164" s="108" t="s">
        <v>1163</v>
      </c>
      <c r="D164" s="114">
        <f>I164+M164+Q164+U164+Y164+AC164+AG164+AK164+AO164+AW164+AS164</f>
        <v>56</v>
      </c>
      <c r="E164" s="115">
        <f>J164+N164+R164+V164+Z164+AD164+AH164+AL164+AP164+AX164+AT164</f>
        <v>10</v>
      </c>
      <c r="F164" s="119">
        <f>COUNTA(H164,L164,P164,T164,X164,AB164,AF164,AJ164,AN164,AV164,AR164)</f>
        <v>1</v>
      </c>
      <c r="G164" s="122"/>
      <c r="H164" s="123"/>
      <c r="I164" s="139"/>
      <c r="J164" s="124"/>
      <c r="K164" s="153"/>
      <c r="L164" s="123"/>
      <c r="M164" s="139"/>
      <c r="N164" s="154"/>
      <c r="O164" s="122"/>
      <c r="P164" s="123"/>
      <c r="Q164" s="139"/>
      <c r="R164" s="124"/>
      <c r="S164" s="122"/>
      <c r="T164" s="123"/>
      <c r="U164" s="139"/>
      <c r="V164" s="124"/>
      <c r="W164" s="137">
        <f>VLOOKUP(C164,'5'!$B$50:$H$423,3,FALSE)</f>
        <v>4.8726851851851855E-2</v>
      </c>
      <c r="X164" s="123">
        <f>VLOOKUP(C164,'5'!$B$50:$H$423,4,FALSE)</f>
        <v>40</v>
      </c>
      <c r="Y164" s="139">
        <f>VLOOKUP(X164,Баллы!$A$2:$B$101,2)+Z164/2</f>
        <v>56</v>
      </c>
      <c r="Z164" s="124">
        <f>VLOOKUP(C164,'5'!$B$50:$H$423,6,FALSE)</f>
        <v>10</v>
      </c>
      <c r="AA164" s="137"/>
      <c r="AB164" s="123"/>
      <c r="AC164" s="139"/>
      <c r="AD164" s="124"/>
      <c r="AE164" s="137"/>
      <c r="AF164" s="123"/>
      <c r="AG164" s="139"/>
      <c r="AH164" s="124"/>
      <c r="AI164" s="155"/>
      <c r="AJ164" s="123"/>
      <c r="AK164" s="139"/>
      <c r="AL164" s="124"/>
      <c r="AM164" s="155"/>
      <c r="AN164" s="123"/>
      <c r="AO164" s="139"/>
      <c r="AP164" s="124"/>
      <c r="AQ164" s="122"/>
      <c r="AR164" s="123"/>
      <c r="AS164" s="139"/>
      <c r="AT164" s="124"/>
      <c r="AU164" s="122"/>
      <c r="AV164" s="123"/>
      <c r="AW164" s="139"/>
      <c r="AX164" s="124"/>
    </row>
    <row r="165" spans="1:50" ht="14.4" customHeight="1">
      <c r="A165" s="73">
        <f>IF(D165=0," ",RANK(D165,$D$3:$D$365,0))</f>
        <v>161</v>
      </c>
      <c r="B165" s="246">
        <v>161</v>
      </c>
      <c r="C165" s="104" t="s">
        <v>501</v>
      </c>
      <c r="D165" s="114">
        <f>I165+M165+Q165+U165+Y165+AC165+AG165+AK165+AO165+AW165+AS165</f>
        <v>56</v>
      </c>
      <c r="E165" s="115">
        <f>J165+N165+R165+V165+Z165+AD165+AH165+AL165+AP165+AX165+AT165</f>
        <v>10</v>
      </c>
      <c r="F165" s="119">
        <f>COUNTA(H165,L165,P165,T165,X165,AB165,AF165,AJ165,AN165,AV165,AR165)</f>
        <v>1</v>
      </c>
      <c r="G165" s="122"/>
      <c r="H165" s="123"/>
      <c r="I165" s="139"/>
      <c r="J165" s="124"/>
      <c r="K165" s="153"/>
      <c r="L165" s="123"/>
      <c r="M165" s="139"/>
      <c r="N165" s="154"/>
      <c r="O165" s="122"/>
      <c r="P165" s="123"/>
      <c r="Q165" s="139"/>
      <c r="R165" s="124"/>
      <c r="S165" s="122"/>
      <c r="T165" s="123"/>
      <c r="U165" s="139"/>
      <c r="V165" s="124"/>
      <c r="W165" s="137"/>
      <c r="X165" s="123"/>
      <c r="Y165" s="139"/>
      <c r="Z165" s="124"/>
      <c r="AA165" s="137"/>
      <c r="AB165" s="123"/>
      <c r="AC165" s="139"/>
      <c r="AD165" s="124"/>
      <c r="AE165" s="137"/>
      <c r="AF165" s="123"/>
      <c r="AG165" s="139"/>
      <c r="AH165" s="124"/>
      <c r="AI165" s="155"/>
      <c r="AJ165" s="123"/>
      <c r="AK165" s="139"/>
      <c r="AL165" s="124"/>
      <c r="AM165" s="155"/>
      <c r="AN165" s="123"/>
      <c r="AO165" s="139"/>
      <c r="AP165" s="124"/>
      <c r="AQ165" s="122">
        <f>VLOOKUP(C165,'10'!$B$8:$H$232,3,FALSE)</f>
        <v>5.4224537037037036E-2</v>
      </c>
      <c r="AR165" s="123">
        <f>VLOOKUP(C165,'10'!$B$8:$H$232,4,FALSE)</f>
        <v>40</v>
      </c>
      <c r="AS165" s="139">
        <f>VLOOKUP(AR165,Баллы!$A$2:$B$101,2)+AT165/2</f>
        <v>56</v>
      </c>
      <c r="AT165" s="124">
        <f>VLOOKUP(C165,'10'!$B$8:$H$232,6,FALSE)</f>
        <v>10</v>
      </c>
      <c r="AU165" s="122"/>
      <c r="AV165" s="123"/>
      <c r="AW165" s="139"/>
      <c r="AX165" s="124"/>
    </row>
    <row r="166" spans="1:50" ht="14.4" customHeight="1">
      <c r="A166" s="73">
        <f>IF(D166=0," ",RANK(D166,$D$3:$D$365,0))</f>
        <v>164</v>
      </c>
      <c r="B166" s="246">
        <v>164</v>
      </c>
      <c r="C166" s="180" t="s">
        <v>416</v>
      </c>
      <c r="D166" s="114">
        <f>I166+M166+Q166+U166+Y166+AC166+AG166+AK166+AO166+AW166+AS166</f>
        <v>55.5</v>
      </c>
      <c r="E166" s="115">
        <f>J166+N166+R166+V166+Z166+AD166+AH166+AL166+AP166+AX166+AT166</f>
        <v>15</v>
      </c>
      <c r="F166" s="119">
        <f>COUNTA(H166,L166,P166,T166,X166,AB166,AF166,AJ166,AN166,AV166,AR166)</f>
        <v>1</v>
      </c>
      <c r="G166" s="122"/>
      <c r="H166" s="123"/>
      <c r="I166" s="139"/>
      <c r="J166" s="124"/>
      <c r="K166" s="153">
        <f>VLOOKUP(C166,'2'!$B$101:$H$575,3,FALSE)</f>
        <v>6.4722222222222223E-2</v>
      </c>
      <c r="L166" s="123">
        <f>VLOOKUP(C166,'2'!$B$101:$H$575,4,FALSE)</f>
        <v>43</v>
      </c>
      <c r="M166" s="139">
        <f>VLOOKUP(L166,Баллы!$A$2:$B$101,2)+N166/2</f>
        <v>55.5</v>
      </c>
      <c r="N166" s="154">
        <f>VLOOKUP(C166,'2'!$B$101:$H$575,6,FALSE)</f>
        <v>15</v>
      </c>
      <c r="O166" s="122"/>
      <c r="P166" s="123"/>
      <c r="Q166" s="139"/>
      <c r="R166" s="124"/>
      <c r="S166" s="122"/>
      <c r="T166" s="123"/>
      <c r="U166" s="139"/>
      <c r="V166" s="124"/>
      <c r="W166" s="137"/>
      <c r="X166" s="123"/>
      <c r="Y166" s="139"/>
      <c r="Z166" s="124"/>
      <c r="AA166" s="137"/>
      <c r="AB166" s="123"/>
      <c r="AC166" s="139"/>
      <c r="AD166" s="124"/>
      <c r="AE166" s="137"/>
      <c r="AF166" s="123"/>
      <c r="AG166" s="139"/>
      <c r="AH166" s="124"/>
      <c r="AI166" s="155"/>
      <c r="AJ166" s="123"/>
      <c r="AK166" s="139"/>
      <c r="AL166" s="124"/>
      <c r="AM166" s="155"/>
      <c r="AN166" s="123"/>
      <c r="AO166" s="139"/>
      <c r="AP166" s="124"/>
      <c r="AQ166" s="122"/>
      <c r="AR166" s="123"/>
      <c r="AS166" s="139"/>
      <c r="AT166" s="124"/>
      <c r="AU166" s="122"/>
      <c r="AV166" s="123"/>
      <c r="AW166" s="139"/>
      <c r="AX166" s="124"/>
    </row>
    <row r="167" spans="1:50" ht="14.4" customHeight="1">
      <c r="A167" s="73">
        <f>IF(D167=0," ",RANK(D167,$D$3:$D$365,0))</f>
        <v>165</v>
      </c>
      <c r="B167" s="246">
        <v>165</v>
      </c>
      <c r="C167" s="107" t="s">
        <v>1567</v>
      </c>
      <c r="D167" s="114">
        <f>I167+M167+Q167+U167+Y167+AC167+AG167+AK167+AO167+AW167+AS167</f>
        <v>55</v>
      </c>
      <c r="E167" s="115">
        <f>J167+N167+R167+V167+Z167+AD167+AH167+AL167+AP167+AX167+AT167</f>
        <v>10</v>
      </c>
      <c r="F167" s="119">
        <f>COUNTA(H167,L167,P167,T167,X167,AB167,AF167,AJ167,AN167,AV167,AR167)</f>
        <v>2</v>
      </c>
      <c r="G167" s="122"/>
      <c r="H167" s="123"/>
      <c r="I167" s="139"/>
      <c r="J167" s="124"/>
      <c r="K167" s="153"/>
      <c r="L167" s="123"/>
      <c r="M167" s="139"/>
      <c r="N167" s="154"/>
      <c r="O167" s="122"/>
      <c r="P167" s="123"/>
      <c r="Q167" s="139"/>
      <c r="R167" s="124"/>
      <c r="S167" s="122">
        <f>VLOOKUP(C167,'4'!$B$2:$I$1053,3,FALSE)</f>
        <v>1.9953703703703703E-2</v>
      </c>
      <c r="T167" s="123">
        <f>VLOOKUP(C167,'4'!$B$2:$I$1053,4,FALSE)</f>
        <v>67</v>
      </c>
      <c r="U167" s="139">
        <f>VLOOKUP(T167,Баллы!$A$2:$B$101,2)+V167/2</f>
        <v>26.5</v>
      </c>
      <c r="V167" s="124">
        <f>VLOOKUP(C167,'4'!$B$2:$I$1053,6,FALSE)</f>
        <v>5</v>
      </c>
      <c r="W167" s="137"/>
      <c r="X167" s="123"/>
      <c r="Y167" s="139"/>
      <c r="Z167" s="124"/>
      <c r="AA167" s="137"/>
      <c r="AB167" s="123"/>
      <c r="AC167" s="139"/>
      <c r="AD167" s="124"/>
      <c r="AE167" s="137"/>
      <c r="AF167" s="123"/>
      <c r="AG167" s="139"/>
      <c r="AH167" s="124"/>
      <c r="AI167" s="155"/>
      <c r="AJ167" s="123"/>
      <c r="AK167" s="139"/>
      <c r="AL167" s="124"/>
      <c r="AM167" s="155">
        <f>VLOOKUP(C167,'9'!$B$2:$H$1187,3,FALSE)</f>
        <v>2.3125E-2</v>
      </c>
      <c r="AN167" s="123">
        <f>VLOOKUP(C167,'9'!$B$2:$H$1187,4,FALSE)</f>
        <v>65</v>
      </c>
      <c r="AO167" s="139">
        <f>VLOOKUP(AN167,Баллы!$A$2:$B$101,2)+AP167/2</f>
        <v>28.5</v>
      </c>
      <c r="AP167" s="124">
        <f>VLOOKUP(C167,'9'!$B$2:$H$1187,6,FALSE)</f>
        <v>5</v>
      </c>
      <c r="AQ167" s="122"/>
      <c r="AR167" s="123"/>
      <c r="AS167" s="139"/>
      <c r="AT167" s="124"/>
      <c r="AU167" s="122"/>
      <c r="AV167" s="123"/>
      <c r="AW167" s="139"/>
      <c r="AX167" s="124"/>
    </row>
    <row r="168" spans="1:50" ht="14.4" customHeight="1">
      <c r="A168" s="73">
        <f>IF(D168=0," ",RANK(D168,$D$3:$D$365,0))</f>
        <v>165</v>
      </c>
      <c r="B168" s="246">
        <v>166</v>
      </c>
      <c r="C168" s="107" t="s">
        <v>1762</v>
      </c>
      <c r="D168" s="114">
        <f>I168+M168+Q168+U168+Y168+AC168+AG168+AK168+AO168+AW168+AS168</f>
        <v>55</v>
      </c>
      <c r="E168" s="115">
        <f>J168+N168+R168+V168+Z168+AD168+AH168+AL168+AP168+AX168+AT168</f>
        <v>10</v>
      </c>
      <c r="F168" s="119">
        <f>COUNTA(H168,L168,P168,T168,X168,AB168,AF168,AJ168,AN168,AV168,AR168)</f>
        <v>1</v>
      </c>
      <c r="G168" s="122"/>
      <c r="H168" s="123"/>
      <c r="I168" s="139"/>
      <c r="J168" s="124"/>
      <c r="K168" s="153"/>
      <c r="L168" s="123"/>
      <c r="M168" s="139"/>
      <c r="N168" s="154"/>
      <c r="O168" s="122"/>
      <c r="P168" s="123"/>
      <c r="Q168" s="139"/>
      <c r="R168" s="124"/>
      <c r="S168" s="122">
        <f>VLOOKUP(C168,'4'!$B$2:$I$1053,3,FALSE)</f>
        <v>4.1469907407407407E-2</v>
      </c>
      <c r="T168" s="123">
        <f>VLOOKUP(C168,'4'!$B$2:$I$1053,4,FALSE)</f>
        <v>41</v>
      </c>
      <c r="U168" s="139">
        <f>VLOOKUP(T168,Баллы!$A$2:$B$101,2)+V168/2</f>
        <v>55</v>
      </c>
      <c r="V168" s="124">
        <f>VLOOKUP(C168,'4'!$B$2:$I$1053,6,FALSE)</f>
        <v>10</v>
      </c>
      <c r="W168" s="137"/>
      <c r="X168" s="123"/>
      <c r="Y168" s="139"/>
      <c r="Z168" s="124"/>
      <c r="AA168" s="137"/>
      <c r="AB168" s="123"/>
      <c r="AC168" s="139"/>
      <c r="AD168" s="124"/>
      <c r="AE168" s="137"/>
      <c r="AF168" s="123"/>
      <c r="AG168" s="139"/>
      <c r="AH168" s="124"/>
      <c r="AI168" s="155"/>
      <c r="AJ168" s="123"/>
      <c r="AK168" s="139"/>
      <c r="AL168" s="124"/>
      <c r="AM168" s="155"/>
      <c r="AN168" s="123"/>
      <c r="AO168" s="139"/>
      <c r="AP168" s="124"/>
      <c r="AQ168" s="122"/>
      <c r="AR168" s="123"/>
      <c r="AS168" s="139"/>
      <c r="AT168" s="124"/>
      <c r="AU168" s="122"/>
      <c r="AV168" s="123"/>
      <c r="AW168" s="139"/>
      <c r="AX168" s="124"/>
    </row>
    <row r="169" spans="1:50" ht="14.4" customHeight="1">
      <c r="A169" s="73">
        <f>IF(D169=0," ",RANK(D169,$D$3:$D$365,0))</f>
        <v>165</v>
      </c>
      <c r="B169" s="246">
        <v>166</v>
      </c>
      <c r="C169" s="104" t="s">
        <v>6134</v>
      </c>
      <c r="D169" s="114">
        <f>I169+M169+Q169+U169+Y169+AC169+AG169+AK169+AO169+AW169+AS169</f>
        <v>55</v>
      </c>
      <c r="E169" s="115">
        <f>J169+N169+R169+V169+Z169+AD169+AH169+AL169+AP169+AX169+AT169</f>
        <v>10</v>
      </c>
      <c r="F169" s="119">
        <f>COUNTA(H169,L169,P169,T169,X169,AB169,AF169,AJ169,AN169,AV169,AR169)</f>
        <v>1</v>
      </c>
      <c r="G169" s="122"/>
      <c r="H169" s="123"/>
      <c r="I169" s="139"/>
      <c r="J169" s="124"/>
      <c r="K169" s="153"/>
      <c r="L169" s="123"/>
      <c r="M169" s="139"/>
      <c r="N169" s="154"/>
      <c r="O169" s="122"/>
      <c r="P169" s="123"/>
      <c r="Q169" s="139"/>
      <c r="R169" s="124"/>
      <c r="S169" s="122"/>
      <c r="T169" s="123"/>
      <c r="U169" s="139"/>
      <c r="V169" s="124"/>
      <c r="W169" s="137"/>
      <c r="X169" s="123"/>
      <c r="Y169" s="139"/>
      <c r="Z169" s="124"/>
      <c r="AA169" s="137"/>
      <c r="AB169" s="123"/>
      <c r="AC169" s="139"/>
      <c r="AD169" s="124"/>
      <c r="AE169" s="137"/>
      <c r="AF169" s="123"/>
      <c r="AG169" s="139"/>
      <c r="AH169" s="124"/>
      <c r="AI169" s="155"/>
      <c r="AJ169" s="123"/>
      <c r="AK169" s="139"/>
      <c r="AL169" s="124"/>
      <c r="AM169" s="155"/>
      <c r="AN169" s="123"/>
      <c r="AO169" s="139"/>
      <c r="AP169" s="124"/>
      <c r="AQ169" s="122">
        <f>VLOOKUP(C169,'10'!$B$8:$H$232,3,FALSE)</f>
        <v>5.423611111111111E-2</v>
      </c>
      <c r="AR169" s="123">
        <f>VLOOKUP(C169,'10'!$B$8:$H$232,4,FALSE)</f>
        <v>41</v>
      </c>
      <c r="AS169" s="139">
        <f>VLOOKUP(AR169,Баллы!$A$2:$B$101,2)+AT169/2</f>
        <v>55</v>
      </c>
      <c r="AT169" s="124">
        <f>VLOOKUP(C169,'10'!$B$8:$H$232,6,FALSE)</f>
        <v>10</v>
      </c>
      <c r="AU169" s="122"/>
      <c r="AV169" s="123"/>
      <c r="AW169" s="139"/>
      <c r="AX169" s="124"/>
    </row>
    <row r="170" spans="1:50" ht="14.4" customHeight="1">
      <c r="A170" s="73">
        <f>IF(D170=0," ",RANK(D170,$D$3:$D$365,0))</f>
        <v>168</v>
      </c>
      <c r="B170" s="246">
        <v>168</v>
      </c>
      <c r="C170" s="180" t="s">
        <v>957</v>
      </c>
      <c r="D170" s="114">
        <f>I170+M170+Q170+U170+Y170+AC170+AG170+AK170+AO170+AW170+AS170</f>
        <v>54.5</v>
      </c>
      <c r="E170" s="115">
        <f>J170+N170+R170+V170+Z170+AD170+AH170+AL170+AP170+AX170+AT170</f>
        <v>15</v>
      </c>
      <c r="F170" s="119">
        <f>COUNTA(H170,L170,P170,T170,X170,AB170,AF170,AJ170,AN170,AV170,AR170)</f>
        <v>1</v>
      </c>
      <c r="G170" s="122"/>
      <c r="H170" s="123"/>
      <c r="I170" s="139"/>
      <c r="J170" s="124"/>
      <c r="K170" s="153">
        <f>VLOOKUP(C170,'2'!$B$101:$H$575,3,FALSE)</f>
        <v>6.4780092592592597E-2</v>
      </c>
      <c r="L170" s="123">
        <f>VLOOKUP(C170,'2'!$B$101:$H$575,4,FALSE)</f>
        <v>44</v>
      </c>
      <c r="M170" s="139">
        <f>VLOOKUP(L170,Баллы!$A$2:$B$101,2)+N170/2</f>
        <v>54.5</v>
      </c>
      <c r="N170" s="154">
        <f>VLOOKUP(C170,'2'!$B$101:$H$575,6,FALSE)</f>
        <v>15</v>
      </c>
      <c r="O170" s="122"/>
      <c r="P170" s="123"/>
      <c r="Q170" s="139"/>
      <c r="R170" s="124"/>
      <c r="S170" s="122"/>
      <c r="T170" s="123"/>
      <c r="U170" s="139"/>
      <c r="V170" s="124"/>
      <c r="W170" s="137"/>
      <c r="X170" s="123"/>
      <c r="Y170" s="139"/>
      <c r="Z170" s="124"/>
      <c r="AA170" s="137"/>
      <c r="AB170" s="123"/>
      <c r="AC170" s="139"/>
      <c r="AD170" s="124"/>
      <c r="AE170" s="137"/>
      <c r="AF170" s="123"/>
      <c r="AG170" s="139"/>
      <c r="AH170" s="124"/>
      <c r="AI170" s="155"/>
      <c r="AJ170" s="123"/>
      <c r="AK170" s="139"/>
      <c r="AL170" s="124"/>
      <c r="AM170" s="155"/>
      <c r="AN170" s="123"/>
      <c r="AO170" s="139"/>
      <c r="AP170" s="124"/>
      <c r="AQ170" s="122"/>
      <c r="AR170" s="123"/>
      <c r="AS170" s="139"/>
      <c r="AT170" s="124"/>
      <c r="AU170" s="122"/>
      <c r="AV170" s="123"/>
      <c r="AW170" s="139"/>
      <c r="AX170" s="124"/>
    </row>
    <row r="171" spans="1:50" ht="14.4" customHeight="1">
      <c r="A171" s="73">
        <f>IF(D171=0," ",RANK(D171,$D$3:$D$365,0))</f>
        <v>168</v>
      </c>
      <c r="B171" s="246">
        <v>169</v>
      </c>
      <c r="C171" s="283" t="s">
        <v>5076</v>
      </c>
      <c r="D171" s="114">
        <f>I171+M171+Q171+U171+Y171+AC171+AG171+AK171+AO171+AW171+AS171</f>
        <v>54.5</v>
      </c>
      <c r="E171" s="115">
        <f>J171+N171+R171+V171+Z171+AD171+AH171+AL171+AP171+AX171+AT171</f>
        <v>5</v>
      </c>
      <c r="F171" s="119">
        <f>COUNTA(H171,L171,P171,T171,X171,AB171,AF171,AJ171,AN171,AV171,AR171)</f>
        <v>1</v>
      </c>
      <c r="G171" s="122"/>
      <c r="H171" s="123"/>
      <c r="I171" s="139"/>
      <c r="J171" s="124"/>
      <c r="K171" s="153"/>
      <c r="L171" s="123"/>
      <c r="M171" s="139"/>
      <c r="N171" s="154"/>
      <c r="O171" s="122"/>
      <c r="P171" s="123"/>
      <c r="Q171" s="139"/>
      <c r="R171" s="124"/>
      <c r="S171" s="122"/>
      <c r="T171" s="123"/>
      <c r="U171" s="139"/>
      <c r="V171" s="124"/>
      <c r="W171" s="137"/>
      <c r="X171" s="123"/>
      <c r="Y171" s="139"/>
      <c r="Z171" s="124"/>
      <c r="AA171" s="137"/>
      <c r="AB171" s="123"/>
      <c r="AC171" s="139"/>
      <c r="AD171" s="124"/>
      <c r="AE171" s="137"/>
      <c r="AF171" s="123"/>
      <c r="AG171" s="139"/>
      <c r="AH171" s="124"/>
      <c r="AI171" s="155"/>
      <c r="AJ171" s="123"/>
      <c r="AK171" s="139"/>
      <c r="AL171" s="124"/>
      <c r="AM171" s="155">
        <f>VLOOKUP(C171,'9'!$B$2:$H$1187,3,FALSE)</f>
        <v>2.1863425925925925E-2</v>
      </c>
      <c r="AN171" s="123">
        <f>VLOOKUP(C171,'9'!$B$2:$H$1187,4,FALSE)</f>
        <v>39</v>
      </c>
      <c r="AO171" s="139">
        <f>VLOOKUP(AN171,Баллы!$A$2:$B$101,2)+AP171/2</f>
        <v>54.5</v>
      </c>
      <c r="AP171" s="124">
        <f>VLOOKUP(C171,'9'!$B$2:$H$1187,6,FALSE)</f>
        <v>5</v>
      </c>
      <c r="AQ171" s="122"/>
      <c r="AR171" s="123"/>
      <c r="AS171" s="139"/>
      <c r="AT171" s="124"/>
      <c r="AU171" s="122"/>
      <c r="AV171" s="123"/>
      <c r="AW171" s="139"/>
      <c r="AX171" s="124"/>
    </row>
    <row r="172" spans="1:50" ht="14.4" customHeight="1">
      <c r="A172" s="73">
        <f>IF(D172=0," ",RANK(D172,$D$3:$D$365,0))</f>
        <v>170</v>
      </c>
      <c r="B172" s="246">
        <v>170</v>
      </c>
      <c r="C172" s="107" t="s">
        <v>2102</v>
      </c>
      <c r="D172" s="114">
        <f>I172+M172+Q172+U172+Y172+AC172+AG172+AK172+AO172+AW172+AS172</f>
        <v>54</v>
      </c>
      <c r="E172" s="115">
        <f>J172+N172+R172+V172+Z172+AD172+AH172+AL172+AP172+AX172+AT172</f>
        <v>10</v>
      </c>
      <c r="F172" s="119">
        <f>COUNTA(H172,L172,P172,T172,X172,AB172,AF172,AJ172,AN172,AV172,AR172)</f>
        <v>1</v>
      </c>
      <c r="G172" s="122"/>
      <c r="H172" s="123"/>
      <c r="I172" s="139"/>
      <c r="J172" s="124"/>
      <c r="K172" s="153"/>
      <c r="L172" s="123"/>
      <c r="M172" s="139"/>
      <c r="N172" s="154"/>
      <c r="O172" s="122"/>
      <c r="P172" s="123"/>
      <c r="Q172" s="139"/>
      <c r="R172" s="124"/>
      <c r="S172" s="122">
        <f>VLOOKUP(C172,'4'!$B$2:$I$1053,3,FALSE)</f>
        <v>4.1585648148148149E-2</v>
      </c>
      <c r="T172" s="123">
        <f>VLOOKUP(C172,'4'!$B$2:$I$1053,4,FALSE)</f>
        <v>42</v>
      </c>
      <c r="U172" s="139">
        <f>VLOOKUP(T172,Баллы!$A$2:$B$101,2)+V172/2</f>
        <v>54</v>
      </c>
      <c r="V172" s="124">
        <f>VLOOKUP(C172,'4'!$B$2:$I$1053,6,FALSE)</f>
        <v>10</v>
      </c>
      <c r="W172" s="137"/>
      <c r="X172" s="123"/>
      <c r="Y172" s="139"/>
      <c r="Z172" s="124"/>
      <c r="AA172" s="137"/>
      <c r="AB172" s="123"/>
      <c r="AC172" s="139"/>
      <c r="AD172" s="124"/>
      <c r="AE172" s="137"/>
      <c r="AF172" s="123"/>
      <c r="AG172" s="139"/>
      <c r="AH172" s="124"/>
      <c r="AI172" s="155"/>
      <c r="AJ172" s="123"/>
      <c r="AK172" s="139"/>
      <c r="AL172" s="124"/>
      <c r="AM172" s="155"/>
      <c r="AN172" s="123"/>
      <c r="AO172" s="139"/>
      <c r="AP172" s="124"/>
      <c r="AQ172" s="122"/>
      <c r="AR172" s="123"/>
      <c r="AS172" s="139"/>
      <c r="AT172" s="124"/>
      <c r="AU172" s="122"/>
      <c r="AV172" s="123"/>
      <c r="AW172" s="139"/>
      <c r="AX172" s="124"/>
    </row>
    <row r="173" spans="1:50" ht="14.4" customHeight="1">
      <c r="A173" s="73">
        <f>IF(D173=0," ",RANK(D173,$D$3:$D$365,0))</f>
        <v>170</v>
      </c>
      <c r="B173" s="246">
        <v>171</v>
      </c>
      <c r="C173" s="104" t="s">
        <v>6155</v>
      </c>
      <c r="D173" s="114">
        <f>I173+M173+Q173+U173+Y173+AC173+AG173+AK173+AO173+AW173+AS173</f>
        <v>54</v>
      </c>
      <c r="E173" s="115">
        <f>J173+N173+R173+V173+Z173+AD173+AH173+AL173+AP173+AX173+AT173</f>
        <v>8</v>
      </c>
      <c r="F173" s="119">
        <f>COUNTA(H173,L173,P173,T173,X173,AB173,AF173,AJ173,AN173,AV173,AR173)</f>
        <v>1</v>
      </c>
      <c r="G173" s="122"/>
      <c r="H173" s="123"/>
      <c r="I173" s="139"/>
      <c r="J173" s="124"/>
      <c r="K173" s="153"/>
      <c r="L173" s="123"/>
      <c r="M173" s="139"/>
      <c r="N173" s="154"/>
      <c r="O173" s="122"/>
      <c r="P173" s="123"/>
      <c r="Q173" s="139"/>
      <c r="R173" s="124"/>
      <c r="S173" s="122"/>
      <c r="T173" s="123"/>
      <c r="U173" s="139"/>
      <c r="V173" s="124"/>
      <c r="W173" s="137"/>
      <c r="X173" s="123"/>
      <c r="Y173" s="139"/>
      <c r="Z173" s="124"/>
      <c r="AA173" s="137"/>
      <c r="AB173" s="123"/>
      <c r="AC173" s="139"/>
      <c r="AD173" s="124"/>
      <c r="AE173" s="137"/>
      <c r="AF173" s="123"/>
      <c r="AG173" s="139"/>
      <c r="AH173" s="124"/>
      <c r="AI173" s="155"/>
      <c r="AJ173" s="123"/>
      <c r="AK173" s="139"/>
      <c r="AL173" s="124"/>
      <c r="AM173" s="155"/>
      <c r="AN173" s="123"/>
      <c r="AO173" s="139"/>
      <c r="AP173" s="124"/>
      <c r="AQ173" s="122"/>
      <c r="AR173" s="123"/>
      <c r="AS173" s="139"/>
      <c r="AT173" s="124"/>
      <c r="AU173" s="122">
        <f>VLOOKUP(C173,'11'!$B$9:$H$521,3,FALSE)</f>
        <v>3.9097222222222221E-2</v>
      </c>
      <c r="AV173" s="123">
        <f>VLOOKUP(C173,'11'!$B$9:$H$521,4,FALSE)</f>
        <v>41</v>
      </c>
      <c r="AW173" s="139">
        <f>VLOOKUP(AV173,Баллы!$A$2:$B$101,2)+AX173/2</f>
        <v>54</v>
      </c>
      <c r="AX173" s="124">
        <f>VLOOKUP(C173,'11'!$B$9:$H$521,6,FALSE)</f>
        <v>8</v>
      </c>
    </row>
    <row r="174" spans="1:50" ht="14.4" customHeight="1">
      <c r="A174" s="73">
        <f>IF(D174=0," ",RANK(D174,$D$3:$D$365,0))</f>
        <v>172</v>
      </c>
      <c r="B174" s="246">
        <v>172</v>
      </c>
      <c r="C174" s="180" t="s">
        <v>958</v>
      </c>
      <c r="D174" s="114">
        <f>I174+M174+Q174+U174+Y174+AC174+AG174+AK174+AO174+AW174+AS174</f>
        <v>53.5</v>
      </c>
      <c r="E174" s="115">
        <f>J174+N174+R174+V174+Z174+AD174+AH174+AL174+AP174+AX174+AT174</f>
        <v>15</v>
      </c>
      <c r="F174" s="119">
        <f>COUNTA(H174,L174,P174,T174,X174,AB174,AF174,AJ174,AN174,AV174,AR174)</f>
        <v>1</v>
      </c>
      <c r="G174" s="122"/>
      <c r="H174" s="123"/>
      <c r="I174" s="139"/>
      <c r="J174" s="124"/>
      <c r="K174" s="153">
        <f>VLOOKUP(C174,'2'!$B$101:$H$575,3,FALSE)</f>
        <v>6.4803240740740745E-2</v>
      </c>
      <c r="L174" s="123">
        <f>VLOOKUP(C174,'2'!$B$101:$H$575,4,FALSE)</f>
        <v>45</v>
      </c>
      <c r="M174" s="139">
        <f>VLOOKUP(L174,Баллы!$A$2:$B$101,2)+N174/2</f>
        <v>53.5</v>
      </c>
      <c r="N174" s="154">
        <f>VLOOKUP(C174,'2'!$B$101:$H$575,6,FALSE)</f>
        <v>15</v>
      </c>
      <c r="O174" s="122"/>
      <c r="P174" s="123"/>
      <c r="Q174" s="139"/>
      <c r="R174" s="124"/>
      <c r="S174" s="122"/>
      <c r="T174" s="123"/>
      <c r="U174" s="139"/>
      <c r="V174" s="124"/>
      <c r="W174" s="137"/>
      <c r="X174" s="123"/>
      <c r="Y174" s="139"/>
      <c r="Z174" s="124"/>
      <c r="AA174" s="137"/>
      <c r="AB174" s="123"/>
      <c r="AC174" s="139"/>
      <c r="AD174" s="124"/>
      <c r="AE174" s="137"/>
      <c r="AF174" s="123"/>
      <c r="AG174" s="139"/>
      <c r="AH174" s="124"/>
      <c r="AI174" s="155"/>
      <c r="AJ174" s="123"/>
      <c r="AK174" s="139"/>
      <c r="AL174" s="124"/>
      <c r="AM174" s="155"/>
      <c r="AN174" s="123"/>
      <c r="AO174" s="139"/>
      <c r="AP174" s="124"/>
      <c r="AQ174" s="122"/>
      <c r="AR174" s="123"/>
      <c r="AS174" s="139"/>
      <c r="AT174" s="124"/>
      <c r="AU174" s="122"/>
      <c r="AV174" s="123"/>
      <c r="AW174" s="139"/>
      <c r="AX174" s="124"/>
    </row>
    <row r="175" spans="1:50" ht="14.4" customHeight="1">
      <c r="A175" s="73">
        <f>IF(D175=0," ",RANK(D175,$D$3:$D$365,0))</f>
        <v>173</v>
      </c>
      <c r="B175" s="246">
        <v>173</v>
      </c>
      <c r="C175" s="105" t="s">
        <v>2590</v>
      </c>
      <c r="D175" s="114">
        <f>I175+M175+Q175+U175+Y175+AC175+AG175+AK175+AO175+AW175+AS175</f>
        <v>53</v>
      </c>
      <c r="E175" s="115">
        <f>J175+N175+R175+V175+Z175+AD175+AH175+AL175+AP175+AX175+AT175</f>
        <v>10</v>
      </c>
      <c r="F175" s="119">
        <f>COUNTA(H175,L175,P175,T175,X175,AB175,AF175,AJ175,AN175,AV175,AR175)</f>
        <v>1</v>
      </c>
      <c r="G175" s="122"/>
      <c r="H175" s="123"/>
      <c r="I175" s="139"/>
      <c r="J175" s="124"/>
      <c r="K175" s="153"/>
      <c r="L175" s="123"/>
      <c r="M175" s="139"/>
      <c r="N175" s="154"/>
      <c r="O175" s="122"/>
      <c r="P175" s="123"/>
      <c r="Q175" s="139"/>
      <c r="R175" s="124"/>
      <c r="S175" s="122"/>
      <c r="T175" s="123"/>
      <c r="U175" s="139"/>
      <c r="V175" s="124"/>
      <c r="W175" s="137"/>
      <c r="X175" s="123"/>
      <c r="Y175" s="139"/>
      <c r="Z175" s="124"/>
      <c r="AA175" s="137">
        <f>VLOOKUP(C175,'6'!$B$8:$H$202,3,FALSE)</f>
        <v>6.2337962962962963E-2</v>
      </c>
      <c r="AB175" s="123">
        <f>VLOOKUP(C175,'6'!$B$8:$H$202,4,FALSE)</f>
        <v>43</v>
      </c>
      <c r="AC175" s="139">
        <f>VLOOKUP(AB175,Баллы!$A$2:$B$101,2)+AD175/2</f>
        <v>53</v>
      </c>
      <c r="AD175" s="124">
        <f>VLOOKUP(C175,'6'!$B$8:$H$202,6,FALSE)</f>
        <v>10</v>
      </c>
      <c r="AE175" s="137"/>
      <c r="AF175" s="123"/>
      <c r="AG175" s="139"/>
      <c r="AH175" s="124"/>
      <c r="AI175" s="155"/>
      <c r="AJ175" s="123"/>
      <c r="AK175" s="139"/>
      <c r="AL175" s="124"/>
      <c r="AM175" s="155"/>
      <c r="AN175" s="123"/>
      <c r="AO175" s="139"/>
      <c r="AP175" s="124"/>
      <c r="AQ175" s="122"/>
      <c r="AR175" s="123"/>
      <c r="AS175" s="139"/>
      <c r="AT175" s="124"/>
      <c r="AU175" s="122"/>
      <c r="AV175" s="123"/>
      <c r="AW175" s="139"/>
      <c r="AX175" s="124"/>
    </row>
    <row r="176" spans="1:50" ht="14.4" customHeight="1">
      <c r="A176" s="73">
        <f>IF(D176=0," ",RANK(D176,$D$3:$D$365,0))</f>
        <v>174</v>
      </c>
      <c r="B176" s="246">
        <v>174</v>
      </c>
      <c r="C176" s="104" t="s">
        <v>6145</v>
      </c>
      <c r="D176" s="114">
        <f>I176+M176+Q176+U176+Y176+AC176+AG176+AK176+AO176+AW176+AS176</f>
        <v>52.5</v>
      </c>
      <c r="E176" s="115">
        <f>J176+N176+R176+V176+Z176+AD176+AH176+AL176+AP176+AX176+AT176</f>
        <v>15</v>
      </c>
      <c r="F176" s="119">
        <f>COUNTA(H176,L176,P176,T176,X176,AB176,AF176,AJ176,AN176,AV176,AR176)</f>
        <v>1</v>
      </c>
      <c r="G176" s="122"/>
      <c r="H176" s="123"/>
      <c r="I176" s="139"/>
      <c r="J176" s="124"/>
      <c r="K176" s="153"/>
      <c r="L176" s="123"/>
      <c r="M176" s="139"/>
      <c r="N176" s="154"/>
      <c r="O176" s="122"/>
      <c r="P176" s="123"/>
      <c r="Q176" s="139"/>
      <c r="R176" s="124"/>
      <c r="S176" s="122"/>
      <c r="T176" s="123"/>
      <c r="U176" s="139"/>
      <c r="V176" s="124"/>
      <c r="W176" s="137"/>
      <c r="X176" s="123"/>
      <c r="Y176" s="139"/>
      <c r="Z176" s="124"/>
      <c r="AA176" s="137"/>
      <c r="AB176" s="123"/>
      <c r="AC176" s="139"/>
      <c r="AD176" s="124"/>
      <c r="AE176" s="137"/>
      <c r="AF176" s="123"/>
      <c r="AG176" s="139"/>
      <c r="AH176" s="124"/>
      <c r="AI176" s="155"/>
      <c r="AJ176" s="123"/>
      <c r="AK176" s="139"/>
      <c r="AL176" s="124"/>
      <c r="AM176" s="155"/>
      <c r="AN176" s="123"/>
      <c r="AO176" s="139"/>
      <c r="AP176" s="124"/>
      <c r="AQ176" s="122"/>
      <c r="AR176" s="123"/>
      <c r="AS176" s="139"/>
      <c r="AT176" s="124"/>
      <c r="AU176" s="122">
        <f>VLOOKUP(C176,'11'!$B$9:$H$521,3,FALSE)</f>
        <v>7.6620370370370366E-2</v>
      </c>
      <c r="AV176" s="123">
        <f>VLOOKUP(C176,'11'!$B$9:$H$521,4,FALSE)</f>
        <v>46</v>
      </c>
      <c r="AW176" s="139">
        <f>VLOOKUP(AV176,Баллы!$A$2:$B$101,2)+AX176/2</f>
        <v>52.5</v>
      </c>
      <c r="AX176" s="124">
        <f>VLOOKUP(C176,'11'!$B$9:$H$521,6,FALSE)</f>
        <v>15</v>
      </c>
    </row>
    <row r="177" spans="1:50" ht="14.4" customHeight="1">
      <c r="A177" s="73">
        <f>IF(D177=0," ",RANK(D177,$D$3:$D$365,0))</f>
        <v>175</v>
      </c>
      <c r="B177" s="246">
        <v>175</v>
      </c>
      <c r="C177" s="249" t="s">
        <v>2696</v>
      </c>
      <c r="D177" s="114">
        <f>I177+M177+Q177+U177+Y177+AC177+AG177+AK177+AO177+AW177+AS177</f>
        <v>52</v>
      </c>
      <c r="E177" s="115">
        <f>J177+N177+R177+V177+Z177+AD177+AH177+AL177+AP177+AX177+AT177</f>
        <v>10</v>
      </c>
      <c r="F177" s="119">
        <f>COUNTA(H177,L177,P177,T177,X177,AB177,AF177,AJ177,AN177,AV177,AR177)</f>
        <v>1</v>
      </c>
      <c r="G177" s="122"/>
      <c r="H177" s="123"/>
      <c r="I177" s="139"/>
      <c r="J177" s="124"/>
      <c r="K177" s="153"/>
      <c r="L177" s="123"/>
      <c r="M177" s="139"/>
      <c r="N177" s="154"/>
      <c r="O177" s="122"/>
      <c r="P177" s="123"/>
      <c r="Q177" s="139"/>
      <c r="R177" s="124"/>
      <c r="S177" s="122">
        <f>VLOOKUP(C177,'4'!$B$2:$I$1053,3,FALSE)</f>
        <v>4.1805555555555554E-2</v>
      </c>
      <c r="T177" s="123">
        <f>VLOOKUP(C177,'4'!$B$2:$I$1053,4,FALSE)</f>
        <v>44</v>
      </c>
      <c r="U177" s="139">
        <f>VLOOKUP(T177,Баллы!$A$2:$B$101,2)+V177/2</f>
        <v>52</v>
      </c>
      <c r="V177" s="124">
        <f>VLOOKUP(C177,'4'!$B$2:$I$1053,6,FALSE)</f>
        <v>10</v>
      </c>
      <c r="W177" s="137"/>
      <c r="X177" s="123"/>
      <c r="Y177" s="139"/>
      <c r="Z177" s="124"/>
      <c r="AA177" s="137"/>
      <c r="AB177" s="123"/>
      <c r="AC177" s="139"/>
      <c r="AD177" s="124"/>
      <c r="AE177" s="137"/>
      <c r="AF177" s="123"/>
      <c r="AG177" s="139"/>
      <c r="AH177" s="124"/>
      <c r="AI177" s="155"/>
      <c r="AJ177" s="123"/>
      <c r="AK177" s="139"/>
      <c r="AL177" s="124"/>
      <c r="AM177" s="155"/>
      <c r="AN177" s="123"/>
      <c r="AO177" s="139"/>
      <c r="AP177" s="124"/>
      <c r="AQ177" s="122"/>
      <c r="AR177" s="123"/>
      <c r="AS177" s="139"/>
      <c r="AT177" s="124"/>
      <c r="AU177" s="122"/>
      <c r="AV177" s="123"/>
      <c r="AW177" s="139"/>
      <c r="AX177" s="124"/>
    </row>
    <row r="178" spans="1:50" ht="14.4" customHeight="1">
      <c r="A178" s="73">
        <f>IF(D178=0," ",RANK(D178,$D$3:$D$365,0))</f>
        <v>175</v>
      </c>
      <c r="B178" s="246">
        <v>175</v>
      </c>
      <c r="C178" s="105" t="s">
        <v>2591</v>
      </c>
      <c r="D178" s="114">
        <f>I178+M178+Q178+U178+Y178+AC178+AG178+AK178+AO178+AW178+AS178</f>
        <v>52</v>
      </c>
      <c r="E178" s="115">
        <f>J178+N178+R178+V178+Z178+AD178+AH178+AL178+AP178+AX178+AT178</f>
        <v>10</v>
      </c>
      <c r="F178" s="119">
        <f>COUNTA(H178,L178,P178,T178,X178,AB178,AF178,AJ178,AN178,AV178,AR178)</f>
        <v>1</v>
      </c>
      <c r="G178" s="122"/>
      <c r="H178" s="123"/>
      <c r="I178" s="139"/>
      <c r="J178" s="124"/>
      <c r="K178" s="153"/>
      <c r="L178" s="123"/>
      <c r="M178" s="139"/>
      <c r="N178" s="154"/>
      <c r="O178" s="122"/>
      <c r="P178" s="123"/>
      <c r="Q178" s="139"/>
      <c r="R178" s="124"/>
      <c r="S178" s="122"/>
      <c r="T178" s="123"/>
      <c r="U178" s="139"/>
      <c r="V178" s="124"/>
      <c r="W178" s="137"/>
      <c r="X178" s="123"/>
      <c r="Y178" s="139"/>
      <c r="Z178" s="124"/>
      <c r="AA178" s="137">
        <f>VLOOKUP(C178,'6'!$B$8:$H$202,3,FALSE)</f>
        <v>6.293981481481481E-2</v>
      </c>
      <c r="AB178" s="123">
        <f>VLOOKUP(C178,'6'!$B$8:$H$202,4,FALSE)</f>
        <v>44</v>
      </c>
      <c r="AC178" s="139">
        <f>VLOOKUP(AB178,Баллы!$A$2:$B$101,2)+AD178/2</f>
        <v>52</v>
      </c>
      <c r="AD178" s="124">
        <f>VLOOKUP(C178,'6'!$B$8:$H$202,6,FALSE)</f>
        <v>10</v>
      </c>
      <c r="AE178" s="137"/>
      <c r="AF178" s="123"/>
      <c r="AG178" s="139"/>
      <c r="AH178" s="124"/>
      <c r="AI178" s="155"/>
      <c r="AJ178" s="123"/>
      <c r="AK178" s="139"/>
      <c r="AL178" s="124"/>
      <c r="AM178" s="155"/>
      <c r="AN178" s="123"/>
      <c r="AO178" s="139"/>
      <c r="AP178" s="124"/>
      <c r="AQ178" s="122"/>
      <c r="AR178" s="123"/>
      <c r="AS178" s="139"/>
      <c r="AT178" s="124"/>
      <c r="AU178" s="122"/>
      <c r="AV178" s="123"/>
      <c r="AW178" s="139"/>
      <c r="AX178" s="124"/>
    </row>
    <row r="179" spans="1:50" ht="14.4" customHeight="1">
      <c r="A179" s="73">
        <f>IF(D179=0," ",RANK(D179,$D$3:$D$365,0))</f>
        <v>177</v>
      </c>
      <c r="B179" s="246">
        <v>177</v>
      </c>
      <c r="C179" s="104" t="s">
        <v>6146</v>
      </c>
      <c r="D179" s="114">
        <f>I179+M179+Q179+U179+Y179+AC179+AG179+AK179+AO179+AW179+AS179</f>
        <v>51.5</v>
      </c>
      <c r="E179" s="115">
        <f>J179+N179+R179+V179+Z179+AD179+AH179+AL179+AP179+AX179+AT179</f>
        <v>15</v>
      </c>
      <c r="F179" s="119">
        <f>COUNTA(H179,L179,P179,T179,X179,AB179,AF179,AJ179,AN179,AV179,AR179)</f>
        <v>1</v>
      </c>
      <c r="G179" s="122"/>
      <c r="H179" s="123"/>
      <c r="I179" s="139"/>
      <c r="J179" s="124"/>
      <c r="K179" s="153"/>
      <c r="L179" s="123"/>
      <c r="M179" s="139"/>
      <c r="N179" s="154"/>
      <c r="O179" s="122"/>
      <c r="P179" s="123"/>
      <c r="Q179" s="139"/>
      <c r="R179" s="124"/>
      <c r="S179" s="122"/>
      <c r="T179" s="123"/>
      <c r="U179" s="139"/>
      <c r="V179" s="124"/>
      <c r="W179" s="137"/>
      <c r="X179" s="123"/>
      <c r="Y179" s="139"/>
      <c r="Z179" s="124"/>
      <c r="AA179" s="137"/>
      <c r="AB179" s="123"/>
      <c r="AC179" s="139"/>
      <c r="AD179" s="124"/>
      <c r="AE179" s="137"/>
      <c r="AF179" s="123"/>
      <c r="AG179" s="139"/>
      <c r="AH179" s="124"/>
      <c r="AI179" s="155"/>
      <c r="AJ179" s="123"/>
      <c r="AK179" s="139"/>
      <c r="AL179" s="124"/>
      <c r="AM179" s="155"/>
      <c r="AN179" s="123"/>
      <c r="AO179" s="139"/>
      <c r="AP179" s="124"/>
      <c r="AQ179" s="122"/>
      <c r="AR179" s="123"/>
      <c r="AS179" s="139"/>
      <c r="AT179" s="124"/>
      <c r="AU179" s="122">
        <f>VLOOKUP(C179,'11'!$B$9:$H$521,3,FALSE)</f>
        <v>7.6631944444444447E-2</v>
      </c>
      <c r="AV179" s="123">
        <f>VLOOKUP(C179,'11'!$B$9:$H$521,4,FALSE)</f>
        <v>47</v>
      </c>
      <c r="AW179" s="139">
        <f>VLOOKUP(AV179,Баллы!$A$2:$B$101,2)+AX179/2</f>
        <v>51.5</v>
      </c>
      <c r="AX179" s="124">
        <f>VLOOKUP(C179,'11'!$B$9:$H$521,6,FALSE)</f>
        <v>15</v>
      </c>
    </row>
    <row r="180" spans="1:50" ht="14.4" customHeight="1">
      <c r="A180" s="73">
        <f>IF(D180=0," ",RANK(D180,$D$3:$D$365,0))</f>
        <v>178</v>
      </c>
      <c r="B180" s="246">
        <v>178</v>
      </c>
      <c r="C180" s="283" t="s">
        <v>5082</v>
      </c>
      <c r="D180" s="114">
        <f>I180+M180+Q180+U180+Y180+AC180+AG180+AK180+AO180+AW180+AS180</f>
        <v>50.5</v>
      </c>
      <c r="E180" s="115">
        <f>J180+N180+R180+V180+Z180+AD180+AH180+AL180+AP180+AX180+AT180</f>
        <v>5</v>
      </c>
      <c r="F180" s="119">
        <f>COUNTA(H180,L180,P180,T180,X180,AB180,AF180,AJ180,AN180,AV180,AR180)</f>
        <v>1</v>
      </c>
      <c r="G180" s="122"/>
      <c r="H180" s="123"/>
      <c r="I180" s="139"/>
      <c r="J180" s="124"/>
      <c r="K180" s="153"/>
      <c r="L180" s="123"/>
      <c r="M180" s="139"/>
      <c r="N180" s="154"/>
      <c r="O180" s="122"/>
      <c r="P180" s="123"/>
      <c r="Q180" s="139"/>
      <c r="R180" s="124"/>
      <c r="S180" s="122"/>
      <c r="T180" s="123"/>
      <c r="U180" s="139"/>
      <c r="V180" s="124"/>
      <c r="W180" s="137"/>
      <c r="X180" s="123"/>
      <c r="Y180" s="139"/>
      <c r="Z180" s="124"/>
      <c r="AA180" s="137"/>
      <c r="AB180" s="123"/>
      <c r="AC180" s="139"/>
      <c r="AD180" s="124"/>
      <c r="AE180" s="137"/>
      <c r="AF180" s="123"/>
      <c r="AG180" s="139"/>
      <c r="AH180" s="124"/>
      <c r="AI180" s="155"/>
      <c r="AJ180" s="123"/>
      <c r="AK180" s="139"/>
      <c r="AL180" s="124"/>
      <c r="AM180" s="155">
        <f>VLOOKUP(C180,'9'!$B$2:$H$1187,3,FALSE)</f>
        <v>2.2650462962962963E-2</v>
      </c>
      <c r="AN180" s="123">
        <f>VLOOKUP(C180,'9'!$B$2:$H$1187,4,FALSE)</f>
        <v>43</v>
      </c>
      <c r="AO180" s="139">
        <f>VLOOKUP(AN180,Баллы!$A$2:$B$101,2)+AP180/2</f>
        <v>50.5</v>
      </c>
      <c r="AP180" s="124">
        <f>VLOOKUP(C180,'9'!$B$2:$H$1187,6,FALSE)</f>
        <v>5</v>
      </c>
      <c r="AQ180" s="122"/>
      <c r="AR180" s="123"/>
      <c r="AS180" s="139"/>
      <c r="AT180" s="124"/>
      <c r="AU180" s="122"/>
      <c r="AV180" s="123"/>
      <c r="AW180" s="139"/>
      <c r="AX180" s="124"/>
    </row>
    <row r="181" spans="1:50" ht="14.4" customHeight="1">
      <c r="A181" s="73">
        <f>IF(D181=0," ",RANK(D181,$D$3:$D$365,0))</f>
        <v>179</v>
      </c>
      <c r="B181" s="246">
        <v>179</v>
      </c>
      <c r="C181" s="180" t="s">
        <v>959</v>
      </c>
      <c r="D181" s="114">
        <f>I181+M181+Q181+U181+Y181+AC181+AG181+AK181+AO181+AW181+AS181</f>
        <v>49.5</v>
      </c>
      <c r="E181" s="115">
        <f>J181+N181+R181+V181+Z181+AD181+AH181+AL181+AP181+AX181+AT181</f>
        <v>15</v>
      </c>
      <c r="F181" s="119">
        <f>COUNTA(H181,L181,P181,T181,X181,AB181,AF181,AJ181,AN181,AV181,AR181)</f>
        <v>1</v>
      </c>
      <c r="G181" s="122"/>
      <c r="H181" s="123"/>
      <c r="I181" s="139"/>
      <c r="J181" s="124"/>
      <c r="K181" s="153">
        <f>VLOOKUP(C181,'2'!$B$101:$H$575,3,FALSE)</f>
        <v>6.7291666666666666E-2</v>
      </c>
      <c r="L181" s="123">
        <f>VLOOKUP(C181,'2'!$B$101:$H$575,4,FALSE)</f>
        <v>49</v>
      </c>
      <c r="M181" s="139">
        <f>VLOOKUP(L181,Баллы!$A$2:$B$101,2)+N181/2</f>
        <v>49.5</v>
      </c>
      <c r="N181" s="154">
        <f>VLOOKUP(C181,'2'!$B$101:$H$575,6,FALSE)</f>
        <v>15</v>
      </c>
      <c r="O181" s="122"/>
      <c r="P181" s="123"/>
      <c r="Q181" s="139"/>
      <c r="R181" s="124"/>
      <c r="S181" s="122"/>
      <c r="T181" s="123"/>
      <c r="U181" s="139"/>
      <c r="V181" s="124"/>
      <c r="W181" s="137"/>
      <c r="X181" s="123"/>
      <c r="Y181" s="139"/>
      <c r="Z181" s="124"/>
      <c r="AA181" s="137"/>
      <c r="AB181" s="123"/>
      <c r="AC181" s="139"/>
      <c r="AD181" s="124"/>
      <c r="AE181" s="137"/>
      <c r="AF181" s="123"/>
      <c r="AG181" s="139"/>
      <c r="AH181" s="124"/>
      <c r="AI181" s="155"/>
      <c r="AJ181" s="123"/>
      <c r="AK181" s="139"/>
      <c r="AL181" s="124"/>
      <c r="AM181" s="155"/>
      <c r="AN181" s="123"/>
      <c r="AO181" s="139"/>
      <c r="AP181" s="124"/>
      <c r="AQ181" s="122"/>
      <c r="AR181" s="123"/>
      <c r="AS181" s="139"/>
      <c r="AT181" s="124"/>
      <c r="AU181" s="122"/>
      <c r="AV181" s="123"/>
      <c r="AW181" s="139"/>
      <c r="AX181" s="124"/>
    </row>
    <row r="182" spans="1:50" ht="14.4" customHeight="1">
      <c r="A182" s="73">
        <f>IF(D182=0," ",RANK(D182,$D$3:$D$365,0))</f>
        <v>180</v>
      </c>
      <c r="B182" s="246">
        <v>180</v>
      </c>
      <c r="C182" s="107" t="s">
        <v>1288</v>
      </c>
      <c r="D182" s="114">
        <f>I182+M182+Q182+U182+Y182+AC182+AG182+AK182+AO182+AW182+AS182</f>
        <v>49</v>
      </c>
      <c r="E182" s="115">
        <f>J182+N182+R182+V182+Z182+AD182+AH182+AL182+AP182+AX182+AT182</f>
        <v>10</v>
      </c>
      <c r="F182" s="119">
        <f>COUNTA(H182,L182,P182,T182,X182,AB182,AF182,AJ182,AN182,AV182,AR182)</f>
        <v>1</v>
      </c>
      <c r="G182" s="122"/>
      <c r="H182" s="123"/>
      <c r="I182" s="139"/>
      <c r="J182" s="124"/>
      <c r="K182" s="153"/>
      <c r="L182" s="123"/>
      <c r="M182" s="139"/>
      <c r="N182" s="154"/>
      <c r="O182" s="122"/>
      <c r="P182" s="123"/>
      <c r="Q182" s="139"/>
      <c r="R182" s="124"/>
      <c r="S182" s="122">
        <f>VLOOKUP(C182,'4'!$B$2:$I$1053,3,FALSE)</f>
        <v>4.2141203703703702E-2</v>
      </c>
      <c r="T182" s="123">
        <f>VLOOKUP(C182,'4'!$B$2:$I$1053,4,FALSE)</f>
        <v>47</v>
      </c>
      <c r="U182" s="139">
        <f>VLOOKUP(T182,Баллы!$A$2:$B$101,2)+V182/2</f>
        <v>49</v>
      </c>
      <c r="V182" s="124">
        <f>VLOOKUP(C182,'4'!$B$2:$I$1053,6,FALSE)</f>
        <v>10</v>
      </c>
      <c r="W182" s="137"/>
      <c r="X182" s="123"/>
      <c r="Y182" s="139"/>
      <c r="Z182" s="124"/>
      <c r="AA182" s="137"/>
      <c r="AB182" s="123"/>
      <c r="AC182" s="139"/>
      <c r="AD182" s="124"/>
      <c r="AE182" s="137"/>
      <c r="AF182" s="123"/>
      <c r="AG182" s="139"/>
      <c r="AH182" s="124"/>
      <c r="AI182" s="155"/>
      <c r="AJ182" s="123"/>
      <c r="AK182" s="139"/>
      <c r="AL182" s="124"/>
      <c r="AM182" s="155"/>
      <c r="AN182" s="123"/>
      <c r="AO182" s="139"/>
      <c r="AP182" s="124"/>
      <c r="AQ182" s="122"/>
      <c r="AR182" s="123"/>
      <c r="AS182" s="139"/>
      <c r="AT182" s="124"/>
      <c r="AU182" s="122"/>
      <c r="AV182" s="123"/>
      <c r="AW182" s="139"/>
      <c r="AX182" s="124"/>
    </row>
    <row r="183" spans="1:50" ht="14.4" customHeight="1">
      <c r="A183" s="73">
        <f>IF(D183=0," ",RANK(D183,$D$3:$D$365,0))</f>
        <v>181</v>
      </c>
      <c r="B183" s="246">
        <v>181</v>
      </c>
      <c r="C183" s="283" t="s">
        <v>5086</v>
      </c>
      <c r="D183" s="114">
        <f>I183+M183+Q183+U183+Y183+AC183+AG183+AK183+AO183+AW183+AS183</f>
        <v>48.5</v>
      </c>
      <c r="E183" s="115">
        <f>J183+N183+R183+V183+Z183+AD183+AH183+AL183+AP183+AX183+AT183</f>
        <v>5</v>
      </c>
      <c r="F183" s="119">
        <f>COUNTA(H183,L183,P183,T183,X183,AB183,AF183,AJ183,AN183,AV183,AR183)</f>
        <v>1</v>
      </c>
      <c r="G183" s="122"/>
      <c r="H183" s="123"/>
      <c r="I183" s="139"/>
      <c r="J183" s="124"/>
      <c r="K183" s="153"/>
      <c r="L183" s="123"/>
      <c r="M183" s="139"/>
      <c r="N183" s="154"/>
      <c r="O183" s="122"/>
      <c r="P183" s="123"/>
      <c r="Q183" s="139"/>
      <c r="R183" s="124"/>
      <c r="S183" s="122"/>
      <c r="T183" s="123"/>
      <c r="U183" s="139"/>
      <c r="V183" s="124"/>
      <c r="W183" s="137"/>
      <c r="X183" s="123"/>
      <c r="Y183" s="139"/>
      <c r="Z183" s="124"/>
      <c r="AA183" s="137"/>
      <c r="AB183" s="123"/>
      <c r="AC183" s="139"/>
      <c r="AD183" s="124"/>
      <c r="AE183" s="137"/>
      <c r="AF183" s="123"/>
      <c r="AG183" s="139"/>
      <c r="AH183" s="124"/>
      <c r="AI183" s="155"/>
      <c r="AJ183" s="123"/>
      <c r="AK183" s="139"/>
      <c r="AL183" s="124"/>
      <c r="AM183" s="155">
        <f>VLOOKUP(C183,'9'!$B$2:$H$1187,3,FALSE)</f>
        <v>2.2222222222222223E-2</v>
      </c>
      <c r="AN183" s="123">
        <f>VLOOKUP(C183,'9'!$B$2:$H$1187,4,FALSE)</f>
        <v>45</v>
      </c>
      <c r="AO183" s="139">
        <f>VLOOKUP(AN183,Баллы!$A$2:$B$101,2)+AP183/2</f>
        <v>48.5</v>
      </c>
      <c r="AP183" s="124">
        <f>VLOOKUP(C183,'9'!$B$2:$H$1187,6,FALSE)</f>
        <v>5</v>
      </c>
      <c r="AQ183" s="122"/>
      <c r="AR183" s="123"/>
      <c r="AS183" s="139"/>
      <c r="AT183" s="124"/>
      <c r="AU183" s="122"/>
      <c r="AV183" s="123"/>
      <c r="AW183" s="139"/>
      <c r="AX183" s="124"/>
    </row>
    <row r="184" spans="1:50" ht="14.4" customHeight="1">
      <c r="A184" s="73">
        <f>IF(D184=0," ",RANK(D184,$D$3:$D$365,0))</f>
        <v>182</v>
      </c>
      <c r="B184" s="246">
        <v>182</v>
      </c>
      <c r="C184" s="283" t="s">
        <v>4597</v>
      </c>
      <c r="D184" s="114">
        <f>I184+M184+Q184+U184+Y184+AC184+AG184+AK184+AO184+AW184+AS184</f>
        <v>48</v>
      </c>
      <c r="E184" s="115">
        <f>J184+N184+R184+V184+Z184+AD184+AH184+AL184+AP184+AX184+AT184</f>
        <v>10</v>
      </c>
      <c r="F184" s="119">
        <f>COUNTA(H184,L184,P184,T184,X184,AB184,AF184,AJ184,AN184,AV184,AR184)</f>
        <v>1</v>
      </c>
      <c r="G184" s="292"/>
      <c r="H184" s="123"/>
      <c r="I184" s="139"/>
      <c r="J184" s="124"/>
      <c r="K184" s="153"/>
      <c r="L184" s="123"/>
      <c r="M184" s="139"/>
      <c r="N184" s="154"/>
      <c r="O184" s="122"/>
      <c r="P184" s="123"/>
      <c r="Q184" s="139"/>
      <c r="R184" s="124"/>
      <c r="S184" s="122"/>
      <c r="T184" s="123"/>
      <c r="U184" s="139"/>
      <c r="V184" s="124"/>
      <c r="W184" s="137"/>
      <c r="X184" s="123"/>
      <c r="Y184" s="139"/>
      <c r="Z184" s="124"/>
      <c r="AA184" s="137"/>
      <c r="AB184" s="123"/>
      <c r="AC184" s="139"/>
      <c r="AD184" s="124"/>
      <c r="AE184" s="137"/>
      <c r="AF184" s="123"/>
      <c r="AG184" s="139"/>
      <c r="AH184" s="124"/>
      <c r="AI184" s="155"/>
      <c r="AJ184" s="123"/>
      <c r="AK184" s="139"/>
      <c r="AL184" s="124"/>
      <c r="AM184" s="155">
        <f>VLOOKUP(C184,'9'!$B$2:$H$1187,3,FALSE)</f>
        <v>4.2638888888888886E-2</v>
      </c>
      <c r="AN184" s="123">
        <f>VLOOKUP(C184,'9'!$B$2:$H$1187,4,FALSE)</f>
        <v>48</v>
      </c>
      <c r="AO184" s="139">
        <f>VLOOKUP(AN184,Баллы!$A$2:$B$101,2)+AP184/2</f>
        <v>48</v>
      </c>
      <c r="AP184" s="124">
        <f>VLOOKUP(C184,'9'!$B$2:$H$1187,6,FALSE)</f>
        <v>10</v>
      </c>
      <c r="AQ184" s="122"/>
      <c r="AR184" s="123"/>
      <c r="AS184" s="139"/>
      <c r="AT184" s="124"/>
      <c r="AU184" s="122"/>
      <c r="AV184" s="123"/>
      <c r="AW184" s="139"/>
      <c r="AX184" s="124"/>
    </row>
    <row r="185" spans="1:50" ht="14.4" customHeight="1">
      <c r="A185" s="73">
        <f>IF(D185=0," ",RANK(D185,$D$3:$D$365,0))</f>
        <v>183</v>
      </c>
      <c r="B185" s="246">
        <v>183</v>
      </c>
      <c r="C185" s="180" t="s">
        <v>129</v>
      </c>
      <c r="D185" s="114">
        <f>I185+M185+Q185+U185+Y185+AC185+AG185+AK185+AO185+AW185+AS185</f>
        <v>47.5</v>
      </c>
      <c r="E185" s="115">
        <f>J185+N185+R185+V185+Z185+AD185+AH185+AL185+AP185+AX185+AT185</f>
        <v>15</v>
      </c>
      <c r="F185" s="119">
        <f>COUNTA(H185,L185,P185,T185,X185,AB185,AF185,AJ185,AN185,AV185,AR185)</f>
        <v>1</v>
      </c>
      <c r="G185" s="122"/>
      <c r="H185" s="123"/>
      <c r="I185" s="139"/>
      <c r="J185" s="124"/>
      <c r="K185" s="153">
        <f>VLOOKUP(C185,'2'!$B$101:$H$575,3,FALSE)</f>
        <v>6.7708333333333329E-2</v>
      </c>
      <c r="L185" s="123">
        <f>VLOOKUP(C185,'2'!$B$101:$H$575,4,FALSE)</f>
        <v>51</v>
      </c>
      <c r="M185" s="139">
        <f>VLOOKUP(L185,Баллы!$A$2:$B$101,2)+N185/2</f>
        <v>47.5</v>
      </c>
      <c r="N185" s="154">
        <f>VLOOKUP(C185,'2'!$B$101:$H$575,6,FALSE)</f>
        <v>15</v>
      </c>
      <c r="O185" s="122"/>
      <c r="P185" s="123"/>
      <c r="Q185" s="139"/>
      <c r="R185" s="124"/>
      <c r="S185" s="122"/>
      <c r="T185" s="123"/>
      <c r="U185" s="139"/>
      <c r="V185" s="124"/>
      <c r="W185" s="137"/>
      <c r="X185" s="123"/>
      <c r="Y185" s="139"/>
      <c r="Z185" s="124"/>
      <c r="AA185" s="137"/>
      <c r="AB185" s="123"/>
      <c r="AC185" s="139"/>
      <c r="AD185" s="124"/>
      <c r="AE185" s="137"/>
      <c r="AF185" s="123"/>
      <c r="AG185" s="139"/>
      <c r="AH185" s="124"/>
      <c r="AI185" s="155"/>
      <c r="AJ185" s="123"/>
      <c r="AK185" s="139"/>
      <c r="AL185" s="124"/>
      <c r="AM185" s="155"/>
      <c r="AN185" s="123"/>
      <c r="AO185" s="139"/>
      <c r="AP185" s="124"/>
      <c r="AQ185" s="122"/>
      <c r="AR185" s="123"/>
      <c r="AS185" s="139"/>
      <c r="AT185" s="124"/>
      <c r="AU185" s="122"/>
      <c r="AV185" s="123"/>
      <c r="AW185" s="139"/>
      <c r="AX185" s="124"/>
    </row>
    <row r="186" spans="1:50" ht="14.4" customHeight="1">
      <c r="A186" s="73">
        <f>IF(D186=0," ",RANK(D186,$D$3:$D$365,0))</f>
        <v>183</v>
      </c>
      <c r="B186" s="246">
        <v>183</v>
      </c>
      <c r="C186" s="180" t="s">
        <v>128</v>
      </c>
      <c r="D186" s="114">
        <f>I186+M186+Q186+U186+Y186+AC186+AG186+AK186+AO186+AW186+AS186</f>
        <v>47.5</v>
      </c>
      <c r="E186" s="115">
        <f>J186+N186+R186+V186+Z186+AD186+AH186+AL186+AP186+AX186+AT186</f>
        <v>15</v>
      </c>
      <c r="F186" s="119">
        <f>COUNTA(H186,L186,P186,T186,X186,AB186,AF186,AJ186,AN186,AV186,AR186)</f>
        <v>1</v>
      </c>
      <c r="G186" s="122"/>
      <c r="H186" s="123"/>
      <c r="I186" s="139"/>
      <c r="J186" s="124"/>
      <c r="K186" s="153">
        <f>VLOOKUP(C186,'2'!$B$101:$H$575,3,FALSE)</f>
        <v>6.7708333333333329E-2</v>
      </c>
      <c r="L186" s="123">
        <f>VLOOKUP(C186,'2'!$B$101:$H$575,4,FALSE)</f>
        <v>51</v>
      </c>
      <c r="M186" s="139">
        <f>VLOOKUP(L186,Баллы!$A$2:$B$101,2)+N186/2</f>
        <v>47.5</v>
      </c>
      <c r="N186" s="154">
        <f>VLOOKUP(C186,'2'!$B$101:$H$575,6,FALSE)</f>
        <v>15</v>
      </c>
      <c r="O186" s="122"/>
      <c r="P186" s="123"/>
      <c r="Q186" s="139"/>
      <c r="R186" s="124"/>
      <c r="S186" s="122"/>
      <c r="T186" s="123"/>
      <c r="U186" s="139"/>
      <c r="V186" s="124"/>
      <c r="W186" s="137"/>
      <c r="X186" s="123"/>
      <c r="Y186" s="139"/>
      <c r="Z186" s="124"/>
      <c r="AA186" s="137"/>
      <c r="AB186" s="123"/>
      <c r="AC186" s="139"/>
      <c r="AD186" s="124"/>
      <c r="AE186" s="137"/>
      <c r="AF186" s="123"/>
      <c r="AG186" s="139"/>
      <c r="AH186" s="124"/>
      <c r="AI186" s="155"/>
      <c r="AJ186" s="123"/>
      <c r="AK186" s="139"/>
      <c r="AL186" s="124"/>
      <c r="AM186" s="155"/>
      <c r="AN186" s="123"/>
      <c r="AO186" s="139"/>
      <c r="AP186" s="124"/>
      <c r="AQ186" s="122"/>
      <c r="AR186" s="123"/>
      <c r="AS186" s="139"/>
      <c r="AT186" s="124"/>
      <c r="AU186" s="122"/>
      <c r="AV186" s="123"/>
      <c r="AW186" s="139"/>
      <c r="AX186" s="124"/>
    </row>
    <row r="187" spans="1:50" ht="14.4" customHeight="1">
      <c r="A187" s="73">
        <f>IF(D187=0," ",RANK(D187,$D$3:$D$365,0))</f>
        <v>185</v>
      </c>
      <c r="B187" s="246">
        <v>185</v>
      </c>
      <c r="C187" s="104" t="s">
        <v>6135</v>
      </c>
      <c r="D187" s="114">
        <f>I187+M187+Q187+U187+Y187+AC187+AG187+AK187+AO187+AW187+AS187</f>
        <v>46</v>
      </c>
      <c r="E187" s="115">
        <f>J187+N187+R187+V187+Z187+AD187+AH187+AL187+AP187+AX187+AT187</f>
        <v>10</v>
      </c>
      <c r="F187" s="119">
        <f>COUNTA(H187,L187,P187,T187,X187,AB187,AF187,AJ187,AN187,AV187,AR187)</f>
        <v>1</v>
      </c>
      <c r="G187" s="122"/>
      <c r="H187" s="123"/>
      <c r="I187" s="139"/>
      <c r="J187" s="124"/>
      <c r="K187" s="153"/>
      <c r="L187" s="123"/>
      <c r="M187" s="139"/>
      <c r="N187" s="154"/>
      <c r="O187" s="122"/>
      <c r="P187" s="123"/>
      <c r="Q187" s="139"/>
      <c r="R187" s="124"/>
      <c r="S187" s="122"/>
      <c r="T187" s="123"/>
      <c r="U187" s="139"/>
      <c r="V187" s="124"/>
      <c r="W187" s="137"/>
      <c r="X187" s="123"/>
      <c r="Y187" s="139"/>
      <c r="Z187" s="124"/>
      <c r="AA187" s="137"/>
      <c r="AB187" s="123"/>
      <c r="AC187" s="139"/>
      <c r="AD187" s="124"/>
      <c r="AE187" s="137"/>
      <c r="AF187" s="123"/>
      <c r="AG187" s="139"/>
      <c r="AH187" s="124"/>
      <c r="AI187" s="155"/>
      <c r="AJ187" s="123"/>
      <c r="AK187" s="139"/>
      <c r="AL187" s="124"/>
      <c r="AM187" s="155"/>
      <c r="AN187" s="123"/>
      <c r="AO187" s="139"/>
      <c r="AP187" s="124"/>
      <c r="AQ187" s="122">
        <f>VLOOKUP(C187,'10'!$B$8:$H$232,3,FALSE)</f>
        <v>6.627314814814815E-2</v>
      </c>
      <c r="AR187" s="123">
        <f>VLOOKUP(C187,'10'!$B$8:$H$232,4,FALSE)</f>
        <v>50</v>
      </c>
      <c r="AS187" s="139">
        <f>VLOOKUP(AR187,Баллы!$A$2:$B$101,2)+AT187/2</f>
        <v>46</v>
      </c>
      <c r="AT187" s="124">
        <f>VLOOKUP(C187,'10'!$B$8:$H$232,6,FALSE)</f>
        <v>10</v>
      </c>
      <c r="AU187" s="122"/>
      <c r="AV187" s="123"/>
      <c r="AW187" s="139"/>
      <c r="AX187" s="124"/>
    </row>
    <row r="188" spans="1:50" ht="14.4" customHeight="1">
      <c r="A188" s="73">
        <f>IF(D188=0," ",RANK(D188,$D$3:$D$365,0))</f>
        <v>186</v>
      </c>
      <c r="B188" s="246">
        <v>186</v>
      </c>
      <c r="C188" s="104" t="s">
        <v>6147</v>
      </c>
      <c r="D188" s="114">
        <f>I188+M188+Q188+U188+Y188+AC188+AG188+AK188+AO188+AW188+AS188</f>
        <v>45.5</v>
      </c>
      <c r="E188" s="115">
        <f>J188+N188+R188+V188+Z188+AD188+AH188+AL188+AP188+AX188+AT188</f>
        <v>15</v>
      </c>
      <c r="F188" s="119">
        <f>COUNTA(H188,L188,P188,T188,X188,AB188,AF188,AJ188,AN188,AV188,AR188)</f>
        <v>1</v>
      </c>
      <c r="G188" s="122"/>
      <c r="H188" s="123"/>
      <c r="I188" s="139"/>
      <c r="J188" s="124"/>
      <c r="K188" s="153"/>
      <c r="L188" s="123"/>
      <c r="M188" s="139"/>
      <c r="N188" s="154"/>
      <c r="O188" s="122"/>
      <c r="P188" s="123"/>
      <c r="Q188" s="139"/>
      <c r="R188" s="124"/>
      <c r="S188" s="122"/>
      <c r="T188" s="123"/>
      <c r="U188" s="139"/>
      <c r="V188" s="124"/>
      <c r="W188" s="137"/>
      <c r="X188" s="123"/>
      <c r="Y188" s="139"/>
      <c r="Z188" s="124"/>
      <c r="AA188" s="137"/>
      <c r="AB188" s="123"/>
      <c r="AC188" s="139"/>
      <c r="AD188" s="124"/>
      <c r="AE188" s="137"/>
      <c r="AF188" s="123"/>
      <c r="AG188" s="139"/>
      <c r="AH188" s="124"/>
      <c r="AI188" s="155"/>
      <c r="AJ188" s="123"/>
      <c r="AK188" s="139"/>
      <c r="AL188" s="124"/>
      <c r="AM188" s="155"/>
      <c r="AN188" s="123"/>
      <c r="AO188" s="139"/>
      <c r="AP188" s="124"/>
      <c r="AQ188" s="122"/>
      <c r="AR188" s="123"/>
      <c r="AS188" s="139"/>
      <c r="AT188" s="124"/>
      <c r="AU188" s="122">
        <f>VLOOKUP(C188,'11'!$B$9:$H$521,3,FALSE)</f>
        <v>7.873842592592592E-2</v>
      </c>
      <c r="AV188" s="123">
        <f>VLOOKUP(C188,'11'!$B$9:$H$521,4,FALSE)</f>
        <v>53</v>
      </c>
      <c r="AW188" s="139">
        <f>VLOOKUP(AV188,Баллы!$A$2:$B$101,2)+AX188/2</f>
        <v>45.5</v>
      </c>
      <c r="AX188" s="124">
        <f>VLOOKUP(C188,'11'!$B$9:$H$521,6,FALSE)</f>
        <v>15</v>
      </c>
    </row>
    <row r="189" spans="1:50" ht="14.4" customHeight="1">
      <c r="A189" s="73">
        <f>IF(D189=0," ",RANK(D189,$D$3:$D$365,0))</f>
        <v>187</v>
      </c>
      <c r="B189" s="246">
        <v>187</v>
      </c>
      <c r="C189" s="107" t="s">
        <v>2177</v>
      </c>
      <c r="D189" s="114">
        <f>I189+M189+Q189+U189+Y189+AC189+AG189+AK189+AO189+AW189+AS189</f>
        <v>45</v>
      </c>
      <c r="E189" s="115">
        <f>J189+N189+R189+V189+Z189+AD189+AH189+AL189+AP189+AX189+AT189</f>
        <v>10</v>
      </c>
      <c r="F189" s="119">
        <f>COUNTA(H189,L189,P189,T189,X189,AB189,AF189,AJ189,AN189,AV189,AR189)</f>
        <v>1</v>
      </c>
      <c r="G189" s="122"/>
      <c r="H189" s="123"/>
      <c r="I189" s="139"/>
      <c r="J189" s="124"/>
      <c r="K189" s="153"/>
      <c r="L189" s="123"/>
      <c r="M189" s="139"/>
      <c r="N189" s="154"/>
      <c r="O189" s="122"/>
      <c r="P189" s="123"/>
      <c r="Q189" s="139"/>
      <c r="R189" s="124"/>
      <c r="S189" s="122">
        <f>VLOOKUP(C189,'4'!$B$2:$I$1053,3,FALSE)</f>
        <v>4.2407407407407408E-2</v>
      </c>
      <c r="T189" s="123">
        <f>VLOOKUP(C189,'4'!$B$2:$I$1053,4,FALSE)</f>
        <v>51</v>
      </c>
      <c r="U189" s="139">
        <f>VLOOKUP(T189,Баллы!$A$2:$B$101,2)+V189/2</f>
        <v>45</v>
      </c>
      <c r="V189" s="124">
        <f>VLOOKUP(C189,'4'!$B$2:$I$1053,6,FALSE)</f>
        <v>10</v>
      </c>
      <c r="W189" s="137"/>
      <c r="X189" s="123"/>
      <c r="Y189" s="139"/>
      <c r="Z189" s="124"/>
      <c r="AA189" s="137"/>
      <c r="AB189" s="123"/>
      <c r="AC189" s="139"/>
      <c r="AD189" s="124"/>
      <c r="AE189" s="137"/>
      <c r="AF189" s="123"/>
      <c r="AG189" s="139"/>
      <c r="AH189" s="124"/>
      <c r="AI189" s="155"/>
      <c r="AJ189" s="123"/>
      <c r="AK189" s="139"/>
      <c r="AL189" s="124"/>
      <c r="AM189" s="155"/>
      <c r="AN189" s="123"/>
      <c r="AO189" s="139"/>
      <c r="AP189" s="124"/>
      <c r="AQ189" s="122"/>
      <c r="AR189" s="123"/>
      <c r="AS189" s="139"/>
      <c r="AT189" s="124"/>
      <c r="AU189" s="122"/>
      <c r="AV189" s="123"/>
      <c r="AW189" s="139"/>
      <c r="AX189" s="124"/>
    </row>
    <row r="190" spans="1:50" ht="14.4" customHeight="1">
      <c r="A190" s="73">
        <f>IF(D190=0," ",RANK(D190,$D$3:$D$365,0))</f>
        <v>187</v>
      </c>
      <c r="B190" s="246">
        <v>187</v>
      </c>
      <c r="C190" s="283" t="s">
        <v>4602</v>
      </c>
      <c r="D190" s="114">
        <f>I190+M190+Q190+U190+Y190+AC190+AG190+AK190+AO190+AW190+AS190</f>
        <v>45</v>
      </c>
      <c r="E190" s="115">
        <f>J190+N190+R190+V190+Z190+AD190+AH190+AL190+AP190+AX190+AT190</f>
        <v>10</v>
      </c>
      <c r="F190" s="119">
        <f>COUNTA(H190,L190,P190,T190,X190,AB190,AF190,AJ190,AN190,AV190,AR190)</f>
        <v>1</v>
      </c>
      <c r="G190" s="292"/>
      <c r="H190" s="123"/>
      <c r="I190" s="139"/>
      <c r="J190" s="124"/>
      <c r="K190" s="153"/>
      <c r="L190" s="123"/>
      <c r="M190" s="139"/>
      <c r="N190" s="154"/>
      <c r="O190" s="122"/>
      <c r="P190" s="123"/>
      <c r="Q190" s="139"/>
      <c r="R190" s="124"/>
      <c r="S190" s="122"/>
      <c r="T190" s="123"/>
      <c r="U190" s="139"/>
      <c r="V190" s="124"/>
      <c r="W190" s="137"/>
      <c r="X190" s="123"/>
      <c r="Y190" s="139"/>
      <c r="Z190" s="124"/>
      <c r="AA190" s="137"/>
      <c r="AB190" s="123"/>
      <c r="AC190" s="139"/>
      <c r="AD190" s="124"/>
      <c r="AE190" s="137"/>
      <c r="AF190" s="123"/>
      <c r="AG190" s="139"/>
      <c r="AH190" s="124"/>
      <c r="AI190" s="155"/>
      <c r="AJ190" s="123"/>
      <c r="AK190" s="139"/>
      <c r="AL190" s="124"/>
      <c r="AM190" s="155">
        <f>VLOOKUP(C190,'9'!$B$2:$H$1187,3,FALSE)</f>
        <v>4.3344907407407408E-2</v>
      </c>
      <c r="AN190" s="123">
        <f>VLOOKUP(C190,'9'!$B$2:$H$1187,4,FALSE)</f>
        <v>51</v>
      </c>
      <c r="AO190" s="139">
        <f>VLOOKUP(AN190,Баллы!$A$2:$B$101,2)+AP190/2</f>
        <v>45</v>
      </c>
      <c r="AP190" s="124">
        <f>VLOOKUP(C190,'9'!$B$2:$H$1187,6,FALSE)</f>
        <v>10</v>
      </c>
      <c r="AQ190" s="122"/>
      <c r="AR190" s="123"/>
      <c r="AS190" s="139"/>
      <c r="AT190" s="124"/>
      <c r="AU190" s="122"/>
      <c r="AV190" s="123"/>
      <c r="AW190" s="139"/>
      <c r="AX190" s="124"/>
    </row>
    <row r="191" spans="1:50" ht="14.4" customHeight="1">
      <c r="A191" s="73">
        <f>IF(D191=0," ",RANK(D191,$D$3:$D$365,0))</f>
        <v>189</v>
      </c>
      <c r="B191" s="246">
        <v>189</v>
      </c>
      <c r="C191" s="180" t="s">
        <v>325</v>
      </c>
      <c r="D191" s="114">
        <f>I191+M191+Q191+U191+Y191+AC191+AG191+AK191+AO191+AW191+AS191</f>
        <v>44.5</v>
      </c>
      <c r="E191" s="115">
        <f>J191+N191+R191+V191+Z191+AD191+AH191+AL191+AP191+AX191+AT191</f>
        <v>15</v>
      </c>
      <c r="F191" s="119">
        <f>COUNTA(H191,L191,P191,T191,X191,AB191,AF191,AJ191,AN191,AV191,AR191)</f>
        <v>1</v>
      </c>
      <c r="G191" s="122"/>
      <c r="H191" s="123"/>
      <c r="I191" s="139"/>
      <c r="J191" s="124"/>
      <c r="K191" s="153">
        <f>VLOOKUP(C191,'2'!$B$101:$H$575,3,FALSE)</f>
        <v>6.8113425925925938E-2</v>
      </c>
      <c r="L191" s="123">
        <f>VLOOKUP(C191,'2'!$B$101:$H$575,4,FALSE)</f>
        <v>54</v>
      </c>
      <c r="M191" s="139">
        <f>VLOOKUP(L191,Баллы!$A$2:$B$101,2)+N191/2</f>
        <v>44.5</v>
      </c>
      <c r="N191" s="154">
        <f>VLOOKUP(C191,'2'!$B$101:$H$575,6,FALSE)</f>
        <v>15</v>
      </c>
      <c r="O191" s="122"/>
      <c r="P191" s="123"/>
      <c r="Q191" s="139"/>
      <c r="R191" s="124"/>
      <c r="S191" s="122"/>
      <c r="T191" s="123"/>
      <c r="U191" s="139"/>
      <c r="V191" s="124"/>
      <c r="W191" s="137"/>
      <c r="X191" s="123"/>
      <c r="Y191" s="139"/>
      <c r="Z191" s="124"/>
      <c r="AA191" s="137"/>
      <c r="AB191" s="123"/>
      <c r="AC191" s="139"/>
      <c r="AD191" s="124"/>
      <c r="AE191" s="137"/>
      <c r="AF191" s="123"/>
      <c r="AG191" s="139"/>
      <c r="AH191" s="124"/>
      <c r="AI191" s="155"/>
      <c r="AJ191" s="123"/>
      <c r="AK191" s="139"/>
      <c r="AL191" s="124"/>
      <c r="AM191" s="155"/>
      <c r="AN191" s="123"/>
      <c r="AO191" s="139"/>
      <c r="AP191" s="124"/>
      <c r="AQ191" s="122"/>
      <c r="AR191" s="123"/>
      <c r="AS191" s="139"/>
      <c r="AT191" s="124"/>
      <c r="AU191" s="122"/>
      <c r="AV191" s="123"/>
      <c r="AW191" s="139"/>
      <c r="AX191" s="124"/>
    </row>
    <row r="192" spans="1:50" ht="14.4" customHeight="1">
      <c r="A192" s="73">
        <f>IF(D192=0," ",RANK(D192,$D$3:$D$365,0))</f>
        <v>190</v>
      </c>
      <c r="B192" s="246">
        <v>190</v>
      </c>
      <c r="C192" s="104" t="s">
        <v>6148</v>
      </c>
      <c r="D192" s="114">
        <f>I192+M192+Q192+U192+Y192+AC192+AG192+AK192+AO192+AW192+AS192</f>
        <v>43.5</v>
      </c>
      <c r="E192" s="115">
        <f>J192+N192+R192+V192+Z192+AD192+AH192+AL192+AP192+AX192+AT192</f>
        <v>15</v>
      </c>
      <c r="F192" s="119">
        <f>COUNTA(H192,L192,P192,T192,X192,AB192,AF192,AJ192,AN192,AV192,AR192)</f>
        <v>1</v>
      </c>
      <c r="G192" s="122"/>
      <c r="H192" s="123"/>
      <c r="I192" s="139"/>
      <c r="J192" s="124"/>
      <c r="K192" s="153"/>
      <c r="L192" s="123"/>
      <c r="M192" s="139"/>
      <c r="N192" s="154"/>
      <c r="O192" s="122"/>
      <c r="P192" s="123"/>
      <c r="Q192" s="139"/>
      <c r="R192" s="124"/>
      <c r="S192" s="122"/>
      <c r="T192" s="123"/>
      <c r="U192" s="139"/>
      <c r="V192" s="124"/>
      <c r="W192" s="137"/>
      <c r="X192" s="123"/>
      <c r="Y192" s="139"/>
      <c r="Z192" s="124"/>
      <c r="AA192" s="137"/>
      <c r="AB192" s="123"/>
      <c r="AC192" s="139"/>
      <c r="AD192" s="124"/>
      <c r="AE192" s="137"/>
      <c r="AF192" s="123"/>
      <c r="AG192" s="139"/>
      <c r="AH192" s="124"/>
      <c r="AI192" s="155"/>
      <c r="AJ192" s="123"/>
      <c r="AK192" s="139"/>
      <c r="AL192" s="124"/>
      <c r="AM192" s="155"/>
      <c r="AN192" s="123"/>
      <c r="AO192" s="139"/>
      <c r="AP192" s="124"/>
      <c r="AQ192" s="122"/>
      <c r="AR192" s="123"/>
      <c r="AS192" s="139"/>
      <c r="AT192" s="124"/>
      <c r="AU192" s="122">
        <f>VLOOKUP(C192,'11'!$B$9:$H$521,3,FALSE)</f>
        <v>7.9398148148148148E-2</v>
      </c>
      <c r="AV192" s="123">
        <f>VLOOKUP(C192,'11'!$B$9:$H$521,4,FALSE)</f>
        <v>55</v>
      </c>
      <c r="AW192" s="139">
        <f>VLOOKUP(AV192,Баллы!$A$2:$B$101,2)+AX192/2</f>
        <v>43.5</v>
      </c>
      <c r="AX192" s="124">
        <f>VLOOKUP(C192,'11'!$B$9:$H$521,6,FALSE)</f>
        <v>15</v>
      </c>
    </row>
    <row r="193" spans="1:50" ht="14.4" customHeight="1">
      <c r="A193" s="73">
        <f>IF(D193=0," ",RANK(D193,$D$3:$D$365,0))</f>
        <v>191</v>
      </c>
      <c r="B193" s="246">
        <v>191</v>
      </c>
      <c r="C193" s="107" t="s">
        <v>2051</v>
      </c>
      <c r="D193" s="114">
        <f>I193+M193+Q193+U193+Y193+AC193+AG193+AK193+AO193+AW193+AS193</f>
        <v>43</v>
      </c>
      <c r="E193" s="115">
        <f>J193+N193+R193+V193+Z193+AD193+AH193+AL193+AP193+AX193+AT193</f>
        <v>18</v>
      </c>
      <c r="F193" s="119">
        <f>COUNTA(H193,L193,P193,T193,X193,AB193,AF193,AJ193,AN193,AV193,AR193)</f>
        <v>2</v>
      </c>
      <c r="G193" s="122"/>
      <c r="H193" s="123"/>
      <c r="I193" s="139"/>
      <c r="J193" s="124"/>
      <c r="K193" s="153"/>
      <c r="L193" s="123"/>
      <c r="M193" s="139"/>
      <c r="N193" s="154"/>
      <c r="O193" s="122"/>
      <c r="P193" s="123"/>
      <c r="Q193" s="139"/>
      <c r="R193" s="124"/>
      <c r="S193" s="122">
        <f>VLOOKUP(C193,'4'!$B$2:$I$1053,3,FALSE)</f>
        <v>4.2812500000000003E-2</v>
      </c>
      <c r="T193" s="123">
        <f>VLOOKUP(C193,'4'!$B$2:$I$1053,4,FALSE)</f>
        <v>60</v>
      </c>
      <c r="U193" s="139">
        <f>VLOOKUP(T193,Баллы!$A$2:$B$101,2)+V193/2</f>
        <v>36</v>
      </c>
      <c r="V193" s="124">
        <f>VLOOKUP(C193,'4'!$B$2:$I$1053,6,FALSE)</f>
        <v>10</v>
      </c>
      <c r="W193" s="137"/>
      <c r="X193" s="123"/>
      <c r="Y193" s="139"/>
      <c r="Z193" s="124"/>
      <c r="AA193" s="137"/>
      <c r="AB193" s="123"/>
      <c r="AC193" s="139"/>
      <c r="AD193" s="124"/>
      <c r="AE193" s="137"/>
      <c r="AF193" s="123"/>
      <c r="AG193" s="139"/>
      <c r="AH193" s="124"/>
      <c r="AI193" s="155"/>
      <c r="AJ193" s="123"/>
      <c r="AK193" s="139"/>
      <c r="AL193" s="124"/>
      <c r="AM193" s="155"/>
      <c r="AN193" s="123"/>
      <c r="AO193" s="139"/>
      <c r="AP193" s="124"/>
      <c r="AQ193" s="122"/>
      <c r="AR193" s="123"/>
      <c r="AS193" s="139"/>
      <c r="AT193" s="124"/>
      <c r="AU193" s="122">
        <f>VLOOKUP(C193,'11'!$B$9:$H$521,3,FALSE)</f>
        <v>5.1944444444444446E-2</v>
      </c>
      <c r="AV193" s="123">
        <f>VLOOKUP(C193,'11'!$B$9:$H$521,4,FALSE)</f>
        <v>88</v>
      </c>
      <c r="AW193" s="139">
        <f>VLOOKUP(AV193,Баллы!$A$2:$B$101,2)+AX193/2</f>
        <v>7</v>
      </c>
      <c r="AX193" s="124">
        <f>VLOOKUP(C193,'11'!$B$9:$H$521,6,FALSE)</f>
        <v>8</v>
      </c>
    </row>
    <row r="194" spans="1:50" ht="14.4" customHeight="1">
      <c r="A194" s="73">
        <f>IF(D194=0," ",RANK(D194,$D$3:$D$365,0))</f>
        <v>191</v>
      </c>
      <c r="B194" s="246">
        <v>192</v>
      </c>
      <c r="C194" s="283" t="s">
        <v>4607</v>
      </c>
      <c r="D194" s="114">
        <f>I194+M194+Q194+U194+Y194+AC194+AG194+AK194+AO194+AW194+AS194</f>
        <v>43</v>
      </c>
      <c r="E194" s="115">
        <f>J194+N194+R194+V194+Z194+AD194+AH194+AL194+AP194+AX194+AT194</f>
        <v>10</v>
      </c>
      <c r="F194" s="119">
        <f>COUNTA(H194,L194,P194,T194,X194,AB194,AF194,AJ194,AN194,AV194,AR194)</f>
        <v>1</v>
      </c>
      <c r="G194" s="292"/>
      <c r="H194" s="123"/>
      <c r="I194" s="139"/>
      <c r="J194" s="124"/>
      <c r="K194" s="153"/>
      <c r="L194" s="123"/>
      <c r="M194" s="139"/>
      <c r="N194" s="154"/>
      <c r="O194" s="122"/>
      <c r="P194" s="123"/>
      <c r="Q194" s="139"/>
      <c r="R194" s="124"/>
      <c r="S194" s="122"/>
      <c r="T194" s="123"/>
      <c r="U194" s="139"/>
      <c r="V194" s="124"/>
      <c r="W194" s="137"/>
      <c r="X194" s="123"/>
      <c r="Y194" s="139"/>
      <c r="Z194" s="124"/>
      <c r="AA194" s="137"/>
      <c r="AB194" s="123"/>
      <c r="AC194" s="139"/>
      <c r="AD194" s="124"/>
      <c r="AE194" s="137"/>
      <c r="AF194" s="123"/>
      <c r="AG194" s="139"/>
      <c r="AH194" s="124"/>
      <c r="AI194" s="155"/>
      <c r="AJ194" s="123"/>
      <c r="AK194" s="139"/>
      <c r="AL194" s="124"/>
      <c r="AM194" s="155">
        <f>VLOOKUP(C194,'9'!$B$2:$H$1187,3,FALSE)</f>
        <v>4.2986111111111114E-2</v>
      </c>
      <c r="AN194" s="123">
        <f>VLOOKUP(C194,'9'!$B$2:$H$1187,4,FALSE)</f>
        <v>53</v>
      </c>
      <c r="AO194" s="139">
        <f>VLOOKUP(AN194,Баллы!$A$2:$B$101,2)+AP194/2</f>
        <v>43</v>
      </c>
      <c r="AP194" s="124">
        <f>VLOOKUP(C194,'9'!$B$2:$H$1187,6,FALSE)</f>
        <v>10</v>
      </c>
      <c r="AQ194" s="122"/>
      <c r="AR194" s="123"/>
      <c r="AS194" s="139"/>
      <c r="AT194" s="124"/>
      <c r="AU194" s="122"/>
      <c r="AV194" s="123"/>
      <c r="AW194" s="139"/>
      <c r="AX194" s="124"/>
    </row>
    <row r="195" spans="1:50" ht="14.4" customHeight="1">
      <c r="A195" s="73">
        <f>IF(D195=0," ",RANK(D195,$D$3:$D$365,0))</f>
        <v>193</v>
      </c>
      <c r="B195" s="246">
        <v>193</v>
      </c>
      <c r="C195" s="104" t="s">
        <v>6156</v>
      </c>
      <c r="D195" s="114">
        <f>I195+M195+Q195+U195+Y195+AC195+AG195+AK195+AO195+AW195+AS195</f>
        <v>42</v>
      </c>
      <c r="E195" s="115">
        <f>J195+N195+R195+V195+Z195+AD195+AH195+AL195+AP195+AX195+AT195</f>
        <v>8</v>
      </c>
      <c r="F195" s="119">
        <f>COUNTA(H195,L195,P195,T195,X195,AB195,AF195,AJ195,AN195,AV195,AR195)</f>
        <v>1</v>
      </c>
      <c r="G195" s="122"/>
      <c r="H195" s="123"/>
      <c r="I195" s="139"/>
      <c r="J195" s="124"/>
      <c r="K195" s="153"/>
      <c r="L195" s="123"/>
      <c r="M195" s="139"/>
      <c r="N195" s="154"/>
      <c r="O195" s="122"/>
      <c r="P195" s="123"/>
      <c r="Q195" s="139"/>
      <c r="R195" s="124"/>
      <c r="S195" s="122"/>
      <c r="T195" s="123"/>
      <c r="U195" s="139"/>
      <c r="V195" s="124"/>
      <c r="W195" s="137"/>
      <c r="X195" s="123"/>
      <c r="Y195" s="139"/>
      <c r="Z195" s="124"/>
      <c r="AA195" s="137"/>
      <c r="AB195" s="123"/>
      <c r="AC195" s="139"/>
      <c r="AD195" s="124"/>
      <c r="AE195" s="137"/>
      <c r="AF195" s="123"/>
      <c r="AG195" s="139"/>
      <c r="AH195" s="124"/>
      <c r="AI195" s="155"/>
      <c r="AJ195" s="123"/>
      <c r="AK195" s="139"/>
      <c r="AL195" s="124"/>
      <c r="AM195" s="155"/>
      <c r="AN195" s="123"/>
      <c r="AO195" s="139"/>
      <c r="AP195" s="124"/>
      <c r="AQ195" s="122"/>
      <c r="AR195" s="123"/>
      <c r="AS195" s="139"/>
      <c r="AT195" s="124"/>
      <c r="AU195" s="122">
        <f>VLOOKUP(C195,'11'!$B$9:$H$521,3,FALSE)</f>
        <v>4.0844907407407406E-2</v>
      </c>
      <c r="AV195" s="123">
        <f>VLOOKUP(C195,'11'!$B$9:$H$521,4,FALSE)</f>
        <v>53</v>
      </c>
      <c r="AW195" s="139">
        <f>VLOOKUP(AV195,Баллы!$A$2:$B$101,2)+AX195/2</f>
        <v>42</v>
      </c>
      <c r="AX195" s="124">
        <f>VLOOKUP(C195,'11'!$B$9:$H$521,6,FALSE)</f>
        <v>8</v>
      </c>
    </row>
    <row r="196" spans="1:50" ht="14.4" customHeight="1">
      <c r="A196" s="73">
        <f>IF(D196=0," ",RANK(D196,$D$3:$D$365,0))</f>
        <v>194</v>
      </c>
      <c r="B196" s="246">
        <v>194</v>
      </c>
      <c r="C196" s="107" t="s">
        <v>1531</v>
      </c>
      <c r="D196" s="114">
        <f>I196+M196+Q196+U196+Y196+AC196+AG196+AK196+AO196+AW196+AS196</f>
        <v>41</v>
      </c>
      <c r="E196" s="115">
        <f>J196+N196+R196+V196+Z196+AD196+AH196+AL196+AP196+AX196+AT196</f>
        <v>10</v>
      </c>
      <c r="F196" s="119">
        <f>COUNTA(H196,L196,P196,T196,X196,AB196,AF196,AJ196,AN196,AV196,AR196)</f>
        <v>1</v>
      </c>
      <c r="G196" s="122"/>
      <c r="H196" s="123"/>
      <c r="I196" s="139"/>
      <c r="J196" s="124"/>
      <c r="K196" s="153"/>
      <c r="L196" s="123"/>
      <c r="M196" s="139"/>
      <c r="N196" s="154"/>
      <c r="O196" s="122"/>
      <c r="P196" s="123"/>
      <c r="Q196" s="139"/>
      <c r="R196" s="124"/>
      <c r="S196" s="122">
        <f>VLOOKUP(C196,'4'!$B$2:$I$1053,3,FALSE)</f>
        <v>4.2546296296296297E-2</v>
      </c>
      <c r="T196" s="123">
        <f>VLOOKUP(C196,'4'!$B$2:$I$1053,4,FALSE)</f>
        <v>55</v>
      </c>
      <c r="U196" s="139">
        <f>VLOOKUP(T196,Баллы!$A$2:$B$101,2)+V196/2</f>
        <v>41</v>
      </c>
      <c r="V196" s="124">
        <f>VLOOKUP(C196,'4'!$B$2:$I$1053,6,FALSE)</f>
        <v>10</v>
      </c>
      <c r="W196" s="137"/>
      <c r="X196" s="123"/>
      <c r="Y196" s="139"/>
      <c r="Z196" s="124"/>
      <c r="AA196" s="137"/>
      <c r="AB196" s="123"/>
      <c r="AC196" s="139"/>
      <c r="AD196" s="124"/>
      <c r="AE196" s="137"/>
      <c r="AF196" s="123"/>
      <c r="AG196" s="139"/>
      <c r="AH196" s="124"/>
      <c r="AI196" s="155"/>
      <c r="AJ196" s="123"/>
      <c r="AK196" s="139"/>
      <c r="AL196" s="124"/>
      <c r="AM196" s="155"/>
      <c r="AN196" s="123"/>
      <c r="AO196" s="139"/>
      <c r="AP196" s="124"/>
      <c r="AQ196" s="122"/>
      <c r="AR196" s="123"/>
      <c r="AS196" s="139"/>
      <c r="AT196" s="124"/>
      <c r="AU196" s="122"/>
      <c r="AV196" s="123"/>
      <c r="AW196" s="139"/>
      <c r="AX196" s="124"/>
    </row>
    <row r="197" spans="1:50" ht="14.4" customHeight="1">
      <c r="A197" s="73">
        <f>IF(D197=0," ",RANK(D197,$D$3:$D$365,0))</f>
        <v>194</v>
      </c>
      <c r="B197" s="246">
        <v>194</v>
      </c>
      <c r="C197" s="108" t="s">
        <v>1170</v>
      </c>
      <c r="D197" s="114">
        <f>I197+M197+Q197+U197+Y197+AC197+AG197+AK197+AO197+AW197+AS197</f>
        <v>41</v>
      </c>
      <c r="E197" s="115">
        <f>J197+N197+R197+V197+Z197+AD197+AH197+AL197+AP197+AX197+AT197</f>
        <v>10</v>
      </c>
      <c r="F197" s="119">
        <f>COUNTA(H197,L197,P197,T197,X197,AB197,AF197,AJ197,AN197,AV197,AR197)</f>
        <v>1</v>
      </c>
      <c r="G197" s="122"/>
      <c r="H197" s="123"/>
      <c r="I197" s="139"/>
      <c r="J197" s="124"/>
      <c r="K197" s="153"/>
      <c r="L197" s="123"/>
      <c r="M197" s="139"/>
      <c r="N197" s="154"/>
      <c r="O197" s="122"/>
      <c r="P197" s="123"/>
      <c r="Q197" s="139"/>
      <c r="R197" s="124"/>
      <c r="S197" s="122"/>
      <c r="T197" s="123"/>
      <c r="U197" s="139"/>
      <c r="V197" s="124"/>
      <c r="W197" s="137">
        <f>VLOOKUP(C197,'5'!$B$50:$H$423,3,FALSE)</f>
        <v>5.2766203703703697E-2</v>
      </c>
      <c r="X197" s="123">
        <f>VLOOKUP(C197,'5'!$B$50:$H$423,4,FALSE)</f>
        <v>55</v>
      </c>
      <c r="Y197" s="139">
        <f>VLOOKUP(X197,Баллы!$A$2:$B$101,2)+Z197/2</f>
        <v>41</v>
      </c>
      <c r="Z197" s="124">
        <f>VLOOKUP(C197,'5'!$B$50:$H$423,6,FALSE)</f>
        <v>10</v>
      </c>
      <c r="AA197" s="137"/>
      <c r="AB197" s="123"/>
      <c r="AC197" s="139"/>
      <c r="AD197" s="124"/>
      <c r="AE197" s="137"/>
      <c r="AF197" s="123"/>
      <c r="AG197" s="139"/>
      <c r="AH197" s="124"/>
      <c r="AI197" s="155"/>
      <c r="AJ197" s="123"/>
      <c r="AK197" s="139"/>
      <c r="AL197" s="124"/>
      <c r="AM197" s="155"/>
      <c r="AN197" s="123"/>
      <c r="AO197" s="139"/>
      <c r="AP197" s="124"/>
      <c r="AQ197" s="122"/>
      <c r="AR197" s="123"/>
      <c r="AS197" s="139"/>
      <c r="AT197" s="124"/>
      <c r="AU197" s="122"/>
      <c r="AV197" s="123"/>
      <c r="AW197" s="139"/>
      <c r="AX197" s="124"/>
    </row>
    <row r="198" spans="1:50" ht="14.4" customHeight="1">
      <c r="A198" s="73">
        <f>IF(D198=0," ",RANK(D198,$D$3:$D$365,0))</f>
        <v>196</v>
      </c>
      <c r="B198" s="246">
        <v>196</v>
      </c>
      <c r="C198" s="283" t="s">
        <v>5100</v>
      </c>
      <c r="D198" s="114">
        <f>I198+M198+Q198+U198+Y198+AC198+AG198+AK198+AO198+AW198+AS198</f>
        <v>39.5</v>
      </c>
      <c r="E198" s="115">
        <f>J198+N198+R198+V198+Z198+AD198+AH198+AL198+AP198+AX198+AT198</f>
        <v>5</v>
      </c>
      <c r="F198" s="119">
        <f>COUNTA(H198,L198,P198,T198,X198,AB198,AF198,AJ198,AN198,AV198,AR198)</f>
        <v>1</v>
      </c>
      <c r="G198" s="122"/>
      <c r="H198" s="123"/>
      <c r="I198" s="139"/>
      <c r="J198" s="124"/>
      <c r="K198" s="153"/>
      <c r="L198" s="123"/>
      <c r="M198" s="139"/>
      <c r="N198" s="154"/>
      <c r="O198" s="122"/>
      <c r="P198" s="123"/>
      <c r="Q198" s="139"/>
      <c r="R198" s="124"/>
      <c r="S198" s="122"/>
      <c r="T198" s="123"/>
      <c r="U198" s="139"/>
      <c r="V198" s="124"/>
      <c r="W198" s="137"/>
      <c r="X198" s="123"/>
      <c r="Y198" s="139"/>
      <c r="Z198" s="124"/>
      <c r="AA198" s="137"/>
      <c r="AB198" s="123"/>
      <c r="AC198" s="139"/>
      <c r="AD198" s="124"/>
      <c r="AE198" s="137"/>
      <c r="AF198" s="123"/>
      <c r="AG198" s="139"/>
      <c r="AH198" s="124"/>
      <c r="AI198" s="155"/>
      <c r="AJ198" s="123"/>
      <c r="AK198" s="139"/>
      <c r="AL198" s="124"/>
      <c r="AM198" s="155">
        <f>VLOOKUP(C198,'9'!$B$2:$H$1187,3,FALSE)</f>
        <v>2.2627314814814815E-2</v>
      </c>
      <c r="AN198" s="123">
        <f>VLOOKUP(C198,'9'!$B$2:$H$1187,4,FALSE)</f>
        <v>54</v>
      </c>
      <c r="AO198" s="139">
        <f>VLOOKUP(AN198,Баллы!$A$2:$B$101,2)+AP198/2</f>
        <v>39.5</v>
      </c>
      <c r="AP198" s="124">
        <f>VLOOKUP(C198,'9'!$B$2:$H$1187,6,FALSE)</f>
        <v>5</v>
      </c>
      <c r="AQ198" s="122"/>
      <c r="AR198" s="123"/>
      <c r="AS198" s="139"/>
      <c r="AT198" s="124"/>
      <c r="AU198" s="122"/>
      <c r="AV198" s="123"/>
      <c r="AW198" s="139"/>
      <c r="AX198" s="124"/>
    </row>
    <row r="199" spans="1:50" ht="14.4" customHeight="1">
      <c r="A199" s="73">
        <f>IF(D199=0," ",RANK(D199,$D$3:$D$365,0))</f>
        <v>197</v>
      </c>
      <c r="B199" s="246">
        <v>197</v>
      </c>
      <c r="C199" s="283" t="s">
        <v>5101</v>
      </c>
      <c r="D199" s="114">
        <f>I199+M199+Q199+U199+Y199+AC199+AG199+AK199+AO199+AW199+AS199</f>
        <v>38.5</v>
      </c>
      <c r="E199" s="115">
        <f>J199+N199+R199+V199+Z199+AD199+AH199+AL199+AP199+AX199+AT199</f>
        <v>5</v>
      </c>
      <c r="F199" s="119">
        <f>COUNTA(H199,L199,P199,T199,X199,AB199,AF199,AJ199,AN199,AV199,AR199)</f>
        <v>1</v>
      </c>
      <c r="G199" s="122"/>
      <c r="H199" s="123"/>
      <c r="I199" s="139"/>
      <c r="J199" s="124"/>
      <c r="K199" s="153"/>
      <c r="L199" s="123"/>
      <c r="M199" s="139"/>
      <c r="N199" s="154"/>
      <c r="O199" s="122"/>
      <c r="P199" s="123"/>
      <c r="Q199" s="139"/>
      <c r="R199" s="124"/>
      <c r="S199" s="122"/>
      <c r="T199" s="123"/>
      <c r="U199" s="139"/>
      <c r="V199" s="124"/>
      <c r="W199" s="137"/>
      <c r="X199" s="123"/>
      <c r="Y199" s="139"/>
      <c r="Z199" s="124"/>
      <c r="AA199" s="137"/>
      <c r="AB199" s="123"/>
      <c r="AC199" s="139"/>
      <c r="AD199" s="124"/>
      <c r="AE199" s="137"/>
      <c r="AF199" s="123"/>
      <c r="AG199" s="139"/>
      <c r="AH199" s="124"/>
      <c r="AI199" s="155"/>
      <c r="AJ199" s="123"/>
      <c r="AK199" s="139"/>
      <c r="AL199" s="124"/>
      <c r="AM199" s="155">
        <f>VLOOKUP(C199,'9'!$B$2:$H$1187,3,FALSE)</f>
        <v>2.3148148148148147E-2</v>
      </c>
      <c r="AN199" s="123">
        <f>VLOOKUP(C199,'9'!$B$2:$H$1187,4,FALSE)</f>
        <v>55</v>
      </c>
      <c r="AO199" s="139">
        <f>VLOOKUP(AN199,Баллы!$A$2:$B$101,2)+AP199/2</f>
        <v>38.5</v>
      </c>
      <c r="AP199" s="124">
        <f>VLOOKUP(C199,'9'!$B$2:$H$1187,6,FALSE)</f>
        <v>5</v>
      </c>
      <c r="AQ199" s="122"/>
      <c r="AR199" s="123"/>
      <c r="AS199" s="139"/>
      <c r="AT199" s="124"/>
      <c r="AU199" s="122"/>
      <c r="AV199" s="123"/>
      <c r="AW199" s="139"/>
      <c r="AX199" s="124"/>
    </row>
    <row r="200" spans="1:50" ht="14.4" customHeight="1">
      <c r="A200" s="73">
        <f>IF(D200=0," ",RANK(D200,$D$3:$D$365,0))</f>
        <v>198</v>
      </c>
      <c r="B200" s="246">
        <v>198</v>
      </c>
      <c r="C200" s="283" t="s">
        <v>4614</v>
      </c>
      <c r="D200" s="114">
        <f>I200+M200+Q200+U200+Y200+AC200+AG200+AK200+AO200+AW200+AS200</f>
        <v>38</v>
      </c>
      <c r="E200" s="115">
        <f>J200+N200+R200+V200+Z200+AD200+AH200+AL200+AP200+AX200+AT200</f>
        <v>10</v>
      </c>
      <c r="F200" s="119">
        <f>COUNTA(H200,L200,P200,T200,X200,AB200,AF200,AJ200,AN200,AV200,AR200)</f>
        <v>1</v>
      </c>
      <c r="G200" s="292"/>
      <c r="H200" s="123"/>
      <c r="I200" s="139"/>
      <c r="J200" s="124"/>
      <c r="K200" s="153"/>
      <c r="L200" s="123"/>
      <c r="M200" s="139"/>
      <c r="N200" s="154"/>
      <c r="O200" s="122"/>
      <c r="P200" s="123"/>
      <c r="Q200" s="139"/>
      <c r="R200" s="124"/>
      <c r="S200" s="122"/>
      <c r="T200" s="123"/>
      <c r="U200" s="139"/>
      <c r="V200" s="124"/>
      <c r="W200" s="137"/>
      <c r="X200" s="123"/>
      <c r="Y200" s="139"/>
      <c r="Z200" s="124"/>
      <c r="AA200" s="137"/>
      <c r="AB200" s="123"/>
      <c r="AC200" s="139"/>
      <c r="AD200" s="124"/>
      <c r="AE200" s="137"/>
      <c r="AF200" s="123"/>
      <c r="AG200" s="139"/>
      <c r="AH200" s="124"/>
      <c r="AI200" s="155"/>
      <c r="AJ200" s="123"/>
      <c r="AK200" s="139"/>
      <c r="AL200" s="124"/>
      <c r="AM200" s="155">
        <f>VLOOKUP(C200,'9'!$B$2:$H$1187,3,FALSE)</f>
        <v>4.2951388888888886E-2</v>
      </c>
      <c r="AN200" s="123">
        <f>VLOOKUP(C200,'9'!$B$2:$H$1187,4,FALSE)</f>
        <v>58</v>
      </c>
      <c r="AO200" s="139">
        <f>VLOOKUP(AN200,Баллы!$A$2:$B$101,2)+AP200/2</f>
        <v>38</v>
      </c>
      <c r="AP200" s="124">
        <f>VLOOKUP(C200,'9'!$B$2:$H$1187,6,FALSE)</f>
        <v>10</v>
      </c>
      <c r="AQ200" s="122"/>
      <c r="AR200" s="123"/>
      <c r="AS200" s="139"/>
      <c r="AT200" s="124"/>
      <c r="AU200" s="122"/>
      <c r="AV200" s="123"/>
      <c r="AW200" s="139"/>
      <c r="AX200" s="124"/>
    </row>
    <row r="201" spans="1:50" ht="14.4" customHeight="1">
      <c r="A201" s="73">
        <f>IF(D201=0," ",RANK(D201,$D$3:$D$365,0))</f>
        <v>199</v>
      </c>
      <c r="B201" s="246">
        <v>199</v>
      </c>
      <c r="C201" s="180" t="s">
        <v>662</v>
      </c>
      <c r="D201" s="114">
        <f>I201+M201+Q201+U201+Y201+AC201+AG201+AK201+AO201+AW201+AS201</f>
        <v>37</v>
      </c>
      <c r="E201" s="115">
        <f>J201+N201+R201+V201+Z201+AD201+AH201+AL201+AP201+AX201+AT201</f>
        <v>10</v>
      </c>
      <c r="F201" s="119">
        <f>COUNTA(H201,L201,P201,T201,X201,AB201,AF201,AJ201,AN201,AV201,AR201)</f>
        <v>1</v>
      </c>
      <c r="G201" s="122">
        <f>VLOOKUP(C201,'1'!$B$46:$H$384,3,FALSE)</f>
        <v>5.1284722222222225E-2</v>
      </c>
      <c r="H201" s="123">
        <f>VLOOKUP(C201,'1'!$B$46:$H$384,4,FALSE)</f>
        <v>59</v>
      </c>
      <c r="I201" s="139">
        <f>VLOOKUP(H201,Баллы!$A$2:$B$101,2)+J201/2</f>
        <v>37</v>
      </c>
      <c r="J201" s="124">
        <f>VLOOKUP(C201,'1'!$B$46:$H$384,6,FALSE)</f>
        <v>10</v>
      </c>
      <c r="K201" s="153"/>
      <c r="L201" s="123"/>
      <c r="M201" s="139"/>
      <c r="N201" s="154"/>
      <c r="O201" s="122"/>
      <c r="P201" s="123"/>
      <c r="Q201" s="139"/>
      <c r="R201" s="124"/>
      <c r="S201" s="122"/>
      <c r="T201" s="123"/>
      <c r="U201" s="139"/>
      <c r="V201" s="124"/>
      <c r="W201" s="137"/>
      <c r="X201" s="123"/>
      <c r="Y201" s="139"/>
      <c r="Z201" s="124"/>
      <c r="AA201" s="137"/>
      <c r="AB201" s="123"/>
      <c r="AC201" s="139"/>
      <c r="AD201" s="124"/>
      <c r="AE201" s="137"/>
      <c r="AF201" s="123"/>
      <c r="AG201" s="139"/>
      <c r="AH201" s="124"/>
      <c r="AI201" s="155"/>
      <c r="AJ201" s="123"/>
      <c r="AK201" s="139"/>
      <c r="AL201" s="124"/>
      <c r="AM201" s="155"/>
      <c r="AN201" s="123"/>
      <c r="AO201" s="139"/>
      <c r="AP201" s="124"/>
      <c r="AQ201" s="122"/>
      <c r="AR201" s="123"/>
      <c r="AS201" s="139"/>
      <c r="AT201" s="124"/>
      <c r="AU201" s="122"/>
      <c r="AV201" s="123"/>
      <c r="AW201" s="139"/>
      <c r="AX201" s="124"/>
    </row>
    <row r="202" spans="1:50" ht="14.4" customHeight="1">
      <c r="A202" s="73">
        <f>IF(D202=0," ",RANK(D202,$D$3:$D$365,0))</f>
        <v>199</v>
      </c>
      <c r="B202" s="246">
        <v>199</v>
      </c>
      <c r="C202" s="107" t="s">
        <v>1933</v>
      </c>
      <c r="D202" s="114">
        <f>I202+M202+Q202+U202+Y202+AC202+AG202+AK202+AO202+AW202+AS202</f>
        <v>37</v>
      </c>
      <c r="E202" s="115">
        <f>J202+N202+R202+V202+Z202+AD202+AH202+AL202+AP202+AX202+AT202</f>
        <v>10</v>
      </c>
      <c r="F202" s="119">
        <f>COUNTA(H202,L202,P202,T202,X202,AB202,AF202,AJ202,AN202,AV202,AR202)</f>
        <v>1</v>
      </c>
      <c r="G202" s="122"/>
      <c r="H202" s="123"/>
      <c r="I202" s="139"/>
      <c r="J202" s="124"/>
      <c r="K202" s="153"/>
      <c r="L202" s="123"/>
      <c r="M202" s="139"/>
      <c r="N202" s="154"/>
      <c r="O202" s="122"/>
      <c r="P202" s="123"/>
      <c r="Q202" s="139"/>
      <c r="R202" s="124"/>
      <c r="S202" s="122">
        <f>VLOOKUP(C202,'4'!$B$2:$I$1053,3,FALSE)</f>
        <v>4.2766203703703702E-2</v>
      </c>
      <c r="T202" s="123">
        <f>VLOOKUP(C202,'4'!$B$2:$I$1053,4,FALSE)</f>
        <v>59</v>
      </c>
      <c r="U202" s="139">
        <f>VLOOKUP(T202,Баллы!$A$2:$B$101,2)+V202/2</f>
        <v>37</v>
      </c>
      <c r="V202" s="124">
        <f>VLOOKUP(C202,'4'!$B$2:$I$1053,6,FALSE)</f>
        <v>10</v>
      </c>
      <c r="W202" s="137"/>
      <c r="X202" s="123"/>
      <c r="Y202" s="139"/>
      <c r="Z202" s="124"/>
      <c r="AA202" s="137"/>
      <c r="AB202" s="123"/>
      <c r="AC202" s="139"/>
      <c r="AD202" s="124"/>
      <c r="AE202" s="137"/>
      <c r="AF202" s="123"/>
      <c r="AG202" s="139"/>
      <c r="AH202" s="124"/>
      <c r="AI202" s="155"/>
      <c r="AJ202" s="123"/>
      <c r="AK202" s="139"/>
      <c r="AL202" s="124"/>
      <c r="AM202" s="155"/>
      <c r="AN202" s="123"/>
      <c r="AO202" s="139"/>
      <c r="AP202" s="124"/>
      <c r="AQ202" s="122"/>
      <c r="AR202" s="123"/>
      <c r="AS202" s="139"/>
      <c r="AT202" s="124"/>
      <c r="AU202" s="122"/>
      <c r="AV202" s="123"/>
      <c r="AW202" s="139"/>
      <c r="AX202" s="124"/>
    </row>
    <row r="203" spans="1:50" ht="14.4" customHeight="1">
      <c r="A203" s="73">
        <f>IF(D203=0," ",RANK(D203,$D$3:$D$365,0))</f>
        <v>199</v>
      </c>
      <c r="B203" s="246">
        <v>199</v>
      </c>
      <c r="C203" s="283" t="s">
        <v>4616</v>
      </c>
      <c r="D203" s="114">
        <f>I203+M203+Q203+U203+Y203+AC203+AG203+AK203+AO203+AW203+AS203</f>
        <v>37</v>
      </c>
      <c r="E203" s="115">
        <f>J203+N203+R203+V203+Z203+AD203+AH203+AL203+AP203+AX203+AT203</f>
        <v>10</v>
      </c>
      <c r="F203" s="119">
        <f>COUNTA(H203,L203,P203,T203,X203,AB203,AF203,AJ203,AN203,AV203,AR203)</f>
        <v>1</v>
      </c>
      <c r="G203" s="292"/>
      <c r="H203" s="123"/>
      <c r="I203" s="139"/>
      <c r="J203" s="124"/>
      <c r="K203" s="153"/>
      <c r="L203" s="123"/>
      <c r="M203" s="139"/>
      <c r="N203" s="154"/>
      <c r="O203" s="122"/>
      <c r="P203" s="123"/>
      <c r="Q203" s="139"/>
      <c r="R203" s="124"/>
      <c r="S203" s="122"/>
      <c r="T203" s="123"/>
      <c r="U203" s="139"/>
      <c r="V203" s="124"/>
      <c r="W203" s="137"/>
      <c r="X203" s="123"/>
      <c r="Y203" s="139"/>
      <c r="Z203" s="124"/>
      <c r="AA203" s="137"/>
      <c r="AB203" s="123"/>
      <c r="AC203" s="139"/>
      <c r="AD203" s="124"/>
      <c r="AE203" s="137"/>
      <c r="AF203" s="123"/>
      <c r="AG203" s="139"/>
      <c r="AH203" s="124"/>
      <c r="AI203" s="155"/>
      <c r="AJ203" s="123"/>
      <c r="AK203" s="139"/>
      <c r="AL203" s="124"/>
      <c r="AM203" s="155">
        <f>VLOOKUP(C203,'9'!$B$2:$H$1187,3,FALSE)</f>
        <v>4.310185185185185E-2</v>
      </c>
      <c r="AN203" s="123">
        <f>VLOOKUP(C203,'9'!$B$2:$H$1187,4,FALSE)</f>
        <v>59</v>
      </c>
      <c r="AO203" s="139">
        <f>VLOOKUP(AN203,Баллы!$A$2:$B$101,2)+AP203/2</f>
        <v>37</v>
      </c>
      <c r="AP203" s="124">
        <f>VLOOKUP(C203,'9'!$B$2:$H$1187,6,FALSE)</f>
        <v>10</v>
      </c>
      <c r="AQ203" s="122"/>
      <c r="AR203" s="123"/>
      <c r="AS203" s="139"/>
      <c r="AT203" s="124"/>
      <c r="AU203" s="122"/>
      <c r="AV203" s="123"/>
      <c r="AW203" s="139"/>
      <c r="AX203" s="124"/>
    </row>
    <row r="204" spans="1:50" ht="14.4" customHeight="1">
      <c r="A204" s="73">
        <f>IF(D204=0," ",RANK(D204,$D$3:$D$365,0))</f>
        <v>202</v>
      </c>
      <c r="B204" s="246">
        <v>202</v>
      </c>
      <c r="C204" s="104" t="s">
        <v>6149</v>
      </c>
      <c r="D204" s="114">
        <f>I204+M204+Q204+U204+Y204+AC204+AG204+AK204+AO204+AW204+AS204</f>
        <v>36.5</v>
      </c>
      <c r="E204" s="115">
        <f>J204+N204+R204+V204+Z204+AD204+AH204+AL204+AP204+AX204+AT204</f>
        <v>15</v>
      </c>
      <c r="F204" s="119">
        <f>COUNTA(H204,L204,P204,T204,X204,AB204,AF204,AJ204,AN204,AV204,AR204)</f>
        <v>1</v>
      </c>
      <c r="G204" s="122"/>
      <c r="H204" s="123"/>
      <c r="I204" s="139"/>
      <c r="J204" s="124"/>
      <c r="K204" s="153"/>
      <c r="L204" s="123"/>
      <c r="M204" s="139"/>
      <c r="N204" s="154"/>
      <c r="O204" s="122"/>
      <c r="P204" s="123"/>
      <c r="Q204" s="139"/>
      <c r="R204" s="124"/>
      <c r="S204" s="122"/>
      <c r="T204" s="123"/>
      <c r="U204" s="139"/>
      <c r="V204" s="124"/>
      <c r="W204" s="137"/>
      <c r="X204" s="123"/>
      <c r="Y204" s="139"/>
      <c r="Z204" s="124"/>
      <c r="AA204" s="137"/>
      <c r="AB204" s="123"/>
      <c r="AC204" s="139"/>
      <c r="AD204" s="124"/>
      <c r="AE204" s="137"/>
      <c r="AF204" s="123"/>
      <c r="AG204" s="139"/>
      <c r="AH204" s="124"/>
      <c r="AI204" s="155"/>
      <c r="AJ204" s="123"/>
      <c r="AK204" s="139"/>
      <c r="AL204" s="124"/>
      <c r="AM204" s="155"/>
      <c r="AN204" s="123"/>
      <c r="AO204" s="139"/>
      <c r="AP204" s="124"/>
      <c r="AQ204" s="122"/>
      <c r="AR204" s="123"/>
      <c r="AS204" s="139"/>
      <c r="AT204" s="124"/>
      <c r="AU204" s="122">
        <f>VLOOKUP(C204,'11'!$B$9:$H$521,3,FALSE)</f>
        <v>8.099537037037037E-2</v>
      </c>
      <c r="AV204" s="123">
        <f>VLOOKUP(C204,'11'!$B$9:$H$521,4,FALSE)</f>
        <v>62</v>
      </c>
      <c r="AW204" s="139">
        <f>VLOOKUP(AV204,Баллы!$A$2:$B$101,2)+AX204/2</f>
        <v>36.5</v>
      </c>
      <c r="AX204" s="124">
        <f>VLOOKUP(C204,'11'!$B$9:$H$521,6,FALSE)</f>
        <v>15</v>
      </c>
    </row>
    <row r="205" spans="1:50" ht="14.4" customHeight="1">
      <c r="A205" s="73">
        <f>IF(D205=0," ",RANK(D205,$D$3:$D$365,0))</f>
        <v>203</v>
      </c>
      <c r="B205" s="246">
        <v>203</v>
      </c>
      <c r="C205" s="180" t="s">
        <v>663</v>
      </c>
      <c r="D205" s="114">
        <f>I205+M205+Q205+U205+Y205+AC205+AG205+AK205+AO205+AW205+AS205</f>
        <v>36</v>
      </c>
      <c r="E205" s="115">
        <f>J205+N205+R205+V205+Z205+AD205+AH205+AL205+AP205+AX205+AT205</f>
        <v>10</v>
      </c>
      <c r="F205" s="119">
        <f>COUNTA(H205,L205,P205,T205,X205,AB205,AF205,AJ205,AN205,AV205,AR205)</f>
        <v>1</v>
      </c>
      <c r="G205" s="122">
        <f>VLOOKUP(C205,'1'!$B$46:$H$384,3,FALSE)</f>
        <v>5.1388888888888894E-2</v>
      </c>
      <c r="H205" s="123">
        <f>VLOOKUP(C205,'1'!$B$46:$H$384,4,FALSE)</f>
        <v>60</v>
      </c>
      <c r="I205" s="139">
        <f>VLOOKUP(H205,Баллы!$A$2:$B$101,2)+J205/2</f>
        <v>36</v>
      </c>
      <c r="J205" s="124">
        <f>VLOOKUP(C205,'1'!$B$46:$H$384,6,FALSE)</f>
        <v>10</v>
      </c>
      <c r="K205" s="153"/>
      <c r="L205" s="123"/>
      <c r="M205" s="139"/>
      <c r="N205" s="154"/>
      <c r="O205" s="122"/>
      <c r="P205" s="123"/>
      <c r="Q205" s="139"/>
      <c r="R205" s="124"/>
      <c r="S205" s="122"/>
      <c r="T205" s="123"/>
      <c r="U205" s="139"/>
      <c r="V205" s="124"/>
      <c r="W205" s="137"/>
      <c r="X205" s="123"/>
      <c r="Y205" s="139"/>
      <c r="Z205" s="124"/>
      <c r="AA205" s="137"/>
      <c r="AB205" s="123"/>
      <c r="AC205" s="139"/>
      <c r="AD205" s="124"/>
      <c r="AE205" s="137"/>
      <c r="AF205" s="123"/>
      <c r="AG205" s="139"/>
      <c r="AH205" s="124"/>
      <c r="AI205" s="155"/>
      <c r="AJ205" s="123"/>
      <c r="AK205" s="139"/>
      <c r="AL205" s="124"/>
      <c r="AM205" s="155"/>
      <c r="AN205" s="123"/>
      <c r="AO205" s="139"/>
      <c r="AP205" s="124"/>
      <c r="AQ205" s="122"/>
      <c r="AR205" s="123"/>
      <c r="AS205" s="139"/>
      <c r="AT205" s="124"/>
      <c r="AU205" s="122"/>
      <c r="AV205" s="123"/>
      <c r="AW205" s="139"/>
      <c r="AX205" s="124"/>
    </row>
    <row r="206" spans="1:50" ht="14.4" customHeight="1">
      <c r="A206" s="73">
        <f>IF(D206=0," ",RANK(D206,$D$3:$D$365,0))</f>
        <v>203</v>
      </c>
      <c r="B206" s="246">
        <v>203</v>
      </c>
      <c r="C206" s="283" t="s">
        <v>4617</v>
      </c>
      <c r="D206" s="114">
        <f>I206+M206+Q206+U206+Y206+AC206+AG206+AK206+AO206+AW206+AS206</f>
        <v>36</v>
      </c>
      <c r="E206" s="115">
        <f>J206+N206+R206+V206+Z206+AD206+AH206+AL206+AP206+AX206+AT206</f>
        <v>10</v>
      </c>
      <c r="F206" s="119">
        <f>COUNTA(H206,L206,P206,T206,X206,AB206,AF206,AJ206,AN206,AV206,AR206)</f>
        <v>1</v>
      </c>
      <c r="G206" s="292"/>
      <c r="H206" s="123"/>
      <c r="I206" s="139"/>
      <c r="J206" s="124"/>
      <c r="K206" s="153"/>
      <c r="L206" s="123"/>
      <c r="M206" s="139"/>
      <c r="N206" s="154"/>
      <c r="O206" s="122"/>
      <c r="P206" s="123"/>
      <c r="Q206" s="139"/>
      <c r="R206" s="124"/>
      <c r="S206" s="122"/>
      <c r="T206" s="123"/>
      <c r="U206" s="139"/>
      <c r="V206" s="124"/>
      <c r="W206" s="137"/>
      <c r="X206" s="123"/>
      <c r="Y206" s="139"/>
      <c r="Z206" s="124"/>
      <c r="AA206" s="137"/>
      <c r="AB206" s="123"/>
      <c r="AC206" s="139"/>
      <c r="AD206" s="124"/>
      <c r="AE206" s="137"/>
      <c r="AF206" s="123"/>
      <c r="AG206" s="139"/>
      <c r="AH206" s="124"/>
      <c r="AI206" s="155"/>
      <c r="AJ206" s="123"/>
      <c r="AK206" s="139"/>
      <c r="AL206" s="124"/>
      <c r="AM206" s="155">
        <f>VLOOKUP(C206,'9'!$B$2:$H$1187,3,FALSE)</f>
        <v>4.3460648148148151E-2</v>
      </c>
      <c r="AN206" s="123">
        <f>VLOOKUP(C206,'9'!$B$2:$H$1187,4,FALSE)</f>
        <v>60</v>
      </c>
      <c r="AO206" s="139">
        <f>VLOOKUP(AN206,Баллы!$A$2:$B$101,2)+AP206/2</f>
        <v>36</v>
      </c>
      <c r="AP206" s="124">
        <f>VLOOKUP(C206,'9'!$B$2:$H$1187,6,FALSE)</f>
        <v>10</v>
      </c>
      <c r="AQ206" s="122"/>
      <c r="AR206" s="123"/>
      <c r="AS206" s="139"/>
      <c r="AT206" s="124"/>
      <c r="AU206" s="122"/>
      <c r="AV206" s="123"/>
      <c r="AW206" s="139"/>
      <c r="AX206" s="124"/>
    </row>
    <row r="207" spans="1:50" ht="14.4" customHeight="1">
      <c r="A207" s="73">
        <f>IF(D207=0," ",RANK(D207,$D$3:$D$365,0))</f>
        <v>205</v>
      </c>
      <c r="B207" s="246">
        <v>205</v>
      </c>
      <c r="C207" s="180" t="s">
        <v>967</v>
      </c>
      <c r="D207" s="114">
        <f>I207+M207+Q207+U207+Y207+AC207+AG207+AK207+AO207+AW207+AS207</f>
        <v>35.5</v>
      </c>
      <c r="E207" s="115">
        <f>J207+N207+R207+V207+Z207+AD207+AH207+AL207+AP207+AX207+AT207</f>
        <v>15</v>
      </c>
      <c r="F207" s="119">
        <f>COUNTA(H207,L207,P207,T207,X207,AB207,AF207,AJ207,AN207,AV207,AR207)</f>
        <v>1</v>
      </c>
      <c r="G207" s="122"/>
      <c r="H207" s="123"/>
      <c r="I207" s="139"/>
      <c r="J207" s="124"/>
      <c r="K207" s="153">
        <f>VLOOKUP(C207,'2'!$B$101:$H$575,3,FALSE)</f>
        <v>7.165509259259259E-2</v>
      </c>
      <c r="L207" s="123">
        <f>VLOOKUP(C207,'2'!$B$101:$H$575,4,FALSE)</f>
        <v>63</v>
      </c>
      <c r="M207" s="139">
        <f>VLOOKUP(L207,Баллы!$A$2:$B$101,2)+N207/2</f>
        <v>35.5</v>
      </c>
      <c r="N207" s="154">
        <f>VLOOKUP(C207,'2'!$B$101:$H$575,6,FALSE)</f>
        <v>15</v>
      </c>
      <c r="O207" s="122"/>
      <c r="P207" s="123"/>
      <c r="Q207" s="139"/>
      <c r="R207" s="124"/>
      <c r="S207" s="122"/>
      <c r="T207" s="123"/>
      <c r="U207" s="139"/>
      <c r="V207" s="124"/>
      <c r="W207" s="137"/>
      <c r="X207" s="123"/>
      <c r="Y207" s="139"/>
      <c r="Z207" s="124"/>
      <c r="AA207" s="137"/>
      <c r="AB207" s="123"/>
      <c r="AC207" s="139"/>
      <c r="AD207" s="124"/>
      <c r="AE207" s="137"/>
      <c r="AF207" s="123"/>
      <c r="AG207" s="139"/>
      <c r="AH207" s="124"/>
      <c r="AI207" s="155"/>
      <c r="AJ207" s="123"/>
      <c r="AK207" s="139"/>
      <c r="AL207" s="124"/>
      <c r="AM207" s="155"/>
      <c r="AN207" s="123"/>
      <c r="AO207" s="139"/>
      <c r="AP207" s="124"/>
      <c r="AQ207" s="122"/>
      <c r="AR207" s="123"/>
      <c r="AS207" s="139"/>
      <c r="AT207" s="124"/>
      <c r="AU207" s="122"/>
      <c r="AV207" s="123"/>
      <c r="AW207" s="139"/>
      <c r="AX207" s="124"/>
    </row>
    <row r="208" spans="1:50" ht="14.4" customHeight="1">
      <c r="A208" s="73">
        <f>IF(D208=0," ",RANK(D208,$D$3:$D$365,0))</f>
        <v>206</v>
      </c>
      <c r="B208" s="246">
        <v>206</v>
      </c>
      <c r="C208" s="283" t="s">
        <v>4619</v>
      </c>
      <c r="D208" s="114">
        <f>I208+M208+Q208+U208+Y208+AC208+AG208+AK208+AO208+AW208+AS208</f>
        <v>35</v>
      </c>
      <c r="E208" s="115">
        <f>J208+N208+R208+V208+Z208+AD208+AH208+AL208+AP208+AX208+AT208</f>
        <v>10</v>
      </c>
      <c r="F208" s="119">
        <f>COUNTA(H208,L208,P208,T208,X208,AB208,AF208,AJ208,AN208,AV208,AR208)</f>
        <v>1</v>
      </c>
      <c r="G208" s="292"/>
      <c r="H208" s="123"/>
      <c r="I208" s="139"/>
      <c r="J208" s="124"/>
      <c r="K208" s="153"/>
      <c r="L208" s="123"/>
      <c r="M208" s="139"/>
      <c r="N208" s="154"/>
      <c r="O208" s="122"/>
      <c r="P208" s="123"/>
      <c r="Q208" s="139"/>
      <c r="R208" s="124"/>
      <c r="S208" s="122"/>
      <c r="T208" s="123"/>
      <c r="U208" s="139"/>
      <c r="V208" s="124"/>
      <c r="W208" s="137"/>
      <c r="X208" s="123"/>
      <c r="Y208" s="139"/>
      <c r="Z208" s="124"/>
      <c r="AA208" s="137"/>
      <c r="AB208" s="123"/>
      <c r="AC208" s="139"/>
      <c r="AD208" s="124"/>
      <c r="AE208" s="137"/>
      <c r="AF208" s="123"/>
      <c r="AG208" s="139"/>
      <c r="AH208" s="124"/>
      <c r="AI208" s="155"/>
      <c r="AJ208" s="123"/>
      <c r="AK208" s="139"/>
      <c r="AL208" s="124"/>
      <c r="AM208" s="155">
        <f>VLOOKUP(C208,'9'!$B$2:$H$1187,3,FALSE)</f>
        <v>4.3842592592592593E-2</v>
      </c>
      <c r="AN208" s="123">
        <f>VLOOKUP(C208,'9'!$B$2:$H$1187,4,FALSE)</f>
        <v>61</v>
      </c>
      <c r="AO208" s="139">
        <f>VLOOKUP(AN208,Баллы!$A$2:$B$101,2)+AP208/2</f>
        <v>35</v>
      </c>
      <c r="AP208" s="124">
        <f>VLOOKUP(C208,'9'!$B$2:$H$1187,6,FALSE)</f>
        <v>10</v>
      </c>
      <c r="AQ208" s="122"/>
      <c r="AR208" s="123"/>
      <c r="AS208" s="139"/>
      <c r="AT208" s="124"/>
      <c r="AU208" s="122"/>
      <c r="AV208" s="123"/>
      <c r="AW208" s="139"/>
      <c r="AX208" s="124"/>
    </row>
    <row r="209" spans="1:50" ht="14.4" customHeight="1">
      <c r="A209" s="73">
        <f>IF(D209=0," ",RANK(D209,$D$3:$D$365,0))</f>
        <v>207</v>
      </c>
      <c r="B209" s="246">
        <v>207</v>
      </c>
      <c r="C209" s="107" t="s">
        <v>2075</v>
      </c>
      <c r="D209" s="114">
        <f>I209+M209+Q209+U209+Y209+AC209+AG209+AK209+AO209+AW209+AS209</f>
        <v>34.5</v>
      </c>
      <c r="E209" s="115">
        <f>J209+N209+R209+V209+Z209+AD209+AH209+AL209+AP209+AX209+AT209</f>
        <v>5</v>
      </c>
      <c r="F209" s="119">
        <f>COUNTA(H209,L209,P209,T209,X209,AB209,AF209,AJ209,AN209,AV209,AR209)</f>
        <v>1</v>
      </c>
      <c r="G209" s="122"/>
      <c r="H209" s="123"/>
      <c r="I209" s="139"/>
      <c r="J209" s="124"/>
      <c r="K209" s="153"/>
      <c r="L209" s="123"/>
      <c r="M209" s="139"/>
      <c r="N209" s="154"/>
      <c r="O209" s="122"/>
      <c r="P209" s="123"/>
      <c r="Q209" s="139"/>
      <c r="R209" s="124"/>
      <c r="S209" s="122">
        <f>VLOOKUP(C209,'4'!$B$2:$I$1053,3,FALSE)</f>
        <v>1.9733796296296298E-2</v>
      </c>
      <c r="T209" s="123">
        <f>VLOOKUP(C209,'4'!$B$2:$I$1053,4,FALSE)</f>
        <v>59</v>
      </c>
      <c r="U209" s="139">
        <f>VLOOKUP(T209,Баллы!$A$2:$B$101,2)+V209/2</f>
        <v>34.5</v>
      </c>
      <c r="V209" s="124">
        <f>VLOOKUP(C209,'4'!$B$2:$I$1053,6,FALSE)</f>
        <v>5</v>
      </c>
      <c r="W209" s="137"/>
      <c r="X209" s="123"/>
      <c r="Y209" s="139"/>
      <c r="Z209" s="124"/>
      <c r="AA209" s="137"/>
      <c r="AB209" s="123"/>
      <c r="AC209" s="139"/>
      <c r="AD209" s="124"/>
      <c r="AE209" s="137"/>
      <c r="AF209" s="123"/>
      <c r="AG209" s="139"/>
      <c r="AH209" s="124"/>
      <c r="AI209" s="155"/>
      <c r="AJ209" s="123"/>
      <c r="AK209" s="139"/>
      <c r="AL209" s="124"/>
      <c r="AM209" s="155"/>
      <c r="AN209" s="123"/>
      <c r="AO209" s="139"/>
      <c r="AP209" s="124"/>
      <c r="AQ209" s="122"/>
      <c r="AR209" s="123"/>
      <c r="AS209" s="139"/>
      <c r="AT209" s="124"/>
      <c r="AU209" s="122"/>
      <c r="AV209" s="123"/>
      <c r="AW209" s="139"/>
      <c r="AX209" s="124"/>
    </row>
    <row r="210" spans="1:50" ht="14.4" customHeight="1">
      <c r="A210" s="73">
        <f>IF(D210=0," ",RANK(D210,$D$3:$D$365,0))</f>
        <v>208</v>
      </c>
      <c r="B210" s="246">
        <v>208</v>
      </c>
      <c r="C210" s="180" t="s">
        <v>665</v>
      </c>
      <c r="D210" s="114">
        <f>I210+M210+Q210+U210+Y210+AC210+AG210+AK210+AO210+AW210+AS210</f>
        <v>34</v>
      </c>
      <c r="E210" s="115">
        <f>J210+N210+R210+V210+Z210+AD210+AH210+AL210+AP210+AX210+AT210</f>
        <v>10</v>
      </c>
      <c r="F210" s="119">
        <f>COUNTA(H210,L210,P210,T210,X210,AB210,AF210,AJ210,AN210,AV210,AR210)</f>
        <v>1</v>
      </c>
      <c r="G210" s="122">
        <f>VLOOKUP(C210,'1'!$B$46:$H$384,3,FALSE)</f>
        <v>5.185185185185185E-2</v>
      </c>
      <c r="H210" s="123">
        <f>VLOOKUP(C210,'1'!$B$46:$H$384,4,FALSE)</f>
        <v>62</v>
      </c>
      <c r="I210" s="139">
        <f>VLOOKUP(H210,Баллы!$A$2:$B$101,2)+J210/2</f>
        <v>34</v>
      </c>
      <c r="J210" s="124">
        <f>VLOOKUP(C210,'1'!$B$46:$H$384,6,FALSE)</f>
        <v>10</v>
      </c>
      <c r="K210" s="153"/>
      <c r="L210" s="123"/>
      <c r="M210" s="139"/>
      <c r="N210" s="154"/>
      <c r="O210" s="122"/>
      <c r="P210" s="123"/>
      <c r="Q210" s="139"/>
      <c r="R210" s="124"/>
      <c r="S210" s="122"/>
      <c r="T210" s="123"/>
      <c r="U210" s="139"/>
      <c r="V210" s="124"/>
      <c r="W210" s="137"/>
      <c r="X210" s="123"/>
      <c r="Y210" s="139"/>
      <c r="Z210" s="124"/>
      <c r="AA210" s="137"/>
      <c r="AB210" s="123"/>
      <c r="AC210" s="139"/>
      <c r="AD210" s="124"/>
      <c r="AE210" s="137"/>
      <c r="AF210" s="123"/>
      <c r="AG210" s="139"/>
      <c r="AH210" s="124"/>
      <c r="AI210" s="155"/>
      <c r="AJ210" s="123"/>
      <c r="AK210" s="139"/>
      <c r="AL210" s="124"/>
      <c r="AM210" s="155"/>
      <c r="AN210" s="123"/>
      <c r="AO210" s="139"/>
      <c r="AP210" s="124"/>
      <c r="AQ210" s="122"/>
      <c r="AR210" s="123"/>
      <c r="AS210" s="139"/>
      <c r="AT210" s="124"/>
      <c r="AU210" s="122"/>
      <c r="AV210" s="123"/>
      <c r="AW210" s="139"/>
      <c r="AX210" s="124"/>
    </row>
    <row r="211" spans="1:50" ht="14.4" customHeight="1">
      <c r="A211" s="73">
        <f>IF(D211=0," ",RANK(D211,$D$3:$D$365,0))</f>
        <v>209</v>
      </c>
      <c r="B211" s="246">
        <v>209</v>
      </c>
      <c r="C211" s="181" t="s">
        <v>2646</v>
      </c>
      <c r="D211" s="114">
        <f>I211+M211+Q211+U211+Y211+AC211+AG211+AK211+AO211+AW211+AS211</f>
        <v>33.5</v>
      </c>
      <c r="E211" s="115">
        <f>J211+N211+R211+V211+Z211+AD211+AH211+AL211+AP211+AX211+AT211</f>
        <v>5</v>
      </c>
      <c r="F211" s="119">
        <f>COUNTA(H211,L211,P211,T211,X211,AB211,AF211,AJ211,AN211,AV211,AR211)</f>
        <v>1</v>
      </c>
      <c r="G211" s="122"/>
      <c r="H211" s="123"/>
      <c r="I211" s="139"/>
      <c r="J211" s="124"/>
      <c r="K211" s="153">
        <f>VLOOKUP(C211,'2'!$B$101:$H$575,3,FALSE)</f>
        <v>2.6504629629629628E-2</v>
      </c>
      <c r="L211" s="123">
        <f>VLOOKUP(C211,'2'!$B$101:$H$575,4,FALSE)</f>
        <v>60</v>
      </c>
      <c r="M211" s="139">
        <f>VLOOKUP(L211,Баллы!$A$2:$B$101,2)+N211/2</f>
        <v>33.5</v>
      </c>
      <c r="N211" s="154">
        <f>VLOOKUP(C211,'2'!$B$101:$H$575,6,FALSE)</f>
        <v>5</v>
      </c>
      <c r="O211" s="122"/>
      <c r="P211" s="123"/>
      <c r="Q211" s="139"/>
      <c r="R211" s="124"/>
      <c r="S211" s="122"/>
      <c r="T211" s="123"/>
      <c r="U211" s="139"/>
      <c r="V211" s="124"/>
      <c r="W211" s="137"/>
      <c r="X211" s="123"/>
      <c r="Y211" s="139"/>
      <c r="Z211" s="124"/>
      <c r="AA211" s="137"/>
      <c r="AB211" s="123"/>
      <c r="AC211" s="139"/>
      <c r="AD211" s="124"/>
      <c r="AE211" s="137"/>
      <c r="AF211" s="123"/>
      <c r="AG211" s="139"/>
      <c r="AH211" s="124"/>
      <c r="AI211" s="155"/>
      <c r="AJ211" s="123"/>
      <c r="AK211" s="139"/>
      <c r="AL211" s="124"/>
      <c r="AM211" s="155"/>
      <c r="AN211" s="123"/>
      <c r="AO211" s="139"/>
      <c r="AP211" s="124"/>
      <c r="AQ211" s="122"/>
      <c r="AR211" s="123"/>
      <c r="AS211" s="139"/>
      <c r="AT211" s="124"/>
      <c r="AU211" s="122"/>
      <c r="AV211" s="123"/>
      <c r="AW211" s="139"/>
      <c r="AX211" s="124"/>
    </row>
    <row r="212" spans="1:50" ht="14.4" customHeight="1">
      <c r="A212" s="73">
        <f>IF(D212=0," ",RANK(D212,$D$3:$D$365,0))</f>
        <v>209</v>
      </c>
      <c r="B212" s="246">
        <v>209</v>
      </c>
      <c r="C212" s="107" t="s">
        <v>1551</v>
      </c>
      <c r="D212" s="114">
        <f>I212+M212+Q212+U212+Y212+AC212+AG212+AK212+AO212+AW212+AS212</f>
        <v>33.5</v>
      </c>
      <c r="E212" s="115">
        <f>J212+N212+R212+V212+Z212+AD212+AH212+AL212+AP212+AX212+AT212</f>
        <v>5</v>
      </c>
      <c r="F212" s="119">
        <f>COUNTA(H212,L212,P212,T212,X212,AB212,AF212,AJ212,AN212,AV212,AR212)</f>
        <v>1</v>
      </c>
      <c r="G212" s="122"/>
      <c r="H212" s="123"/>
      <c r="I212" s="139"/>
      <c r="J212" s="124"/>
      <c r="K212" s="153"/>
      <c r="L212" s="123"/>
      <c r="M212" s="139"/>
      <c r="N212" s="154"/>
      <c r="O212" s="122"/>
      <c r="P212" s="123"/>
      <c r="Q212" s="139"/>
      <c r="R212" s="124"/>
      <c r="S212" s="122">
        <f>VLOOKUP(C212,'4'!$B$2:$I$1053,3,FALSE)</f>
        <v>1.9756944444444445E-2</v>
      </c>
      <c r="T212" s="123">
        <f>VLOOKUP(C212,'4'!$B$2:$I$1053,4,FALSE)</f>
        <v>60</v>
      </c>
      <c r="U212" s="139">
        <f>VLOOKUP(T212,Баллы!$A$2:$B$101,2)+V212/2</f>
        <v>33.5</v>
      </c>
      <c r="V212" s="124">
        <f>VLOOKUP(C212,'4'!$B$2:$I$1053,6,FALSE)</f>
        <v>5</v>
      </c>
      <c r="W212" s="137"/>
      <c r="X212" s="123"/>
      <c r="Y212" s="139"/>
      <c r="Z212" s="124"/>
      <c r="AA212" s="137"/>
      <c r="AB212" s="123"/>
      <c r="AC212" s="139"/>
      <c r="AD212" s="124"/>
      <c r="AE212" s="137"/>
      <c r="AF212" s="123"/>
      <c r="AG212" s="139"/>
      <c r="AH212" s="124"/>
      <c r="AI212" s="155"/>
      <c r="AJ212" s="123"/>
      <c r="AK212" s="139"/>
      <c r="AL212" s="124"/>
      <c r="AM212" s="155"/>
      <c r="AN212" s="123"/>
      <c r="AO212" s="139"/>
      <c r="AP212" s="124"/>
      <c r="AQ212" s="122"/>
      <c r="AR212" s="123"/>
      <c r="AS212" s="139"/>
      <c r="AT212" s="124"/>
      <c r="AU212" s="122"/>
      <c r="AV212" s="123"/>
      <c r="AW212" s="139"/>
      <c r="AX212" s="124"/>
    </row>
    <row r="213" spans="1:50" ht="14.4" customHeight="1">
      <c r="A213" s="73">
        <f>IF(D213=0," ",RANK(D213,$D$3:$D$365,0))</f>
        <v>211</v>
      </c>
      <c r="B213" s="246">
        <v>211</v>
      </c>
      <c r="C213" s="104" t="s">
        <v>6157</v>
      </c>
      <c r="D213" s="114">
        <f>I213+M213+Q213+U213+Y213+AC213+AG213+AK213+AO213+AW213+AS213</f>
        <v>33</v>
      </c>
      <c r="E213" s="115">
        <f>J213+N213+R213+V213+Z213+AD213+AH213+AL213+AP213+AX213+AT213</f>
        <v>8</v>
      </c>
      <c r="F213" s="119">
        <f>COUNTA(H213,L213,P213,T213,X213,AB213,AF213,AJ213,AN213,AV213,AR213)</f>
        <v>1</v>
      </c>
      <c r="G213" s="122"/>
      <c r="H213" s="123"/>
      <c r="I213" s="139"/>
      <c r="J213" s="124"/>
      <c r="K213" s="153"/>
      <c r="L213" s="123"/>
      <c r="M213" s="139"/>
      <c r="N213" s="154"/>
      <c r="O213" s="122"/>
      <c r="P213" s="123"/>
      <c r="Q213" s="139"/>
      <c r="R213" s="124"/>
      <c r="S213" s="122"/>
      <c r="T213" s="123"/>
      <c r="U213" s="139"/>
      <c r="V213" s="124"/>
      <c r="W213" s="137"/>
      <c r="X213" s="123"/>
      <c r="Y213" s="139"/>
      <c r="Z213" s="124"/>
      <c r="AA213" s="137"/>
      <c r="AB213" s="123"/>
      <c r="AC213" s="139"/>
      <c r="AD213" s="124"/>
      <c r="AE213" s="137"/>
      <c r="AF213" s="123"/>
      <c r="AG213" s="139"/>
      <c r="AH213" s="124"/>
      <c r="AI213" s="155"/>
      <c r="AJ213" s="123"/>
      <c r="AK213" s="139"/>
      <c r="AL213" s="124"/>
      <c r="AM213" s="155"/>
      <c r="AN213" s="123"/>
      <c r="AO213" s="139"/>
      <c r="AP213" s="124"/>
      <c r="AQ213" s="122"/>
      <c r="AR213" s="123"/>
      <c r="AS213" s="139"/>
      <c r="AT213" s="124"/>
      <c r="AU213" s="122">
        <f>VLOOKUP(C213,'11'!$B$9:$H$521,3,FALSE)</f>
        <v>4.2465277777777775E-2</v>
      </c>
      <c r="AV213" s="123">
        <f>VLOOKUP(C213,'11'!$B$9:$H$521,4,FALSE)</f>
        <v>62</v>
      </c>
      <c r="AW213" s="139">
        <f>VLOOKUP(AV213,Баллы!$A$2:$B$101,2)+AX213/2</f>
        <v>33</v>
      </c>
      <c r="AX213" s="124">
        <f>VLOOKUP(C213,'11'!$B$9:$H$521,6,FALSE)</f>
        <v>8</v>
      </c>
    </row>
    <row r="214" spans="1:50" ht="14.4" customHeight="1">
      <c r="A214" s="73">
        <f>IF(D214=0," ",RANK(D214,$D$3:$D$365,0))</f>
        <v>212</v>
      </c>
      <c r="B214" s="246">
        <v>212</v>
      </c>
      <c r="C214" s="283" t="s">
        <v>5110</v>
      </c>
      <c r="D214" s="114">
        <f>I214+M214+Q214+U214+Y214+AC214+AG214+AK214+AO214+AW214+AS214</f>
        <v>32.5</v>
      </c>
      <c r="E214" s="115">
        <f>J214+N214+R214+V214+Z214+AD214+AH214+AL214+AP214+AX214+AT214</f>
        <v>5</v>
      </c>
      <c r="F214" s="119">
        <f>COUNTA(H214,L214,P214,T214,X214,AB214,AF214,AJ214,AN214,AV214,AR214)</f>
        <v>1</v>
      </c>
      <c r="G214" s="122"/>
      <c r="H214" s="123"/>
      <c r="I214" s="139"/>
      <c r="J214" s="124"/>
      <c r="K214" s="153"/>
      <c r="L214" s="123"/>
      <c r="M214" s="139"/>
      <c r="N214" s="154"/>
      <c r="O214" s="122"/>
      <c r="P214" s="123"/>
      <c r="Q214" s="139"/>
      <c r="R214" s="124"/>
      <c r="S214" s="122"/>
      <c r="T214" s="123"/>
      <c r="U214" s="139"/>
      <c r="V214" s="124"/>
      <c r="W214" s="137"/>
      <c r="X214" s="123"/>
      <c r="Y214" s="139"/>
      <c r="Z214" s="124"/>
      <c r="AA214" s="137"/>
      <c r="AB214" s="123"/>
      <c r="AC214" s="139"/>
      <c r="AD214" s="124"/>
      <c r="AE214" s="137"/>
      <c r="AF214" s="123"/>
      <c r="AG214" s="139"/>
      <c r="AH214" s="124"/>
      <c r="AI214" s="155"/>
      <c r="AJ214" s="123"/>
      <c r="AK214" s="139"/>
      <c r="AL214" s="124"/>
      <c r="AM214" s="155">
        <f>VLOOKUP(C214,'9'!$B$2:$H$1187,3,FALSE)</f>
        <v>2.2777777777777779E-2</v>
      </c>
      <c r="AN214" s="123">
        <f>VLOOKUP(C214,'9'!$B$2:$H$1187,4,FALSE)</f>
        <v>61</v>
      </c>
      <c r="AO214" s="139">
        <f>VLOOKUP(AN214,Баллы!$A$2:$B$101,2)+AP214/2</f>
        <v>32.5</v>
      </c>
      <c r="AP214" s="124">
        <f>VLOOKUP(C214,'9'!$B$2:$H$1187,6,FALSE)</f>
        <v>5</v>
      </c>
      <c r="AQ214" s="122"/>
      <c r="AR214" s="123"/>
      <c r="AS214" s="139"/>
      <c r="AT214" s="124"/>
      <c r="AU214" s="122"/>
      <c r="AV214" s="123"/>
      <c r="AW214" s="139"/>
      <c r="AX214" s="124"/>
    </row>
    <row r="215" spans="1:50" ht="14.4" customHeight="1">
      <c r="A215" s="73">
        <f>IF(D215=0," ",RANK(D215,$D$3:$D$365,0))</f>
        <v>213</v>
      </c>
      <c r="B215" s="246">
        <v>213</v>
      </c>
      <c r="C215" s="180" t="s">
        <v>294</v>
      </c>
      <c r="D215" s="114">
        <f>I215+M215+Q215+U215+Y215+AC215+AG215+AK215+AO215+AW215+AS215</f>
        <v>31.5</v>
      </c>
      <c r="E215" s="115">
        <f>J215+N215+R215+V215+Z215+AD215+AH215+AL215+AP215+AX215+AT215</f>
        <v>15</v>
      </c>
      <c r="F215" s="119">
        <f>COUNTA(H215,L215,P215,T215,X215,AB215,AF215,AJ215,AN215,AV215,AR215)</f>
        <v>1</v>
      </c>
      <c r="G215" s="122"/>
      <c r="H215" s="123"/>
      <c r="I215" s="139"/>
      <c r="J215" s="124"/>
      <c r="K215" s="153">
        <f>VLOOKUP(C215,'2'!$B$101:$H$575,3,FALSE)</f>
        <v>7.2534722222222223E-2</v>
      </c>
      <c r="L215" s="123">
        <f>VLOOKUP(C215,'2'!$B$101:$H$575,4,FALSE)</f>
        <v>67</v>
      </c>
      <c r="M215" s="139">
        <f>VLOOKUP(L215,Баллы!$A$2:$B$101,2)+N215/2</f>
        <v>31.5</v>
      </c>
      <c r="N215" s="154">
        <f>VLOOKUP(C215,'2'!$B$101:$H$575,6,FALSE)</f>
        <v>15</v>
      </c>
      <c r="O215" s="122"/>
      <c r="P215" s="123"/>
      <c r="Q215" s="139"/>
      <c r="R215" s="124"/>
      <c r="S215" s="122"/>
      <c r="T215" s="123"/>
      <c r="U215" s="139"/>
      <c r="V215" s="124"/>
      <c r="W215" s="137"/>
      <c r="X215" s="123"/>
      <c r="Y215" s="139"/>
      <c r="Z215" s="124"/>
      <c r="AA215" s="137"/>
      <c r="AB215" s="123"/>
      <c r="AC215" s="139"/>
      <c r="AD215" s="124"/>
      <c r="AE215" s="137"/>
      <c r="AF215" s="123"/>
      <c r="AG215" s="139"/>
      <c r="AH215" s="124"/>
      <c r="AI215" s="155"/>
      <c r="AJ215" s="123"/>
      <c r="AK215" s="139"/>
      <c r="AL215" s="124"/>
      <c r="AM215" s="155"/>
      <c r="AN215" s="123"/>
      <c r="AO215" s="139"/>
      <c r="AP215" s="124"/>
      <c r="AQ215" s="122"/>
      <c r="AR215" s="123"/>
      <c r="AS215" s="139"/>
      <c r="AT215" s="124"/>
      <c r="AU215" s="122"/>
      <c r="AV215" s="123"/>
      <c r="AW215" s="139"/>
      <c r="AX215" s="124"/>
    </row>
    <row r="216" spans="1:50" ht="14.4" customHeight="1">
      <c r="A216" s="73">
        <f>IF(D216=0," ",RANK(D216,$D$3:$D$365,0))</f>
        <v>213</v>
      </c>
      <c r="B216" s="246">
        <v>214</v>
      </c>
      <c r="C216" s="180" t="s">
        <v>850</v>
      </c>
      <c r="D216" s="114">
        <f>I216+M216+Q216+U216+Y216+AC216+AG216+AK216+AO216+AW216+AS216</f>
        <v>31.5</v>
      </c>
      <c r="E216" s="115">
        <f>J216+N216+R216+V216+Z216+AD216+AH216+AL216+AP216+AX216+AT216</f>
        <v>5</v>
      </c>
      <c r="F216" s="119">
        <f>COUNTA(H216,L216,P216,T216,X216,AB216,AF216,AJ216,AN216,AV216,AR216)</f>
        <v>1</v>
      </c>
      <c r="G216" s="122"/>
      <c r="H216" s="123"/>
      <c r="I216" s="139"/>
      <c r="J216" s="124"/>
      <c r="K216" s="153">
        <f>VLOOKUP(C216,'2'!$B$101:$H$575,3,FALSE)</f>
        <v>2.6770833333333331E-2</v>
      </c>
      <c r="L216" s="123">
        <f>VLOOKUP(C216,'2'!$B$101:$H$575,4,FALSE)</f>
        <v>62</v>
      </c>
      <c r="M216" s="139">
        <f>VLOOKUP(L216,Баллы!$A$2:$B$101,2)+N216/2</f>
        <v>31.5</v>
      </c>
      <c r="N216" s="154">
        <f>VLOOKUP(C216,'2'!$B$101:$H$575,6,FALSE)</f>
        <v>5</v>
      </c>
      <c r="O216" s="122"/>
      <c r="P216" s="123"/>
      <c r="Q216" s="139"/>
      <c r="R216" s="124"/>
      <c r="S216" s="122"/>
      <c r="T216" s="123"/>
      <c r="U216" s="139"/>
      <c r="V216" s="124"/>
      <c r="W216" s="137"/>
      <c r="X216" s="123"/>
      <c r="Y216" s="139"/>
      <c r="Z216" s="124"/>
      <c r="AA216" s="137"/>
      <c r="AB216" s="123"/>
      <c r="AC216" s="139"/>
      <c r="AD216" s="124"/>
      <c r="AE216" s="137"/>
      <c r="AF216" s="123"/>
      <c r="AG216" s="139"/>
      <c r="AH216" s="124"/>
      <c r="AI216" s="155"/>
      <c r="AJ216" s="123"/>
      <c r="AK216" s="139"/>
      <c r="AL216" s="124"/>
      <c r="AM216" s="155"/>
      <c r="AN216" s="123"/>
      <c r="AO216" s="139"/>
      <c r="AP216" s="124"/>
      <c r="AQ216" s="122"/>
      <c r="AR216" s="123"/>
      <c r="AS216" s="139"/>
      <c r="AT216" s="124"/>
      <c r="AU216" s="122"/>
      <c r="AV216" s="123"/>
      <c r="AW216" s="139"/>
      <c r="AX216" s="124"/>
    </row>
    <row r="217" spans="1:50" ht="14.4" customHeight="1">
      <c r="A217" s="73">
        <f>IF(D217=0," ",RANK(D217,$D$3:$D$365,0))</f>
        <v>215</v>
      </c>
      <c r="B217" s="246">
        <v>215</v>
      </c>
      <c r="C217" s="180" t="s">
        <v>668</v>
      </c>
      <c r="D217" s="114">
        <f>I217+M217+Q217+U217+Y217+AC217+AG217+AK217+AO217+AW217+AS217</f>
        <v>31</v>
      </c>
      <c r="E217" s="115">
        <f>J217+N217+R217+V217+Z217+AD217+AH217+AL217+AP217+AX217+AT217</f>
        <v>10</v>
      </c>
      <c r="F217" s="119">
        <f>COUNTA(H217,L217,P217,T217,X217,AB217,AF217,AJ217,AN217,AV217,AR217)</f>
        <v>1</v>
      </c>
      <c r="G217" s="122">
        <f>VLOOKUP(C217,'1'!$B$46:$H$384,3,FALSE)</f>
        <v>5.4085648148148147E-2</v>
      </c>
      <c r="H217" s="123">
        <f>VLOOKUP(C217,'1'!$B$46:$H$384,4,FALSE)</f>
        <v>65</v>
      </c>
      <c r="I217" s="139">
        <f>VLOOKUP(H217,Баллы!$A$2:$B$101,2)+J217/2</f>
        <v>31</v>
      </c>
      <c r="J217" s="124">
        <f>VLOOKUP(C217,'1'!$B$46:$H$384,6,FALSE)</f>
        <v>10</v>
      </c>
      <c r="K217" s="153"/>
      <c r="L217" s="123"/>
      <c r="M217" s="139"/>
      <c r="N217" s="154"/>
      <c r="O217" s="122"/>
      <c r="P217" s="123"/>
      <c r="Q217" s="139"/>
      <c r="R217" s="124"/>
      <c r="S217" s="122"/>
      <c r="T217" s="123"/>
      <c r="U217" s="139"/>
      <c r="V217" s="124"/>
      <c r="W217" s="137"/>
      <c r="X217" s="123"/>
      <c r="Y217" s="139"/>
      <c r="Z217" s="124"/>
      <c r="AA217" s="137"/>
      <c r="AB217" s="123"/>
      <c r="AC217" s="139"/>
      <c r="AD217" s="124"/>
      <c r="AE217" s="137"/>
      <c r="AF217" s="123"/>
      <c r="AG217" s="139"/>
      <c r="AH217" s="124"/>
      <c r="AI217" s="155"/>
      <c r="AJ217" s="123"/>
      <c r="AK217" s="139"/>
      <c r="AL217" s="124"/>
      <c r="AM217" s="155"/>
      <c r="AN217" s="123"/>
      <c r="AO217" s="139"/>
      <c r="AP217" s="124"/>
      <c r="AQ217" s="122"/>
      <c r="AR217" s="123"/>
      <c r="AS217" s="139"/>
      <c r="AT217" s="124"/>
      <c r="AU217" s="122"/>
      <c r="AV217" s="123"/>
      <c r="AW217" s="139"/>
      <c r="AX217" s="124"/>
    </row>
    <row r="218" spans="1:50" ht="14.4" customHeight="1">
      <c r="A218" s="73">
        <f>IF(D218=0," ",RANK(D218,$D$3:$D$365,0))</f>
        <v>215</v>
      </c>
      <c r="B218" s="246">
        <v>215</v>
      </c>
      <c r="C218" s="107" t="s">
        <v>2446</v>
      </c>
      <c r="D218" s="114">
        <f>I218+M218+Q218+U218+Y218+AC218+AG218+AK218+AO218+AW218+AS218</f>
        <v>31</v>
      </c>
      <c r="E218" s="115">
        <f>J218+N218+R218+V218+Z218+AD218+AH218+AL218+AP218+AX218+AT218</f>
        <v>10</v>
      </c>
      <c r="F218" s="119">
        <f>COUNTA(H218,L218,P218,T218,X218,AB218,AF218,AJ218,AN218,AV218,AR218)</f>
        <v>1</v>
      </c>
      <c r="G218" s="122"/>
      <c r="H218" s="123"/>
      <c r="I218" s="139"/>
      <c r="J218" s="124"/>
      <c r="K218" s="153"/>
      <c r="L218" s="123"/>
      <c r="M218" s="139"/>
      <c r="N218" s="154"/>
      <c r="O218" s="122"/>
      <c r="P218" s="123"/>
      <c r="Q218" s="139"/>
      <c r="R218" s="124"/>
      <c r="S218" s="122">
        <f>VLOOKUP(C218,'4'!$B$2:$I$1053,3,FALSE)</f>
        <v>4.3344907407407408E-2</v>
      </c>
      <c r="T218" s="123">
        <f>VLOOKUP(C218,'4'!$B$2:$I$1053,4,FALSE)</f>
        <v>65</v>
      </c>
      <c r="U218" s="139">
        <f>VLOOKUP(T218,Баллы!$A$2:$B$101,2)+V218/2</f>
        <v>31</v>
      </c>
      <c r="V218" s="124">
        <f>VLOOKUP(C218,'4'!$B$2:$I$1053,6,FALSE)</f>
        <v>10</v>
      </c>
      <c r="W218" s="137"/>
      <c r="X218" s="123"/>
      <c r="Y218" s="139"/>
      <c r="Z218" s="124"/>
      <c r="AA218" s="137"/>
      <c r="AB218" s="123"/>
      <c r="AC218" s="139"/>
      <c r="AD218" s="124"/>
      <c r="AE218" s="137"/>
      <c r="AF218" s="123"/>
      <c r="AG218" s="139"/>
      <c r="AH218" s="124"/>
      <c r="AI218" s="155"/>
      <c r="AJ218" s="123"/>
      <c r="AK218" s="139"/>
      <c r="AL218" s="124"/>
      <c r="AM218" s="155"/>
      <c r="AN218" s="123"/>
      <c r="AO218" s="139"/>
      <c r="AP218" s="124"/>
      <c r="AQ218" s="122"/>
      <c r="AR218" s="123"/>
      <c r="AS218" s="139"/>
      <c r="AT218" s="124"/>
      <c r="AU218" s="122"/>
      <c r="AV218" s="123"/>
      <c r="AW218" s="139"/>
      <c r="AX218" s="124"/>
    </row>
    <row r="219" spans="1:50" ht="14.4" customHeight="1">
      <c r="A219" s="73">
        <f>IF(D219=0," ",RANK(D219,$D$3:$D$365,0))</f>
        <v>215</v>
      </c>
      <c r="B219" s="246">
        <v>215</v>
      </c>
      <c r="C219" s="283" t="s">
        <v>4628</v>
      </c>
      <c r="D219" s="114">
        <f>I219+M219+Q219+U219+Y219+AC219+AG219+AK219+AO219+AW219+AS219</f>
        <v>31</v>
      </c>
      <c r="E219" s="115">
        <f>J219+N219+R219+V219+Z219+AD219+AH219+AL219+AP219+AX219+AT219</f>
        <v>10</v>
      </c>
      <c r="F219" s="119">
        <f>COUNTA(H219,L219,P219,T219,X219,AB219,AF219,AJ219,AN219,AV219,AR219)</f>
        <v>1</v>
      </c>
      <c r="G219" s="292"/>
      <c r="H219" s="123"/>
      <c r="I219" s="139"/>
      <c r="J219" s="124"/>
      <c r="K219" s="153"/>
      <c r="L219" s="123"/>
      <c r="M219" s="139"/>
      <c r="N219" s="154"/>
      <c r="O219" s="122"/>
      <c r="P219" s="123"/>
      <c r="Q219" s="139"/>
      <c r="R219" s="124"/>
      <c r="S219" s="122"/>
      <c r="T219" s="123"/>
      <c r="U219" s="139"/>
      <c r="V219" s="124"/>
      <c r="W219" s="137"/>
      <c r="X219" s="123"/>
      <c r="Y219" s="139"/>
      <c r="Z219" s="124"/>
      <c r="AA219" s="137"/>
      <c r="AB219" s="123"/>
      <c r="AC219" s="139"/>
      <c r="AD219" s="124"/>
      <c r="AE219" s="137"/>
      <c r="AF219" s="123"/>
      <c r="AG219" s="139"/>
      <c r="AH219" s="124"/>
      <c r="AI219" s="155"/>
      <c r="AJ219" s="123"/>
      <c r="AK219" s="139"/>
      <c r="AL219" s="124"/>
      <c r="AM219" s="155">
        <f>VLOOKUP(C219,'9'!$B$2:$H$1187,3,FALSE)</f>
        <v>4.3761574074074071E-2</v>
      </c>
      <c r="AN219" s="123">
        <f>VLOOKUP(C219,'9'!$B$2:$H$1187,4,FALSE)</f>
        <v>65</v>
      </c>
      <c r="AO219" s="139">
        <f>VLOOKUP(AN219,Баллы!$A$2:$B$101,2)+AP219/2</f>
        <v>31</v>
      </c>
      <c r="AP219" s="124">
        <f>VLOOKUP(C219,'9'!$B$2:$H$1187,6,FALSE)</f>
        <v>10</v>
      </c>
      <c r="AQ219" s="122"/>
      <c r="AR219" s="123"/>
      <c r="AS219" s="139"/>
      <c r="AT219" s="124"/>
      <c r="AU219" s="122"/>
      <c r="AV219" s="123"/>
      <c r="AW219" s="139"/>
      <c r="AX219" s="124"/>
    </row>
    <row r="220" spans="1:50" ht="14.4" customHeight="1">
      <c r="A220" s="73">
        <f>IF(D220=0," ",RANK(D220,$D$3:$D$365,0))</f>
        <v>218</v>
      </c>
      <c r="B220" s="246">
        <v>218</v>
      </c>
      <c r="C220" s="104" t="s">
        <v>6150</v>
      </c>
      <c r="D220" s="114">
        <f>I220+M220+Q220+U220+Y220+AC220+AG220+AK220+AO220+AW220+AS220</f>
        <v>30.5</v>
      </c>
      <c r="E220" s="115">
        <f>J220+N220+R220+V220+Z220+AD220+AH220+AL220+AP220+AX220+AT220</f>
        <v>15</v>
      </c>
      <c r="F220" s="119">
        <f>COUNTA(H220,L220,P220,T220,X220,AB220,AF220,AJ220,AN220,AV220,AR220)</f>
        <v>1</v>
      </c>
      <c r="G220" s="122"/>
      <c r="H220" s="123"/>
      <c r="I220" s="139"/>
      <c r="J220" s="124"/>
      <c r="K220" s="153"/>
      <c r="L220" s="123"/>
      <c r="M220" s="139"/>
      <c r="N220" s="154"/>
      <c r="O220" s="122"/>
      <c r="P220" s="123"/>
      <c r="Q220" s="139"/>
      <c r="R220" s="124"/>
      <c r="S220" s="122"/>
      <c r="T220" s="123"/>
      <c r="U220" s="139"/>
      <c r="V220" s="124"/>
      <c r="W220" s="137"/>
      <c r="X220" s="123"/>
      <c r="Y220" s="139"/>
      <c r="Z220" s="124"/>
      <c r="AA220" s="137"/>
      <c r="AB220" s="123"/>
      <c r="AC220" s="139"/>
      <c r="AD220" s="124"/>
      <c r="AE220" s="137"/>
      <c r="AF220" s="123"/>
      <c r="AG220" s="139"/>
      <c r="AH220" s="124"/>
      <c r="AI220" s="155"/>
      <c r="AJ220" s="123"/>
      <c r="AK220" s="139"/>
      <c r="AL220" s="124"/>
      <c r="AM220" s="155"/>
      <c r="AN220" s="123"/>
      <c r="AO220" s="139"/>
      <c r="AP220" s="124"/>
      <c r="AQ220" s="122"/>
      <c r="AR220" s="123"/>
      <c r="AS220" s="139"/>
      <c r="AT220" s="124"/>
      <c r="AU220" s="122">
        <f>VLOOKUP(C220,'11'!$B$9:$H$521,3,FALSE)</f>
        <v>8.5416666666666669E-2</v>
      </c>
      <c r="AV220" s="123">
        <f>VLOOKUP(C220,'11'!$B$9:$H$521,4,FALSE)</f>
        <v>68</v>
      </c>
      <c r="AW220" s="139">
        <f>VLOOKUP(AV220,Баллы!$A$2:$B$101,2)+AX220/2</f>
        <v>30.5</v>
      </c>
      <c r="AX220" s="124">
        <f>VLOOKUP(C220,'11'!$B$9:$H$521,6,FALSE)</f>
        <v>15</v>
      </c>
    </row>
    <row r="221" spans="1:50" ht="14.4" customHeight="1">
      <c r="A221" s="73">
        <f>IF(D221=0," ",RANK(D221,$D$3:$D$365,0))</f>
        <v>219</v>
      </c>
      <c r="B221" s="246">
        <v>219</v>
      </c>
      <c r="C221" s="283" t="s">
        <v>5114</v>
      </c>
      <c r="D221" s="114">
        <f>I221+M221+Q221+U221+Y221+AC221+AG221+AK221+AO221+AW221+AS221</f>
        <v>29.5</v>
      </c>
      <c r="E221" s="115">
        <f>J221+N221+R221+V221+Z221+AD221+AH221+AL221+AP221+AX221+AT221</f>
        <v>5</v>
      </c>
      <c r="F221" s="119">
        <f>COUNTA(H221,L221,P221,T221,X221,AB221,AF221,AJ221,AN221,AV221,AR221)</f>
        <v>1</v>
      </c>
      <c r="G221" s="122"/>
      <c r="H221" s="123"/>
      <c r="I221" s="139"/>
      <c r="J221" s="124"/>
      <c r="K221" s="153"/>
      <c r="L221" s="123"/>
      <c r="M221" s="139"/>
      <c r="N221" s="154"/>
      <c r="O221" s="122"/>
      <c r="P221" s="123"/>
      <c r="Q221" s="139"/>
      <c r="R221" s="124"/>
      <c r="S221" s="122"/>
      <c r="T221" s="123"/>
      <c r="U221" s="139"/>
      <c r="V221" s="124"/>
      <c r="W221" s="137"/>
      <c r="X221" s="123"/>
      <c r="Y221" s="139"/>
      <c r="Z221" s="124"/>
      <c r="AA221" s="137"/>
      <c r="AB221" s="123"/>
      <c r="AC221" s="139"/>
      <c r="AD221" s="124"/>
      <c r="AE221" s="137"/>
      <c r="AF221" s="123"/>
      <c r="AG221" s="139"/>
      <c r="AH221" s="124"/>
      <c r="AI221" s="155"/>
      <c r="AJ221" s="123"/>
      <c r="AK221" s="139"/>
      <c r="AL221" s="124"/>
      <c r="AM221" s="155">
        <f>VLOOKUP(C221,'9'!$B$2:$H$1187,3,FALSE)</f>
        <v>2.2951388888888889E-2</v>
      </c>
      <c r="AN221" s="123">
        <f>VLOOKUP(C221,'9'!$B$2:$H$1187,4,FALSE)</f>
        <v>64</v>
      </c>
      <c r="AO221" s="139">
        <f>VLOOKUP(AN221,Баллы!$A$2:$B$101,2)+AP221/2</f>
        <v>29.5</v>
      </c>
      <c r="AP221" s="124">
        <f>VLOOKUP(C221,'9'!$B$2:$H$1187,6,FALSE)</f>
        <v>5</v>
      </c>
      <c r="AQ221" s="122"/>
      <c r="AR221" s="123"/>
      <c r="AS221" s="139"/>
      <c r="AT221" s="124"/>
      <c r="AU221" s="122"/>
      <c r="AV221" s="123"/>
      <c r="AW221" s="139"/>
      <c r="AX221" s="124"/>
    </row>
    <row r="222" spans="1:50" ht="14.4" customHeight="1">
      <c r="A222" s="73">
        <f>IF(D222=0," ",RANK(D222,$D$3:$D$365,0))</f>
        <v>220</v>
      </c>
      <c r="B222" s="246">
        <v>220</v>
      </c>
      <c r="C222" s="106" t="s">
        <v>2658</v>
      </c>
      <c r="D222" s="114">
        <f>I222+M222+Q222+U222+Y222+AC222+AG222+AK222+AO222+AW222+AS222</f>
        <v>29</v>
      </c>
      <c r="E222" s="115">
        <f>J222+N222+R222+V222+Z222+AD222+AH222+AL222+AP222+AX222+AT222</f>
        <v>10</v>
      </c>
      <c r="F222" s="119">
        <f>COUNTA(H222,L222,P222,T222,X222,AB222,AF222,AJ222,AN222,AV222,AR222)</f>
        <v>1</v>
      </c>
      <c r="G222" s="122"/>
      <c r="H222" s="123"/>
      <c r="I222" s="139"/>
      <c r="J222" s="124"/>
      <c r="K222" s="153"/>
      <c r="L222" s="123"/>
      <c r="M222" s="139"/>
      <c r="N222" s="154"/>
      <c r="O222" s="122"/>
      <c r="P222" s="123"/>
      <c r="Q222" s="139"/>
      <c r="R222" s="124"/>
      <c r="S222" s="122">
        <f>VLOOKUP(C222,'4'!$B$2:$I$1053,3,FALSE)</f>
        <v>4.358796296296296E-2</v>
      </c>
      <c r="T222" s="123">
        <f>VLOOKUP(C222,'4'!$B$2:$I$1053,4,FALSE)</f>
        <v>67</v>
      </c>
      <c r="U222" s="139">
        <f>VLOOKUP(T222,Баллы!$A$2:$B$101,2)+V222/2</f>
        <v>29</v>
      </c>
      <c r="V222" s="124">
        <f>VLOOKUP(C222,'4'!$B$2:$I$1053,6,FALSE)</f>
        <v>10</v>
      </c>
      <c r="W222" s="137"/>
      <c r="X222" s="123"/>
      <c r="Y222" s="139"/>
      <c r="Z222" s="124"/>
      <c r="AA222" s="137"/>
      <c r="AB222" s="123"/>
      <c r="AC222" s="139"/>
      <c r="AD222" s="124"/>
      <c r="AE222" s="137"/>
      <c r="AF222" s="123"/>
      <c r="AG222" s="139"/>
      <c r="AH222" s="124"/>
      <c r="AI222" s="155"/>
      <c r="AJ222" s="123"/>
      <c r="AK222" s="139"/>
      <c r="AL222" s="124"/>
      <c r="AM222" s="155"/>
      <c r="AN222" s="123"/>
      <c r="AO222" s="139"/>
      <c r="AP222" s="124"/>
      <c r="AQ222" s="122"/>
      <c r="AR222" s="123"/>
      <c r="AS222" s="139"/>
      <c r="AT222" s="124"/>
      <c r="AU222" s="122"/>
      <c r="AV222" s="123"/>
      <c r="AW222" s="139"/>
      <c r="AX222" s="124"/>
    </row>
    <row r="223" spans="1:50" ht="14.4" customHeight="1">
      <c r="A223" s="73">
        <f>IF(D223=0," ",RANK(D223,$D$3:$D$365,0))</f>
        <v>221</v>
      </c>
      <c r="B223" s="246">
        <v>221</v>
      </c>
      <c r="C223" s="180" t="s">
        <v>38</v>
      </c>
      <c r="D223" s="114">
        <f>I223+M223+Q223+U223+Y223+AC223+AG223+AK223+AO223+AW223+AS223</f>
        <v>28.5</v>
      </c>
      <c r="E223" s="115">
        <f>J223+N223+R223+V223+Z223+AD223+AH223+AL223+AP223+AX223+AT223</f>
        <v>15</v>
      </c>
      <c r="F223" s="119">
        <f>COUNTA(H223,L223,P223,T223,X223,AB223,AF223,AJ223,AN223,AV223,AR223)</f>
        <v>2</v>
      </c>
      <c r="G223" s="122">
        <f>VLOOKUP(C223,'1'!$B$46:$H$384,3,FALSE)</f>
        <v>6.1134259259259256E-2</v>
      </c>
      <c r="H223" s="123">
        <f>VLOOKUP(C223,'1'!$B$46:$H$384,4,FALSE)</f>
        <v>80</v>
      </c>
      <c r="I223" s="139">
        <f>VLOOKUP(H223,Баллы!$A$2:$B$101,2)+J223/2</f>
        <v>16</v>
      </c>
      <c r="J223" s="124">
        <f>VLOOKUP(C223,'1'!$B$46:$H$384,6,FALSE)</f>
        <v>10</v>
      </c>
      <c r="K223" s="153">
        <f>VLOOKUP(C223,'2'!$B$101:$H$575,3,FALSE)</f>
        <v>3.0752314814814816E-2</v>
      </c>
      <c r="L223" s="123">
        <f>VLOOKUP(C223,'2'!$B$101:$H$575,4,FALSE)</f>
        <v>81</v>
      </c>
      <c r="M223" s="139">
        <f>VLOOKUP(L223,Баллы!$A$2:$B$101,2)+N223/2</f>
        <v>12.5</v>
      </c>
      <c r="N223" s="154">
        <f>VLOOKUP(C223,'2'!$B$101:$H$575,6,FALSE)</f>
        <v>5</v>
      </c>
      <c r="O223" s="122"/>
      <c r="P223" s="123"/>
      <c r="Q223" s="139"/>
      <c r="R223" s="124"/>
      <c r="S223" s="122"/>
      <c r="T223" s="123"/>
      <c r="U223" s="139"/>
      <c r="V223" s="124"/>
      <c r="W223" s="137"/>
      <c r="X223" s="123"/>
      <c r="Y223" s="139"/>
      <c r="Z223" s="124"/>
      <c r="AA223" s="137"/>
      <c r="AB223" s="123"/>
      <c r="AC223" s="139"/>
      <c r="AD223" s="124"/>
      <c r="AE223" s="137"/>
      <c r="AF223" s="123"/>
      <c r="AG223" s="139"/>
      <c r="AH223" s="124"/>
      <c r="AI223" s="155"/>
      <c r="AJ223" s="123"/>
      <c r="AK223" s="139"/>
      <c r="AL223" s="124"/>
      <c r="AM223" s="155"/>
      <c r="AN223" s="123"/>
      <c r="AO223" s="139"/>
      <c r="AP223" s="124"/>
      <c r="AQ223" s="122"/>
      <c r="AR223" s="123"/>
      <c r="AS223" s="139"/>
      <c r="AT223" s="124"/>
      <c r="AU223" s="122"/>
      <c r="AV223" s="123"/>
      <c r="AW223" s="139"/>
      <c r="AX223" s="124"/>
    </row>
    <row r="224" spans="1:50" ht="14.4" customHeight="1">
      <c r="A224" s="73">
        <f>IF(D224=0," ",RANK(D224,$D$3:$D$365,0))</f>
        <v>222</v>
      </c>
      <c r="B224" s="246">
        <v>222</v>
      </c>
      <c r="C224" s="107" t="s">
        <v>1910</v>
      </c>
      <c r="D224" s="114">
        <f>I224+M224+Q224+U224+Y224+AC224+AG224+AK224+AO224+AW224+AS224</f>
        <v>28</v>
      </c>
      <c r="E224" s="115">
        <f>J224+N224+R224+V224+Z224+AD224+AH224+AL224+AP224+AX224+AT224</f>
        <v>10</v>
      </c>
      <c r="F224" s="119">
        <f>COUNTA(H224,L224,P224,T224,X224,AB224,AF224,AJ224,AN224,AV224,AR224)</f>
        <v>1</v>
      </c>
      <c r="G224" s="122"/>
      <c r="H224" s="123"/>
      <c r="I224" s="139"/>
      <c r="J224" s="124"/>
      <c r="K224" s="153"/>
      <c r="L224" s="123"/>
      <c r="M224" s="139"/>
      <c r="N224" s="154"/>
      <c r="O224" s="122"/>
      <c r="P224" s="123"/>
      <c r="Q224" s="139"/>
      <c r="R224" s="124"/>
      <c r="S224" s="122">
        <f>VLOOKUP(C224,'4'!$B$2:$I$1053,3,FALSE)</f>
        <v>4.4212962962962961E-2</v>
      </c>
      <c r="T224" s="123">
        <f>VLOOKUP(C224,'4'!$B$2:$I$1053,4,FALSE)</f>
        <v>68</v>
      </c>
      <c r="U224" s="139">
        <f>VLOOKUP(T224,Баллы!$A$2:$B$101,2)+V224/2</f>
        <v>28</v>
      </c>
      <c r="V224" s="124">
        <f>VLOOKUP(C224,'4'!$B$2:$I$1053,6,FALSE)</f>
        <v>10</v>
      </c>
      <c r="W224" s="137"/>
      <c r="X224" s="123"/>
      <c r="Y224" s="139"/>
      <c r="Z224" s="124"/>
      <c r="AA224" s="137"/>
      <c r="AB224" s="123"/>
      <c r="AC224" s="139"/>
      <c r="AD224" s="124"/>
      <c r="AE224" s="137"/>
      <c r="AF224" s="123"/>
      <c r="AG224" s="139"/>
      <c r="AH224" s="124"/>
      <c r="AI224" s="155"/>
      <c r="AJ224" s="123"/>
      <c r="AK224" s="139"/>
      <c r="AL224" s="124"/>
      <c r="AM224" s="155"/>
      <c r="AN224" s="123"/>
      <c r="AO224" s="139"/>
      <c r="AP224" s="124"/>
      <c r="AQ224" s="122"/>
      <c r="AR224" s="123"/>
      <c r="AS224" s="139"/>
      <c r="AT224" s="124"/>
      <c r="AU224" s="122"/>
      <c r="AV224" s="123"/>
      <c r="AW224" s="139"/>
      <c r="AX224" s="124"/>
    </row>
    <row r="225" spans="1:50" ht="14.4" customHeight="1">
      <c r="A225" s="73">
        <f>IF(D225=0," ",RANK(D225,$D$3:$D$365,0))</f>
        <v>222</v>
      </c>
      <c r="B225" s="246">
        <v>222</v>
      </c>
      <c r="C225" s="108" t="s">
        <v>1176</v>
      </c>
      <c r="D225" s="114">
        <f>I225+M225+Q225+U225+Y225+AC225+AG225+AK225+AO225+AW225+AS225</f>
        <v>28</v>
      </c>
      <c r="E225" s="115">
        <f>J225+N225+R225+V225+Z225+AD225+AH225+AL225+AP225+AX225+AT225</f>
        <v>10</v>
      </c>
      <c r="F225" s="119">
        <f>COUNTA(H225,L225,P225,T225,X225,AB225,AF225,AJ225,AN225,AV225,AR225)</f>
        <v>1</v>
      </c>
      <c r="G225" s="122"/>
      <c r="H225" s="123"/>
      <c r="I225" s="139"/>
      <c r="J225" s="124"/>
      <c r="K225" s="153"/>
      <c r="L225" s="123"/>
      <c r="M225" s="139"/>
      <c r="N225" s="154"/>
      <c r="O225" s="122"/>
      <c r="P225" s="123"/>
      <c r="Q225" s="139"/>
      <c r="R225" s="124"/>
      <c r="S225" s="122"/>
      <c r="T225" s="123"/>
      <c r="U225" s="139"/>
      <c r="V225" s="124"/>
      <c r="W225" s="137">
        <f>VLOOKUP(C225,'5'!$B$50:$H$423,3,FALSE)</f>
        <v>6.6412037037037033E-2</v>
      </c>
      <c r="X225" s="123">
        <f>VLOOKUP(C225,'5'!$B$50:$H$423,4,FALSE)</f>
        <v>68</v>
      </c>
      <c r="Y225" s="139">
        <f>VLOOKUP(X225,Баллы!$A$2:$B$101,2)+Z225/2</f>
        <v>28</v>
      </c>
      <c r="Z225" s="124">
        <f>VLOOKUP(C225,'5'!$B$50:$H$423,6,FALSE)</f>
        <v>10</v>
      </c>
      <c r="AA225" s="137"/>
      <c r="AB225" s="123"/>
      <c r="AC225" s="139"/>
      <c r="AD225" s="124"/>
      <c r="AE225" s="137"/>
      <c r="AF225" s="123"/>
      <c r="AG225" s="139"/>
      <c r="AH225" s="124"/>
      <c r="AI225" s="155"/>
      <c r="AJ225" s="123"/>
      <c r="AK225" s="139"/>
      <c r="AL225" s="124"/>
      <c r="AM225" s="155"/>
      <c r="AN225" s="123"/>
      <c r="AO225" s="139"/>
      <c r="AP225" s="124"/>
      <c r="AQ225" s="122"/>
      <c r="AR225" s="123"/>
      <c r="AS225" s="139"/>
      <c r="AT225" s="124"/>
      <c r="AU225" s="122"/>
      <c r="AV225" s="123"/>
      <c r="AW225" s="139"/>
      <c r="AX225" s="124"/>
    </row>
    <row r="226" spans="1:50" ht="14.4" customHeight="1">
      <c r="A226" s="73">
        <f>IF(D226=0," ",RANK(D226,$D$3:$D$365,0))</f>
        <v>224</v>
      </c>
      <c r="B226" s="246">
        <v>224</v>
      </c>
      <c r="C226" s="107" t="s">
        <v>2425</v>
      </c>
      <c r="D226" s="114">
        <f>I226+M226+Q226+U226+Y226+AC226+AG226+AK226+AO226+AW226+AS226</f>
        <v>27.5</v>
      </c>
      <c r="E226" s="115">
        <f>J226+N226+R226+V226+Z226+AD226+AH226+AL226+AP226+AX226+AT226</f>
        <v>5</v>
      </c>
      <c r="F226" s="119">
        <f>COUNTA(H226,L226,P226,T226,X226,AB226,AF226,AJ226,AN226,AV226,AR226)</f>
        <v>1</v>
      </c>
      <c r="G226" s="122"/>
      <c r="H226" s="123"/>
      <c r="I226" s="139"/>
      <c r="J226" s="124"/>
      <c r="K226" s="153"/>
      <c r="L226" s="123"/>
      <c r="M226" s="139"/>
      <c r="N226" s="154"/>
      <c r="O226" s="122"/>
      <c r="P226" s="123"/>
      <c r="Q226" s="139"/>
      <c r="R226" s="124"/>
      <c r="S226" s="122">
        <f>VLOOKUP(C226,'4'!$B$2:$I$1053,3,FALSE)</f>
        <v>1.9942129629629629E-2</v>
      </c>
      <c r="T226" s="123">
        <f>VLOOKUP(C226,'4'!$B$2:$I$1053,4,FALSE)</f>
        <v>66</v>
      </c>
      <c r="U226" s="139">
        <f>VLOOKUP(T226,Баллы!$A$2:$B$101,2)+V226/2</f>
        <v>27.5</v>
      </c>
      <c r="V226" s="124">
        <f>VLOOKUP(C226,'4'!$B$2:$I$1053,6,FALSE)</f>
        <v>5</v>
      </c>
      <c r="W226" s="137"/>
      <c r="X226" s="123"/>
      <c r="Y226" s="139"/>
      <c r="Z226" s="124"/>
      <c r="AA226" s="137"/>
      <c r="AB226" s="123"/>
      <c r="AC226" s="139"/>
      <c r="AD226" s="124"/>
      <c r="AE226" s="137"/>
      <c r="AF226" s="123"/>
      <c r="AG226" s="139"/>
      <c r="AH226" s="124"/>
      <c r="AI226" s="155"/>
      <c r="AJ226" s="123"/>
      <c r="AK226" s="139"/>
      <c r="AL226" s="124"/>
      <c r="AM226" s="155"/>
      <c r="AN226" s="123"/>
      <c r="AO226" s="139"/>
      <c r="AP226" s="124"/>
      <c r="AQ226" s="122"/>
      <c r="AR226" s="123"/>
      <c r="AS226" s="139"/>
      <c r="AT226" s="124"/>
      <c r="AU226" s="122"/>
      <c r="AV226" s="123"/>
      <c r="AW226" s="139"/>
      <c r="AX226" s="124"/>
    </row>
    <row r="227" spans="1:50" ht="14.4" customHeight="1">
      <c r="A227" s="73">
        <f>IF(D227=0," ",RANK(D227,$D$3:$D$365,0))</f>
        <v>224</v>
      </c>
      <c r="B227" s="246">
        <v>224</v>
      </c>
      <c r="C227" s="283" t="s">
        <v>5118</v>
      </c>
      <c r="D227" s="114">
        <f>I227+M227+Q227+U227+Y227+AC227+AG227+AK227+AO227+AW227+AS227</f>
        <v>27.5</v>
      </c>
      <c r="E227" s="115">
        <f>J227+N227+R227+V227+Z227+AD227+AH227+AL227+AP227+AX227+AT227</f>
        <v>5</v>
      </c>
      <c r="F227" s="119">
        <f>COUNTA(H227,L227,P227,T227,X227,AB227,AF227,AJ227,AN227,AV227,AR227)</f>
        <v>1</v>
      </c>
      <c r="G227" s="122"/>
      <c r="H227" s="123"/>
      <c r="I227" s="139"/>
      <c r="J227" s="124"/>
      <c r="K227" s="153"/>
      <c r="L227" s="123"/>
      <c r="M227" s="139"/>
      <c r="N227" s="154"/>
      <c r="O227" s="122"/>
      <c r="P227" s="123"/>
      <c r="Q227" s="139"/>
      <c r="R227" s="124"/>
      <c r="S227" s="122"/>
      <c r="T227" s="123"/>
      <c r="U227" s="139"/>
      <c r="V227" s="124"/>
      <c r="W227" s="137"/>
      <c r="X227" s="123"/>
      <c r="Y227" s="139"/>
      <c r="Z227" s="124"/>
      <c r="AA227" s="137"/>
      <c r="AB227" s="123"/>
      <c r="AC227" s="139"/>
      <c r="AD227" s="124"/>
      <c r="AE227" s="137"/>
      <c r="AF227" s="123"/>
      <c r="AG227" s="139"/>
      <c r="AH227" s="124"/>
      <c r="AI227" s="155"/>
      <c r="AJ227" s="123"/>
      <c r="AK227" s="139"/>
      <c r="AL227" s="124"/>
      <c r="AM227" s="155">
        <f>VLOOKUP(C227,'9'!$B$2:$H$1187,3,FALSE)</f>
        <v>2.2974537037037036E-2</v>
      </c>
      <c r="AN227" s="123">
        <f>VLOOKUP(C227,'9'!$B$2:$H$1187,4,FALSE)</f>
        <v>66</v>
      </c>
      <c r="AO227" s="139">
        <f>VLOOKUP(AN227,Баллы!$A$2:$B$101,2)+AP227/2</f>
        <v>27.5</v>
      </c>
      <c r="AP227" s="124">
        <f>VLOOKUP(C227,'9'!$B$2:$H$1187,6,FALSE)</f>
        <v>5</v>
      </c>
      <c r="AQ227" s="122"/>
      <c r="AR227" s="123"/>
      <c r="AS227" s="139"/>
      <c r="AT227" s="124"/>
      <c r="AU227" s="122"/>
      <c r="AV227" s="123"/>
      <c r="AW227" s="139"/>
      <c r="AX227" s="124"/>
    </row>
    <row r="228" spans="1:50" ht="14.4" customHeight="1">
      <c r="A228" s="73">
        <f>IF(D228=0," ",RANK(D228,$D$3:$D$365,0))</f>
        <v>226</v>
      </c>
      <c r="B228" s="246">
        <v>226</v>
      </c>
      <c r="C228" s="108" t="s">
        <v>1177</v>
      </c>
      <c r="D228" s="114">
        <f>I228+M228+Q228+U228+Y228+AC228+AG228+AK228+AO228+AW228+AS228</f>
        <v>27</v>
      </c>
      <c r="E228" s="115">
        <f>J228+N228+R228+V228+Z228+AD228+AH228+AL228+AP228+AX228+AT228</f>
        <v>10</v>
      </c>
      <c r="F228" s="119">
        <f>COUNTA(H228,L228,P228,T228,X228,AB228,AF228,AJ228,AN228,AV228,AR228)</f>
        <v>1</v>
      </c>
      <c r="G228" s="122"/>
      <c r="H228" s="123"/>
      <c r="I228" s="139"/>
      <c r="J228" s="124"/>
      <c r="K228" s="153"/>
      <c r="L228" s="123"/>
      <c r="M228" s="139"/>
      <c r="N228" s="154"/>
      <c r="O228" s="122"/>
      <c r="P228" s="123"/>
      <c r="Q228" s="139"/>
      <c r="R228" s="124"/>
      <c r="S228" s="122"/>
      <c r="T228" s="123"/>
      <c r="U228" s="139"/>
      <c r="V228" s="124"/>
      <c r="W228" s="137">
        <f>VLOOKUP(C228,'5'!$B$50:$H$423,3,FALSE)</f>
        <v>6.7812499999999998E-2</v>
      </c>
      <c r="X228" s="123">
        <f>VLOOKUP(C228,'5'!$B$50:$H$423,4,FALSE)</f>
        <v>69</v>
      </c>
      <c r="Y228" s="139">
        <f>VLOOKUP(X228,Баллы!$A$2:$B$101,2)+Z228/2</f>
        <v>27</v>
      </c>
      <c r="Z228" s="124">
        <f>VLOOKUP(C228,'5'!$B$50:$H$423,6,FALSE)</f>
        <v>10</v>
      </c>
      <c r="AA228" s="137"/>
      <c r="AB228" s="123"/>
      <c r="AC228" s="139"/>
      <c r="AD228" s="124"/>
      <c r="AE228" s="137"/>
      <c r="AF228" s="123"/>
      <c r="AG228" s="139"/>
      <c r="AH228" s="124"/>
      <c r="AI228" s="155"/>
      <c r="AJ228" s="123"/>
      <c r="AK228" s="139"/>
      <c r="AL228" s="124"/>
      <c r="AM228" s="155"/>
      <c r="AN228" s="123"/>
      <c r="AO228" s="139"/>
      <c r="AP228" s="124"/>
      <c r="AQ228" s="122"/>
      <c r="AR228" s="123"/>
      <c r="AS228" s="139"/>
      <c r="AT228" s="124"/>
      <c r="AU228" s="122"/>
      <c r="AV228" s="123"/>
      <c r="AW228" s="139"/>
      <c r="AX228" s="124"/>
    </row>
    <row r="229" spans="1:50" ht="14.4" customHeight="1">
      <c r="A229" s="73">
        <f>IF(D229=0," ",RANK(D229,$D$3:$D$365,0))</f>
        <v>227</v>
      </c>
      <c r="B229" s="246">
        <v>227</v>
      </c>
      <c r="C229" s="107" t="s">
        <v>1525</v>
      </c>
      <c r="D229" s="114">
        <f>I229+M229+Q229+U229+Y229+AC229+AG229+AK229+AO229+AW229+AS229</f>
        <v>26</v>
      </c>
      <c r="E229" s="115">
        <f>J229+N229+R229+V229+Z229+AD229+AH229+AL229+AP229+AX229+AT229</f>
        <v>10</v>
      </c>
      <c r="F229" s="119">
        <f>COUNTA(H229,L229,P229,T229,X229,AB229,AF229,AJ229,AN229,AV229,AR229)</f>
        <v>1</v>
      </c>
      <c r="G229" s="125"/>
      <c r="H229" s="5"/>
      <c r="I229" s="140"/>
      <c r="J229" s="126"/>
      <c r="K229" s="121"/>
      <c r="L229" s="5"/>
      <c r="M229" s="140"/>
      <c r="N229" s="130"/>
      <c r="O229" s="125"/>
      <c r="P229" s="5"/>
      <c r="Q229" s="140"/>
      <c r="R229" s="126"/>
      <c r="S229" s="125">
        <f>VLOOKUP(C229,'4'!$B$2:$I$1053,3,FALSE)</f>
        <v>4.431712962962963E-2</v>
      </c>
      <c r="T229" s="5">
        <f>VLOOKUP(C229,'4'!$B$2:$I$1053,4,FALSE)</f>
        <v>70</v>
      </c>
      <c r="U229" s="140">
        <f>VLOOKUP(T229,Баллы!$A$2:$B$101,2)+V229/2</f>
        <v>26</v>
      </c>
      <c r="V229" s="126">
        <f>VLOOKUP(C229,'4'!$B$2:$I$1053,6,FALSE)</f>
        <v>10</v>
      </c>
      <c r="W229" s="136"/>
      <c r="X229" s="5"/>
      <c r="Y229" s="140"/>
      <c r="Z229" s="126"/>
      <c r="AA229" s="136"/>
      <c r="AB229" s="5"/>
      <c r="AC229" s="140"/>
      <c r="AD229" s="126"/>
      <c r="AE229" s="136"/>
      <c r="AF229" s="5"/>
      <c r="AG229" s="140"/>
      <c r="AH229" s="126"/>
      <c r="AI229" s="155"/>
      <c r="AJ229" s="123"/>
      <c r="AK229" s="139"/>
      <c r="AL229" s="124"/>
      <c r="AM229" s="155"/>
      <c r="AN229" s="123"/>
      <c r="AO229" s="139"/>
      <c r="AP229" s="124"/>
      <c r="AQ229" s="122"/>
      <c r="AR229" s="123"/>
      <c r="AS229" s="139"/>
      <c r="AT229" s="124"/>
      <c r="AU229" s="122"/>
      <c r="AV229" s="123"/>
      <c r="AW229" s="139"/>
      <c r="AX229" s="124"/>
    </row>
    <row r="230" spans="1:50" ht="14.4" customHeight="1">
      <c r="A230" s="73">
        <f>IF(D230=0," ",RANK(D230,$D$3:$D$365,0))</f>
        <v>227</v>
      </c>
      <c r="B230" s="246">
        <v>227</v>
      </c>
      <c r="C230" s="283" t="s">
        <v>4635</v>
      </c>
      <c r="D230" s="114">
        <f>I230+M230+Q230+U230+Y230+AC230+AG230+AK230+AO230+AW230+AS230</f>
        <v>26</v>
      </c>
      <c r="E230" s="115">
        <f>J230+N230+R230+V230+Z230+AD230+AH230+AL230+AP230+AX230+AT230</f>
        <v>10</v>
      </c>
      <c r="F230" s="119">
        <f>COUNTA(H230,L230,P230,T230,X230,AB230,AF230,AJ230,AN230,AV230,AR230)</f>
        <v>1</v>
      </c>
      <c r="G230" s="292"/>
      <c r="H230" s="123"/>
      <c r="I230" s="139"/>
      <c r="J230" s="124"/>
      <c r="K230" s="153"/>
      <c r="L230" s="123"/>
      <c r="M230" s="139"/>
      <c r="N230" s="154"/>
      <c r="O230" s="122"/>
      <c r="P230" s="123"/>
      <c r="Q230" s="139"/>
      <c r="R230" s="124"/>
      <c r="S230" s="122"/>
      <c r="T230" s="123"/>
      <c r="U230" s="139"/>
      <c r="V230" s="124"/>
      <c r="W230" s="137"/>
      <c r="X230" s="123"/>
      <c r="Y230" s="139"/>
      <c r="Z230" s="124"/>
      <c r="AA230" s="137"/>
      <c r="AB230" s="123"/>
      <c r="AC230" s="139"/>
      <c r="AD230" s="124"/>
      <c r="AE230" s="137"/>
      <c r="AF230" s="123"/>
      <c r="AG230" s="139"/>
      <c r="AH230" s="124"/>
      <c r="AI230" s="155"/>
      <c r="AJ230" s="123"/>
      <c r="AK230" s="139"/>
      <c r="AL230" s="124"/>
      <c r="AM230" s="155">
        <f>VLOOKUP(C230,'9'!$B$2:$H$1187,3,FALSE)</f>
        <v>4.4537037037037035E-2</v>
      </c>
      <c r="AN230" s="123">
        <f>VLOOKUP(C230,'9'!$B$2:$H$1187,4,FALSE)</f>
        <v>70</v>
      </c>
      <c r="AO230" s="139">
        <f>VLOOKUP(AN230,Баллы!$A$2:$B$101,2)+AP230/2</f>
        <v>26</v>
      </c>
      <c r="AP230" s="124">
        <f>VLOOKUP(C230,'9'!$B$2:$H$1187,6,FALSE)</f>
        <v>10</v>
      </c>
      <c r="AQ230" s="122"/>
      <c r="AR230" s="123"/>
      <c r="AS230" s="139"/>
      <c r="AT230" s="124"/>
      <c r="AU230" s="122"/>
      <c r="AV230" s="123"/>
      <c r="AW230" s="139"/>
      <c r="AX230" s="124"/>
    </row>
    <row r="231" spans="1:50" ht="14.4" customHeight="1">
      <c r="A231" s="73">
        <f>IF(D231=0," ",RANK(D231,$D$3:$D$365,0))</f>
        <v>229</v>
      </c>
      <c r="B231" s="246">
        <v>229</v>
      </c>
      <c r="C231" s="108" t="s">
        <v>1179</v>
      </c>
      <c r="D231" s="114">
        <f>I231+M231+Q231+U231+Y231+AC231+AG231+AK231+AO231+AW231+AS231</f>
        <v>24</v>
      </c>
      <c r="E231" s="115">
        <f>J231+N231+R231+V231+Z231+AD231+AH231+AL231+AP231+AX231+AT231</f>
        <v>10</v>
      </c>
      <c r="F231" s="119">
        <f>COUNTA(H231,L231,P231,T231,X231,AB231,AF231,AJ231,AN231,AV231,AR231)</f>
        <v>1</v>
      </c>
      <c r="G231" s="125"/>
      <c r="H231" s="5"/>
      <c r="I231" s="140"/>
      <c r="J231" s="126"/>
      <c r="K231" s="121"/>
      <c r="L231" s="5"/>
      <c r="M231" s="140"/>
      <c r="N231" s="130"/>
      <c r="O231" s="125"/>
      <c r="P231" s="5"/>
      <c r="Q231" s="140"/>
      <c r="R231" s="126"/>
      <c r="S231" s="125"/>
      <c r="T231" s="5"/>
      <c r="U231" s="140"/>
      <c r="V231" s="126"/>
      <c r="W231" s="136">
        <f>VLOOKUP(C231,'5'!$B$50:$H$423,3,FALSE)</f>
        <v>7.4050925925925923E-2</v>
      </c>
      <c r="X231" s="5">
        <f>VLOOKUP(C231,'5'!$B$50:$H$423,4,FALSE)</f>
        <v>72</v>
      </c>
      <c r="Y231" s="140">
        <f>VLOOKUP(X231,Баллы!$A$2:$B$101,2)+Z231/2</f>
        <v>24</v>
      </c>
      <c r="Z231" s="126">
        <f>VLOOKUP(C231,'5'!$B$50:$H$423,6,FALSE)</f>
        <v>10</v>
      </c>
      <c r="AA231" s="136"/>
      <c r="AB231" s="5"/>
      <c r="AC231" s="140"/>
      <c r="AD231" s="126"/>
      <c r="AE231" s="136"/>
      <c r="AF231" s="5"/>
      <c r="AG231" s="140"/>
      <c r="AH231" s="126"/>
      <c r="AI231" s="155"/>
      <c r="AJ231" s="123"/>
      <c r="AK231" s="139"/>
      <c r="AL231" s="124"/>
      <c r="AM231" s="155"/>
      <c r="AN231" s="123"/>
      <c r="AO231" s="139"/>
      <c r="AP231" s="124"/>
      <c r="AQ231" s="122"/>
      <c r="AR231" s="123"/>
      <c r="AS231" s="139"/>
      <c r="AT231" s="124"/>
      <c r="AU231" s="122"/>
      <c r="AV231" s="123"/>
      <c r="AW231" s="139"/>
      <c r="AX231" s="124"/>
    </row>
    <row r="232" spans="1:50" ht="14.4" customHeight="1">
      <c r="A232" s="73">
        <f>IF(D232=0," ",RANK(D232,$D$3:$D$365,0))</f>
        <v>230</v>
      </c>
      <c r="B232" s="246">
        <v>230</v>
      </c>
      <c r="C232" s="107" t="s">
        <v>2448</v>
      </c>
      <c r="D232" s="114">
        <f>I232+M232+Q232+U232+Y232+AC232+AG232+AK232+AO232+AW232+AS232</f>
        <v>23.5</v>
      </c>
      <c r="E232" s="115">
        <f>J232+N232+R232+V232+Z232+AD232+AH232+AL232+AP232+AX232+AT232</f>
        <v>5</v>
      </c>
      <c r="F232" s="119">
        <f>COUNTA(H232,L232,P232,T232,X232,AB232,AF232,AJ232,AN232,AV232,AR232)</f>
        <v>1</v>
      </c>
      <c r="G232" s="125"/>
      <c r="H232" s="5"/>
      <c r="I232" s="140"/>
      <c r="J232" s="126"/>
      <c r="K232" s="121"/>
      <c r="L232" s="5"/>
      <c r="M232" s="140"/>
      <c r="N232" s="130"/>
      <c r="O232" s="125"/>
      <c r="P232" s="5"/>
      <c r="Q232" s="140"/>
      <c r="R232" s="126"/>
      <c r="S232" s="125">
        <f>VLOOKUP(C232,'4'!$B$2:$I$1053,3,FALSE)</f>
        <v>2.0092592592592592E-2</v>
      </c>
      <c r="T232" s="5">
        <f>VLOOKUP(C232,'4'!$B$2:$I$1053,4,FALSE)</f>
        <v>70</v>
      </c>
      <c r="U232" s="140">
        <f>VLOOKUP(T232,Баллы!$A$2:$B$101,2)+V232/2</f>
        <v>23.5</v>
      </c>
      <c r="V232" s="126">
        <f>VLOOKUP(C232,'4'!$B$2:$I$1053,6,FALSE)</f>
        <v>5</v>
      </c>
      <c r="W232" s="136"/>
      <c r="X232" s="5"/>
      <c r="Y232" s="140"/>
      <c r="Z232" s="126"/>
      <c r="AA232" s="136"/>
      <c r="AB232" s="5"/>
      <c r="AC232" s="140"/>
      <c r="AD232" s="126"/>
      <c r="AE232" s="136"/>
      <c r="AF232" s="5"/>
      <c r="AG232" s="140"/>
      <c r="AH232" s="126"/>
      <c r="AI232" s="155"/>
      <c r="AJ232" s="123"/>
      <c r="AK232" s="139"/>
      <c r="AL232" s="124"/>
      <c r="AM232" s="155"/>
      <c r="AN232" s="123"/>
      <c r="AO232" s="139"/>
      <c r="AP232" s="124"/>
      <c r="AQ232" s="122"/>
      <c r="AR232" s="123"/>
      <c r="AS232" s="139"/>
      <c r="AT232" s="124"/>
      <c r="AU232" s="122"/>
      <c r="AV232" s="123"/>
      <c r="AW232" s="139"/>
      <c r="AX232" s="124"/>
    </row>
    <row r="233" spans="1:50" ht="14.4" customHeight="1">
      <c r="A233" s="73">
        <f>IF(D233=0," ",RANK(D233,$D$3:$D$365,0))</f>
        <v>231</v>
      </c>
      <c r="B233" s="246">
        <v>231</v>
      </c>
      <c r="C233" s="180" t="s">
        <v>677</v>
      </c>
      <c r="D233" s="114">
        <f>I233+M233+Q233+U233+Y233+AC233+AG233+AK233+AO233+AW233+AS233</f>
        <v>21</v>
      </c>
      <c r="E233" s="115">
        <f>J233+N233+R233+V233+Z233+AD233+AH233+AL233+AP233+AX233+AT233</f>
        <v>10</v>
      </c>
      <c r="F233" s="119">
        <f>COUNTA(H233,L233,P233,T233,X233,AB233,AF233,AJ233,AN233,AV233,AR233)</f>
        <v>1</v>
      </c>
      <c r="G233" s="125">
        <f>VLOOKUP(C233,'1'!$B$46:$H$384,3,FALSE)</f>
        <v>5.8657407407407408E-2</v>
      </c>
      <c r="H233" s="5">
        <f>VLOOKUP(C233,'1'!$B$46:$H$384,4,FALSE)</f>
        <v>75</v>
      </c>
      <c r="I233" s="140">
        <f>VLOOKUP(H233,Баллы!$A$2:$B$101,2)+J233/2</f>
        <v>21</v>
      </c>
      <c r="J233" s="126">
        <f>VLOOKUP(C233,'1'!$B$46:$H$384,6,FALSE)</f>
        <v>10</v>
      </c>
      <c r="K233" s="121"/>
      <c r="L233" s="5"/>
      <c r="M233" s="140"/>
      <c r="N233" s="130"/>
      <c r="O233" s="125"/>
      <c r="P233" s="5"/>
      <c r="Q233" s="140"/>
      <c r="R233" s="126"/>
      <c r="S233" s="125"/>
      <c r="T233" s="5"/>
      <c r="U233" s="140"/>
      <c r="V233" s="126"/>
      <c r="W233" s="136"/>
      <c r="X233" s="5"/>
      <c r="Y233" s="140"/>
      <c r="Z233" s="126"/>
      <c r="AA233" s="136"/>
      <c r="AB233" s="5"/>
      <c r="AC233" s="140"/>
      <c r="AD233" s="126"/>
      <c r="AE233" s="136"/>
      <c r="AF233" s="5"/>
      <c r="AG233" s="140"/>
      <c r="AH233" s="126"/>
      <c r="AI233" s="155"/>
      <c r="AJ233" s="123"/>
      <c r="AK233" s="139"/>
      <c r="AL233" s="124"/>
      <c r="AM233" s="155"/>
      <c r="AN233" s="123"/>
      <c r="AO233" s="139"/>
      <c r="AP233" s="124"/>
      <c r="AQ233" s="122"/>
      <c r="AR233" s="123"/>
      <c r="AS233" s="139"/>
      <c r="AT233" s="124"/>
      <c r="AU233" s="122"/>
      <c r="AV233" s="123"/>
      <c r="AW233" s="139"/>
      <c r="AX233" s="124"/>
    </row>
    <row r="234" spans="1:50" ht="14.4" customHeight="1">
      <c r="A234" s="73">
        <f>IF(D234=0," ",RANK(D234,$D$3:$D$365,0))</f>
        <v>232</v>
      </c>
      <c r="B234" s="246">
        <v>232</v>
      </c>
      <c r="C234" s="180" t="s">
        <v>2582</v>
      </c>
      <c r="D234" s="114">
        <f>I234+M234+Q234+U234+Y234+AC234+AG234+AK234+AO234+AW234+AS234</f>
        <v>20.5</v>
      </c>
      <c r="E234" s="115">
        <f>J234+N234+R234+V234+Z234+AD234+AH234+AL234+AP234+AX234+AT234</f>
        <v>5</v>
      </c>
      <c r="F234" s="119">
        <f>COUNTA(H234,L234,P234,T234,X234,AB234,AF234,AJ234,AN234,AV234,AR234)</f>
        <v>1</v>
      </c>
      <c r="G234" s="125"/>
      <c r="H234" s="5"/>
      <c r="I234" s="140"/>
      <c r="J234" s="126"/>
      <c r="K234" s="121">
        <f>VLOOKUP(C234,'2'!$B$101:$H$575,3,FALSE)</f>
        <v>2.9120370370370366E-2</v>
      </c>
      <c r="L234" s="5">
        <f>VLOOKUP(C234,'2'!$B$101:$H$575,4,FALSE)</f>
        <v>73</v>
      </c>
      <c r="M234" s="140">
        <f>VLOOKUP(L234,Баллы!$A$2:$B$101,2)+N234/2</f>
        <v>20.5</v>
      </c>
      <c r="N234" s="130">
        <f>VLOOKUP(C234,'2'!$B$101:$H$575,6,FALSE)</f>
        <v>5</v>
      </c>
      <c r="O234" s="125"/>
      <c r="P234" s="5"/>
      <c r="Q234" s="140"/>
      <c r="R234" s="126"/>
      <c r="S234" s="125"/>
      <c r="T234" s="5"/>
      <c r="U234" s="140"/>
      <c r="V234" s="126"/>
      <c r="W234" s="136"/>
      <c r="X234" s="5"/>
      <c r="Y234" s="140"/>
      <c r="Z234" s="126"/>
      <c r="AA234" s="136"/>
      <c r="AB234" s="5"/>
      <c r="AC234" s="140"/>
      <c r="AD234" s="126"/>
      <c r="AE234" s="136"/>
      <c r="AF234" s="5"/>
      <c r="AG234" s="140"/>
      <c r="AH234" s="126"/>
      <c r="AI234" s="155"/>
      <c r="AJ234" s="123"/>
      <c r="AK234" s="139"/>
      <c r="AL234" s="124"/>
      <c r="AM234" s="155"/>
      <c r="AN234" s="123"/>
      <c r="AO234" s="139"/>
      <c r="AP234" s="124"/>
      <c r="AQ234" s="122"/>
      <c r="AR234" s="123"/>
      <c r="AS234" s="139"/>
      <c r="AT234" s="124"/>
      <c r="AU234" s="122"/>
      <c r="AV234" s="123"/>
      <c r="AW234" s="139"/>
      <c r="AX234" s="124"/>
    </row>
    <row r="235" spans="1:50" ht="14.4" customHeight="1">
      <c r="A235" s="73">
        <f>IF(D235=0," ",RANK(D235,$D$3:$D$365,0))</f>
        <v>233</v>
      </c>
      <c r="B235" s="246">
        <v>233</v>
      </c>
      <c r="C235" s="107" t="s">
        <v>1459</v>
      </c>
      <c r="D235" s="114">
        <f>I235+M235+Q235+U235+Y235+AC235+AG235+AK235+AO235+AW235+AS235</f>
        <v>19.5</v>
      </c>
      <c r="E235" s="115">
        <f>J235+N235+R235+V235+Z235+AD235+AH235+AL235+AP235+AX235+AT235</f>
        <v>5</v>
      </c>
      <c r="F235" s="119">
        <f>COUNTA(H235,L235,P235,T235,X235,AB235,AF235,AJ235,AN235,AV235,AR235)</f>
        <v>1</v>
      </c>
      <c r="G235" s="125"/>
      <c r="H235" s="5"/>
      <c r="I235" s="140"/>
      <c r="J235" s="126"/>
      <c r="K235" s="121"/>
      <c r="L235" s="5"/>
      <c r="M235" s="140"/>
      <c r="N235" s="130"/>
      <c r="O235" s="125"/>
      <c r="P235" s="5"/>
      <c r="Q235" s="140"/>
      <c r="R235" s="126"/>
      <c r="S235" s="125">
        <f>VLOOKUP(C235,'4'!$B$2:$I$1053,3,FALSE)</f>
        <v>2.0277777777777777E-2</v>
      </c>
      <c r="T235" s="5">
        <f>VLOOKUP(C235,'4'!$B$2:$I$1053,4,FALSE)</f>
        <v>74</v>
      </c>
      <c r="U235" s="140">
        <f>VLOOKUP(T235,Баллы!$A$2:$B$101,2)+V235/2</f>
        <v>19.5</v>
      </c>
      <c r="V235" s="126">
        <f>VLOOKUP(C235,'4'!$B$2:$I$1053,6,FALSE)</f>
        <v>5</v>
      </c>
      <c r="W235" s="136"/>
      <c r="X235" s="5"/>
      <c r="Y235" s="140"/>
      <c r="Z235" s="126"/>
      <c r="AA235" s="136"/>
      <c r="AB235" s="5"/>
      <c r="AC235" s="140"/>
      <c r="AD235" s="126"/>
      <c r="AE235" s="136"/>
      <c r="AF235" s="5"/>
      <c r="AG235" s="140"/>
      <c r="AH235" s="126"/>
      <c r="AI235" s="155"/>
      <c r="AJ235" s="123"/>
      <c r="AK235" s="139"/>
      <c r="AL235" s="124"/>
      <c r="AM235" s="155"/>
      <c r="AN235" s="123"/>
      <c r="AO235" s="139"/>
      <c r="AP235" s="124"/>
      <c r="AQ235" s="122"/>
      <c r="AR235" s="123"/>
      <c r="AS235" s="139"/>
      <c r="AT235" s="124"/>
      <c r="AU235" s="122"/>
      <c r="AV235" s="123"/>
      <c r="AW235" s="139"/>
      <c r="AX235" s="124"/>
    </row>
    <row r="236" spans="1:50" ht="14.4" customHeight="1">
      <c r="A236" s="73">
        <f>IF(D236=0," ",RANK(D236,$D$3:$D$365,0))</f>
        <v>234</v>
      </c>
      <c r="B236" s="246">
        <v>234</v>
      </c>
      <c r="C236" s="104" t="s">
        <v>6158</v>
      </c>
      <c r="D236" s="114">
        <f>I236+M236+Q236+U236+Y236+AC236+AG236+AK236+AO236+AW236+AS236</f>
        <v>18</v>
      </c>
      <c r="E236" s="115">
        <f>J236+N236+R236+V236+Z236+AD236+AH236+AL236+AP236+AX236+AT236</f>
        <v>8</v>
      </c>
      <c r="F236" s="119">
        <f>COUNTA(H236,L236,P236,T236,X236,AB236,AF236,AJ236,AN236,AV236,AR236)</f>
        <v>1</v>
      </c>
      <c r="G236" s="125"/>
      <c r="H236" s="5"/>
      <c r="I236" s="140"/>
      <c r="J236" s="126"/>
      <c r="K236" s="121"/>
      <c r="L236" s="5"/>
      <c r="M236" s="140"/>
      <c r="N236" s="130"/>
      <c r="O236" s="125"/>
      <c r="P236" s="5"/>
      <c r="Q236" s="140"/>
      <c r="R236" s="126"/>
      <c r="S236" s="125"/>
      <c r="T236" s="5"/>
      <c r="U236" s="140"/>
      <c r="V236" s="126"/>
      <c r="W236" s="136"/>
      <c r="X236" s="5"/>
      <c r="Y236" s="140"/>
      <c r="Z236" s="126"/>
      <c r="AA236" s="136"/>
      <c r="AB236" s="5"/>
      <c r="AC236" s="140"/>
      <c r="AD236" s="126"/>
      <c r="AE236" s="136"/>
      <c r="AF236" s="5"/>
      <c r="AG236" s="140"/>
      <c r="AH236" s="126"/>
      <c r="AI236" s="155"/>
      <c r="AJ236" s="123"/>
      <c r="AK236" s="139"/>
      <c r="AL236" s="124"/>
      <c r="AM236" s="155"/>
      <c r="AN236" s="123"/>
      <c r="AO236" s="139"/>
      <c r="AP236" s="124"/>
      <c r="AQ236" s="122"/>
      <c r="AR236" s="123"/>
      <c r="AS236" s="139"/>
      <c r="AT236" s="124"/>
      <c r="AU236" s="122">
        <f>VLOOKUP(C236,'11'!$B$9:$H$521,3,FALSE)</f>
        <v>4.4895833333333336E-2</v>
      </c>
      <c r="AV236" s="123">
        <f>VLOOKUP(C236,'11'!$B$9:$H$521,4,FALSE)</f>
        <v>77</v>
      </c>
      <c r="AW236" s="139">
        <f>VLOOKUP(AV236,Баллы!$A$2:$B$101,2)+AX236/2</f>
        <v>18</v>
      </c>
      <c r="AX236" s="124">
        <f>VLOOKUP(C236,'11'!$B$9:$H$521,6,FALSE)</f>
        <v>8</v>
      </c>
    </row>
    <row r="237" spans="1:50" ht="14.4" customHeight="1">
      <c r="A237" s="73">
        <f>IF(D237=0," ",RANK(D237,$D$3:$D$365,0))</f>
        <v>235</v>
      </c>
      <c r="B237" s="246">
        <v>235</v>
      </c>
      <c r="C237" s="283" t="s">
        <v>5132</v>
      </c>
      <c r="D237" s="114">
        <f>I237+M237+Q237+U237+Y237+AC237+AG237+AK237+AO237+AW237+AS237</f>
        <v>17.5</v>
      </c>
      <c r="E237" s="115">
        <f>J237+N237+R237+V237+Z237+AD237+AH237+AL237+AP237+AX237+AT237</f>
        <v>5</v>
      </c>
      <c r="F237" s="119">
        <f>COUNTA(H237,L237,P237,T237,X237,AB237,AF237,AJ237,AN237,AV237,AR237)</f>
        <v>1</v>
      </c>
      <c r="G237" s="125"/>
      <c r="H237" s="5"/>
      <c r="I237" s="140"/>
      <c r="J237" s="126"/>
      <c r="K237" s="121"/>
      <c r="L237" s="5"/>
      <c r="M237" s="140"/>
      <c r="N237" s="130"/>
      <c r="O237" s="125"/>
      <c r="P237" s="5"/>
      <c r="Q237" s="140"/>
      <c r="R237" s="126"/>
      <c r="S237" s="125"/>
      <c r="T237" s="5"/>
      <c r="U237" s="140"/>
      <c r="V237" s="126"/>
      <c r="W237" s="136"/>
      <c r="X237" s="5"/>
      <c r="Y237" s="140"/>
      <c r="Z237" s="126"/>
      <c r="AA237" s="136"/>
      <c r="AB237" s="5"/>
      <c r="AC237" s="140"/>
      <c r="AD237" s="126"/>
      <c r="AE237" s="136"/>
      <c r="AF237" s="5"/>
      <c r="AG237" s="140"/>
      <c r="AH237" s="126"/>
      <c r="AI237" s="155"/>
      <c r="AJ237" s="123"/>
      <c r="AK237" s="139"/>
      <c r="AL237" s="124"/>
      <c r="AM237" s="155">
        <f>VLOOKUP(C237,'9'!$B$2:$H$1187,3,FALSE)</f>
        <v>2.3495370370370371E-2</v>
      </c>
      <c r="AN237" s="123">
        <f>VLOOKUP(C237,'9'!$B$2:$H$1187,4,FALSE)</f>
        <v>76</v>
      </c>
      <c r="AO237" s="139">
        <f>VLOOKUP(AN237,Баллы!$A$2:$B$101,2)+AP237/2</f>
        <v>17.5</v>
      </c>
      <c r="AP237" s="124">
        <f>VLOOKUP(C237,'9'!$B$2:$H$1187,6,FALSE)</f>
        <v>5</v>
      </c>
      <c r="AQ237" s="122"/>
      <c r="AR237" s="123"/>
      <c r="AS237" s="139"/>
      <c r="AT237" s="124"/>
      <c r="AU237" s="122"/>
      <c r="AV237" s="123"/>
      <c r="AW237" s="139"/>
      <c r="AX237" s="124"/>
    </row>
    <row r="238" spans="1:50" ht="14.4" customHeight="1">
      <c r="A238" s="73">
        <f>IF(D238=0," ",RANK(D238,$D$3:$D$365,0))</f>
        <v>236</v>
      </c>
      <c r="B238" s="246">
        <v>236</v>
      </c>
      <c r="C238" s="180" t="s">
        <v>166</v>
      </c>
      <c r="D238" s="114">
        <f>I238+M238+Q238+U238+Y238+AC238+AG238+AK238+AO238+AW238+AS238</f>
        <v>14.5</v>
      </c>
      <c r="E238" s="115">
        <f>J238+N238+R238+V238+Z238+AD238+AH238+AL238+AP238+AX238+AT238</f>
        <v>15</v>
      </c>
      <c r="F238" s="119">
        <f>COUNTA(H238,L238,P238,T238,X238,AB238,AF238,AJ238,AN238,AV238,AR238)</f>
        <v>1</v>
      </c>
      <c r="G238" s="125"/>
      <c r="H238" s="5"/>
      <c r="I238" s="140"/>
      <c r="J238" s="126"/>
      <c r="K238" s="121">
        <f>VLOOKUP(C238,'2'!$B$101:$H$575,3,FALSE)</f>
        <v>7.9965277777777774E-2</v>
      </c>
      <c r="L238" s="5">
        <f>VLOOKUP(C238,'2'!$B$101:$H$575,4,FALSE)</f>
        <v>84</v>
      </c>
      <c r="M238" s="140">
        <f>VLOOKUP(L238,Баллы!$A$2:$B$101,2)+N238/2</f>
        <v>14.5</v>
      </c>
      <c r="N238" s="130">
        <f>VLOOKUP(C238,'2'!$B$101:$H$575,6,FALSE)</f>
        <v>15</v>
      </c>
      <c r="O238" s="125"/>
      <c r="P238" s="5"/>
      <c r="Q238" s="140"/>
      <c r="R238" s="126"/>
      <c r="S238" s="125"/>
      <c r="T238" s="5"/>
      <c r="U238" s="140"/>
      <c r="V238" s="126"/>
      <c r="W238" s="136"/>
      <c r="X238" s="5"/>
      <c r="Y238" s="140"/>
      <c r="Z238" s="126"/>
      <c r="AA238" s="136"/>
      <c r="AB238" s="5"/>
      <c r="AC238" s="140"/>
      <c r="AD238" s="126"/>
      <c r="AE238" s="136"/>
      <c r="AF238" s="5"/>
      <c r="AG238" s="140"/>
      <c r="AH238" s="126"/>
      <c r="AI238" s="155"/>
      <c r="AJ238" s="123"/>
      <c r="AK238" s="139"/>
      <c r="AL238" s="124"/>
      <c r="AM238" s="155"/>
      <c r="AN238" s="123"/>
      <c r="AO238" s="139"/>
      <c r="AP238" s="124"/>
      <c r="AQ238" s="122"/>
      <c r="AR238" s="123"/>
      <c r="AS238" s="139"/>
      <c r="AT238" s="124"/>
      <c r="AU238" s="122"/>
      <c r="AV238" s="123"/>
      <c r="AW238" s="139"/>
      <c r="AX238" s="124"/>
    </row>
    <row r="239" spans="1:50" ht="14.4" customHeight="1">
      <c r="A239" s="73">
        <f>IF(D239=0," ",RANK(D239,$D$3:$D$365,0))</f>
        <v>236</v>
      </c>
      <c r="B239" s="246">
        <v>237</v>
      </c>
      <c r="C239" s="107" t="s">
        <v>279</v>
      </c>
      <c r="D239" s="114">
        <f>I239+M239+Q239+U239+Y239+AC239+AG239+AK239+AO239+AW239+AS239</f>
        <v>14.5</v>
      </c>
      <c r="E239" s="115">
        <f>J239+N239+R239+V239+Z239+AD239+AH239+AL239+AP239+AX239+AT239</f>
        <v>5</v>
      </c>
      <c r="F239" s="119">
        <f>COUNTA(H239,L239,P239,T239,X239,AB239,AF239,AJ239,AN239,AV239,AR239)</f>
        <v>1</v>
      </c>
      <c r="G239" s="125"/>
      <c r="H239" s="5"/>
      <c r="I239" s="140"/>
      <c r="J239" s="126"/>
      <c r="K239" s="121"/>
      <c r="L239" s="5"/>
      <c r="M239" s="140"/>
      <c r="N239" s="130"/>
      <c r="O239" s="125"/>
      <c r="P239" s="5"/>
      <c r="Q239" s="140"/>
      <c r="R239" s="126"/>
      <c r="S239" s="125">
        <f>VLOOKUP(C239,'4'!$B$2:$I$1053,3,FALSE)</f>
        <v>2.0381944444444446E-2</v>
      </c>
      <c r="T239" s="5">
        <f>VLOOKUP(C239,'4'!$B$2:$I$1053,4,FALSE)</f>
        <v>79</v>
      </c>
      <c r="U239" s="140">
        <f>VLOOKUP(T239,Баллы!$A$2:$B$101,2)+V239/2</f>
        <v>14.5</v>
      </c>
      <c r="V239" s="126">
        <f>VLOOKUP(C239,'4'!$B$2:$I$1053,6,FALSE)</f>
        <v>5</v>
      </c>
      <c r="W239" s="136"/>
      <c r="X239" s="5"/>
      <c r="Y239" s="140"/>
      <c r="Z239" s="126"/>
      <c r="AA239" s="136"/>
      <c r="AB239" s="5"/>
      <c r="AC239" s="140"/>
      <c r="AD239" s="126"/>
      <c r="AE239" s="136"/>
      <c r="AF239" s="5"/>
      <c r="AG239" s="140"/>
      <c r="AH239" s="126"/>
      <c r="AI239" s="155"/>
      <c r="AJ239" s="123"/>
      <c r="AK239" s="139"/>
      <c r="AL239" s="124"/>
      <c r="AM239" s="155"/>
      <c r="AN239" s="123"/>
      <c r="AO239" s="139"/>
      <c r="AP239" s="124"/>
      <c r="AQ239" s="122"/>
      <c r="AR239" s="123"/>
      <c r="AS239" s="139"/>
      <c r="AT239" s="124"/>
      <c r="AU239" s="122"/>
      <c r="AV239" s="123"/>
      <c r="AW239" s="139"/>
      <c r="AX239" s="124"/>
    </row>
    <row r="240" spans="1:50" ht="14.4" customHeight="1">
      <c r="A240" s="73">
        <f>IF(D240=0," ",RANK(D240,$D$3:$D$365,0))</f>
        <v>238</v>
      </c>
      <c r="B240" s="246">
        <v>238</v>
      </c>
      <c r="C240" s="107" t="s">
        <v>1620</v>
      </c>
      <c r="D240" s="114">
        <f>I240+M240+Q240+U240+Y240+AC240+AG240+AK240+AO240+AW240+AS240</f>
        <v>13.5</v>
      </c>
      <c r="E240" s="115">
        <f>J240+N240+R240+V240+Z240+AD240+AH240+AL240+AP240+AX240+AT240</f>
        <v>5</v>
      </c>
      <c r="F240" s="119">
        <f>COUNTA(H240,L240,P240,T240,X240,AB240,AF240,AJ240,AN240,AV240,AR240)</f>
        <v>1</v>
      </c>
      <c r="G240" s="125"/>
      <c r="H240" s="5"/>
      <c r="I240" s="140"/>
      <c r="J240" s="126"/>
      <c r="K240" s="121"/>
      <c r="L240" s="5"/>
      <c r="M240" s="140"/>
      <c r="N240" s="130"/>
      <c r="O240" s="125"/>
      <c r="P240" s="5"/>
      <c r="Q240" s="140"/>
      <c r="R240" s="126"/>
      <c r="S240" s="125">
        <f>VLOOKUP(C240,'4'!$B$2:$I$1053,3,FALSE)</f>
        <v>2.0474537037037038E-2</v>
      </c>
      <c r="T240" s="5">
        <f>VLOOKUP(C240,'4'!$B$2:$I$1053,4,FALSE)</f>
        <v>80</v>
      </c>
      <c r="U240" s="140">
        <f>VLOOKUP(T240,Баллы!$A$2:$B$101,2)+V240/2</f>
        <v>13.5</v>
      </c>
      <c r="V240" s="126">
        <f>VLOOKUP(C240,'4'!$B$2:$I$1053,6,FALSE)</f>
        <v>5</v>
      </c>
      <c r="W240" s="136"/>
      <c r="X240" s="5"/>
      <c r="Y240" s="140"/>
      <c r="Z240" s="126"/>
      <c r="AA240" s="136"/>
      <c r="AB240" s="5"/>
      <c r="AC240" s="140"/>
      <c r="AD240" s="126"/>
      <c r="AE240" s="136"/>
      <c r="AF240" s="5"/>
      <c r="AG240" s="140"/>
      <c r="AH240" s="126"/>
      <c r="AI240" s="155"/>
      <c r="AJ240" s="123"/>
      <c r="AK240" s="139"/>
      <c r="AL240" s="124"/>
      <c r="AM240" s="155"/>
      <c r="AN240" s="123"/>
      <c r="AO240" s="139"/>
      <c r="AP240" s="124"/>
      <c r="AQ240" s="122"/>
      <c r="AR240" s="123"/>
      <c r="AS240" s="139"/>
      <c r="AT240" s="124"/>
      <c r="AU240" s="122"/>
      <c r="AV240" s="123"/>
      <c r="AW240" s="139"/>
      <c r="AX240" s="124"/>
    </row>
    <row r="241" spans="1:50" ht="14.4" customHeight="1">
      <c r="A241" s="73">
        <f>IF(D241=0," ",RANK(D241,$D$3:$D$365,0))</f>
        <v>239</v>
      </c>
      <c r="B241" s="246">
        <v>239</v>
      </c>
      <c r="C241" s="107" t="s">
        <v>1835</v>
      </c>
      <c r="D241" s="114">
        <f>I241+M241+Q241+U241+Y241+AC241+AG241+AK241+AO241+AW241+AS241</f>
        <v>12</v>
      </c>
      <c r="E241" s="115">
        <f>J241+N241+R241+V241+Z241+AD241+AH241+AL241+AP241+AX241+AT241</f>
        <v>20</v>
      </c>
      <c r="F241" s="119">
        <f>COUNTA(H241,L241,P241,T241,X241,AB241,AF241,AJ241,AN241,AV241,AR241)</f>
        <v>2</v>
      </c>
      <c r="G241" s="125"/>
      <c r="H241" s="5"/>
      <c r="I241" s="140"/>
      <c r="J241" s="126"/>
      <c r="K241" s="121"/>
      <c r="L241" s="5"/>
      <c r="M241" s="140"/>
      <c r="N241" s="130"/>
      <c r="O241" s="125"/>
      <c r="P241" s="5"/>
      <c r="Q241" s="140"/>
      <c r="R241" s="126"/>
      <c r="S241" s="125">
        <f>VLOOKUP(C241,'4'!$B$2:$I$1053,3,FALSE)</f>
        <v>5.0497685185185187E-2</v>
      </c>
      <c r="T241" s="5">
        <f>VLOOKUP(C241,'4'!$B$2:$I$1053,4,FALSE)</f>
        <v>121</v>
      </c>
      <c r="U241" s="140">
        <f>VLOOKUP(T241,Баллы!$A$2:$B$101,2)+V241/2</f>
        <v>6</v>
      </c>
      <c r="V241" s="126">
        <f>VLOOKUP(C241,'4'!$B$2:$I$1053,6,FALSE)</f>
        <v>10</v>
      </c>
      <c r="W241" s="136"/>
      <c r="X241" s="5"/>
      <c r="Y241" s="140"/>
      <c r="Z241" s="126"/>
      <c r="AA241" s="136"/>
      <c r="AB241" s="5"/>
      <c r="AC241" s="140"/>
      <c r="AD241" s="126"/>
      <c r="AE241" s="136"/>
      <c r="AF241" s="5"/>
      <c r="AG241" s="140"/>
      <c r="AH241" s="126"/>
      <c r="AI241" s="155"/>
      <c r="AJ241" s="123"/>
      <c r="AK241" s="139"/>
      <c r="AL241" s="124"/>
      <c r="AM241" s="155">
        <f>VLOOKUP(C241,'9'!$B$2:$H$1187,3,FALSE)</f>
        <v>5.2071759259259262E-2</v>
      </c>
      <c r="AN241" s="123">
        <f>VLOOKUP(C241,'9'!$B$2:$H$1187,4,FALSE)</f>
        <v>162</v>
      </c>
      <c r="AO241" s="139">
        <f>VLOOKUP(AN241,Баллы!$A$2:$B$101,2)+AP241/2</f>
        <v>6</v>
      </c>
      <c r="AP241" s="124">
        <f>VLOOKUP(C241,'9'!$B$2:$H$1187,6,FALSE)</f>
        <v>10</v>
      </c>
      <c r="AQ241" s="122"/>
      <c r="AR241" s="123"/>
      <c r="AS241" s="139"/>
      <c r="AT241" s="124"/>
      <c r="AU241" s="122"/>
      <c r="AV241" s="123"/>
      <c r="AW241" s="139"/>
      <c r="AX241" s="124"/>
    </row>
    <row r="242" spans="1:50" ht="14.4" customHeight="1">
      <c r="A242" s="73">
        <f>IF(D242=0," ",RANK(D242,$D$3:$D$365,0))</f>
        <v>239</v>
      </c>
      <c r="B242" s="246">
        <v>239</v>
      </c>
      <c r="C242" s="107" t="s">
        <v>2124</v>
      </c>
      <c r="D242" s="114">
        <f>I242+M242+Q242+U242+Y242+AC242+AG242+AK242+AO242+AW242+AS242</f>
        <v>12</v>
      </c>
      <c r="E242" s="115">
        <f>J242+N242+R242+V242+Z242+AD242+AH242+AL242+AP242+AX242+AT242</f>
        <v>20</v>
      </c>
      <c r="F242" s="119">
        <f>COUNTA(H242,L242,P242,T242,X242,AB242,AF242,AJ242,AN242,AV242,AR242)</f>
        <v>2</v>
      </c>
      <c r="G242" s="125"/>
      <c r="H242" s="5"/>
      <c r="I242" s="140"/>
      <c r="J242" s="126"/>
      <c r="K242" s="121"/>
      <c r="L242" s="5"/>
      <c r="M242" s="140"/>
      <c r="N242" s="130"/>
      <c r="O242" s="125"/>
      <c r="P242" s="5"/>
      <c r="Q242" s="140"/>
      <c r="R242" s="126"/>
      <c r="S242" s="125">
        <f>VLOOKUP(C242,'4'!$B$2:$I$1053,3,FALSE)</f>
        <v>5.0949074074074077E-2</v>
      </c>
      <c r="T242" s="5">
        <f>VLOOKUP(C242,'4'!$B$2:$I$1053,4,FALSE)</f>
        <v>125</v>
      </c>
      <c r="U242" s="140">
        <f>VLOOKUP(T242,Баллы!$A$2:$B$101,2)+V242/2</f>
        <v>6</v>
      </c>
      <c r="V242" s="126">
        <f>VLOOKUP(C242,'4'!$B$2:$I$1053,6,FALSE)</f>
        <v>10</v>
      </c>
      <c r="W242" s="136"/>
      <c r="X242" s="5"/>
      <c r="Y242" s="140"/>
      <c r="Z242" s="126"/>
      <c r="AA242" s="136"/>
      <c r="AB242" s="5"/>
      <c r="AC242" s="140"/>
      <c r="AD242" s="126"/>
      <c r="AE242" s="136"/>
      <c r="AF242" s="5"/>
      <c r="AG242" s="140"/>
      <c r="AH242" s="126"/>
      <c r="AI242" s="155"/>
      <c r="AJ242" s="123"/>
      <c r="AK242" s="139"/>
      <c r="AL242" s="124"/>
      <c r="AM242" s="155">
        <f>VLOOKUP(C242,'9'!$B$2:$H$1187,3,FALSE)</f>
        <v>5.7094907407407407E-2</v>
      </c>
      <c r="AN242" s="123">
        <f>VLOOKUP(C242,'9'!$B$2:$H$1187,4,FALSE)</f>
        <v>189</v>
      </c>
      <c r="AO242" s="139">
        <f>VLOOKUP(AN242,Баллы!$A$2:$B$101,2)+AP242/2</f>
        <v>6</v>
      </c>
      <c r="AP242" s="124">
        <f>VLOOKUP(C242,'9'!$B$2:$H$1187,6,FALSE)</f>
        <v>10</v>
      </c>
      <c r="AQ242" s="122"/>
      <c r="AR242" s="123"/>
      <c r="AS242" s="139"/>
      <c r="AT242" s="124"/>
      <c r="AU242" s="122"/>
      <c r="AV242" s="123"/>
      <c r="AW242" s="139"/>
      <c r="AX242" s="124"/>
    </row>
    <row r="243" spans="1:50" ht="14.4" customHeight="1">
      <c r="A243" s="73">
        <f>IF(D243=0," ",RANK(D243,$D$3:$D$365,0))</f>
        <v>239</v>
      </c>
      <c r="B243" s="246">
        <v>239</v>
      </c>
      <c r="C243" s="107" t="s">
        <v>2125</v>
      </c>
      <c r="D243" s="114">
        <f>I243+M243+Q243+U243+Y243+AC243+AG243+AK243+AO243+AW243+AS243</f>
        <v>12</v>
      </c>
      <c r="E243" s="115">
        <f>J243+N243+R243+V243+Z243+AD243+AH243+AL243+AP243+AX243+AT243</f>
        <v>20</v>
      </c>
      <c r="F243" s="119">
        <f>COUNTA(H243,L243,P243,T243,X243,AB243,AF243,AJ243,AN243,AV243,AR243)</f>
        <v>2</v>
      </c>
      <c r="G243" s="125"/>
      <c r="H243" s="5"/>
      <c r="I243" s="140"/>
      <c r="J243" s="126"/>
      <c r="K243" s="121"/>
      <c r="L243" s="5"/>
      <c r="M243" s="140"/>
      <c r="N243" s="130"/>
      <c r="O243" s="125"/>
      <c r="P243" s="5"/>
      <c r="Q243" s="140"/>
      <c r="R243" s="126"/>
      <c r="S243" s="125">
        <f>VLOOKUP(C243,'4'!$B$2:$I$1053,3,FALSE)</f>
        <v>5.1516203703703703E-2</v>
      </c>
      <c r="T243" s="5">
        <f>VLOOKUP(C243,'4'!$B$2:$I$1053,4,FALSE)</f>
        <v>134</v>
      </c>
      <c r="U243" s="140">
        <f>VLOOKUP(T243,Баллы!$A$2:$B$101,2)+V243/2</f>
        <v>6</v>
      </c>
      <c r="V243" s="126">
        <f>VLOOKUP(C243,'4'!$B$2:$I$1053,6,FALSE)</f>
        <v>10</v>
      </c>
      <c r="W243" s="136"/>
      <c r="X243" s="5"/>
      <c r="Y243" s="140"/>
      <c r="Z243" s="126"/>
      <c r="AA243" s="136"/>
      <c r="AB243" s="5"/>
      <c r="AC243" s="140"/>
      <c r="AD243" s="126"/>
      <c r="AE243" s="136"/>
      <c r="AF243" s="5"/>
      <c r="AG243" s="140"/>
      <c r="AH243" s="126"/>
      <c r="AI243" s="155"/>
      <c r="AJ243" s="123"/>
      <c r="AK243" s="139"/>
      <c r="AL243" s="124"/>
      <c r="AM243" s="155">
        <f>VLOOKUP(C243,'9'!$B$2:$H$1187,3,FALSE)</f>
        <v>5.033564814814815E-2</v>
      </c>
      <c r="AN243" s="123">
        <f>VLOOKUP(C243,'9'!$B$2:$H$1187,4,FALSE)</f>
        <v>144</v>
      </c>
      <c r="AO243" s="139">
        <f>VLOOKUP(AN243,Баллы!$A$2:$B$101,2)+AP243/2</f>
        <v>6</v>
      </c>
      <c r="AP243" s="124">
        <f>VLOOKUP(C243,'9'!$B$2:$H$1187,6,FALSE)</f>
        <v>10</v>
      </c>
      <c r="AQ243" s="122"/>
      <c r="AR243" s="123"/>
      <c r="AS243" s="139"/>
      <c r="AT243" s="124"/>
      <c r="AU243" s="122"/>
      <c r="AV243" s="123"/>
      <c r="AW243" s="139"/>
      <c r="AX243" s="124"/>
    </row>
    <row r="244" spans="1:50" ht="14.4" customHeight="1">
      <c r="A244" s="73">
        <f>IF(D244=0," ",RANK(D244,$D$3:$D$365,0))</f>
        <v>239</v>
      </c>
      <c r="B244" s="246">
        <v>239</v>
      </c>
      <c r="C244" s="107" t="s">
        <v>417</v>
      </c>
      <c r="D244" s="114">
        <f>I244+M244+Q244+U244+Y244+AC244+AG244+AK244+AO244+AW244+AS244</f>
        <v>12</v>
      </c>
      <c r="E244" s="115">
        <f>J244+N244+R244+V244+Z244+AD244+AH244+AL244+AP244+AX244+AT244</f>
        <v>20</v>
      </c>
      <c r="F244" s="119">
        <f>COUNTA(H244,L244,P244,T244,X244,AB244,AF244,AJ244,AN244,AV244,AR244)</f>
        <v>2</v>
      </c>
      <c r="G244" s="125"/>
      <c r="H244" s="5"/>
      <c r="I244" s="140"/>
      <c r="J244" s="126"/>
      <c r="K244" s="121"/>
      <c r="L244" s="5"/>
      <c r="M244" s="140"/>
      <c r="N244" s="130"/>
      <c r="O244" s="125"/>
      <c r="P244" s="5"/>
      <c r="Q244" s="140"/>
      <c r="R244" s="126"/>
      <c r="S244" s="125">
        <f>VLOOKUP(C244,'4'!$B$2:$I$1053,3,FALSE)</f>
        <v>5.1782407407407409E-2</v>
      </c>
      <c r="T244" s="5">
        <f>VLOOKUP(C244,'4'!$B$2:$I$1053,4,FALSE)</f>
        <v>137</v>
      </c>
      <c r="U244" s="140">
        <f>VLOOKUP(T244,Баллы!$A$2:$B$101,2)+V244/2</f>
        <v>6</v>
      </c>
      <c r="V244" s="126">
        <f>VLOOKUP(C244,'4'!$B$2:$I$1053,6,FALSE)</f>
        <v>10</v>
      </c>
      <c r="W244" s="136"/>
      <c r="X244" s="5"/>
      <c r="Y244" s="140"/>
      <c r="Z244" s="126"/>
      <c r="AA244" s="136"/>
      <c r="AB244" s="5"/>
      <c r="AC244" s="140"/>
      <c r="AD244" s="126"/>
      <c r="AE244" s="136"/>
      <c r="AF244" s="5"/>
      <c r="AG244" s="140"/>
      <c r="AH244" s="126"/>
      <c r="AI244" s="155"/>
      <c r="AJ244" s="123"/>
      <c r="AK244" s="139"/>
      <c r="AL244" s="124"/>
      <c r="AM244" s="155">
        <f>VLOOKUP(C244,'9'!$B$2:$H$1187,3,FALSE)</f>
        <v>5.3321759259259256E-2</v>
      </c>
      <c r="AN244" s="123">
        <f>VLOOKUP(C244,'9'!$B$2:$H$1187,4,FALSE)</f>
        <v>164</v>
      </c>
      <c r="AO244" s="139">
        <f>VLOOKUP(AN244,Баллы!$A$2:$B$101,2)+AP244/2</f>
        <v>6</v>
      </c>
      <c r="AP244" s="124">
        <f>VLOOKUP(C244,'9'!$B$2:$H$1187,6,FALSE)</f>
        <v>10</v>
      </c>
      <c r="AQ244" s="122"/>
      <c r="AR244" s="123"/>
      <c r="AS244" s="139"/>
      <c r="AT244" s="124"/>
      <c r="AU244" s="122"/>
      <c r="AV244" s="123"/>
      <c r="AW244" s="139"/>
      <c r="AX244" s="124"/>
    </row>
    <row r="245" spans="1:50" ht="14.4" customHeight="1">
      <c r="A245" s="73">
        <f>IF(D245=0," ",RANK(D245,$D$3:$D$365,0))</f>
        <v>239</v>
      </c>
      <c r="B245" s="246">
        <v>239</v>
      </c>
      <c r="C245" s="107" t="s">
        <v>2121</v>
      </c>
      <c r="D245" s="114">
        <f>I245+M245+Q245+U245+Y245+AC245+AG245+AK245+AO245+AW245+AS245</f>
        <v>12</v>
      </c>
      <c r="E245" s="115">
        <f>J245+N245+R245+V245+Z245+AD245+AH245+AL245+AP245+AX245+AT245</f>
        <v>20</v>
      </c>
      <c r="F245" s="119">
        <f>COUNTA(H245,L245,P245,T245,X245,AB245,AF245,AJ245,AN245,AV245,AR245)</f>
        <v>2</v>
      </c>
      <c r="G245" s="125"/>
      <c r="H245" s="5"/>
      <c r="I245" s="140"/>
      <c r="J245" s="126"/>
      <c r="K245" s="121"/>
      <c r="L245" s="5"/>
      <c r="M245" s="140"/>
      <c r="N245" s="130"/>
      <c r="O245" s="125"/>
      <c r="P245" s="5"/>
      <c r="Q245" s="140"/>
      <c r="R245" s="126"/>
      <c r="S245" s="125">
        <f>VLOOKUP(C245,'4'!$B$2:$I$1053,3,FALSE)</f>
        <v>5.2569444444444446E-2</v>
      </c>
      <c r="T245" s="5">
        <f>VLOOKUP(C245,'4'!$B$2:$I$1053,4,FALSE)</f>
        <v>142</v>
      </c>
      <c r="U245" s="140">
        <f>VLOOKUP(T245,Баллы!$A$2:$B$101,2)+V245/2</f>
        <v>6</v>
      </c>
      <c r="V245" s="126">
        <f>VLOOKUP(C245,'4'!$B$2:$I$1053,6,FALSE)</f>
        <v>10</v>
      </c>
      <c r="W245" s="136"/>
      <c r="X245" s="5"/>
      <c r="Y245" s="140"/>
      <c r="Z245" s="126"/>
      <c r="AA245" s="136"/>
      <c r="AB245" s="5"/>
      <c r="AC245" s="140"/>
      <c r="AD245" s="126"/>
      <c r="AE245" s="136"/>
      <c r="AF245" s="5"/>
      <c r="AG245" s="140"/>
      <c r="AH245" s="126"/>
      <c r="AI245" s="155"/>
      <c r="AJ245" s="123"/>
      <c r="AK245" s="139"/>
      <c r="AL245" s="124"/>
      <c r="AM245" s="155">
        <f>VLOOKUP(C245,'9'!$B$2:$H$1187,3,FALSE)</f>
        <v>4.8634259259259259E-2</v>
      </c>
      <c r="AN245" s="123">
        <f>VLOOKUP(C245,'9'!$B$2:$H$1187,4,FALSE)</f>
        <v>128</v>
      </c>
      <c r="AO245" s="139">
        <f>VLOOKUP(AN245,Баллы!$A$2:$B$101,2)+AP245/2</f>
        <v>6</v>
      </c>
      <c r="AP245" s="124">
        <f>VLOOKUP(C245,'9'!$B$2:$H$1187,6,FALSE)</f>
        <v>10</v>
      </c>
      <c r="AQ245" s="122"/>
      <c r="AR245" s="123"/>
      <c r="AS245" s="139"/>
      <c r="AT245" s="124"/>
      <c r="AU245" s="122"/>
      <c r="AV245" s="123"/>
      <c r="AW245" s="139"/>
      <c r="AX245" s="124"/>
    </row>
    <row r="246" spans="1:50" ht="14.4" customHeight="1">
      <c r="A246" s="73">
        <f>IF(D246=0," ",RANK(D246,$D$3:$D$365,0))</f>
        <v>244</v>
      </c>
      <c r="B246" s="246">
        <v>244</v>
      </c>
      <c r="C246" s="283" t="s">
        <v>4662</v>
      </c>
      <c r="D246" s="114">
        <f>I246+M246+Q246+U246+Y246+AC246+AG246+AK246+AO246+AW246+AS246</f>
        <v>10</v>
      </c>
      <c r="E246" s="115">
        <f>J246+N246+R246+V246+Z246+AD246+AH246+AL246+AP246+AX246+AT246</f>
        <v>10</v>
      </c>
      <c r="F246" s="119">
        <f>COUNTA(H246,L246,P246,T246,X246,AB246,AF246,AJ246,AN246,AV246,AR246)</f>
        <v>1</v>
      </c>
      <c r="G246" s="132"/>
      <c r="H246" s="5"/>
      <c r="I246" s="140"/>
      <c r="J246" s="126"/>
      <c r="K246" s="121"/>
      <c r="L246" s="5"/>
      <c r="M246" s="140"/>
      <c r="N246" s="130"/>
      <c r="O246" s="125"/>
      <c r="P246" s="5"/>
      <c r="Q246" s="140"/>
      <c r="R246" s="126"/>
      <c r="S246" s="125"/>
      <c r="T246" s="5"/>
      <c r="U246" s="140"/>
      <c r="V246" s="126"/>
      <c r="W246" s="136"/>
      <c r="X246" s="5"/>
      <c r="Y246" s="140"/>
      <c r="Z246" s="126"/>
      <c r="AA246" s="136"/>
      <c r="AB246" s="5"/>
      <c r="AC246" s="140"/>
      <c r="AD246" s="126"/>
      <c r="AE246" s="136"/>
      <c r="AF246" s="5"/>
      <c r="AG246" s="140"/>
      <c r="AH246" s="126"/>
      <c r="AI246" s="155"/>
      <c r="AJ246" s="123"/>
      <c r="AK246" s="139"/>
      <c r="AL246" s="124"/>
      <c r="AM246" s="155">
        <f>VLOOKUP(C246,'9'!$B$2:$H$1187,3,FALSE)</f>
        <v>4.6342592592592595E-2</v>
      </c>
      <c r="AN246" s="123">
        <f>VLOOKUP(C246,'9'!$B$2:$H$1187,4,FALSE)</f>
        <v>86</v>
      </c>
      <c r="AO246" s="139">
        <f>VLOOKUP(AN246,Баллы!$A$2:$B$101,2)+AP246/2</f>
        <v>10</v>
      </c>
      <c r="AP246" s="124">
        <f>VLOOKUP(C246,'9'!$B$2:$H$1187,6,FALSE)</f>
        <v>10</v>
      </c>
      <c r="AQ246" s="122"/>
      <c r="AR246" s="123"/>
      <c r="AS246" s="139"/>
      <c r="AT246" s="124"/>
      <c r="AU246" s="122"/>
      <c r="AV246" s="123"/>
      <c r="AW246" s="139"/>
      <c r="AX246" s="124"/>
    </row>
    <row r="247" spans="1:50" ht="14.4" customHeight="1">
      <c r="A247" s="73">
        <f>IF(D247=0," ",RANK(D247,$D$3:$D$365,0))</f>
        <v>245</v>
      </c>
      <c r="B247" s="246">
        <v>245</v>
      </c>
      <c r="C247" s="107" t="s">
        <v>2497</v>
      </c>
      <c r="D247" s="114">
        <f>I247+M247+Q247+U247+Y247+AC247+AG247+AK247+AO247+AW247+AS247</f>
        <v>9.5</v>
      </c>
      <c r="E247" s="115">
        <f>J247+N247+R247+V247+Z247+AD247+AH247+AL247+AP247+AX247+AT247</f>
        <v>15</v>
      </c>
      <c r="F247" s="119">
        <f>COUNTA(H247,L247,P247,T247,X247,AB247,AF247,AJ247,AN247,AV247,AR247)</f>
        <v>2</v>
      </c>
      <c r="G247" s="132"/>
      <c r="H247" s="5"/>
      <c r="I247" s="140"/>
      <c r="J247" s="126"/>
      <c r="K247" s="121"/>
      <c r="L247" s="5"/>
      <c r="M247" s="140"/>
      <c r="N247" s="130"/>
      <c r="O247" s="125"/>
      <c r="P247" s="5"/>
      <c r="Q247" s="140"/>
      <c r="R247" s="126"/>
      <c r="S247" s="125">
        <f>VLOOKUP(C247,'4'!$B$2:$I$1053,3,FALSE)</f>
        <v>2.5335648148148149E-2</v>
      </c>
      <c r="T247" s="5">
        <f>VLOOKUP(C247,'4'!$B$2:$I$1053,4,FALSE)</f>
        <v>194</v>
      </c>
      <c r="U247" s="140">
        <f>VLOOKUP(T247,Баллы!$A$2:$B$101,2)+V247/2</f>
        <v>3.5</v>
      </c>
      <c r="V247" s="126">
        <f>VLOOKUP(C247,'4'!$B$2:$I$1053,6,FALSE)</f>
        <v>5</v>
      </c>
      <c r="W247" s="136"/>
      <c r="X247" s="5"/>
      <c r="Y247" s="140"/>
      <c r="Z247" s="126"/>
      <c r="AA247" s="136"/>
      <c r="AB247" s="5"/>
      <c r="AC247" s="140"/>
      <c r="AD247" s="126"/>
      <c r="AE247" s="136"/>
      <c r="AF247" s="5"/>
      <c r="AG247" s="140"/>
      <c r="AH247" s="126"/>
      <c r="AI247" s="155"/>
      <c r="AJ247" s="123"/>
      <c r="AK247" s="139"/>
      <c r="AL247" s="124"/>
      <c r="AM247" s="155">
        <f>VLOOKUP(C247,'9'!$B$2:$H$1187,3,FALSE)</f>
        <v>4.7395833333333331E-2</v>
      </c>
      <c r="AN247" s="123">
        <f>VLOOKUP(C247,'9'!$B$2:$H$1187,4,FALSE)</f>
        <v>102</v>
      </c>
      <c r="AO247" s="139">
        <f>VLOOKUP(AN247,Баллы!$A$2:$B$101,2)+AP247/2</f>
        <v>6</v>
      </c>
      <c r="AP247" s="124">
        <f>VLOOKUP(C247,'9'!$B$2:$H$1187,6,FALSE)</f>
        <v>10</v>
      </c>
      <c r="AQ247" s="122"/>
      <c r="AR247" s="123"/>
      <c r="AS247" s="139"/>
      <c r="AT247" s="124"/>
      <c r="AU247" s="122"/>
      <c r="AV247" s="123"/>
      <c r="AW247" s="139"/>
      <c r="AX247" s="124"/>
    </row>
    <row r="248" spans="1:50" ht="14.4" customHeight="1">
      <c r="A248" s="73">
        <f>IF(D248=0," ",RANK(D248,$D$3:$D$365,0))</f>
        <v>245</v>
      </c>
      <c r="B248" s="246">
        <v>245</v>
      </c>
      <c r="C248" s="288" t="s">
        <v>2019</v>
      </c>
      <c r="D248" s="114">
        <f>I248+M248+Q248+U248+Y248+AC248+AG248+AK248+AO248+AW248+AS248</f>
        <v>9.5</v>
      </c>
      <c r="E248" s="115">
        <f>J248+N248+R248+V248+Z248+AD248+AH248+AL248+AP248+AX248+AT248</f>
        <v>15</v>
      </c>
      <c r="F248" s="119">
        <f>COUNTA(H248,L248,P248,T248,X248,AB248,AF248,AJ248,AN248,AV248,AR248)</f>
        <v>2</v>
      </c>
      <c r="G248" s="125"/>
      <c r="H248" s="5"/>
      <c r="I248" s="140"/>
      <c r="J248" s="126"/>
      <c r="K248" s="121"/>
      <c r="L248" s="5"/>
      <c r="M248" s="140"/>
      <c r="N248" s="130"/>
      <c r="O248" s="125"/>
      <c r="P248" s="5"/>
      <c r="Q248" s="140"/>
      <c r="R248" s="126"/>
      <c r="S248" s="125">
        <f>VLOOKUP(C248,'4'!$B$2:$I$1053,3,FALSE)</f>
        <v>2.5416666666666667E-2</v>
      </c>
      <c r="T248" s="5">
        <f>VLOOKUP(C248,'4'!$B$2:$I$1053,4,FALSE)</f>
        <v>197</v>
      </c>
      <c r="U248" s="140">
        <f>VLOOKUP(T248,Баллы!$A$2:$B$101,2)+V248/2</f>
        <v>3.5</v>
      </c>
      <c r="V248" s="126">
        <f>VLOOKUP(C248,'4'!$B$2:$I$1053,6,FALSE)</f>
        <v>5</v>
      </c>
      <c r="W248" s="136"/>
      <c r="X248" s="5"/>
      <c r="Y248" s="140"/>
      <c r="Z248" s="126"/>
      <c r="AA248" s="136"/>
      <c r="AB248" s="5"/>
      <c r="AC248" s="140"/>
      <c r="AD248" s="126"/>
      <c r="AE248" s="136"/>
      <c r="AF248" s="5"/>
      <c r="AG248" s="140"/>
      <c r="AH248" s="126"/>
      <c r="AI248" s="155"/>
      <c r="AJ248" s="123"/>
      <c r="AK248" s="139"/>
      <c r="AL248" s="124"/>
      <c r="AM248" s="155">
        <f>VLOOKUP(C248,'9'!$B$2:$H$1187,3,FALSE)</f>
        <v>6.3981481481481486E-2</v>
      </c>
      <c r="AN248" s="123">
        <f>VLOOKUP(C248,'9'!$B$2:$H$1187,4,FALSE)</f>
        <v>193</v>
      </c>
      <c r="AO248" s="139">
        <f>VLOOKUP(AN248,Баллы!$A$2:$B$101,2)+AP248/2</f>
        <v>6</v>
      </c>
      <c r="AP248" s="124">
        <f>VLOOKUP(C248,'9'!$B$2:$H$1187,6,FALSE)</f>
        <v>10</v>
      </c>
      <c r="AQ248" s="122"/>
      <c r="AR248" s="123"/>
      <c r="AS248" s="139"/>
      <c r="AT248" s="124"/>
      <c r="AU248" s="122"/>
      <c r="AV248" s="123"/>
      <c r="AW248" s="139"/>
      <c r="AX248" s="124"/>
    </row>
    <row r="249" spans="1:50" ht="14.4" customHeight="1">
      <c r="A249" s="73">
        <f>IF(D249=0," ",RANK(D249,$D$3:$D$365,0))</f>
        <v>247</v>
      </c>
      <c r="B249" s="246">
        <v>247</v>
      </c>
      <c r="C249" s="107" t="s">
        <v>1565</v>
      </c>
      <c r="D249" s="114">
        <f>I249+M249+Q249+U249+Y249+AC249+AG249+AK249+AO249+AW249+AS249</f>
        <v>9</v>
      </c>
      <c r="E249" s="115">
        <f>J249+N249+R249+V249+Z249+AD249+AH249+AL249+AP249+AX249+AT249</f>
        <v>10</v>
      </c>
      <c r="F249" s="119">
        <f>COUNTA(H249,L249,P249,T249,X249,AB249,AF249,AJ249,AN249,AV249,AR249)</f>
        <v>1</v>
      </c>
      <c r="G249" s="125"/>
      <c r="H249" s="5"/>
      <c r="I249" s="140"/>
      <c r="J249" s="126"/>
      <c r="K249" s="121"/>
      <c r="L249" s="5"/>
      <c r="M249" s="140"/>
      <c r="N249" s="130"/>
      <c r="O249" s="125"/>
      <c r="P249" s="5"/>
      <c r="Q249" s="140"/>
      <c r="R249" s="126"/>
      <c r="S249" s="125">
        <f>VLOOKUP(C249,'4'!$B$2:$I$1053,3,FALSE)</f>
        <v>4.6215277777777779E-2</v>
      </c>
      <c r="T249" s="5">
        <f>VLOOKUP(C249,'4'!$B$2:$I$1053,4,FALSE)</f>
        <v>87</v>
      </c>
      <c r="U249" s="140">
        <f>VLOOKUP(T249,Баллы!$A$2:$B$101,2)+V249/2</f>
        <v>9</v>
      </c>
      <c r="V249" s="126">
        <f>VLOOKUP(C249,'4'!$B$2:$I$1053,6,FALSE)</f>
        <v>10</v>
      </c>
      <c r="W249" s="136"/>
      <c r="X249" s="5"/>
      <c r="Y249" s="140"/>
      <c r="Z249" s="126"/>
      <c r="AA249" s="136"/>
      <c r="AB249" s="5"/>
      <c r="AC249" s="140"/>
      <c r="AD249" s="126"/>
      <c r="AE249" s="136"/>
      <c r="AF249" s="5"/>
      <c r="AG249" s="140"/>
      <c r="AH249" s="126"/>
      <c r="AI249" s="155"/>
      <c r="AJ249" s="123"/>
      <c r="AK249" s="139"/>
      <c r="AL249" s="124"/>
      <c r="AM249" s="155"/>
      <c r="AN249" s="123"/>
      <c r="AO249" s="139"/>
      <c r="AP249" s="124"/>
      <c r="AQ249" s="122"/>
      <c r="AR249" s="123"/>
      <c r="AS249" s="139"/>
      <c r="AT249" s="124"/>
      <c r="AU249" s="122"/>
      <c r="AV249" s="123"/>
      <c r="AW249" s="139"/>
      <c r="AX249" s="124"/>
    </row>
    <row r="250" spans="1:50" ht="14.4" customHeight="1">
      <c r="A250" s="73">
        <f>IF(D250=0," ",RANK(D250,$D$3:$D$365,0))</f>
        <v>248</v>
      </c>
      <c r="B250" s="246">
        <v>248</v>
      </c>
      <c r="C250" s="180" t="s">
        <v>983</v>
      </c>
      <c r="D250" s="114">
        <f>I250+M250+Q250+U250+Y250+AC250+AG250+AK250+AO250+AW250+AS250</f>
        <v>8.5</v>
      </c>
      <c r="E250" s="115">
        <f>J250+N250+R250+V250+Z250+AD250+AH250+AL250+AP250+AX250+AT250</f>
        <v>15</v>
      </c>
      <c r="F250" s="119">
        <f>COUNTA(H250,L250,P250,T250,X250,AB250,AF250,AJ250,AN250,AV250,AR250)</f>
        <v>1</v>
      </c>
      <c r="G250" s="125"/>
      <c r="H250" s="5"/>
      <c r="I250" s="140"/>
      <c r="J250" s="126"/>
      <c r="K250" s="121">
        <f>VLOOKUP(C250,'2'!$B$101:$H$575,3,FALSE)</f>
        <v>8.7129629629629626E-2</v>
      </c>
      <c r="L250" s="5">
        <f>VLOOKUP(C250,'2'!$B$101:$H$575,4,FALSE)</f>
        <v>93</v>
      </c>
      <c r="M250" s="140">
        <f>VLOOKUP(L250,Баллы!$A$2:$B$101,2)+N250/2</f>
        <v>8.5</v>
      </c>
      <c r="N250" s="130">
        <f>VLOOKUP(C250,'2'!$B$101:$H$575,6,FALSE)</f>
        <v>15</v>
      </c>
      <c r="O250" s="125"/>
      <c r="P250" s="5"/>
      <c r="Q250" s="140"/>
      <c r="R250" s="126"/>
      <c r="S250" s="125"/>
      <c r="T250" s="5"/>
      <c r="U250" s="140"/>
      <c r="V250" s="126"/>
      <c r="W250" s="136"/>
      <c r="X250" s="5"/>
      <c r="Y250" s="140"/>
      <c r="Z250" s="126"/>
      <c r="AA250" s="136"/>
      <c r="AB250" s="5"/>
      <c r="AC250" s="140"/>
      <c r="AD250" s="126"/>
      <c r="AE250" s="136"/>
      <c r="AF250" s="5"/>
      <c r="AG250" s="140"/>
      <c r="AH250" s="126"/>
      <c r="AI250" s="155"/>
      <c r="AJ250" s="123"/>
      <c r="AK250" s="139"/>
      <c r="AL250" s="124"/>
      <c r="AM250" s="155"/>
      <c r="AN250" s="123"/>
      <c r="AO250" s="139"/>
      <c r="AP250" s="124"/>
      <c r="AQ250" s="122"/>
      <c r="AR250" s="123"/>
      <c r="AS250" s="139"/>
      <c r="AT250" s="124"/>
      <c r="AU250" s="122"/>
      <c r="AV250" s="123"/>
      <c r="AW250" s="139"/>
      <c r="AX250" s="124"/>
    </row>
    <row r="251" spans="1:50" ht="14.4" customHeight="1">
      <c r="A251" s="73">
        <f>IF(D251=0," ",RANK(D251,$D$3:$D$365,0))</f>
        <v>248</v>
      </c>
      <c r="B251" s="246">
        <v>249</v>
      </c>
      <c r="C251" s="180" t="s">
        <v>863</v>
      </c>
      <c r="D251" s="114">
        <f>I251+M251+Q251+U251+Y251+AC251+AG251+AK251+AO251+AW251+AS251</f>
        <v>8.5</v>
      </c>
      <c r="E251" s="115">
        <f>J251+N251+R251+V251+Z251+AD251+AH251+AL251+AP251+AX251+AT251</f>
        <v>5</v>
      </c>
      <c r="F251" s="119">
        <f>COUNTA(H251,L251,P251,T251,X251,AB251,AF251,AJ251,AN251,AV251,AR251)</f>
        <v>1</v>
      </c>
      <c r="G251" s="125"/>
      <c r="H251" s="5"/>
      <c r="I251" s="140"/>
      <c r="J251" s="126"/>
      <c r="K251" s="121">
        <f>VLOOKUP(C251,'2'!$B$101:$H$575,3,FALSE)</f>
        <v>3.2893518518518523E-2</v>
      </c>
      <c r="L251" s="5">
        <f>VLOOKUP(C251,'2'!$B$101:$H$575,4,FALSE)</f>
        <v>85</v>
      </c>
      <c r="M251" s="140">
        <f>VLOOKUP(L251,Баллы!$A$2:$B$101,2)+N251/2</f>
        <v>8.5</v>
      </c>
      <c r="N251" s="130">
        <f>VLOOKUP(C251,'2'!$B$101:$H$575,6,FALSE)</f>
        <v>5</v>
      </c>
      <c r="O251" s="125"/>
      <c r="P251" s="5"/>
      <c r="Q251" s="140"/>
      <c r="R251" s="126"/>
      <c r="S251" s="125"/>
      <c r="T251" s="5"/>
      <c r="U251" s="140"/>
      <c r="V251" s="126"/>
      <c r="W251" s="136"/>
      <c r="X251" s="5"/>
      <c r="Y251" s="140"/>
      <c r="Z251" s="126"/>
      <c r="AA251" s="136"/>
      <c r="AB251" s="5"/>
      <c r="AC251" s="140"/>
      <c r="AD251" s="126"/>
      <c r="AE251" s="136"/>
      <c r="AF251" s="5"/>
      <c r="AG251" s="140"/>
      <c r="AH251" s="126"/>
      <c r="AI251" s="155"/>
      <c r="AJ251" s="123"/>
      <c r="AK251" s="139"/>
      <c r="AL251" s="124"/>
      <c r="AM251" s="155"/>
      <c r="AN251" s="123"/>
      <c r="AO251" s="139"/>
      <c r="AP251" s="124"/>
      <c r="AQ251" s="122"/>
      <c r="AR251" s="123"/>
      <c r="AS251" s="139"/>
      <c r="AT251" s="124"/>
      <c r="AU251" s="122"/>
      <c r="AV251" s="123"/>
      <c r="AW251" s="139"/>
      <c r="AX251" s="124"/>
    </row>
    <row r="252" spans="1:50" ht="14.4" customHeight="1">
      <c r="A252" s="73">
        <f>IF(D252=0," ",RANK(D252,$D$3:$D$365,0))</f>
        <v>250</v>
      </c>
      <c r="B252" s="246">
        <v>250</v>
      </c>
      <c r="C252" s="107" t="s">
        <v>2328</v>
      </c>
      <c r="D252" s="114">
        <f>I252+M252+Q252+U252+Y252+AC252+AG252+AK252+AO252+AW252+AS252</f>
        <v>8</v>
      </c>
      <c r="E252" s="115">
        <f>J252+N252+R252+V252+Z252+AD252+AH252+AL252+AP252+AX252+AT252</f>
        <v>10</v>
      </c>
      <c r="F252" s="119">
        <f>COUNTA(H252,L252,P252,T252,X252,AB252,AF252,AJ252,AN252,AV252,AR252)</f>
        <v>2</v>
      </c>
      <c r="G252" s="125"/>
      <c r="H252" s="5"/>
      <c r="I252" s="140"/>
      <c r="J252" s="126"/>
      <c r="K252" s="121"/>
      <c r="L252" s="5"/>
      <c r="M252" s="140"/>
      <c r="N252" s="130"/>
      <c r="O252" s="125"/>
      <c r="P252" s="5"/>
      <c r="Q252" s="140"/>
      <c r="R252" s="126"/>
      <c r="S252" s="125">
        <f>VLOOKUP(C252,'4'!$B$2:$I$1053,3,FALSE)</f>
        <v>2.2083333333333333E-2</v>
      </c>
      <c r="T252" s="5">
        <f>VLOOKUP(C252,'4'!$B$2:$I$1053,4,FALSE)</f>
        <v>115</v>
      </c>
      <c r="U252" s="140">
        <f>VLOOKUP(T252,Баллы!$A$2:$B$101,2)+V252/2</f>
        <v>3.5</v>
      </c>
      <c r="V252" s="126">
        <f>VLOOKUP(C252,'4'!$B$2:$I$1053,6,FALSE)</f>
        <v>5</v>
      </c>
      <c r="W252" s="136"/>
      <c r="X252" s="5"/>
      <c r="Y252" s="140"/>
      <c r="Z252" s="126"/>
      <c r="AA252" s="136"/>
      <c r="AB252" s="5"/>
      <c r="AC252" s="140"/>
      <c r="AD252" s="126"/>
      <c r="AE252" s="136"/>
      <c r="AF252" s="5"/>
      <c r="AG252" s="140"/>
      <c r="AH252" s="126"/>
      <c r="AI252" s="155"/>
      <c r="AJ252" s="123"/>
      <c r="AK252" s="139"/>
      <c r="AL252" s="124"/>
      <c r="AM252" s="155">
        <f>VLOOKUP(C252,'9'!$B$2:$H$1187,3,FALSE)</f>
        <v>2.462962962962963E-2</v>
      </c>
      <c r="AN252" s="123">
        <f>VLOOKUP(C252,'9'!$B$2:$H$1187,4,FALSE)</f>
        <v>89</v>
      </c>
      <c r="AO252" s="139">
        <f>VLOOKUP(AN252,Баллы!$A$2:$B$101,2)+AP252/2</f>
        <v>4.5</v>
      </c>
      <c r="AP252" s="124">
        <f>VLOOKUP(C252,'9'!$B$2:$H$1187,6,FALSE)</f>
        <v>5</v>
      </c>
      <c r="AQ252" s="122"/>
      <c r="AR252" s="123"/>
      <c r="AS252" s="139"/>
      <c r="AT252" s="124"/>
      <c r="AU252" s="122"/>
      <c r="AV252" s="123"/>
      <c r="AW252" s="139"/>
      <c r="AX252" s="124"/>
    </row>
    <row r="253" spans="1:50" ht="14.4" customHeight="1">
      <c r="A253" s="73">
        <f>IF(D253=0," ",RANK(D253,$D$3:$D$365,0))</f>
        <v>251</v>
      </c>
      <c r="B253" s="246">
        <v>251</v>
      </c>
      <c r="C253" s="107" t="s">
        <v>1916</v>
      </c>
      <c r="D253" s="114">
        <f>I253+M253+Q253+U253+Y253+AC253+AG253+AK253+AO253+AW253+AS253</f>
        <v>7.5</v>
      </c>
      <c r="E253" s="115">
        <f>J253+N253+R253+V253+Z253+AD253+AH253+AL253+AP253+AX253+AT253</f>
        <v>5</v>
      </c>
      <c r="F253" s="119">
        <f>COUNTA(H253,L253,P253,T253,X253,AB253,AF253,AJ253,AN253,AV253,AR253)</f>
        <v>1</v>
      </c>
      <c r="G253" s="125"/>
      <c r="H253" s="5"/>
      <c r="I253" s="140"/>
      <c r="J253" s="126"/>
      <c r="K253" s="121"/>
      <c r="L253" s="5"/>
      <c r="M253" s="140"/>
      <c r="N253" s="130"/>
      <c r="O253" s="125"/>
      <c r="P253" s="5"/>
      <c r="Q253" s="140"/>
      <c r="R253" s="126"/>
      <c r="S253" s="125">
        <f>VLOOKUP(C253,'4'!$B$2:$I$1053,3,FALSE)</f>
        <v>2.0590277777777777E-2</v>
      </c>
      <c r="T253" s="5">
        <f>VLOOKUP(C253,'4'!$B$2:$I$1053,4,FALSE)</f>
        <v>86</v>
      </c>
      <c r="U253" s="140">
        <f>VLOOKUP(T253,Баллы!$A$2:$B$101,2)+V253/2</f>
        <v>7.5</v>
      </c>
      <c r="V253" s="126">
        <f>VLOOKUP(C253,'4'!$B$2:$I$1053,6,FALSE)</f>
        <v>5</v>
      </c>
      <c r="W253" s="136"/>
      <c r="X253" s="5"/>
      <c r="Y253" s="140"/>
      <c r="Z253" s="126"/>
      <c r="AA253" s="136"/>
      <c r="AB253" s="5"/>
      <c r="AC253" s="140"/>
      <c r="AD253" s="126"/>
      <c r="AE253" s="136"/>
      <c r="AF253" s="5"/>
      <c r="AG253" s="140"/>
      <c r="AH253" s="126"/>
      <c r="AI253" s="155"/>
      <c r="AJ253" s="123"/>
      <c r="AK253" s="139"/>
      <c r="AL253" s="124"/>
      <c r="AM253" s="155"/>
      <c r="AN253" s="123"/>
      <c r="AO253" s="139"/>
      <c r="AP253" s="124"/>
      <c r="AQ253" s="122"/>
      <c r="AR253" s="123"/>
      <c r="AS253" s="139"/>
      <c r="AT253" s="124"/>
      <c r="AU253" s="122"/>
      <c r="AV253" s="123"/>
      <c r="AW253" s="139"/>
      <c r="AX253" s="124"/>
    </row>
    <row r="254" spans="1:50" ht="14.4" customHeight="1">
      <c r="A254" s="73">
        <f>IF(D254=0," ",RANK(D254,$D$3:$D$365,0))</f>
        <v>252</v>
      </c>
      <c r="B254" s="246">
        <v>252</v>
      </c>
      <c r="C254" s="107" t="s">
        <v>2052</v>
      </c>
      <c r="D254" s="114">
        <f>I254+M254+Q254+U254+Y254+AC254+AG254+AK254+AO254+AW254+AS254</f>
        <v>7</v>
      </c>
      <c r="E254" s="115">
        <f>J254+N254+R254+V254+Z254+AD254+AH254+AL254+AP254+AX254+AT254</f>
        <v>10</v>
      </c>
      <c r="F254" s="119">
        <f>COUNTA(H254,L254,P254,T254,X254,AB254,AF254,AJ254,AN254,AV254,AR254)</f>
        <v>2</v>
      </c>
      <c r="G254" s="125"/>
      <c r="H254" s="5"/>
      <c r="I254" s="140"/>
      <c r="J254" s="126"/>
      <c r="K254" s="121"/>
      <c r="L254" s="5"/>
      <c r="M254" s="140"/>
      <c r="N254" s="130"/>
      <c r="O254" s="125"/>
      <c r="P254" s="5"/>
      <c r="Q254" s="140"/>
      <c r="R254" s="126"/>
      <c r="S254" s="125">
        <f>VLOOKUP(C254,'4'!$B$2:$I$1053,3,FALSE)</f>
        <v>2.210648148148148E-2</v>
      </c>
      <c r="T254" s="5">
        <f>VLOOKUP(C254,'4'!$B$2:$I$1053,4,FALSE)</f>
        <v>117</v>
      </c>
      <c r="U254" s="140">
        <f>VLOOKUP(T254,Баллы!$A$2:$B$101,2)+V254/2</f>
        <v>3.5</v>
      </c>
      <c r="V254" s="126">
        <f>VLOOKUP(C254,'4'!$B$2:$I$1053,6,FALSE)</f>
        <v>5</v>
      </c>
      <c r="W254" s="136"/>
      <c r="X254" s="5"/>
      <c r="Y254" s="140"/>
      <c r="Z254" s="126"/>
      <c r="AA254" s="136"/>
      <c r="AB254" s="5"/>
      <c r="AC254" s="140"/>
      <c r="AD254" s="126"/>
      <c r="AE254" s="136"/>
      <c r="AF254" s="5"/>
      <c r="AG254" s="140"/>
      <c r="AH254" s="126"/>
      <c r="AI254" s="155"/>
      <c r="AJ254" s="123"/>
      <c r="AK254" s="139"/>
      <c r="AL254" s="124"/>
      <c r="AM254" s="155">
        <f>VLOOKUP(C254,'9'!$B$2:$H$1187,3,FALSE)</f>
        <v>3.0763888888888889E-2</v>
      </c>
      <c r="AN254" s="123">
        <f>VLOOKUP(C254,'9'!$B$2:$H$1187,4,FALSE)</f>
        <v>263</v>
      </c>
      <c r="AO254" s="139">
        <f>VLOOKUP(AN254,Баллы!$A$2:$B$101,2)+AP254/2</f>
        <v>3.5</v>
      </c>
      <c r="AP254" s="124">
        <f>VLOOKUP(C254,'9'!$B$2:$H$1187,6,FALSE)</f>
        <v>5</v>
      </c>
      <c r="AQ254" s="122"/>
      <c r="AR254" s="123"/>
      <c r="AS254" s="139"/>
      <c r="AT254" s="124"/>
      <c r="AU254" s="122"/>
      <c r="AV254" s="123"/>
      <c r="AW254" s="139"/>
      <c r="AX254" s="124"/>
    </row>
    <row r="255" spans="1:50" ht="14.4" customHeight="1">
      <c r="A255" s="73">
        <f>IF(D255=0," ",RANK(D255,$D$3:$D$365,0))</f>
        <v>253</v>
      </c>
      <c r="B255" s="246">
        <v>253</v>
      </c>
      <c r="C255" s="106" t="s">
        <v>2666</v>
      </c>
      <c r="D255" s="114">
        <f>I255+M255+Q255+U255+Y255+AC255+AG255+AK255+AO255+AW255+AS255</f>
        <v>6</v>
      </c>
      <c r="E255" s="115">
        <f>J255+N255+R255+V255+Z255+AD255+AH255+AL255+AP255+AX255+AT255</f>
        <v>10</v>
      </c>
      <c r="F255" s="119">
        <f>COUNTA(H255,L255,P255,T255,X255,AB255,AF255,AJ255,AN255,AV255,AR255)</f>
        <v>1</v>
      </c>
      <c r="G255" s="125"/>
      <c r="H255" s="5"/>
      <c r="I255" s="140"/>
      <c r="J255" s="126"/>
      <c r="K255" s="121"/>
      <c r="L255" s="5"/>
      <c r="M255" s="140"/>
      <c r="N255" s="130"/>
      <c r="O255" s="125"/>
      <c r="P255" s="5"/>
      <c r="Q255" s="140"/>
      <c r="R255" s="126"/>
      <c r="S255" s="125">
        <f>VLOOKUP(C255,'4'!$B$2:$I$1053,3,FALSE)</f>
        <v>4.6678240740740742E-2</v>
      </c>
      <c r="T255" s="5">
        <f>VLOOKUP(C255,'4'!$B$2:$I$1053,4,FALSE)</f>
        <v>93</v>
      </c>
      <c r="U255" s="140">
        <f>VLOOKUP(T255,Баллы!$A$2:$B$101,2)+V255/2</f>
        <v>6</v>
      </c>
      <c r="V255" s="126">
        <f>VLOOKUP(C255,'4'!$B$2:$I$1053,6,FALSE)</f>
        <v>10</v>
      </c>
      <c r="W255" s="136"/>
      <c r="X255" s="5"/>
      <c r="Y255" s="140"/>
      <c r="Z255" s="126"/>
      <c r="AA255" s="136"/>
      <c r="AB255" s="5"/>
      <c r="AC255" s="140"/>
      <c r="AD255" s="126"/>
      <c r="AE255" s="136"/>
      <c r="AF255" s="5"/>
      <c r="AG255" s="140"/>
      <c r="AH255" s="126"/>
      <c r="AI255" s="155"/>
      <c r="AJ255" s="123"/>
      <c r="AK255" s="139"/>
      <c r="AL255" s="124"/>
      <c r="AM255" s="155"/>
      <c r="AN255" s="123"/>
      <c r="AO255" s="139"/>
      <c r="AP255" s="124"/>
      <c r="AQ255" s="122"/>
      <c r="AR255" s="123"/>
      <c r="AS255" s="139"/>
      <c r="AT255" s="124"/>
      <c r="AU255" s="122"/>
      <c r="AV255" s="123"/>
      <c r="AW255" s="139"/>
      <c r="AX255" s="124"/>
    </row>
    <row r="256" spans="1:50" ht="14.4" customHeight="1">
      <c r="A256" s="73">
        <f>IF(D256=0," ",RANK(D256,$D$3:$D$365,0))</f>
        <v>253</v>
      </c>
      <c r="B256" s="246">
        <v>253</v>
      </c>
      <c r="C256" s="107" t="s">
        <v>1619</v>
      </c>
      <c r="D256" s="114">
        <f>I256+M256+Q256+U256+Y256+AC256+AG256+AK256+AO256+AW256+AS256</f>
        <v>6</v>
      </c>
      <c r="E256" s="115">
        <f>J256+N256+R256+V256+Z256+AD256+AH256+AL256+AP256+AX256+AT256</f>
        <v>10</v>
      </c>
      <c r="F256" s="119">
        <f>COUNTA(H256,L256,P256,T256,X256,AB256,AF256,AJ256,AN256,AV256,AR256)</f>
        <v>1</v>
      </c>
      <c r="G256" s="125"/>
      <c r="H256" s="5"/>
      <c r="I256" s="140"/>
      <c r="J256" s="126"/>
      <c r="K256" s="121"/>
      <c r="L256" s="5"/>
      <c r="M256" s="140"/>
      <c r="N256" s="130"/>
      <c r="O256" s="125"/>
      <c r="P256" s="5"/>
      <c r="Q256" s="140"/>
      <c r="R256" s="126"/>
      <c r="S256" s="125">
        <f>VLOOKUP(C256,'4'!$B$2:$I$1053,3,FALSE)</f>
        <v>4.6840277777777779E-2</v>
      </c>
      <c r="T256" s="5">
        <f>VLOOKUP(C256,'4'!$B$2:$I$1053,4,FALSE)</f>
        <v>94</v>
      </c>
      <c r="U256" s="140">
        <f>VLOOKUP(T256,Баллы!$A$2:$B$101,2)+V256/2</f>
        <v>6</v>
      </c>
      <c r="V256" s="126">
        <f>VLOOKUP(C256,'4'!$B$2:$I$1053,6,FALSE)</f>
        <v>10</v>
      </c>
      <c r="W256" s="136"/>
      <c r="X256" s="5"/>
      <c r="Y256" s="140"/>
      <c r="Z256" s="126"/>
      <c r="AA256" s="136"/>
      <c r="AB256" s="5"/>
      <c r="AC256" s="140"/>
      <c r="AD256" s="126"/>
      <c r="AE256" s="136"/>
      <c r="AF256" s="5"/>
      <c r="AG256" s="140"/>
      <c r="AH256" s="126"/>
      <c r="AI256" s="155"/>
      <c r="AJ256" s="123"/>
      <c r="AK256" s="139"/>
      <c r="AL256" s="124"/>
      <c r="AM256" s="155"/>
      <c r="AN256" s="123"/>
      <c r="AO256" s="139"/>
      <c r="AP256" s="124"/>
      <c r="AQ256" s="122"/>
      <c r="AR256" s="123"/>
      <c r="AS256" s="139"/>
      <c r="AT256" s="124"/>
      <c r="AU256" s="122"/>
      <c r="AV256" s="123"/>
      <c r="AW256" s="139"/>
      <c r="AX256" s="124"/>
    </row>
    <row r="257" spans="1:50" ht="14.4" customHeight="1">
      <c r="A257" s="73">
        <f>IF(D257=0," ",RANK(D257,$D$3:$D$365,0))</f>
        <v>253</v>
      </c>
      <c r="B257" s="246">
        <v>253</v>
      </c>
      <c r="C257" s="107" t="s">
        <v>2426</v>
      </c>
      <c r="D257" s="114">
        <f>I257+M257+Q257+U257+Y257+AC257+AG257+AK257+AO257+AW257+AS257</f>
        <v>6</v>
      </c>
      <c r="E257" s="115">
        <f>J257+N257+R257+V257+Z257+AD257+AH257+AL257+AP257+AX257+AT257</f>
        <v>10</v>
      </c>
      <c r="F257" s="119">
        <f>COUNTA(H257,L257,P257,T257,X257,AB257,AF257,AJ257,AN257,AV257,AR257)</f>
        <v>1</v>
      </c>
      <c r="G257" s="125"/>
      <c r="H257" s="5"/>
      <c r="I257" s="140"/>
      <c r="J257" s="126"/>
      <c r="K257" s="121"/>
      <c r="L257" s="5"/>
      <c r="M257" s="140"/>
      <c r="N257" s="130"/>
      <c r="O257" s="125"/>
      <c r="P257" s="5"/>
      <c r="Q257" s="140"/>
      <c r="R257" s="126"/>
      <c r="S257" s="125">
        <f>VLOOKUP(C257,'4'!$B$2:$I$1053,3,FALSE)</f>
        <v>4.7141203703703706E-2</v>
      </c>
      <c r="T257" s="5">
        <f>VLOOKUP(C257,'4'!$B$2:$I$1053,4,FALSE)</f>
        <v>95</v>
      </c>
      <c r="U257" s="140">
        <f>VLOOKUP(T257,Баллы!$A$2:$B$101,2)+V257/2</f>
        <v>6</v>
      </c>
      <c r="V257" s="126">
        <f>VLOOKUP(C257,'4'!$B$2:$I$1053,6,FALSE)</f>
        <v>10</v>
      </c>
      <c r="W257" s="136"/>
      <c r="X257" s="5"/>
      <c r="Y257" s="140"/>
      <c r="Z257" s="126"/>
      <c r="AA257" s="136"/>
      <c r="AB257" s="5"/>
      <c r="AC257" s="140"/>
      <c r="AD257" s="126"/>
      <c r="AE257" s="136"/>
      <c r="AF257" s="5"/>
      <c r="AG257" s="140"/>
      <c r="AH257" s="126"/>
      <c r="AI257" s="155"/>
      <c r="AJ257" s="123"/>
      <c r="AK257" s="139"/>
      <c r="AL257" s="124"/>
      <c r="AM257" s="155"/>
      <c r="AN257" s="123"/>
      <c r="AO257" s="139"/>
      <c r="AP257" s="124"/>
      <c r="AQ257" s="122"/>
      <c r="AR257" s="123"/>
      <c r="AS257" s="139"/>
      <c r="AT257" s="124"/>
      <c r="AU257" s="122"/>
      <c r="AV257" s="123"/>
      <c r="AW257" s="139"/>
      <c r="AX257" s="124"/>
    </row>
    <row r="258" spans="1:50" ht="14.4" customHeight="1">
      <c r="A258" s="73">
        <f>IF(D258=0," ",RANK(D258,$D$3:$D$365,0))</f>
        <v>253</v>
      </c>
      <c r="B258" s="246">
        <v>253</v>
      </c>
      <c r="C258" s="107" t="s">
        <v>2272</v>
      </c>
      <c r="D258" s="114">
        <f>I258+M258+Q258+U258+Y258+AC258+AG258+AK258+AO258+AW258+AS258</f>
        <v>6</v>
      </c>
      <c r="E258" s="115">
        <f>J258+N258+R258+V258+Z258+AD258+AH258+AL258+AP258+AX258+AT258</f>
        <v>10</v>
      </c>
      <c r="F258" s="119">
        <f>COUNTA(H258,L258,P258,T258,X258,AB258,AF258,AJ258,AN258,AV258,AR258)</f>
        <v>1</v>
      </c>
      <c r="G258" s="125"/>
      <c r="H258" s="5"/>
      <c r="I258" s="140"/>
      <c r="J258" s="126"/>
      <c r="K258" s="121"/>
      <c r="L258" s="5"/>
      <c r="M258" s="140"/>
      <c r="N258" s="130"/>
      <c r="O258" s="125"/>
      <c r="P258" s="5"/>
      <c r="Q258" s="140"/>
      <c r="R258" s="126"/>
      <c r="S258" s="125">
        <f>VLOOKUP(C258,'4'!$B$2:$I$1053,3,FALSE)</f>
        <v>4.7384259259259258E-2</v>
      </c>
      <c r="T258" s="5">
        <f>VLOOKUP(C258,'4'!$B$2:$I$1053,4,FALSE)</f>
        <v>99</v>
      </c>
      <c r="U258" s="140">
        <f>VLOOKUP(T258,Баллы!$A$2:$B$101,2)+V258/2</f>
        <v>6</v>
      </c>
      <c r="V258" s="126">
        <f>VLOOKUP(C258,'4'!$B$2:$I$1053,6,FALSE)</f>
        <v>10</v>
      </c>
      <c r="W258" s="136"/>
      <c r="X258" s="5"/>
      <c r="Y258" s="140"/>
      <c r="Z258" s="126"/>
      <c r="AA258" s="136"/>
      <c r="AB258" s="5"/>
      <c r="AC258" s="140"/>
      <c r="AD258" s="126"/>
      <c r="AE258" s="136"/>
      <c r="AF258" s="5"/>
      <c r="AG258" s="140"/>
      <c r="AH258" s="126"/>
      <c r="AI258" s="155"/>
      <c r="AJ258" s="123"/>
      <c r="AK258" s="139"/>
      <c r="AL258" s="124"/>
      <c r="AM258" s="155"/>
      <c r="AN258" s="123"/>
      <c r="AO258" s="139"/>
      <c r="AP258" s="124"/>
      <c r="AQ258" s="122"/>
      <c r="AR258" s="123"/>
      <c r="AS258" s="139"/>
      <c r="AT258" s="124"/>
      <c r="AU258" s="122"/>
      <c r="AV258" s="123"/>
      <c r="AW258" s="139"/>
      <c r="AX258" s="124"/>
    </row>
    <row r="259" spans="1:50" ht="14.4" customHeight="1">
      <c r="A259" s="73">
        <f>IF(D259=0," ",RANK(D259,$D$3:$D$365,0))</f>
        <v>253</v>
      </c>
      <c r="B259" s="246">
        <v>253</v>
      </c>
      <c r="C259" s="107" t="s">
        <v>1894</v>
      </c>
      <c r="D259" s="114">
        <f>I259+M259+Q259+U259+Y259+AC259+AG259+AK259+AO259+AW259+AS259</f>
        <v>6</v>
      </c>
      <c r="E259" s="115">
        <f>J259+N259+R259+V259+Z259+AD259+AH259+AL259+AP259+AX259+AT259</f>
        <v>10</v>
      </c>
      <c r="F259" s="119">
        <f>COUNTA(H259,L259,P259,T259,X259,AB259,AF259,AJ259,AN259,AV259,AR259)</f>
        <v>1</v>
      </c>
      <c r="G259" s="125"/>
      <c r="H259" s="5"/>
      <c r="I259" s="140"/>
      <c r="J259" s="126"/>
      <c r="K259" s="121"/>
      <c r="L259" s="5"/>
      <c r="M259" s="140"/>
      <c r="N259" s="130"/>
      <c r="O259" s="125"/>
      <c r="P259" s="5"/>
      <c r="Q259" s="140"/>
      <c r="R259" s="126"/>
      <c r="S259" s="125">
        <f>VLOOKUP(C259,'4'!$B$2:$I$1053,3,FALSE)</f>
        <v>4.7395833333333331E-2</v>
      </c>
      <c r="T259" s="5">
        <f>VLOOKUP(C259,'4'!$B$2:$I$1053,4,FALSE)</f>
        <v>102</v>
      </c>
      <c r="U259" s="140">
        <f>VLOOKUP(T259,Баллы!$A$2:$B$101,2)+V259/2</f>
        <v>6</v>
      </c>
      <c r="V259" s="126">
        <f>VLOOKUP(C259,'4'!$B$2:$I$1053,6,FALSE)</f>
        <v>10</v>
      </c>
      <c r="W259" s="136"/>
      <c r="X259" s="5"/>
      <c r="Y259" s="140"/>
      <c r="Z259" s="126"/>
      <c r="AA259" s="136"/>
      <c r="AB259" s="5"/>
      <c r="AC259" s="140"/>
      <c r="AD259" s="126"/>
      <c r="AE259" s="136"/>
      <c r="AF259" s="5"/>
      <c r="AG259" s="140"/>
      <c r="AH259" s="126"/>
      <c r="AI259" s="155"/>
      <c r="AJ259" s="123"/>
      <c r="AK259" s="139"/>
      <c r="AL259" s="124"/>
      <c r="AM259" s="155"/>
      <c r="AN259" s="123"/>
      <c r="AO259" s="139"/>
      <c r="AP259" s="124"/>
      <c r="AQ259" s="122"/>
      <c r="AR259" s="123"/>
      <c r="AS259" s="139"/>
      <c r="AT259" s="124"/>
      <c r="AU259" s="122"/>
      <c r="AV259" s="123"/>
      <c r="AW259" s="139"/>
      <c r="AX259" s="124"/>
    </row>
    <row r="260" spans="1:50" ht="14.4" customHeight="1">
      <c r="A260" s="73">
        <f>IF(D260=0," ",RANK(D260,$D$3:$D$365,0))</f>
        <v>253</v>
      </c>
      <c r="B260" s="246">
        <v>253</v>
      </c>
      <c r="C260" s="107" t="s">
        <v>2166</v>
      </c>
      <c r="D260" s="114">
        <f>I260+M260+Q260+U260+Y260+AC260+AG260+AK260+AO260+AW260+AS260</f>
        <v>6</v>
      </c>
      <c r="E260" s="115">
        <f>J260+N260+R260+V260+Z260+AD260+AH260+AL260+AP260+AX260+AT260</f>
        <v>10</v>
      </c>
      <c r="F260" s="119">
        <f>COUNTA(H260,L260,P260,T260,X260,AB260,AF260,AJ260,AN260,AV260,AR260)</f>
        <v>1</v>
      </c>
      <c r="G260" s="125"/>
      <c r="H260" s="5"/>
      <c r="I260" s="140"/>
      <c r="J260" s="126"/>
      <c r="K260" s="121"/>
      <c r="L260" s="5"/>
      <c r="M260" s="140"/>
      <c r="N260" s="130"/>
      <c r="O260" s="125"/>
      <c r="P260" s="5"/>
      <c r="Q260" s="140"/>
      <c r="R260" s="126"/>
      <c r="S260" s="125">
        <f>VLOOKUP(C260,'4'!$B$2:$I$1053,3,FALSE)</f>
        <v>4.8587962962962965E-2</v>
      </c>
      <c r="T260" s="5">
        <f>VLOOKUP(C260,'4'!$B$2:$I$1053,4,FALSE)</f>
        <v>105</v>
      </c>
      <c r="U260" s="140">
        <f>VLOOKUP(T260,Баллы!$A$2:$B$101,2)+V260/2</f>
        <v>6</v>
      </c>
      <c r="V260" s="126">
        <f>VLOOKUP(C260,'4'!$B$2:$I$1053,6,FALSE)</f>
        <v>10</v>
      </c>
      <c r="W260" s="136"/>
      <c r="X260" s="5"/>
      <c r="Y260" s="140"/>
      <c r="Z260" s="126"/>
      <c r="AA260" s="136"/>
      <c r="AB260" s="5"/>
      <c r="AC260" s="140"/>
      <c r="AD260" s="126"/>
      <c r="AE260" s="136"/>
      <c r="AF260" s="5"/>
      <c r="AG260" s="140"/>
      <c r="AH260" s="126"/>
      <c r="AI260" s="155"/>
      <c r="AJ260" s="123"/>
      <c r="AK260" s="139"/>
      <c r="AL260" s="124"/>
      <c r="AM260" s="155"/>
      <c r="AN260" s="123"/>
      <c r="AO260" s="139"/>
      <c r="AP260" s="124"/>
      <c r="AQ260" s="122"/>
      <c r="AR260" s="123"/>
      <c r="AS260" s="139"/>
      <c r="AT260" s="124"/>
      <c r="AU260" s="122"/>
      <c r="AV260" s="123"/>
      <c r="AW260" s="139"/>
      <c r="AX260" s="124"/>
    </row>
    <row r="261" spans="1:50" ht="14.4" customHeight="1">
      <c r="A261" s="73">
        <f>IF(D261=0," ",RANK(D261,$D$3:$D$365,0))</f>
        <v>253</v>
      </c>
      <c r="B261" s="246">
        <v>253</v>
      </c>
      <c r="C261" s="107" t="s">
        <v>2491</v>
      </c>
      <c r="D261" s="114">
        <f>I261+M261+Q261+U261+Y261+AC261+AG261+AK261+AO261+AW261+AS261</f>
        <v>6</v>
      </c>
      <c r="E261" s="115">
        <f>J261+N261+R261+V261+Z261+AD261+AH261+AL261+AP261+AX261+AT261</f>
        <v>10</v>
      </c>
      <c r="F261" s="119">
        <f>COUNTA(H261,L261,P261,T261,X261,AB261,AF261,AJ261,AN261,AV261,AR261)</f>
        <v>1</v>
      </c>
      <c r="G261" s="125"/>
      <c r="H261" s="5"/>
      <c r="I261" s="140"/>
      <c r="J261" s="126"/>
      <c r="K261" s="121"/>
      <c r="L261" s="5"/>
      <c r="M261" s="140"/>
      <c r="N261" s="130"/>
      <c r="O261" s="125"/>
      <c r="P261" s="5"/>
      <c r="Q261" s="140"/>
      <c r="R261" s="126"/>
      <c r="S261" s="125">
        <f>VLOOKUP(C261,'4'!$B$2:$I$1053,3,FALSE)</f>
        <v>4.943287037037037E-2</v>
      </c>
      <c r="T261" s="5">
        <f>VLOOKUP(C261,'4'!$B$2:$I$1053,4,FALSE)</f>
        <v>110</v>
      </c>
      <c r="U261" s="140">
        <f>VLOOKUP(T261,Баллы!$A$2:$B$101,2)+V261/2</f>
        <v>6</v>
      </c>
      <c r="V261" s="126">
        <f>VLOOKUP(C261,'4'!$B$2:$I$1053,6,FALSE)</f>
        <v>10</v>
      </c>
      <c r="W261" s="136"/>
      <c r="X261" s="5"/>
      <c r="Y261" s="140"/>
      <c r="Z261" s="126"/>
      <c r="AA261" s="136"/>
      <c r="AB261" s="5"/>
      <c r="AC261" s="140"/>
      <c r="AD261" s="126"/>
      <c r="AE261" s="136"/>
      <c r="AF261" s="5"/>
      <c r="AG261" s="140"/>
      <c r="AH261" s="126"/>
      <c r="AI261" s="155"/>
      <c r="AJ261" s="123"/>
      <c r="AK261" s="139"/>
      <c r="AL261" s="124"/>
      <c r="AM261" s="155"/>
      <c r="AN261" s="123"/>
      <c r="AO261" s="139"/>
      <c r="AP261" s="124"/>
      <c r="AQ261" s="122"/>
      <c r="AR261" s="123"/>
      <c r="AS261" s="139"/>
      <c r="AT261" s="124"/>
      <c r="AU261" s="122"/>
      <c r="AV261" s="123"/>
      <c r="AW261" s="139"/>
      <c r="AX261" s="124"/>
    </row>
    <row r="262" spans="1:50" ht="14.4" customHeight="1">
      <c r="A262" s="73">
        <f>IF(D262=0," ",RANK(D262,$D$3:$D$365,0))</f>
        <v>253</v>
      </c>
      <c r="B262" s="246">
        <v>253</v>
      </c>
      <c r="C262" s="106" t="s">
        <v>2656</v>
      </c>
      <c r="D262" s="114">
        <f>I262+M262+Q262+U262+Y262+AC262+AG262+AK262+AO262+AW262+AS262</f>
        <v>6</v>
      </c>
      <c r="E262" s="115">
        <f>J262+N262+R262+V262+Z262+AD262+AH262+AL262+AP262+AX262+AT262</f>
        <v>10</v>
      </c>
      <c r="F262" s="119">
        <f>COUNTA(H262,L262,P262,T262,X262,AB262,AF262,AJ262,AN262,AV262,AR262)</f>
        <v>1</v>
      </c>
      <c r="G262" s="125"/>
      <c r="H262" s="5"/>
      <c r="I262" s="140"/>
      <c r="J262" s="126"/>
      <c r="K262" s="121"/>
      <c r="L262" s="5"/>
      <c r="M262" s="140"/>
      <c r="N262" s="130"/>
      <c r="O262" s="125"/>
      <c r="P262" s="5"/>
      <c r="Q262" s="140"/>
      <c r="R262" s="126"/>
      <c r="S262" s="125">
        <f>VLOOKUP(C262,'4'!$B$2:$I$1053,3,FALSE)</f>
        <v>4.9606481481481481E-2</v>
      </c>
      <c r="T262" s="5">
        <f>VLOOKUP(C262,'4'!$B$2:$I$1053,4,FALSE)</f>
        <v>114</v>
      </c>
      <c r="U262" s="140">
        <f>VLOOKUP(T262,Баллы!$A$2:$B$101,2)+V262/2</f>
        <v>6</v>
      </c>
      <c r="V262" s="126">
        <f>VLOOKUP(C262,'4'!$B$2:$I$1053,6,FALSE)</f>
        <v>10</v>
      </c>
      <c r="W262" s="136"/>
      <c r="X262" s="5"/>
      <c r="Y262" s="140"/>
      <c r="Z262" s="126"/>
      <c r="AA262" s="136"/>
      <c r="AB262" s="5"/>
      <c r="AC262" s="140"/>
      <c r="AD262" s="126"/>
      <c r="AE262" s="136"/>
      <c r="AF262" s="5"/>
      <c r="AG262" s="140"/>
      <c r="AH262" s="126"/>
      <c r="AI262" s="155"/>
      <c r="AJ262" s="123"/>
      <c r="AK262" s="139"/>
      <c r="AL262" s="124"/>
      <c r="AM262" s="155"/>
      <c r="AN262" s="123"/>
      <c r="AO262" s="139"/>
      <c r="AP262" s="124"/>
      <c r="AQ262" s="122"/>
      <c r="AR262" s="123"/>
      <c r="AS262" s="139"/>
      <c r="AT262" s="124"/>
      <c r="AU262" s="122"/>
      <c r="AV262" s="123"/>
      <c r="AW262" s="139"/>
      <c r="AX262" s="124"/>
    </row>
    <row r="263" spans="1:50" ht="14.4" customHeight="1">
      <c r="A263" s="73">
        <f>IF(D263=0," ",RANK(D263,$D$3:$D$365,0))</f>
        <v>253</v>
      </c>
      <c r="B263" s="246">
        <v>253</v>
      </c>
      <c r="C263" s="107" t="s">
        <v>2100</v>
      </c>
      <c r="D263" s="114">
        <f>I263+M263+Q263+U263+Y263+AC263+AG263+AK263+AO263+AW263+AS263</f>
        <v>6</v>
      </c>
      <c r="E263" s="115">
        <f>J263+N263+R263+V263+Z263+AD263+AH263+AL263+AP263+AX263+AT263</f>
        <v>10</v>
      </c>
      <c r="F263" s="119">
        <f>COUNTA(H263,L263,P263,T263,X263,AB263,AF263,AJ263,AN263,AV263,AR263)</f>
        <v>1</v>
      </c>
      <c r="G263" s="125"/>
      <c r="H263" s="5"/>
      <c r="I263" s="140"/>
      <c r="J263" s="126"/>
      <c r="K263" s="121"/>
      <c r="L263" s="5"/>
      <c r="M263" s="140"/>
      <c r="N263" s="130"/>
      <c r="O263" s="125"/>
      <c r="P263" s="5"/>
      <c r="Q263" s="140"/>
      <c r="R263" s="126"/>
      <c r="S263" s="125">
        <f>VLOOKUP(C263,'4'!$B$2:$I$1053,3,FALSE)</f>
        <v>4.9930555555555554E-2</v>
      </c>
      <c r="T263" s="5">
        <f>VLOOKUP(C263,'4'!$B$2:$I$1053,4,FALSE)</f>
        <v>115</v>
      </c>
      <c r="U263" s="140">
        <f>VLOOKUP(T263,Баллы!$A$2:$B$101,2)+V263/2</f>
        <v>6</v>
      </c>
      <c r="V263" s="126">
        <f>VLOOKUP(C263,'4'!$B$2:$I$1053,6,FALSE)</f>
        <v>10</v>
      </c>
      <c r="W263" s="136"/>
      <c r="X263" s="5"/>
      <c r="Y263" s="140"/>
      <c r="Z263" s="126"/>
      <c r="AA263" s="136"/>
      <c r="AB263" s="5"/>
      <c r="AC263" s="140"/>
      <c r="AD263" s="126"/>
      <c r="AE263" s="136"/>
      <c r="AF263" s="5"/>
      <c r="AG263" s="140"/>
      <c r="AH263" s="126"/>
      <c r="AI263" s="155"/>
      <c r="AJ263" s="123"/>
      <c r="AK263" s="139"/>
      <c r="AL263" s="124"/>
      <c r="AM263" s="155"/>
      <c r="AN263" s="123"/>
      <c r="AO263" s="139"/>
      <c r="AP263" s="124"/>
      <c r="AQ263" s="122"/>
      <c r="AR263" s="123"/>
      <c r="AS263" s="139"/>
      <c r="AT263" s="124"/>
      <c r="AU263" s="122"/>
      <c r="AV263" s="123"/>
      <c r="AW263" s="139"/>
      <c r="AX263" s="124"/>
    </row>
    <row r="264" spans="1:50" ht="14.4" customHeight="1">
      <c r="A264" s="73">
        <f>IF(D264=0," ",RANK(D264,$D$3:$D$365,0))</f>
        <v>253</v>
      </c>
      <c r="B264" s="246">
        <v>253</v>
      </c>
      <c r="C264" s="107" t="s">
        <v>1598</v>
      </c>
      <c r="D264" s="114">
        <f>I264+M264+Q264+U264+Y264+AC264+AG264+AK264+AO264+AW264+AS264</f>
        <v>6</v>
      </c>
      <c r="E264" s="115">
        <f>J264+N264+R264+V264+Z264+AD264+AH264+AL264+AP264+AX264+AT264</f>
        <v>10</v>
      </c>
      <c r="F264" s="119">
        <f>COUNTA(H264,L264,P264,T264,X264,AB264,AF264,AJ264,AN264,AV264,AR264)</f>
        <v>1</v>
      </c>
      <c r="G264" s="125"/>
      <c r="H264" s="5"/>
      <c r="I264" s="140"/>
      <c r="J264" s="126"/>
      <c r="K264" s="121"/>
      <c r="L264" s="5"/>
      <c r="M264" s="140"/>
      <c r="N264" s="130"/>
      <c r="O264" s="125"/>
      <c r="P264" s="5"/>
      <c r="Q264" s="140"/>
      <c r="R264" s="126"/>
      <c r="S264" s="125">
        <f>VLOOKUP(C264,'4'!$B$2:$I$1053,3,FALSE)</f>
        <v>5.0173611111111113E-2</v>
      </c>
      <c r="T264" s="5">
        <f>VLOOKUP(C264,'4'!$B$2:$I$1053,4,FALSE)</f>
        <v>117</v>
      </c>
      <c r="U264" s="140">
        <f>VLOOKUP(T264,Баллы!$A$2:$B$101,2)+V264/2</f>
        <v>6</v>
      </c>
      <c r="V264" s="126">
        <f>VLOOKUP(C264,'4'!$B$2:$I$1053,6,FALSE)</f>
        <v>10</v>
      </c>
      <c r="W264" s="136"/>
      <c r="X264" s="5"/>
      <c r="Y264" s="140"/>
      <c r="Z264" s="126"/>
      <c r="AA264" s="136"/>
      <c r="AB264" s="5"/>
      <c r="AC264" s="140"/>
      <c r="AD264" s="126"/>
      <c r="AE264" s="136"/>
      <c r="AF264" s="5"/>
      <c r="AG264" s="140"/>
      <c r="AH264" s="126"/>
      <c r="AI264" s="155"/>
      <c r="AJ264" s="123"/>
      <c r="AK264" s="139"/>
      <c r="AL264" s="124"/>
      <c r="AM264" s="155"/>
      <c r="AN264" s="123"/>
      <c r="AO264" s="139"/>
      <c r="AP264" s="124"/>
      <c r="AQ264" s="122"/>
      <c r="AR264" s="123"/>
      <c r="AS264" s="139"/>
      <c r="AT264" s="124"/>
      <c r="AU264" s="122"/>
      <c r="AV264" s="123"/>
      <c r="AW264" s="139"/>
      <c r="AX264" s="124"/>
    </row>
    <row r="265" spans="1:50" ht="14.4" customHeight="1">
      <c r="A265" s="73">
        <f>IF(D265=0," ",RANK(D265,$D$3:$D$365,0))</f>
        <v>253</v>
      </c>
      <c r="B265" s="246">
        <v>253</v>
      </c>
      <c r="C265" s="107" t="s">
        <v>1926</v>
      </c>
      <c r="D265" s="114">
        <f>I265+M265+Q265+U265+Y265+AC265+AG265+AK265+AO265+AW265+AS265</f>
        <v>6</v>
      </c>
      <c r="E265" s="115">
        <f>J265+N265+R265+V265+Z265+AD265+AH265+AL265+AP265+AX265+AT265</f>
        <v>10</v>
      </c>
      <c r="F265" s="119">
        <f>COUNTA(H265,L265,P265,T265,X265,AB265,AF265,AJ265,AN265,AV265,AR265)</f>
        <v>1</v>
      </c>
      <c r="G265" s="125"/>
      <c r="H265" s="5"/>
      <c r="I265" s="140"/>
      <c r="J265" s="126"/>
      <c r="K265" s="121"/>
      <c r="L265" s="5"/>
      <c r="M265" s="140"/>
      <c r="N265" s="130"/>
      <c r="O265" s="125"/>
      <c r="P265" s="5"/>
      <c r="Q265" s="140"/>
      <c r="R265" s="126"/>
      <c r="S265" s="125">
        <f>VLOOKUP(C265,'4'!$B$2:$I$1053,3,FALSE)</f>
        <v>5.0254629629629628E-2</v>
      </c>
      <c r="T265" s="5">
        <f>VLOOKUP(C265,'4'!$B$2:$I$1053,4,FALSE)</f>
        <v>118</v>
      </c>
      <c r="U265" s="140">
        <f>VLOOKUP(T265,Баллы!$A$2:$B$101,2)+V265/2</f>
        <v>6</v>
      </c>
      <c r="V265" s="126">
        <f>VLOOKUP(C265,'4'!$B$2:$I$1053,6,FALSE)</f>
        <v>10</v>
      </c>
      <c r="W265" s="136"/>
      <c r="X265" s="5"/>
      <c r="Y265" s="140"/>
      <c r="Z265" s="126"/>
      <c r="AA265" s="136"/>
      <c r="AB265" s="5"/>
      <c r="AC265" s="140"/>
      <c r="AD265" s="126"/>
      <c r="AE265" s="136"/>
      <c r="AF265" s="5"/>
      <c r="AG265" s="140"/>
      <c r="AH265" s="126"/>
      <c r="AI265" s="155"/>
      <c r="AJ265" s="123"/>
      <c r="AK265" s="139"/>
      <c r="AL265" s="124"/>
      <c r="AM265" s="155"/>
      <c r="AN265" s="123"/>
      <c r="AO265" s="139"/>
      <c r="AP265" s="124"/>
      <c r="AQ265" s="122"/>
      <c r="AR265" s="123"/>
      <c r="AS265" s="139"/>
      <c r="AT265" s="124"/>
      <c r="AU265" s="122"/>
      <c r="AV265" s="123"/>
      <c r="AW265" s="139"/>
      <c r="AX265" s="124"/>
    </row>
    <row r="266" spans="1:50" ht="14.4" customHeight="1">
      <c r="A266" s="73">
        <f>IF(D266=0," ",RANK(D266,$D$3:$D$365,0))</f>
        <v>253</v>
      </c>
      <c r="B266" s="246">
        <v>253</v>
      </c>
      <c r="C266" s="107" t="s">
        <v>1607</v>
      </c>
      <c r="D266" s="114">
        <f>I266+M266+Q266+U266+Y266+AC266+AG266+AK266+AO266+AW266+AS266</f>
        <v>6</v>
      </c>
      <c r="E266" s="115">
        <f>J266+N266+R266+V266+Z266+AD266+AH266+AL266+AP266+AX266+AT266</f>
        <v>10</v>
      </c>
      <c r="F266" s="119">
        <f>COUNTA(H266,L266,P266,T266,X266,AB266,AF266,AJ266,AN266,AV266,AR266)</f>
        <v>1</v>
      </c>
      <c r="G266" s="125"/>
      <c r="H266" s="5"/>
      <c r="I266" s="140"/>
      <c r="J266" s="126"/>
      <c r="K266" s="121"/>
      <c r="L266" s="5"/>
      <c r="M266" s="140"/>
      <c r="N266" s="130"/>
      <c r="O266" s="125"/>
      <c r="P266" s="5"/>
      <c r="Q266" s="140"/>
      <c r="R266" s="126"/>
      <c r="S266" s="125">
        <f>VLOOKUP(C266,'4'!$B$2:$I$1053,3,FALSE)</f>
        <v>5.0625000000000003E-2</v>
      </c>
      <c r="T266" s="5">
        <f>VLOOKUP(C266,'4'!$B$2:$I$1053,4,FALSE)</f>
        <v>123</v>
      </c>
      <c r="U266" s="140">
        <f>VLOOKUP(T266,Баллы!$A$2:$B$101,2)+V266/2</f>
        <v>6</v>
      </c>
      <c r="V266" s="126">
        <f>VLOOKUP(C266,'4'!$B$2:$I$1053,6,FALSE)</f>
        <v>10</v>
      </c>
      <c r="W266" s="136"/>
      <c r="X266" s="5"/>
      <c r="Y266" s="140"/>
      <c r="Z266" s="126"/>
      <c r="AA266" s="136"/>
      <c r="AB266" s="5"/>
      <c r="AC266" s="140"/>
      <c r="AD266" s="126"/>
      <c r="AE266" s="136"/>
      <c r="AF266" s="5"/>
      <c r="AG266" s="140"/>
      <c r="AH266" s="126"/>
      <c r="AI266" s="155"/>
      <c r="AJ266" s="123"/>
      <c r="AK266" s="139"/>
      <c r="AL266" s="124"/>
      <c r="AM266" s="155"/>
      <c r="AN266" s="123"/>
      <c r="AO266" s="139"/>
      <c r="AP266" s="124"/>
      <c r="AQ266" s="122"/>
      <c r="AR266" s="123"/>
      <c r="AS266" s="139"/>
      <c r="AT266" s="124"/>
      <c r="AU266" s="122"/>
      <c r="AV266" s="123"/>
      <c r="AW266" s="139"/>
      <c r="AX266" s="124"/>
    </row>
    <row r="267" spans="1:50" ht="14.4" customHeight="1">
      <c r="A267" s="73">
        <f>IF(D267=0," ",RANK(D267,$D$3:$D$365,0))</f>
        <v>253</v>
      </c>
      <c r="B267" s="246">
        <v>253</v>
      </c>
      <c r="C267" s="107" t="s">
        <v>2092</v>
      </c>
      <c r="D267" s="114">
        <f>I267+M267+Q267+U267+Y267+AC267+AG267+AK267+AO267+AW267+AS267</f>
        <v>6</v>
      </c>
      <c r="E267" s="115">
        <f>J267+N267+R267+V267+Z267+AD267+AH267+AL267+AP267+AX267+AT267</f>
        <v>10</v>
      </c>
      <c r="F267" s="119">
        <f>COUNTA(H267,L267,P267,T267,X267,AB267,AF267,AJ267,AN267,AV267,AR267)</f>
        <v>1</v>
      </c>
      <c r="G267" s="125"/>
      <c r="H267" s="5"/>
      <c r="I267" s="140"/>
      <c r="J267" s="126"/>
      <c r="K267" s="121"/>
      <c r="L267" s="5"/>
      <c r="M267" s="140"/>
      <c r="N267" s="130"/>
      <c r="O267" s="125"/>
      <c r="P267" s="5"/>
      <c r="Q267" s="140"/>
      <c r="R267" s="126"/>
      <c r="S267" s="125">
        <f>VLOOKUP(C267,'4'!$B$2:$I$1053,3,FALSE)</f>
        <v>5.1064814814814813E-2</v>
      </c>
      <c r="T267" s="5">
        <f>VLOOKUP(C267,'4'!$B$2:$I$1053,4,FALSE)</f>
        <v>127</v>
      </c>
      <c r="U267" s="140">
        <f>VLOOKUP(T267,Баллы!$A$2:$B$101,2)+V267/2</f>
        <v>6</v>
      </c>
      <c r="V267" s="126">
        <f>VLOOKUP(C267,'4'!$B$2:$I$1053,6,FALSE)</f>
        <v>10</v>
      </c>
      <c r="W267" s="136"/>
      <c r="X267" s="5"/>
      <c r="Y267" s="140"/>
      <c r="Z267" s="126"/>
      <c r="AA267" s="136"/>
      <c r="AB267" s="5"/>
      <c r="AC267" s="140"/>
      <c r="AD267" s="126"/>
      <c r="AE267" s="136"/>
      <c r="AF267" s="5"/>
      <c r="AG267" s="140"/>
      <c r="AH267" s="126"/>
      <c r="AI267" s="155"/>
      <c r="AJ267" s="123"/>
      <c r="AK267" s="139"/>
      <c r="AL267" s="124"/>
      <c r="AM267" s="155"/>
      <c r="AN267" s="123"/>
      <c r="AO267" s="139"/>
      <c r="AP267" s="124"/>
      <c r="AQ267" s="122"/>
      <c r="AR267" s="123"/>
      <c r="AS267" s="139"/>
      <c r="AT267" s="124"/>
      <c r="AU267" s="122"/>
      <c r="AV267" s="123"/>
      <c r="AW267" s="139"/>
      <c r="AX267" s="124"/>
    </row>
    <row r="268" spans="1:50" ht="14.4" customHeight="1">
      <c r="A268" s="73">
        <f>IF(D268=0," ",RANK(D268,$D$3:$D$365,0))</f>
        <v>253</v>
      </c>
      <c r="B268" s="246">
        <v>253</v>
      </c>
      <c r="C268" s="107" t="s">
        <v>1592</v>
      </c>
      <c r="D268" s="114">
        <f>I268+M268+Q268+U268+Y268+AC268+AG268+AK268+AO268+AW268+AS268</f>
        <v>6</v>
      </c>
      <c r="E268" s="115">
        <f>J268+N268+R268+V268+Z268+AD268+AH268+AL268+AP268+AX268+AT268</f>
        <v>10</v>
      </c>
      <c r="F268" s="119">
        <f>COUNTA(H268,L268,P268,T268,X268,AB268,AF268,AJ268,AN268,AV268,AR268)</f>
        <v>1</v>
      </c>
      <c r="G268" s="125"/>
      <c r="H268" s="5"/>
      <c r="I268" s="140"/>
      <c r="J268" s="126"/>
      <c r="K268" s="121"/>
      <c r="L268" s="5"/>
      <c r="M268" s="140"/>
      <c r="N268" s="130"/>
      <c r="O268" s="125"/>
      <c r="P268" s="5"/>
      <c r="Q268" s="140"/>
      <c r="R268" s="126"/>
      <c r="S268" s="125">
        <f>VLOOKUP(C268,'4'!$B$2:$I$1053,3,FALSE)</f>
        <v>5.1157407407407408E-2</v>
      </c>
      <c r="T268" s="5">
        <f>VLOOKUP(C268,'4'!$B$2:$I$1053,4,FALSE)</f>
        <v>130</v>
      </c>
      <c r="U268" s="140">
        <f>VLOOKUP(T268,Баллы!$A$2:$B$101,2)+V268/2</f>
        <v>6</v>
      </c>
      <c r="V268" s="126">
        <f>VLOOKUP(C268,'4'!$B$2:$I$1053,6,FALSE)</f>
        <v>10</v>
      </c>
      <c r="W268" s="136"/>
      <c r="X268" s="5"/>
      <c r="Y268" s="140"/>
      <c r="Z268" s="126"/>
      <c r="AA268" s="136"/>
      <c r="AB268" s="5"/>
      <c r="AC268" s="140"/>
      <c r="AD268" s="126"/>
      <c r="AE268" s="136"/>
      <c r="AF268" s="5"/>
      <c r="AG268" s="140"/>
      <c r="AH268" s="126"/>
      <c r="AI268" s="155"/>
      <c r="AJ268" s="123"/>
      <c r="AK268" s="139"/>
      <c r="AL268" s="124"/>
      <c r="AM268" s="155"/>
      <c r="AN268" s="123"/>
      <c r="AO268" s="139"/>
      <c r="AP268" s="124"/>
      <c r="AQ268" s="122"/>
      <c r="AR268" s="123"/>
      <c r="AS268" s="139"/>
      <c r="AT268" s="124"/>
      <c r="AU268" s="122"/>
      <c r="AV268" s="123"/>
      <c r="AW268" s="139"/>
      <c r="AX268" s="124"/>
    </row>
    <row r="269" spans="1:50" ht="14.4" customHeight="1">
      <c r="A269" s="73">
        <f>IF(D269=0," ",RANK(D269,$D$3:$D$365,0))</f>
        <v>253</v>
      </c>
      <c r="B269" s="246">
        <v>253</v>
      </c>
      <c r="C269" s="107" t="s">
        <v>1744</v>
      </c>
      <c r="D269" s="114">
        <f>I269+M269+Q269+U269+Y269+AC269+AG269+AK269+AO269+AW269+AS269</f>
        <v>6</v>
      </c>
      <c r="E269" s="115">
        <f>J269+N269+R269+V269+Z269+AD269+AH269+AL269+AP269+AX269+AT269</f>
        <v>10</v>
      </c>
      <c r="F269" s="119">
        <f>COUNTA(H269,L269,P269,T269,X269,AB269,AF269,AJ269,AN269,AV269,AR269)</f>
        <v>1</v>
      </c>
      <c r="G269" s="125"/>
      <c r="H269" s="5"/>
      <c r="I269" s="140"/>
      <c r="J269" s="126"/>
      <c r="K269" s="121"/>
      <c r="L269" s="5"/>
      <c r="M269" s="140"/>
      <c r="N269" s="130"/>
      <c r="O269" s="125"/>
      <c r="P269" s="5"/>
      <c r="Q269" s="140"/>
      <c r="R269" s="126"/>
      <c r="S269" s="125">
        <f>VLOOKUP(C269,'4'!$B$2:$I$1053,3,FALSE)</f>
        <v>5.1180555555555556E-2</v>
      </c>
      <c r="T269" s="5">
        <f>VLOOKUP(C269,'4'!$B$2:$I$1053,4,FALSE)</f>
        <v>131</v>
      </c>
      <c r="U269" s="140">
        <f>VLOOKUP(T269,Баллы!$A$2:$B$101,2)+V269/2</f>
        <v>6</v>
      </c>
      <c r="V269" s="126">
        <f>VLOOKUP(C269,'4'!$B$2:$I$1053,6,FALSE)</f>
        <v>10</v>
      </c>
      <c r="W269" s="136"/>
      <c r="X269" s="5"/>
      <c r="Y269" s="140"/>
      <c r="Z269" s="126"/>
      <c r="AA269" s="136"/>
      <c r="AB269" s="5"/>
      <c r="AC269" s="140"/>
      <c r="AD269" s="126"/>
      <c r="AE269" s="136"/>
      <c r="AF269" s="5"/>
      <c r="AG269" s="140"/>
      <c r="AH269" s="126"/>
      <c r="AI269" s="155"/>
      <c r="AJ269" s="123"/>
      <c r="AK269" s="139"/>
      <c r="AL269" s="124"/>
      <c r="AM269" s="155"/>
      <c r="AN269" s="123"/>
      <c r="AO269" s="139"/>
      <c r="AP269" s="124"/>
      <c r="AQ269" s="122"/>
      <c r="AR269" s="123"/>
      <c r="AS269" s="139"/>
      <c r="AT269" s="124"/>
      <c r="AU269" s="122"/>
      <c r="AV269" s="123"/>
      <c r="AW269" s="139"/>
      <c r="AX269" s="124"/>
    </row>
    <row r="270" spans="1:50" ht="14.4" customHeight="1">
      <c r="A270" s="73">
        <f>IF(D270=0," ",RANK(D270,$D$3:$D$365,0))</f>
        <v>253</v>
      </c>
      <c r="B270" s="246">
        <v>253</v>
      </c>
      <c r="C270" s="107" t="s">
        <v>2509</v>
      </c>
      <c r="D270" s="114">
        <f>I270+M270+Q270+U270+Y270+AC270+AG270+AK270+AO270+AW270+AS270</f>
        <v>6</v>
      </c>
      <c r="E270" s="115">
        <f>J270+N270+R270+V270+Z270+AD270+AH270+AL270+AP270+AX270+AT270</f>
        <v>10</v>
      </c>
      <c r="F270" s="119">
        <f>COUNTA(H270,L270,P270,T270,X270,AB270,AF270,AJ270,AN270,AV270,AR270)</f>
        <v>1</v>
      </c>
      <c r="G270" s="125"/>
      <c r="H270" s="5"/>
      <c r="I270" s="140"/>
      <c r="J270" s="126"/>
      <c r="K270" s="121"/>
      <c r="L270" s="5"/>
      <c r="M270" s="140"/>
      <c r="N270" s="130"/>
      <c r="O270" s="125"/>
      <c r="P270" s="5"/>
      <c r="Q270" s="140"/>
      <c r="R270" s="126"/>
      <c r="S270" s="125">
        <f>VLOOKUP(C270,'4'!$B$2:$I$1053,3,FALSE)</f>
        <v>5.1192129629629629E-2</v>
      </c>
      <c r="T270" s="5">
        <f>VLOOKUP(C270,'4'!$B$2:$I$1053,4,FALSE)</f>
        <v>132</v>
      </c>
      <c r="U270" s="140">
        <f>VLOOKUP(T270,Баллы!$A$2:$B$101,2)+V270/2</f>
        <v>6</v>
      </c>
      <c r="V270" s="126">
        <f>VLOOKUP(C270,'4'!$B$2:$I$1053,6,FALSE)</f>
        <v>10</v>
      </c>
      <c r="W270" s="136"/>
      <c r="X270" s="5"/>
      <c r="Y270" s="140"/>
      <c r="Z270" s="126"/>
      <c r="AA270" s="136"/>
      <c r="AB270" s="5"/>
      <c r="AC270" s="140"/>
      <c r="AD270" s="126"/>
      <c r="AE270" s="136"/>
      <c r="AF270" s="5"/>
      <c r="AG270" s="140"/>
      <c r="AH270" s="126"/>
      <c r="AI270" s="155"/>
      <c r="AJ270" s="123"/>
      <c r="AK270" s="139"/>
      <c r="AL270" s="124"/>
      <c r="AM270" s="155"/>
      <c r="AN270" s="123"/>
      <c r="AO270" s="139"/>
      <c r="AP270" s="124"/>
      <c r="AQ270" s="122"/>
      <c r="AR270" s="123"/>
      <c r="AS270" s="139"/>
      <c r="AT270" s="124"/>
      <c r="AU270" s="122"/>
      <c r="AV270" s="123"/>
      <c r="AW270" s="139"/>
      <c r="AX270" s="124"/>
    </row>
    <row r="271" spans="1:50" ht="14.4" customHeight="1">
      <c r="A271" s="73">
        <f>IF(D271=0," ",RANK(D271,$D$3:$D$365,0))</f>
        <v>253</v>
      </c>
      <c r="B271" s="246">
        <v>253</v>
      </c>
      <c r="C271" s="107" t="s">
        <v>1728</v>
      </c>
      <c r="D271" s="114">
        <f>I271+M271+Q271+U271+Y271+AC271+AG271+AK271+AO271+AW271+AS271</f>
        <v>6</v>
      </c>
      <c r="E271" s="115">
        <f>J271+N271+R271+V271+Z271+AD271+AH271+AL271+AP271+AX271+AT271</f>
        <v>10</v>
      </c>
      <c r="F271" s="119">
        <f>COUNTA(H271,L271,P271,T271,X271,AB271,AF271,AJ271,AN271,AV271,AR271)</f>
        <v>1</v>
      </c>
      <c r="G271" s="125"/>
      <c r="H271" s="5"/>
      <c r="I271" s="140"/>
      <c r="J271" s="126"/>
      <c r="K271" s="121"/>
      <c r="L271" s="5"/>
      <c r="M271" s="140"/>
      <c r="N271" s="130"/>
      <c r="O271" s="125"/>
      <c r="P271" s="5"/>
      <c r="Q271" s="140"/>
      <c r="R271" s="126"/>
      <c r="S271" s="125">
        <f>VLOOKUP(C271,'4'!$B$2:$I$1053,3,FALSE)</f>
        <v>5.1238425925925923E-2</v>
      </c>
      <c r="T271" s="5">
        <f>VLOOKUP(C271,'4'!$B$2:$I$1053,4,FALSE)</f>
        <v>133</v>
      </c>
      <c r="U271" s="140">
        <f>VLOOKUP(T271,Баллы!$A$2:$B$101,2)+V271/2</f>
        <v>6</v>
      </c>
      <c r="V271" s="126">
        <f>VLOOKUP(C271,'4'!$B$2:$I$1053,6,FALSE)</f>
        <v>10</v>
      </c>
      <c r="W271" s="136"/>
      <c r="X271" s="5"/>
      <c r="Y271" s="140"/>
      <c r="Z271" s="126"/>
      <c r="AA271" s="136"/>
      <c r="AB271" s="5"/>
      <c r="AC271" s="140"/>
      <c r="AD271" s="126"/>
      <c r="AE271" s="136"/>
      <c r="AF271" s="5"/>
      <c r="AG271" s="140"/>
      <c r="AH271" s="126"/>
      <c r="AI271" s="155"/>
      <c r="AJ271" s="123"/>
      <c r="AK271" s="139"/>
      <c r="AL271" s="124"/>
      <c r="AM271" s="155"/>
      <c r="AN271" s="123"/>
      <c r="AO271" s="139"/>
      <c r="AP271" s="124"/>
      <c r="AQ271" s="122"/>
      <c r="AR271" s="123"/>
      <c r="AS271" s="139"/>
      <c r="AT271" s="124"/>
      <c r="AU271" s="122"/>
      <c r="AV271" s="123"/>
      <c r="AW271" s="139"/>
      <c r="AX271" s="124"/>
    </row>
    <row r="272" spans="1:50" ht="14.4" customHeight="1">
      <c r="A272" s="73">
        <f>IF(D272=0," ",RANK(D272,$D$3:$D$365,0))</f>
        <v>253</v>
      </c>
      <c r="B272" s="246">
        <v>253</v>
      </c>
      <c r="C272" s="107" t="s">
        <v>1606</v>
      </c>
      <c r="D272" s="114">
        <f>I272+M272+Q272+U272+Y272+AC272+AG272+AK272+AO272+AW272+AS272</f>
        <v>6</v>
      </c>
      <c r="E272" s="115">
        <f>J272+N272+R272+V272+Z272+AD272+AH272+AL272+AP272+AX272+AT272</f>
        <v>10</v>
      </c>
      <c r="F272" s="119">
        <f>COUNTA(H272,L272,P272,T272,X272,AB272,AF272,AJ272,AN272,AV272,AR272)</f>
        <v>1</v>
      </c>
      <c r="G272" s="125"/>
      <c r="H272" s="5"/>
      <c r="I272" s="140"/>
      <c r="J272" s="126"/>
      <c r="K272" s="121"/>
      <c r="L272" s="5"/>
      <c r="M272" s="140"/>
      <c r="N272" s="130"/>
      <c r="O272" s="125"/>
      <c r="P272" s="5"/>
      <c r="Q272" s="140"/>
      <c r="R272" s="126"/>
      <c r="S272" s="125">
        <f>VLOOKUP(C272,'4'!$B$2:$I$1053,3,FALSE)</f>
        <v>5.2048611111111108E-2</v>
      </c>
      <c r="T272" s="5">
        <f>VLOOKUP(C272,'4'!$B$2:$I$1053,4,FALSE)</f>
        <v>139</v>
      </c>
      <c r="U272" s="140">
        <f>VLOOKUP(T272,Баллы!$A$2:$B$101,2)+V272/2</f>
        <v>6</v>
      </c>
      <c r="V272" s="126">
        <f>VLOOKUP(C272,'4'!$B$2:$I$1053,6,FALSE)</f>
        <v>10</v>
      </c>
      <c r="W272" s="136"/>
      <c r="X272" s="5"/>
      <c r="Y272" s="140"/>
      <c r="Z272" s="126"/>
      <c r="AA272" s="136"/>
      <c r="AB272" s="5"/>
      <c r="AC272" s="140"/>
      <c r="AD272" s="126"/>
      <c r="AE272" s="136"/>
      <c r="AF272" s="5"/>
      <c r="AG272" s="140"/>
      <c r="AH272" s="126"/>
      <c r="AI272" s="155"/>
      <c r="AJ272" s="123"/>
      <c r="AK272" s="139"/>
      <c r="AL272" s="124"/>
      <c r="AM272" s="155"/>
      <c r="AN272" s="123"/>
      <c r="AO272" s="139"/>
      <c r="AP272" s="124"/>
      <c r="AQ272" s="122"/>
      <c r="AR272" s="123"/>
      <c r="AS272" s="139"/>
      <c r="AT272" s="124"/>
      <c r="AU272" s="122"/>
      <c r="AV272" s="123"/>
      <c r="AW272" s="139"/>
      <c r="AX272" s="124"/>
    </row>
    <row r="273" spans="1:50" ht="14.4" customHeight="1">
      <c r="A273" s="73">
        <f>IF(D273=0," ",RANK(D273,$D$3:$D$365,0))</f>
        <v>253</v>
      </c>
      <c r="B273" s="246">
        <v>253</v>
      </c>
      <c r="C273" s="107" t="s">
        <v>2014</v>
      </c>
      <c r="D273" s="114">
        <f>I273+M273+Q273+U273+Y273+AC273+AG273+AK273+AO273+AW273+AS273</f>
        <v>6</v>
      </c>
      <c r="E273" s="115">
        <f>J273+N273+R273+V273+Z273+AD273+AH273+AL273+AP273+AX273+AT273</f>
        <v>10</v>
      </c>
      <c r="F273" s="119">
        <f>COUNTA(H273,L273,P273,T273,X273,AB273,AF273,AJ273,AN273,AV273,AR273)</f>
        <v>1</v>
      </c>
      <c r="G273" s="125"/>
      <c r="H273" s="5"/>
      <c r="I273" s="140"/>
      <c r="J273" s="126"/>
      <c r="K273" s="121"/>
      <c r="L273" s="5"/>
      <c r="M273" s="140"/>
      <c r="N273" s="130"/>
      <c r="O273" s="125"/>
      <c r="P273" s="5"/>
      <c r="Q273" s="140"/>
      <c r="R273" s="126"/>
      <c r="S273" s="125">
        <f>VLOOKUP(C273,'4'!$B$2:$I$1053,3,FALSE)</f>
        <v>5.4259259259259257E-2</v>
      </c>
      <c r="T273" s="5">
        <f>VLOOKUP(C273,'4'!$B$2:$I$1053,4,FALSE)</f>
        <v>153</v>
      </c>
      <c r="U273" s="140">
        <f>VLOOKUP(T273,Баллы!$A$2:$B$101,2)+V273/2</f>
        <v>6</v>
      </c>
      <c r="V273" s="126">
        <f>VLOOKUP(C273,'4'!$B$2:$I$1053,6,FALSE)</f>
        <v>10</v>
      </c>
      <c r="W273" s="136"/>
      <c r="X273" s="5"/>
      <c r="Y273" s="140"/>
      <c r="Z273" s="126"/>
      <c r="AA273" s="136"/>
      <c r="AB273" s="5"/>
      <c r="AC273" s="140"/>
      <c r="AD273" s="126"/>
      <c r="AE273" s="136"/>
      <c r="AF273" s="5"/>
      <c r="AG273" s="140"/>
      <c r="AH273" s="126"/>
      <c r="AI273" s="155"/>
      <c r="AJ273" s="123"/>
      <c r="AK273" s="139"/>
      <c r="AL273" s="124"/>
      <c r="AM273" s="155"/>
      <c r="AN273" s="123"/>
      <c r="AO273" s="139"/>
      <c r="AP273" s="124"/>
      <c r="AQ273" s="122"/>
      <c r="AR273" s="123"/>
      <c r="AS273" s="139"/>
      <c r="AT273" s="124"/>
      <c r="AU273" s="122"/>
      <c r="AV273" s="123"/>
      <c r="AW273" s="139"/>
      <c r="AX273" s="124"/>
    </row>
    <row r="274" spans="1:50" ht="14.4" customHeight="1">
      <c r="A274" s="73">
        <f>IF(D274=0," ",RANK(D274,$D$3:$D$365,0))</f>
        <v>253</v>
      </c>
      <c r="B274" s="246">
        <v>253</v>
      </c>
      <c r="C274" s="107" t="s">
        <v>1595</v>
      </c>
      <c r="D274" s="114">
        <f>I274+M274+Q274+U274+Y274+AC274+AG274+AK274+AO274+AW274+AS274</f>
        <v>6</v>
      </c>
      <c r="E274" s="115">
        <f>J274+N274+R274+V274+Z274+AD274+AH274+AL274+AP274+AX274+AT274</f>
        <v>10</v>
      </c>
      <c r="F274" s="119">
        <f>COUNTA(H274,L274,P274,T274,X274,AB274,AF274,AJ274,AN274,AV274,AR274)</f>
        <v>1</v>
      </c>
      <c r="G274" s="125"/>
      <c r="H274" s="5"/>
      <c r="I274" s="140"/>
      <c r="J274" s="126"/>
      <c r="K274" s="121"/>
      <c r="L274" s="5"/>
      <c r="M274" s="140"/>
      <c r="N274" s="130"/>
      <c r="O274" s="125"/>
      <c r="P274" s="5"/>
      <c r="Q274" s="140"/>
      <c r="R274" s="126"/>
      <c r="S274" s="125">
        <f>VLOOKUP(C274,'4'!$B$2:$I$1053,3,FALSE)</f>
        <v>5.4270833333333331E-2</v>
      </c>
      <c r="T274" s="5">
        <f>VLOOKUP(C274,'4'!$B$2:$I$1053,4,FALSE)</f>
        <v>154</v>
      </c>
      <c r="U274" s="140">
        <f>VLOOKUP(T274,Баллы!$A$2:$B$101,2)+V274/2</f>
        <v>6</v>
      </c>
      <c r="V274" s="126">
        <f>VLOOKUP(C274,'4'!$B$2:$I$1053,6,FALSE)</f>
        <v>10</v>
      </c>
      <c r="W274" s="136"/>
      <c r="X274" s="5"/>
      <c r="Y274" s="140"/>
      <c r="Z274" s="126"/>
      <c r="AA274" s="136"/>
      <c r="AB274" s="5"/>
      <c r="AC274" s="140"/>
      <c r="AD274" s="126"/>
      <c r="AE274" s="136"/>
      <c r="AF274" s="5"/>
      <c r="AG274" s="140"/>
      <c r="AH274" s="126"/>
      <c r="AI274" s="155"/>
      <c r="AJ274" s="123"/>
      <c r="AK274" s="139"/>
      <c r="AL274" s="124"/>
      <c r="AM274" s="155"/>
      <c r="AN274" s="123"/>
      <c r="AO274" s="139"/>
      <c r="AP274" s="124"/>
      <c r="AQ274" s="122"/>
      <c r="AR274" s="123"/>
      <c r="AS274" s="139"/>
      <c r="AT274" s="124"/>
      <c r="AU274" s="122"/>
      <c r="AV274" s="123"/>
      <c r="AW274" s="139"/>
      <c r="AX274" s="124"/>
    </row>
    <row r="275" spans="1:50">
      <c r="A275" s="73">
        <f>IF(D275=0," ",RANK(D275,$D$3:$D$365,0))</f>
        <v>253</v>
      </c>
      <c r="B275" s="246">
        <v>253</v>
      </c>
      <c r="C275" s="107" t="s">
        <v>1589</v>
      </c>
      <c r="D275" s="114">
        <f>I275+M275+Q275+U275+Y275+AC275+AG275+AK275+AO275+AW275+AS275</f>
        <v>6</v>
      </c>
      <c r="E275" s="115">
        <f>J275+N275+R275+V275+Z275+AD275+AH275+AL275+AP275+AX275+AT275</f>
        <v>10</v>
      </c>
      <c r="F275" s="119">
        <f>COUNTA(H275,L275,P275,T275,X275,AB275,AF275,AJ275,AN275,AV275,AR275)</f>
        <v>1</v>
      </c>
      <c r="G275" s="125"/>
      <c r="H275" s="5"/>
      <c r="I275" s="140"/>
      <c r="J275" s="126"/>
      <c r="K275" s="121"/>
      <c r="L275" s="5"/>
      <c r="M275" s="140"/>
      <c r="N275" s="130"/>
      <c r="O275" s="125"/>
      <c r="P275" s="5"/>
      <c r="Q275" s="140"/>
      <c r="R275" s="126"/>
      <c r="S275" s="125">
        <f>VLOOKUP(C275,'4'!$B$2:$I$1053,3,FALSE)</f>
        <v>5.4375E-2</v>
      </c>
      <c r="T275" s="5">
        <f>VLOOKUP(C275,'4'!$B$2:$I$1053,4,FALSE)</f>
        <v>155</v>
      </c>
      <c r="U275" s="140">
        <f>VLOOKUP(T275,Баллы!$A$2:$B$101,2)+V275/2</f>
        <v>6</v>
      </c>
      <c r="V275" s="126">
        <f>VLOOKUP(C275,'4'!$B$2:$I$1053,6,FALSE)</f>
        <v>10</v>
      </c>
      <c r="W275" s="136"/>
      <c r="X275" s="5"/>
      <c r="Y275" s="140"/>
      <c r="Z275" s="126"/>
      <c r="AA275" s="136"/>
      <c r="AB275" s="5"/>
      <c r="AC275" s="140"/>
      <c r="AD275" s="126"/>
      <c r="AE275" s="136"/>
      <c r="AF275" s="5"/>
      <c r="AG275" s="140"/>
      <c r="AH275" s="126"/>
      <c r="AI275" s="155"/>
      <c r="AJ275" s="123"/>
      <c r="AK275" s="139"/>
      <c r="AL275" s="124"/>
      <c r="AM275" s="155"/>
      <c r="AN275" s="123"/>
      <c r="AO275" s="139"/>
      <c r="AP275" s="124"/>
      <c r="AQ275" s="122"/>
      <c r="AR275" s="123"/>
      <c r="AS275" s="139"/>
      <c r="AT275" s="124"/>
      <c r="AU275" s="122"/>
      <c r="AV275" s="123"/>
      <c r="AW275" s="139"/>
      <c r="AX275" s="124"/>
    </row>
    <row r="276" spans="1:50">
      <c r="A276" s="73">
        <f>IF(D276=0," ",RANK(D276,$D$3:$D$365,0))</f>
        <v>253</v>
      </c>
      <c r="B276" s="246">
        <v>253</v>
      </c>
      <c r="C276" s="107" t="s">
        <v>1724</v>
      </c>
      <c r="D276" s="114">
        <f>I276+M276+Q276+U276+Y276+AC276+AG276+AK276+AO276+AW276+AS276</f>
        <v>6</v>
      </c>
      <c r="E276" s="115">
        <f>J276+N276+R276+V276+Z276+AD276+AH276+AL276+AP276+AX276+AT276</f>
        <v>10</v>
      </c>
      <c r="F276" s="119">
        <f>COUNTA(H276,L276,P276,T276,X276,AB276,AF276,AJ276,AN276,AV276,AR276)</f>
        <v>1</v>
      </c>
      <c r="G276" s="125"/>
      <c r="H276" s="5"/>
      <c r="I276" s="140"/>
      <c r="J276" s="126"/>
      <c r="K276" s="121"/>
      <c r="L276" s="5"/>
      <c r="M276" s="140"/>
      <c r="N276" s="130"/>
      <c r="O276" s="125"/>
      <c r="P276" s="5"/>
      <c r="Q276" s="140"/>
      <c r="R276" s="126"/>
      <c r="S276" s="125">
        <f>VLOOKUP(C276,'4'!$B$2:$I$1053,3,FALSE)</f>
        <v>5.4768518518518522E-2</v>
      </c>
      <c r="T276" s="5">
        <f>VLOOKUP(C276,'4'!$B$2:$I$1053,4,FALSE)</f>
        <v>156</v>
      </c>
      <c r="U276" s="140">
        <f>VLOOKUP(T276,Баллы!$A$2:$B$101,2)+V276/2</f>
        <v>6</v>
      </c>
      <c r="V276" s="126">
        <f>VLOOKUP(C276,'4'!$B$2:$I$1053,6,FALSE)</f>
        <v>10</v>
      </c>
      <c r="W276" s="136"/>
      <c r="X276" s="5"/>
      <c r="Y276" s="140"/>
      <c r="Z276" s="126"/>
      <c r="AA276" s="136"/>
      <c r="AB276" s="5"/>
      <c r="AC276" s="140"/>
      <c r="AD276" s="126"/>
      <c r="AE276" s="136"/>
      <c r="AF276" s="5"/>
      <c r="AG276" s="140"/>
      <c r="AH276" s="126"/>
      <c r="AI276" s="155"/>
      <c r="AJ276" s="123"/>
      <c r="AK276" s="139"/>
      <c r="AL276" s="124"/>
      <c r="AM276" s="155"/>
      <c r="AN276" s="123"/>
      <c r="AO276" s="139"/>
      <c r="AP276" s="124"/>
      <c r="AQ276" s="122"/>
      <c r="AR276" s="123"/>
      <c r="AS276" s="139"/>
      <c r="AT276" s="124"/>
      <c r="AU276" s="122"/>
      <c r="AV276" s="123"/>
      <c r="AW276" s="139"/>
      <c r="AX276" s="124"/>
    </row>
    <row r="277" spans="1:50">
      <c r="A277" s="73">
        <f>IF(D277=0," ",RANK(D277,$D$3:$D$365,0))</f>
        <v>253</v>
      </c>
      <c r="B277" s="246">
        <v>253</v>
      </c>
      <c r="C277" s="107" t="s">
        <v>1665</v>
      </c>
      <c r="D277" s="114">
        <f>I277+M277+Q277+U277+Y277+AC277+AG277+AK277+AO277+AW277+AS277</f>
        <v>6</v>
      </c>
      <c r="E277" s="115">
        <f>J277+N277+R277+V277+Z277+AD277+AH277+AL277+AP277+AX277+AT277</f>
        <v>10</v>
      </c>
      <c r="F277" s="119">
        <f>COUNTA(H277,L277,P277,T277,X277,AB277,AF277,AJ277,AN277,AV277,AR277)</f>
        <v>1</v>
      </c>
      <c r="G277" s="125"/>
      <c r="H277" s="5"/>
      <c r="I277" s="140"/>
      <c r="J277" s="126"/>
      <c r="K277" s="121"/>
      <c r="L277" s="5"/>
      <c r="M277" s="140"/>
      <c r="N277" s="130"/>
      <c r="O277" s="125"/>
      <c r="P277" s="5"/>
      <c r="Q277" s="140"/>
      <c r="R277" s="126"/>
      <c r="S277" s="125">
        <f>VLOOKUP(C277,'4'!$B$2:$I$1053,3,FALSE)</f>
        <v>6.0324074074074072E-2</v>
      </c>
      <c r="T277" s="5">
        <f>VLOOKUP(C277,'4'!$B$2:$I$1053,4,FALSE)</f>
        <v>161</v>
      </c>
      <c r="U277" s="140">
        <f>VLOOKUP(T277,Баллы!$A$2:$B$101,2)+V277/2</f>
        <v>6</v>
      </c>
      <c r="V277" s="126">
        <f>VLOOKUP(C277,'4'!$B$2:$I$1053,6,FALSE)</f>
        <v>10</v>
      </c>
      <c r="W277" s="136"/>
      <c r="X277" s="5"/>
      <c r="Y277" s="140"/>
      <c r="Z277" s="126"/>
      <c r="AA277" s="136"/>
      <c r="AB277" s="5"/>
      <c r="AC277" s="140"/>
      <c r="AD277" s="126"/>
      <c r="AE277" s="136"/>
      <c r="AF277" s="5"/>
      <c r="AG277" s="140"/>
      <c r="AH277" s="126"/>
      <c r="AI277" s="155"/>
      <c r="AJ277" s="123"/>
      <c r="AK277" s="139"/>
      <c r="AL277" s="124"/>
      <c r="AM277" s="155"/>
      <c r="AN277" s="123"/>
      <c r="AO277" s="139"/>
      <c r="AP277" s="124"/>
      <c r="AQ277" s="122"/>
      <c r="AR277" s="123"/>
      <c r="AS277" s="139"/>
      <c r="AT277" s="124"/>
      <c r="AU277" s="122"/>
      <c r="AV277" s="123"/>
      <c r="AW277" s="139"/>
      <c r="AX277" s="124"/>
    </row>
    <row r="278" spans="1:50">
      <c r="A278" s="73">
        <f>IF(D278=0," ",RANK(D278,$D$3:$D$365,0))</f>
        <v>253</v>
      </c>
      <c r="B278" s="246">
        <v>253</v>
      </c>
      <c r="C278" s="107" t="s">
        <v>1950</v>
      </c>
      <c r="D278" s="114">
        <f>I278+M278+Q278+U278+Y278+AC278+AG278+AK278+AO278+AW278+AS278</f>
        <v>6</v>
      </c>
      <c r="E278" s="115">
        <f>J278+N278+R278+V278+Z278+AD278+AH278+AL278+AP278+AX278+AT278</f>
        <v>10</v>
      </c>
      <c r="F278" s="119">
        <f>COUNTA(H278,L278,P278,T278,X278,AB278,AF278,AJ278,AN278,AV278,AR278)</f>
        <v>1</v>
      </c>
      <c r="G278" s="125"/>
      <c r="H278" s="5"/>
      <c r="I278" s="140"/>
      <c r="J278" s="126"/>
      <c r="K278" s="121"/>
      <c r="L278" s="5"/>
      <c r="M278" s="140"/>
      <c r="N278" s="130"/>
      <c r="O278" s="125"/>
      <c r="P278" s="5"/>
      <c r="Q278" s="140"/>
      <c r="R278" s="126"/>
      <c r="S278" s="125">
        <f>VLOOKUP(C278,'4'!$B$2:$I$1053,3,FALSE)</f>
        <v>6.0775462962962962E-2</v>
      </c>
      <c r="T278" s="5">
        <f>VLOOKUP(C278,'4'!$B$2:$I$1053,4,FALSE)</f>
        <v>164</v>
      </c>
      <c r="U278" s="140">
        <f>VLOOKUP(T278,Баллы!$A$2:$B$101,2)+V278/2</f>
        <v>6</v>
      </c>
      <c r="V278" s="126">
        <f>VLOOKUP(C278,'4'!$B$2:$I$1053,6,FALSE)</f>
        <v>10</v>
      </c>
      <c r="W278" s="136"/>
      <c r="X278" s="5"/>
      <c r="Y278" s="140"/>
      <c r="Z278" s="126"/>
      <c r="AA278" s="136"/>
      <c r="AB278" s="5"/>
      <c r="AC278" s="140"/>
      <c r="AD278" s="126"/>
      <c r="AE278" s="136"/>
      <c r="AF278" s="5"/>
      <c r="AG278" s="140"/>
      <c r="AH278" s="126"/>
      <c r="AI278" s="155"/>
      <c r="AJ278" s="123"/>
      <c r="AK278" s="139"/>
      <c r="AL278" s="124"/>
      <c r="AM278" s="155"/>
      <c r="AN278" s="123"/>
      <c r="AO278" s="139"/>
      <c r="AP278" s="124"/>
      <c r="AQ278" s="122"/>
      <c r="AR278" s="123"/>
      <c r="AS278" s="139"/>
      <c r="AT278" s="124"/>
      <c r="AU278" s="122"/>
      <c r="AV278" s="123"/>
      <c r="AW278" s="139"/>
      <c r="AX278" s="124"/>
    </row>
    <row r="279" spans="1:50">
      <c r="A279" s="73">
        <f>IF(D279=0," ",RANK(D279,$D$3:$D$365,0))</f>
        <v>253</v>
      </c>
      <c r="B279" s="246">
        <v>253</v>
      </c>
      <c r="C279" s="107" t="s">
        <v>2095</v>
      </c>
      <c r="D279" s="114">
        <f>I279+M279+Q279+U279+Y279+AC279+AG279+AK279+AO279+AW279+AS279</f>
        <v>6</v>
      </c>
      <c r="E279" s="115">
        <f>J279+N279+R279+V279+Z279+AD279+AH279+AL279+AP279+AX279+AT279</f>
        <v>10</v>
      </c>
      <c r="F279" s="119">
        <f>COUNTA(H279,L279,P279,T279,X279,AB279,AF279,AJ279,AN279,AV279,AR279)</f>
        <v>1</v>
      </c>
      <c r="G279" s="125"/>
      <c r="H279" s="5"/>
      <c r="I279" s="140"/>
      <c r="J279" s="126"/>
      <c r="K279" s="121"/>
      <c r="L279" s="5"/>
      <c r="M279" s="140"/>
      <c r="N279" s="130"/>
      <c r="O279" s="125"/>
      <c r="P279" s="5"/>
      <c r="Q279" s="140"/>
      <c r="R279" s="126"/>
      <c r="S279" s="125">
        <f>VLOOKUP(C279,'4'!$B$2:$I$1053,3,FALSE)</f>
        <v>6.2280092592592595E-2</v>
      </c>
      <c r="T279" s="5">
        <f>VLOOKUP(C279,'4'!$B$2:$I$1053,4,FALSE)</f>
        <v>167</v>
      </c>
      <c r="U279" s="140">
        <f>VLOOKUP(T279,Баллы!$A$2:$B$101,2)+V279/2</f>
        <v>6</v>
      </c>
      <c r="V279" s="126">
        <f>VLOOKUP(C279,'4'!$B$2:$I$1053,6,FALSE)</f>
        <v>10</v>
      </c>
      <c r="W279" s="136"/>
      <c r="X279" s="5"/>
      <c r="Y279" s="140"/>
      <c r="Z279" s="126"/>
      <c r="AA279" s="136"/>
      <c r="AB279" s="5"/>
      <c r="AC279" s="140"/>
      <c r="AD279" s="126"/>
      <c r="AE279" s="136"/>
      <c r="AF279" s="5"/>
      <c r="AG279" s="140"/>
      <c r="AH279" s="126"/>
      <c r="AI279" s="155"/>
      <c r="AJ279" s="123"/>
      <c r="AK279" s="139"/>
      <c r="AL279" s="124"/>
      <c r="AM279" s="155"/>
      <c r="AN279" s="123"/>
      <c r="AO279" s="139"/>
      <c r="AP279" s="124"/>
      <c r="AQ279" s="122"/>
      <c r="AR279" s="123"/>
      <c r="AS279" s="139"/>
      <c r="AT279" s="124"/>
      <c r="AU279" s="122"/>
      <c r="AV279" s="123"/>
      <c r="AW279" s="139"/>
      <c r="AX279" s="124"/>
    </row>
    <row r="280" spans="1:50">
      <c r="A280" s="73">
        <f>IF(D280=0," ",RANK(D280,$D$3:$D$365,0))</f>
        <v>253</v>
      </c>
      <c r="B280" s="246">
        <v>253</v>
      </c>
      <c r="C280" s="283" t="s">
        <v>4677</v>
      </c>
      <c r="D280" s="114">
        <f>I280+M280+Q280+U280+Y280+AC280+AG280+AK280+AO280+AW280+AS280</f>
        <v>6</v>
      </c>
      <c r="E280" s="115">
        <f>J280+N280+R280+V280+Z280+AD280+AH280+AL280+AP280+AX280+AT280</f>
        <v>10</v>
      </c>
      <c r="F280" s="119">
        <f>COUNTA(H280,L280,P280,T280,X280,AB280,AF280,AJ280,AN280,AV280,AR280)</f>
        <v>1</v>
      </c>
      <c r="G280" s="132"/>
      <c r="H280" s="5"/>
      <c r="I280" s="140"/>
      <c r="J280" s="126"/>
      <c r="K280" s="121"/>
      <c r="L280" s="5"/>
      <c r="M280" s="140"/>
      <c r="N280" s="130"/>
      <c r="O280" s="125"/>
      <c r="P280" s="5"/>
      <c r="Q280" s="140"/>
      <c r="R280" s="126"/>
      <c r="S280" s="125"/>
      <c r="T280" s="5"/>
      <c r="U280" s="140"/>
      <c r="V280" s="126"/>
      <c r="W280" s="136"/>
      <c r="X280" s="5"/>
      <c r="Y280" s="140"/>
      <c r="Z280" s="126"/>
      <c r="AA280" s="136"/>
      <c r="AB280" s="5"/>
      <c r="AC280" s="140"/>
      <c r="AD280" s="126"/>
      <c r="AE280" s="136"/>
      <c r="AF280" s="5"/>
      <c r="AG280" s="140"/>
      <c r="AH280" s="126"/>
      <c r="AI280" s="155"/>
      <c r="AJ280" s="123"/>
      <c r="AK280" s="139"/>
      <c r="AL280" s="124"/>
      <c r="AM280" s="155">
        <f>VLOOKUP(C280,'9'!$B$2:$H$1187,3,FALSE)</f>
        <v>4.6226851851851852E-2</v>
      </c>
      <c r="AN280" s="123">
        <f>VLOOKUP(C280,'9'!$B$2:$H$1187,4,FALSE)</f>
        <v>94</v>
      </c>
      <c r="AO280" s="139">
        <f>VLOOKUP(AN280,Баллы!$A$2:$B$101,2)+AP280/2</f>
        <v>6</v>
      </c>
      <c r="AP280" s="124">
        <f>VLOOKUP(C280,'9'!$B$2:$H$1187,6,FALSE)</f>
        <v>10</v>
      </c>
      <c r="AQ280" s="122"/>
      <c r="AR280" s="123"/>
      <c r="AS280" s="139"/>
      <c r="AT280" s="124"/>
      <c r="AU280" s="122"/>
      <c r="AV280" s="123"/>
      <c r="AW280" s="139"/>
      <c r="AX280" s="124"/>
    </row>
    <row r="281" spans="1:50">
      <c r="A281" s="73">
        <f>IF(D281=0," ",RANK(D281,$D$3:$D$365,0))</f>
        <v>253</v>
      </c>
      <c r="B281" s="246">
        <v>253</v>
      </c>
      <c r="C281" s="283" t="s">
        <v>4678</v>
      </c>
      <c r="D281" s="114">
        <f>I281+M281+Q281+U281+Y281+AC281+AG281+AK281+AO281+AW281+AS281</f>
        <v>6</v>
      </c>
      <c r="E281" s="115">
        <f>J281+N281+R281+V281+Z281+AD281+AH281+AL281+AP281+AX281+AT281</f>
        <v>10</v>
      </c>
      <c r="F281" s="119">
        <f>COUNTA(H281,L281,P281,T281,X281,AB281,AF281,AJ281,AN281,AV281,AR281)</f>
        <v>1</v>
      </c>
      <c r="G281" s="132"/>
      <c r="H281" s="5"/>
      <c r="I281" s="140"/>
      <c r="J281" s="126"/>
      <c r="K281" s="121"/>
      <c r="L281" s="5"/>
      <c r="M281" s="140"/>
      <c r="N281" s="130"/>
      <c r="O281" s="125"/>
      <c r="P281" s="5"/>
      <c r="Q281" s="140"/>
      <c r="R281" s="126"/>
      <c r="S281" s="125"/>
      <c r="T281" s="5"/>
      <c r="U281" s="140"/>
      <c r="V281" s="126"/>
      <c r="W281" s="136"/>
      <c r="X281" s="5"/>
      <c r="Y281" s="140"/>
      <c r="Z281" s="126"/>
      <c r="AA281" s="136"/>
      <c r="AB281" s="5"/>
      <c r="AC281" s="140"/>
      <c r="AD281" s="126"/>
      <c r="AE281" s="136"/>
      <c r="AF281" s="5"/>
      <c r="AG281" s="140"/>
      <c r="AH281" s="126"/>
      <c r="AI281" s="155"/>
      <c r="AJ281" s="123"/>
      <c r="AK281" s="139"/>
      <c r="AL281" s="124"/>
      <c r="AM281" s="155">
        <f>VLOOKUP(C281,'9'!$B$2:$H$1187,3,FALSE)</f>
        <v>4.6608796296296294E-2</v>
      </c>
      <c r="AN281" s="123">
        <f>VLOOKUP(C281,'9'!$B$2:$H$1187,4,FALSE)</f>
        <v>95</v>
      </c>
      <c r="AO281" s="139">
        <f>VLOOKUP(AN281,Баллы!$A$2:$B$101,2)+AP281/2</f>
        <v>6</v>
      </c>
      <c r="AP281" s="124">
        <f>VLOOKUP(C281,'9'!$B$2:$H$1187,6,FALSE)</f>
        <v>10</v>
      </c>
      <c r="AQ281" s="122"/>
      <c r="AR281" s="123"/>
      <c r="AS281" s="139"/>
      <c r="AT281" s="124"/>
      <c r="AU281" s="122"/>
      <c r="AV281" s="123"/>
      <c r="AW281" s="139"/>
      <c r="AX281" s="124"/>
    </row>
    <row r="282" spans="1:50">
      <c r="A282" s="73">
        <f>IF(D282=0," ",RANK(D282,$D$3:$D$365,0))</f>
        <v>253</v>
      </c>
      <c r="B282" s="246">
        <v>253</v>
      </c>
      <c r="C282" s="283" t="s">
        <v>4679</v>
      </c>
      <c r="D282" s="114">
        <f>I282+M282+Q282+U282+Y282+AC282+AG282+AK282+AO282+AW282+AS282</f>
        <v>6</v>
      </c>
      <c r="E282" s="115">
        <f>J282+N282+R282+V282+Z282+AD282+AH282+AL282+AP282+AX282+AT282</f>
        <v>10</v>
      </c>
      <c r="F282" s="119">
        <f>COUNTA(H282,L282,P282,T282,X282,AB282,AF282,AJ282,AN282,AV282,AR282)</f>
        <v>1</v>
      </c>
      <c r="G282" s="132"/>
      <c r="H282" s="5"/>
      <c r="I282" s="140"/>
      <c r="J282" s="126"/>
      <c r="K282" s="121"/>
      <c r="L282" s="5"/>
      <c r="M282" s="140"/>
      <c r="N282" s="130"/>
      <c r="O282" s="125"/>
      <c r="P282" s="5"/>
      <c r="Q282" s="140"/>
      <c r="R282" s="126"/>
      <c r="S282" s="125"/>
      <c r="T282" s="5"/>
      <c r="U282" s="140"/>
      <c r="V282" s="126"/>
      <c r="W282" s="136"/>
      <c r="X282" s="5"/>
      <c r="Y282" s="140"/>
      <c r="Z282" s="126"/>
      <c r="AA282" s="136"/>
      <c r="AB282" s="5"/>
      <c r="AC282" s="140"/>
      <c r="AD282" s="126"/>
      <c r="AE282" s="136"/>
      <c r="AF282" s="5"/>
      <c r="AG282" s="140"/>
      <c r="AH282" s="126"/>
      <c r="AI282" s="155"/>
      <c r="AJ282" s="123"/>
      <c r="AK282" s="139"/>
      <c r="AL282" s="124"/>
      <c r="AM282" s="155">
        <f>VLOOKUP(C282,'9'!$B$2:$H$1187,3,FALSE)</f>
        <v>4.6574074074074073E-2</v>
      </c>
      <c r="AN282" s="123">
        <f>VLOOKUP(C282,'9'!$B$2:$H$1187,4,FALSE)</f>
        <v>96</v>
      </c>
      <c r="AO282" s="139">
        <f>VLOOKUP(AN282,Баллы!$A$2:$B$101,2)+AP282/2</f>
        <v>6</v>
      </c>
      <c r="AP282" s="124">
        <f>VLOOKUP(C282,'9'!$B$2:$H$1187,6,FALSE)</f>
        <v>10</v>
      </c>
      <c r="AQ282" s="122"/>
      <c r="AR282" s="123"/>
      <c r="AS282" s="139"/>
      <c r="AT282" s="124"/>
      <c r="AU282" s="122"/>
      <c r="AV282" s="123"/>
      <c r="AW282" s="139"/>
      <c r="AX282" s="124"/>
    </row>
    <row r="283" spans="1:50">
      <c r="A283" s="73">
        <f>IF(D283=0," ",RANK(D283,$D$3:$D$365,0))</f>
        <v>253</v>
      </c>
      <c r="B283" s="246">
        <v>253</v>
      </c>
      <c r="C283" s="283" t="s">
        <v>5730</v>
      </c>
      <c r="D283" s="114">
        <f>I283+M283+Q283+U283+Y283+AC283+AG283+AK283+AO283+AW283+AS283</f>
        <v>6</v>
      </c>
      <c r="E283" s="115">
        <f>J283+N283+R283+V283+Z283+AD283+AH283+AL283+AP283+AX283+AT283</f>
        <v>10</v>
      </c>
      <c r="F283" s="119">
        <f>COUNTA(H283,L283,P283,T283,X283,AB283,AF283,AJ283,AN283,AV283,AR283)</f>
        <v>1</v>
      </c>
      <c r="G283" s="132"/>
      <c r="H283" s="5"/>
      <c r="I283" s="140"/>
      <c r="J283" s="126"/>
      <c r="K283" s="121"/>
      <c r="L283" s="5"/>
      <c r="M283" s="140"/>
      <c r="N283" s="130"/>
      <c r="O283" s="125"/>
      <c r="P283" s="5"/>
      <c r="Q283" s="140"/>
      <c r="R283" s="126"/>
      <c r="S283" s="125"/>
      <c r="T283" s="5"/>
      <c r="U283" s="140"/>
      <c r="V283" s="126"/>
      <c r="W283" s="136"/>
      <c r="X283" s="5"/>
      <c r="Y283" s="140"/>
      <c r="Z283" s="126"/>
      <c r="AA283" s="136"/>
      <c r="AB283" s="5"/>
      <c r="AC283" s="140"/>
      <c r="AD283" s="126"/>
      <c r="AE283" s="136"/>
      <c r="AF283" s="5"/>
      <c r="AG283" s="140"/>
      <c r="AH283" s="126"/>
      <c r="AI283" s="155"/>
      <c r="AJ283" s="123"/>
      <c r="AK283" s="139"/>
      <c r="AL283" s="124"/>
      <c r="AM283" s="155">
        <f>VLOOKUP(C283,'9'!$B$2:$H$1187,3,FALSE)</f>
        <v>4.6817129629629632E-2</v>
      </c>
      <c r="AN283" s="123">
        <f>VLOOKUP(C283,'9'!$B$2:$H$1187,4,FALSE)</f>
        <v>101</v>
      </c>
      <c r="AO283" s="139">
        <f>VLOOKUP(AN283,Баллы!$A$2:$B$101,2)+AP283/2</f>
        <v>6</v>
      </c>
      <c r="AP283" s="124">
        <f>VLOOKUP(C283,'9'!$B$2:$H$1187,6,FALSE)</f>
        <v>10</v>
      </c>
      <c r="AQ283" s="122"/>
      <c r="AR283" s="123"/>
      <c r="AS283" s="139"/>
      <c r="AT283" s="124"/>
      <c r="AU283" s="122"/>
      <c r="AV283" s="123"/>
      <c r="AW283" s="139"/>
      <c r="AX283" s="124"/>
    </row>
    <row r="284" spans="1:50">
      <c r="A284" s="73">
        <f>IF(D284=0," ",RANK(D284,$D$3:$D$365,0))</f>
        <v>253</v>
      </c>
      <c r="B284" s="246">
        <v>253</v>
      </c>
      <c r="C284" s="283" t="s">
        <v>4692</v>
      </c>
      <c r="D284" s="114">
        <f>I284+M284+Q284+U284+Y284+AC284+AG284+AK284+AO284+AW284+AS284</f>
        <v>6</v>
      </c>
      <c r="E284" s="115">
        <f>J284+N284+R284+V284+Z284+AD284+AH284+AL284+AP284+AX284+AT284</f>
        <v>10</v>
      </c>
      <c r="F284" s="119">
        <f>COUNTA(H284,L284,P284,T284,X284,AB284,AF284,AJ284,AN284,AV284,AR284)</f>
        <v>1</v>
      </c>
      <c r="G284" s="132"/>
      <c r="H284" s="5"/>
      <c r="I284" s="140"/>
      <c r="J284" s="126"/>
      <c r="K284" s="121"/>
      <c r="L284" s="5"/>
      <c r="M284" s="140"/>
      <c r="N284" s="130"/>
      <c r="O284" s="125"/>
      <c r="P284" s="5"/>
      <c r="Q284" s="140"/>
      <c r="R284" s="126"/>
      <c r="S284" s="125"/>
      <c r="T284" s="5"/>
      <c r="U284" s="140"/>
      <c r="V284" s="126"/>
      <c r="W284" s="136"/>
      <c r="X284" s="5"/>
      <c r="Y284" s="140"/>
      <c r="Z284" s="126"/>
      <c r="AA284" s="136"/>
      <c r="AB284" s="5"/>
      <c r="AC284" s="140"/>
      <c r="AD284" s="126"/>
      <c r="AE284" s="136"/>
      <c r="AF284" s="5"/>
      <c r="AG284" s="140"/>
      <c r="AH284" s="126"/>
      <c r="AI284" s="155"/>
      <c r="AJ284" s="123"/>
      <c r="AK284" s="139"/>
      <c r="AL284" s="124"/>
      <c r="AM284" s="155">
        <f>VLOOKUP(C284,'9'!$B$2:$H$1187,3,FALSE)</f>
        <v>4.6932870370370368E-2</v>
      </c>
      <c r="AN284" s="123">
        <f>VLOOKUP(C284,'9'!$B$2:$H$1187,4,FALSE)</f>
        <v>104</v>
      </c>
      <c r="AO284" s="139">
        <f>VLOOKUP(AN284,Баллы!$A$2:$B$101,2)+AP284/2</f>
        <v>6</v>
      </c>
      <c r="AP284" s="124">
        <f>VLOOKUP(C284,'9'!$B$2:$H$1187,6,FALSE)</f>
        <v>10</v>
      </c>
      <c r="AQ284" s="122"/>
      <c r="AR284" s="123"/>
      <c r="AS284" s="139"/>
      <c r="AT284" s="124"/>
      <c r="AU284" s="122"/>
      <c r="AV284" s="123"/>
      <c r="AW284" s="139"/>
      <c r="AX284" s="124"/>
    </row>
    <row r="285" spans="1:50">
      <c r="A285" s="73">
        <f>IF(D285=0," ",RANK(D285,$D$3:$D$365,0))</f>
        <v>253</v>
      </c>
      <c r="B285" s="246">
        <v>253</v>
      </c>
      <c r="C285" s="283" t="s">
        <v>2134</v>
      </c>
      <c r="D285" s="114">
        <f>I285+M285+Q285+U285+Y285+AC285+AG285+AK285+AO285+AW285+AS285</f>
        <v>6</v>
      </c>
      <c r="E285" s="115">
        <f>J285+N285+R285+V285+Z285+AD285+AH285+AL285+AP285+AX285+AT285</f>
        <v>10</v>
      </c>
      <c r="F285" s="119">
        <f>COUNTA(H285,L285,P285,T285,X285,AB285,AF285,AJ285,AN285,AV285,AR285)</f>
        <v>1</v>
      </c>
      <c r="G285" s="132"/>
      <c r="H285" s="5"/>
      <c r="I285" s="140"/>
      <c r="J285" s="126"/>
      <c r="K285" s="121"/>
      <c r="L285" s="5"/>
      <c r="M285" s="140"/>
      <c r="N285" s="130"/>
      <c r="O285" s="125"/>
      <c r="P285" s="5"/>
      <c r="Q285" s="140"/>
      <c r="R285" s="126"/>
      <c r="S285" s="125"/>
      <c r="T285" s="5"/>
      <c r="U285" s="140"/>
      <c r="V285" s="126"/>
      <c r="W285" s="136"/>
      <c r="X285" s="5"/>
      <c r="Y285" s="140"/>
      <c r="Z285" s="126"/>
      <c r="AA285" s="136"/>
      <c r="AB285" s="5"/>
      <c r="AC285" s="140"/>
      <c r="AD285" s="126"/>
      <c r="AE285" s="136"/>
      <c r="AF285" s="5"/>
      <c r="AG285" s="140"/>
      <c r="AH285" s="126"/>
      <c r="AI285" s="155"/>
      <c r="AJ285" s="123"/>
      <c r="AK285" s="139"/>
      <c r="AL285" s="124"/>
      <c r="AM285" s="155">
        <f>VLOOKUP(C285,'9'!$B$2:$H$1187,3,FALSE)</f>
        <v>4.7210648148148147E-2</v>
      </c>
      <c r="AN285" s="123">
        <f>VLOOKUP(C285,'9'!$B$2:$H$1187,4,FALSE)</f>
        <v>110</v>
      </c>
      <c r="AO285" s="139">
        <f>VLOOKUP(AN285,Баллы!$A$2:$B$101,2)+AP285/2</f>
        <v>6</v>
      </c>
      <c r="AP285" s="124">
        <f>VLOOKUP(C285,'9'!$B$2:$H$1187,6,FALSE)</f>
        <v>10</v>
      </c>
      <c r="AQ285" s="122"/>
      <c r="AR285" s="123"/>
      <c r="AS285" s="139"/>
      <c r="AT285" s="124"/>
      <c r="AU285" s="122"/>
      <c r="AV285" s="123"/>
      <c r="AW285" s="139"/>
      <c r="AX285" s="124"/>
    </row>
    <row r="286" spans="1:50">
      <c r="A286" s="73">
        <f>IF(D286=0," ",RANK(D286,$D$3:$D$365,0))</f>
        <v>253</v>
      </c>
      <c r="B286" s="246">
        <v>253</v>
      </c>
      <c r="C286" s="283" t="s">
        <v>4741</v>
      </c>
      <c r="D286" s="114">
        <f>I286+M286+Q286+U286+Y286+AC286+AG286+AK286+AO286+AW286+AS286</f>
        <v>6</v>
      </c>
      <c r="E286" s="115">
        <f>J286+N286+R286+V286+Z286+AD286+AH286+AL286+AP286+AX286+AT286</f>
        <v>10</v>
      </c>
      <c r="F286" s="119">
        <f>COUNTA(H286,L286,P286,T286,X286,AB286,AF286,AJ286,AN286,AV286,AR286)</f>
        <v>1</v>
      </c>
      <c r="G286" s="125"/>
      <c r="H286" s="5"/>
      <c r="I286" s="140"/>
      <c r="J286" s="126"/>
      <c r="K286" s="121"/>
      <c r="L286" s="5"/>
      <c r="M286" s="140"/>
      <c r="N286" s="130"/>
      <c r="O286" s="125"/>
      <c r="P286" s="5"/>
      <c r="Q286" s="140"/>
      <c r="R286" s="126"/>
      <c r="S286" s="125"/>
      <c r="T286" s="5"/>
      <c r="U286" s="140"/>
      <c r="V286" s="126"/>
      <c r="W286" s="136"/>
      <c r="X286" s="5"/>
      <c r="Y286" s="140"/>
      <c r="Z286" s="126"/>
      <c r="AA286" s="136"/>
      <c r="AB286" s="5"/>
      <c r="AC286" s="140"/>
      <c r="AD286" s="126"/>
      <c r="AE286" s="136"/>
      <c r="AF286" s="5"/>
      <c r="AG286" s="140"/>
      <c r="AH286" s="126"/>
      <c r="AI286" s="155"/>
      <c r="AJ286" s="123"/>
      <c r="AK286" s="139"/>
      <c r="AL286" s="124"/>
      <c r="AM286" s="155">
        <f>VLOOKUP(C286,'9'!$B$2:$H$1187,3,FALSE)</f>
        <v>4.9756944444444444E-2</v>
      </c>
      <c r="AN286" s="123">
        <f>VLOOKUP(C286,'9'!$B$2:$H$1187,4,FALSE)</f>
        <v>135</v>
      </c>
      <c r="AO286" s="139">
        <f>VLOOKUP(AN286,Баллы!$A$2:$B$101,2)+AP286/2</f>
        <v>6</v>
      </c>
      <c r="AP286" s="124">
        <f>VLOOKUP(C286,'9'!$B$2:$H$1187,6,FALSE)</f>
        <v>10</v>
      </c>
      <c r="AQ286" s="122"/>
      <c r="AR286" s="123"/>
      <c r="AS286" s="139"/>
      <c r="AT286" s="124"/>
      <c r="AU286" s="122"/>
      <c r="AV286" s="123"/>
      <c r="AW286" s="139"/>
      <c r="AX286" s="124"/>
    </row>
    <row r="287" spans="1:50">
      <c r="A287" s="73">
        <f>IF(D287=0," ",RANK(D287,$D$3:$D$365,0))</f>
        <v>253</v>
      </c>
      <c r="B287" s="246">
        <v>253</v>
      </c>
      <c r="C287" s="283" t="s">
        <v>2508</v>
      </c>
      <c r="D287" s="114">
        <f>I287+M287+Q287+U287+Y287+AC287+AG287+AK287+AO287+AW287+AS287</f>
        <v>6</v>
      </c>
      <c r="E287" s="115">
        <f>J287+N287+R287+V287+Z287+AD287+AH287+AL287+AP287+AX287+AT287</f>
        <v>10</v>
      </c>
      <c r="F287" s="119">
        <f>COUNTA(H287,L287,P287,T287,X287,AB287,AF287,AJ287,AN287,AV287,AR287)</f>
        <v>1</v>
      </c>
      <c r="G287" s="125"/>
      <c r="H287" s="5"/>
      <c r="I287" s="140"/>
      <c r="J287" s="126"/>
      <c r="K287" s="121"/>
      <c r="L287" s="5"/>
      <c r="M287" s="140"/>
      <c r="N287" s="130"/>
      <c r="O287" s="125"/>
      <c r="P287" s="5"/>
      <c r="Q287" s="140"/>
      <c r="R287" s="126"/>
      <c r="S287" s="125"/>
      <c r="T287" s="5"/>
      <c r="U287" s="140"/>
      <c r="V287" s="126"/>
      <c r="W287" s="136"/>
      <c r="X287" s="5"/>
      <c r="Y287" s="140"/>
      <c r="Z287" s="126"/>
      <c r="AA287" s="136"/>
      <c r="AB287" s="5"/>
      <c r="AC287" s="140"/>
      <c r="AD287" s="126"/>
      <c r="AE287" s="136"/>
      <c r="AF287" s="5"/>
      <c r="AG287" s="140"/>
      <c r="AH287" s="126"/>
      <c r="AI287" s="155"/>
      <c r="AJ287" s="123"/>
      <c r="AK287" s="139"/>
      <c r="AL287" s="124"/>
      <c r="AM287" s="155">
        <f>VLOOKUP(C287,'9'!$B$2:$H$1187,3,FALSE)</f>
        <v>4.9652777777777775E-2</v>
      </c>
      <c r="AN287" s="123">
        <f>VLOOKUP(C287,'9'!$B$2:$H$1187,4,FALSE)</f>
        <v>136</v>
      </c>
      <c r="AO287" s="139">
        <f>VLOOKUP(AN287,Баллы!$A$2:$B$101,2)+AP287/2</f>
        <v>6</v>
      </c>
      <c r="AP287" s="124">
        <f>VLOOKUP(C287,'9'!$B$2:$H$1187,6,FALSE)</f>
        <v>10</v>
      </c>
      <c r="AQ287" s="122"/>
      <c r="AR287" s="123"/>
      <c r="AS287" s="139"/>
      <c r="AT287" s="124"/>
      <c r="AU287" s="122"/>
      <c r="AV287" s="123"/>
      <c r="AW287" s="139"/>
      <c r="AX287" s="124"/>
    </row>
    <row r="288" spans="1:50">
      <c r="A288" s="73">
        <f>IF(D288=0," ",RANK(D288,$D$3:$D$365,0))</f>
        <v>253</v>
      </c>
      <c r="B288" s="246">
        <v>253</v>
      </c>
      <c r="C288" s="283" t="s">
        <v>4751</v>
      </c>
      <c r="D288" s="114">
        <f>I288+M288+Q288+U288+Y288+AC288+AG288+AK288+AO288+AW288+AS288</f>
        <v>6</v>
      </c>
      <c r="E288" s="115">
        <f>J288+N288+R288+V288+Z288+AD288+AH288+AL288+AP288+AX288+AT288</f>
        <v>10</v>
      </c>
      <c r="F288" s="119">
        <f>COUNTA(H288,L288,P288,T288,X288,AB288,AF288,AJ288,AN288,AV288,AR288)</f>
        <v>1</v>
      </c>
      <c r="G288" s="125"/>
      <c r="H288" s="5"/>
      <c r="I288" s="140"/>
      <c r="J288" s="126"/>
      <c r="K288" s="121"/>
      <c r="L288" s="5"/>
      <c r="M288" s="140"/>
      <c r="N288" s="130"/>
      <c r="O288" s="125"/>
      <c r="P288" s="5"/>
      <c r="Q288" s="140"/>
      <c r="R288" s="126"/>
      <c r="S288" s="125"/>
      <c r="T288" s="5"/>
      <c r="U288" s="140"/>
      <c r="V288" s="126"/>
      <c r="W288" s="136"/>
      <c r="X288" s="5"/>
      <c r="Y288" s="140"/>
      <c r="Z288" s="126"/>
      <c r="AA288" s="136"/>
      <c r="AB288" s="5"/>
      <c r="AC288" s="140"/>
      <c r="AD288" s="126"/>
      <c r="AE288" s="136"/>
      <c r="AF288" s="5"/>
      <c r="AG288" s="140"/>
      <c r="AH288" s="126"/>
      <c r="AI288" s="155"/>
      <c r="AJ288" s="123"/>
      <c r="AK288" s="139"/>
      <c r="AL288" s="124"/>
      <c r="AM288" s="155">
        <f>VLOOKUP(C288,'9'!$B$2:$H$1187,3,FALSE)</f>
        <v>5.002314814814815E-2</v>
      </c>
      <c r="AN288" s="123">
        <f>VLOOKUP(C288,'9'!$B$2:$H$1187,4,FALSE)</f>
        <v>141</v>
      </c>
      <c r="AO288" s="139">
        <f>VLOOKUP(AN288,Баллы!$A$2:$B$101,2)+AP288/2</f>
        <v>6</v>
      </c>
      <c r="AP288" s="124">
        <f>VLOOKUP(C288,'9'!$B$2:$H$1187,6,FALSE)</f>
        <v>10</v>
      </c>
      <c r="AQ288" s="122"/>
      <c r="AR288" s="123"/>
      <c r="AS288" s="139"/>
      <c r="AT288" s="124"/>
      <c r="AU288" s="122"/>
      <c r="AV288" s="123"/>
      <c r="AW288" s="139"/>
      <c r="AX288" s="124"/>
    </row>
    <row r="289" spans="1:50">
      <c r="A289" s="73">
        <f>IF(D289=0," ",RANK(D289,$D$3:$D$365,0))</f>
        <v>253</v>
      </c>
      <c r="B289" s="246">
        <v>253</v>
      </c>
      <c r="C289" s="283" t="s">
        <v>4756</v>
      </c>
      <c r="D289" s="114">
        <f>I289+M289+Q289+U289+Y289+AC289+AG289+AK289+AO289+AW289+AS289</f>
        <v>6</v>
      </c>
      <c r="E289" s="115">
        <f>J289+N289+R289+V289+Z289+AD289+AH289+AL289+AP289+AX289+AT289</f>
        <v>10</v>
      </c>
      <c r="F289" s="119">
        <f>COUNTA(H289,L289,P289,T289,X289,AB289,AF289,AJ289,AN289,AV289,AR289)</f>
        <v>1</v>
      </c>
      <c r="G289" s="125"/>
      <c r="H289" s="5"/>
      <c r="I289" s="140"/>
      <c r="J289" s="126"/>
      <c r="K289" s="121"/>
      <c r="L289" s="5"/>
      <c r="M289" s="140"/>
      <c r="N289" s="130"/>
      <c r="O289" s="125"/>
      <c r="P289" s="5"/>
      <c r="Q289" s="140"/>
      <c r="R289" s="126"/>
      <c r="S289" s="125"/>
      <c r="T289" s="5"/>
      <c r="U289" s="140"/>
      <c r="V289" s="126"/>
      <c r="W289" s="136"/>
      <c r="X289" s="5"/>
      <c r="Y289" s="140"/>
      <c r="Z289" s="126"/>
      <c r="AA289" s="136"/>
      <c r="AB289" s="5"/>
      <c r="AC289" s="140"/>
      <c r="AD289" s="126"/>
      <c r="AE289" s="136"/>
      <c r="AF289" s="5"/>
      <c r="AG289" s="140"/>
      <c r="AH289" s="126"/>
      <c r="AI289" s="155"/>
      <c r="AJ289" s="123"/>
      <c r="AK289" s="139"/>
      <c r="AL289" s="124"/>
      <c r="AM289" s="155">
        <f>VLOOKUP(C289,'9'!$B$2:$H$1187,3,FALSE)</f>
        <v>5.0671296296296298E-2</v>
      </c>
      <c r="AN289" s="123">
        <f>VLOOKUP(C289,'9'!$B$2:$H$1187,4,FALSE)</f>
        <v>145</v>
      </c>
      <c r="AO289" s="139">
        <f>VLOOKUP(AN289,Баллы!$A$2:$B$101,2)+AP289/2</f>
        <v>6</v>
      </c>
      <c r="AP289" s="124">
        <f>VLOOKUP(C289,'9'!$B$2:$H$1187,6,FALSE)</f>
        <v>10</v>
      </c>
      <c r="AQ289" s="122"/>
      <c r="AR289" s="123"/>
      <c r="AS289" s="139"/>
      <c r="AT289" s="124"/>
      <c r="AU289" s="122"/>
      <c r="AV289" s="123"/>
      <c r="AW289" s="139"/>
      <c r="AX289" s="124"/>
    </row>
    <row r="290" spans="1:50">
      <c r="A290" s="73">
        <f>IF(D290=0," ",RANK(D290,$D$3:$D$365,0))</f>
        <v>253</v>
      </c>
      <c r="B290" s="246">
        <v>253</v>
      </c>
      <c r="C290" s="283" t="s">
        <v>4759</v>
      </c>
      <c r="D290" s="114">
        <f>I290+M290+Q290+U290+Y290+AC290+AG290+AK290+AO290+AW290+AS290</f>
        <v>6</v>
      </c>
      <c r="E290" s="115">
        <f>J290+N290+R290+V290+Z290+AD290+AH290+AL290+AP290+AX290+AT290</f>
        <v>10</v>
      </c>
      <c r="F290" s="119">
        <f>COUNTA(H290,L290,P290,T290,X290,AB290,AF290,AJ290,AN290,AV290,AR290)</f>
        <v>1</v>
      </c>
      <c r="G290" s="125"/>
      <c r="H290" s="5"/>
      <c r="I290" s="140"/>
      <c r="J290" s="126"/>
      <c r="K290" s="121"/>
      <c r="L290" s="5"/>
      <c r="M290" s="140"/>
      <c r="N290" s="130"/>
      <c r="O290" s="125"/>
      <c r="P290" s="5"/>
      <c r="Q290" s="140"/>
      <c r="R290" s="126"/>
      <c r="S290" s="125"/>
      <c r="T290" s="5"/>
      <c r="U290" s="140"/>
      <c r="V290" s="126"/>
      <c r="W290" s="136"/>
      <c r="X290" s="5"/>
      <c r="Y290" s="140"/>
      <c r="Z290" s="126"/>
      <c r="AA290" s="136"/>
      <c r="AB290" s="5"/>
      <c r="AC290" s="140"/>
      <c r="AD290" s="126"/>
      <c r="AE290" s="136"/>
      <c r="AF290" s="5"/>
      <c r="AG290" s="140"/>
      <c r="AH290" s="126"/>
      <c r="AI290" s="155"/>
      <c r="AJ290" s="123"/>
      <c r="AK290" s="139"/>
      <c r="AL290" s="124"/>
      <c r="AM290" s="155">
        <f>VLOOKUP(C290,'9'!$B$2:$H$1187,3,FALSE)</f>
        <v>5.0671296296296298E-2</v>
      </c>
      <c r="AN290" s="123">
        <f>VLOOKUP(C290,'9'!$B$2:$H$1187,4,FALSE)</f>
        <v>147</v>
      </c>
      <c r="AO290" s="139">
        <f>VLOOKUP(AN290,Баллы!$A$2:$B$101,2)+AP290/2</f>
        <v>6</v>
      </c>
      <c r="AP290" s="124">
        <f>VLOOKUP(C290,'9'!$B$2:$H$1187,6,FALSE)</f>
        <v>10</v>
      </c>
      <c r="AQ290" s="122"/>
      <c r="AR290" s="123"/>
      <c r="AS290" s="139"/>
      <c r="AT290" s="124"/>
      <c r="AU290" s="122"/>
      <c r="AV290" s="123"/>
      <c r="AW290" s="139"/>
      <c r="AX290" s="124"/>
    </row>
    <row r="291" spans="1:50">
      <c r="A291" s="73">
        <f>IF(D291=0," ",RANK(D291,$D$3:$D$365,0))</f>
        <v>253</v>
      </c>
      <c r="B291" s="246">
        <v>253</v>
      </c>
      <c r="C291" s="283" t="s">
        <v>4761</v>
      </c>
      <c r="D291" s="114">
        <f>I291+M291+Q291+U291+Y291+AC291+AG291+AK291+AO291+AW291+AS291</f>
        <v>6</v>
      </c>
      <c r="E291" s="115">
        <f>J291+N291+R291+V291+Z291+AD291+AH291+AL291+AP291+AX291+AT291</f>
        <v>10</v>
      </c>
      <c r="F291" s="119">
        <f>COUNTA(H291,L291,P291,T291,X291,AB291,AF291,AJ291,AN291,AV291,AR291)</f>
        <v>1</v>
      </c>
      <c r="G291" s="125"/>
      <c r="H291" s="5"/>
      <c r="I291" s="140"/>
      <c r="J291" s="126"/>
      <c r="K291" s="121"/>
      <c r="L291" s="5"/>
      <c r="M291" s="140"/>
      <c r="N291" s="130"/>
      <c r="O291" s="125"/>
      <c r="P291" s="5"/>
      <c r="Q291" s="140"/>
      <c r="R291" s="126"/>
      <c r="S291" s="125"/>
      <c r="T291" s="5"/>
      <c r="U291" s="140"/>
      <c r="V291" s="126"/>
      <c r="W291" s="136"/>
      <c r="X291" s="5"/>
      <c r="Y291" s="140"/>
      <c r="Z291" s="126"/>
      <c r="AA291" s="136"/>
      <c r="AB291" s="5"/>
      <c r="AC291" s="140"/>
      <c r="AD291" s="126"/>
      <c r="AE291" s="136"/>
      <c r="AF291" s="5"/>
      <c r="AG291" s="140"/>
      <c r="AH291" s="126"/>
      <c r="AI291" s="155"/>
      <c r="AJ291" s="123"/>
      <c r="AK291" s="139"/>
      <c r="AL291" s="124"/>
      <c r="AM291" s="155">
        <f>VLOOKUP(C291,'9'!$B$2:$H$1187,3,FALSE)</f>
        <v>5.0937499999999997E-2</v>
      </c>
      <c r="AN291" s="123">
        <f>VLOOKUP(C291,'9'!$B$2:$H$1187,4,FALSE)</f>
        <v>148</v>
      </c>
      <c r="AO291" s="139">
        <f>VLOOKUP(AN291,Баллы!$A$2:$B$101,2)+AP291/2</f>
        <v>6</v>
      </c>
      <c r="AP291" s="124">
        <f>VLOOKUP(C291,'9'!$B$2:$H$1187,6,FALSE)</f>
        <v>10</v>
      </c>
      <c r="AQ291" s="122"/>
      <c r="AR291" s="123"/>
      <c r="AS291" s="139"/>
      <c r="AT291" s="124"/>
      <c r="AU291" s="122"/>
      <c r="AV291" s="123"/>
      <c r="AW291" s="139"/>
      <c r="AX291" s="124"/>
    </row>
    <row r="292" spans="1:50">
      <c r="A292" s="73">
        <f>IF(D292=0," ",RANK(D292,$D$3:$D$365,0))</f>
        <v>253</v>
      </c>
      <c r="B292" s="246">
        <v>253</v>
      </c>
      <c r="C292" s="283" t="s">
        <v>4764</v>
      </c>
      <c r="D292" s="114">
        <f>I292+M292+Q292+U292+Y292+AC292+AG292+AK292+AO292+AW292+AS292</f>
        <v>6</v>
      </c>
      <c r="E292" s="115">
        <f>J292+N292+R292+V292+Z292+AD292+AH292+AL292+AP292+AX292+AT292</f>
        <v>10</v>
      </c>
      <c r="F292" s="119">
        <f>COUNTA(H292,L292,P292,T292,X292,AB292,AF292,AJ292,AN292,AV292,AR292)</f>
        <v>1</v>
      </c>
      <c r="G292" s="125"/>
      <c r="H292" s="5"/>
      <c r="I292" s="140"/>
      <c r="J292" s="126"/>
      <c r="K292" s="121"/>
      <c r="L292" s="5"/>
      <c r="M292" s="140"/>
      <c r="N292" s="130"/>
      <c r="O292" s="125"/>
      <c r="P292" s="5"/>
      <c r="Q292" s="140"/>
      <c r="R292" s="126"/>
      <c r="S292" s="125"/>
      <c r="T292" s="5"/>
      <c r="U292" s="140"/>
      <c r="V292" s="126"/>
      <c r="W292" s="136"/>
      <c r="X292" s="5"/>
      <c r="Y292" s="140"/>
      <c r="Z292" s="126"/>
      <c r="AA292" s="136"/>
      <c r="AB292" s="5"/>
      <c r="AC292" s="140"/>
      <c r="AD292" s="126"/>
      <c r="AE292" s="136"/>
      <c r="AF292" s="5"/>
      <c r="AG292" s="140"/>
      <c r="AH292" s="126"/>
      <c r="AI292" s="155"/>
      <c r="AJ292" s="123"/>
      <c r="AK292" s="139"/>
      <c r="AL292" s="124"/>
      <c r="AM292" s="155">
        <f>VLOOKUP(C292,'9'!$B$2:$H$1187,3,FALSE)</f>
        <v>5.1516203703703703E-2</v>
      </c>
      <c r="AN292" s="123">
        <f>VLOOKUP(C292,'9'!$B$2:$H$1187,4,FALSE)</f>
        <v>149</v>
      </c>
      <c r="AO292" s="139">
        <f>VLOOKUP(AN292,Баллы!$A$2:$B$101,2)+AP292/2</f>
        <v>6</v>
      </c>
      <c r="AP292" s="124">
        <f>VLOOKUP(C292,'9'!$B$2:$H$1187,6,FALSE)</f>
        <v>10</v>
      </c>
      <c r="AQ292" s="122"/>
      <c r="AR292" s="123"/>
      <c r="AS292" s="139"/>
      <c r="AT292" s="124"/>
      <c r="AU292" s="122"/>
      <c r="AV292" s="123"/>
      <c r="AW292" s="139"/>
      <c r="AX292" s="124"/>
    </row>
    <row r="293" spans="1:50">
      <c r="A293" s="73">
        <f>IF(D293=0," ",RANK(D293,$D$3:$D$365,0))</f>
        <v>253</v>
      </c>
      <c r="B293" s="246">
        <v>253</v>
      </c>
      <c r="C293" s="283" t="s">
        <v>4774</v>
      </c>
      <c r="D293" s="114">
        <f>I293+M293+Q293+U293+Y293+AC293+AG293+AK293+AO293+AW293+AS293</f>
        <v>6</v>
      </c>
      <c r="E293" s="115">
        <f>J293+N293+R293+V293+Z293+AD293+AH293+AL293+AP293+AX293+AT293</f>
        <v>10</v>
      </c>
      <c r="F293" s="119">
        <f>COUNTA(H293,L293,P293,T293,X293,AB293,AF293,AJ293,AN293,AV293,AR293)</f>
        <v>1</v>
      </c>
      <c r="G293" s="125"/>
      <c r="H293" s="5"/>
      <c r="I293" s="140"/>
      <c r="J293" s="126"/>
      <c r="K293" s="121"/>
      <c r="L293" s="5"/>
      <c r="M293" s="140"/>
      <c r="N293" s="130"/>
      <c r="O293" s="125"/>
      <c r="P293" s="5"/>
      <c r="Q293" s="140"/>
      <c r="R293" s="126"/>
      <c r="S293" s="125"/>
      <c r="T293" s="5"/>
      <c r="U293" s="140"/>
      <c r="V293" s="126"/>
      <c r="W293" s="136"/>
      <c r="X293" s="5"/>
      <c r="Y293" s="140"/>
      <c r="Z293" s="126"/>
      <c r="AA293" s="136"/>
      <c r="AB293" s="5"/>
      <c r="AC293" s="140"/>
      <c r="AD293" s="126"/>
      <c r="AE293" s="136"/>
      <c r="AF293" s="5"/>
      <c r="AG293" s="140"/>
      <c r="AH293" s="126"/>
      <c r="AI293" s="155"/>
      <c r="AJ293" s="123"/>
      <c r="AK293" s="139"/>
      <c r="AL293" s="124"/>
      <c r="AM293" s="155">
        <f>VLOOKUP(C293,'9'!$B$2:$H$1187,3,FALSE)</f>
        <v>5.1192129629629629E-2</v>
      </c>
      <c r="AN293" s="123">
        <f>VLOOKUP(C293,'9'!$B$2:$H$1187,4,FALSE)</f>
        <v>155</v>
      </c>
      <c r="AO293" s="139">
        <f>VLOOKUP(AN293,Баллы!$A$2:$B$101,2)+AP293/2</f>
        <v>6</v>
      </c>
      <c r="AP293" s="124">
        <f>VLOOKUP(C293,'9'!$B$2:$H$1187,6,FALSE)</f>
        <v>10</v>
      </c>
      <c r="AQ293" s="122"/>
      <c r="AR293" s="123"/>
      <c r="AS293" s="139"/>
      <c r="AT293" s="124"/>
      <c r="AU293" s="122"/>
      <c r="AV293" s="123"/>
      <c r="AW293" s="139"/>
      <c r="AX293" s="124"/>
    </row>
    <row r="294" spans="1:50">
      <c r="A294" s="73">
        <f>IF(D294=0," ",RANK(D294,$D$3:$D$365,0))</f>
        <v>253</v>
      </c>
      <c r="B294" s="246">
        <v>253</v>
      </c>
      <c r="C294" s="283" t="s">
        <v>4778</v>
      </c>
      <c r="D294" s="114">
        <f>I294+M294+Q294+U294+Y294+AC294+AG294+AK294+AO294+AW294+AS294</f>
        <v>6</v>
      </c>
      <c r="E294" s="115">
        <f>J294+N294+R294+V294+Z294+AD294+AH294+AL294+AP294+AX294+AT294</f>
        <v>10</v>
      </c>
      <c r="F294" s="119">
        <f>COUNTA(H294,L294,P294,T294,X294,AB294,AF294,AJ294,AN294,AV294,AR294)</f>
        <v>1</v>
      </c>
      <c r="G294" s="125"/>
      <c r="H294" s="5"/>
      <c r="I294" s="140"/>
      <c r="J294" s="126"/>
      <c r="K294" s="121"/>
      <c r="L294" s="5"/>
      <c r="M294" s="140"/>
      <c r="N294" s="130"/>
      <c r="O294" s="125"/>
      <c r="P294" s="5"/>
      <c r="Q294" s="140"/>
      <c r="R294" s="126"/>
      <c r="S294" s="125"/>
      <c r="T294" s="5"/>
      <c r="U294" s="140"/>
      <c r="V294" s="126"/>
      <c r="W294" s="136"/>
      <c r="X294" s="5"/>
      <c r="Y294" s="140"/>
      <c r="Z294" s="126"/>
      <c r="AA294" s="136"/>
      <c r="AB294" s="5"/>
      <c r="AC294" s="140"/>
      <c r="AD294" s="126"/>
      <c r="AE294" s="136"/>
      <c r="AF294" s="5"/>
      <c r="AG294" s="140"/>
      <c r="AH294" s="126"/>
      <c r="AI294" s="155"/>
      <c r="AJ294" s="123"/>
      <c r="AK294" s="139"/>
      <c r="AL294" s="124"/>
      <c r="AM294" s="155">
        <f>VLOOKUP(C294,'9'!$B$2:$H$1187,3,FALSE)</f>
        <v>5.1504629629629629E-2</v>
      </c>
      <c r="AN294" s="123">
        <f>VLOOKUP(C294,'9'!$B$2:$H$1187,4,FALSE)</f>
        <v>157</v>
      </c>
      <c r="AO294" s="139">
        <f>VLOOKUP(AN294,Баллы!$A$2:$B$101,2)+AP294/2</f>
        <v>6</v>
      </c>
      <c r="AP294" s="124">
        <f>VLOOKUP(C294,'9'!$B$2:$H$1187,6,FALSE)</f>
        <v>10</v>
      </c>
      <c r="AQ294" s="122"/>
      <c r="AR294" s="123"/>
      <c r="AS294" s="139"/>
      <c r="AT294" s="124"/>
      <c r="AU294" s="122"/>
      <c r="AV294" s="123"/>
      <c r="AW294" s="139"/>
      <c r="AX294" s="124"/>
    </row>
    <row r="295" spans="1:50">
      <c r="A295" s="73">
        <f>IF(D295=0," ",RANK(D295,$D$3:$D$365,0))</f>
        <v>253</v>
      </c>
      <c r="B295" s="246">
        <v>253</v>
      </c>
      <c r="C295" s="283" t="s">
        <v>4787</v>
      </c>
      <c r="D295" s="114">
        <f>I295+M295+Q295+U295+Y295+AC295+AG295+AK295+AO295+AW295+AS295</f>
        <v>6</v>
      </c>
      <c r="E295" s="115">
        <f>J295+N295+R295+V295+Z295+AD295+AH295+AL295+AP295+AX295+AT295</f>
        <v>10</v>
      </c>
      <c r="F295" s="119">
        <f>COUNTA(H295,L295,P295,T295,X295,AB295,AF295,AJ295,AN295,AV295,AR295)</f>
        <v>1</v>
      </c>
      <c r="G295" s="125"/>
      <c r="H295" s="5"/>
      <c r="I295" s="140"/>
      <c r="J295" s="126"/>
      <c r="K295" s="121"/>
      <c r="L295" s="5"/>
      <c r="M295" s="140"/>
      <c r="N295" s="130"/>
      <c r="O295" s="125"/>
      <c r="P295" s="5"/>
      <c r="Q295" s="140"/>
      <c r="R295" s="126"/>
      <c r="S295" s="125"/>
      <c r="T295" s="5"/>
      <c r="U295" s="140"/>
      <c r="V295" s="126"/>
      <c r="W295" s="136"/>
      <c r="X295" s="5"/>
      <c r="Y295" s="140"/>
      <c r="Z295" s="126"/>
      <c r="AA295" s="136"/>
      <c r="AB295" s="5"/>
      <c r="AC295" s="140"/>
      <c r="AD295" s="126"/>
      <c r="AE295" s="136"/>
      <c r="AF295" s="5"/>
      <c r="AG295" s="140"/>
      <c r="AH295" s="126"/>
      <c r="AI295" s="155"/>
      <c r="AJ295" s="123"/>
      <c r="AK295" s="139"/>
      <c r="AL295" s="124"/>
      <c r="AM295" s="155">
        <f>VLOOKUP(C295,'9'!$B$2:$H$1187,3,FALSE)</f>
        <v>5.1956018518518519E-2</v>
      </c>
      <c r="AN295" s="123">
        <f>VLOOKUP(C295,'9'!$B$2:$H$1187,4,FALSE)</f>
        <v>163</v>
      </c>
      <c r="AO295" s="139">
        <f>VLOOKUP(AN295,Баллы!$A$2:$B$101,2)+AP295/2</f>
        <v>6</v>
      </c>
      <c r="AP295" s="124">
        <f>VLOOKUP(C295,'9'!$B$2:$H$1187,6,FALSE)</f>
        <v>10</v>
      </c>
      <c r="AQ295" s="122"/>
      <c r="AR295" s="123"/>
      <c r="AS295" s="139"/>
      <c r="AT295" s="124"/>
      <c r="AU295" s="122"/>
      <c r="AV295" s="123"/>
      <c r="AW295" s="139"/>
      <c r="AX295" s="124"/>
    </row>
    <row r="296" spans="1:50">
      <c r="A296" s="73">
        <f>IF(D296=0," ",RANK(D296,$D$3:$D$365,0))</f>
        <v>253</v>
      </c>
      <c r="B296" s="246">
        <v>253</v>
      </c>
      <c r="C296" s="283" t="s">
        <v>5790</v>
      </c>
      <c r="D296" s="114">
        <f>I296+M296+Q296+U296+Y296+AC296+AG296+AK296+AO296+AW296+AS296</f>
        <v>6</v>
      </c>
      <c r="E296" s="115">
        <f>J296+N296+R296+V296+Z296+AD296+AH296+AL296+AP296+AX296+AT296</f>
        <v>10</v>
      </c>
      <c r="F296" s="119">
        <f>COUNTA(H296,L296,P296,T296,X296,AB296,AF296,AJ296,AN296,AV296,AR296)</f>
        <v>1</v>
      </c>
      <c r="G296" s="125"/>
      <c r="H296" s="5"/>
      <c r="I296" s="140"/>
      <c r="J296" s="126"/>
      <c r="K296" s="121"/>
      <c r="L296" s="5"/>
      <c r="M296" s="140"/>
      <c r="N296" s="130"/>
      <c r="O296" s="125"/>
      <c r="P296" s="5"/>
      <c r="Q296" s="140"/>
      <c r="R296" s="126"/>
      <c r="S296" s="125"/>
      <c r="T296" s="5"/>
      <c r="U296" s="140"/>
      <c r="V296" s="126"/>
      <c r="W296" s="136"/>
      <c r="X296" s="5"/>
      <c r="Y296" s="140"/>
      <c r="Z296" s="126"/>
      <c r="AA296" s="136"/>
      <c r="AB296" s="5"/>
      <c r="AC296" s="140"/>
      <c r="AD296" s="126"/>
      <c r="AE296" s="136"/>
      <c r="AF296" s="5"/>
      <c r="AG296" s="140"/>
      <c r="AH296" s="126"/>
      <c r="AI296" s="155"/>
      <c r="AJ296" s="123"/>
      <c r="AK296" s="139"/>
      <c r="AL296" s="124"/>
      <c r="AM296" s="155">
        <f>VLOOKUP(C296,'9'!$B$2:$H$1187,3,FALSE)</f>
        <v>5.2777777777777778E-2</v>
      </c>
      <c r="AN296" s="123">
        <f>VLOOKUP(C296,'9'!$B$2:$H$1187,4,FALSE)</f>
        <v>165</v>
      </c>
      <c r="AO296" s="139">
        <f>VLOOKUP(AN296,Баллы!$A$2:$B$101,2)+AP296/2</f>
        <v>6</v>
      </c>
      <c r="AP296" s="124">
        <f>VLOOKUP(C296,'9'!$B$2:$H$1187,6,FALSE)</f>
        <v>10</v>
      </c>
      <c r="AQ296" s="122"/>
      <c r="AR296" s="123"/>
      <c r="AS296" s="139"/>
      <c r="AT296" s="124"/>
      <c r="AU296" s="122"/>
      <c r="AV296" s="123"/>
      <c r="AW296" s="139"/>
      <c r="AX296" s="124"/>
    </row>
    <row r="297" spans="1:50">
      <c r="A297" s="73">
        <f>IF(D297=0," ",RANK(D297,$D$3:$D$365,0))</f>
        <v>253</v>
      </c>
      <c r="B297" s="246">
        <v>253</v>
      </c>
      <c r="C297" s="283" t="s">
        <v>4792</v>
      </c>
      <c r="D297" s="114">
        <f>I297+M297+Q297+U297+Y297+AC297+AG297+AK297+AO297+AW297+AS297</f>
        <v>6</v>
      </c>
      <c r="E297" s="115">
        <f>J297+N297+R297+V297+Z297+AD297+AH297+AL297+AP297+AX297+AT297</f>
        <v>10</v>
      </c>
      <c r="F297" s="119">
        <f>COUNTA(H297,L297,P297,T297,X297,AB297,AF297,AJ297,AN297,AV297,AR297)</f>
        <v>1</v>
      </c>
      <c r="G297" s="125"/>
      <c r="H297" s="5"/>
      <c r="I297" s="140"/>
      <c r="J297" s="126"/>
      <c r="K297" s="121"/>
      <c r="L297" s="5"/>
      <c r="M297" s="140"/>
      <c r="N297" s="130"/>
      <c r="O297" s="125"/>
      <c r="P297" s="5"/>
      <c r="Q297" s="140"/>
      <c r="R297" s="126"/>
      <c r="S297" s="125"/>
      <c r="T297" s="5"/>
      <c r="U297" s="140"/>
      <c r="V297" s="126"/>
      <c r="W297" s="136"/>
      <c r="X297" s="5"/>
      <c r="Y297" s="140"/>
      <c r="Z297" s="126"/>
      <c r="AA297" s="136"/>
      <c r="AB297" s="5"/>
      <c r="AC297" s="140"/>
      <c r="AD297" s="126"/>
      <c r="AE297" s="136"/>
      <c r="AF297" s="5"/>
      <c r="AG297" s="140"/>
      <c r="AH297" s="126"/>
      <c r="AI297" s="155"/>
      <c r="AJ297" s="123"/>
      <c r="AK297" s="139"/>
      <c r="AL297" s="124"/>
      <c r="AM297" s="155">
        <f>VLOOKUP(C297,'9'!$B$2:$H$1187,3,FALSE)</f>
        <v>5.3530092592592594E-2</v>
      </c>
      <c r="AN297" s="123">
        <f>VLOOKUP(C297,'9'!$B$2:$H$1187,4,FALSE)</f>
        <v>167</v>
      </c>
      <c r="AO297" s="139">
        <f>VLOOKUP(AN297,Баллы!$A$2:$B$101,2)+AP297/2</f>
        <v>6</v>
      </c>
      <c r="AP297" s="124">
        <f>VLOOKUP(C297,'9'!$B$2:$H$1187,6,FALSE)</f>
        <v>10</v>
      </c>
      <c r="AQ297" s="122"/>
      <c r="AR297" s="123"/>
      <c r="AS297" s="139"/>
      <c r="AT297" s="124"/>
      <c r="AU297" s="122"/>
      <c r="AV297" s="123"/>
      <c r="AW297" s="139"/>
      <c r="AX297" s="124"/>
    </row>
    <row r="298" spans="1:50">
      <c r="A298" s="73">
        <f>IF(D298=0," ",RANK(D298,$D$3:$D$365,0))</f>
        <v>253</v>
      </c>
      <c r="B298" s="246">
        <v>253</v>
      </c>
      <c r="C298" s="283" t="s">
        <v>4799</v>
      </c>
      <c r="D298" s="114">
        <f>I298+M298+Q298+U298+Y298+AC298+AG298+AK298+AO298+AW298+AS298</f>
        <v>6</v>
      </c>
      <c r="E298" s="115">
        <f>J298+N298+R298+V298+Z298+AD298+AH298+AL298+AP298+AX298+AT298</f>
        <v>10</v>
      </c>
      <c r="F298" s="119">
        <f>COUNTA(H298,L298,P298,T298,X298,AB298,AF298,AJ298,AN298,AV298,AR298)</f>
        <v>1</v>
      </c>
      <c r="G298" s="125"/>
      <c r="H298" s="5"/>
      <c r="I298" s="140"/>
      <c r="J298" s="126"/>
      <c r="K298" s="121"/>
      <c r="L298" s="5"/>
      <c r="M298" s="140"/>
      <c r="N298" s="130"/>
      <c r="O298" s="125"/>
      <c r="P298" s="5"/>
      <c r="Q298" s="140"/>
      <c r="R298" s="126"/>
      <c r="S298" s="125"/>
      <c r="T298" s="5"/>
      <c r="U298" s="140"/>
      <c r="V298" s="126"/>
      <c r="W298" s="136"/>
      <c r="X298" s="5"/>
      <c r="Y298" s="140"/>
      <c r="Z298" s="126"/>
      <c r="AA298" s="136"/>
      <c r="AB298" s="5"/>
      <c r="AC298" s="140"/>
      <c r="AD298" s="126"/>
      <c r="AE298" s="136"/>
      <c r="AF298" s="5"/>
      <c r="AG298" s="140"/>
      <c r="AH298" s="126"/>
      <c r="AI298" s="155"/>
      <c r="AJ298" s="123"/>
      <c r="AK298" s="139"/>
      <c r="AL298" s="124"/>
      <c r="AM298" s="155">
        <f>VLOOKUP(C298,'9'!$B$2:$H$1187,3,FALSE)</f>
        <v>5.3587962962962962E-2</v>
      </c>
      <c r="AN298" s="123">
        <f>VLOOKUP(C298,'9'!$B$2:$H$1187,4,FALSE)</f>
        <v>171</v>
      </c>
      <c r="AO298" s="139">
        <f>VLOOKUP(AN298,Баллы!$A$2:$B$101,2)+AP298/2</f>
        <v>6</v>
      </c>
      <c r="AP298" s="124">
        <f>VLOOKUP(C298,'9'!$B$2:$H$1187,6,FALSE)</f>
        <v>10</v>
      </c>
      <c r="AQ298" s="122"/>
      <c r="AR298" s="123"/>
      <c r="AS298" s="139"/>
      <c r="AT298" s="124"/>
      <c r="AU298" s="122"/>
      <c r="AV298" s="123"/>
      <c r="AW298" s="139"/>
      <c r="AX298" s="124"/>
    </row>
    <row r="299" spans="1:50">
      <c r="A299" s="73">
        <f>IF(D299=0," ",RANK(D299,$D$3:$D$365,0))</f>
        <v>253</v>
      </c>
      <c r="B299" s="246">
        <v>253</v>
      </c>
      <c r="C299" s="283" t="s">
        <v>4824</v>
      </c>
      <c r="D299" s="114">
        <f>I299+M299+Q299+U299+Y299+AC299+AG299+AK299+AO299+AW299+AS299</f>
        <v>6</v>
      </c>
      <c r="E299" s="115">
        <f>J299+N299+R299+V299+Z299+AD299+AH299+AL299+AP299+AX299+AT299</f>
        <v>10</v>
      </c>
      <c r="F299" s="119">
        <f>COUNTA(H299,L299,P299,T299,X299,AB299,AF299,AJ299,AN299,AV299,AR299)</f>
        <v>1</v>
      </c>
      <c r="G299" s="125"/>
      <c r="H299" s="5"/>
      <c r="I299" s="140"/>
      <c r="J299" s="126"/>
      <c r="K299" s="121"/>
      <c r="L299" s="5"/>
      <c r="M299" s="140"/>
      <c r="N299" s="130"/>
      <c r="O299" s="125"/>
      <c r="P299" s="5"/>
      <c r="Q299" s="140"/>
      <c r="R299" s="126"/>
      <c r="S299" s="125"/>
      <c r="T299" s="5"/>
      <c r="U299" s="140"/>
      <c r="V299" s="126"/>
      <c r="W299" s="136"/>
      <c r="X299" s="5"/>
      <c r="Y299" s="140"/>
      <c r="Z299" s="126"/>
      <c r="AA299" s="136"/>
      <c r="AB299" s="5"/>
      <c r="AC299" s="140"/>
      <c r="AD299" s="126"/>
      <c r="AE299" s="136"/>
      <c r="AF299" s="5"/>
      <c r="AG299" s="140"/>
      <c r="AH299" s="126"/>
      <c r="AI299" s="155"/>
      <c r="AJ299" s="123"/>
      <c r="AK299" s="139"/>
      <c r="AL299" s="124"/>
      <c r="AM299" s="155">
        <f>VLOOKUP(C299,'9'!$B$2:$H$1187,3,FALSE)</f>
        <v>5.6238425925925928E-2</v>
      </c>
      <c r="AN299" s="123">
        <f>VLOOKUP(C299,'9'!$B$2:$H$1187,4,FALSE)</f>
        <v>186</v>
      </c>
      <c r="AO299" s="139">
        <f>VLOOKUP(AN299,Баллы!$A$2:$B$101,2)+AP299/2</f>
        <v>6</v>
      </c>
      <c r="AP299" s="124">
        <f>VLOOKUP(C299,'9'!$B$2:$H$1187,6,FALSE)</f>
        <v>10</v>
      </c>
      <c r="AQ299" s="122"/>
      <c r="AR299" s="123"/>
      <c r="AS299" s="139"/>
      <c r="AT299" s="124"/>
      <c r="AU299" s="122"/>
      <c r="AV299" s="123"/>
      <c r="AW299" s="139"/>
      <c r="AX299" s="124"/>
    </row>
    <row r="300" spans="1:50">
      <c r="A300" s="73">
        <f>IF(D300=0," ",RANK(D300,$D$3:$D$365,0))</f>
        <v>253</v>
      </c>
      <c r="B300" s="246">
        <v>253</v>
      </c>
      <c r="C300" s="283" t="s">
        <v>4834</v>
      </c>
      <c r="D300" s="114">
        <f>I300+M300+Q300+U300+Y300+AC300+AG300+AK300+AO300+AW300+AS300</f>
        <v>6</v>
      </c>
      <c r="E300" s="115">
        <f>J300+N300+R300+V300+Z300+AD300+AH300+AL300+AP300+AX300+AT300</f>
        <v>10</v>
      </c>
      <c r="F300" s="119">
        <f>COUNTA(H300,L300,P300,T300,X300,AB300,AF300,AJ300,AN300,AV300,AR300)</f>
        <v>1</v>
      </c>
      <c r="G300" s="125"/>
      <c r="H300" s="5"/>
      <c r="I300" s="140"/>
      <c r="J300" s="126"/>
      <c r="K300" s="121"/>
      <c r="L300" s="5"/>
      <c r="M300" s="140"/>
      <c r="N300" s="130"/>
      <c r="O300" s="125"/>
      <c r="P300" s="5"/>
      <c r="Q300" s="140"/>
      <c r="R300" s="126"/>
      <c r="S300" s="125"/>
      <c r="T300" s="5"/>
      <c r="U300" s="140"/>
      <c r="V300" s="126"/>
      <c r="W300" s="136"/>
      <c r="X300" s="5"/>
      <c r="Y300" s="140"/>
      <c r="Z300" s="126"/>
      <c r="AA300" s="136"/>
      <c r="AB300" s="5"/>
      <c r="AC300" s="140"/>
      <c r="AD300" s="126"/>
      <c r="AE300" s="136"/>
      <c r="AF300" s="5"/>
      <c r="AG300" s="140"/>
      <c r="AH300" s="126"/>
      <c r="AI300" s="155"/>
      <c r="AJ300" s="123"/>
      <c r="AK300" s="139"/>
      <c r="AL300" s="124"/>
      <c r="AM300" s="155">
        <f>VLOOKUP(C300,'9'!$B$2:$H$1187,3,FALSE)</f>
        <v>6.3831018518518523E-2</v>
      </c>
      <c r="AN300" s="123">
        <f>VLOOKUP(C300,'9'!$B$2:$H$1187,4,FALSE)</f>
        <v>194</v>
      </c>
      <c r="AO300" s="139">
        <f>VLOOKUP(AN300,Баллы!$A$2:$B$101,2)+AP300/2</f>
        <v>6</v>
      </c>
      <c r="AP300" s="124">
        <f>VLOOKUP(C300,'9'!$B$2:$H$1187,6,FALSE)</f>
        <v>10</v>
      </c>
      <c r="AQ300" s="122"/>
      <c r="AR300" s="123"/>
      <c r="AS300" s="139"/>
      <c r="AT300" s="124"/>
      <c r="AU300" s="122"/>
      <c r="AV300" s="123"/>
      <c r="AW300" s="139"/>
      <c r="AX300" s="124"/>
    </row>
    <row r="301" spans="1:50">
      <c r="A301" s="73">
        <f>IF(D301=0," ",RANK(D301,$D$3:$D$365,0))</f>
        <v>299</v>
      </c>
      <c r="B301" s="246">
        <v>299</v>
      </c>
      <c r="C301" s="180" t="s">
        <v>866</v>
      </c>
      <c r="D301" s="114">
        <f>I301+M301+Q301+U301+Y301+AC301+AG301+AK301+AO301+AW301+AS301</f>
        <v>5.5</v>
      </c>
      <c r="E301" s="115">
        <f>J301+N301+R301+V301+Z301+AD301+AH301+AL301+AP301+AX301+AT301</f>
        <v>5</v>
      </c>
      <c r="F301" s="119">
        <f>COUNTA(H301,L301,P301,T301,X301,AB301,AF301,AJ301,AN301,AV301,AR301)</f>
        <v>1</v>
      </c>
      <c r="G301" s="125"/>
      <c r="H301" s="5"/>
      <c r="I301" s="140"/>
      <c r="J301" s="126"/>
      <c r="K301" s="121">
        <f>VLOOKUP(C301,'2'!$B$101:$H$575,3,FALSE)</f>
        <v>3.5104166666666665E-2</v>
      </c>
      <c r="L301" s="5">
        <f>VLOOKUP(C301,'2'!$B$101:$H$575,4,FALSE)</f>
        <v>88</v>
      </c>
      <c r="M301" s="140">
        <f>VLOOKUP(L301,Баллы!$A$2:$B$101,2)+N301/2</f>
        <v>5.5</v>
      </c>
      <c r="N301" s="130">
        <f>VLOOKUP(C301,'2'!$B$101:$H$575,6,FALSE)</f>
        <v>5</v>
      </c>
      <c r="O301" s="125"/>
      <c r="P301" s="5"/>
      <c r="Q301" s="140"/>
      <c r="R301" s="126"/>
      <c r="S301" s="125"/>
      <c r="T301" s="5"/>
      <c r="U301" s="140"/>
      <c r="V301" s="126"/>
      <c r="W301" s="136"/>
      <c r="X301" s="5"/>
      <c r="Y301" s="140"/>
      <c r="Z301" s="126"/>
      <c r="AA301" s="136"/>
      <c r="AB301" s="5"/>
      <c r="AC301" s="140"/>
      <c r="AD301" s="126"/>
      <c r="AE301" s="136"/>
      <c r="AF301" s="5"/>
      <c r="AG301" s="140"/>
      <c r="AH301" s="126"/>
      <c r="AI301" s="155"/>
      <c r="AJ301" s="123"/>
      <c r="AK301" s="139"/>
      <c r="AL301" s="124"/>
      <c r="AM301" s="155"/>
      <c r="AN301" s="123"/>
      <c r="AO301" s="139"/>
      <c r="AP301" s="124"/>
      <c r="AQ301" s="122"/>
      <c r="AR301" s="123"/>
      <c r="AS301" s="139"/>
      <c r="AT301" s="124"/>
      <c r="AU301" s="122"/>
      <c r="AV301" s="123"/>
      <c r="AW301" s="139"/>
      <c r="AX301" s="124"/>
    </row>
    <row r="302" spans="1:50">
      <c r="A302" s="73">
        <f>IF(D302=0," ",RANK(D302,$D$3:$D$365,0))</f>
        <v>300</v>
      </c>
      <c r="B302" s="246">
        <v>300</v>
      </c>
      <c r="C302" s="104" t="s">
        <v>6159</v>
      </c>
      <c r="D302" s="114">
        <f>I302+M302+Q302+U302+Y302+AC302+AG302+AK302+AO302+AW302+AS302</f>
        <v>5</v>
      </c>
      <c r="E302" s="115">
        <f>J302+N302+R302+V302+Z302+AD302+AH302+AL302+AP302+AX302+AT302</f>
        <v>8</v>
      </c>
      <c r="F302" s="119">
        <f>COUNTA(H302,L302,P302,T302,X302,AB302,AF302,AJ302,AN302,AV302,AR302)</f>
        <v>1</v>
      </c>
      <c r="G302" s="125"/>
      <c r="H302" s="5"/>
      <c r="I302" s="140"/>
      <c r="J302" s="126"/>
      <c r="K302" s="121"/>
      <c r="L302" s="5"/>
      <c r="M302" s="140"/>
      <c r="N302" s="130"/>
      <c r="O302" s="125"/>
      <c r="P302" s="5"/>
      <c r="Q302" s="140"/>
      <c r="R302" s="126"/>
      <c r="S302" s="125"/>
      <c r="T302" s="5"/>
      <c r="U302" s="140"/>
      <c r="V302" s="126"/>
      <c r="W302" s="136"/>
      <c r="X302" s="5"/>
      <c r="Y302" s="140"/>
      <c r="Z302" s="126"/>
      <c r="AA302" s="136"/>
      <c r="AB302" s="5"/>
      <c r="AC302" s="140"/>
      <c r="AD302" s="126"/>
      <c r="AE302" s="136"/>
      <c r="AF302" s="5"/>
      <c r="AG302" s="140"/>
      <c r="AH302" s="126"/>
      <c r="AI302" s="155"/>
      <c r="AJ302" s="123"/>
      <c r="AK302" s="139"/>
      <c r="AL302" s="124"/>
      <c r="AM302" s="155"/>
      <c r="AN302" s="123"/>
      <c r="AO302" s="139"/>
      <c r="AP302" s="124"/>
      <c r="AQ302" s="122"/>
      <c r="AR302" s="123"/>
      <c r="AS302" s="139"/>
      <c r="AT302" s="124"/>
      <c r="AU302" s="122">
        <f>VLOOKUP(C302,'11'!$B$9:$H$521,3,FALSE)</f>
        <v>5.3182870370370373E-2</v>
      </c>
      <c r="AV302" s="123">
        <f>VLOOKUP(C302,'11'!$B$9:$H$521,4,FALSE)</f>
        <v>90</v>
      </c>
      <c r="AW302" s="139">
        <f>VLOOKUP(AV302,Баллы!$A$2:$B$101,2)+AX302/2</f>
        <v>5</v>
      </c>
      <c r="AX302" s="124">
        <f>VLOOKUP(C302,'11'!$B$9:$H$521,6,FALSE)</f>
        <v>8</v>
      </c>
    </row>
    <row r="303" spans="1:50">
      <c r="A303" s="73">
        <f>IF(D303=0," ",RANK(D303,$D$3:$D$365,0))</f>
        <v>301</v>
      </c>
      <c r="B303" s="246">
        <v>301</v>
      </c>
      <c r="C303" s="107" t="s">
        <v>1719</v>
      </c>
      <c r="D303" s="114">
        <f>I303+M303+Q303+U303+Y303+AC303+AG303+AK303+AO303+AW303+AS303</f>
        <v>3.5</v>
      </c>
      <c r="E303" s="115">
        <f>J303+N303+R303+V303+Z303+AD303+AH303+AL303+AP303+AX303+AT303</f>
        <v>5</v>
      </c>
      <c r="F303" s="119">
        <f>COUNTA(H303,L303,P303,T303,X303,AB303,AF303,AJ303,AN303,AV303,AR303)</f>
        <v>1</v>
      </c>
      <c r="G303" s="125"/>
      <c r="H303" s="5"/>
      <c r="I303" s="140"/>
      <c r="J303" s="126"/>
      <c r="K303" s="121"/>
      <c r="L303" s="5"/>
      <c r="M303" s="140"/>
      <c r="N303" s="130"/>
      <c r="O303" s="125"/>
      <c r="P303" s="5"/>
      <c r="Q303" s="140"/>
      <c r="R303" s="126"/>
      <c r="S303" s="125">
        <f>VLOOKUP(C303,'4'!$B$2:$I$1053,3,FALSE)</f>
        <v>2.0856481481481483E-2</v>
      </c>
      <c r="T303" s="5">
        <f>VLOOKUP(C303,'4'!$B$2:$I$1053,4,FALSE)</f>
        <v>91</v>
      </c>
      <c r="U303" s="140">
        <f>VLOOKUP(T303,Баллы!$A$2:$B$101,2)+V303/2</f>
        <v>3.5</v>
      </c>
      <c r="V303" s="126">
        <f>VLOOKUP(C303,'4'!$B$2:$I$1053,6,FALSE)</f>
        <v>5</v>
      </c>
      <c r="W303" s="136"/>
      <c r="X303" s="5"/>
      <c r="Y303" s="140"/>
      <c r="Z303" s="126"/>
      <c r="AA303" s="136"/>
      <c r="AB303" s="5"/>
      <c r="AC303" s="140"/>
      <c r="AD303" s="126"/>
      <c r="AE303" s="136"/>
      <c r="AF303" s="5"/>
      <c r="AG303" s="140"/>
      <c r="AH303" s="126"/>
      <c r="AI303" s="155"/>
      <c r="AJ303" s="123"/>
      <c r="AK303" s="139"/>
      <c r="AL303" s="124"/>
      <c r="AM303" s="155"/>
      <c r="AN303" s="123"/>
      <c r="AO303" s="139"/>
      <c r="AP303" s="124"/>
      <c r="AQ303" s="122"/>
      <c r="AR303" s="123"/>
      <c r="AS303" s="139"/>
      <c r="AT303" s="124"/>
      <c r="AU303" s="122"/>
      <c r="AV303" s="123"/>
      <c r="AW303" s="139"/>
      <c r="AX303" s="124"/>
    </row>
    <row r="304" spans="1:50">
      <c r="A304" s="73">
        <f>IF(D304=0," ",RANK(D304,$D$3:$D$365,0))</f>
        <v>301</v>
      </c>
      <c r="B304" s="246">
        <v>301</v>
      </c>
      <c r="C304" s="107" t="s">
        <v>2253</v>
      </c>
      <c r="D304" s="114">
        <f>I304+M304+Q304+U304+Y304+AC304+AG304+AK304+AO304+AW304+AS304</f>
        <v>3.5</v>
      </c>
      <c r="E304" s="115">
        <f>J304+N304+R304+V304+Z304+AD304+AH304+AL304+AP304+AX304+AT304</f>
        <v>5</v>
      </c>
      <c r="F304" s="119">
        <f>COUNTA(H304,L304,P304,T304,X304,AB304,AF304,AJ304,AN304,AV304,AR304)</f>
        <v>1</v>
      </c>
      <c r="G304" s="125"/>
      <c r="H304" s="5"/>
      <c r="I304" s="140"/>
      <c r="J304" s="126"/>
      <c r="K304" s="121"/>
      <c r="L304" s="5"/>
      <c r="M304" s="140"/>
      <c r="N304" s="130"/>
      <c r="O304" s="125"/>
      <c r="P304" s="5"/>
      <c r="Q304" s="140"/>
      <c r="R304" s="126"/>
      <c r="S304" s="125">
        <f>VLOOKUP(C304,'4'!$B$2:$I$1053,3,FALSE)</f>
        <v>2.1145833333333332E-2</v>
      </c>
      <c r="T304" s="5">
        <f>VLOOKUP(C304,'4'!$B$2:$I$1053,4,FALSE)</f>
        <v>96</v>
      </c>
      <c r="U304" s="140">
        <f>VLOOKUP(T304,Баллы!$A$2:$B$101,2)+V304/2</f>
        <v>3.5</v>
      </c>
      <c r="V304" s="126">
        <f>VLOOKUP(C304,'4'!$B$2:$I$1053,6,FALSE)</f>
        <v>5</v>
      </c>
      <c r="W304" s="136"/>
      <c r="X304" s="5"/>
      <c r="Y304" s="140"/>
      <c r="Z304" s="126"/>
      <c r="AA304" s="136"/>
      <c r="AB304" s="5"/>
      <c r="AC304" s="140"/>
      <c r="AD304" s="126"/>
      <c r="AE304" s="136"/>
      <c r="AF304" s="5"/>
      <c r="AG304" s="140"/>
      <c r="AH304" s="126"/>
      <c r="AI304" s="155"/>
      <c r="AJ304" s="123"/>
      <c r="AK304" s="139"/>
      <c r="AL304" s="124"/>
      <c r="AM304" s="155"/>
      <c r="AN304" s="123"/>
      <c r="AO304" s="139"/>
      <c r="AP304" s="124"/>
      <c r="AQ304" s="122"/>
      <c r="AR304" s="123"/>
      <c r="AS304" s="139"/>
      <c r="AT304" s="124"/>
      <c r="AU304" s="122"/>
      <c r="AV304" s="123"/>
      <c r="AW304" s="139"/>
      <c r="AX304" s="124"/>
    </row>
    <row r="305" spans="1:50">
      <c r="A305" s="73">
        <f>IF(D305=0," ",RANK(D305,$D$3:$D$365,0))</f>
        <v>301</v>
      </c>
      <c r="B305" s="246">
        <v>301</v>
      </c>
      <c r="C305" s="107" t="s">
        <v>1843</v>
      </c>
      <c r="D305" s="114">
        <f>I305+M305+Q305+U305+Y305+AC305+AG305+AK305+AO305+AW305+AS305</f>
        <v>3.5</v>
      </c>
      <c r="E305" s="115">
        <f>J305+N305+R305+V305+Z305+AD305+AH305+AL305+AP305+AX305+AT305</f>
        <v>5</v>
      </c>
      <c r="F305" s="119">
        <f>COUNTA(H305,L305,P305,T305,X305,AB305,AF305,AJ305,AN305,AV305,AR305)</f>
        <v>1</v>
      </c>
      <c r="G305" s="125"/>
      <c r="H305" s="5"/>
      <c r="I305" s="140"/>
      <c r="J305" s="126"/>
      <c r="K305" s="121"/>
      <c r="L305" s="5"/>
      <c r="M305" s="140"/>
      <c r="N305" s="130"/>
      <c r="O305" s="125"/>
      <c r="P305" s="5"/>
      <c r="Q305" s="140"/>
      <c r="R305" s="126"/>
      <c r="S305" s="125">
        <f>VLOOKUP(C305,'4'!$B$2:$I$1053,3,FALSE)</f>
        <v>2.1180555555555557E-2</v>
      </c>
      <c r="T305" s="5">
        <f>VLOOKUP(C305,'4'!$B$2:$I$1053,4,FALSE)</f>
        <v>97</v>
      </c>
      <c r="U305" s="140">
        <f>VLOOKUP(T305,Баллы!$A$2:$B$101,2)+V305/2</f>
        <v>3.5</v>
      </c>
      <c r="V305" s="126">
        <f>VLOOKUP(C305,'4'!$B$2:$I$1053,6,FALSE)</f>
        <v>5</v>
      </c>
      <c r="W305" s="136"/>
      <c r="X305" s="5"/>
      <c r="Y305" s="140"/>
      <c r="Z305" s="126"/>
      <c r="AA305" s="136"/>
      <c r="AB305" s="5"/>
      <c r="AC305" s="140"/>
      <c r="AD305" s="126"/>
      <c r="AE305" s="136"/>
      <c r="AF305" s="5"/>
      <c r="AG305" s="140"/>
      <c r="AH305" s="126"/>
      <c r="AI305" s="155"/>
      <c r="AJ305" s="123"/>
      <c r="AK305" s="139"/>
      <c r="AL305" s="124"/>
      <c r="AM305" s="155"/>
      <c r="AN305" s="123"/>
      <c r="AO305" s="139"/>
      <c r="AP305" s="124"/>
      <c r="AQ305" s="122"/>
      <c r="AR305" s="123"/>
      <c r="AS305" s="139"/>
      <c r="AT305" s="124"/>
      <c r="AU305" s="122"/>
      <c r="AV305" s="123"/>
      <c r="AW305" s="139"/>
      <c r="AX305" s="124"/>
    </row>
    <row r="306" spans="1:50">
      <c r="A306" s="73">
        <f>IF(D306=0," ",RANK(D306,$D$3:$D$365,0))</f>
        <v>301</v>
      </c>
      <c r="B306" s="246">
        <v>301</v>
      </c>
      <c r="C306" s="107" t="s">
        <v>2216</v>
      </c>
      <c r="D306" s="114">
        <f>I306+M306+Q306+U306+Y306+AC306+AG306+AK306+AO306+AW306+AS306</f>
        <v>3.5</v>
      </c>
      <c r="E306" s="115">
        <f>J306+N306+R306+V306+Z306+AD306+AH306+AL306+AP306+AX306+AT306</f>
        <v>5</v>
      </c>
      <c r="F306" s="119">
        <f>COUNTA(H306,L306,P306,T306,X306,AB306,AF306,AJ306,AN306,AV306,AR306)</f>
        <v>1</v>
      </c>
      <c r="G306" s="125"/>
      <c r="H306" s="5"/>
      <c r="I306" s="140"/>
      <c r="J306" s="126"/>
      <c r="K306" s="121"/>
      <c r="L306" s="5"/>
      <c r="M306" s="140"/>
      <c r="N306" s="130"/>
      <c r="O306" s="125"/>
      <c r="P306" s="5"/>
      <c r="Q306" s="140"/>
      <c r="R306" s="126"/>
      <c r="S306" s="125">
        <f>VLOOKUP(C306,'4'!$B$2:$I$1053,3,FALSE)</f>
        <v>2.1724537037037039E-2</v>
      </c>
      <c r="T306" s="5">
        <f>VLOOKUP(C306,'4'!$B$2:$I$1053,4,FALSE)</f>
        <v>109</v>
      </c>
      <c r="U306" s="140">
        <f>VLOOKUP(T306,Баллы!$A$2:$B$101,2)+V306/2</f>
        <v>3.5</v>
      </c>
      <c r="V306" s="126">
        <f>VLOOKUP(C306,'4'!$B$2:$I$1053,6,FALSE)</f>
        <v>5</v>
      </c>
      <c r="W306" s="136"/>
      <c r="X306" s="5"/>
      <c r="Y306" s="140"/>
      <c r="Z306" s="126"/>
      <c r="AA306" s="136"/>
      <c r="AB306" s="5"/>
      <c r="AC306" s="140"/>
      <c r="AD306" s="126"/>
      <c r="AE306" s="136"/>
      <c r="AF306" s="5"/>
      <c r="AG306" s="140"/>
      <c r="AH306" s="126"/>
      <c r="AI306" s="155"/>
      <c r="AJ306" s="123"/>
      <c r="AK306" s="139"/>
      <c r="AL306" s="124"/>
      <c r="AM306" s="155"/>
      <c r="AN306" s="123"/>
      <c r="AO306" s="139"/>
      <c r="AP306" s="124"/>
      <c r="AQ306" s="122"/>
      <c r="AR306" s="123"/>
      <c r="AS306" s="139"/>
      <c r="AT306" s="124"/>
      <c r="AU306" s="122"/>
      <c r="AV306" s="123"/>
      <c r="AW306" s="139"/>
      <c r="AX306" s="124"/>
    </row>
    <row r="307" spans="1:50">
      <c r="A307" s="73">
        <f>IF(D307=0," ",RANK(D307,$D$3:$D$365,0))</f>
        <v>301</v>
      </c>
      <c r="B307" s="246">
        <v>301</v>
      </c>
      <c r="C307" s="107" t="s">
        <v>1925</v>
      </c>
      <c r="D307" s="114">
        <f>I307+M307+Q307+U307+Y307+AC307+AG307+AK307+AO307+AW307+AS307</f>
        <v>3.5</v>
      </c>
      <c r="E307" s="115">
        <f>J307+N307+R307+V307+Z307+AD307+AH307+AL307+AP307+AX307+AT307</f>
        <v>5</v>
      </c>
      <c r="F307" s="119">
        <f>COUNTA(H307,L307,P307,T307,X307,AB307,AF307,AJ307,AN307,AV307,AR307)</f>
        <v>1</v>
      </c>
      <c r="G307" s="125"/>
      <c r="H307" s="5"/>
      <c r="I307" s="140"/>
      <c r="J307" s="126"/>
      <c r="K307" s="121"/>
      <c r="L307" s="5"/>
      <c r="M307" s="140"/>
      <c r="N307" s="130"/>
      <c r="O307" s="125"/>
      <c r="P307" s="5"/>
      <c r="Q307" s="140"/>
      <c r="R307" s="126"/>
      <c r="S307" s="125">
        <f>VLOOKUP(C307,'4'!$B$2:$I$1053,3,FALSE)</f>
        <v>2.2025462962962962E-2</v>
      </c>
      <c r="T307" s="5">
        <f>VLOOKUP(C307,'4'!$B$2:$I$1053,4,FALSE)</f>
        <v>114</v>
      </c>
      <c r="U307" s="140">
        <f>VLOOKUP(T307,Баллы!$A$2:$B$101,2)+V307/2</f>
        <v>3.5</v>
      </c>
      <c r="V307" s="126">
        <f>VLOOKUP(C307,'4'!$B$2:$I$1053,6,FALSE)</f>
        <v>5</v>
      </c>
      <c r="W307" s="136"/>
      <c r="X307" s="5"/>
      <c r="Y307" s="140"/>
      <c r="Z307" s="126"/>
      <c r="AA307" s="136"/>
      <c r="AB307" s="5"/>
      <c r="AC307" s="140"/>
      <c r="AD307" s="126"/>
      <c r="AE307" s="136"/>
      <c r="AF307" s="5"/>
      <c r="AG307" s="140"/>
      <c r="AH307" s="126"/>
      <c r="AI307" s="155"/>
      <c r="AJ307" s="123"/>
      <c r="AK307" s="139"/>
      <c r="AL307" s="124"/>
      <c r="AM307" s="155"/>
      <c r="AN307" s="123"/>
      <c r="AO307" s="139"/>
      <c r="AP307" s="124"/>
      <c r="AQ307" s="122"/>
      <c r="AR307" s="123"/>
      <c r="AS307" s="139"/>
      <c r="AT307" s="124"/>
      <c r="AU307" s="122"/>
      <c r="AV307" s="123"/>
      <c r="AW307" s="139"/>
      <c r="AX307" s="124"/>
    </row>
    <row r="308" spans="1:50">
      <c r="A308" s="73">
        <f>IF(D308=0," ",RANK(D308,$D$3:$D$365,0))</f>
        <v>301</v>
      </c>
      <c r="B308" s="246">
        <v>301</v>
      </c>
      <c r="C308" s="107" t="s">
        <v>1458</v>
      </c>
      <c r="D308" s="114">
        <f>I308+M308+Q308+U308+Y308+AC308+AG308+AK308+AO308+AW308+AS308</f>
        <v>3.5</v>
      </c>
      <c r="E308" s="115">
        <f>J308+N308+R308+V308+Z308+AD308+AH308+AL308+AP308+AX308+AT308</f>
        <v>5</v>
      </c>
      <c r="F308" s="119">
        <f>COUNTA(H308,L308,P308,T308,X308,AB308,AF308,AJ308,AN308,AV308,AR308)</f>
        <v>1</v>
      </c>
      <c r="G308" s="125"/>
      <c r="H308" s="5"/>
      <c r="I308" s="140"/>
      <c r="J308" s="126"/>
      <c r="K308" s="121"/>
      <c r="L308" s="5"/>
      <c r="M308" s="140"/>
      <c r="N308" s="130"/>
      <c r="O308" s="125"/>
      <c r="P308" s="5"/>
      <c r="Q308" s="140"/>
      <c r="R308" s="126"/>
      <c r="S308" s="125">
        <f>VLOOKUP(C308,'4'!$B$2:$I$1053,3,FALSE)</f>
        <v>2.2141203703703705E-2</v>
      </c>
      <c r="T308" s="5">
        <f>VLOOKUP(C308,'4'!$B$2:$I$1053,4,FALSE)</f>
        <v>118</v>
      </c>
      <c r="U308" s="140">
        <f>VLOOKUP(T308,Баллы!$A$2:$B$101,2)+V308/2</f>
        <v>3.5</v>
      </c>
      <c r="V308" s="126">
        <f>VLOOKUP(C308,'4'!$B$2:$I$1053,6,FALSE)</f>
        <v>5</v>
      </c>
      <c r="W308" s="136"/>
      <c r="X308" s="5"/>
      <c r="Y308" s="140"/>
      <c r="Z308" s="126"/>
      <c r="AA308" s="136"/>
      <c r="AB308" s="5"/>
      <c r="AC308" s="140"/>
      <c r="AD308" s="126"/>
      <c r="AE308" s="136"/>
      <c r="AF308" s="5"/>
      <c r="AG308" s="140"/>
      <c r="AH308" s="126"/>
      <c r="AI308" s="155"/>
      <c r="AJ308" s="123"/>
      <c r="AK308" s="139"/>
      <c r="AL308" s="124"/>
      <c r="AM308" s="155"/>
      <c r="AN308" s="123"/>
      <c r="AO308" s="139"/>
      <c r="AP308" s="124"/>
      <c r="AQ308" s="122"/>
      <c r="AR308" s="123"/>
      <c r="AS308" s="139"/>
      <c r="AT308" s="124"/>
      <c r="AU308" s="122"/>
      <c r="AV308" s="123"/>
      <c r="AW308" s="139"/>
      <c r="AX308" s="124"/>
    </row>
    <row r="309" spans="1:50">
      <c r="A309" s="73">
        <f>IF(D309=0," ",RANK(D309,$D$3:$D$365,0))</f>
        <v>301</v>
      </c>
      <c r="B309" s="246">
        <v>301</v>
      </c>
      <c r="C309" s="107" t="s">
        <v>252</v>
      </c>
      <c r="D309" s="114">
        <f>I309+M309+Q309+U309+Y309+AC309+AG309+AK309+AO309+AW309+AS309</f>
        <v>3.5</v>
      </c>
      <c r="E309" s="115">
        <f>J309+N309+R309+V309+Z309+AD309+AH309+AL309+AP309+AX309+AT309</f>
        <v>5</v>
      </c>
      <c r="F309" s="119">
        <f>COUNTA(H309,L309,P309,T309,X309,AB309,AF309,AJ309,AN309,AV309,AR309)</f>
        <v>1</v>
      </c>
      <c r="G309" s="125"/>
      <c r="H309" s="5"/>
      <c r="I309" s="140"/>
      <c r="J309" s="126"/>
      <c r="K309" s="121"/>
      <c r="L309" s="5"/>
      <c r="M309" s="140"/>
      <c r="N309" s="130"/>
      <c r="O309" s="125"/>
      <c r="P309" s="5"/>
      <c r="Q309" s="140"/>
      <c r="R309" s="126"/>
      <c r="S309" s="125">
        <f>VLOOKUP(C309,'4'!$B$2:$I$1053,3,FALSE)</f>
        <v>2.2152777777777778E-2</v>
      </c>
      <c r="T309" s="5">
        <f>VLOOKUP(C309,'4'!$B$2:$I$1053,4,FALSE)</f>
        <v>119</v>
      </c>
      <c r="U309" s="140">
        <f>VLOOKUP(T309,Баллы!$A$2:$B$101,2)+V309/2</f>
        <v>3.5</v>
      </c>
      <c r="V309" s="126">
        <f>VLOOKUP(C309,'4'!$B$2:$I$1053,6,FALSE)</f>
        <v>5</v>
      </c>
      <c r="W309" s="136"/>
      <c r="X309" s="5"/>
      <c r="Y309" s="140"/>
      <c r="Z309" s="126"/>
      <c r="AA309" s="136"/>
      <c r="AB309" s="5"/>
      <c r="AC309" s="140"/>
      <c r="AD309" s="126"/>
      <c r="AE309" s="136"/>
      <c r="AF309" s="5"/>
      <c r="AG309" s="140"/>
      <c r="AH309" s="126"/>
      <c r="AI309" s="155"/>
      <c r="AJ309" s="123"/>
      <c r="AK309" s="139"/>
      <c r="AL309" s="124"/>
      <c r="AM309" s="155"/>
      <c r="AN309" s="123"/>
      <c r="AO309" s="139"/>
      <c r="AP309" s="124"/>
      <c r="AQ309" s="122"/>
      <c r="AR309" s="123"/>
      <c r="AS309" s="139"/>
      <c r="AT309" s="124"/>
      <c r="AU309" s="122"/>
      <c r="AV309" s="123"/>
      <c r="AW309" s="139"/>
      <c r="AX309" s="124"/>
    </row>
    <row r="310" spans="1:50">
      <c r="A310" s="73">
        <f>IF(D310=0," ",RANK(D310,$D$3:$D$365,0))</f>
        <v>301</v>
      </c>
      <c r="B310" s="246">
        <v>301</v>
      </c>
      <c r="C310" s="107" t="s">
        <v>1958</v>
      </c>
      <c r="D310" s="114">
        <f>I310+M310+Q310+U310+Y310+AC310+AG310+AK310+AO310+AW310+AS310</f>
        <v>3.5</v>
      </c>
      <c r="E310" s="115">
        <f>J310+N310+R310+V310+Z310+AD310+AH310+AL310+AP310+AX310+AT310</f>
        <v>5</v>
      </c>
      <c r="F310" s="119">
        <f>COUNTA(H310,L310,P310,T310,X310,AB310,AF310,AJ310,AN310,AV310,AR310)</f>
        <v>1</v>
      </c>
      <c r="G310" s="125"/>
      <c r="H310" s="5"/>
      <c r="I310" s="140"/>
      <c r="J310" s="126"/>
      <c r="K310" s="121"/>
      <c r="L310" s="5"/>
      <c r="M310" s="140"/>
      <c r="N310" s="130"/>
      <c r="O310" s="125"/>
      <c r="P310" s="5"/>
      <c r="Q310" s="140"/>
      <c r="R310" s="126"/>
      <c r="S310" s="125">
        <f>VLOOKUP(C310,'4'!$B$2:$I$1053,3,FALSE)</f>
        <v>2.2280092592592591E-2</v>
      </c>
      <c r="T310" s="5">
        <f>VLOOKUP(C310,'4'!$B$2:$I$1053,4,FALSE)</f>
        <v>126</v>
      </c>
      <c r="U310" s="140">
        <f>VLOOKUP(T310,Баллы!$A$2:$B$101,2)+V310/2</f>
        <v>3.5</v>
      </c>
      <c r="V310" s="126">
        <f>VLOOKUP(C310,'4'!$B$2:$I$1053,6,FALSE)</f>
        <v>5</v>
      </c>
      <c r="W310" s="136"/>
      <c r="X310" s="5"/>
      <c r="Y310" s="140"/>
      <c r="Z310" s="126"/>
      <c r="AA310" s="136"/>
      <c r="AB310" s="5"/>
      <c r="AC310" s="140"/>
      <c r="AD310" s="126"/>
      <c r="AE310" s="136"/>
      <c r="AF310" s="5"/>
      <c r="AG310" s="140"/>
      <c r="AH310" s="126"/>
      <c r="AI310" s="155"/>
      <c r="AJ310" s="123"/>
      <c r="AK310" s="139"/>
      <c r="AL310" s="124"/>
      <c r="AM310" s="155"/>
      <c r="AN310" s="123"/>
      <c r="AO310" s="139"/>
      <c r="AP310" s="124"/>
      <c r="AQ310" s="122"/>
      <c r="AR310" s="123"/>
      <c r="AS310" s="139"/>
      <c r="AT310" s="124"/>
      <c r="AU310" s="122"/>
      <c r="AV310" s="123"/>
      <c r="AW310" s="139"/>
      <c r="AX310" s="124"/>
    </row>
    <row r="311" spans="1:50">
      <c r="A311" s="73">
        <f>IF(D311=0," ",RANK(D311,$D$3:$D$365,0))</f>
        <v>301</v>
      </c>
      <c r="B311" s="246">
        <v>301</v>
      </c>
      <c r="C311" s="107" t="s">
        <v>2093</v>
      </c>
      <c r="D311" s="114">
        <f>I311+M311+Q311+U311+Y311+AC311+AG311+AK311+AO311+AW311+AS311</f>
        <v>3.5</v>
      </c>
      <c r="E311" s="115">
        <f>J311+N311+R311+V311+Z311+AD311+AH311+AL311+AP311+AX311+AT311</f>
        <v>5</v>
      </c>
      <c r="F311" s="119">
        <f>COUNTA(H311,L311,P311,T311,X311,AB311,AF311,AJ311,AN311,AV311,AR311)</f>
        <v>1</v>
      </c>
      <c r="G311" s="125"/>
      <c r="H311" s="5"/>
      <c r="I311" s="140"/>
      <c r="J311" s="126"/>
      <c r="K311" s="121"/>
      <c r="L311" s="5"/>
      <c r="M311" s="140"/>
      <c r="N311" s="130"/>
      <c r="O311" s="125"/>
      <c r="P311" s="5"/>
      <c r="Q311" s="140"/>
      <c r="R311" s="126"/>
      <c r="S311" s="125">
        <f>VLOOKUP(C311,'4'!$B$2:$I$1053,3,FALSE)</f>
        <v>2.2534722222222223E-2</v>
      </c>
      <c r="T311" s="5">
        <f>VLOOKUP(C311,'4'!$B$2:$I$1053,4,FALSE)</f>
        <v>132</v>
      </c>
      <c r="U311" s="140">
        <f>VLOOKUP(T311,Баллы!$A$2:$B$101,2)+V311/2</f>
        <v>3.5</v>
      </c>
      <c r="V311" s="126">
        <f>VLOOKUP(C311,'4'!$B$2:$I$1053,6,FALSE)</f>
        <v>5</v>
      </c>
      <c r="W311" s="136"/>
      <c r="X311" s="5"/>
      <c r="Y311" s="140"/>
      <c r="Z311" s="126"/>
      <c r="AA311" s="136"/>
      <c r="AB311" s="5"/>
      <c r="AC311" s="140"/>
      <c r="AD311" s="126"/>
      <c r="AE311" s="136"/>
      <c r="AF311" s="5"/>
      <c r="AG311" s="140"/>
      <c r="AH311" s="126"/>
      <c r="AI311" s="155"/>
      <c r="AJ311" s="123"/>
      <c r="AK311" s="139"/>
      <c r="AL311" s="124"/>
      <c r="AM311" s="155"/>
      <c r="AN311" s="123"/>
      <c r="AO311" s="139"/>
      <c r="AP311" s="124"/>
      <c r="AQ311" s="122"/>
      <c r="AR311" s="123"/>
      <c r="AS311" s="139"/>
      <c r="AT311" s="124"/>
      <c r="AU311" s="122"/>
      <c r="AV311" s="123"/>
      <c r="AW311" s="139"/>
      <c r="AX311" s="124"/>
    </row>
    <row r="312" spans="1:50">
      <c r="A312" s="73">
        <f>IF(D312=0," ",RANK(D312,$D$3:$D$365,0))</f>
        <v>301</v>
      </c>
      <c r="B312" s="246">
        <v>301</v>
      </c>
      <c r="C312" s="107" t="s">
        <v>1986</v>
      </c>
      <c r="D312" s="114">
        <f>I312+M312+Q312+U312+Y312+AC312+AG312+AK312+AO312+AW312+AS312</f>
        <v>3.5</v>
      </c>
      <c r="E312" s="115">
        <f>J312+N312+R312+V312+Z312+AD312+AH312+AL312+AP312+AX312+AT312</f>
        <v>5</v>
      </c>
      <c r="F312" s="119">
        <f>COUNTA(H312,L312,P312,T312,X312,AB312,AF312,AJ312,AN312,AV312,AR312)</f>
        <v>1</v>
      </c>
      <c r="G312" s="125"/>
      <c r="H312" s="5"/>
      <c r="I312" s="140"/>
      <c r="J312" s="126"/>
      <c r="K312" s="121"/>
      <c r="L312" s="5"/>
      <c r="M312" s="140"/>
      <c r="N312" s="130"/>
      <c r="O312" s="125"/>
      <c r="P312" s="5"/>
      <c r="Q312" s="140"/>
      <c r="R312" s="126"/>
      <c r="S312" s="125">
        <f>VLOOKUP(C312,'4'!$B$2:$I$1053,3,FALSE)</f>
        <v>2.2685185185185187E-2</v>
      </c>
      <c r="T312" s="5">
        <f>VLOOKUP(C312,'4'!$B$2:$I$1053,4,FALSE)</f>
        <v>135</v>
      </c>
      <c r="U312" s="140">
        <f>VLOOKUP(T312,Баллы!$A$2:$B$101,2)+V312/2</f>
        <v>3.5</v>
      </c>
      <c r="V312" s="126">
        <f>VLOOKUP(C312,'4'!$B$2:$I$1053,6,FALSE)</f>
        <v>5</v>
      </c>
      <c r="W312" s="136"/>
      <c r="X312" s="5"/>
      <c r="Y312" s="140"/>
      <c r="Z312" s="126"/>
      <c r="AA312" s="136"/>
      <c r="AB312" s="5"/>
      <c r="AC312" s="140"/>
      <c r="AD312" s="126"/>
      <c r="AE312" s="136"/>
      <c r="AF312" s="5"/>
      <c r="AG312" s="140"/>
      <c r="AH312" s="126"/>
      <c r="AI312" s="155"/>
      <c r="AJ312" s="123"/>
      <c r="AK312" s="139"/>
      <c r="AL312" s="124"/>
      <c r="AM312" s="155"/>
      <c r="AN312" s="123"/>
      <c r="AO312" s="139"/>
      <c r="AP312" s="124"/>
      <c r="AQ312" s="122"/>
      <c r="AR312" s="123"/>
      <c r="AS312" s="139"/>
      <c r="AT312" s="124"/>
      <c r="AU312" s="122"/>
      <c r="AV312" s="123"/>
      <c r="AW312" s="139"/>
      <c r="AX312" s="124"/>
    </row>
    <row r="313" spans="1:50">
      <c r="A313" s="73">
        <f>IF(D313=0," ",RANK(D313,$D$3:$D$365,0))</f>
        <v>301</v>
      </c>
      <c r="B313" s="246">
        <v>301</v>
      </c>
      <c r="C313" s="107" t="s">
        <v>1692</v>
      </c>
      <c r="D313" s="114">
        <f>I313+M313+Q313+U313+Y313+AC313+AG313+AK313+AO313+AW313+AS313</f>
        <v>3.5</v>
      </c>
      <c r="E313" s="115">
        <f>J313+N313+R313+V313+Z313+AD313+AH313+AL313+AP313+AX313+AT313</f>
        <v>5</v>
      </c>
      <c r="F313" s="119">
        <f>COUNTA(H313,L313,P313,T313,X313,AB313,AF313,AJ313,AN313,AV313,AR313)</f>
        <v>1</v>
      </c>
      <c r="G313" s="125"/>
      <c r="H313" s="5"/>
      <c r="I313" s="140"/>
      <c r="J313" s="126"/>
      <c r="K313" s="121"/>
      <c r="L313" s="5"/>
      <c r="M313" s="140"/>
      <c r="N313" s="130"/>
      <c r="O313" s="125"/>
      <c r="P313" s="5"/>
      <c r="Q313" s="140"/>
      <c r="R313" s="126"/>
      <c r="S313" s="125">
        <f>VLOOKUP(C313,'4'!$B$2:$I$1053,3,FALSE)</f>
        <v>2.2719907407407407E-2</v>
      </c>
      <c r="T313" s="5">
        <f>VLOOKUP(C313,'4'!$B$2:$I$1053,4,FALSE)</f>
        <v>136</v>
      </c>
      <c r="U313" s="140">
        <f>VLOOKUP(T313,Баллы!$A$2:$B$101,2)+V313/2</f>
        <v>3.5</v>
      </c>
      <c r="V313" s="126">
        <f>VLOOKUP(C313,'4'!$B$2:$I$1053,6,FALSE)</f>
        <v>5</v>
      </c>
      <c r="W313" s="136"/>
      <c r="X313" s="5"/>
      <c r="Y313" s="140"/>
      <c r="Z313" s="126"/>
      <c r="AA313" s="136"/>
      <c r="AB313" s="5"/>
      <c r="AC313" s="140"/>
      <c r="AD313" s="126"/>
      <c r="AE313" s="136"/>
      <c r="AF313" s="5"/>
      <c r="AG313" s="140"/>
      <c r="AH313" s="126"/>
      <c r="AI313" s="155"/>
      <c r="AJ313" s="123"/>
      <c r="AK313" s="139"/>
      <c r="AL313" s="124"/>
      <c r="AM313" s="155"/>
      <c r="AN313" s="123"/>
      <c r="AO313" s="139"/>
      <c r="AP313" s="124"/>
      <c r="AQ313" s="122"/>
      <c r="AR313" s="123"/>
      <c r="AS313" s="139"/>
      <c r="AT313" s="124"/>
      <c r="AU313" s="122"/>
      <c r="AV313" s="123"/>
      <c r="AW313" s="139"/>
      <c r="AX313" s="124"/>
    </row>
    <row r="314" spans="1:50">
      <c r="A314" s="73">
        <f>IF(D314=0," ",RANK(D314,$D$3:$D$365,0))</f>
        <v>301</v>
      </c>
      <c r="B314" s="246">
        <v>301</v>
      </c>
      <c r="C314" s="288" t="s">
        <v>5777</v>
      </c>
      <c r="D314" s="114">
        <f>I314+M314+Q314+U314+Y314+AC314+AG314+AK314+AO314+AW314+AS314</f>
        <v>3.5</v>
      </c>
      <c r="E314" s="115">
        <f>J314+N314+R314+V314+Z314+AD314+AH314+AL314+AP314+AX314+AT314</f>
        <v>5</v>
      </c>
      <c r="F314" s="119">
        <f>COUNTA(H314,L314,P314,T314,X314,AB314,AF314,AJ314,AN314,AV314,AR314)</f>
        <v>1</v>
      </c>
      <c r="G314" s="125"/>
      <c r="H314" s="5"/>
      <c r="I314" s="140"/>
      <c r="J314" s="126"/>
      <c r="K314" s="121"/>
      <c r="L314" s="5"/>
      <c r="M314" s="140"/>
      <c r="N314" s="130"/>
      <c r="O314" s="125"/>
      <c r="P314" s="5"/>
      <c r="Q314" s="140"/>
      <c r="R314" s="126"/>
      <c r="S314" s="125">
        <f>VLOOKUP(C314,'4'!$B$2:$I$1053,3,FALSE)</f>
        <v>2.2824074074074073E-2</v>
      </c>
      <c r="T314" s="5">
        <f>VLOOKUP(C314,'4'!$B$2:$I$1053,4,FALSE)</f>
        <v>138</v>
      </c>
      <c r="U314" s="140">
        <f>VLOOKUP(T314,Баллы!$A$2:$B$101,2)+V314/2</f>
        <v>3.5</v>
      </c>
      <c r="V314" s="126">
        <f>VLOOKUP(C314,'4'!$B$2:$I$1053,6,FALSE)</f>
        <v>5</v>
      </c>
      <c r="W314" s="136"/>
      <c r="X314" s="5"/>
      <c r="Y314" s="140"/>
      <c r="Z314" s="126"/>
      <c r="AA314" s="136"/>
      <c r="AB314" s="5"/>
      <c r="AC314" s="140"/>
      <c r="AD314" s="126"/>
      <c r="AE314" s="136"/>
      <c r="AF314" s="5"/>
      <c r="AG314" s="140"/>
      <c r="AH314" s="126"/>
      <c r="AI314" s="155"/>
      <c r="AJ314" s="123"/>
      <c r="AK314" s="139"/>
      <c r="AL314" s="124"/>
      <c r="AM314" s="155"/>
      <c r="AN314" s="123"/>
      <c r="AO314" s="139"/>
      <c r="AP314" s="124"/>
      <c r="AQ314" s="122"/>
      <c r="AR314" s="123"/>
      <c r="AS314" s="139"/>
      <c r="AT314" s="124"/>
      <c r="AU314" s="122"/>
      <c r="AV314" s="123"/>
      <c r="AW314" s="139"/>
      <c r="AX314" s="124"/>
    </row>
    <row r="315" spans="1:50">
      <c r="A315" s="73">
        <f>IF(D315=0," ",RANK(D315,$D$3:$D$365,0))</f>
        <v>301</v>
      </c>
      <c r="B315" s="246">
        <v>301</v>
      </c>
      <c r="C315" s="249" t="s">
        <v>2693</v>
      </c>
      <c r="D315" s="114">
        <f>I315+M315+Q315+U315+Y315+AC315+AG315+AK315+AO315+AW315+AS315</f>
        <v>3.5</v>
      </c>
      <c r="E315" s="115">
        <f>J315+N315+R315+V315+Z315+AD315+AH315+AL315+AP315+AX315+AT315</f>
        <v>5</v>
      </c>
      <c r="F315" s="119">
        <f>COUNTA(H315,L315,P315,T315,X315,AB315,AF315,AJ315,AN315,AV315,AR315)</f>
        <v>1</v>
      </c>
      <c r="G315" s="125"/>
      <c r="H315" s="5"/>
      <c r="I315" s="140"/>
      <c r="J315" s="126"/>
      <c r="K315" s="121"/>
      <c r="L315" s="5"/>
      <c r="M315" s="140"/>
      <c r="N315" s="130"/>
      <c r="O315" s="125"/>
      <c r="P315" s="5"/>
      <c r="Q315" s="140"/>
      <c r="R315" s="126"/>
      <c r="S315" s="125">
        <f>VLOOKUP(C315,'4'!$B$2:$I$1053,3,FALSE)</f>
        <v>2.2835648148148147E-2</v>
      </c>
      <c r="T315" s="5">
        <f>VLOOKUP(C315,'4'!$B$2:$I$1053,4,FALSE)</f>
        <v>139</v>
      </c>
      <c r="U315" s="140">
        <f>VLOOKUP(T315,Баллы!$A$2:$B$101,2)+V315/2</f>
        <v>3.5</v>
      </c>
      <c r="V315" s="126">
        <f>VLOOKUP(C315,'4'!$B$2:$I$1053,6,FALSE)</f>
        <v>5</v>
      </c>
      <c r="W315" s="136"/>
      <c r="X315" s="5"/>
      <c r="Y315" s="140"/>
      <c r="Z315" s="126"/>
      <c r="AA315" s="136"/>
      <c r="AB315" s="5"/>
      <c r="AC315" s="140"/>
      <c r="AD315" s="126"/>
      <c r="AE315" s="136"/>
      <c r="AF315" s="5"/>
      <c r="AG315" s="140"/>
      <c r="AH315" s="126"/>
      <c r="AI315" s="155"/>
      <c r="AJ315" s="123"/>
      <c r="AK315" s="139"/>
      <c r="AL315" s="124"/>
      <c r="AM315" s="155"/>
      <c r="AN315" s="123"/>
      <c r="AO315" s="139"/>
      <c r="AP315" s="124"/>
      <c r="AQ315" s="122"/>
      <c r="AR315" s="123"/>
      <c r="AS315" s="139"/>
      <c r="AT315" s="124"/>
      <c r="AU315" s="122"/>
      <c r="AV315" s="123"/>
      <c r="AW315" s="139"/>
      <c r="AX315" s="124"/>
    </row>
    <row r="316" spans="1:50">
      <c r="A316" s="73">
        <f>IF(D316=0," ",RANK(D316,$D$3:$D$365,0))</f>
        <v>301</v>
      </c>
      <c r="B316" s="246">
        <v>301</v>
      </c>
      <c r="C316" s="249" t="s">
        <v>2692</v>
      </c>
      <c r="D316" s="114">
        <f>I316+M316+Q316+U316+Y316+AC316+AG316+AK316+AO316+AW316+AS316</f>
        <v>3.5</v>
      </c>
      <c r="E316" s="115">
        <f>J316+N316+R316+V316+Z316+AD316+AH316+AL316+AP316+AX316+AT316</f>
        <v>5</v>
      </c>
      <c r="F316" s="119">
        <f>COUNTA(H316,L316,P316,T316,X316,AB316,AF316,AJ316,AN316,AV316,AR316)</f>
        <v>1</v>
      </c>
      <c r="G316" s="125"/>
      <c r="H316" s="5"/>
      <c r="I316" s="140"/>
      <c r="J316" s="126"/>
      <c r="K316" s="121"/>
      <c r="L316" s="5"/>
      <c r="M316" s="140"/>
      <c r="N316" s="130"/>
      <c r="O316" s="125"/>
      <c r="P316" s="5"/>
      <c r="Q316" s="140"/>
      <c r="R316" s="126"/>
      <c r="S316" s="125">
        <f>VLOOKUP(C316,'4'!$B$2:$I$1053,3,FALSE)</f>
        <v>2.2870370370370371E-2</v>
      </c>
      <c r="T316" s="5">
        <f>VLOOKUP(C316,'4'!$B$2:$I$1053,4,FALSE)</f>
        <v>142</v>
      </c>
      <c r="U316" s="140">
        <f>VLOOKUP(T316,Баллы!$A$2:$B$101,2)+V316/2</f>
        <v>3.5</v>
      </c>
      <c r="V316" s="126">
        <f>VLOOKUP(C316,'4'!$B$2:$I$1053,6,FALSE)</f>
        <v>5</v>
      </c>
      <c r="W316" s="136"/>
      <c r="X316" s="5"/>
      <c r="Y316" s="140"/>
      <c r="Z316" s="126"/>
      <c r="AA316" s="136"/>
      <c r="AB316" s="5"/>
      <c r="AC316" s="140"/>
      <c r="AD316" s="126"/>
      <c r="AE316" s="136"/>
      <c r="AF316" s="5"/>
      <c r="AG316" s="140"/>
      <c r="AH316" s="126"/>
      <c r="AI316" s="155"/>
      <c r="AJ316" s="123"/>
      <c r="AK316" s="139"/>
      <c r="AL316" s="124"/>
      <c r="AM316" s="155"/>
      <c r="AN316" s="123"/>
      <c r="AO316" s="139"/>
      <c r="AP316" s="124"/>
      <c r="AQ316" s="122"/>
      <c r="AR316" s="123"/>
      <c r="AS316" s="139"/>
      <c r="AT316" s="124"/>
      <c r="AU316" s="122"/>
      <c r="AV316" s="123"/>
      <c r="AW316" s="139"/>
      <c r="AX316" s="124"/>
    </row>
    <row r="317" spans="1:50">
      <c r="A317" s="73">
        <f>IF(D317=0," ",RANK(D317,$D$3:$D$365,0))</f>
        <v>301</v>
      </c>
      <c r="B317" s="246">
        <v>301</v>
      </c>
      <c r="C317" s="107" t="s">
        <v>2401</v>
      </c>
      <c r="D317" s="114">
        <f>I317+M317+Q317+U317+Y317+AC317+AG317+AK317+AO317+AW317+AS317</f>
        <v>3.5</v>
      </c>
      <c r="E317" s="115">
        <f>J317+N317+R317+V317+Z317+AD317+AH317+AL317+AP317+AX317+AT317</f>
        <v>5</v>
      </c>
      <c r="F317" s="119">
        <f>COUNTA(H317,L317,P317,T317,X317,AB317,AF317,AJ317,AN317,AV317,AR317)</f>
        <v>1</v>
      </c>
      <c r="G317" s="125"/>
      <c r="H317" s="5"/>
      <c r="I317" s="140"/>
      <c r="J317" s="126"/>
      <c r="K317" s="121"/>
      <c r="L317" s="5"/>
      <c r="M317" s="140"/>
      <c r="N317" s="130"/>
      <c r="O317" s="125"/>
      <c r="P317" s="5"/>
      <c r="Q317" s="140"/>
      <c r="R317" s="126"/>
      <c r="S317" s="125">
        <f>VLOOKUP(C317,'4'!$B$2:$I$1053,3,FALSE)</f>
        <v>2.2962962962962963E-2</v>
      </c>
      <c r="T317" s="5">
        <f>VLOOKUP(C317,'4'!$B$2:$I$1053,4,FALSE)</f>
        <v>147</v>
      </c>
      <c r="U317" s="140">
        <f>VLOOKUP(T317,Баллы!$A$2:$B$101,2)+V317/2</f>
        <v>3.5</v>
      </c>
      <c r="V317" s="126">
        <f>VLOOKUP(C317,'4'!$B$2:$I$1053,6,FALSE)</f>
        <v>5</v>
      </c>
      <c r="W317" s="136"/>
      <c r="X317" s="5"/>
      <c r="Y317" s="140"/>
      <c r="Z317" s="126"/>
      <c r="AA317" s="136"/>
      <c r="AB317" s="5"/>
      <c r="AC317" s="140"/>
      <c r="AD317" s="126"/>
      <c r="AE317" s="136"/>
      <c r="AF317" s="5"/>
      <c r="AG317" s="140"/>
      <c r="AH317" s="126"/>
      <c r="AI317" s="155"/>
      <c r="AJ317" s="123"/>
      <c r="AK317" s="139"/>
      <c r="AL317" s="124"/>
      <c r="AM317" s="155"/>
      <c r="AN317" s="123"/>
      <c r="AO317" s="139"/>
      <c r="AP317" s="124"/>
      <c r="AQ317" s="122"/>
      <c r="AR317" s="123"/>
      <c r="AS317" s="139"/>
      <c r="AT317" s="124"/>
      <c r="AU317" s="122"/>
      <c r="AV317" s="123"/>
      <c r="AW317" s="139"/>
      <c r="AX317" s="124"/>
    </row>
    <row r="318" spans="1:50">
      <c r="A318" s="73">
        <f>IF(D318=0," ",RANK(D318,$D$3:$D$365,0))</f>
        <v>301</v>
      </c>
      <c r="B318" s="246">
        <v>301</v>
      </c>
      <c r="C318" s="107" t="s">
        <v>2315</v>
      </c>
      <c r="D318" s="114">
        <f>I318+M318+Q318+U318+Y318+AC318+AG318+AK318+AO318+AW318+AS318</f>
        <v>3.5</v>
      </c>
      <c r="E318" s="115">
        <f>J318+N318+R318+V318+Z318+AD318+AH318+AL318+AP318+AX318+AT318</f>
        <v>5</v>
      </c>
      <c r="F318" s="119">
        <f>COUNTA(H318,L318,P318,T318,X318,AB318,AF318,AJ318,AN318,AV318,AR318)</f>
        <v>1</v>
      </c>
      <c r="G318" s="125"/>
      <c r="H318" s="5"/>
      <c r="I318" s="140"/>
      <c r="J318" s="126"/>
      <c r="K318" s="121"/>
      <c r="L318" s="5"/>
      <c r="M318" s="140"/>
      <c r="N318" s="130"/>
      <c r="O318" s="125"/>
      <c r="P318" s="5"/>
      <c r="Q318" s="140"/>
      <c r="R318" s="126"/>
      <c r="S318" s="125">
        <f>VLOOKUP(C318,'4'!$B$2:$I$1053,3,FALSE)</f>
        <v>2.3032407407407408E-2</v>
      </c>
      <c r="T318" s="5">
        <f>VLOOKUP(C318,'4'!$B$2:$I$1053,4,FALSE)</f>
        <v>150</v>
      </c>
      <c r="U318" s="140">
        <f>VLOOKUP(T318,Баллы!$A$2:$B$101,2)+V318/2</f>
        <v>3.5</v>
      </c>
      <c r="V318" s="126">
        <f>VLOOKUP(C318,'4'!$B$2:$I$1053,6,FALSE)</f>
        <v>5</v>
      </c>
      <c r="W318" s="136"/>
      <c r="X318" s="5"/>
      <c r="Y318" s="140"/>
      <c r="Z318" s="126"/>
      <c r="AA318" s="136"/>
      <c r="AB318" s="5"/>
      <c r="AC318" s="140"/>
      <c r="AD318" s="126"/>
      <c r="AE318" s="136"/>
      <c r="AF318" s="5"/>
      <c r="AG318" s="140"/>
      <c r="AH318" s="126"/>
      <c r="AI318" s="155"/>
      <c r="AJ318" s="123"/>
      <c r="AK318" s="139"/>
      <c r="AL318" s="124"/>
      <c r="AM318" s="155"/>
      <c r="AN318" s="123"/>
      <c r="AO318" s="139"/>
      <c r="AP318" s="124"/>
      <c r="AQ318" s="122"/>
      <c r="AR318" s="123"/>
      <c r="AS318" s="139"/>
      <c r="AT318" s="124"/>
      <c r="AU318" s="122"/>
      <c r="AV318" s="123"/>
      <c r="AW318" s="139"/>
      <c r="AX318" s="124"/>
    </row>
    <row r="319" spans="1:50">
      <c r="A319" s="73">
        <f>IF(D319=0," ",RANK(D319,$D$3:$D$365,0))</f>
        <v>301</v>
      </c>
      <c r="B319" s="246">
        <v>301</v>
      </c>
      <c r="C319" s="107" t="s">
        <v>2119</v>
      </c>
      <c r="D319" s="114">
        <f>I319+M319+Q319+U319+Y319+AC319+AG319+AK319+AO319+AW319+AS319</f>
        <v>3.5</v>
      </c>
      <c r="E319" s="115">
        <f>J319+N319+R319+V319+Z319+AD319+AH319+AL319+AP319+AX319+AT319</f>
        <v>5</v>
      </c>
      <c r="F319" s="119">
        <f>COUNTA(H319,L319,P319,T319,X319,AB319,AF319,AJ319,AN319,AV319,AR319)</f>
        <v>1</v>
      </c>
      <c r="G319" s="125"/>
      <c r="H319" s="5"/>
      <c r="I319" s="140"/>
      <c r="J319" s="126"/>
      <c r="K319" s="121"/>
      <c r="L319" s="5"/>
      <c r="M319" s="140"/>
      <c r="N319" s="130"/>
      <c r="O319" s="125"/>
      <c r="P319" s="5"/>
      <c r="Q319" s="140"/>
      <c r="R319" s="126"/>
      <c r="S319" s="125">
        <f>VLOOKUP(C319,'4'!$B$2:$I$1053,3,FALSE)</f>
        <v>2.3483796296296298E-2</v>
      </c>
      <c r="T319" s="5">
        <f>VLOOKUP(C319,'4'!$B$2:$I$1053,4,FALSE)</f>
        <v>156</v>
      </c>
      <c r="U319" s="140">
        <f>VLOOKUP(T319,Баллы!$A$2:$B$101,2)+V319/2</f>
        <v>3.5</v>
      </c>
      <c r="V319" s="126">
        <f>VLOOKUP(C319,'4'!$B$2:$I$1053,6,FALSE)</f>
        <v>5</v>
      </c>
      <c r="W319" s="136"/>
      <c r="X319" s="5"/>
      <c r="Y319" s="140"/>
      <c r="Z319" s="126"/>
      <c r="AA319" s="136"/>
      <c r="AB319" s="5"/>
      <c r="AC319" s="140"/>
      <c r="AD319" s="126"/>
      <c r="AE319" s="136"/>
      <c r="AF319" s="5"/>
      <c r="AG319" s="140"/>
      <c r="AH319" s="126"/>
      <c r="AI319" s="155"/>
      <c r="AJ319" s="123"/>
      <c r="AK319" s="139"/>
      <c r="AL319" s="124"/>
      <c r="AM319" s="155"/>
      <c r="AN319" s="123"/>
      <c r="AO319" s="139"/>
      <c r="AP319" s="124"/>
      <c r="AQ319" s="122"/>
      <c r="AR319" s="123"/>
      <c r="AS319" s="139"/>
      <c r="AT319" s="124"/>
      <c r="AU319" s="122"/>
      <c r="AV319" s="123"/>
      <c r="AW319" s="139"/>
      <c r="AX319" s="124"/>
    </row>
    <row r="320" spans="1:50">
      <c r="A320" s="73">
        <f>IF(D320=0," ",RANK(D320,$D$3:$D$365,0))</f>
        <v>301</v>
      </c>
      <c r="B320" s="246">
        <v>301</v>
      </c>
      <c r="C320" s="267" t="s">
        <v>2804</v>
      </c>
      <c r="D320" s="114">
        <f>I320+M320+Q320+U320+Y320+AC320+AG320+AK320+AO320+AW320+AS320</f>
        <v>3.5</v>
      </c>
      <c r="E320" s="115">
        <f>J320+N320+R320+V320+Z320+AD320+AH320+AL320+AP320+AX320+AT320</f>
        <v>5</v>
      </c>
      <c r="F320" s="119">
        <f>COUNTA(H320,L320,P320,T320,X320,AB320,AF320,AJ320,AN320,AV320,AR320)</f>
        <v>1</v>
      </c>
      <c r="G320" s="125"/>
      <c r="H320" s="5"/>
      <c r="I320" s="140"/>
      <c r="J320" s="126"/>
      <c r="K320" s="121"/>
      <c r="L320" s="5"/>
      <c r="M320" s="140"/>
      <c r="N320" s="130"/>
      <c r="O320" s="125"/>
      <c r="P320" s="5"/>
      <c r="Q320" s="140"/>
      <c r="R320" s="126"/>
      <c r="S320" s="125">
        <f>VLOOKUP(C320,'4'!$B$2:$I$1053,3,FALSE)</f>
        <v>2.3541666666666666E-2</v>
      </c>
      <c r="T320" s="5">
        <f>VLOOKUP(C320,'4'!$B$2:$I$1053,4,FALSE)</f>
        <v>160</v>
      </c>
      <c r="U320" s="140">
        <f>VLOOKUP(T320,Баллы!$A$2:$B$101,2)+V320/2</f>
        <v>3.5</v>
      </c>
      <c r="V320" s="126">
        <f>VLOOKUP(C320,'4'!$B$2:$I$1053,6,FALSE)</f>
        <v>5</v>
      </c>
      <c r="W320" s="136"/>
      <c r="X320" s="5"/>
      <c r="Y320" s="140"/>
      <c r="Z320" s="126"/>
      <c r="AA320" s="136"/>
      <c r="AB320" s="5"/>
      <c r="AC320" s="140"/>
      <c r="AD320" s="126"/>
      <c r="AE320" s="136"/>
      <c r="AF320" s="5"/>
      <c r="AG320" s="140"/>
      <c r="AH320" s="126"/>
      <c r="AI320" s="155"/>
      <c r="AJ320" s="123"/>
      <c r="AK320" s="139"/>
      <c r="AL320" s="124"/>
      <c r="AM320" s="155"/>
      <c r="AN320" s="123"/>
      <c r="AO320" s="139"/>
      <c r="AP320" s="124"/>
      <c r="AQ320" s="122"/>
      <c r="AR320" s="123"/>
      <c r="AS320" s="139"/>
      <c r="AT320" s="124"/>
      <c r="AU320" s="122"/>
      <c r="AV320" s="123"/>
      <c r="AW320" s="139"/>
      <c r="AX320" s="124"/>
    </row>
    <row r="321" spans="1:50">
      <c r="A321" s="73">
        <f>IF(D321=0," ",RANK(D321,$D$3:$D$365,0))</f>
        <v>301</v>
      </c>
      <c r="B321" s="246">
        <v>301</v>
      </c>
      <c r="C321" s="107" t="s">
        <v>2330</v>
      </c>
      <c r="D321" s="114">
        <f>I321+M321+Q321+U321+Y321+AC321+AG321+AK321+AO321+AW321+AS321</f>
        <v>3.5</v>
      </c>
      <c r="E321" s="115">
        <f>J321+N321+R321+V321+Z321+AD321+AH321+AL321+AP321+AX321+AT321</f>
        <v>5</v>
      </c>
      <c r="F321" s="119">
        <f>COUNTA(H321,L321,P321,T321,X321,AB321,AF321,AJ321,AN321,AV321,AR321)</f>
        <v>1</v>
      </c>
      <c r="G321" s="125"/>
      <c r="H321" s="5"/>
      <c r="I321" s="140"/>
      <c r="J321" s="126"/>
      <c r="K321" s="121"/>
      <c r="L321" s="5"/>
      <c r="M321" s="140"/>
      <c r="N321" s="130"/>
      <c r="O321" s="125"/>
      <c r="P321" s="5"/>
      <c r="Q321" s="140"/>
      <c r="R321" s="126"/>
      <c r="S321" s="125">
        <f>VLOOKUP(C321,'4'!$B$2:$I$1053,3,FALSE)</f>
        <v>2.361111111111111E-2</v>
      </c>
      <c r="T321" s="5">
        <f>VLOOKUP(C321,'4'!$B$2:$I$1053,4,FALSE)</f>
        <v>163</v>
      </c>
      <c r="U321" s="140">
        <f>VLOOKUP(T321,Баллы!$A$2:$B$101,2)+V321/2</f>
        <v>3.5</v>
      </c>
      <c r="V321" s="126">
        <f>VLOOKUP(C321,'4'!$B$2:$I$1053,6,FALSE)</f>
        <v>5</v>
      </c>
      <c r="W321" s="136"/>
      <c r="X321" s="5"/>
      <c r="Y321" s="140"/>
      <c r="Z321" s="126"/>
      <c r="AA321" s="136"/>
      <c r="AB321" s="5"/>
      <c r="AC321" s="140"/>
      <c r="AD321" s="126"/>
      <c r="AE321" s="136"/>
      <c r="AF321" s="5"/>
      <c r="AG321" s="140"/>
      <c r="AH321" s="126"/>
      <c r="AI321" s="155"/>
      <c r="AJ321" s="123"/>
      <c r="AK321" s="139"/>
      <c r="AL321" s="124"/>
      <c r="AM321" s="155"/>
      <c r="AN321" s="123"/>
      <c r="AO321" s="139"/>
      <c r="AP321" s="124"/>
      <c r="AQ321" s="122"/>
      <c r="AR321" s="123"/>
      <c r="AS321" s="139"/>
      <c r="AT321" s="124"/>
      <c r="AU321" s="122"/>
      <c r="AV321" s="123"/>
      <c r="AW321" s="139"/>
      <c r="AX321" s="124"/>
    </row>
    <row r="322" spans="1:50">
      <c r="A322" s="73">
        <f>IF(D322=0," ",RANK(D322,$D$3:$D$365,0))</f>
        <v>301</v>
      </c>
      <c r="B322" s="246">
        <v>301</v>
      </c>
      <c r="C322" s="107" t="s">
        <v>2066</v>
      </c>
      <c r="D322" s="114">
        <f>I322+M322+Q322+U322+Y322+AC322+AG322+AK322+AO322+AW322+AS322</f>
        <v>3.5</v>
      </c>
      <c r="E322" s="115">
        <f>J322+N322+R322+V322+Z322+AD322+AH322+AL322+AP322+AX322+AT322</f>
        <v>5</v>
      </c>
      <c r="F322" s="119">
        <f>COUNTA(H322,L322,P322,T322,X322,AB322,AF322,AJ322,AN322,AV322,AR322)</f>
        <v>1</v>
      </c>
      <c r="G322" s="125"/>
      <c r="H322" s="5"/>
      <c r="I322" s="140"/>
      <c r="J322" s="126"/>
      <c r="K322" s="121"/>
      <c r="L322" s="5"/>
      <c r="M322" s="140"/>
      <c r="N322" s="130"/>
      <c r="O322" s="125"/>
      <c r="P322" s="5"/>
      <c r="Q322" s="140"/>
      <c r="R322" s="126"/>
      <c r="S322" s="125">
        <f>VLOOKUP(C322,'4'!$B$2:$I$1053,3,FALSE)</f>
        <v>2.3622685185185184E-2</v>
      </c>
      <c r="T322" s="5">
        <f>VLOOKUP(C322,'4'!$B$2:$I$1053,4,FALSE)</f>
        <v>164</v>
      </c>
      <c r="U322" s="140">
        <f>VLOOKUP(T322,Баллы!$A$2:$B$101,2)+V322/2</f>
        <v>3.5</v>
      </c>
      <c r="V322" s="126">
        <f>VLOOKUP(C322,'4'!$B$2:$I$1053,6,FALSE)</f>
        <v>5</v>
      </c>
      <c r="W322" s="136"/>
      <c r="X322" s="5"/>
      <c r="Y322" s="140"/>
      <c r="Z322" s="126"/>
      <c r="AA322" s="136"/>
      <c r="AB322" s="5"/>
      <c r="AC322" s="140"/>
      <c r="AD322" s="126"/>
      <c r="AE322" s="136"/>
      <c r="AF322" s="5"/>
      <c r="AG322" s="140"/>
      <c r="AH322" s="126"/>
      <c r="AI322" s="155"/>
      <c r="AJ322" s="123"/>
      <c r="AK322" s="139"/>
      <c r="AL322" s="124"/>
      <c r="AM322" s="155"/>
      <c r="AN322" s="123"/>
      <c r="AO322" s="139"/>
      <c r="AP322" s="124"/>
      <c r="AQ322" s="122"/>
      <c r="AR322" s="123"/>
      <c r="AS322" s="139"/>
      <c r="AT322" s="124"/>
      <c r="AU322" s="122"/>
      <c r="AV322" s="123"/>
      <c r="AW322" s="139"/>
      <c r="AX322" s="124"/>
    </row>
    <row r="323" spans="1:50">
      <c r="A323" s="73">
        <f>IF(D323=0," ",RANK(D323,$D$3:$D$365,0))</f>
        <v>301</v>
      </c>
      <c r="B323" s="246">
        <v>301</v>
      </c>
      <c r="C323" s="107" t="s">
        <v>2480</v>
      </c>
      <c r="D323" s="114">
        <f>I323+M323+Q323+U323+Y323+AC323+AG323+AK323+AO323+AW323+AS323</f>
        <v>3.5</v>
      </c>
      <c r="E323" s="115">
        <f>J323+N323+R323+V323+Z323+AD323+AH323+AL323+AP323+AX323+AT323</f>
        <v>5</v>
      </c>
      <c r="F323" s="119">
        <f>COUNTA(H323,L323,P323,T323,X323,AB323,AF323,AJ323,AN323,AV323,AR323)</f>
        <v>1</v>
      </c>
      <c r="G323" s="125"/>
      <c r="H323" s="5"/>
      <c r="I323" s="140"/>
      <c r="J323" s="126"/>
      <c r="K323" s="121"/>
      <c r="L323" s="5"/>
      <c r="M323" s="140"/>
      <c r="N323" s="130"/>
      <c r="O323" s="125"/>
      <c r="P323" s="5"/>
      <c r="Q323" s="140"/>
      <c r="R323" s="126"/>
      <c r="S323" s="125">
        <f>VLOOKUP(C323,'4'!$B$2:$I$1053,3,FALSE)</f>
        <v>2.3958333333333335E-2</v>
      </c>
      <c r="T323" s="5">
        <f>VLOOKUP(C323,'4'!$B$2:$I$1053,4,FALSE)</f>
        <v>175</v>
      </c>
      <c r="U323" s="140">
        <f>VLOOKUP(T323,Баллы!$A$2:$B$101,2)+V323/2</f>
        <v>3.5</v>
      </c>
      <c r="V323" s="126">
        <f>VLOOKUP(C323,'4'!$B$2:$I$1053,6,FALSE)</f>
        <v>5</v>
      </c>
      <c r="W323" s="136"/>
      <c r="X323" s="5"/>
      <c r="Y323" s="140"/>
      <c r="Z323" s="126"/>
      <c r="AA323" s="136"/>
      <c r="AB323" s="5"/>
      <c r="AC323" s="140"/>
      <c r="AD323" s="126"/>
      <c r="AE323" s="136"/>
      <c r="AF323" s="5"/>
      <c r="AG323" s="140"/>
      <c r="AH323" s="126"/>
      <c r="AI323" s="155"/>
      <c r="AJ323" s="123"/>
      <c r="AK323" s="139"/>
      <c r="AL323" s="124"/>
      <c r="AM323" s="155"/>
      <c r="AN323" s="123"/>
      <c r="AO323" s="139"/>
      <c r="AP323" s="124"/>
      <c r="AQ323" s="122"/>
      <c r="AR323" s="123"/>
      <c r="AS323" s="139"/>
      <c r="AT323" s="124"/>
      <c r="AU323" s="122"/>
      <c r="AV323" s="123"/>
      <c r="AW323" s="139"/>
      <c r="AX323" s="124"/>
    </row>
    <row r="324" spans="1:50">
      <c r="A324" s="73">
        <f>IF(D324=0," ",RANK(D324,$D$3:$D$365,0))</f>
        <v>301</v>
      </c>
      <c r="B324" s="246">
        <v>301</v>
      </c>
      <c r="C324" s="107" t="s">
        <v>1666</v>
      </c>
      <c r="D324" s="114">
        <f>I324+M324+Q324+U324+Y324+AC324+AG324+AK324+AO324+AW324+AS324</f>
        <v>3.5</v>
      </c>
      <c r="E324" s="115">
        <f>J324+N324+R324+V324+Z324+AD324+AH324+AL324+AP324+AX324+AT324</f>
        <v>5</v>
      </c>
      <c r="F324" s="119">
        <f>COUNTA(H324,L324,P324,T324,X324,AB324,AF324,AJ324,AN324,AV324,AR324)</f>
        <v>1</v>
      </c>
      <c r="G324" s="125"/>
      <c r="H324" s="5"/>
      <c r="I324" s="140"/>
      <c r="J324" s="126"/>
      <c r="K324" s="121"/>
      <c r="L324" s="5"/>
      <c r="M324" s="140"/>
      <c r="N324" s="130"/>
      <c r="O324" s="125"/>
      <c r="P324" s="5"/>
      <c r="Q324" s="140"/>
      <c r="R324" s="126"/>
      <c r="S324" s="125">
        <f>VLOOKUP(C324,'4'!$B$2:$I$1053,3,FALSE)</f>
        <v>2.5138888888888888E-2</v>
      </c>
      <c r="T324" s="5">
        <f>VLOOKUP(C324,'4'!$B$2:$I$1053,4,FALSE)</f>
        <v>190</v>
      </c>
      <c r="U324" s="140">
        <f>VLOOKUP(T324,Баллы!$A$2:$B$101,2)+V324/2</f>
        <v>3.5</v>
      </c>
      <c r="V324" s="126">
        <f>VLOOKUP(C324,'4'!$B$2:$I$1053,6,FALSE)</f>
        <v>5</v>
      </c>
      <c r="W324" s="136"/>
      <c r="X324" s="5"/>
      <c r="Y324" s="140"/>
      <c r="Z324" s="126"/>
      <c r="AA324" s="136"/>
      <c r="AB324" s="5"/>
      <c r="AC324" s="140"/>
      <c r="AD324" s="126"/>
      <c r="AE324" s="136"/>
      <c r="AF324" s="5"/>
      <c r="AG324" s="140"/>
      <c r="AH324" s="126"/>
      <c r="AI324" s="155"/>
      <c r="AJ324" s="123"/>
      <c r="AK324" s="139"/>
      <c r="AL324" s="124"/>
      <c r="AM324" s="155"/>
      <c r="AN324" s="123"/>
      <c r="AO324" s="139"/>
      <c r="AP324" s="124"/>
      <c r="AQ324" s="122"/>
      <c r="AR324" s="123"/>
      <c r="AS324" s="139"/>
      <c r="AT324" s="124"/>
      <c r="AU324" s="122"/>
      <c r="AV324" s="123"/>
      <c r="AW324" s="139"/>
      <c r="AX324" s="124"/>
    </row>
    <row r="325" spans="1:50">
      <c r="A325" s="73">
        <f>IF(D325=0," ",RANK(D325,$D$3:$D$365,0))</f>
        <v>301</v>
      </c>
      <c r="B325" s="246">
        <v>301</v>
      </c>
      <c r="C325" s="249" t="s">
        <v>2691</v>
      </c>
      <c r="D325" s="114">
        <f>I325+M325+Q325+U325+Y325+AC325+AG325+AK325+AO325+AW325+AS325</f>
        <v>3.5</v>
      </c>
      <c r="E325" s="115">
        <f>J325+N325+R325+V325+Z325+AD325+AH325+AL325+AP325+AX325+AT325</f>
        <v>5</v>
      </c>
      <c r="F325" s="119">
        <f>COUNTA(H325,L325,P325,T325,X325,AB325,AF325,AJ325,AN325,AV325,AR325)</f>
        <v>1</v>
      </c>
      <c r="G325" s="125"/>
      <c r="H325" s="5"/>
      <c r="I325" s="140"/>
      <c r="J325" s="126"/>
      <c r="K325" s="121"/>
      <c r="L325" s="5"/>
      <c r="M325" s="140"/>
      <c r="N325" s="130"/>
      <c r="O325" s="125"/>
      <c r="P325" s="5"/>
      <c r="Q325" s="140"/>
      <c r="R325" s="126"/>
      <c r="S325" s="125">
        <f>VLOOKUP(C325,'4'!$B$2:$I$1053,3,FALSE)</f>
        <v>2.5208333333333333E-2</v>
      </c>
      <c r="T325" s="5">
        <f>VLOOKUP(C325,'4'!$B$2:$I$1053,4,FALSE)</f>
        <v>191</v>
      </c>
      <c r="U325" s="140">
        <f>VLOOKUP(T325,Баллы!$A$2:$B$101,2)+V325/2</f>
        <v>3.5</v>
      </c>
      <c r="V325" s="126">
        <f>VLOOKUP(C325,'4'!$B$2:$I$1053,6,FALSE)</f>
        <v>5</v>
      </c>
      <c r="W325" s="136"/>
      <c r="X325" s="5"/>
      <c r="Y325" s="140"/>
      <c r="Z325" s="126"/>
      <c r="AA325" s="136"/>
      <c r="AB325" s="5"/>
      <c r="AC325" s="140"/>
      <c r="AD325" s="126"/>
      <c r="AE325" s="136"/>
      <c r="AF325" s="5"/>
      <c r="AG325" s="140"/>
      <c r="AH325" s="126"/>
      <c r="AI325" s="155"/>
      <c r="AJ325" s="123"/>
      <c r="AK325" s="139"/>
      <c r="AL325" s="124"/>
      <c r="AM325" s="155"/>
      <c r="AN325" s="123"/>
      <c r="AO325" s="139"/>
      <c r="AP325" s="124"/>
      <c r="AQ325" s="122"/>
      <c r="AR325" s="123"/>
      <c r="AS325" s="139"/>
      <c r="AT325" s="124"/>
      <c r="AU325" s="122"/>
      <c r="AV325" s="123"/>
      <c r="AW325" s="139"/>
      <c r="AX325" s="124"/>
    </row>
    <row r="326" spans="1:50">
      <c r="A326" s="73">
        <f>IF(D326=0," ",RANK(D326,$D$3:$D$365,0))</f>
        <v>301</v>
      </c>
      <c r="B326" s="246">
        <v>301</v>
      </c>
      <c r="C326" s="107" t="s">
        <v>1783</v>
      </c>
      <c r="D326" s="114">
        <f>I326+M326+Q326+U326+Y326+AC326+AG326+AK326+AO326+AW326+AS326</f>
        <v>3.5</v>
      </c>
      <c r="E326" s="115">
        <f>J326+N326+R326+V326+Z326+AD326+AH326+AL326+AP326+AX326+AT326</f>
        <v>5</v>
      </c>
      <c r="F326" s="119">
        <f>COUNTA(H326,L326,P326,T326,X326,AB326,AF326,AJ326,AN326,AV326,AR326)</f>
        <v>1</v>
      </c>
      <c r="G326" s="125"/>
      <c r="H326" s="5"/>
      <c r="I326" s="140"/>
      <c r="J326" s="126"/>
      <c r="K326" s="121"/>
      <c r="L326" s="5"/>
      <c r="M326" s="140"/>
      <c r="N326" s="130"/>
      <c r="O326" s="125"/>
      <c r="P326" s="5"/>
      <c r="Q326" s="140"/>
      <c r="R326" s="126"/>
      <c r="S326" s="125">
        <f>VLOOKUP(C326,'4'!$B$2:$I$1053,3,FALSE)</f>
        <v>2.5243055555555557E-2</v>
      </c>
      <c r="T326" s="5">
        <f>VLOOKUP(C326,'4'!$B$2:$I$1053,4,FALSE)</f>
        <v>193</v>
      </c>
      <c r="U326" s="140">
        <f>VLOOKUP(T326,Баллы!$A$2:$B$101,2)+V326/2</f>
        <v>3.5</v>
      </c>
      <c r="V326" s="126">
        <f>VLOOKUP(C326,'4'!$B$2:$I$1053,6,FALSE)</f>
        <v>5</v>
      </c>
      <c r="W326" s="136"/>
      <c r="X326" s="5"/>
      <c r="Y326" s="140"/>
      <c r="Z326" s="126"/>
      <c r="AA326" s="136"/>
      <c r="AB326" s="5"/>
      <c r="AC326" s="140"/>
      <c r="AD326" s="126"/>
      <c r="AE326" s="136"/>
      <c r="AF326" s="5"/>
      <c r="AG326" s="140"/>
      <c r="AH326" s="126"/>
      <c r="AI326" s="155"/>
      <c r="AJ326" s="123"/>
      <c r="AK326" s="139"/>
      <c r="AL326" s="124"/>
      <c r="AM326" s="155"/>
      <c r="AN326" s="123"/>
      <c r="AO326" s="139"/>
      <c r="AP326" s="124"/>
      <c r="AQ326" s="122"/>
      <c r="AR326" s="123"/>
      <c r="AS326" s="139"/>
      <c r="AT326" s="124"/>
      <c r="AU326" s="122"/>
      <c r="AV326" s="123"/>
      <c r="AW326" s="139"/>
      <c r="AX326" s="124"/>
    </row>
    <row r="327" spans="1:50">
      <c r="A327" s="73">
        <f>IF(D327=0," ",RANK(D327,$D$3:$D$365,0))</f>
        <v>301</v>
      </c>
      <c r="B327" s="246">
        <v>301</v>
      </c>
      <c r="C327" s="107" t="s">
        <v>2359</v>
      </c>
      <c r="D327" s="114">
        <f>I327+M327+Q327+U327+Y327+AC327+AG327+AK327+AO327+AW327+AS327</f>
        <v>3.5</v>
      </c>
      <c r="E327" s="115">
        <f>J327+N327+R327+V327+Z327+AD327+AH327+AL327+AP327+AX327+AT327</f>
        <v>5</v>
      </c>
      <c r="F327" s="119">
        <f>COUNTA(H327,L327,P327,T327,X327,AB327,AF327,AJ327,AN327,AV327,AR327)</f>
        <v>1</v>
      </c>
      <c r="G327" s="125"/>
      <c r="H327" s="5"/>
      <c r="I327" s="140"/>
      <c r="J327" s="126"/>
      <c r="K327" s="121"/>
      <c r="L327" s="5"/>
      <c r="M327" s="140"/>
      <c r="N327" s="130"/>
      <c r="O327" s="125"/>
      <c r="P327" s="5"/>
      <c r="Q327" s="140"/>
      <c r="R327" s="126"/>
      <c r="S327" s="125">
        <f>VLOOKUP(C327,'4'!$B$2:$I$1053,3,FALSE)</f>
        <v>2.5486111111111112E-2</v>
      </c>
      <c r="T327" s="5">
        <f>VLOOKUP(C327,'4'!$B$2:$I$1053,4,FALSE)</f>
        <v>199</v>
      </c>
      <c r="U327" s="140">
        <f>VLOOKUP(T327,Баллы!$A$2:$B$101,2)+V327/2</f>
        <v>3.5</v>
      </c>
      <c r="V327" s="126">
        <f>VLOOKUP(C327,'4'!$B$2:$I$1053,6,FALSE)</f>
        <v>5</v>
      </c>
      <c r="W327" s="136"/>
      <c r="X327" s="5"/>
      <c r="Y327" s="140"/>
      <c r="Z327" s="126"/>
      <c r="AA327" s="136"/>
      <c r="AB327" s="5"/>
      <c r="AC327" s="140"/>
      <c r="AD327" s="126"/>
      <c r="AE327" s="136"/>
      <c r="AF327" s="5"/>
      <c r="AG327" s="140"/>
      <c r="AH327" s="126"/>
      <c r="AI327" s="155"/>
      <c r="AJ327" s="123"/>
      <c r="AK327" s="139"/>
      <c r="AL327" s="124"/>
      <c r="AM327" s="155"/>
      <c r="AN327" s="123"/>
      <c r="AO327" s="139"/>
      <c r="AP327" s="124"/>
      <c r="AQ327" s="122"/>
      <c r="AR327" s="123"/>
      <c r="AS327" s="139"/>
      <c r="AT327" s="124"/>
      <c r="AU327" s="122"/>
      <c r="AV327" s="123"/>
      <c r="AW327" s="139"/>
      <c r="AX327" s="124"/>
    </row>
    <row r="328" spans="1:50">
      <c r="A328" s="73">
        <f>IF(D328=0," ",RANK(D328,$D$3:$D$365,0))</f>
        <v>301</v>
      </c>
      <c r="B328" s="246">
        <v>301</v>
      </c>
      <c r="C328" s="107" t="s">
        <v>1553</v>
      </c>
      <c r="D328" s="114">
        <f>I328+M328+Q328+U328+Y328+AC328+AG328+AK328+AO328+AW328+AS328</f>
        <v>3.5</v>
      </c>
      <c r="E328" s="115">
        <f>J328+N328+R328+V328+Z328+AD328+AH328+AL328+AP328+AX328+AT328</f>
        <v>5</v>
      </c>
      <c r="F328" s="119">
        <f>COUNTA(H328,L328,P328,T328,X328,AB328,AF328,AJ328,AN328,AV328,AR328)</f>
        <v>1</v>
      </c>
      <c r="G328" s="125"/>
      <c r="H328" s="5"/>
      <c r="I328" s="140"/>
      <c r="J328" s="126"/>
      <c r="K328" s="121"/>
      <c r="L328" s="5"/>
      <c r="M328" s="140"/>
      <c r="N328" s="130"/>
      <c r="O328" s="125"/>
      <c r="P328" s="5"/>
      <c r="Q328" s="140"/>
      <c r="R328" s="126"/>
      <c r="S328" s="125">
        <f>VLOOKUP(C328,'4'!$B$2:$I$1053,3,FALSE)</f>
        <v>2.5578703703703704E-2</v>
      </c>
      <c r="T328" s="5">
        <f>VLOOKUP(C328,'4'!$B$2:$I$1053,4,FALSE)</f>
        <v>201</v>
      </c>
      <c r="U328" s="140">
        <f>VLOOKUP(T328,Баллы!$A$2:$B$101,2)+V328/2</f>
        <v>3.5</v>
      </c>
      <c r="V328" s="126">
        <f>VLOOKUP(C328,'4'!$B$2:$I$1053,6,FALSE)</f>
        <v>5</v>
      </c>
      <c r="W328" s="136"/>
      <c r="X328" s="5"/>
      <c r="Y328" s="140"/>
      <c r="Z328" s="126"/>
      <c r="AA328" s="136"/>
      <c r="AB328" s="5"/>
      <c r="AC328" s="140"/>
      <c r="AD328" s="126"/>
      <c r="AE328" s="136"/>
      <c r="AF328" s="5"/>
      <c r="AG328" s="140"/>
      <c r="AH328" s="126"/>
      <c r="AI328" s="155"/>
      <c r="AJ328" s="123"/>
      <c r="AK328" s="139"/>
      <c r="AL328" s="124"/>
      <c r="AM328" s="155"/>
      <c r="AN328" s="123"/>
      <c r="AO328" s="139"/>
      <c r="AP328" s="124"/>
      <c r="AQ328" s="122"/>
      <c r="AR328" s="123"/>
      <c r="AS328" s="139"/>
      <c r="AT328" s="124"/>
      <c r="AU328" s="122"/>
      <c r="AV328" s="123"/>
      <c r="AW328" s="139"/>
      <c r="AX328" s="124"/>
    </row>
    <row r="329" spans="1:50">
      <c r="A329" s="73">
        <f>IF(D329=0," ",RANK(D329,$D$3:$D$365,0))</f>
        <v>301</v>
      </c>
      <c r="B329" s="246">
        <v>301</v>
      </c>
      <c r="C329" s="107" t="s">
        <v>2252</v>
      </c>
      <c r="D329" s="114">
        <f>I329+M329+Q329+U329+Y329+AC329+AG329+AK329+AO329+AW329+AS329</f>
        <v>3.5</v>
      </c>
      <c r="E329" s="115">
        <f>J329+N329+R329+V329+Z329+AD329+AH329+AL329+AP329+AX329+AT329</f>
        <v>5</v>
      </c>
      <c r="F329" s="119">
        <f>COUNTA(H329,L329,P329,T329,X329,AB329,AF329,AJ329,AN329,AV329,AR329)</f>
        <v>1</v>
      </c>
      <c r="G329" s="125"/>
      <c r="H329" s="5"/>
      <c r="I329" s="140"/>
      <c r="J329" s="126"/>
      <c r="K329" s="121"/>
      <c r="L329" s="5"/>
      <c r="M329" s="140"/>
      <c r="N329" s="130"/>
      <c r="O329" s="125"/>
      <c r="P329" s="5"/>
      <c r="Q329" s="140"/>
      <c r="R329" s="126"/>
      <c r="S329" s="125">
        <f>VLOOKUP(C329,'4'!$B$2:$I$1053,3,FALSE)</f>
        <v>2.5740740740740741E-2</v>
      </c>
      <c r="T329" s="5">
        <f>VLOOKUP(C329,'4'!$B$2:$I$1053,4,FALSE)</f>
        <v>202</v>
      </c>
      <c r="U329" s="140">
        <f>VLOOKUP(T329,Баллы!$A$2:$B$101,2)+V329/2</f>
        <v>3.5</v>
      </c>
      <c r="V329" s="126">
        <f>VLOOKUP(C329,'4'!$B$2:$I$1053,6,FALSE)</f>
        <v>5</v>
      </c>
      <c r="W329" s="136"/>
      <c r="X329" s="5"/>
      <c r="Y329" s="140"/>
      <c r="Z329" s="126"/>
      <c r="AA329" s="136"/>
      <c r="AB329" s="5"/>
      <c r="AC329" s="140"/>
      <c r="AD329" s="126"/>
      <c r="AE329" s="136"/>
      <c r="AF329" s="5"/>
      <c r="AG329" s="140"/>
      <c r="AH329" s="126"/>
      <c r="AI329" s="155"/>
      <c r="AJ329" s="123"/>
      <c r="AK329" s="139"/>
      <c r="AL329" s="124"/>
      <c r="AM329" s="155"/>
      <c r="AN329" s="123"/>
      <c r="AO329" s="139"/>
      <c r="AP329" s="124"/>
      <c r="AQ329" s="122"/>
      <c r="AR329" s="123"/>
      <c r="AS329" s="139"/>
      <c r="AT329" s="124"/>
      <c r="AU329" s="122"/>
      <c r="AV329" s="123"/>
      <c r="AW329" s="139"/>
      <c r="AX329" s="124"/>
    </row>
    <row r="330" spans="1:50">
      <c r="A330" s="73">
        <f>IF(D330=0," ",RANK(D330,$D$3:$D$365,0))</f>
        <v>301</v>
      </c>
      <c r="B330" s="246">
        <v>301</v>
      </c>
      <c r="C330" s="107" t="s">
        <v>1980</v>
      </c>
      <c r="D330" s="114">
        <f>I330+M330+Q330+U330+Y330+AC330+AG330+AK330+AO330+AW330+AS330</f>
        <v>3.5</v>
      </c>
      <c r="E330" s="115">
        <f>J330+N330+R330+V330+Z330+AD330+AH330+AL330+AP330+AX330+AT330</f>
        <v>5</v>
      </c>
      <c r="F330" s="119">
        <f>COUNTA(H330,L330,P330,T330,X330,AB330,AF330,AJ330,AN330,AV330,AR330)</f>
        <v>1</v>
      </c>
      <c r="G330" s="125"/>
      <c r="H330" s="5"/>
      <c r="I330" s="140"/>
      <c r="J330" s="126"/>
      <c r="K330" s="121"/>
      <c r="L330" s="5"/>
      <c r="M330" s="140"/>
      <c r="N330" s="130"/>
      <c r="O330" s="125"/>
      <c r="P330" s="5"/>
      <c r="Q330" s="140"/>
      <c r="R330" s="126"/>
      <c r="S330" s="125">
        <f>VLOOKUP(C330,'4'!$B$2:$I$1053,3,FALSE)</f>
        <v>2.5844907407407407E-2</v>
      </c>
      <c r="T330" s="5">
        <f>VLOOKUP(C330,'4'!$B$2:$I$1053,4,FALSE)</f>
        <v>203</v>
      </c>
      <c r="U330" s="140">
        <f>VLOOKUP(T330,Баллы!$A$2:$B$101,2)+V330/2</f>
        <v>3.5</v>
      </c>
      <c r="V330" s="126">
        <f>VLOOKUP(C330,'4'!$B$2:$I$1053,6,FALSE)</f>
        <v>5</v>
      </c>
      <c r="W330" s="136"/>
      <c r="X330" s="5"/>
      <c r="Y330" s="140"/>
      <c r="Z330" s="126"/>
      <c r="AA330" s="136"/>
      <c r="AB330" s="5"/>
      <c r="AC330" s="140"/>
      <c r="AD330" s="126"/>
      <c r="AE330" s="136"/>
      <c r="AF330" s="5"/>
      <c r="AG330" s="140"/>
      <c r="AH330" s="126"/>
      <c r="AI330" s="155"/>
      <c r="AJ330" s="123"/>
      <c r="AK330" s="139"/>
      <c r="AL330" s="124"/>
      <c r="AM330" s="155"/>
      <c r="AN330" s="123"/>
      <c r="AO330" s="139"/>
      <c r="AP330" s="124"/>
      <c r="AQ330" s="122"/>
      <c r="AR330" s="123"/>
      <c r="AS330" s="139"/>
      <c r="AT330" s="124"/>
      <c r="AU330" s="122"/>
      <c r="AV330" s="123"/>
      <c r="AW330" s="139"/>
      <c r="AX330" s="124"/>
    </row>
    <row r="331" spans="1:50">
      <c r="A331" s="73">
        <f>IF(D331=0," ",RANK(D331,$D$3:$D$365,0))</f>
        <v>301</v>
      </c>
      <c r="B331" s="246">
        <v>301</v>
      </c>
      <c r="C331" s="107" t="s">
        <v>1771</v>
      </c>
      <c r="D331" s="114">
        <f>I331+M331+Q331+U331+Y331+AC331+AG331+AK331+AO331+AW331+AS331</f>
        <v>3.5</v>
      </c>
      <c r="E331" s="115">
        <f>J331+N331+R331+V331+Z331+AD331+AH331+AL331+AP331+AX331+AT331</f>
        <v>5</v>
      </c>
      <c r="F331" s="119">
        <f>COUNTA(H331,L331,P331,T331,X331,AB331,AF331,AJ331,AN331,AV331,AR331)</f>
        <v>1</v>
      </c>
      <c r="G331" s="125"/>
      <c r="H331" s="5"/>
      <c r="I331" s="140"/>
      <c r="J331" s="126"/>
      <c r="K331" s="121"/>
      <c r="L331" s="5"/>
      <c r="M331" s="140"/>
      <c r="N331" s="130"/>
      <c r="O331" s="125"/>
      <c r="P331" s="5"/>
      <c r="Q331" s="140"/>
      <c r="R331" s="126"/>
      <c r="S331" s="125">
        <f>VLOOKUP(C331,'4'!$B$2:$I$1053,3,FALSE)</f>
        <v>2.6620370370370371E-2</v>
      </c>
      <c r="T331" s="5">
        <f>VLOOKUP(C331,'4'!$B$2:$I$1053,4,FALSE)</f>
        <v>210</v>
      </c>
      <c r="U331" s="140">
        <f>VLOOKUP(T331,Баллы!$A$2:$B$101,2)+V331/2</f>
        <v>3.5</v>
      </c>
      <c r="V331" s="126">
        <f>VLOOKUP(C331,'4'!$B$2:$I$1053,6,FALSE)</f>
        <v>5</v>
      </c>
      <c r="W331" s="136"/>
      <c r="X331" s="5"/>
      <c r="Y331" s="140"/>
      <c r="Z331" s="126"/>
      <c r="AA331" s="136"/>
      <c r="AB331" s="5"/>
      <c r="AC331" s="140"/>
      <c r="AD331" s="126"/>
      <c r="AE331" s="136"/>
      <c r="AF331" s="5"/>
      <c r="AG331" s="140"/>
      <c r="AH331" s="126"/>
      <c r="AI331" s="155"/>
      <c r="AJ331" s="123"/>
      <c r="AK331" s="139"/>
      <c r="AL331" s="124"/>
      <c r="AM331" s="155"/>
      <c r="AN331" s="123"/>
      <c r="AO331" s="139"/>
      <c r="AP331" s="124"/>
      <c r="AQ331" s="122"/>
      <c r="AR331" s="123"/>
      <c r="AS331" s="139"/>
      <c r="AT331" s="124"/>
      <c r="AU331" s="122"/>
      <c r="AV331" s="123"/>
      <c r="AW331" s="139"/>
      <c r="AX331" s="124"/>
    </row>
    <row r="332" spans="1:50">
      <c r="A332" s="73">
        <f>IF(D332=0," ",RANK(D332,$D$3:$D$365,0))</f>
        <v>301</v>
      </c>
      <c r="B332" s="246">
        <v>301</v>
      </c>
      <c r="C332" s="107" t="s">
        <v>2506</v>
      </c>
      <c r="D332" s="114">
        <f>I332+M332+Q332+U332+Y332+AC332+AG332+AK332+AO332+AW332+AS332</f>
        <v>3.5</v>
      </c>
      <c r="E332" s="115">
        <f>J332+N332+R332+V332+Z332+AD332+AH332+AL332+AP332+AX332+AT332</f>
        <v>5</v>
      </c>
      <c r="F332" s="119">
        <f>COUNTA(H332,L332,P332,T332,X332,AB332,AF332,AJ332,AN332,AV332,AR332)</f>
        <v>1</v>
      </c>
      <c r="G332" s="125"/>
      <c r="H332" s="5"/>
      <c r="I332" s="140"/>
      <c r="J332" s="126"/>
      <c r="K332" s="121"/>
      <c r="L332" s="5"/>
      <c r="M332" s="140"/>
      <c r="N332" s="130"/>
      <c r="O332" s="125"/>
      <c r="P332" s="5"/>
      <c r="Q332" s="140"/>
      <c r="R332" s="126"/>
      <c r="S332" s="125">
        <f>VLOOKUP(C332,'4'!$B$2:$I$1053,3,FALSE)</f>
        <v>2.75E-2</v>
      </c>
      <c r="T332" s="5">
        <f>VLOOKUP(C332,'4'!$B$2:$I$1053,4,FALSE)</f>
        <v>215</v>
      </c>
      <c r="U332" s="140">
        <f>VLOOKUP(T332,Баллы!$A$2:$B$101,2)+V332/2</f>
        <v>3.5</v>
      </c>
      <c r="V332" s="126">
        <f>VLOOKUP(C332,'4'!$B$2:$I$1053,6,FALSE)</f>
        <v>5</v>
      </c>
      <c r="W332" s="136"/>
      <c r="X332" s="5"/>
      <c r="Y332" s="140"/>
      <c r="Z332" s="126"/>
      <c r="AA332" s="136"/>
      <c r="AB332" s="5"/>
      <c r="AC332" s="140"/>
      <c r="AD332" s="126"/>
      <c r="AE332" s="136"/>
      <c r="AF332" s="5"/>
      <c r="AG332" s="140"/>
      <c r="AH332" s="126"/>
      <c r="AI332" s="155"/>
      <c r="AJ332" s="123"/>
      <c r="AK332" s="139"/>
      <c r="AL332" s="124"/>
      <c r="AM332" s="155"/>
      <c r="AN332" s="123"/>
      <c r="AO332" s="139"/>
      <c r="AP332" s="124"/>
      <c r="AQ332" s="122"/>
      <c r="AR332" s="123"/>
      <c r="AS332" s="139"/>
      <c r="AT332" s="124"/>
      <c r="AU332" s="122"/>
      <c r="AV332" s="123"/>
      <c r="AW332" s="139"/>
      <c r="AX332" s="124"/>
    </row>
    <row r="333" spans="1:50">
      <c r="A333" s="73">
        <f>IF(D333=0," ",RANK(D333,$D$3:$D$365,0))</f>
        <v>301</v>
      </c>
      <c r="B333" s="246">
        <v>301</v>
      </c>
      <c r="C333" s="107" t="s">
        <v>2266</v>
      </c>
      <c r="D333" s="114">
        <f>I333+M333+Q333+U333+Y333+AC333+AG333+AK333+AO333+AW333+AS333</f>
        <v>3.5</v>
      </c>
      <c r="E333" s="115">
        <f>J333+N333+R333+V333+Z333+AD333+AH333+AL333+AP333+AX333+AT333</f>
        <v>5</v>
      </c>
      <c r="F333" s="119">
        <f>COUNTA(H333,L333,P333,T333,X333,AB333,AF333,AJ333,AN333,AV333,AR333)</f>
        <v>1</v>
      </c>
      <c r="G333" s="125"/>
      <c r="H333" s="5"/>
      <c r="I333" s="140"/>
      <c r="J333" s="126"/>
      <c r="K333" s="121"/>
      <c r="L333" s="5"/>
      <c r="M333" s="140"/>
      <c r="N333" s="130"/>
      <c r="O333" s="125"/>
      <c r="P333" s="5"/>
      <c r="Q333" s="140"/>
      <c r="R333" s="126"/>
      <c r="S333" s="125">
        <f>VLOOKUP(C333,'4'!$B$2:$I$1053,3,FALSE)</f>
        <v>2.7581018518518519E-2</v>
      </c>
      <c r="T333" s="5">
        <f>VLOOKUP(C333,'4'!$B$2:$I$1053,4,FALSE)</f>
        <v>216</v>
      </c>
      <c r="U333" s="140">
        <f>VLOOKUP(T333,Баллы!$A$2:$B$101,2)+V333/2</f>
        <v>3.5</v>
      </c>
      <c r="V333" s="126">
        <f>VLOOKUP(C333,'4'!$B$2:$I$1053,6,FALSE)</f>
        <v>5</v>
      </c>
      <c r="W333" s="136"/>
      <c r="X333" s="5"/>
      <c r="Y333" s="140"/>
      <c r="Z333" s="126"/>
      <c r="AA333" s="136"/>
      <c r="AB333" s="5"/>
      <c r="AC333" s="140"/>
      <c r="AD333" s="126"/>
      <c r="AE333" s="136"/>
      <c r="AF333" s="5"/>
      <c r="AG333" s="140"/>
      <c r="AH333" s="126"/>
      <c r="AI333" s="155"/>
      <c r="AJ333" s="123"/>
      <c r="AK333" s="139"/>
      <c r="AL333" s="124"/>
      <c r="AM333" s="155"/>
      <c r="AN333" s="123"/>
      <c r="AO333" s="139"/>
      <c r="AP333" s="124"/>
      <c r="AQ333" s="122"/>
      <c r="AR333" s="123"/>
      <c r="AS333" s="139"/>
      <c r="AT333" s="124"/>
      <c r="AU333" s="122"/>
      <c r="AV333" s="123"/>
      <c r="AW333" s="139"/>
      <c r="AX333" s="124"/>
    </row>
    <row r="334" spans="1:50">
      <c r="A334" s="73">
        <f>IF(D334=0," ",RANK(D334,$D$3:$D$365,0))</f>
        <v>301</v>
      </c>
      <c r="B334" s="246">
        <v>301</v>
      </c>
      <c r="C334" s="107" t="s">
        <v>1902</v>
      </c>
      <c r="D334" s="114">
        <f>I334+M334+Q334+U334+Y334+AC334+AG334+AK334+AO334+AW334+AS334</f>
        <v>3.5</v>
      </c>
      <c r="E334" s="115">
        <f>J334+N334+R334+V334+Z334+AD334+AH334+AL334+AP334+AX334+AT334</f>
        <v>5</v>
      </c>
      <c r="F334" s="119">
        <f>COUNTA(H334,L334,P334,T334,X334,AB334,AF334,AJ334,AN334,AV334,AR334)</f>
        <v>1</v>
      </c>
      <c r="G334" s="125"/>
      <c r="H334" s="5"/>
      <c r="I334" s="140"/>
      <c r="J334" s="126"/>
      <c r="K334" s="121"/>
      <c r="L334" s="5"/>
      <c r="M334" s="140"/>
      <c r="N334" s="130"/>
      <c r="O334" s="125"/>
      <c r="P334" s="5"/>
      <c r="Q334" s="140"/>
      <c r="R334" s="126"/>
      <c r="S334" s="125">
        <f>VLOOKUP(C334,'4'!$B$2:$I$1053,3,FALSE)</f>
        <v>2.7916666666666666E-2</v>
      </c>
      <c r="T334" s="5">
        <f>VLOOKUP(C334,'4'!$B$2:$I$1053,4,FALSE)</f>
        <v>218</v>
      </c>
      <c r="U334" s="140">
        <f>VLOOKUP(T334,Баллы!$A$2:$B$101,2)+V334/2</f>
        <v>3.5</v>
      </c>
      <c r="V334" s="126">
        <f>VLOOKUP(C334,'4'!$B$2:$I$1053,6,FALSE)</f>
        <v>5</v>
      </c>
      <c r="W334" s="136"/>
      <c r="X334" s="5"/>
      <c r="Y334" s="140"/>
      <c r="Z334" s="126"/>
      <c r="AA334" s="136"/>
      <c r="AB334" s="5"/>
      <c r="AC334" s="140"/>
      <c r="AD334" s="126"/>
      <c r="AE334" s="136"/>
      <c r="AF334" s="5"/>
      <c r="AG334" s="140"/>
      <c r="AH334" s="126"/>
      <c r="AI334" s="155"/>
      <c r="AJ334" s="123"/>
      <c r="AK334" s="139"/>
      <c r="AL334" s="124"/>
      <c r="AM334" s="155"/>
      <c r="AN334" s="123"/>
      <c r="AO334" s="139"/>
      <c r="AP334" s="124"/>
      <c r="AQ334" s="122"/>
      <c r="AR334" s="123"/>
      <c r="AS334" s="139"/>
      <c r="AT334" s="124"/>
      <c r="AU334" s="122"/>
      <c r="AV334" s="123"/>
      <c r="AW334" s="139"/>
      <c r="AX334" s="124"/>
    </row>
    <row r="335" spans="1:50">
      <c r="A335" s="73">
        <f>IF(D335=0," ",RANK(D335,$D$3:$D$365,0))</f>
        <v>301</v>
      </c>
      <c r="B335" s="246">
        <v>301</v>
      </c>
      <c r="C335" s="107" t="s">
        <v>1949</v>
      </c>
      <c r="D335" s="114">
        <f>I335+M335+Q335+U335+Y335+AC335+AG335+AK335+AO335+AW335+AS335</f>
        <v>3.5</v>
      </c>
      <c r="E335" s="115">
        <f>J335+N335+R335+V335+Z335+AD335+AH335+AL335+AP335+AX335+AT335</f>
        <v>5</v>
      </c>
      <c r="F335" s="119">
        <f>COUNTA(H335,L335,P335,T335,X335,AB335,AF335,AJ335,AN335,AV335,AR335)</f>
        <v>1</v>
      </c>
      <c r="G335" s="125"/>
      <c r="H335" s="5"/>
      <c r="I335" s="140"/>
      <c r="J335" s="126"/>
      <c r="K335" s="121"/>
      <c r="L335" s="5"/>
      <c r="M335" s="140"/>
      <c r="N335" s="130"/>
      <c r="O335" s="125"/>
      <c r="P335" s="5"/>
      <c r="Q335" s="140"/>
      <c r="R335" s="126"/>
      <c r="S335" s="125">
        <f>VLOOKUP(C335,'4'!$B$2:$I$1053,3,FALSE)</f>
        <v>2.886574074074074E-2</v>
      </c>
      <c r="T335" s="5">
        <f>VLOOKUP(C335,'4'!$B$2:$I$1053,4,FALSE)</f>
        <v>221</v>
      </c>
      <c r="U335" s="140">
        <f>VLOOKUP(T335,Баллы!$A$2:$B$101,2)+V335/2</f>
        <v>3.5</v>
      </c>
      <c r="V335" s="126">
        <f>VLOOKUP(C335,'4'!$B$2:$I$1053,6,FALSE)</f>
        <v>5</v>
      </c>
      <c r="W335" s="136"/>
      <c r="X335" s="5"/>
      <c r="Y335" s="140"/>
      <c r="Z335" s="126"/>
      <c r="AA335" s="136"/>
      <c r="AB335" s="5"/>
      <c r="AC335" s="140"/>
      <c r="AD335" s="126"/>
      <c r="AE335" s="136"/>
      <c r="AF335" s="5"/>
      <c r="AG335" s="140"/>
      <c r="AH335" s="126"/>
      <c r="AI335" s="155"/>
      <c r="AJ335" s="123"/>
      <c r="AK335" s="139"/>
      <c r="AL335" s="124"/>
      <c r="AM335" s="155"/>
      <c r="AN335" s="123"/>
      <c r="AO335" s="139"/>
      <c r="AP335" s="124"/>
      <c r="AQ335" s="122"/>
      <c r="AR335" s="123"/>
      <c r="AS335" s="139"/>
      <c r="AT335" s="124"/>
      <c r="AU335" s="122"/>
      <c r="AV335" s="123"/>
      <c r="AW335" s="139"/>
      <c r="AX335" s="124"/>
    </row>
    <row r="336" spans="1:50">
      <c r="A336" s="73">
        <f>IF(D336=0," ",RANK(D336,$D$3:$D$365,0))</f>
        <v>301</v>
      </c>
      <c r="B336" s="246">
        <v>301</v>
      </c>
      <c r="C336" s="283" t="s">
        <v>5166</v>
      </c>
      <c r="D336" s="114">
        <f>I336+M336+Q336+U336+Y336+AC336+AG336+AK336+AO336+AW336+AS336</f>
        <v>3.5</v>
      </c>
      <c r="E336" s="115">
        <f>J336+N336+R336+V336+Z336+AD336+AH336+AL336+AP336+AX336+AT336</f>
        <v>5</v>
      </c>
      <c r="F336" s="119">
        <f>COUNTA(H336,L336,P336,T336,X336,AB336,AF336,AJ336,AN336,AV336,AR336)</f>
        <v>1</v>
      </c>
      <c r="G336" s="125"/>
      <c r="H336" s="5"/>
      <c r="I336" s="140"/>
      <c r="J336" s="126"/>
      <c r="K336" s="121"/>
      <c r="L336" s="5"/>
      <c r="M336" s="140"/>
      <c r="N336" s="130"/>
      <c r="O336" s="125"/>
      <c r="P336" s="5"/>
      <c r="Q336" s="140"/>
      <c r="R336" s="126"/>
      <c r="S336" s="125"/>
      <c r="T336" s="5"/>
      <c r="U336" s="140"/>
      <c r="V336" s="126"/>
      <c r="W336" s="136"/>
      <c r="X336" s="5"/>
      <c r="Y336" s="140"/>
      <c r="Z336" s="126"/>
      <c r="AA336" s="136"/>
      <c r="AB336" s="5"/>
      <c r="AC336" s="140"/>
      <c r="AD336" s="126"/>
      <c r="AE336" s="136"/>
      <c r="AF336" s="5"/>
      <c r="AG336" s="140"/>
      <c r="AH336" s="126"/>
      <c r="AI336" s="155"/>
      <c r="AJ336" s="123"/>
      <c r="AK336" s="139"/>
      <c r="AL336" s="124"/>
      <c r="AM336" s="155">
        <f>VLOOKUP(C336,'9'!$B$2:$H$1187,3,FALSE)</f>
        <v>2.4513888888888891E-2</v>
      </c>
      <c r="AN336" s="123">
        <f>VLOOKUP(C336,'9'!$B$2:$H$1187,4,FALSE)</f>
        <v>97</v>
      </c>
      <c r="AO336" s="139">
        <f>VLOOKUP(AN336,Баллы!$A$2:$B$101,2)+AP336/2</f>
        <v>3.5</v>
      </c>
      <c r="AP336" s="124">
        <f>VLOOKUP(C336,'9'!$B$2:$H$1187,6,FALSE)</f>
        <v>5</v>
      </c>
      <c r="AQ336" s="122"/>
      <c r="AR336" s="123"/>
      <c r="AS336" s="139"/>
      <c r="AT336" s="124"/>
      <c r="AU336" s="122"/>
      <c r="AV336" s="123"/>
      <c r="AW336" s="139"/>
      <c r="AX336" s="124"/>
    </row>
    <row r="337" spans="1:50">
      <c r="A337" s="73">
        <f>IF(D337=0," ",RANK(D337,$D$3:$D$365,0))</f>
        <v>301</v>
      </c>
      <c r="B337" s="246">
        <v>301</v>
      </c>
      <c r="C337" s="283" t="s">
        <v>5177</v>
      </c>
      <c r="D337" s="114">
        <f>I337+M337+Q337+U337+Y337+AC337+AG337+AK337+AO337+AW337+AS337</f>
        <v>3.5</v>
      </c>
      <c r="E337" s="115">
        <f>J337+N337+R337+V337+Z337+AD337+AH337+AL337+AP337+AX337+AT337</f>
        <v>5</v>
      </c>
      <c r="F337" s="119">
        <f>COUNTA(H337,L337,P337,T337,X337,AB337,AF337,AJ337,AN337,AV337,AR337)</f>
        <v>1</v>
      </c>
      <c r="G337" s="125"/>
      <c r="H337" s="5"/>
      <c r="I337" s="140"/>
      <c r="J337" s="126"/>
      <c r="K337" s="121"/>
      <c r="L337" s="5"/>
      <c r="M337" s="140"/>
      <c r="N337" s="130"/>
      <c r="O337" s="125"/>
      <c r="P337" s="5"/>
      <c r="Q337" s="140"/>
      <c r="R337" s="126"/>
      <c r="S337" s="125"/>
      <c r="T337" s="5"/>
      <c r="U337" s="140"/>
      <c r="V337" s="126"/>
      <c r="W337" s="136"/>
      <c r="X337" s="5"/>
      <c r="Y337" s="140"/>
      <c r="Z337" s="126"/>
      <c r="AA337" s="136"/>
      <c r="AB337" s="5"/>
      <c r="AC337" s="140"/>
      <c r="AD337" s="126"/>
      <c r="AE337" s="136"/>
      <c r="AF337" s="5"/>
      <c r="AG337" s="140"/>
      <c r="AH337" s="126"/>
      <c r="AI337" s="155"/>
      <c r="AJ337" s="123"/>
      <c r="AK337" s="139"/>
      <c r="AL337" s="124"/>
      <c r="AM337" s="155">
        <f>VLOOKUP(C337,'9'!$B$2:$H$1187,3,FALSE)</f>
        <v>2.4270833333333332E-2</v>
      </c>
      <c r="AN337" s="123">
        <f>VLOOKUP(C337,'9'!$B$2:$H$1187,4,FALSE)</f>
        <v>102</v>
      </c>
      <c r="AO337" s="139">
        <f>VLOOKUP(AN337,Баллы!$A$2:$B$101,2)+AP337/2</f>
        <v>3.5</v>
      </c>
      <c r="AP337" s="124">
        <f>VLOOKUP(C337,'9'!$B$2:$H$1187,6,FALSE)</f>
        <v>5</v>
      </c>
      <c r="AQ337" s="122"/>
      <c r="AR337" s="123"/>
      <c r="AS337" s="139"/>
      <c r="AT337" s="124"/>
      <c r="AU337" s="122"/>
      <c r="AV337" s="123"/>
      <c r="AW337" s="139"/>
      <c r="AX337" s="124"/>
    </row>
    <row r="338" spans="1:50">
      <c r="A338" s="73">
        <f>IF(D338=0," ",RANK(D338,$D$3:$D$365,0))</f>
        <v>301</v>
      </c>
      <c r="B338" s="246">
        <v>301</v>
      </c>
      <c r="C338" s="283" t="s">
        <v>5178</v>
      </c>
      <c r="D338" s="114">
        <f>I338+M338+Q338+U338+Y338+AC338+AG338+AK338+AO338+AW338+AS338</f>
        <v>3.5</v>
      </c>
      <c r="E338" s="115">
        <f>J338+N338+R338+V338+Z338+AD338+AH338+AL338+AP338+AX338+AT338</f>
        <v>5</v>
      </c>
      <c r="F338" s="119">
        <f>COUNTA(H338,L338,P338,T338,X338,AB338,AF338,AJ338,AN338,AV338,AR338)</f>
        <v>1</v>
      </c>
      <c r="G338" s="125"/>
      <c r="H338" s="5"/>
      <c r="I338" s="140"/>
      <c r="J338" s="126"/>
      <c r="K338" s="121"/>
      <c r="L338" s="5"/>
      <c r="M338" s="140"/>
      <c r="N338" s="130"/>
      <c r="O338" s="125"/>
      <c r="P338" s="5"/>
      <c r="Q338" s="140"/>
      <c r="R338" s="126"/>
      <c r="S338" s="125"/>
      <c r="T338" s="5"/>
      <c r="U338" s="140"/>
      <c r="V338" s="126"/>
      <c r="W338" s="136"/>
      <c r="X338" s="5"/>
      <c r="Y338" s="140"/>
      <c r="Z338" s="126"/>
      <c r="AA338" s="136"/>
      <c r="AB338" s="5"/>
      <c r="AC338" s="140"/>
      <c r="AD338" s="126"/>
      <c r="AE338" s="136"/>
      <c r="AF338" s="5"/>
      <c r="AG338" s="140"/>
      <c r="AH338" s="126"/>
      <c r="AI338" s="155"/>
      <c r="AJ338" s="123"/>
      <c r="AK338" s="139"/>
      <c r="AL338" s="124"/>
      <c r="AM338" s="155">
        <f>VLOOKUP(C338,'9'!$B$2:$H$1187,3,FALSE)</f>
        <v>2.4085648148148148E-2</v>
      </c>
      <c r="AN338" s="123">
        <f>VLOOKUP(C338,'9'!$B$2:$H$1187,4,FALSE)</f>
        <v>103</v>
      </c>
      <c r="AO338" s="139">
        <f>VLOOKUP(AN338,Баллы!$A$2:$B$101,2)+AP338/2</f>
        <v>3.5</v>
      </c>
      <c r="AP338" s="124">
        <f>VLOOKUP(C338,'9'!$B$2:$H$1187,6,FALSE)</f>
        <v>5</v>
      </c>
      <c r="AQ338" s="122"/>
      <c r="AR338" s="123"/>
      <c r="AS338" s="139"/>
      <c r="AT338" s="124"/>
      <c r="AU338" s="122"/>
      <c r="AV338" s="123"/>
      <c r="AW338" s="139"/>
      <c r="AX338" s="124"/>
    </row>
    <row r="339" spans="1:50">
      <c r="A339" s="73">
        <f>IF(D339=0," ",RANK(D339,$D$3:$D$365,0))</f>
        <v>301</v>
      </c>
      <c r="B339" s="246">
        <v>301</v>
      </c>
      <c r="C339" s="283" t="s">
        <v>5185</v>
      </c>
      <c r="D339" s="114">
        <f>I339+M339+Q339+U339+Y339+AC339+AG339+AK339+AO339+AW339+AS339</f>
        <v>3.5</v>
      </c>
      <c r="E339" s="115">
        <f>J339+N339+R339+V339+Z339+AD339+AH339+AL339+AP339+AX339+AT339</f>
        <v>5</v>
      </c>
      <c r="F339" s="119">
        <f>COUNTA(H339,L339,P339,T339,X339,AB339,AF339,AJ339,AN339,AV339,AR339)</f>
        <v>1</v>
      </c>
      <c r="G339" s="125"/>
      <c r="H339" s="5"/>
      <c r="I339" s="140"/>
      <c r="J339" s="126"/>
      <c r="K339" s="121"/>
      <c r="L339" s="5"/>
      <c r="M339" s="140"/>
      <c r="N339" s="130"/>
      <c r="O339" s="125"/>
      <c r="P339" s="5"/>
      <c r="Q339" s="140"/>
      <c r="R339" s="126"/>
      <c r="S339" s="125"/>
      <c r="T339" s="5"/>
      <c r="U339" s="140"/>
      <c r="V339" s="126"/>
      <c r="W339" s="136"/>
      <c r="X339" s="5"/>
      <c r="Y339" s="140"/>
      <c r="Z339" s="126"/>
      <c r="AA339" s="136"/>
      <c r="AB339" s="5"/>
      <c r="AC339" s="140"/>
      <c r="AD339" s="126"/>
      <c r="AE339" s="136"/>
      <c r="AF339" s="5"/>
      <c r="AG339" s="140"/>
      <c r="AH339" s="126"/>
      <c r="AI339" s="155"/>
      <c r="AJ339" s="123"/>
      <c r="AK339" s="139"/>
      <c r="AL339" s="124"/>
      <c r="AM339" s="155">
        <f>VLOOKUP(C339,'9'!$B$2:$H$1187,3,FALSE)</f>
        <v>2.4618055555555556E-2</v>
      </c>
      <c r="AN339" s="123">
        <f>VLOOKUP(C339,'9'!$B$2:$H$1187,4,FALSE)</f>
        <v>107</v>
      </c>
      <c r="AO339" s="139">
        <f>VLOOKUP(AN339,Баллы!$A$2:$B$101,2)+AP339/2</f>
        <v>3.5</v>
      </c>
      <c r="AP339" s="124">
        <f>VLOOKUP(C339,'9'!$B$2:$H$1187,6,FALSE)</f>
        <v>5</v>
      </c>
      <c r="AQ339" s="122"/>
      <c r="AR339" s="123"/>
      <c r="AS339" s="139"/>
      <c r="AT339" s="124"/>
      <c r="AU339" s="122"/>
      <c r="AV339" s="123"/>
      <c r="AW339" s="139"/>
      <c r="AX339" s="124"/>
    </row>
    <row r="340" spans="1:50">
      <c r="A340" s="73">
        <f>IF(D340=0," ",RANK(D340,$D$3:$D$365,0))</f>
        <v>301</v>
      </c>
      <c r="B340" s="246">
        <v>301</v>
      </c>
      <c r="C340" s="283" t="s">
        <v>5191</v>
      </c>
      <c r="D340" s="114">
        <f>I340+M340+Q340+U340+Y340+AC340+AG340+AK340+AO340+AW340+AS340</f>
        <v>3.5</v>
      </c>
      <c r="E340" s="115">
        <f>J340+N340+R340+V340+Z340+AD340+AH340+AL340+AP340+AX340+AT340</f>
        <v>5</v>
      </c>
      <c r="F340" s="119">
        <f>COUNTA(H340,L340,P340,T340,X340,AB340,AF340,AJ340,AN340,AV340,AR340)</f>
        <v>1</v>
      </c>
      <c r="G340" s="125"/>
      <c r="H340" s="5"/>
      <c r="I340" s="140"/>
      <c r="J340" s="126"/>
      <c r="K340" s="121"/>
      <c r="L340" s="5"/>
      <c r="M340" s="140"/>
      <c r="N340" s="130"/>
      <c r="O340" s="125"/>
      <c r="P340" s="5"/>
      <c r="Q340" s="140"/>
      <c r="R340" s="126"/>
      <c r="S340" s="125"/>
      <c r="T340" s="5"/>
      <c r="U340" s="140"/>
      <c r="V340" s="126"/>
      <c r="W340" s="136"/>
      <c r="X340" s="5"/>
      <c r="Y340" s="140"/>
      <c r="Z340" s="126"/>
      <c r="AA340" s="136"/>
      <c r="AB340" s="5"/>
      <c r="AC340" s="140"/>
      <c r="AD340" s="126"/>
      <c r="AE340" s="136"/>
      <c r="AF340" s="5"/>
      <c r="AG340" s="140"/>
      <c r="AH340" s="126"/>
      <c r="AI340" s="155"/>
      <c r="AJ340" s="123"/>
      <c r="AK340" s="139"/>
      <c r="AL340" s="124"/>
      <c r="AM340" s="155">
        <f>VLOOKUP(C340,'9'!$B$2:$H$1187,3,FALSE)</f>
        <v>2.5127314814814814E-2</v>
      </c>
      <c r="AN340" s="123">
        <f>VLOOKUP(C340,'9'!$B$2:$H$1187,4,FALSE)</f>
        <v>111</v>
      </c>
      <c r="AO340" s="139">
        <f>VLOOKUP(AN340,Баллы!$A$2:$B$101,2)+AP340/2</f>
        <v>3.5</v>
      </c>
      <c r="AP340" s="124">
        <f>VLOOKUP(C340,'9'!$B$2:$H$1187,6,FALSE)</f>
        <v>5</v>
      </c>
      <c r="AQ340" s="122"/>
      <c r="AR340" s="123"/>
      <c r="AS340" s="139"/>
      <c r="AT340" s="124"/>
      <c r="AU340" s="122"/>
      <c r="AV340" s="123"/>
      <c r="AW340" s="139"/>
      <c r="AX340" s="124"/>
    </row>
    <row r="341" spans="1:50">
      <c r="A341" s="73">
        <f>IF(D341=0," ",RANK(D341,$D$3:$D$365,0))</f>
        <v>301</v>
      </c>
      <c r="B341" s="246">
        <v>301</v>
      </c>
      <c r="C341" s="283" t="s">
        <v>5196</v>
      </c>
      <c r="D341" s="114">
        <f>I341+M341+Q341+U341+Y341+AC341+AG341+AK341+AO341+AW341+AS341</f>
        <v>3.5</v>
      </c>
      <c r="E341" s="115">
        <f>J341+N341+R341+V341+Z341+AD341+AH341+AL341+AP341+AX341+AT341</f>
        <v>5</v>
      </c>
      <c r="F341" s="119">
        <f>COUNTA(H341,L341,P341,T341,X341,AB341,AF341,AJ341,AN341,AV341,AR341)</f>
        <v>1</v>
      </c>
      <c r="G341" s="125"/>
      <c r="H341" s="5"/>
      <c r="I341" s="140"/>
      <c r="J341" s="126"/>
      <c r="K341" s="121"/>
      <c r="L341" s="5"/>
      <c r="M341" s="140"/>
      <c r="N341" s="130"/>
      <c r="O341" s="125"/>
      <c r="P341" s="5"/>
      <c r="Q341" s="140"/>
      <c r="R341" s="126"/>
      <c r="S341" s="125"/>
      <c r="T341" s="5"/>
      <c r="U341" s="140"/>
      <c r="V341" s="126"/>
      <c r="W341" s="136"/>
      <c r="X341" s="5"/>
      <c r="Y341" s="140"/>
      <c r="Z341" s="126"/>
      <c r="AA341" s="136"/>
      <c r="AB341" s="5"/>
      <c r="AC341" s="140"/>
      <c r="AD341" s="126"/>
      <c r="AE341" s="136"/>
      <c r="AF341" s="5"/>
      <c r="AG341" s="140"/>
      <c r="AH341" s="126"/>
      <c r="AI341" s="155"/>
      <c r="AJ341" s="123"/>
      <c r="AK341" s="139"/>
      <c r="AL341" s="124"/>
      <c r="AM341" s="155">
        <f>VLOOKUP(C341,'9'!$B$2:$H$1187,3,FALSE)</f>
        <v>2.4247685185185185E-2</v>
      </c>
      <c r="AN341" s="123">
        <f>VLOOKUP(C341,'9'!$B$2:$H$1187,4,FALSE)</f>
        <v>114</v>
      </c>
      <c r="AO341" s="139">
        <f>VLOOKUP(AN341,Баллы!$A$2:$B$101,2)+AP341/2</f>
        <v>3.5</v>
      </c>
      <c r="AP341" s="124">
        <f>VLOOKUP(C341,'9'!$B$2:$H$1187,6,FALSE)</f>
        <v>5</v>
      </c>
      <c r="AQ341" s="122"/>
      <c r="AR341" s="123"/>
      <c r="AS341" s="139"/>
      <c r="AT341" s="124"/>
      <c r="AU341" s="122"/>
      <c r="AV341" s="123"/>
      <c r="AW341" s="139"/>
      <c r="AX341" s="124"/>
    </row>
    <row r="342" spans="1:50">
      <c r="A342" s="73">
        <f>IF(D342=0," ",RANK(D342,$D$3:$D$365,0))</f>
        <v>301</v>
      </c>
      <c r="B342" s="246">
        <v>301</v>
      </c>
      <c r="C342" s="283" t="s">
        <v>5209</v>
      </c>
      <c r="D342" s="114">
        <f>I342+M342+Q342+U342+Y342+AC342+AG342+AK342+AO342+AW342+AS342</f>
        <v>3.5</v>
      </c>
      <c r="E342" s="115">
        <f>J342+N342+R342+V342+Z342+AD342+AH342+AL342+AP342+AX342+AT342</f>
        <v>5</v>
      </c>
      <c r="F342" s="119">
        <f>COUNTA(H342,L342,P342,T342,X342,AB342,AF342,AJ342,AN342,AV342,AR342)</f>
        <v>1</v>
      </c>
      <c r="G342" s="125"/>
      <c r="H342" s="5"/>
      <c r="I342" s="140"/>
      <c r="J342" s="126"/>
      <c r="K342" s="121"/>
      <c r="L342" s="5"/>
      <c r="M342" s="140"/>
      <c r="N342" s="130"/>
      <c r="O342" s="125"/>
      <c r="P342" s="5"/>
      <c r="Q342" s="140"/>
      <c r="R342" s="126"/>
      <c r="S342" s="125"/>
      <c r="T342" s="5"/>
      <c r="U342" s="140"/>
      <c r="V342" s="126"/>
      <c r="W342" s="136"/>
      <c r="X342" s="5"/>
      <c r="Y342" s="140"/>
      <c r="Z342" s="126"/>
      <c r="AA342" s="136"/>
      <c r="AB342" s="5"/>
      <c r="AC342" s="140"/>
      <c r="AD342" s="126"/>
      <c r="AE342" s="136"/>
      <c r="AF342" s="5"/>
      <c r="AG342" s="140"/>
      <c r="AH342" s="126"/>
      <c r="AI342" s="155"/>
      <c r="AJ342" s="123"/>
      <c r="AK342" s="139"/>
      <c r="AL342" s="124"/>
      <c r="AM342" s="155">
        <f>VLOOKUP(C342,'9'!$B$2:$H$1187,3,FALSE)</f>
        <v>2.4560185185185185E-2</v>
      </c>
      <c r="AN342" s="123">
        <f>VLOOKUP(C342,'9'!$B$2:$H$1187,4,FALSE)</f>
        <v>121</v>
      </c>
      <c r="AO342" s="139">
        <f>VLOOKUP(AN342,Баллы!$A$2:$B$101,2)+AP342/2</f>
        <v>3.5</v>
      </c>
      <c r="AP342" s="124">
        <f>VLOOKUP(C342,'9'!$B$2:$H$1187,6,FALSE)</f>
        <v>5</v>
      </c>
      <c r="AQ342" s="122"/>
      <c r="AR342" s="123"/>
      <c r="AS342" s="139"/>
      <c r="AT342" s="124"/>
      <c r="AU342" s="122"/>
      <c r="AV342" s="123"/>
      <c r="AW342" s="139"/>
      <c r="AX342" s="124"/>
    </row>
    <row r="343" spans="1:50">
      <c r="A343" s="73">
        <f>IF(D343=0," ",RANK(D343,$D$3:$D$365,0))</f>
        <v>301</v>
      </c>
      <c r="B343" s="246">
        <v>301</v>
      </c>
      <c r="C343" s="283" t="s">
        <v>5223</v>
      </c>
      <c r="D343" s="114">
        <f>I343+M343+Q343+U343+Y343+AC343+AG343+AK343+AO343+AW343+AS343</f>
        <v>3.5</v>
      </c>
      <c r="E343" s="115">
        <f>J343+N343+R343+V343+Z343+AD343+AH343+AL343+AP343+AX343+AT343</f>
        <v>5</v>
      </c>
      <c r="F343" s="119">
        <f>COUNTA(H343,L343,P343,T343,X343,AB343,AF343,AJ343,AN343,AV343,AR343)</f>
        <v>1</v>
      </c>
      <c r="G343" s="125"/>
      <c r="H343" s="5"/>
      <c r="I343" s="140"/>
      <c r="J343" s="126"/>
      <c r="K343" s="121"/>
      <c r="L343" s="5"/>
      <c r="M343" s="140"/>
      <c r="N343" s="130"/>
      <c r="O343" s="125"/>
      <c r="P343" s="5"/>
      <c r="Q343" s="140"/>
      <c r="R343" s="126"/>
      <c r="S343" s="125"/>
      <c r="T343" s="5"/>
      <c r="U343" s="140"/>
      <c r="V343" s="126"/>
      <c r="W343" s="136"/>
      <c r="X343" s="5"/>
      <c r="Y343" s="140"/>
      <c r="Z343" s="126"/>
      <c r="AA343" s="136"/>
      <c r="AB343" s="5"/>
      <c r="AC343" s="140"/>
      <c r="AD343" s="126"/>
      <c r="AE343" s="136"/>
      <c r="AF343" s="5"/>
      <c r="AG343" s="140"/>
      <c r="AH343" s="126"/>
      <c r="AI343" s="155"/>
      <c r="AJ343" s="123"/>
      <c r="AK343" s="139"/>
      <c r="AL343" s="124"/>
      <c r="AM343" s="155">
        <f>VLOOKUP(C343,'9'!$B$2:$H$1187,3,FALSE)</f>
        <v>2.5567129629629631E-2</v>
      </c>
      <c r="AN343" s="123">
        <f>VLOOKUP(C343,'9'!$B$2:$H$1187,4,FALSE)</f>
        <v>130</v>
      </c>
      <c r="AO343" s="139">
        <f>VLOOKUP(AN343,Баллы!$A$2:$B$101,2)+AP343/2</f>
        <v>3.5</v>
      </c>
      <c r="AP343" s="124">
        <f>VLOOKUP(C343,'9'!$B$2:$H$1187,6,FALSE)</f>
        <v>5</v>
      </c>
      <c r="AQ343" s="122"/>
      <c r="AR343" s="123"/>
      <c r="AS343" s="139"/>
      <c r="AT343" s="124"/>
      <c r="AU343" s="122"/>
      <c r="AV343" s="123"/>
      <c r="AW343" s="139"/>
      <c r="AX343" s="124"/>
    </row>
    <row r="344" spans="1:50">
      <c r="A344" s="73">
        <f>IF(D344=0," ",RANK(D344,$D$3:$D$365,0))</f>
        <v>301</v>
      </c>
      <c r="B344" s="246">
        <v>301</v>
      </c>
      <c r="C344" s="283" t="s">
        <v>5231</v>
      </c>
      <c r="D344" s="114">
        <f>I344+M344+Q344+U344+Y344+AC344+AG344+AK344+AO344+AW344+AS344</f>
        <v>3.5</v>
      </c>
      <c r="E344" s="115">
        <f>J344+N344+R344+V344+Z344+AD344+AH344+AL344+AP344+AX344+AT344</f>
        <v>5</v>
      </c>
      <c r="F344" s="119">
        <f>COUNTA(H344,L344,P344,T344,X344,AB344,AF344,AJ344,AN344,AV344,AR344)</f>
        <v>1</v>
      </c>
      <c r="G344" s="125"/>
      <c r="H344" s="5"/>
      <c r="I344" s="140"/>
      <c r="J344" s="126"/>
      <c r="K344" s="121"/>
      <c r="L344" s="5"/>
      <c r="M344" s="140"/>
      <c r="N344" s="130"/>
      <c r="O344" s="125"/>
      <c r="P344" s="5"/>
      <c r="Q344" s="140"/>
      <c r="R344" s="126"/>
      <c r="S344" s="125"/>
      <c r="T344" s="5"/>
      <c r="U344" s="140"/>
      <c r="V344" s="126"/>
      <c r="W344" s="136"/>
      <c r="X344" s="5"/>
      <c r="Y344" s="140"/>
      <c r="Z344" s="126"/>
      <c r="AA344" s="136"/>
      <c r="AB344" s="5"/>
      <c r="AC344" s="140"/>
      <c r="AD344" s="126"/>
      <c r="AE344" s="136"/>
      <c r="AF344" s="5"/>
      <c r="AG344" s="140"/>
      <c r="AH344" s="126"/>
      <c r="AI344" s="155"/>
      <c r="AJ344" s="123"/>
      <c r="AK344" s="139"/>
      <c r="AL344" s="124"/>
      <c r="AM344" s="155">
        <f>VLOOKUP(C344,'9'!$B$2:$H$1187,3,FALSE)</f>
        <v>2.5300925925925925E-2</v>
      </c>
      <c r="AN344" s="123">
        <f>VLOOKUP(C344,'9'!$B$2:$H$1187,4,FALSE)</f>
        <v>134</v>
      </c>
      <c r="AO344" s="139">
        <f>VLOOKUP(AN344,Баллы!$A$2:$B$101,2)+AP344/2</f>
        <v>3.5</v>
      </c>
      <c r="AP344" s="124">
        <f>VLOOKUP(C344,'9'!$B$2:$H$1187,6,FALSE)</f>
        <v>5</v>
      </c>
      <c r="AQ344" s="122"/>
      <c r="AR344" s="123"/>
      <c r="AS344" s="139"/>
      <c r="AT344" s="124"/>
      <c r="AU344" s="122"/>
      <c r="AV344" s="123"/>
      <c r="AW344" s="139"/>
      <c r="AX344" s="124"/>
    </row>
    <row r="345" spans="1:50">
      <c r="A345" s="73">
        <f>IF(D345=0," ",RANK(D345,$D$3:$D$365,0))</f>
        <v>301</v>
      </c>
      <c r="B345" s="246">
        <v>301</v>
      </c>
      <c r="C345" s="283" t="s">
        <v>5247</v>
      </c>
      <c r="D345" s="114">
        <f>I345+M345+Q345+U345+Y345+AC345+AG345+AK345+AO345+AW345+AS345</f>
        <v>3.5</v>
      </c>
      <c r="E345" s="115">
        <f>J345+N345+R345+V345+Z345+AD345+AH345+AL345+AP345+AX345+AT345</f>
        <v>5</v>
      </c>
      <c r="F345" s="119">
        <f>COUNTA(H345,L345,P345,T345,X345,AB345,AF345,AJ345,AN345,AV345,AR345)</f>
        <v>1</v>
      </c>
      <c r="G345" s="125"/>
      <c r="H345" s="5"/>
      <c r="I345" s="140"/>
      <c r="J345" s="126"/>
      <c r="K345" s="121"/>
      <c r="L345" s="5"/>
      <c r="M345" s="140"/>
      <c r="N345" s="130"/>
      <c r="O345" s="125"/>
      <c r="P345" s="5"/>
      <c r="Q345" s="140"/>
      <c r="R345" s="126"/>
      <c r="S345" s="125"/>
      <c r="T345" s="5"/>
      <c r="U345" s="140"/>
      <c r="V345" s="126"/>
      <c r="W345" s="136"/>
      <c r="X345" s="5"/>
      <c r="Y345" s="140"/>
      <c r="Z345" s="126"/>
      <c r="AA345" s="136"/>
      <c r="AB345" s="5"/>
      <c r="AC345" s="140"/>
      <c r="AD345" s="126"/>
      <c r="AE345" s="136"/>
      <c r="AF345" s="5"/>
      <c r="AG345" s="140"/>
      <c r="AH345" s="126"/>
      <c r="AI345" s="155"/>
      <c r="AJ345" s="123"/>
      <c r="AK345" s="139"/>
      <c r="AL345" s="124"/>
      <c r="AM345" s="155">
        <f>VLOOKUP(C345,'9'!$B$2:$H$1187,3,FALSE)</f>
        <v>2.6041666666666668E-2</v>
      </c>
      <c r="AN345" s="123">
        <f>VLOOKUP(C345,'9'!$B$2:$H$1187,4,FALSE)</f>
        <v>145</v>
      </c>
      <c r="AO345" s="139">
        <f>VLOOKUP(AN345,Баллы!$A$2:$B$101,2)+AP345/2</f>
        <v>3.5</v>
      </c>
      <c r="AP345" s="124">
        <f>VLOOKUP(C345,'9'!$B$2:$H$1187,6,FALSE)</f>
        <v>5</v>
      </c>
      <c r="AQ345" s="122"/>
      <c r="AR345" s="123"/>
      <c r="AS345" s="139"/>
      <c r="AT345" s="124"/>
      <c r="AU345" s="122"/>
      <c r="AV345" s="123"/>
      <c r="AW345" s="139"/>
      <c r="AX345" s="124"/>
    </row>
    <row r="346" spans="1:50">
      <c r="A346" s="73">
        <f>IF(D346=0," ",RANK(D346,$D$3:$D$365,0))</f>
        <v>301</v>
      </c>
      <c r="B346" s="246">
        <v>301</v>
      </c>
      <c r="C346" s="283" t="s">
        <v>5258</v>
      </c>
      <c r="D346" s="114">
        <f>I346+M346+Q346+U346+Y346+AC346+AG346+AK346+AO346+AW346+AS346</f>
        <v>3.5</v>
      </c>
      <c r="E346" s="115">
        <f>J346+N346+R346+V346+Z346+AD346+AH346+AL346+AP346+AX346+AT346</f>
        <v>5</v>
      </c>
      <c r="F346" s="119">
        <f>COUNTA(H346,L346,P346,T346,X346,AB346,AF346,AJ346,AN346,AV346,AR346)</f>
        <v>1</v>
      </c>
      <c r="G346" s="125"/>
      <c r="H346" s="5"/>
      <c r="I346" s="140"/>
      <c r="J346" s="126"/>
      <c r="K346" s="121"/>
      <c r="L346" s="5"/>
      <c r="M346" s="140"/>
      <c r="N346" s="130"/>
      <c r="O346" s="125"/>
      <c r="P346" s="5"/>
      <c r="Q346" s="140"/>
      <c r="R346" s="126"/>
      <c r="S346" s="125"/>
      <c r="T346" s="5"/>
      <c r="U346" s="140"/>
      <c r="V346" s="126"/>
      <c r="W346" s="136"/>
      <c r="X346" s="5"/>
      <c r="Y346" s="140"/>
      <c r="Z346" s="126"/>
      <c r="AA346" s="136"/>
      <c r="AB346" s="5"/>
      <c r="AC346" s="140"/>
      <c r="AD346" s="126"/>
      <c r="AE346" s="136"/>
      <c r="AF346" s="5"/>
      <c r="AG346" s="140"/>
      <c r="AH346" s="126"/>
      <c r="AI346" s="155"/>
      <c r="AJ346" s="123"/>
      <c r="AK346" s="139"/>
      <c r="AL346" s="124"/>
      <c r="AM346" s="155">
        <f>VLOOKUP(C346,'9'!$B$2:$H$1187,3,FALSE)</f>
        <v>2.5763888888888888E-2</v>
      </c>
      <c r="AN346" s="123">
        <f>VLOOKUP(C346,'9'!$B$2:$H$1187,4,FALSE)</f>
        <v>151</v>
      </c>
      <c r="AO346" s="139">
        <f>VLOOKUP(AN346,Баллы!$A$2:$B$101,2)+AP346/2</f>
        <v>3.5</v>
      </c>
      <c r="AP346" s="124">
        <f>VLOOKUP(C346,'9'!$B$2:$H$1187,6,FALSE)</f>
        <v>5</v>
      </c>
      <c r="AQ346" s="122"/>
      <c r="AR346" s="123"/>
      <c r="AS346" s="139"/>
      <c r="AT346" s="124"/>
      <c r="AU346" s="122"/>
      <c r="AV346" s="123"/>
      <c r="AW346" s="139"/>
      <c r="AX346" s="124"/>
    </row>
    <row r="347" spans="1:50">
      <c r="A347" s="73">
        <f>IF(D347=0," ",RANK(D347,$D$3:$D$365,0))</f>
        <v>301</v>
      </c>
      <c r="B347" s="246">
        <v>301</v>
      </c>
      <c r="C347" s="283" t="s">
        <v>5737</v>
      </c>
      <c r="D347" s="114">
        <f>I347+M347+Q347+U347+Y347+AC347+AG347+AK347+AO347+AW347+AS347</f>
        <v>3.5</v>
      </c>
      <c r="E347" s="115">
        <f>J347+N347+R347+V347+Z347+AD347+AH347+AL347+AP347+AX347+AT347</f>
        <v>5</v>
      </c>
      <c r="F347" s="119">
        <f>COUNTA(H347,L347,P347,T347,X347,AB347,AF347,AJ347,AN347,AV347,AR347)</f>
        <v>1</v>
      </c>
      <c r="G347" s="125"/>
      <c r="H347" s="5"/>
      <c r="I347" s="140"/>
      <c r="J347" s="126"/>
      <c r="K347" s="121"/>
      <c r="L347" s="5"/>
      <c r="M347" s="140"/>
      <c r="N347" s="130"/>
      <c r="O347" s="125"/>
      <c r="P347" s="5"/>
      <c r="Q347" s="140"/>
      <c r="R347" s="126"/>
      <c r="S347" s="125"/>
      <c r="T347" s="5"/>
      <c r="U347" s="140"/>
      <c r="V347" s="126"/>
      <c r="W347" s="136"/>
      <c r="X347" s="5"/>
      <c r="Y347" s="140"/>
      <c r="Z347" s="126"/>
      <c r="AA347" s="136"/>
      <c r="AB347" s="5"/>
      <c r="AC347" s="140"/>
      <c r="AD347" s="126"/>
      <c r="AE347" s="136"/>
      <c r="AF347" s="5"/>
      <c r="AG347" s="140"/>
      <c r="AH347" s="126"/>
      <c r="AI347" s="155"/>
      <c r="AJ347" s="123"/>
      <c r="AK347" s="139"/>
      <c r="AL347" s="124"/>
      <c r="AM347" s="155">
        <f>VLOOKUP(C347,'9'!$B$2:$H$1187,3,FALSE)</f>
        <v>2.5590277777777778E-2</v>
      </c>
      <c r="AN347" s="123">
        <f>VLOOKUP(C347,'9'!$B$2:$H$1187,4,FALSE)</f>
        <v>157</v>
      </c>
      <c r="AO347" s="139">
        <f>VLOOKUP(AN347,Баллы!$A$2:$B$101,2)+AP347/2</f>
        <v>3.5</v>
      </c>
      <c r="AP347" s="124">
        <f>VLOOKUP(C347,'9'!$B$2:$H$1187,6,FALSE)</f>
        <v>5</v>
      </c>
      <c r="AQ347" s="122"/>
      <c r="AR347" s="123"/>
      <c r="AS347" s="139"/>
      <c r="AT347" s="124"/>
      <c r="AU347" s="122"/>
      <c r="AV347" s="123"/>
      <c r="AW347" s="139"/>
      <c r="AX347" s="124"/>
    </row>
    <row r="348" spans="1:50">
      <c r="A348" s="73">
        <f>IF(D348=0," ",RANK(D348,$D$3:$D$365,0))</f>
        <v>301</v>
      </c>
      <c r="B348" s="246">
        <v>301</v>
      </c>
      <c r="C348" s="283" t="s">
        <v>5270</v>
      </c>
      <c r="D348" s="114">
        <f>I348+M348+Q348+U348+Y348+AC348+AG348+AK348+AO348+AW348+AS348</f>
        <v>3.5</v>
      </c>
      <c r="E348" s="115">
        <f>J348+N348+R348+V348+Z348+AD348+AH348+AL348+AP348+AX348+AT348</f>
        <v>5</v>
      </c>
      <c r="F348" s="119">
        <f>COUNTA(H348,L348,P348,T348,X348,AB348,AF348,AJ348,AN348,AV348,AR348)</f>
        <v>1</v>
      </c>
      <c r="G348" s="125"/>
      <c r="H348" s="5"/>
      <c r="I348" s="140"/>
      <c r="J348" s="126"/>
      <c r="K348" s="121"/>
      <c r="L348" s="5"/>
      <c r="M348" s="140"/>
      <c r="N348" s="130"/>
      <c r="O348" s="125"/>
      <c r="P348" s="5"/>
      <c r="Q348" s="140"/>
      <c r="R348" s="126"/>
      <c r="S348" s="125"/>
      <c r="T348" s="5"/>
      <c r="U348" s="140"/>
      <c r="V348" s="126"/>
      <c r="W348" s="136"/>
      <c r="X348" s="5"/>
      <c r="Y348" s="140"/>
      <c r="Z348" s="126"/>
      <c r="AA348" s="136"/>
      <c r="AB348" s="5"/>
      <c r="AC348" s="140"/>
      <c r="AD348" s="126"/>
      <c r="AE348" s="136"/>
      <c r="AF348" s="5"/>
      <c r="AG348" s="140"/>
      <c r="AH348" s="126"/>
      <c r="AI348" s="155"/>
      <c r="AJ348" s="123"/>
      <c r="AK348" s="139"/>
      <c r="AL348" s="124"/>
      <c r="AM348" s="155">
        <f>VLOOKUP(C348,'9'!$B$2:$H$1187,3,FALSE)</f>
        <v>2.599537037037037E-2</v>
      </c>
      <c r="AN348" s="123">
        <f>VLOOKUP(C348,'9'!$B$2:$H$1187,4,FALSE)</f>
        <v>158</v>
      </c>
      <c r="AO348" s="139">
        <f>VLOOKUP(AN348,Баллы!$A$2:$B$101,2)+AP348/2</f>
        <v>3.5</v>
      </c>
      <c r="AP348" s="124">
        <f>VLOOKUP(C348,'9'!$B$2:$H$1187,6,FALSE)</f>
        <v>5</v>
      </c>
      <c r="AQ348" s="122"/>
      <c r="AR348" s="123"/>
      <c r="AS348" s="139"/>
      <c r="AT348" s="124"/>
      <c r="AU348" s="122"/>
      <c r="AV348" s="123"/>
      <c r="AW348" s="139"/>
      <c r="AX348" s="124"/>
    </row>
    <row r="349" spans="1:50">
      <c r="A349" s="73">
        <f>IF(D349=0," ",RANK(D349,$D$3:$D$365,0))</f>
        <v>301</v>
      </c>
      <c r="B349" s="246">
        <v>301</v>
      </c>
      <c r="C349" s="283" t="s">
        <v>5286</v>
      </c>
      <c r="D349" s="114">
        <f>I349+M349+Q349+U349+Y349+AC349+AG349+AK349+AO349+AW349+AS349</f>
        <v>3.5</v>
      </c>
      <c r="E349" s="115">
        <f>J349+N349+R349+V349+Z349+AD349+AH349+AL349+AP349+AX349+AT349</f>
        <v>5</v>
      </c>
      <c r="F349" s="119">
        <f>COUNTA(H349,L349,P349,T349,X349,AB349,AF349,AJ349,AN349,AV349,AR349)</f>
        <v>1</v>
      </c>
      <c r="G349" s="125"/>
      <c r="H349" s="5"/>
      <c r="I349" s="140"/>
      <c r="J349" s="126"/>
      <c r="K349" s="121"/>
      <c r="L349" s="5"/>
      <c r="M349" s="140"/>
      <c r="N349" s="130"/>
      <c r="O349" s="125"/>
      <c r="P349" s="5"/>
      <c r="Q349" s="140"/>
      <c r="R349" s="126"/>
      <c r="S349" s="125"/>
      <c r="T349" s="5"/>
      <c r="U349" s="140"/>
      <c r="V349" s="126"/>
      <c r="W349" s="136"/>
      <c r="X349" s="5"/>
      <c r="Y349" s="140"/>
      <c r="Z349" s="126"/>
      <c r="AA349" s="136"/>
      <c r="AB349" s="5"/>
      <c r="AC349" s="140"/>
      <c r="AD349" s="126"/>
      <c r="AE349" s="136"/>
      <c r="AF349" s="5"/>
      <c r="AG349" s="140"/>
      <c r="AH349" s="126"/>
      <c r="AI349" s="155"/>
      <c r="AJ349" s="123"/>
      <c r="AK349" s="139"/>
      <c r="AL349" s="124"/>
      <c r="AM349" s="155">
        <f>VLOOKUP(C349,'9'!$B$2:$H$1187,3,FALSE)</f>
        <v>2.6562499999999999E-2</v>
      </c>
      <c r="AN349" s="123">
        <f>VLOOKUP(C349,'9'!$B$2:$H$1187,4,FALSE)</f>
        <v>167</v>
      </c>
      <c r="AO349" s="139">
        <f>VLOOKUP(AN349,Баллы!$A$2:$B$101,2)+AP349/2</f>
        <v>3.5</v>
      </c>
      <c r="AP349" s="124">
        <f>VLOOKUP(C349,'9'!$B$2:$H$1187,6,FALSE)</f>
        <v>5</v>
      </c>
      <c r="AQ349" s="122"/>
      <c r="AR349" s="123"/>
      <c r="AS349" s="139"/>
      <c r="AT349" s="124"/>
      <c r="AU349" s="122"/>
      <c r="AV349" s="123"/>
      <c r="AW349" s="139"/>
      <c r="AX349" s="124"/>
    </row>
    <row r="350" spans="1:50">
      <c r="A350" s="73">
        <f>IF(D350=0," ",RANK(D350,$D$3:$D$365,0))</f>
        <v>301</v>
      </c>
      <c r="B350" s="246">
        <v>301</v>
      </c>
      <c r="C350" s="283" t="s">
        <v>5313</v>
      </c>
      <c r="D350" s="114">
        <f>I350+M350+Q350+U350+Y350+AC350+AG350+AK350+AO350+AW350+AS350</f>
        <v>3.5</v>
      </c>
      <c r="E350" s="115">
        <f>J350+N350+R350+V350+Z350+AD350+AH350+AL350+AP350+AX350+AT350</f>
        <v>5</v>
      </c>
      <c r="F350" s="119">
        <f>COUNTA(H350,L350,P350,T350,X350,AB350,AF350,AJ350,AN350,AV350,AR350)</f>
        <v>1</v>
      </c>
      <c r="G350" s="125"/>
      <c r="H350" s="5"/>
      <c r="I350" s="140"/>
      <c r="J350" s="126"/>
      <c r="K350" s="121"/>
      <c r="L350" s="5"/>
      <c r="M350" s="140"/>
      <c r="N350" s="130"/>
      <c r="O350" s="125"/>
      <c r="P350" s="5"/>
      <c r="Q350" s="140"/>
      <c r="R350" s="126"/>
      <c r="S350" s="125"/>
      <c r="T350" s="5"/>
      <c r="U350" s="140"/>
      <c r="V350" s="126"/>
      <c r="W350" s="136"/>
      <c r="X350" s="5"/>
      <c r="Y350" s="140"/>
      <c r="Z350" s="126"/>
      <c r="AA350" s="136"/>
      <c r="AB350" s="5"/>
      <c r="AC350" s="140"/>
      <c r="AD350" s="126"/>
      <c r="AE350" s="136"/>
      <c r="AF350" s="5"/>
      <c r="AG350" s="140"/>
      <c r="AH350" s="126"/>
      <c r="AI350" s="155"/>
      <c r="AJ350" s="123"/>
      <c r="AK350" s="139"/>
      <c r="AL350" s="124"/>
      <c r="AM350" s="155">
        <f>VLOOKUP(C350,'9'!$B$2:$H$1187,3,FALSE)</f>
        <v>2.6608796296296297E-2</v>
      </c>
      <c r="AN350" s="123">
        <f>VLOOKUP(C350,'9'!$B$2:$H$1187,4,FALSE)</f>
        <v>182</v>
      </c>
      <c r="AO350" s="139">
        <f>VLOOKUP(AN350,Баллы!$A$2:$B$101,2)+AP350/2</f>
        <v>3.5</v>
      </c>
      <c r="AP350" s="124">
        <f>VLOOKUP(C350,'9'!$B$2:$H$1187,6,FALSE)</f>
        <v>5</v>
      </c>
      <c r="AQ350" s="122"/>
      <c r="AR350" s="123"/>
      <c r="AS350" s="139"/>
      <c r="AT350" s="124"/>
      <c r="AU350" s="122"/>
      <c r="AV350" s="123"/>
      <c r="AW350" s="139"/>
      <c r="AX350" s="124"/>
    </row>
    <row r="351" spans="1:50">
      <c r="A351" s="73">
        <f>IF(D351=0," ",RANK(D351,$D$3:$D$365,0))</f>
        <v>301</v>
      </c>
      <c r="B351" s="246">
        <v>301</v>
      </c>
      <c r="C351" s="283" t="s">
        <v>5342</v>
      </c>
      <c r="D351" s="114">
        <f>I351+M351+Q351+U351+Y351+AC351+AG351+AK351+AO351+AW351+AS351</f>
        <v>3.5</v>
      </c>
      <c r="E351" s="115">
        <f>J351+N351+R351+V351+Z351+AD351+AH351+AL351+AP351+AX351+AT351</f>
        <v>5</v>
      </c>
      <c r="F351" s="119">
        <f>COUNTA(H351,L351,P351,T351,X351,AB351,AF351,AJ351,AN351,AV351,AR351)</f>
        <v>1</v>
      </c>
      <c r="G351" s="125"/>
      <c r="H351" s="5"/>
      <c r="I351" s="140"/>
      <c r="J351" s="126"/>
      <c r="K351" s="121"/>
      <c r="L351" s="5"/>
      <c r="M351" s="140"/>
      <c r="N351" s="130"/>
      <c r="O351" s="125"/>
      <c r="P351" s="5"/>
      <c r="Q351" s="140"/>
      <c r="R351" s="126"/>
      <c r="S351" s="125"/>
      <c r="T351" s="5"/>
      <c r="U351" s="140"/>
      <c r="V351" s="126"/>
      <c r="W351" s="136"/>
      <c r="X351" s="5"/>
      <c r="Y351" s="140"/>
      <c r="Z351" s="126"/>
      <c r="AA351" s="136"/>
      <c r="AB351" s="5"/>
      <c r="AC351" s="140"/>
      <c r="AD351" s="126"/>
      <c r="AE351" s="136"/>
      <c r="AF351" s="5"/>
      <c r="AG351" s="140"/>
      <c r="AH351" s="126"/>
      <c r="AI351" s="155"/>
      <c r="AJ351" s="123"/>
      <c r="AK351" s="139"/>
      <c r="AL351" s="124"/>
      <c r="AM351" s="155">
        <f>VLOOKUP(C351,'9'!$B$2:$H$1187,3,FALSE)</f>
        <v>2.6886574074074073E-2</v>
      </c>
      <c r="AN351" s="123">
        <f>VLOOKUP(C351,'9'!$B$2:$H$1187,4,FALSE)</f>
        <v>199</v>
      </c>
      <c r="AO351" s="139">
        <f>VLOOKUP(AN351,Баллы!$A$2:$B$101,2)+AP351/2</f>
        <v>3.5</v>
      </c>
      <c r="AP351" s="124">
        <f>VLOOKUP(C351,'9'!$B$2:$H$1187,6,FALSE)</f>
        <v>5</v>
      </c>
      <c r="AQ351" s="122"/>
      <c r="AR351" s="123"/>
      <c r="AS351" s="139"/>
      <c r="AT351" s="124"/>
      <c r="AU351" s="122"/>
      <c r="AV351" s="123"/>
      <c r="AW351" s="139"/>
      <c r="AX351" s="124"/>
    </row>
    <row r="352" spans="1:50">
      <c r="A352" s="73">
        <f>IF(D352=0," ",RANK(D352,$D$3:$D$365,0))</f>
        <v>301</v>
      </c>
      <c r="B352" s="246">
        <v>301</v>
      </c>
      <c r="C352" s="283" t="s">
        <v>5348</v>
      </c>
      <c r="D352" s="114">
        <f>I352+M352+Q352+U352+Y352+AC352+AG352+AK352+AO352+AW352+AS352</f>
        <v>3.5</v>
      </c>
      <c r="E352" s="115">
        <f>J352+N352+R352+V352+Z352+AD352+AH352+AL352+AP352+AX352+AT352</f>
        <v>5</v>
      </c>
      <c r="F352" s="119">
        <f>COUNTA(H352,L352,P352,T352,X352,AB352,AF352,AJ352,AN352,AV352,AR352)</f>
        <v>1</v>
      </c>
      <c r="G352" s="125"/>
      <c r="H352" s="5"/>
      <c r="I352" s="140"/>
      <c r="J352" s="126"/>
      <c r="K352" s="121"/>
      <c r="L352" s="5"/>
      <c r="M352" s="140"/>
      <c r="N352" s="130"/>
      <c r="O352" s="125"/>
      <c r="P352" s="5"/>
      <c r="Q352" s="140"/>
      <c r="R352" s="126"/>
      <c r="S352" s="125"/>
      <c r="T352" s="5"/>
      <c r="U352" s="140"/>
      <c r="V352" s="126"/>
      <c r="W352" s="136"/>
      <c r="X352" s="5"/>
      <c r="Y352" s="140"/>
      <c r="Z352" s="126"/>
      <c r="AA352" s="136"/>
      <c r="AB352" s="5"/>
      <c r="AC352" s="140"/>
      <c r="AD352" s="126"/>
      <c r="AE352" s="136"/>
      <c r="AF352" s="5"/>
      <c r="AG352" s="140"/>
      <c r="AH352" s="126"/>
      <c r="AI352" s="155"/>
      <c r="AJ352" s="123"/>
      <c r="AK352" s="139"/>
      <c r="AL352" s="124"/>
      <c r="AM352" s="155">
        <f>VLOOKUP(C352,'9'!$B$2:$H$1187,3,FALSE)</f>
        <v>2.7025462962962963E-2</v>
      </c>
      <c r="AN352" s="123">
        <f>VLOOKUP(C352,'9'!$B$2:$H$1187,4,FALSE)</f>
        <v>202</v>
      </c>
      <c r="AO352" s="139">
        <f>VLOOKUP(AN352,Баллы!$A$2:$B$101,2)+AP352/2</f>
        <v>3.5</v>
      </c>
      <c r="AP352" s="124">
        <f>VLOOKUP(C352,'9'!$B$2:$H$1187,6,FALSE)</f>
        <v>5</v>
      </c>
      <c r="AQ352" s="122"/>
      <c r="AR352" s="123"/>
      <c r="AS352" s="139"/>
      <c r="AT352" s="124"/>
      <c r="AU352" s="122"/>
      <c r="AV352" s="123"/>
      <c r="AW352" s="139"/>
      <c r="AX352" s="124"/>
    </row>
    <row r="353" spans="1:50">
      <c r="A353" s="73">
        <f>IF(D353=0," ",RANK(D353,$D$3:$D$365,0))</f>
        <v>301</v>
      </c>
      <c r="B353" s="246">
        <v>301</v>
      </c>
      <c r="C353" s="283" t="s">
        <v>5366</v>
      </c>
      <c r="D353" s="114">
        <f>I353+M353+Q353+U353+Y353+AC353+AG353+AK353+AO353+AW353+AS353</f>
        <v>3.5</v>
      </c>
      <c r="E353" s="115">
        <f>J353+N353+R353+V353+Z353+AD353+AH353+AL353+AP353+AX353+AT353</f>
        <v>5</v>
      </c>
      <c r="F353" s="119">
        <f>COUNTA(H353,L353,P353,T353,X353,AB353,AF353,AJ353,AN353,AV353,AR353)</f>
        <v>1</v>
      </c>
      <c r="G353" s="125"/>
      <c r="H353" s="5"/>
      <c r="I353" s="140"/>
      <c r="J353" s="126"/>
      <c r="K353" s="121"/>
      <c r="L353" s="5"/>
      <c r="M353" s="140"/>
      <c r="N353" s="130"/>
      <c r="O353" s="125"/>
      <c r="P353" s="5"/>
      <c r="Q353" s="140"/>
      <c r="R353" s="126"/>
      <c r="S353" s="125"/>
      <c r="T353" s="5"/>
      <c r="U353" s="140"/>
      <c r="V353" s="126"/>
      <c r="W353" s="136"/>
      <c r="X353" s="5"/>
      <c r="Y353" s="140"/>
      <c r="Z353" s="126"/>
      <c r="AA353" s="136"/>
      <c r="AB353" s="5"/>
      <c r="AC353" s="140"/>
      <c r="AD353" s="126"/>
      <c r="AE353" s="136"/>
      <c r="AF353" s="5"/>
      <c r="AG353" s="140"/>
      <c r="AH353" s="126"/>
      <c r="AI353" s="155"/>
      <c r="AJ353" s="123"/>
      <c r="AK353" s="139"/>
      <c r="AL353" s="124"/>
      <c r="AM353" s="155">
        <f>VLOOKUP(C353,'9'!$B$2:$H$1187,3,FALSE)</f>
        <v>2.7534722222222221E-2</v>
      </c>
      <c r="AN353" s="123">
        <f>VLOOKUP(C353,'9'!$B$2:$H$1187,4,FALSE)</f>
        <v>212</v>
      </c>
      <c r="AO353" s="139">
        <f>VLOOKUP(AN353,Баллы!$A$2:$B$101,2)+AP353/2</f>
        <v>3.5</v>
      </c>
      <c r="AP353" s="124">
        <f>VLOOKUP(C353,'9'!$B$2:$H$1187,6,FALSE)</f>
        <v>5</v>
      </c>
      <c r="AQ353" s="122"/>
      <c r="AR353" s="123"/>
      <c r="AS353" s="139"/>
      <c r="AT353" s="124"/>
      <c r="AU353" s="122"/>
      <c r="AV353" s="123"/>
      <c r="AW353" s="139"/>
      <c r="AX353" s="124"/>
    </row>
    <row r="354" spans="1:50">
      <c r="A354" s="73">
        <f>IF(D354=0," ",RANK(D354,$D$3:$D$365,0))</f>
        <v>301</v>
      </c>
      <c r="B354" s="246">
        <v>301</v>
      </c>
      <c r="C354" s="283" t="s">
        <v>5391</v>
      </c>
      <c r="D354" s="114">
        <f>I354+M354+Q354+U354+Y354+AC354+AG354+AK354+AO354+AW354+AS354</f>
        <v>3.5</v>
      </c>
      <c r="E354" s="115">
        <f>J354+N354+R354+V354+Z354+AD354+AH354+AL354+AP354+AX354+AT354</f>
        <v>5</v>
      </c>
      <c r="F354" s="119">
        <f>COUNTA(H354,L354,P354,T354,X354,AB354,AF354,AJ354,AN354,AV354,AR354)</f>
        <v>1</v>
      </c>
      <c r="G354" s="125"/>
      <c r="H354" s="5"/>
      <c r="I354" s="140"/>
      <c r="J354" s="126"/>
      <c r="K354" s="121"/>
      <c r="L354" s="5"/>
      <c r="M354" s="140"/>
      <c r="N354" s="130"/>
      <c r="O354" s="125"/>
      <c r="P354" s="5"/>
      <c r="Q354" s="140"/>
      <c r="R354" s="126"/>
      <c r="S354" s="125"/>
      <c r="T354" s="5"/>
      <c r="U354" s="140"/>
      <c r="V354" s="126"/>
      <c r="W354" s="136"/>
      <c r="X354" s="5"/>
      <c r="Y354" s="140"/>
      <c r="Z354" s="126"/>
      <c r="AA354" s="136"/>
      <c r="AB354" s="5"/>
      <c r="AC354" s="140"/>
      <c r="AD354" s="126"/>
      <c r="AE354" s="136"/>
      <c r="AF354" s="5"/>
      <c r="AG354" s="140"/>
      <c r="AH354" s="126"/>
      <c r="AI354" s="155"/>
      <c r="AJ354" s="123"/>
      <c r="AK354" s="139"/>
      <c r="AL354" s="124"/>
      <c r="AM354" s="155">
        <f>VLOOKUP(C354,'9'!$B$2:$H$1187,3,FALSE)</f>
        <v>2.9363425925925925E-2</v>
      </c>
      <c r="AN354" s="123">
        <f>VLOOKUP(C354,'9'!$B$2:$H$1187,4,FALSE)</f>
        <v>234</v>
      </c>
      <c r="AO354" s="139">
        <f>VLOOKUP(AN354,Баллы!$A$2:$B$101,2)+AP354/2</f>
        <v>3.5</v>
      </c>
      <c r="AP354" s="124">
        <f>VLOOKUP(C354,'9'!$B$2:$H$1187,6,FALSE)</f>
        <v>5</v>
      </c>
      <c r="AQ354" s="122"/>
      <c r="AR354" s="123"/>
      <c r="AS354" s="139"/>
      <c r="AT354" s="124"/>
      <c r="AU354" s="122"/>
      <c r="AV354" s="123"/>
      <c r="AW354" s="139"/>
      <c r="AX354" s="124"/>
    </row>
    <row r="355" spans="1:50">
      <c r="A355" s="73">
        <f>IF(D355=0," ",RANK(D355,$D$3:$D$365,0))</f>
        <v>301</v>
      </c>
      <c r="B355" s="246">
        <v>301</v>
      </c>
      <c r="C355" s="283" t="s">
        <v>5394</v>
      </c>
      <c r="D355" s="114">
        <f>I355+M355+Q355+U355+Y355+AC355+AG355+AK355+AO355+AW355+AS355</f>
        <v>3.5</v>
      </c>
      <c r="E355" s="115">
        <f>J355+N355+R355+V355+Z355+AD355+AH355+AL355+AP355+AX355+AT355</f>
        <v>5</v>
      </c>
      <c r="F355" s="119">
        <f>COUNTA(H355,L355,P355,T355,X355,AB355,AF355,AJ355,AN355,AV355,AR355)</f>
        <v>1</v>
      </c>
      <c r="G355" s="125"/>
      <c r="H355" s="5"/>
      <c r="I355" s="140"/>
      <c r="J355" s="126"/>
      <c r="K355" s="121"/>
      <c r="L355" s="5"/>
      <c r="M355" s="140"/>
      <c r="N355" s="130"/>
      <c r="O355" s="125"/>
      <c r="P355" s="5"/>
      <c r="Q355" s="140"/>
      <c r="R355" s="126"/>
      <c r="S355" s="125"/>
      <c r="T355" s="5"/>
      <c r="U355" s="140"/>
      <c r="V355" s="126"/>
      <c r="W355" s="136"/>
      <c r="X355" s="5"/>
      <c r="Y355" s="140"/>
      <c r="Z355" s="126"/>
      <c r="AA355" s="136"/>
      <c r="AB355" s="5"/>
      <c r="AC355" s="140"/>
      <c r="AD355" s="126"/>
      <c r="AE355" s="136"/>
      <c r="AF355" s="5"/>
      <c r="AG355" s="140"/>
      <c r="AH355" s="126"/>
      <c r="AI355" s="155"/>
      <c r="AJ355" s="123"/>
      <c r="AK355" s="139"/>
      <c r="AL355" s="124"/>
      <c r="AM355" s="155">
        <f>VLOOKUP(C355,'9'!$B$2:$H$1187,3,FALSE)</f>
        <v>2.8645833333333332E-2</v>
      </c>
      <c r="AN355" s="123">
        <f>VLOOKUP(C355,'9'!$B$2:$H$1187,4,FALSE)</f>
        <v>238</v>
      </c>
      <c r="AO355" s="139">
        <f>VLOOKUP(AN355,Баллы!$A$2:$B$101,2)+AP355/2</f>
        <v>3.5</v>
      </c>
      <c r="AP355" s="124">
        <f>VLOOKUP(C355,'9'!$B$2:$H$1187,6,FALSE)</f>
        <v>5</v>
      </c>
      <c r="AQ355" s="122"/>
      <c r="AR355" s="123"/>
      <c r="AS355" s="139"/>
      <c r="AT355" s="124"/>
      <c r="AU355" s="122"/>
      <c r="AV355" s="123"/>
      <c r="AW355" s="139"/>
      <c r="AX355" s="124"/>
    </row>
    <row r="356" spans="1:50">
      <c r="A356" s="73">
        <f>IF(D356=0," ",RANK(D356,$D$3:$D$365,0))</f>
        <v>301</v>
      </c>
      <c r="B356" s="246">
        <v>301</v>
      </c>
      <c r="C356" s="283" t="s">
        <v>5406</v>
      </c>
      <c r="D356" s="114">
        <f>I356+M356+Q356+U356+Y356+AC356+AG356+AK356+AO356+AW356+AS356</f>
        <v>3.5</v>
      </c>
      <c r="E356" s="115">
        <f>J356+N356+R356+V356+Z356+AD356+AH356+AL356+AP356+AX356+AT356</f>
        <v>5</v>
      </c>
      <c r="F356" s="119">
        <f>COUNTA(H356,L356,P356,T356,X356,AB356,AF356,AJ356,AN356,AV356,AR356)</f>
        <v>1</v>
      </c>
      <c r="G356" s="125"/>
      <c r="H356" s="5"/>
      <c r="I356" s="140"/>
      <c r="J356" s="126"/>
      <c r="K356" s="121"/>
      <c r="L356" s="5"/>
      <c r="M356" s="140"/>
      <c r="N356" s="130"/>
      <c r="O356" s="125"/>
      <c r="P356" s="5"/>
      <c r="Q356" s="140"/>
      <c r="R356" s="126"/>
      <c r="S356" s="125"/>
      <c r="T356" s="5"/>
      <c r="U356" s="140"/>
      <c r="V356" s="126"/>
      <c r="W356" s="136"/>
      <c r="X356" s="5"/>
      <c r="Y356" s="140"/>
      <c r="Z356" s="126"/>
      <c r="AA356" s="136"/>
      <c r="AB356" s="5"/>
      <c r="AC356" s="140"/>
      <c r="AD356" s="126"/>
      <c r="AE356" s="136"/>
      <c r="AF356" s="5"/>
      <c r="AG356" s="140"/>
      <c r="AH356" s="126"/>
      <c r="AI356" s="155"/>
      <c r="AJ356" s="123"/>
      <c r="AK356" s="139"/>
      <c r="AL356" s="124"/>
      <c r="AM356" s="155">
        <f>VLOOKUP(C356,'9'!$B$2:$H$1187,3,FALSE)</f>
        <v>2.9791666666666668E-2</v>
      </c>
      <c r="AN356" s="123">
        <f>VLOOKUP(C356,'9'!$B$2:$H$1187,4,FALSE)</f>
        <v>251</v>
      </c>
      <c r="AO356" s="139">
        <f>VLOOKUP(AN356,Баллы!$A$2:$B$101,2)+AP356/2</f>
        <v>3.5</v>
      </c>
      <c r="AP356" s="124">
        <f>VLOOKUP(C356,'9'!$B$2:$H$1187,6,FALSE)</f>
        <v>5</v>
      </c>
      <c r="AQ356" s="122"/>
      <c r="AR356" s="123"/>
      <c r="AS356" s="139"/>
      <c r="AT356" s="124"/>
      <c r="AU356" s="122"/>
      <c r="AV356" s="123"/>
      <c r="AW356" s="139"/>
      <c r="AX356" s="124"/>
    </row>
    <row r="357" spans="1:50">
      <c r="A357" s="73">
        <f>IF(D357=0," ",RANK(D357,$D$3:$D$365,0))</f>
        <v>301</v>
      </c>
      <c r="B357" s="246">
        <v>301</v>
      </c>
      <c r="C357" s="283" t="s">
        <v>5408</v>
      </c>
      <c r="D357" s="114">
        <f>I357+M357+Q357+U357+Y357+AC357+AG357+AK357+AO357+AW357+AS357</f>
        <v>3.5</v>
      </c>
      <c r="E357" s="115">
        <f>J357+N357+R357+V357+Z357+AD357+AH357+AL357+AP357+AX357+AT357</f>
        <v>5</v>
      </c>
      <c r="F357" s="119">
        <f>COUNTA(H357,L357,P357,T357,X357,AB357,AF357,AJ357,AN357,AV357,AR357)</f>
        <v>1</v>
      </c>
      <c r="G357" s="125"/>
      <c r="H357" s="5"/>
      <c r="I357" s="140"/>
      <c r="J357" s="126"/>
      <c r="K357" s="121"/>
      <c r="L357" s="5"/>
      <c r="M357" s="140"/>
      <c r="N357" s="130"/>
      <c r="O357" s="125"/>
      <c r="P357" s="5"/>
      <c r="Q357" s="140"/>
      <c r="R357" s="126"/>
      <c r="S357" s="125"/>
      <c r="T357" s="5"/>
      <c r="U357" s="140"/>
      <c r="V357" s="126"/>
      <c r="W357" s="136"/>
      <c r="X357" s="5"/>
      <c r="Y357" s="140"/>
      <c r="Z357" s="126"/>
      <c r="AA357" s="136"/>
      <c r="AB357" s="5"/>
      <c r="AC357" s="140"/>
      <c r="AD357" s="126"/>
      <c r="AE357" s="136"/>
      <c r="AF357" s="5"/>
      <c r="AG357" s="140"/>
      <c r="AH357" s="126"/>
      <c r="AI357" s="155"/>
      <c r="AJ357" s="123"/>
      <c r="AK357" s="139"/>
      <c r="AL357" s="124"/>
      <c r="AM357" s="155">
        <f>VLOOKUP(C357,'9'!$B$2:$H$1187,3,FALSE)</f>
        <v>2.9733796296296296E-2</v>
      </c>
      <c r="AN357" s="123">
        <f>VLOOKUP(C357,'9'!$B$2:$H$1187,4,FALSE)</f>
        <v>253</v>
      </c>
      <c r="AO357" s="139">
        <f>VLOOKUP(AN357,Баллы!$A$2:$B$101,2)+AP357/2</f>
        <v>3.5</v>
      </c>
      <c r="AP357" s="124">
        <f>VLOOKUP(C357,'9'!$B$2:$H$1187,6,FALSE)</f>
        <v>5</v>
      </c>
      <c r="AQ357" s="122"/>
      <c r="AR357" s="123"/>
      <c r="AS357" s="139"/>
      <c r="AT357" s="124"/>
      <c r="AU357" s="122"/>
      <c r="AV357" s="123"/>
      <c r="AW357" s="139"/>
      <c r="AX357" s="124"/>
    </row>
    <row r="358" spans="1:50">
      <c r="A358" s="73">
        <f>IF(D358=0," ",RANK(D358,$D$3:$D$365,0))</f>
        <v>301</v>
      </c>
      <c r="B358" s="246">
        <v>301</v>
      </c>
      <c r="C358" s="283" t="s">
        <v>5414</v>
      </c>
      <c r="D358" s="114">
        <f>I358+M358+Q358+U358+Y358+AC358+AG358+AK358+AO358+AW358+AS358</f>
        <v>3.5</v>
      </c>
      <c r="E358" s="115">
        <f>J358+N358+R358+V358+Z358+AD358+AH358+AL358+AP358+AX358+AT358</f>
        <v>5</v>
      </c>
      <c r="F358" s="119">
        <f>COUNTA(H358,L358,P358,T358,X358,AB358,AF358,AJ358,AN358,AV358,AR358)</f>
        <v>1</v>
      </c>
      <c r="G358" s="125"/>
      <c r="H358" s="5"/>
      <c r="I358" s="140"/>
      <c r="J358" s="126"/>
      <c r="K358" s="121"/>
      <c r="L358" s="5"/>
      <c r="M358" s="140"/>
      <c r="N358" s="130"/>
      <c r="O358" s="125"/>
      <c r="P358" s="5"/>
      <c r="Q358" s="140"/>
      <c r="R358" s="126"/>
      <c r="S358" s="125"/>
      <c r="T358" s="5"/>
      <c r="U358" s="140"/>
      <c r="V358" s="126"/>
      <c r="W358" s="136"/>
      <c r="X358" s="5"/>
      <c r="Y358" s="140"/>
      <c r="Z358" s="126"/>
      <c r="AA358" s="136"/>
      <c r="AB358" s="5"/>
      <c r="AC358" s="140"/>
      <c r="AD358" s="126"/>
      <c r="AE358" s="136"/>
      <c r="AF358" s="5"/>
      <c r="AG358" s="140"/>
      <c r="AH358" s="126"/>
      <c r="AI358" s="155"/>
      <c r="AJ358" s="123"/>
      <c r="AK358" s="139"/>
      <c r="AL358" s="124"/>
      <c r="AM358" s="155">
        <f>VLOOKUP(C358,'9'!$B$2:$H$1187,3,FALSE)</f>
        <v>3.0451388888888889E-2</v>
      </c>
      <c r="AN358" s="123">
        <f>VLOOKUP(C358,'9'!$B$2:$H$1187,4,FALSE)</f>
        <v>259</v>
      </c>
      <c r="AO358" s="139">
        <f>VLOOKUP(AN358,Баллы!$A$2:$B$101,2)+AP358/2</f>
        <v>3.5</v>
      </c>
      <c r="AP358" s="124">
        <f>VLOOKUP(C358,'9'!$B$2:$H$1187,6,FALSE)</f>
        <v>5</v>
      </c>
      <c r="AQ358" s="122"/>
      <c r="AR358" s="123"/>
      <c r="AS358" s="139"/>
      <c r="AT358" s="124"/>
      <c r="AU358" s="122"/>
      <c r="AV358" s="123"/>
      <c r="AW358" s="139"/>
      <c r="AX358" s="124"/>
    </row>
    <row r="359" spans="1:50">
      <c r="A359" s="73">
        <f>IF(D359=0," ",RANK(D359,$D$3:$D$365,0))</f>
        <v>301</v>
      </c>
      <c r="B359" s="246">
        <v>301</v>
      </c>
      <c r="C359" s="283" t="s">
        <v>5415</v>
      </c>
      <c r="D359" s="114">
        <f>I359+M359+Q359+U359+Y359+AC359+AG359+AK359+AO359+AW359+AS359</f>
        <v>3.5</v>
      </c>
      <c r="E359" s="115">
        <f>J359+N359+R359+V359+Z359+AD359+AH359+AL359+AP359+AX359+AT359</f>
        <v>5</v>
      </c>
      <c r="F359" s="119">
        <f>COUNTA(H359,L359,P359,T359,X359,AB359,AF359,AJ359,AN359,AV359,AR359)</f>
        <v>1</v>
      </c>
      <c r="G359" s="125"/>
      <c r="H359" s="5"/>
      <c r="I359" s="140"/>
      <c r="J359" s="126"/>
      <c r="K359" s="121"/>
      <c r="L359" s="5"/>
      <c r="M359" s="140"/>
      <c r="N359" s="130"/>
      <c r="O359" s="125"/>
      <c r="P359" s="5"/>
      <c r="Q359" s="140"/>
      <c r="R359" s="126"/>
      <c r="S359" s="125"/>
      <c r="T359" s="5"/>
      <c r="U359" s="140"/>
      <c r="V359" s="126"/>
      <c r="W359" s="136"/>
      <c r="X359" s="5"/>
      <c r="Y359" s="140"/>
      <c r="Z359" s="126"/>
      <c r="AA359" s="136"/>
      <c r="AB359" s="5"/>
      <c r="AC359" s="140"/>
      <c r="AD359" s="126"/>
      <c r="AE359" s="136"/>
      <c r="AF359" s="5"/>
      <c r="AG359" s="140"/>
      <c r="AH359" s="126"/>
      <c r="AI359" s="155"/>
      <c r="AJ359" s="123"/>
      <c r="AK359" s="139"/>
      <c r="AL359" s="124"/>
      <c r="AM359" s="155">
        <f>VLOOKUP(C359,'9'!$B$2:$H$1187,3,FALSE)</f>
        <v>3.0497685185185187E-2</v>
      </c>
      <c r="AN359" s="123">
        <f>VLOOKUP(C359,'9'!$B$2:$H$1187,4,FALSE)</f>
        <v>260</v>
      </c>
      <c r="AO359" s="139">
        <f>VLOOKUP(AN359,Баллы!$A$2:$B$101,2)+AP359/2</f>
        <v>3.5</v>
      </c>
      <c r="AP359" s="124">
        <f>VLOOKUP(C359,'9'!$B$2:$H$1187,6,FALSE)</f>
        <v>5</v>
      </c>
      <c r="AQ359" s="122"/>
      <c r="AR359" s="123"/>
      <c r="AS359" s="139"/>
      <c r="AT359" s="124"/>
      <c r="AU359" s="122"/>
      <c r="AV359" s="123"/>
      <c r="AW359" s="139"/>
      <c r="AX359" s="124"/>
    </row>
    <row r="360" spans="1:50">
      <c r="A360" s="73">
        <f>IF(D360=0," ",RANK(D360,$D$3:$D$365,0))</f>
        <v>301</v>
      </c>
      <c r="B360" s="246">
        <v>301</v>
      </c>
      <c r="C360" s="283" t="s">
        <v>5420</v>
      </c>
      <c r="D360" s="114">
        <f>I360+M360+Q360+U360+Y360+AC360+AG360+AK360+AO360+AW360+AS360</f>
        <v>3.5</v>
      </c>
      <c r="E360" s="115">
        <f>J360+N360+R360+V360+Z360+AD360+AH360+AL360+AP360+AX360+AT360</f>
        <v>5</v>
      </c>
      <c r="F360" s="119">
        <f>COUNTA(H360,L360,P360,T360,X360,AB360,AF360,AJ360,AN360,AV360,AR360)</f>
        <v>1</v>
      </c>
      <c r="G360" s="125"/>
      <c r="H360" s="5"/>
      <c r="I360" s="140"/>
      <c r="J360" s="126"/>
      <c r="K360" s="121"/>
      <c r="L360" s="5"/>
      <c r="M360" s="140"/>
      <c r="N360" s="130"/>
      <c r="O360" s="125"/>
      <c r="P360" s="5"/>
      <c r="Q360" s="140"/>
      <c r="R360" s="126"/>
      <c r="S360" s="125"/>
      <c r="T360" s="5"/>
      <c r="U360" s="140"/>
      <c r="V360" s="126"/>
      <c r="W360" s="136"/>
      <c r="X360" s="5"/>
      <c r="Y360" s="140"/>
      <c r="Z360" s="126"/>
      <c r="AA360" s="136"/>
      <c r="AB360" s="5"/>
      <c r="AC360" s="140"/>
      <c r="AD360" s="126"/>
      <c r="AE360" s="136"/>
      <c r="AF360" s="5"/>
      <c r="AG360" s="140"/>
      <c r="AH360" s="126"/>
      <c r="AI360" s="155"/>
      <c r="AJ360" s="123"/>
      <c r="AK360" s="139"/>
      <c r="AL360" s="124"/>
      <c r="AM360" s="155">
        <f>VLOOKUP(C360,'9'!$B$2:$H$1187,3,FALSE)</f>
        <v>3.1319444444444441E-2</v>
      </c>
      <c r="AN360" s="123">
        <f>VLOOKUP(C360,'9'!$B$2:$H$1187,4,FALSE)</f>
        <v>266</v>
      </c>
      <c r="AO360" s="139">
        <f>VLOOKUP(AN360,Баллы!$A$2:$B$101,2)+AP360/2</f>
        <v>3.5</v>
      </c>
      <c r="AP360" s="124">
        <f>VLOOKUP(C360,'9'!$B$2:$H$1187,6,FALSE)</f>
        <v>5</v>
      </c>
      <c r="AQ360" s="122"/>
      <c r="AR360" s="123"/>
      <c r="AS360" s="139"/>
      <c r="AT360" s="124"/>
      <c r="AU360" s="122"/>
      <c r="AV360" s="123"/>
      <c r="AW360" s="139"/>
      <c r="AX360" s="124"/>
    </row>
    <row r="361" spans="1:50">
      <c r="A361" s="73">
        <f>IF(D361=0," ",RANK(D361,$D$3:$D$365,0))</f>
        <v>301</v>
      </c>
      <c r="B361" s="246">
        <v>301</v>
      </c>
      <c r="C361" s="283" t="s">
        <v>5422</v>
      </c>
      <c r="D361" s="114">
        <f>I361+M361+Q361+U361+Y361+AC361+AG361+AK361+AO361+AW361+AS361</f>
        <v>3.5</v>
      </c>
      <c r="E361" s="115">
        <f>J361+N361+R361+V361+Z361+AD361+AH361+AL361+AP361+AX361+AT361</f>
        <v>5</v>
      </c>
      <c r="F361" s="119">
        <f>COUNTA(H361,L361,P361,T361,X361,AB361,AF361,AJ361,AN361,AV361,AR361)</f>
        <v>1</v>
      </c>
      <c r="G361" s="125"/>
      <c r="H361" s="5"/>
      <c r="I361" s="140"/>
      <c r="J361" s="126"/>
      <c r="K361" s="121"/>
      <c r="L361" s="5"/>
      <c r="M361" s="140"/>
      <c r="N361" s="130"/>
      <c r="O361" s="125"/>
      <c r="P361" s="5"/>
      <c r="Q361" s="140"/>
      <c r="R361" s="126"/>
      <c r="S361" s="125"/>
      <c r="T361" s="5"/>
      <c r="U361" s="140"/>
      <c r="V361" s="126"/>
      <c r="W361" s="136"/>
      <c r="X361" s="5"/>
      <c r="Y361" s="140"/>
      <c r="Z361" s="126"/>
      <c r="AA361" s="136"/>
      <c r="AB361" s="5"/>
      <c r="AC361" s="140"/>
      <c r="AD361" s="126"/>
      <c r="AE361" s="136"/>
      <c r="AF361" s="5"/>
      <c r="AG361" s="140"/>
      <c r="AH361" s="126"/>
      <c r="AI361" s="155"/>
      <c r="AJ361" s="123"/>
      <c r="AK361" s="139"/>
      <c r="AL361" s="124"/>
      <c r="AM361" s="155">
        <f>VLOOKUP(C361,'9'!$B$2:$H$1187,3,FALSE)</f>
        <v>3.1712962962962964E-2</v>
      </c>
      <c r="AN361" s="123">
        <f>VLOOKUP(C361,'9'!$B$2:$H$1187,4,FALSE)</f>
        <v>269</v>
      </c>
      <c r="AO361" s="139">
        <f>VLOOKUP(AN361,Баллы!$A$2:$B$101,2)+AP361/2</f>
        <v>3.5</v>
      </c>
      <c r="AP361" s="124">
        <f>VLOOKUP(C361,'9'!$B$2:$H$1187,6,FALSE)</f>
        <v>5</v>
      </c>
      <c r="AQ361" s="122"/>
      <c r="AR361" s="123"/>
      <c r="AS361" s="139"/>
      <c r="AT361" s="124"/>
      <c r="AU361" s="122"/>
      <c r="AV361" s="123"/>
      <c r="AW361" s="139"/>
      <c r="AX361" s="124"/>
    </row>
    <row r="362" spans="1:50">
      <c r="A362" s="73">
        <f>IF(D362=0," ",RANK(D362,$D$3:$D$365,0))</f>
        <v>301</v>
      </c>
      <c r="B362" s="246">
        <v>301</v>
      </c>
      <c r="C362" s="283" t="s">
        <v>5427</v>
      </c>
      <c r="D362" s="114">
        <f>I362+M362+Q362+U362+Y362+AC362+AG362+AK362+AO362+AW362+AS362</f>
        <v>3.5</v>
      </c>
      <c r="E362" s="115">
        <f>J362+N362+R362+V362+Z362+AD362+AH362+AL362+AP362+AX362+AT362</f>
        <v>5</v>
      </c>
      <c r="F362" s="119">
        <f>COUNTA(H362,L362,P362,T362,X362,AB362,AF362,AJ362,AN362,AV362,AR362)</f>
        <v>1</v>
      </c>
      <c r="G362" s="125"/>
      <c r="H362" s="5"/>
      <c r="I362" s="140"/>
      <c r="J362" s="126"/>
      <c r="K362" s="121"/>
      <c r="L362" s="5"/>
      <c r="M362" s="140"/>
      <c r="N362" s="130"/>
      <c r="O362" s="125"/>
      <c r="P362" s="5"/>
      <c r="Q362" s="140"/>
      <c r="R362" s="126"/>
      <c r="S362" s="125"/>
      <c r="T362" s="5"/>
      <c r="U362" s="140"/>
      <c r="V362" s="126"/>
      <c r="W362" s="136"/>
      <c r="X362" s="5"/>
      <c r="Y362" s="140"/>
      <c r="Z362" s="126"/>
      <c r="AA362" s="136"/>
      <c r="AB362" s="5"/>
      <c r="AC362" s="140"/>
      <c r="AD362" s="126"/>
      <c r="AE362" s="136"/>
      <c r="AF362" s="5"/>
      <c r="AG362" s="140"/>
      <c r="AH362" s="126"/>
      <c r="AI362" s="155"/>
      <c r="AJ362" s="123"/>
      <c r="AK362" s="139"/>
      <c r="AL362" s="124"/>
      <c r="AM362" s="155">
        <f>VLOOKUP(C362,'9'!$B$2:$H$1187,3,FALSE)</f>
        <v>3.304398148148148E-2</v>
      </c>
      <c r="AN362" s="123">
        <f>VLOOKUP(C362,'9'!$B$2:$H$1187,4,FALSE)</f>
        <v>275</v>
      </c>
      <c r="AO362" s="139">
        <f>VLOOKUP(AN362,Баллы!$A$2:$B$101,2)+AP362/2</f>
        <v>3.5</v>
      </c>
      <c r="AP362" s="124">
        <f>VLOOKUP(C362,'9'!$B$2:$H$1187,6,FALSE)</f>
        <v>5</v>
      </c>
      <c r="AQ362" s="122"/>
      <c r="AR362" s="123"/>
      <c r="AS362" s="139"/>
      <c r="AT362" s="124"/>
      <c r="AU362" s="122"/>
      <c r="AV362" s="123"/>
      <c r="AW362" s="139"/>
      <c r="AX362" s="124"/>
    </row>
    <row r="363" spans="1:50">
      <c r="A363" s="73">
        <f>IF(D363=0," ",RANK(D363,$D$3:$D$365,0))</f>
        <v>301</v>
      </c>
      <c r="B363" s="246">
        <v>301</v>
      </c>
      <c r="C363" s="283" t="s">
        <v>5431</v>
      </c>
      <c r="D363" s="114">
        <f>I363+M363+Q363+U363+Y363+AC363+AG363+AK363+AO363+AW363+AS363</f>
        <v>3.5</v>
      </c>
      <c r="E363" s="115">
        <f>J363+N363+R363+V363+Z363+AD363+AH363+AL363+AP363+AX363+AT363</f>
        <v>5</v>
      </c>
      <c r="F363" s="119">
        <f>COUNTA(H363,L363,P363,T363,X363,AB363,AF363,AJ363,AN363,AV363,AR363)</f>
        <v>1</v>
      </c>
      <c r="G363" s="125"/>
      <c r="H363" s="5"/>
      <c r="I363" s="140"/>
      <c r="J363" s="126"/>
      <c r="K363" s="121"/>
      <c r="L363" s="5"/>
      <c r="M363" s="140"/>
      <c r="N363" s="130"/>
      <c r="O363" s="125"/>
      <c r="P363" s="5"/>
      <c r="Q363" s="140"/>
      <c r="R363" s="126"/>
      <c r="S363" s="125"/>
      <c r="T363" s="5"/>
      <c r="U363" s="140"/>
      <c r="V363" s="126"/>
      <c r="W363" s="136"/>
      <c r="X363" s="5"/>
      <c r="Y363" s="140"/>
      <c r="Z363" s="126"/>
      <c r="AA363" s="136"/>
      <c r="AB363" s="5"/>
      <c r="AC363" s="140"/>
      <c r="AD363" s="126"/>
      <c r="AE363" s="136"/>
      <c r="AF363" s="5"/>
      <c r="AG363" s="140"/>
      <c r="AH363" s="126"/>
      <c r="AI363" s="155"/>
      <c r="AJ363" s="123"/>
      <c r="AK363" s="139"/>
      <c r="AL363" s="124"/>
      <c r="AM363" s="155">
        <f>VLOOKUP(C363,'9'!$B$2:$H$1187,3,FALSE)</f>
        <v>3.3738425925925929E-2</v>
      </c>
      <c r="AN363" s="123">
        <f>VLOOKUP(C363,'9'!$B$2:$H$1187,4,FALSE)</f>
        <v>279</v>
      </c>
      <c r="AO363" s="139">
        <f>VLOOKUP(AN363,Баллы!$A$2:$B$101,2)+AP363/2</f>
        <v>3.5</v>
      </c>
      <c r="AP363" s="124">
        <f>VLOOKUP(C363,'9'!$B$2:$H$1187,6,FALSE)</f>
        <v>5</v>
      </c>
      <c r="AQ363" s="122"/>
      <c r="AR363" s="123"/>
      <c r="AS363" s="139"/>
      <c r="AT363" s="124"/>
      <c r="AU363" s="122"/>
      <c r="AV363" s="123"/>
      <c r="AW363" s="139"/>
      <c r="AX363" s="124"/>
    </row>
    <row r="364" spans="1:50">
      <c r="A364" s="73">
        <f>IF(D364=0," ",RANK(D364,$D$3:$D$365,0))</f>
        <v>301</v>
      </c>
      <c r="B364" s="246">
        <v>301</v>
      </c>
      <c r="C364" s="283" t="s">
        <v>5433</v>
      </c>
      <c r="D364" s="114">
        <f>I364+M364+Q364+U364+Y364+AC364+AG364+AK364+AO364+AW364+AS364</f>
        <v>3.5</v>
      </c>
      <c r="E364" s="115">
        <f>J364+N364+R364+V364+Z364+AD364+AH364+AL364+AP364+AX364+AT364</f>
        <v>5</v>
      </c>
      <c r="F364" s="119">
        <f>COUNTA(H364,L364,P364,T364,X364,AB364,AF364,AJ364,AN364,AV364,AR364)</f>
        <v>1</v>
      </c>
      <c r="G364" s="125"/>
      <c r="H364" s="5"/>
      <c r="I364" s="140"/>
      <c r="J364" s="126"/>
      <c r="K364" s="121"/>
      <c r="L364" s="5"/>
      <c r="M364" s="140"/>
      <c r="N364" s="130"/>
      <c r="O364" s="125"/>
      <c r="P364" s="5"/>
      <c r="Q364" s="140"/>
      <c r="R364" s="126"/>
      <c r="S364" s="125"/>
      <c r="T364" s="5"/>
      <c r="U364" s="140"/>
      <c r="V364" s="126"/>
      <c r="W364" s="136"/>
      <c r="X364" s="5"/>
      <c r="Y364" s="140"/>
      <c r="Z364" s="126"/>
      <c r="AA364" s="136"/>
      <c r="AB364" s="5"/>
      <c r="AC364" s="140"/>
      <c r="AD364" s="126"/>
      <c r="AE364" s="136"/>
      <c r="AF364" s="5"/>
      <c r="AG364" s="140"/>
      <c r="AH364" s="126"/>
      <c r="AI364" s="155"/>
      <c r="AJ364" s="123"/>
      <c r="AK364" s="139"/>
      <c r="AL364" s="124"/>
      <c r="AM364" s="155">
        <f>VLOOKUP(C364,'9'!$B$2:$H$1187,3,FALSE)</f>
        <v>3.4988425925925923E-2</v>
      </c>
      <c r="AN364" s="123">
        <f>VLOOKUP(C364,'9'!$B$2:$H$1187,4,FALSE)</f>
        <v>282</v>
      </c>
      <c r="AO364" s="139">
        <f>VLOOKUP(AN364,Баллы!$A$2:$B$101,2)+AP364/2</f>
        <v>3.5</v>
      </c>
      <c r="AP364" s="124">
        <f>VLOOKUP(C364,'9'!$B$2:$H$1187,6,FALSE)</f>
        <v>5</v>
      </c>
      <c r="AQ364" s="122"/>
      <c r="AR364" s="123"/>
      <c r="AS364" s="139"/>
      <c r="AT364" s="124"/>
      <c r="AU364" s="122"/>
      <c r="AV364" s="123"/>
      <c r="AW364" s="139"/>
      <c r="AX364" s="124"/>
    </row>
    <row r="365" spans="1:50">
      <c r="A365" s="73">
        <f>IF(D365=0," ",RANK(D365,$D$3:$D$365,0))</f>
        <v>301</v>
      </c>
      <c r="B365" s="246">
        <v>301</v>
      </c>
      <c r="C365" s="283" t="s">
        <v>5437</v>
      </c>
      <c r="D365" s="114">
        <f>I365+M365+Q365+U365+Y365+AC365+AG365+AK365+AO365+AW365+AS365</f>
        <v>3.5</v>
      </c>
      <c r="E365" s="115">
        <f>J365+N365+R365+V365+Z365+AD365+AH365+AL365+AP365+AX365+AT365</f>
        <v>5</v>
      </c>
      <c r="F365" s="119">
        <f>COUNTA(H365,L365,P365,T365,X365,AB365,AF365,AJ365,AN365,AV365,AR365)</f>
        <v>1</v>
      </c>
      <c r="G365" s="125"/>
      <c r="H365" s="5"/>
      <c r="I365" s="140"/>
      <c r="J365" s="126"/>
      <c r="K365" s="121"/>
      <c r="L365" s="5"/>
      <c r="M365" s="140"/>
      <c r="N365" s="130"/>
      <c r="O365" s="125"/>
      <c r="P365" s="5"/>
      <c r="Q365" s="140"/>
      <c r="R365" s="126"/>
      <c r="S365" s="125"/>
      <c r="T365" s="5"/>
      <c r="U365" s="140"/>
      <c r="V365" s="126"/>
      <c r="W365" s="136"/>
      <c r="X365" s="5"/>
      <c r="Y365" s="140"/>
      <c r="Z365" s="126"/>
      <c r="AA365" s="136"/>
      <c r="AB365" s="5"/>
      <c r="AC365" s="140"/>
      <c r="AD365" s="126"/>
      <c r="AE365" s="136"/>
      <c r="AF365" s="5"/>
      <c r="AG365" s="140"/>
      <c r="AH365" s="126"/>
      <c r="AI365" s="155"/>
      <c r="AJ365" s="123"/>
      <c r="AK365" s="139"/>
      <c r="AL365" s="124"/>
      <c r="AM365" s="155">
        <f>VLOOKUP(C365,'9'!$B$2:$H$1187,3,FALSE)</f>
        <v>3.4756944444444444E-2</v>
      </c>
      <c r="AN365" s="123">
        <f>VLOOKUP(C365,'9'!$B$2:$H$1187,4,FALSE)</f>
        <v>286</v>
      </c>
      <c r="AO365" s="139">
        <f>VLOOKUP(AN365,Баллы!$A$2:$B$101,2)+AP365/2</f>
        <v>3.5</v>
      </c>
      <c r="AP365" s="124">
        <f>VLOOKUP(C365,'9'!$B$2:$H$1187,6,FALSE)</f>
        <v>5</v>
      </c>
      <c r="AQ365" s="122"/>
      <c r="AR365" s="123"/>
      <c r="AS365" s="139"/>
      <c r="AT365" s="124"/>
      <c r="AU365" s="122"/>
      <c r="AV365" s="123"/>
      <c r="AW365" s="139"/>
      <c r="AX365" s="124"/>
    </row>
  </sheetData>
  <autoFilter ref="A2:AX655"/>
  <sortState ref="A3:AX365">
    <sortCondition ref="B3:B365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AI1:AL1"/>
    <mergeCell ref="AM1:AP1"/>
    <mergeCell ref="AQ1:AT1"/>
    <mergeCell ref="AU1:AX1"/>
    <mergeCell ref="O1:R1"/>
    <mergeCell ref="S1:V1"/>
    <mergeCell ref="W1:Z1"/>
    <mergeCell ref="AA1:AD1"/>
    <mergeCell ref="AE1:AH1"/>
  </mergeCells>
  <conditionalFormatting sqref="C366:C1048576">
    <cfRule type="duplicateValues" dxfId="91" priority="120"/>
  </conditionalFormatting>
  <conditionalFormatting sqref="C366:C1048576">
    <cfRule type="duplicateValues" dxfId="90" priority="30"/>
  </conditionalFormatting>
  <conditionalFormatting sqref="C1:C2">
    <cfRule type="duplicateValues" dxfId="89" priority="29"/>
  </conditionalFormatting>
  <conditionalFormatting sqref="B1:B2">
    <cfRule type="duplicateValues" dxfId="88" priority="28"/>
  </conditionalFormatting>
  <conditionalFormatting sqref="B1:B2">
    <cfRule type="duplicateValues" dxfId="87" priority="26"/>
    <cfRule type="duplicateValues" dxfId="86" priority="27"/>
  </conditionalFormatting>
  <conditionalFormatting sqref="C1:C2">
    <cfRule type="duplicateValues" dxfId="85" priority="25"/>
  </conditionalFormatting>
  <conditionalFormatting sqref="B1:B2">
    <cfRule type="duplicateValues" dxfId="84" priority="24"/>
  </conditionalFormatting>
  <conditionalFormatting sqref="B1:B2 B366:B1048576">
    <cfRule type="duplicateValues" dxfId="72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theme="1" tint="0.14999847407452621"/>
  </sheetPr>
  <dimension ref="A1:AX122"/>
  <sheetViews>
    <sheetView workbookViewId="0">
      <selection activeCell="D14" sqref="D14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1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1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1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1" customWidth="1"/>
    <col min="50" max="50" width="7.33203125" style="1" customWidth="1"/>
    <col min="51" max="16384" width="8.88671875" style="1"/>
  </cols>
  <sheetData>
    <row r="1" spans="1:50" ht="14.4" customHeight="1">
      <c r="A1" s="333" t="s">
        <v>12</v>
      </c>
      <c r="B1" s="333" t="s">
        <v>5</v>
      </c>
      <c r="C1" s="335" t="s">
        <v>2641</v>
      </c>
      <c r="D1" s="333" t="s">
        <v>6</v>
      </c>
      <c r="E1" s="333" t="s">
        <v>8</v>
      </c>
      <c r="F1" s="333" t="s">
        <v>7</v>
      </c>
      <c r="G1" s="335" t="s">
        <v>1428</v>
      </c>
      <c r="H1" s="335"/>
      <c r="I1" s="335"/>
      <c r="J1" s="335"/>
      <c r="K1" s="335" t="s">
        <v>1429</v>
      </c>
      <c r="L1" s="335"/>
      <c r="M1" s="335"/>
      <c r="N1" s="335"/>
      <c r="O1" s="336" t="s">
        <v>1430</v>
      </c>
      <c r="P1" s="335"/>
      <c r="Q1" s="335"/>
      <c r="R1" s="335"/>
      <c r="S1" s="335" t="s">
        <v>1431</v>
      </c>
      <c r="T1" s="335"/>
      <c r="U1" s="335"/>
      <c r="V1" s="335"/>
      <c r="W1" s="335" t="s">
        <v>1425</v>
      </c>
      <c r="X1" s="335"/>
      <c r="Y1" s="335"/>
      <c r="Z1" s="335"/>
      <c r="AA1" s="335" t="s">
        <v>1426</v>
      </c>
      <c r="AB1" s="335"/>
      <c r="AC1" s="335"/>
      <c r="AD1" s="335"/>
      <c r="AE1" s="335" t="s">
        <v>1427</v>
      </c>
      <c r="AF1" s="335"/>
      <c r="AG1" s="335"/>
      <c r="AH1" s="335"/>
      <c r="AI1" s="335" t="s">
        <v>1432</v>
      </c>
      <c r="AJ1" s="335"/>
      <c r="AK1" s="335"/>
      <c r="AL1" s="335"/>
      <c r="AM1" s="335" t="s">
        <v>1433</v>
      </c>
      <c r="AN1" s="335"/>
      <c r="AO1" s="335"/>
      <c r="AP1" s="335"/>
      <c r="AQ1" s="335" t="s">
        <v>1434</v>
      </c>
      <c r="AR1" s="335"/>
      <c r="AS1" s="335"/>
      <c r="AT1" s="335"/>
      <c r="AU1" s="335" t="s">
        <v>1435</v>
      </c>
      <c r="AV1" s="335"/>
      <c r="AW1" s="335"/>
      <c r="AX1" s="335"/>
    </row>
    <row r="2" spans="1:50" ht="45" customHeight="1">
      <c r="A2" s="333"/>
      <c r="B2" s="333"/>
      <c r="C2" s="335"/>
      <c r="D2" s="333"/>
      <c r="E2" s="333"/>
      <c r="F2" s="334"/>
      <c r="G2" s="150" t="s">
        <v>1</v>
      </c>
      <c r="H2" s="151" t="s">
        <v>2</v>
      </c>
      <c r="I2" s="151" t="s">
        <v>3</v>
      </c>
      <c r="J2" s="151" t="s">
        <v>9</v>
      </c>
      <c r="K2" s="150" t="s">
        <v>1</v>
      </c>
      <c r="L2" s="151" t="s">
        <v>2</v>
      </c>
      <c r="M2" s="151" t="s">
        <v>3</v>
      </c>
      <c r="N2" s="150" t="s">
        <v>9</v>
      </c>
      <c r="O2" s="150" t="s">
        <v>1</v>
      </c>
      <c r="P2" s="151" t="s">
        <v>2</v>
      </c>
      <c r="Q2" s="151" t="s">
        <v>3</v>
      </c>
      <c r="R2" s="150" t="s">
        <v>9</v>
      </c>
      <c r="S2" s="150" t="s">
        <v>1</v>
      </c>
      <c r="T2" s="151" t="s">
        <v>2</v>
      </c>
      <c r="U2" s="151" t="s">
        <v>3</v>
      </c>
      <c r="V2" s="150" t="s">
        <v>9</v>
      </c>
      <c r="W2" s="150" t="s">
        <v>1</v>
      </c>
      <c r="X2" s="151" t="s">
        <v>2</v>
      </c>
      <c r="Y2" s="151" t="s">
        <v>3</v>
      </c>
      <c r="Z2" s="150" t="s">
        <v>9</v>
      </c>
      <c r="AA2" s="150" t="s">
        <v>1</v>
      </c>
      <c r="AB2" s="151" t="s">
        <v>2</v>
      </c>
      <c r="AC2" s="151" t="s">
        <v>3</v>
      </c>
      <c r="AD2" s="150" t="s">
        <v>9</v>
      </c>
      <c r="AE2" s="150" t="s">
        <v>1</v>
      </c>
      <c r="AF2" s="151" t="s">
        <v>2</v>
      </c>
      <c r="AG2" s="151" t="s">
        <v>3</v>
      </c>
      <c r="AH2" s="150" t="s">
        <v>9</v>
      </c>
      <c r="AI2" s="152" t="s">
        <v>1</v>
      </c>
      <c r="AJ2" s="151" t="s">
        <v>2</v>
      </c>
      <c r="AK2" s="151" t="s">
        <v>3</v>
      </c>
      <c r="AL2" s="150" t="s">
        <v>9</v>
      </c>
      <c r="AM2" s="150" t="s">
        <v>1</v>
      </c>
      <c r="AN2" s="151" t="s">
        <v>2</v>
      </c>
      <c r="AO2" s="151" t="s">
        <v>3</v>
      </c>
      <c r="AP2" s="150" t="s">
        <v>9</v>
      </c>
      <c r="AQ2" s="150" t="s">
        <v>1</v>
      </c>
      <c r="AR2" s="151" t="s">
        <v>2</v>
      </c>
      <c r="AS2" s="151" t="s">
        <v>3</v>
      </c>
      <c r="AT2" s="150" t="s">
        <v>9</v>
      </c>
      <c r="AU2" s="150" t="s">
        <v>1</v>
      </c>
      <c r="AV2" s="151" t="s">
        <v>2</v>
      </c>
      <c r="AW2" s="151" t="s">
        <v>3</v>
      </c>
      <c r="AX2" s="150" t="s">
        <v>9</v>
      </c>
    </row>
    <row r="3" spans="1:50" ht="14.4" customHeight="1">
      <c r="A3" s="73">
        <f t="shared" ref="A3:A34" si="0">IF(D3=0," ",RANK(D3,$D$3:$D$122,0))</f>
        <v>1</v>
      </c>
      <c r="B3" s="246">
        <v>1</v>
      </c>
      <c r="C3" s="183" t="s">
        <v>41</v>
      </c>
      <c r="D3" s="115">
        <f t="shared" ref="D3:D34" si="1">I3+M3+Q3+U3+Y3+AC3+AG3+AK3+AO3+AW3+AS3</f>
        <v>676</v>
      </c>
      <c r="E3" s="115">
        <f t="shared" ref="E3:E34" si="2">J3+N3+R3+V3+Z3+AD3+AH3+AL3+AP3+AX3+AT3</f>
        <v>104</v>
      </c>
      <c r="F3" s="119">
        <f t="shared" ref="F3:F34" si="3">COUNTA(H3,L3,P3,T3,X3,AB3,AF3,AJ3,AN3,AV3,AR3)</f>
        <v>8</v>
      </c>
      <c r="G3" s="122"/>
      <c r="H3" s="123"/>
      <c r="I3" s="139"/>
      <c r="J3" s="124"/>
      <c r="K3" s="122">
        <f>VLOOKUP(C3,'2'!$B$101:$H$575,3,FALSE)</f>
        <v>4.611111111111111E-2</v>
      </c>
      <c r="L3" s="123">
        <f>VLOOKUP(C3,'2'!$B$101:$H$575,4,FALSE)</f>
        <v>10</v>
      </c>
      <c r="M3" s="139">
        <f>VLOOKUP(L3,Баллы!$A$2:$B$101,2)+N3/2</f>
        <v>88.5</v>
      </c>
      <c r="N3" s="124">
        <f>VLOOKUP(C3,'2'!$B$101:$H$575,6,FALSE)</f>
        <v>15</v>
      </c>
      <c r="O3" s="122">
        <f>VLOOKUP(C3,'3'!$B$7:$H$127,3,FALSE)</f>
        <v>9.9675925925925932E-2</v>
      </c>
      <c r="P3" s="123">
        <f>VLOOKUP(C3,'3'!$B$7:$H$127,4,FALSE)</f>
        <v>5</v>
      </c>
      <c r="Q3" s="139">
        <f>VLOOKUP(P3,Баллы!$A$2:$B$101,2)+R3/2</f>
        <v>103.5</v>
      </c>
      <c r="R3" s="124">
        <f>VLOOKUP(C3,'3'!$B$7:$H$127,6,FALSE)</f>
        <v>25</v>
      </c>
      <c r="S3" s="193"/>
      <c r="T3" s="194"/>
      <c r="U3" s="195"/>
      <c r="V3" s="196"/>
      <c r="W3" s="201">
        <f>VLOOKUP(C3,'5'!$B$50:$H$423,3,FALSE)</f>
        <v>3.2222222222222222E-2</v>
      </c>
      <c r="X3" s="194">
        <f>VLOOKUP(C3,'5'!$B$50:$H$423,4,FALSE)</f>
        <v>6</v>
      </c>
      <c r="Y3" s="195">
        <f>VLOOKUP(X3,Баллы!$A$2:$B$101,2)+Z3/2</f>
        <v>94</v>
      </c>
      <c r="Z3" s="196">
        <f>VLOOKUP(C3,'5'!$B$50:$H$423,6,FALSE)</f>
        <v>10</v>
      </c>
      <c r="AA3" s="201">
        <f>VLOOKUP(C3,'6'!$B$8:$H$202,3,FALSE)</f>
        <v>3.8333333333333337E-2</v>
      </c>
      <c r="AB3" s="194">
        <f>VLOOKUP(C3,'6'!$B$8:$H$202,4,FALSE)</f>
        <v>21</v>
      </c>
      <c r="AC3" s="195">
        <f>VLOOKUP(AB3,Баллы!$A$2:$B$101,2)+AD3/2</f>
        <v>75</v>
      </c>
      <c r="AD3" s="196">
        <f>VLOOKUP(C3,'6'!$B$8:$H$202,6,FALSE)</f>
        <v>10</v>
      </c>
      <c r="AE3" s="201">
        <f>VLOOKUP(C3,'7'!$B$11:$H$105,3,FALSE)</f>
        <v>9.7280092592592599E-2</v>
      </c>
      <c r="AF3" s="194">
        <f>VLOOKUP(C3,'7'!$B$11:$H$105,4,FALSE)</f>
        <v>19</v>
      </c>
      <c r="AG3" s="195">
        <f>VLOOKUP(AF3,Баллы!$A$2:$B$101,2)+AH3/2</f>
        <v>82.5</v>
      </c>
      <c r="AH3" s="196">
        <f>VLOOKUP(C3,'7'!$B$11:$H$105,6,FALSE)</f>
        <v>21</v>
      </c>
      <c r="AI3" s="155">
        <f>VLOOKUP(C3,'8'!$B$6:$H$193,3,FALSE)</f>
        <v>1.8541666666666668E-2</v>
      </c>
      <c r="AJ3" s="123">
        <f>VLOOKUP(C3,'8'!$B$6:$H$193,4,FALSE)</f>
        <v>9</v>
      </c>
      <c r="AK3" s="139">
        <f>VLOOKUP(AJ3,Баллы!$A$2:$B$101,2)+AL3/2</f>
        <v>85.5</v>
      </c>
      <c r="AL3" s="124">
        <f>VLOOKUP(C3,'8'!$B$6:$H$193,6,FALSE)</f>
        <v>5</v>
      </c>
      <c r="AM3" s="155"/>
      <c r="AN3" s="123"/>
      <c r="AO3" s="139"/>
      <c r="AP3" s="124"/>
      <c r="AQ3" s="122">
        <f>VLOOKUP(C3,'10'!$B$8:$H$232,3,FALSE)</f>
        <v>3.9525462962962964E-2</v>
      </c>
      <c r="AR3" s="123">
        <f>VLOOKUP(C3,'10'!$B$8:$H$232,4,FALSE)</f>
        <v>22</v>
      </c>
      <c r="AS3" s="139">
        <f>VLOOKUP(AR3,Баллы!$A$2:$B$101,2)+AT3/2</f>
        <v>74</v>
      </c>
      <c r="AT3" s="124">
        <f>VLOOKUP(C3,'10'!$B$8:$H$232,6,FALSE)</f>
        <v>10</v>
      </c>
      <c r="AU3" s="122">
        <f>VLOOKUP(C3,'11'!$B$9:$H$521,3,FALSE)</f>
        <v>3.0578703703703705E-2</v>
      </c>
      <c r="AV3" s="123">
        <f>VLOOKUP(C3,'11'!$B$9:$H$521,4,FALSE)</f>
        <v>22</v>
      </c>
      <c r="AW3" s="139">
        <f>VLOOKUP(AV3,Баллы!$A$2:$B$101,2)+AX3/2</f>
        <v>73</v>
      </c>
      <c r="AX3" s="124">
        <f>VLOOKUP(C3,'11'!$B$9:$H$521,6,FALSE)</f>
        <v>8</v>
      </c>
    </row>
    <row r="4" spans="1:50" ht="14.4" customHeight="1">
      <c r="A4" s="73">
        <f t="shared" si="0"/>
        <v>2</v>
      </c>
      <c r="B4" s="246">
        <v>2</v>
      </c>
      <c r="C4" s="184" t="s">
        <v>98</v>
      </c>
      <c r="D4" s="115">
        <f t="shared" si="1"/>
        <v>540.5</v>
      </c>
      <c r="E4" s="115">
        <f t="shared" si="2"/>
        <v>93</v>
      </c>
      <c r="F4" s="119">
        <f t="shared" si="3"/>
        <v>6</v>
      </c>
      <c r="G4" s="125"/>
      <c r="H4" s="5"/>
      <c r="I4" s="140"/>
      <c r="J4" s="126"/>
      <c r="K4" s="146"/>
      <c r="L4" s="98"/>
      <c r="M4" s="144"/>
      <c r="N4" s="147"/>
      <c r="O4" s="146">
        <f>VLOOKUP(C4,'3'!$B$7:$H$127,3,FALSE)</f>
        <v>3.107638888888889E-2</v>
      </c>
      <c r="P4" s="98">
        <f>VLOOKUP(C4,'3'!$B$7:$H$127,4,FALSE)</f>
        <v>5</v>
      </c>
      <c r="Q4" s="144">
        <f>VLOOKUP(P4,Баллы!$A$2:$B$101,2)+R4/2</f>
        <v>96.5</v>
      </c>
      <c r="R4" s="147">
        <f>VLOOKUP(C4,'3'!$B$7:$H$127,6,FALSE)</f>
        <v>11</v>
      </c>
      <c r="S4" s="187"/>
      <c r="T4" s="188"/>
      <c r="U4" s="189"/>
      <c r="V4" s="190"/>
      <c r="W4" s="202">
        <f>VLOOKUP(C4,'5'!$B$50:$H$423,3,FALSE)</f>
        <v>0.10145833333333333</v>
      </c>
      <c r="X4" s="188">
        <f>VLOOKUP(C4,'5'!$B$50:$H$423,4,FALSE)</f>
        <v>13</v>
      </c>
      <c r="Y4" s="189">
        <f>VLOOKUP(X4,Баллы!$A$2:$B$101,2)+Z4/2</f>
        <v>90.5</v>
      </c>
      <c r="Z4" s="190">
        <f>VLOOKUP(C4,'5'!$B$50:$H$423,6,FALSE)</f>
        <v>25</v>
      </c>
      <c r="AA4" s="202">
        <f>VLOOKUP(C4,'6'!$B$8:$H$202,3,FALSE)</f>
        <v>6.6574074074074077E-2</v>
      </c>
      <c r="AB4" s="188">
        <f>VLOOKUP(C4,'6'!$B$8:$H$202,4,FALSE)</f>
        <v>11</v>
      </c>
      <c r="AC4" s="189">
        <f>VLOOKUP(AB4,Баллы!$A$2:$B$101,2)+AD4/2</f>
        <v>90</v>
      </c>
      <c r="AD4" s="190">
        <f>VLOOKUP(C4,'6'!$B$8:$H$202,6,FALSE)</f>
        <v>20</v>
      </c>
      <c r="AE4" s="202">
        <f>VLOOKUP(C4,'7'!$B$11:$H$105,3,FALSE)</f>
        <v>4.1851851851851848E-2</v>
      </c>
      <c r="AF4" s="188">
        <f>VLOOKUP(C4,'7'!$B$11:$H$105,4,FALSE)</f>
        <v>6</v>
      </c>
      <c r="AG4" s="189">
        <f>VLOOKUP(AF4,Баллы!$A$2:$B$101,2)+AH4/2</f>
        <v>95</v>
      </c>
      <c r="AH4" s="190">
        <f>VLOOKUP(C4,'7'!$B$11:$H$105,6,FALSE)</f>
        <v>12</v>
      </c>
      <c r="AI4" s="155"/>
      <c r="AJ4" s="123"/>
      <c r="AK4" s="139"/>
      <c r="AL4" s="124"/>
      <c r="AM4" s="155"/>
      <c r="AN4" s="123"/>
      <c r="AO4" s="139"/>
      <c r="AP4" s="124"/>
      <c r="AQ4" s="122">
        <f>VLOOKUP(C4,'10'!$B$8:$H$232,3,FALSE)</f>
        <v>3.3576388888888892E-2</v>
      </c>
      <c r="AR4" s="123">
        <f>VLOOKUP(C4,'10'!$B$8:$H$232,4,FALSE)</f>
        <v>10</v>
      </c>
      <c r="AS4" s="139">
        <f>VLOOKUP(AR4,Баллы!$A$2:$B$101,2)+AT4/2</f>
        <v>86</v>
      </c>
      <c r="AT4" s="124">
        <f>VLOOKUP(C4,'10'!$B$8:$H$232,6,FALSE)</f>
        <v>10</v>
      </c>
      <c r="AU4" s="122">
        <f>VLOOKUP(C4,'11'!$B$9:$H$521,3,FALSE)</f>
        <v>5.2152777777777777E-2</v>
      </c>
      <c r="AV4" s="123">
        <f>VLOOKUP(C4,'11'!$B$9:$H$521,4,FALSE)</f>
        <v>16</v>
      </c>
      <c r="AW4" s="139">
        <f>VLOOKUP(AV4,Баллы!$A$2:$B$101,2)+AX4/2</f>
        <v>82.5</v>
      </c>
      <c r="AX4" s="124">
        <f>VLOOKUP(C4,'11'!$B$9:$H$521,6,FALSE)</f>
        <v>15</v>
      </c>
    </row>
    <row r="5" spans="1:50" ht="14.4" customHeight="1">
      <c r="A5" s="73">
        <f t="shared" si="0"/>
        <v>3</v>
      </c>
      <c r="B5" s="246">
        <v>3</v>
      </c>
      <c r="C5" s="184" t="s">
        <v>1025</v>
      </c>
      <c r="D5" s="115">
        <f t="shared" si="1"/>
        <v>260.5</v>
      </c>
      <c r="E5" s="115">
        <f t="shared" si="2"/>
        <v>49</v>
      </c>
      <c r="F5" s="119">
        <f t="shared" si="3"/>
        <v>5</v>
      </c>
      <c r="G5" s="125"/>
      <c r="H5" s="5"/>
      <c r="I5" s="140"/>
      <c r="J5" s="126"/>
      <c r="K5" s="146"/>
      <c r="L5" s="98"/>
      <c r="M5" s="144"/>
      <c r="N5" s="147"/>
      <c r="O5" s="146">
        <f>VLOOKUP(C5,'3'!$B$7:$H$127,3,FALSE)</f>
        <v>4.2106481481481488E-2</v>
      </c>
      <c r="P5" s="98">
        <f>VLOOKUP(C5,'3'!$B$7:$H$127,4,FALSE)</f>
        <v>18</v>
      </c>
      <c r="Q5" s="144">
        <f>VLOOKUP(P5,Баллы!$A$2:$B$101,2)+R5/2</f>
        <v>78.5</v>
      </c>
      <c r="R5" s="147">
        <f>VLOOKUP(C5,'3'!$B$7:$H$127,6,FALSE)</f>
        <v>11</v>
      </c>
      <c r="S5" s="187"/>
      <c r="T5" s="188"/>
      <c r="U5" s="189"/>
      <c r="V5" s="190"/>
      <c r="W5" s="202"/>
      <c r="X5" s="188"/>
      <c r="Y5" s="189"/>
      <c r="Z5" s="190"/>
      <c r="AA5" s="202">
        <f>VLOOKUP(C5,'6'!$B$8:$H$202,3,FALSE)</f>
        <v>4.8437500000000001E-2</v>
      </c>
      <c r="AB5" s="188">
        <f>VLOOKUP(C5,'6'!$B$8:$H$202,4,FALSE)</f>
        <v>40</v>
      </c>
      <c r="AC5" s="189">
        <f>VLOOKUP(AB5,Баллы!$A$2:$B$101,2)+AD5/2</f>
        <v>56</v>
      </c>
      <c r="AD5" s="190">
        <f>VLOOKUP(C5,'6'!$B$8:$H$202,6,FALSE)</f>
        <v>10</v>
      </c>
      <c r="AE5" s="202"/>
      <c r="AF5" s="188"/>
      <c r="AG5" s="189"/>
      <c r="AH5" s="190"/>
      <c r="AI5" s="155"/>
      <c r="AJ5" s="123"/>
      <c r="AK5" s="139"/>
      <c r="AL5" s="124"/>
      <c r="AM5" s="155">
        <f>VLOOKUP(C5,'9'!$B$2:$H$1187,3,FALSE)</f>
        <v>4.2418981481481481E-2</v>
      </c>
      <c r="AN5" s="123">
        <f>VLOOKUP(C5,'9'!$B$2:$H$1187,4,FALSE)</f>
        <v>181</v>
      </c>
      <c r="AO5" s="139">
        <f>VLOOKUP(AN5,Баллы!$A$2:$B$101,2)+AP5/2</f>
        <v>6</v>
      </c>
      <c r="AP5" s="124">
        <f>VLOOKUP(C5,'9'!$B$2:$H$1187,6,FALSE)</f>
        <v>10</v>
      </c>
      <c r="AQ5" s="122">
        <f>VLOOKUP(C5,'10'!$B$8:$H$232,3,FALSE)</f>
        <v>4.2766203703703702E-2</v>
      </c>
      <c r="AR5" s="123">
        <f>VLOOKUP(C5,'10'!$B$8:$H$232,4,FALSE)</f>
        <v>29</v>
      </c>
      <c r="AS5" s="139">
        <f>VLOOKUP(AR5,Баллы!$A$2:$B$101,2)+AT5/2</f>
        <v>67</v>
      </c>
      <c r="AT5" s="124">
        <f>VLOOKUP(C5,'10'!$B$8:$H$232,6,FALSE)</f>
        <v>10</v>
      </c>
      <c r="AU5" s="122">
        <f>VLOOKUP(C5,'11'!$B$9:$H$521,3,FALSE)</f>
        <v>3.5069444444444445E-2</v>
      </c>
      <c r="AV5" s="123">
        <f>VLOOKUP(C5,'11'!$B$9:$H$521,4,FALSE)</f>
        <v>42</v>
      </c>
      <c r="AW5" s="139">
        <f>VLOOKUP(AV5,Баллы!$A$2:$B$101,2)+AX5/2</f>
        <v>53</v>
      </c>
      <c r="AX5" s="124">
        <f>VLOOKUP(C5,'11'!$B$9:$H$521,6,FALSE)</f>
        <v>8</v>
      </c>
    </row>
    <row r="6" spans="1:50" ht="14.4" customHeight="1">
      <c r="A6" s="73">
        <f t="shared" si="0"/>
        <v>4</v>
      </c>
      <c r="B6" s="246">
        <v>4</v>
      </c>
      <c r="C6" s="184" t="s">
        <v>94</v>
      </c>
      <c r="D6" s="115">
        <f t="shared" si="1"/>
        <v>212.5</v>
      </c>
      <c r="E6" s="115">
        <f t="shared" si="2"/>
        <v>53</v>
      </c>
      <c r="F6" s="119">
        <f t="shared" si="3"/>
        <v>2</v>
      </c>
      <c r="G6" s="125"/>
      <c r="H6" s="5"/>
      <c r="I6" s="140"/>
      <c r="J6" s="126"/>
      <c r="K6" s="146"/>
      <c r="L6" s="98"/>
      <c r="M6" s="144"/>
      <c r="N6" s="147"/>
      <c r="O6" s="146"/>
      <c r="P6" s="98"/>
      <c r="Q6" s="144"/>
      <c r="R6" s="147"/>
      <c r="S6" s="187"/>
      <c r="T6" s="188"/>
      <c r="U6" s="189"/>
      <c r="V6" s="190"/>
      <c r="W6" s="202"/>
      <c r="X6" s="188"/>
      <c r="Y6" s="189"/>
      <c r="Z6" s="190"/>
      <c r="AA6" s="202">
        <f>VLOOKUP(C6,'6'!$B$8:$H$202,3,FALSE)</f>
        <v>0.10546296296296297</v>
      </c>
      <c r="AB6" s="188">
        <f>VLOOKUP(C6,'6'!$B$8:$H$202,4,FALSE)</f>
        <v>4</v>
      </c>
      <c r="AC6" s="189">
        <f>VLOOKUP(AB6,Баллы!$A$2:$B$101,2)+AD6/2</f>
        <v>109</v>
      </c>
      <c r="AD6" s="190">
        <f>VLOOKUP(C6,'6'!$B$8:$H$202,6,FALSE)</f>
        <v>32</v>
      </c>
      <c r="AE6" s="202">
        <f>VLOOKUP(C6,'7'!$B$11:$H$105,3,FALSE)</f>
        <v>7.5046296296296292E-2</v>
      </c>
      <c r="AF6" s="188">
        <f>VLOOKUP(C6,'7'!$B$11:$H$105,4,FALSE)</f>
        <v>4</v>
      </c>
      <c r="AG6" s="189">
        <f>VLOOKUP(AF6,Баллы!$A$2:$B$101,2)+AH6/2</f>
        <v>103.5</v>
      </c>
      <c r="AH6" s="190">
        <f>VLOOKUP(C6,'7'!$B$11:$H$105,6,FALSE)</f>
        <v>21</v>
      </c>
      <c r="AI6" s="155"/>
      <c r="AJ6" s="123"/>
      <c r="AK6" s="139"/>
      <c r="AL6" s="124"/>
      <c r="AM6" s="155"/>
      <c r="AN6" s="123"/>
      <c r="AO6" s="139"/>
      <c r="AP6" s="124"/>
      <c r="AQ6" s="122"/>
      <c r="AR6" s="123"/>
      <c r="AS6" s="139"/>
      <c r="AT6" s="124"/>
      <c r="AU6" s="122"/>
      <c r="AV6" s="123"/>
      <c r="AW6" s="139"/>
      <c r="AX6" s="124"/>
    </row>
    <row r="7" spans="1:50" ht="14.4" customHeight="1">
      <c r="A7" s="73">
        <f t="shared" si="0"/>
        <v>5</v>
      </c>
      <c r="B7" s="246">
        <v>5</v>
      </c>
      <c r="C7" s="183" t="s">
        <v>759</v>
      </c>
      <c r="D7" s="115">
        <f t="shared" si="1"/>
        <v>182.5</v>
      </c>
      <c r="E7" s="115">
        <f t="shared" si="2"/>
        <v>13</v>
      </c>
      <c r="F7" s="119">
        <f t="shared" si="3"/>
        <v>2</v>
      </c>
      <c r="G7" s="125"/>
      <c r="H7" s="5"/>
      <c r="I7" s="140"/>
      <c r="J7" s="126"/>
      <c r="K7" s="146">
        <f>VLOOKUP(C7,'2'!$B$101:$H$575,3,FALSE)</f>
        <v>1.6446759259259262E-2</v>
      </c>
      <c r="L7" s="98">
        <f>VLOOKUP(C7,'2'!$B$101:$H$575,4,FALSE)</f>
        <v>7</v>
      </c>
      <c r="M7" s="144">
        <f>VLOOKUP(L7,Баллы!$A$2:$B$101,2)+N7/2</f>
        <v>89.5</v>
      </c>
      <c r="N7" s="147">
        <f>VLOOKUP(C7,'2'!$B$101:$H$575,6,FALSE)</f>
        <v>5</v>
      </c>
      <c r="O7" s="146"/>
      <c r="P7" s="98"/>
      <c r="Q7" s="144"/>
      <c r="R7" s="147"/>
      <c r="S7" s="187"/>
      <c r="T7" s="188"/>
      <c r="U7" s="189"/>
      <c r="V7" s="190"/>
      <c r="W7" s="202"/>
      <c r="X7" s="188"/>
      <c r="Y7" s="189"/>
      <c r="Z7" s="190"/>
      <c r="AA7" s="202"/>
      <c r="AB7" s="188"/>
      <c r="AC7" s="189"/>
      <c r="AD7" s="190"/>
      <c r="AE7" s="202"/>
      <c r="AF7" s="188"/>
      <c r="AG7" s="189"/>
      <c r="AH7" s="190"/>
      <c r="AI7" s="155"/>
      <c r="AJ7" s="123"/>
      <c r="AK7" s="139"/>
      <c r="AL7" s="124"/>
      <c r="AM7" s="155"/>
      <c r="AN7" s="123"/>
      <c r="AO7" s="139"/>
      <c r="AP7" s="124"/>
      <c r="AQ7" s="122"/>
      <c r="AR7" s="123"/>
      <c r="AS7" s="139"/>
      <c r="AT7" s="124"/>
      <c r="AU7" s="122">
        <f>VLOOKUP(C7,'11'!$B$9:$H$521,3,FALSE)</f>
        <v>2.6851851851851852E-2</v>
      </c>
      <c r="AV7" s="123">
        <f>VLOOKUP(C7,'11'!$B$9:$H$521,4,FALSE)</f>
        <v>6</v>
      </c>
      <c r="AW7" s="139">
        <f>VLOOKUP(AV7,Баллы!$A$2:$B$101,2)+AX7/2</f>
        <v>93</v>
      </c>
      <c r="AX7" s="124">
        <f>VLOOKUP(C7,'11'!$B$9:$H$521,6,FALSE)</f>
        <v>8</v>
      </c>
    </row>
    <row r="8" spans="1:50" ht="14.4" customHeight="1">
      <c r="A8" s="73">
        <f t="shared" si="0"/>
        <v>6</v>
      </c>
      <c r="B8" s="246">
        <v>6</v>
      </c>
      <c r="C8" s="104" t="s">
        <v>2733</v>
      </c>
      <c r="D8" s="115">
        <f t="shared" si="1"/>
        <v>176</v>
      </c>
      <c r="E8" s="115">
        <f t="shared" si="2"/>
        <v>30</v>
      </c>
      <c r="F8" s="119">
        <f t="shared" si="3"/>
        <v>2</v>
      </c>
      <c r="G8" s="309"/>
      <c r="H8" s="311"/>
      <c r="I8" s="313"/>
      <c r="J8" s="315"/>
      <c r="K8" s="317"/>
      <c r="L8" s="318"/>
      <c r="M8" s="319"/>
      <c r="N8" s="320"/>
      <c r="O8" s="317"/>
      <c r="P8" s="318"/>
      <c r="Q8" s="319"/>
      <c r="R8" s="320"/>
      <c r="S8" s="197"/>
      <c r="T8" s="198"/>
      <c r="U8" s="199"/>
      <c r="V8" s="200"/>
      <c r="W8" s="321"/>
      <c r="X8" s="323"/>
      <c r="Y8" s="325"/>
      <c r="Z8" s="327"/>
      <c r="AA8" s="321"/>
      <c r="AB8" s="323"/>
      <c r="AC8" s="325"/>
      <c r="AD8" s="327"/>
      <c r="AE8" s="321"/>
      <c r="AF8" s="323"/>
      <c r="AG8" s="325"/>
      <c r="AH8" s="327"/>
      <c r="AI8" s="155">
        <f>VLOOKUP(C8,'8'!$B$6:$H$193,3,FALSE)</f>
        <v>5.3414351851851852E-2</v>
      </c>
      <c r="AJ8" s="123">
        <f>VLOOKUP(C8,'8'!$B$6:$H$193,4,FALSE)</f>
        <v>7</v>
      </c>
      <c r="AK8" s="139">
        <f>VLOOKUP(AJ8,Баллы!$A$2:$B$101,2)+AL8/2</f>
        <v>94.5</v>
      </c>
      <c r="AL8" s="124">
        <f>VLOOKUP(C8,'8'!$B$6:$H$193,6,FALSE)</f>
        <v>15</v>
      </c>
      <c r="AM8" s="155"/>
      <c r="AN8" s="123"/>
      <c r="AO8" s="139"/>
      <c r="AP8" s="124"/>
      <c r="AQ8" s="122"/>
      <c r="AR8" s="123"/>
      <c r="AS8" s="139"/>
      <c r="AT8" s="124"/>
      <c r="AU8" s="122">
        <f>VLOOKUP(C8,'11'!$B$9:$H$521,3,FALSE)</f>
        <v>5.2187499999999998E-2</v>
      </c>
      <c r="AV8" s="123">
        <f>VLOOKUP(C8,'11'!$B$9:$H$521,4,FALSE)</f>
        <v>17</v>
      </c>
      <c r="AW8" s="139">
        <f>VLOOKUP(AV8,Баллы!$A$2:$B$101,2)+AX8/2</f>
        <v>81.5</v>
      </c>
      <c r="AX8" s="124">
        <f>VLOOKUP(C8,'11'!$B$9:$H$521,6,FALSE)</f>
        <v>15</v>
      </c>
    </row>
    <row r="9" spans="1:50" ht="14.4" customHeight="1">
      <c r="A9" s="73">
        <f t="shared" si="0"/>
        <v>7</v>
      </c>
      <c r="B9" s="246">
        <v>7</v>
      </c>
      <c r="C9" s="183" t="s">
        <v>284</v>
      </c>
      <c r="D9" s="115">
        <f t="shared" si="1"/>
        <v>175</v>
      </c>
      <c r="E9" s="115">
        <f t="shared" si="2"/>
        <v>40</v>
      </c>
      <c r="F9" s="119">
        <f t="shared" si="3"/>
        <v>2</v>
      </c>
      <c r="G9" s="187"/>
      <c r="H9" s="188"/>
      <c r="I9" s="189"/>
      <c r="J9" s="190"/>
      <c r="K9" s="187">
        <f>VLOOKUP(C9,'2'!$B$101:$H$575,3,FALSE)</f>
        <v>4.5092592592592594E-2</v>
      </c>
      <c r="L9" s="188">
        <f>VLOOKUP(C9,'2'!$B$101:$H$575,4,FALSE)</f>
        <v>8</v>
      </c>
      <c r="M9" s="189">
        <f>VLOOKUP(L9,Баллы!$A$2:$B$101,2)+N9/2</f>
        <v>92.5</v>
      </c>
      <c r="N9" s="190">
        <f>VLOOKUP(C9,'2'!$B$101:$H$575,6,FALSE)</f>
        <v>15</v>
      </c>
      <c r="O9" s="187"/>
      <c r="P9" s="188"/>
      <c r="Q9" s="189"/>
      <c r="R9" s="190"/>
      <c r="S9" s="187"/>
      <c r="T9" s="188"/>
      <c r="U9" s="189"/>
      <c r="V9" s="190"/>
      <c r="W9" s="202">
        <f>VLOOKUP(C9,'5'!$B$50:$H$423,3,FALSE)</f>
        <v>0.10684027777777778</v>
      </c>
      <c r="X9" s="188">
        <f>VLOOKUP(C9,'5'!$B$50:$H$423,4,FALSE)</f>
        <v>21</v>
      </c>
      <c r="Y9" s="189">
        <f>VLOOKUP(X9,Баллы!$A$2:$B$101,2)+Z9/2</f>
        <v>82.5</v>
      </c>
      <c r="Z9" s="190">
        <f>VLOOKUP(C9,'5'!$B$50:$H$423,6,FALSE)</f>
        <v>25</v>
      </c>
      <c r="AA9" s="202"/>
      <c r="AB9" s="188"/>
      <c r="AC9" s="189"/>
      <c r="AD9" s="190"/>
      <c r="AE9" s="202"/>
      <c r="AF9" s="188"/>
      <c r="AG9" s="189"/>
      <c r="AH9" s="190"/>
      <c r="AI9" s="155"/>
      <c r="AJ9" s="123"/>
      <c r="AK9" s="139"/>
      <c r="AL9" s="124"/>
      <c r="AM9" s="155"/>
      <c r="AN9" s="123"/>
      <c r="AO9" s="139"/>
      <c r="AP9" s="124"/>
      <c r="AQ9" s="122"/>
      <c r="AR9" s="123"/>
      <c r="AS9" s="139"/>
      <c r="AT9" s="124"/>
      <c r="AU9" s="122"/>
      <c r="AV9" s="123"/>
      <c r="AW9" s="139"/>
      <c r="AX9" s="124"/>
    </row>
    <row r="10" spans="1:50" ht="14.4" customHeight="1">
      <c r="A10" s="73">
        <f t="shared" si="0"/>
        <v>8</v>
      </c>
      <c r="B10" s="246">
        <v>8</v>
      </c>
      <c r="C10" s="183" t="s">
        <v>380</v>
      </c>
      <c r="D10" s="115">
        <f t="shared" si="1"/>
        <v>146</v>
      </c>
      <c r="E10" s="115">
        <f t="shared" si="2"/>
        <v>20</v>
      </c>
      <c r="F10" s="119">
        <f t="shared" si="3"/>
        <v>2</v>
      </c>
      <c r="G10" s="146"/>
      <c r="H10" s="98"/>
      <c r="I10" s="144"/>
      <c r="J10" s="147"/>
      <c r="K10" s="146">
        <f>VLOOKUP(C10,'2'!$B$101:$H$575,3,FALSE)</f>
        <v>1.9131944444444444E-2</v>
      </c>
      <c r="L10" s="98">
        <f>VLOOKUP(C10,'2'!$B$101:$H$575,4,FALSE)</f>
        <v>18</v>
      </c>
      <c r="M10" s="144">
        <f>VLOOKUP(L10,Баллы!$A$2:$B$101,2)+N10/2</f>
        <v>75.5</v>
      </c>
      <c r="N10" s="147">
        <f>VLOOKUP(C10,'2'!$B$101:$H$575,6,FALSE)</f>
        <v>5</v>
      </c>
      <c r="O10" s="146"/>
      <c r="P10" s="98"/>
      <c r="Q10" s="144"/>
      <c r="R10" s="147"/>
      <c r="S10" s="146"/>
      <c r="T10" s="98"/>
      <c r="U10" s="144"/>
      <c r="V10" s="147"/>
      <c r="W10" s="149"/>
      <c r="X10" s="98"/>
      <c r="Y10" s="144"/>
      <c r="Z10" s="147"/>
      <c r="AA10" s="149"/>
      <c r="AB10" s="98"/>
      <c r="AC10" s="144"/>
      <c r="AD10" s="147"/>
      <c r="AE10" s="149"/>
      <c r="AF10" s="98"/>
      <c r="AG10" s="144"/>
      <c r="AH10" s="147"/>
      <c r="AI10" s="155">
        <f>VLOOKUP(C10,'8'!$B$6:$H$193,3,FALSE)</f>
        <v>6.7337962962962961E-2</v>
      </c>
      <c r="AJ10" s="123">
        <f>VLOOKUP(C10,'8'!$B$6:$H$193,4,FALSE)</f>
        <v>28</v>
      </c>
      <c r="AK10" s="139">
        <f>VLOOKUP(AJ10,Баллы!$A$2:$B$101,2)+AL10/2</f>
        <v>70.5</v>
      </c>
      <c r="AL10" s="124">
        <f>VLOOKUP(C10,'8'!$B$6:$H$193,6,FALSE)</f>
        <v>15</v>
      </c>
      <c r="AM10" s="155"/>
      <c r="AN10" s="123"/>
      <c r="AO10" s="139"/>
      <c r="AP10" s="124"/>
      <c r="AQ10" s="122"/>
      <c r="AR10" s="123"/>
      <c r="AS10" s="139"/>
      <c r="AT10" s="124"/>
      <c r="AU10" s="122"/>
      <c r="AV10" s="123"/>
      <c r="AW10" s="139"/>
      <c r="AX10" s="124"/>
    </row>
    <row r="11" spans="1:50" ht="14.4" customHeight="1">
      <c r="A11" s="73">
        <f t="shared" si="0"/>
        <v>9</v>
      </c>
      <c r="B11" s="246">
        <v>9</v>
      </c>
      <c r="C11" s="185" t="s">
        <v>1253</v>
      </c>
      <c r="D11" s="115">
        <f t="shared" si="1"/>
        <v>137</v>
      </c>
      <c r="E11" s="115">
        <f t="shared" si="2"/>
        <v>100</v>
      </c>
      <c r="F11" s="119">
        <f t="shared" si="3"/>
        <v>1</v>
      </c>
      <c r="G11" s="125"/>
      <c r="H11" s="5"/>
      <c r="I11" s="140"/>
      <c r="J11" s="126"/>
      <c r="K11" s="146"/>
      <c r="L11" s="98"/>
      <c r="M11" s="144"/>
      <c r="N11" s="147"/>
      <c r="O11" s="146"/>
      <c r="P11" s="98"/>
      <c r="Q11" s="144"/>
      <c r="R11" s="147"/>
      <c r="S11" s="125"/>
      <c r="T11" s="5"/>
      <c r="U11" s="140"/>
      <c r="V11" s="126"/>
      <c r="W11" s="149">
        <f>VLOOKUP(C11,'5'!$B$50:$H$423,3,FALSE)</f>
        <v>0.68479166666666658</v>
      </c>
      <c r="X11" s="98">
        <f>VLOOKUP(C11,'5'!$B$50:$H$423,4,FALSE)</f>
        <v>7</v>
      </c>
      <c r="Y11" s="144">
        <f>VLOOKUP(X11,Баллы!$A$2:$B$101,2)+Z11/2</f>
        <v>137</v>
      </c>
      <c r="Z11" s="147">
        <f>VLOOKUP(C11,'5'!$B$50:$H$423,6,FALSE)</f>
        <v>100</v>
      </c>
      <c r="AA11" s="149"/>
      <c r="AB11" s="98"/>
      <c r="AC11" s="144"/>
      <c r="AD11" s="147"/>
      <c r="AE11" s="136"/>
      <c r="AF11" s="5"/>
      <c r="AG11" s="140"/>
      <c r="AH11" s="126"/>
      <c r="AI11" s="155"/>
      <c r="AJ11" s="123"/>
      <c r="AK11" s="139"/>
      <c r="AL11" s="124"/>
      <c r="AM11" s="155"/>
      <c r="AN11" s="123"/>
      <c r="AO11" s="139"/>
      <c r="AP11" s="124"/>
      <c r="AQ11" s="122"/>
      <c r="AR11" s="123"/>
      <c r="AS11" s="139"/>
      <c r="AT11" s="124"/>
      <c r="AU11" s="122"/>
      <c r="AV11" s="123"/>
      <c r="AW11" s="139"/>
      <c r="AX11" s="124"/>
    </row>
    <row r="12" spans="1:50" ht="14.4" customHeight="1">
      <c r="A12" s="73">
        <f t="shared" si="0"/>
        <v>10</v>
      </c>
      <c r="B12" s="246">
        <v>10</v>
      </c>
      <c r="C12" s="185" t="s">
        <v>1255</v>
      </c>
      <c r="D12" s="115">
        <f t="shared" si="1"/>
        <v>133</v>
      </c>
      <c r="E12" s="115">
        <f t="shared" si="2"/>
        <v>100</v>
      </c>
      <c r="F12" s="119">
        <f t="shared" si="3"/>
        <v>1</v>
      </c>
      <c r="G12" s="125"/>
      <c r="H12" s="5"/>
      <c r="I12" s="140"/>
      <c r="J12" s="126"/>
      <c r="K12" s="146"/>
      <c r="L12" s="98"/>
      <c r="M12" s="144"/>
      <c r="N12" s="147"/>
      <c r="O12" s="146"/>
      <c r="P12" s="98"/>
      <c r="Q12" s="144"/>
      <c r="R12" s="147"/>
      <c r="S12" s="125"/>
      <c r="T12" s="5"/>
      <c r="U12" s="140"/>
      <c r="V12" s="126"/>
      <c r="W12" s="149">
        <f>VLOOKUP(C12,'5'!$B$50:$H$423,3,FALSE)</f>
        <v>0.7361805555555555</v>
      </c>
      <c r="X12" s="98">
        <f>VLOOKUP(C12,'5'!$B$50:$H$423,4,FALSE)</f>
        <v>9</v>
      </c>
      <c r="Y12" s="144">
        <f>VLOOKUP(X12,Баллы!$A$2:$B$101,2)+Z12/2</f>
        <v>133</v>
      </c>
      <c r="Z12" s="147">
        <f>VLOOKUP(C12,'5'!$B$50:$H$423,6,FALSE)</f>
        <v>100</v>
      </c>
      <c r="AA12" s="149"/>
      <c r="AB12" s="98"/>
      <c r="AC12" s="144"/>
      <c r="AD12" s="147"/>
      <c r="AE12" s="136"/>
      <c r="AF12" s="5"/>
      <c r="AG12" s="140"/>
      <c r="AH12" s="126"/>
      <c r="AI12" s="155"/>
      <c r="AJ12" s="123"/>
      <c r="AK12" s="139"/>
      <c r="AL12" s="124"/>
      <c r="AM12" s="155"/>
      <c r="AN12" s="123"/>
      <c r="AO12" s="139"/>
      <c r="AP12" s="124"/>
      <c r="AQ12" s="122"/>
      <c r="AR12" s="123"/>
      <c r="AS12" s="139"/>
      <c r="AT12" s="124"/>
      <c r="AU12" s="122"/>
      <c r="AV12" s="123"/>
      <c r="AW12" s="139"/>
      <c r="AX12" s="124"/>
    </row>
    <row r="13" spans="1:50" ht="14.4" customHeight="1">
      <c r="A13" s="73">
        <f t="shared" si="0"/>
        <v>11</v>
      </c>
      <c r="B13" s="246">
        <v>11</v>
      </c>
      <c r="C13" s="186" t="s">
        <v>1245</v>
      </c>
      <c r="D13" s="115">
        <f t="shared" si="1"/>
        <v>128</v>
      </c>
      <c r="E13" s="115">
        <f t="shared" si="2"/>
        <v>62</v>
      </c>
      <c r="F13" s="119">
        <f t="shared" si="3"/>
        <v>1</v>
      </c>
      <c r="G13" s="125"/>
      <c r="H13" s="5"/>
      <c r="I13" s="140"/>
      <c r="J13" s="126"/>
      <c r="K13" s="146"/>
      <c r="L13" s="98"/>
      <c r="M13" s="144"/>
      <c r="N13" s="147"/>
      <c r="O13" s="146"/>
      <c r="P13" s="98"/>
      <c r="Q13" s="144"/>
      <c r="R13" s="147"/>
      <c r="S13" s="125"/>
      <c r="T13" s="5"/>
      <c r="U13" s="140"/>
      <c r="V13" s="126"/>
      <c r="W13" s="149">
        <f>VLOOKUP(C13,'5'!$B$50:$H$423,3,FALSE)</f>
        <v>0.36451388888888886</v>
      </c>
      <c r="X13" s="98">
        <f>VLOOKUP(C13,'5'!$B$50:$H$423,4,FALSE)</f>
        <v>2</v>
      </c>
      <c r="Y13" s="144">
        <f>VLOOKUP(X13,Баллы!$A$2:$B$101,2)+Z13/2</f>
        <v>128</v>
      </c>
      <c r="Z13" s="147">
        <f>VLOOKUP(C13,'5'!$B$50:$H$423,6,FALSE)</f>
        <v>62</v>
      </c>
      <c r="AA13" s="149"/>
      <c r="AB13" s="98"/>
      <c r="AC13" s="144"/>
      <c r="AD13" s="147"/>
      <c r="AE13" s="136"/>
      <c r="AF13" s="5"/>
      <c r="AG13" s="140"/>
      <c r="AH13" s="126"/>
      <c r="AI13" s="155"/>
      <c r="AJ13" s="123"/>
      <c r="AK13" s="139"/>
      <c r="AL13" s="124"/>
      <c r="AM13" s="155"/>
      <c r="AN13" s="123"/>
      <c r="AO13" s="139"/>
      <c r="AP13" s="124"/>
      <c r="AQ13" s="122"/>
      <c r="AR13" s="123"/>
      <c r="AS13" s="139"/>
      <c r="AT13" s="124"/>
      <c r="AU13" s="122"/>
      <c r="AV13" s="123"/>
      <c r="AW13" s="139"/>
      <c r="AX13" s="124"/>
    </row>
    <row r="14" spans="1:50" ht="14.4" customHeight="1">
      <c r="A14" s="73">
        <f t="shared" si="0"/>
        <v>12</v>
      </c>
      <c r="B14" s="246">
        <v>12</v>
      </c>
      <c r="C14" s="185" t="s">
        <v>215</v>
      </c>
      <c r="D14" s="115">
        <f t="shared" si="1"/>
        <v>125.5</v>
      </c>
      <c r="E14" s="115">
        <f t="shared" si="2"/>
        <v>51</v>
      </c>
      <c r="F14" s="119">
        <f t="shared" si="3"/>
        <v>1</v>
      </c>
      <c r="G14" s="125"/>
      <c r="H14" s="5"/>
      <c r="I14" s="140"/>
      <c r="J14" s="126"/>
      <c r="K14" s="146"/>
      <c r="L14" s="98"/>
      <c r="M14" s="144"/>
      <c r="N14" s="147"/>
      <c r="O14" s="146"/>
      <c r="P14" s="98"/>
      <c r="Q14" s="144"/>
      <c r="R14" s="147"/>
      <c r="S14" s="125"/>
      <c r="T14" s="5"/>
      <c r="U14" s="140"/>
      <c r="V14" s="126"/>
      <c r="W14" s="149">
        <f>VLOOKUP(C14,'5'!$B$50:$H$423,3,FALSE)</f>
        <v>0.22306712962962963</v>
      </c>
      <c r="X14" s="98">
        <f>VLOOKUP(C14,'5'!$B$50:$H$423,4,FALSE)</f>
        <v>1</v>
      </c>
      <c r="Y14" s="144">
        <f>VLOOKUP(X14,Баллы!$A$2:$B$101,2)+Z14/2</f>
        <v>125.5</v>
      </c>
      <c r="Z14" s="147">
        <f>VLOOKUP(C14,'5'!$B$50:$H$423,6,FALSE)</f>
        <v>51</v>
      </c>
      <c r="AA14" s="149"/>
      <c r="AB14" s="98"/>
      <c r="AC14" s="144"/>
      <c r="AD14" s="147"/>
      <c r="AE14" s="136"/>
      <c r="AF14" s="5"/>
      <c r="AG14" s="140"/>
      <c r="AH14" s="126"/>
      <c r="AI14" s="155"/>
      <c r="AJ14" s="123"/>
      <c r="AK14" s="139"/>
      <c r="AL14" s="124"/>
      <c r="AM14" s="155"/>
      <c r="AN14" s="123"/>
      <c r="AO14" s="139"/>
      <c r="AP14" s="124"/>
      <c r="AQ14" s="122"/>
      <c r="AR14" s="123"/>
      <c r="AS14" s="139"/>
      <c r="AT14" s="124"/>
      <c r="AU14" s="122"/>
      <c r="AV14" s="123"/>
      <c r="AW14" s="139"/>
      <c r="AX14" s="124"/>
    </row>
    <row r="15" spans="1:50" ht="14.4" customHeight="1">
      <c r="A15" s="73">
        <f t="shared" si="0"/>
        <v>13</v>
      </c>
      <c r="B15" s="246">
        <v>13</v>
      </c>
      <c r="C15" s="183" t="s">
        <v>990</v>
      </c>
      <c r="D15" s="115">
        <f t="shared" si="1"/>
        <v>102</v>
      </c>
      <c r="E15" s="115">
        <f t="shared" si="2"/>
        <v>30</v>
      </c>
      <c r="F15" s="119">
        <f t="shared" si="3"/>
        <v>1</v>
      </c>
      <c r="G15" s="125"/>
      <c r="H15" s="5"/>
      <c r="I15" s="140"/>
      <c r="J15" s="126"/>
      <c r="K15" s="146">
        <f>VLOOKUP(C15,'2'!$B$101:$H$575,3,FALSE)</f>
        <v>0.1047337962962963</v>
      </c>
      <c r="L15" s="98">
        <f>VLOOKUP(C15,'2'!$B$101:$H$575,4,FALSE)</f>
        <v>7</v>
      </c>
      <c r="M15" s="144">
        <f>VLOOKUP(L15,Баллы!$A$2:$B$101,2)+N15/2</f>
        <v>102</v>
      </c>
      <c r="N15" s="147">
        <f>VLOOKUP(C15,'2'!$B$101:$H$575,6,FALSE)</f>
        <v>30</v>
      </c>
      <c r="O15" s="146"/>
      <c r="P15" s="98"/>
      <c r="Q15" s="144"/>
      <c r="R15" s="147"/>
      <c r="S15" s="125"/>
      <c r="T15" s="5"/>
      <c r="U15" s="140"/>
      <c r="V15" s="126"/>
      <c r="W15" s="149"/>
      <c r="X15" s="98"/>
      <c r="Y15" s="144"/>
      <c r="Z15" s="147"/>
      <c r="AA15" s="149"/>
      <c r="AB15" s="98"/>
      <c r="AC15" s="144"/>
      <c r="AD15" s="147"/>
      <c r="AE15" s="136"/>
      <c r="AF15" s="5"/>
      <c r="AG15" s="140"/>
      <c r="AH15" s="126"/>
      <c r="AI15" s="155"/>
      <c r="AJ15" s="123"/>
      <c r="AK15" s="139"/>
      <c r="AL15" s="124"/>
      <c r="AM15" s="155"/>
      <c r="AN15" s="123"/>
      <c r="AO15" s="139"/>
      <c r="AP15" s="124"/>
      <c r="AQ15" s="122"/>
      <c r="AR15" s="123"/>
      <c r="AS15" s="139"/>
      <c r="AT15" s="124"/>
      <c r="AU15" s="122"/>
      <c r="AV15" s="123"/>
      <c r="AW15" s="139"/>
      <c r="AX15" s="124"/>
    </row>
    <row r="16" spans="1:50" ht="14.4" customHeight="1">
      <c r="A16" s="73">
        <f t="shared" si="0"/>
        <v>14</v>
      </c>
      <c r="B16" s="246">
        <v>14</v>
      </c>
      <c r="C16" s="185" t="s">
        <v>1233</v>
      </c>
      <c r="D16" s="115">
        <f t="shared" si="1"/>
        <v>99.5</v>
      </c>
      <c r="E16" s="115">
        <f t="shared" si="2"/>
        <v>51</v>
      </c>
      <c r="F16" s="119">
        <f t="shared" si="3"/>
        <v>1</v>
      </c>
      <c r="G16" s="125"/>
      <c r="H16" s="5"/>
      <c r="I16" s="140"/>
      <c r="J16" s="126"/>
      <c r="K16" s="146"/>
      <c r="L16" s="98"/>
      <c r="M16" s="144"/>
      <c r="N16" s="147"/>
      <c r="O16" s="146"/>
      <c r="P16" s="98"/>
      <c r="Q16" s="144"/>
      <c r="R16" s="147"/>
      <c r="S16" s="125"/>
      <c r="T16" s="5"/>
      <c r="U16" s="140"/>
      <c r="V16" s="126"/>
      <c r="W16" s="149">
        <f>VLOOKUP(C16,'5'!$B$50:$H$423,3,FALSE)</f>
        <v>0.30052083333333335</v>
      </c>
      <c r="X16" s="98">
        <f>VLOOKUP(C16,'5'!$B$50:$H$423,4,FALSE)</f>
        <v>17</v>
      </c>
      <c r="Y16" s="144">
        <f>VLOOKUP(X16,Баллы!$A$2:$B$101,2)+Z16/2</f>
        <v>99.5</v>
      </c>
      <c r="Z16" s="147">
        <f>VLOOKUP(C16,'5'!$B$50:$H$423,6,FALSE)</f>
        <v>51</v>
      </c>
      <c r="AA16" s="149"/>
      <c r="AB16" s="98"/>
      <c r="AC16" s="144"/>
      <c r="AD16" s="147"/>
      <c r="AE16" s="136"/>
      <c r="AF16" s="5"/>
      <c r="AG16" s="140"/>
      <c r="AH16" s="126"/>
      <c r="AI16" s="155"/>
      <c r="AJ16" s="123"/>
      <c r="AK16" s="139"/>
      <c r="AL16" s="124"/>
      <c r="AM16" s="155"/>
      <c r="AN16" s="123"/>
      <c r="AO16" s="139"/>
      <c r="AP16" s="124"/>
      <c r="AQ16" s="122"/>
      <c r="AR16" s="123"/>
      <c r="AS16" s="139"/>
      <c r="AT16" s="124"/>
      <c r="AU16" s="122"/>
      <c r="AV16" s="123"/>
      <c r="AW16" s="139"/>
      <c r="AX16" s="124"/>
    </row>
    <row r="17" spans="1:50" ht="14.4" customHeight="1">
      <c r="A17" s="73">
        <f t="shared" si="0"/>
        <v>15</v>
      </c>
      <c r="B17" s="246">
        <v>15</v>
      </c>
      <c r="C17" s="184" t="s">
        <v>1307</v>
      </c>
      <c r="D17" s="115">
        <f t="shared" si="1"/>
        <v>97</v>
      </c>
      <c r="E17" s="115">
        <f t="shared" si="2"/>
        <v>32</v>
      </c>
      <c r="F17" s="119">
        <f t="shared" si="3"/>
        <v>1</v>
      </c>
      <c r="G17" s="125"/>
      <c r="H17" s="5"/>
      <c r="I17" s="140"/>
      <c r="J17" s="126"/>
      <c r="K17" s="146"/>
      <c r="L17" s="98"/>
      <c r="M17" s="144"/>
      <c r="N17" s="147"/>
      <c r="O17" s="146"/>
      <c r="P17" s="98"/>
      <c r="Q17" s="144"/>
      <c r="R17" s="147"/>
      <c r="S17" s="125"/>
      <c r="T17" s="5"/>
      <c r="U17" s="140"/>
      <c r="V17" s="126"/>
      <c r="W17" s="149"/>
      <c r="X17" s="98"/>
      <c r="Y17" s="144"/>
      <c r="Z17" s="147"/>
      <c r="AA17" s="149">
        <f>VLOOKUP(C17,'6'!$B$8:$H$202,3,FALSE)</f>
        <v>0.12516203703703704</v>
      </c>
      <c r="AB17" s="98">
        <f>VLOOKUP(C17,'6'!$B$8:$H$202,4,FALSE)</f>
        <v>10</v>
      </c>
      <c r="AC17" s="144">
        <f>VLOOKUP(AB17,Баллы!$A$2:$B$101,2)+AD17/2</f>
        <v>97</v>
      </c>
      <c r="AD17" s="147">
        <f>VLOOKUP(C17,'6'!$B$8:$H$202,6,FALSE)</f>
        <v>32</v>
      </c>
      <c r="AE17" s="136"/>
      <c r="AF17" s="5"/>
      <c r="AG17" s="140"/>
      <c r="AH17" s="126"/>
      <c r="AI17" s="155"/>
      <c r="AJ17" s="123"/>
      <c r="AK17" s="139"/>
      <c r="AL17" s="124"/>
      <c r="AM17" s="155"/>
      <c r="AN17" s="123"/>
      <c r="AO17" s="139"/>
      <c r="AP17" s="124"/>
      <c r="AQ17" s="122"/>
      <c r="AR17" s="123"/>
      <c r="AS17" s="139"/>
      <c r="AT17" s="124"/>
      <c r="AU17" s="122"/>
      <c r="AV17" s="123"/>
      <c r="AW17" s="139"/>
      <c r="AX17" s="124"/>
    </row>
    <row r="18" spans="1:50" ht="14.4" customHeight="1">
      <c r="A18" s="73">
        <f t="shared" si="0"/>
        <v>16</v>
      </c>
      <c r="B18" s="246">
        <v>16</v>
      </c>
      <c r="C18" s="184" t="s">
        <v>87</v>
      </c>
      <c r="D18" s="115">
        <f t="shared" si="1"/>
        <v>94.5</v>
      </c>
      <c r="E18" s="115">
        <f t="shared" si="2"/>
        <v>11</v>
      </c>
      <c r="F18" s="119">
        <f t="shared" si="3"/>
        <v>1</v>
      </c>
      <c r="G18" s="125"/>
      <c r="H18" s="5"/>
      <c r="I18" s="140"/>
      <c r="J18" s="126"/>
      <c r="K18" s="146"/>
      <c r="L18" s="98"/>
      <c r="M18" s="144"/>
      <c r="N18" s="147"/>
      <c r="O18" s="146">
        <f>VLOOKUP(C18,'3'!$B$7:$H$127,3,FALSE)</f>
        <v>3.1493055555555559E-2</v>
      </c>
      <c r="P18" s="98">
        <f>VLOOKUP(C18,'3'!$B$7:$H$127,4,FALSE)</f>
        <v>6</v>
      </c>
      <c r="Q18" s="144">
        <f>VLOOKUP(P18,Баллы!$A$2:$B$101,2)+R18/2</f>
        <v>94.5</v>
      </c>
      <c r="R18" s="147">
        <f>VLOOKUP(C18,'3'!$B$7:$H$127,6,FALSE)</f>
        <v>11</v>
      </c>
      <c r="S18" s="125"/>
      <c r="T18" s="5"/>
      <c r="U18" s="140"/>
      <c r="V18" s="126"/>
      <c r="W18" s="149"/>
      <c r="X18" s="98"/>
      <c r="Y18" s="144"/>
      <c r="Z18" s="147"/>
      <c r="AA18" s="149"/>
      <c r="AB18" s="98"/>
      <c r="AC18" s="144"/>
      <c r="AD18" s="147"/>
      <c r="AE18" s="136"/>
      <c r="AF18" s="5"/>
      <c r="AG18" s="140"/>
      <c r="AH18" s="126"/>
      <c r="AI18" s="155"/>
      <c r="AJ18" s="123"/>
      <c r="AK18" s="139"/>
      <c r="AL18" s="124"/>
      <c r="AM18" s="155"/>
      <c r="AN18" s="123"/>
      <c r="AO18" s="139"/>
      <c r="AP18" s="124"/>
      <c r="AQ18" s="122"/>
      <c r="AR18" s="123"/>
      <c r="AS18" s="139"/>
      <c r="AT18" s="124"/>
      <c r="AU18" s="122"/>
      <c r="AV18" s="123"/>
      <c r="AW18" s="139"/>
      <c r="AX18" s="124"/>
    </row>
    <row r="19" spans="1:50" ht="14.4" customHeight="1">
      <c r="A19" s="73">
        <f t="shared" si="0"/>
        <v>17</v>
      </c>
      <c r="B19" s="246">
        <v>17</v>
      </c>
      <c r="C19" s="184" t="s">
        <v>17</v>
      </c>
      <c r="D19" s="115">
        <f t="shared" si="1"/>
        <v>92.5</v>
      </c>
      <c r="E19" s="115">
        <f t="shared" si="2"/>
        <v>11</v>
      </c>
      <c r="F19" s="119">
        <f t="shared" si="3"/>
        <v>1</v>
      </c>
      <c r="G19" s="125"/>
      <c r="H19" s="5"/>
      <c r="I19" s="140"/>
      <c r="J19" s="126"/>
      <c r="K19" s="146"/>
      <c r="L19" s="98"/>
      <c r="M19" s="144"/>
      <c r="N19" s="147"/>
      <c r="O19" s="146">
        <f>VLOOKUP(C19,'3'!$B$7:$H$127,3,FALSE)</f>
        <v>3.2071759259259258E-2</v>
      </c>
      <c r="P19" s="98">
        <f>VLOOKUP(C19,'3'!$B$7:$H$127,4,FALSE)</f>
        <v>7</v>
      </c>
      <c r="Q19" s="144">
        <f>VLOOKUP(P19,Баллы!$A$2:$B$101,2)+R19/2</f>
        <v>92.5</v>
      </c>
      <c r="R19" s="147">
        <f>VLOOKUP(C19,'3'!$B$7:$H$127,6,FALSE)</f>
        <v>11</v>
      </c>
      <c r="S19" s="125"/>
      <c r="T19" s="5"/>
      <c r="U19" s="140"/>
      <c r="V19" s="126"/>
      <c r="W19" s="149"/>
      <c r="X19" s="98"/>
      <c r="Y19" s="144"/>
      <c r="Z19" s="147"/>
      <c r="AA19" s="149"/>
      <c r="AB19" s="98"/>
      <c r="AC19" s="144"/>
      <c r="AD19" s="147"/>
      <c r="AE19" s="136"/>
      <c r="AF19" s="5"/>
      <c r="AG19" s="140"/>
      <c r="AH19" s="126"/>
      <c r="AI19" s="155"/>
      <c r="AJ19" s="123"/>
      <c r="AK19" s="139"/>
      <c r="AL19" s="124"/>
      <c r="AM19" s="155"/>
      <c r="AN19" s="123"/>
      <c r="AO19" s="139"/>
      <c r="AP19" s="124"/>
      <c r="AQ19" s="122"/>
      <c r="AR19" s="123"/>
      <c r="AS19" s="139"/>
      <c r="AT19" s="124"/>
      <c r="AU19" s="122"/>
      <c r="AV19" s="123"/>
      <c r="AW19" s="139"/>
      <c r="AX19" s="124"/>
    </row>
    <row r="20" spans="1:50" ht="14.4" customHeight="1">
      <c r="A20" s="73">
        <f t="shared" si="0"/>
        <v>18</v>
      </c>
      <c r="B20" s="246">
        <v>18</v>
      </c>
      <c r="C20" s="184" t="s">
        <v>1304</v>
      </c>
      <c r="D20" s="115">
        <f t="shared" si="1"/>
        <v>91</v>
      </c>
      <c r="E20" s="115">
        <f t="shared" si="2"/>
        <v>32</v>
      </c>
      <c r="F20" s="119">
        <f t="shared" si="3"/>
        <v>1</v>
      </c>
      <c r="G20" s="125"/>
      <c r="H20" s="5"/>
      <c r="I20" s="140"/>
      <c r="J20" s="126"/>
      <c r="K20" s="146"/>
      <c r="L20" s="98"/>
      <c r="M20" s="144"/>
      <c r="N20" s="147"/>
      <c r="O20" s="146"/>
      <c r="P20" s="98"/>
      <c r="Q20" s="144"/>
      <c r="R20" s="147"/>
      <c r="S20" s="125"/>
      <c r="T20" s="5"/>
      <c r="U20" s="140"/>
      <c r="V20" s="126"/>
      <c r="W20" s="149"/>
      <c r="X20" s="98"/>
      <c r="Y20" s="144"/>
      <c r="Z20" s="147"/>
      <c r="AA20" s="149">
        <f>VLOOKUP(C20,'6'!$B$8:$H$202,3,FALSE)</f>
        <v>0.14738425925925927</v>
      </c>
      <c r="AB20" s="98">
        <f>VLOOKUP(C20,'6'!$B$8:$H$202,4,FALSE)</f>
        <v>16</v>
      </c>
      <c r="AC20" s="144">
        <f>VLOOKUP(AB20,Баллы!$A$2:$B$101,2)+AD20/2</f>
        <v>91</v>
      </c>
      <c r="AD20" s="147">
        <f>VLOOKUP(C20,'6'!$B$8:$H$202,6,FALSE)</f>
        <v>32</v>
      </c>
      <c r="AE20" s="136"/>
      <c r="AF20" s="5"/>
      <c r="AG20" s="140"/>
      <c r="AH20" s="126"/>
      <c r="AI20" s="155"/>
      <c r="AJ20" s="123"/>
      <c r="AK20" s="139"/>
      <c r="AL20" s="124"/>
      <c r="AM20" s="155"/>
      <c r="AN20" s="123"/>
      <c r="AO20" s="139"/>
      <c r="AP20" s="124"/>
      <c r="AQ20" s="122"/>
      <c r="AR20" s="123"/>
      <c r="AS20" s="139"/>
      <c r="AT20" s="124"/>
      <c r="AU20" s="122"/>
      <c r="AV20" s="123"/>
      <c r="AW20" s="139"/>
      <c r="AX20" s="124"/>
    </row>
    <row r="21" spans="1:50" ht="14.4" customHeight="1">
      <c r="A21" s="73">
        <f t="shared" si="0"/>
        <v>19</v>
      </c>
      <c r="B21" s="246">
        <v>19</v>
      </c>
      <c r="C21" s="283" t="s">
        <v>4533</v>
      </c>
      <c r="D21" s="115">
        <f t="shared" si="1"/>
        <v>90</v>
      </c>
      <c r="E21" s="115">
        <f t="shared" si="2"/>
        <v>10</v>
      </c>
      <c r="F21" s="119">
        <f t="shared" si="3"/>
        <v>1</v>
      </c>
      <c r="G21" s="309"/>
      <c r="H21" s="311"/>
      <c r="I21" s="313"/>
      <c r="J21" s="315"/>
      <c r="K21" s="317"/>
      <c r="L21" s="318"/>
      <c r="M21" s="319"/>
      <c r="N21" s="320"/>
      <c r="O21" s="317"/>
      <c r="P21" s="318"/>
      <c r="Q21" s="319"/>
      <c r="R21" s="320"/>
      <c r="S21" s="165"/>
      <c r="T21" s="16"/>
      <c r="U21" s="166"/>
      <c r="V21" s="167"/>
      <c r="W21" s="317"/>
      <c r="X21" s="318"/>
      <c r="Y21" s="319"/>
      <c r="Z21" s="320"/>
      <c r="AA21" s="317"/>
      <c r="AB21" s="318"/>
      <c r="AC21" s="319"/>
      <c r="AD21" s="320"/>
      <c r="AE21" s="309"/>
      <c r="AF21" s="311"/>
      <c r="AG21" s="313"/>
      <c r="AH21" s="315"/>
      <c r="AI21" s="155"/>
      <c r="AJ21" s="123"/>
      <c r="AK21" s="139"/>
      <c r="AL21" s="124"/>
      <c r="AM21" s="155">
        <f>VLOOKUP(C21,'9'!$B$2:$H$1187,3,FALSE)</f>
        <v>2.9305555555555557E-2</v>
      </c>
      <c r="AN21" s="123">
        <f>VLOOKUP(C21,'9'!$B$2:$H$1187,4,FALSE)</f>
        <v>8</v>
      </c>
      <c r="AO21" s="139">
        <f>VLOOKUP(AN21,Баллы!$A$2:$B$101,2)+AP21/2</f>
        <v>90</v>
      </c>
      <c r="AP21" s="124">
        <f>VLOOKUP(C21,'9'!$B$2:$H$1187,6,FALSE)</f>
        <v>10</v>
      </c>
      <c r="AQ21" s="122"/>
      <c r="AR21" s="123"/>
      <c r="AS21" s="139"/>
      <c r="AT21" s="124"/>
      <c r="AU21" s="122"/>
      <c r="AV21" s="123"/>
      <c r="AW21" s="139"/>
      <c r="AX21" s="124"/>
    </row>
    <row r="22" spans="1:50" ht="14.4" customHeight="1">
      <c r="A22" s="73">
        <f t="shared" si="0"/>
        <v>20</v>
      </c>
      <c r="B22" s="246">
        <v>20</v>
      </c>
      <c r="C22" s="104" t="s">
        <v>6120</v>
      </c>
      <c r="D22" s="115">
        <f t="shared" si="1"/>
        <v>88.5</v>
      </c>
      <c r="E22" s="115">
        <f t="shared" si="2"/>
        <v>15</v>
      </c>
      <c r="F22" s="119">
        <f t="shared" si="3"/>
        <v>1</v>
      </c>
      <c r="G22" s="310"/>
      <c r="H22" s="312"/>
      <c r="I22" s="314"/>
      <c r="J22" s="316"/>
      <c r="K22" s="310"/>
      <c r="L22" s="312"/>
      <c r="M22" s="314"/>
      <c r="N22" s="316"/>
      <c r="O22" s="310"/>
      <c r="P22" s="312"/>
      <c r="Q22" s="314"/>
      <c r="R22" s="316"/>
      <c r="S22" s="193"/>
      <c r="T22" s="194"/>
      <c r="U22" s="195"/>
      <c r="V22" s="196"/>
      <c r="W22" s="322"/>
      <c r="X22" s="324"/>
      <c r="Y22" s="326"/>
      <c r="Z22" s="328"/>
      <c r="AA22" s="322"/>
      <c r="AB22" s="324"/>
      <c r="AC22" s="326"/>
      <c r="AD22" s="328"/>
      <c r="AE22" s="322"/>
      <c r="AF22" s="324"/>
      <c r="AG22" s="326"/>
      <c r="AH22" s="328"/>
      <c r="AI22" s="155"/>
      <c r="AJ22" s="123"/>
      <c r="AK22" s="139"/>
      <c r="AL22" s="124"/>
      <c r="AM22" s="155"/>
      <c r="AN22" s="123"/>
      <c r="AO22" s="139"/>
      <c r="AP22" s="124"/>
      <c r="AQ22" s="122"/>
      <c r="AR22" s="123"/>
      <c r="AS22" s="139"/>
      <c r="AT22" s="124"/>
      <c r="AU22" s="122">
        <f>VLOOKUP(C22,'11'!$B$9:$H$521,3,FALSE)</f>
        <v>4.87037037037037E-2</v>
      </c>
      <c r="AV22" s="123">
        <f>VLOOKUP(C22,'11'!$B$9:$H$521,4,FALSE)</f>
        <v>10</v>
      </c>
      <c r="AW22" s="139">
        <f>VLOOKUP(AV22,Баллы!$A$2:$B$101,2)+AX22/2</f>
        <v>88.5</v>
      </c>
      <c r="AX22" s="124">
        <f>VLOOKUP(C22,'11'!$B$9:$H$521,6,FALSE)</f>
        <v>15</v>
      </c>
    </row>
    <row r="23" spans="1:50" ht="14.4" customHeight="1">
      <c r="A23" s="73">
        <f t="shared" si="0"/>
        <v>21</v>
      </c>
      <c r="B23" s="246">
        <v>21</v>
      </c>
      <c r="C23" s="104" t="s">
        <v>6121</v>
      </c>
      <c r="D23" s="115">
        <f t="shared" si="1"/>
        <v>87.5</v>
      </c>
      <c r="E23" s="115">
        <f t="shared" si="2"/>
        <v>15</v>
      </c>
      <c r="F23" s="119">
        <f t="shared" si="3"/>
        <v>1</v>
      </c>
      <c r="G23" s="127"/>
      <c r="H23" s="4"/>
      <c r="I23" s="145"/>
      <c r="J23" s="128"/>
      <c r="K23" s="204"/>
      <c r="L23" s="116"/>
      <c r="M23" s="205"/>
      <c r="N23" s="206"/>
      <c r="O23" s="204"/>
      <c r="P23" s="116"/>
      <c r="Q23" s="205"/>
      <c r="R23" s="206"/>
      <c r="S23" s="187"/>
      <c r="T23" s="188"/>
      <c r="U23" s="189"/>
      <c r="V23" s="190"/>
      <c r="W23" s="207"/>
      <c r="X23" s="208"/>
      <c r="Y23" s="209"/>
      <c r="Z23" s="210"/>
      <c r="AA23" s="207"/>
      <c r="AB23" s="208"/>
      <c r="AC23" s="209"/>
      <c r="AD23" s="210"/>
      <c r="AE23" s="207"/>
      <c r="AF23" s="208"/>
      <c r="AG23" s="209"/>
      <c r="AH23" s="210"/>
      <c r="AI23" s="155"/>
      <c r="AJ23" s="123"/>
      <c r="AK23" s="139"/>
      <c r="AL23" s="124"/>
      <c r="AM23" s="155"/>
      <c r="AN23" s="123"/>
      <c r="AO23" s="139"/>
      <c r="AP23" s="124"/>
      <c r="AQ23" s="122"/>
      <c r="AR23" s="123"/>
      <c r="AS23" s="139"/>
      <c r="AT23" s="124"/>
      <c r="AU23" s="122">
        <f>VLOOKUP(C23,'11'!$B$9:$H$521,3,FALSE)</f>
        <v>4.9652777777777775E-2</v>
      </c>
      <c r="AV23" s="123">
        <f>VLOOKUP(C23,'11'!$B$9:$H$521,4,FALSE)</f>
        <v>11</v>
      </c>
      <c r="AW23" s="139">
        <f>VLOOKUP(AV23,Баллы!$A$2:$B$101,2)+AX23/2</f>
        <v>87.5</v>
      </c>
      <c r="AX23" s="124">
        <f>VLOOKUP(C23,'11'!$B$9:$H$521,6,FALSE)</f>
        <v>15</v>
      </c>
    </row>
    <row r="24" spans="1:50" ht="14.4" customHeight="1">
      <c r="A24" s="73">
        <f t="shared" si="0"/>
        <v>22</v>
      </c>
      <c r="B24" s="246">
        <v>22</v>
      </c>
      <c r="C24" s="164" t="s">
        <v>243</v>
      </c>
      <c r="D24" s="115">
        <f t="shared" si="1"/>
        <v>86.5</v>
      </c>
      <c r="E24" s="115">
        <f t="shared" si="2"/>
        <v>21</v>
      </c>
      <c r="F24" s="119">
        <f t="shared" si="3"/>
        <v>1</v>
      </c>
      <c r="G24" s="125"/>
      <c r="H24" s="5"/>
      <c r="I24" s="140"/>
      <c r="J24" s="126"/>
      <c r="K24" s="146"/>
      <c r="L24" s="98"/>
      <c r="M24" s="144"/>
      <c r="N24" s="147"/>
      <c r="O24" s="146"/>
      <c r="P24" s="98"/>
      <c r="Q24" s="144"/>
      <c r="R24" s="147"/>
      <c r="S24" s="187"/>
      <c r="T24" s="188"/>
      <c r="U24" s="189"/>
      <c r="V24" s="190"/>
      <c r="W24" s="202"/>
      <c r="X24" s="188"/>
      <c r="Y24" s="189"/>
      <c r="Z24" s="190"/>
      <c r="AA24" s="202"/>
      <c r="AB24" s="188"/>
      <c r="AC24" s="189"/>
      <c r="AD24" s="190"/>
      <c r="AE24" s="202">
        <f>VLOOKUP(C24,'7'!$B$11:$H$105,3,FALSE)</f>
        <v>9.0624999999999997E-2</v>
      </c>
      <c r="AF24" s="188">
        <f>VLOOKUP(C24,'7'!$B$11:$H$105,4,FALSE)</f>
        <v>15</v>
      </c>
      <c r="AG24" s="189">
        <f>VLOOKUP(AF24,Баллы!$A$2:$B$101,2)+AH24/2</f>
        <v>86.5</v>
      </c>
      <c r="AH24" s="190">
        <f>VLOOKUP(C24,'7'!$B$11:$H$105,6,FALSE)</f>
        <v>21</v>
      </c>
      <c r="AI24" s="155"/>
      <c r="AJ24" s="123"/>
      <c r="AK24" s="139"/>
      <c r="AL24" s="124"/>
      <c r="AM24" s="155"/>
      <c r="AN24" s="123"/>
      <c r="AO24" s="139"/>
      <c r="AP24" s="124"/>
      <c r="AQ24" s="122"/>
      <c r="AR24" s="123"/>
      <c r="AS24" s="139"/>
      <c r="AT24" s="124"/>
      <c r="AU24" s="122"/>
      <c r="AV24" s="123"/>
      <c r="AW24" s="139"/>
      <c r="AX24" s="124"/>
    </row>
    <row r="25" spans="1:50" ht="14.4" customHeight="1">
      <c r="A25" s="73">
        <f t="shared" si="0"/>
        <v>23</v>
      </c>
      <c r="B25" s="246">
        <v>23</v>
      </c>
      <c r="C25" s="185" t="s">
        <v>178</v>
      </c>
      <c r="D25" s="115">
        <f t="shared" si="1"/>
        <v>85</v>
      </c>
      <c r="E25" s="115">
        <f t="shared" si="2"/>
        <v>10</v>
      </c>
      <c r="F25" s="119">
        <f t="shared" si="3"/>
        <v>1</v>
      </c>
      <c r="G25" s="125"/>
      <c r="H25" s="5"/>
      <c r="I25" s="140"/>
      <c r="J25" s="126"/>
      <c r="K25" s="146"/>
      <c r="L25" s="98"/>
      <c r="M25" s="144"/>
      <c r="N25" s="147"/>
      <c r="O25" s="146"/>
      <c r="P25" s="98"/>
      <c r="Q25" s="144"/>
      <c r="R25" s="147"/>
      <c r="S25" s="187"/>
      <c r="T25" s="188"/>
      <c r="U25" s="189"/>
      <c r="V25" s="190"/>
      <c r="W25" s="202">
        <f>VLOOKUP(C25,'5'!$B$50:$H$423,3,FALSE)</f>
        <v>3.5173611111111107E-2</v>
      </c>
      <c r="X25" s="188">
        <f>VLOOKUP(C25,'5'!$B$50:$H$423,4,FALSE)</f>
        <v>11</v>
      </c>
      <c r="Y25" s="189">
        <f>VLOOKUP(X25,Баллы!$A$2:$B$101,2)+Z25/2</f>
        <v>85</v>
      </c>
      <c r="Z25" s="190">
        <f>VLOOKUP(C25,'5'!$B$50:$H$423,6,FALSE)</f>
        <v>10</v>
      </c>
      <c r="AA25" s="202"/>
      <c r="AB25" s="188"/>
      <c r="AC25" s="189"/>
      <c r="AD25" s="190"/>
      <c r="AE25" s="202"/>
      <c r="AF25" s="188"/>
      <c r="AG25" s="189"/>
      <c r="AH25" s="190"/>
      <c r="AI25" s="155"/>
      <c r="AJ25" s="123"/>
      <c r="AK25" s="139"/>
      <c r="AL25" s="124"/>
      <c r="AM25" s="155"/>
      <c r="AN25" s="123"/>
      <c r="AO25" s="139"/>
      <c r="AP25" s="124"/>
      <c r="AQ25" s="122"/>
      <c r="AR25" s="123"/>
      <c r="AS25" s="139"/>
      <c r="AT25" s="124"/>
      <c r="AU25" s="122"/>
      <c r="AV25" s="123"/>
      <c r="AW25" s="139"/>
      <c r="AX25" s="124"/>
    </row>
    <row r="26" spans="1:50" ht="14.4" customHeight="1">
      <c r="A26" s="73">
        <f t="shared" si="0"/>
        <v>23</v>
      </c>
      <c r="B26" s="246">
        <v>23</v>
      </c>
      <c r="C26" s="184" t="s">
        <v>73</v>
      </c>
      <c r="D26" s="115">
        <f t="shared" si="1"/>
        <v>85</v>
      </c>
      <c r="E26" s="115">
        <f t="shared" si="2"/>
        <v>10</v>
      </c>
      <c r="F26" s="119">
        <f t="shared" si="3"/>
        <v>1</v>
      </c>
      <c r="G26" s="125"/>
      <c r="H26" s="5"/>
      <c r="I26" s="140"/>
      <c r="J26" s="126"/>
      <c r="K26" s="146"/>
      <c r="L26" s="98"/>
      <c r="M26" s="144"/>
      <c r="N26" s="147"/>
      <c r="O26" s="146"/>
      <c r="P26" s="98"/>
      <c r="Q26" s="144"/>
      <c r="R26" s="147"/>
      <c r="S26" s="187"/>
      <c r="T26" s="188"/>
      <c r="U26" s="189"/>
      <c r="V26" s="190"/>
      <c r="W26" s="202"/>
      <c r="X26" s="188"/>
      <c r="Y26" s="189"/>
      <c r="Z26" s="190"/>
      <c r="AA26" s="202">
        <f>VLOOKUP(C26,'6'!$B$8:$H$202,3,FALSE)</f>
        <v>3.4907407407407408E-2</v>
      </c>
      <c r="AB26" s="188">
        <f>VLOOKUP(C26,'6'!$B$8:$H$202,4,FALSE)</f>
        <v>11</v>
      </c>
      <c r="AC26" s="189">
        <f>VLOOKUP(AB26,Баллы!$A$2:$B$101,2)+AD26/2</f>
        <v>85</v>
      </c>
      <c r="AD26" s="190">
        <f>VLOOKUP(C26,'6'!$B$8:$H$202,6,FALSE)</f>
        <v>10</v>
      </c>
      <c r="AE26" s="202"/>
      <c r="AF26" s="188"/>
      <c r="AG26" s="189"/>
      <c r="AH26" s="190"/>
      <c r="AI26" s="155"/>
      <c r="AJ26" s="123"/>
      <c r="AK26" s="139"/>
      <c r="AL26" s="124"/>
      <c r="AM26" s="155"/>
      <c r="AN26" s="123"/>
      <c r="AO26" s="139"/>
      <c r="AP26" s="124"/>
      <c r="AQ26" s="122"/>
      <c r="AR26" s="123"/>
      <c r="AS26" s="139"/>
      <c r="AT26" s="124"/>
      <c r="AU26" s="122"/>
      <c r="AV26" s="123"/>
      <c r="AW26" s="139"/>
      <c r="AX26" s="124"/>
    </row>
    <row r="27" spans="1:50" ht="14.4" customHeight="1">
      <c r="A27" s="73">
        <f t="shared" si="0"/>
        <v>25</v>
      </c>
      <c r="B27" s="246">
        <v>25</v>
      </c>
      <c r="C27" s="106" t="s">
        <v>1498</v>
      </c>
      <c r="D27" s="115">
        <f t="shared" si="1"/>
        <v>84</v>
      </c>
      <c r="E27" s="115">
        <f t="shared" si="2"/>
        <v>20</v>
      </c>
      <c r="F27" s="119">
        <f t="shared" si="3"/>
        <v>1</v>
      </c>
      <c r="G27" s="127"/>
      <c r="H27" s="4"/>
      <c r="I27" s="145"/>
      <c r="J27" s="128"/>
      <c r="K27" s="204"/>
      <c r="L27" s="116"/>
      <c r="M27" s="205"/>
      <c r="N27" s="206"/>
      <c r="O27" s="204"/>
      <c r="P27" s="116"/>
      <c r="Q27" s="205"/>
      <c r="R27" s="206"/>
      <c r="S27" s="187">
        <f>VLOOKUP(C27,'4'!$B$2:$I$1053,3,FALSE)</f>
        <v>6.7071759259259262E-2</v>
      </c>
      <c r="T27" s="188">
        <f>VLOOKUP(C27,'4'!$B$2:$I$1053,4,FALSE)</f>
        <v>17</v>
      </c>
      <c r="U27" s="189">
        <f>VLOOKUP(T27,Баллы!$A$2:$B$101,2)+V27/2</f>
        <v>84</v>
      </c>
      <c r="V27" s="190">
        <f>VLOOKUP(C27,'4'!$B$2:$I$1053,6,FALSE)</f>
        <v>20</v>
      </c>
      <c r="W27" s="207"/>
      <c r="X27" s="208"/>
      <c r="Y27" s="209"/>
      <c r="Z27" s="210"/>
      <c r="AA27" s="207"/>
      <c r="AB27" s="208"/>
      <c r="AC27" s="209"/>
      <c r="AD27" s="210"/>
      <c r="AE27" s="207"/>
      <c r="AF27" s="208"/>
      <c r="AG27" s="209"/>
      <c r="AH27" s="210"/>
      <c r="AI27" s="155"/>
      <c r="AJ27" s="123"/>
      <c r="AK27" s="139"/>
      <c r="AL27" s="124"/>
      <c r="AM27" s="155"/>
      <c r="AN27" s="123"/>
      <c r="AO27" s="139"/>
      <c r="AP27" s="124"/>
      <c r="AQ27" s="122"/>
      <c r="AR27" s="123"/>
      <c r="AS27" s="139"/>
      <c r="AT27" s="124"/>
      <c r="AU27" s="122"/>
      <c r="AV27" s="123"/>
      <c r="AW27" s="139"/>
      <c r="AX27" s="124"/>
    </row>
    <row r="28" spans="1:50" ht="14.4" customHeight="1">
      <c r="A28" s="73">
        <f t="shared" si="0"/>
        <v>25</v>
      </c>
      <c r="B28" s="246">
        <v>26</v>
      </c>
      <c r="C28" s="283" t="s">
        <v>5788</v>
      </c>
      <c r="D28" s="115">
        <f t="shared" si="1"/>
        <v>84</v>
      </c>
      <c r="E28" s="115">
        <f t="shared" si="2"/>
        <v>10</v>
      </c>
      <c r="F28" s="119">
        <f t="shared" si="3"/>
        <v>1</v>
      </c>
      <c r="G28" s="127"/>
      <c r="H28" s="4"/>
      <c r="I28" s="145"/>
      <c r="J28" s="128"/>
      <c r="K28" s="204"/>
      <c r="L28" s="116"/>
      <c r="M28" s="205"/>
      <c r="N28" s="206"/>
      <c r="O28" s="204"/>
      <c r="P28" s="116"/>
      <c r="Q28" s="205"/>
      <c r="R28" s="206"/>
      <c r="S28" s="187"/>
      <c r="T28" s="188"/>
      <c r="U28" s="189"/>
      <c r="V28" s="190"/>
      <c r="W28" s="207"/>
      <c r="X28" s="208"/>
      <c r="Y28" s="209"/>
      <c r="Z28" s="210"/>
      <c r="AA28" s="207"/>
      <c r="AB28" s="208"/>
      <c r="AC28" s="209"/>
      <c r="AD28" s="210"/>
      <c r="AE28" s="207"/>
      <c r="AF28" s="208"/>
      <c r="AG28" s="209"/>
      <c r="AH28" s="210"/>
      <c r="AI28" s="155"/>
      <c r="AJ28" s="123"/>
      <c r="AK28" s="139"/>
      <c r="AL28" s="124"/>
      <c r="AM28" s="155">
        <f>VLOOKUP(C28,'9'!$B$2:$H$1187,3,FALSE)</f>
        <v>3.048611111111111E-2</v>
      </c>
      <c r="AN28" s="123">
        <f>VLOOKUP(C28,'9'!$B$2:$H$1187,4,FALSE)</f>
        <v>12</v>
      </c>
      <c r="AO28" s="139">
        <f>VLOOKUP(AN28,Баллы!$A$2:$B$101,2)+AP28/2</f>
        <v>84</v>
      </c>
      <c r="AP28" s="124">
        <f>VLOOKUP(C28,'9'!$B$2:$H$1187,6,FALSE)</f>
        <v>10</v>
      </c>
      <c r="AQ28" s="122"/>
      <c r="AR28" s="123"/>
      <c r="AS28" s="139"/>
      <c r="AT28" s="124"/>
      <c r="AU28" s="122"/>
      <c r="AV28" s="123"/>
      <c r="AW28" s="139"/>
      <c r="AX28" s="124"/>
    </row>
    <row r="29" spans="1:50" ht="14.4" customHeight="1">
      <c r="A29" s="73">
        <f t="shared" si="0"/>
        <v>27</v>
      </c>
      <c r="B29" s="246">
        <v>27</v>
      </c>
      <c r="C29" s="164" t="s">
        <v>85</v>
      </c>
      <c r="D29" s="115">
        <f t="shared" si="1"/>
        <v>83.5</v>
      </c>
      <c r="E29" s="115">
        <f t="shared" si="2"/>
        <v>21</v>
      </c>
      <c r="F29" s="119">
        <f t="shared" si="3"/>
        <v>1</v>
      </c>
      <c r="G29" s="125"/>
      <c r="H29" s="5"/>
      <c r="I29" s="140"/>
      <c r="J29" s="126"/>
      <c r="K29" s="146"/>
      <c r="L29" s="98"/>
      <c r="M29" s="144"/>
      <c r="N29" s="147"/>
      <c r="O29" s="146"/>
      <c r="P29" s="98"/>
      <c r="Q29" s="144"/>
      <c r="R29" s="147"/>
      <c r="S29" s="187"/>
      <c r="T29" s="188"/>
      <c r="U29" s="189"/>
      <c r="V29" s="190"/>
      <c r="W29" s="202"/>
      <c r="X29" s="188"/>
      <c r="Y29" s="189"/>
      <c r="Z29" s="190"/>
      <c r="AA29" s="202"/>
      <c r="AB29" s="188"/>
      <c r="AC29" s="189"/>
      <c r="AD29" s="190"/>
      <c r="AE29" s="202">
        <f>VLOOKUP(C29,'7'!$B$11:$H$105,3,FALSE)</f>
        <v>9.6886574074074069E-2</v>
      </c>
      <c r="AF29" s="188">
        <f>VLOOKUP(C29,'7'!$B$11:$H$105,4,FALSE)</f>
        <v>18</v>
      </c>
      <c r="AG29" s="189">
        <f>VLOOKUP(AF29,Баллы!$A$2:$B$101,2)+AH29/2</f>
        <v>83.5</v>
      </c>
      <c r="AH29" s="190">
        <f>VLOOKUP(C29,'7'!$B$11:$H$105,6,FALSE)</f>
        <v>21</v>
      </c>
      <c r="AI29" s="155"/>
      <c r="AJ29" s="123"/>
      <c r="AK29" s="139"/>
      <c r="AL29" s="124"/>
      <c r="AM29" s="155"/>
      <c r="AN29" s="123"/>
      <c r="AO29" s="139"/>
      <c r="AP29" s="124"/>
      <c r="AQ29" s="122"/>
      <c r="AR29" s="123"/>
      <c r="AS29" s="139"/>
      <c r="AT29" s="124"/>
      <c r="AU29" s="122"/>
      <c r="AV29" s="123"/>
      <c r="AW29" s="139"/>
      <c r="AX29" s="124"/>
    </row>
    <row r="30" spans="1:50" ht="14.4" customHeight="1">
      <c r="A30" s="73">
        <f t="shared" si="0"/>
        <v>28</v>
      </c>
      <c r="B30" s="246">
        <v>28</v>
      </c>
      <c r="C30" s="184" t="s">
        <v>1369</v>
      </c>
      <c r="D30" s="115">
        <f t="shared" si="1"/>
        <v>83</v>
      </c>
      <c r="E30" s="115">
        <f t="shared" si="2"/>
        <v>10</v>
      </c>
      <c r="F30" s="119">
        <f t="shared" si="3"/>
        <v>1</v>
      </c>
      <c r="G30" s="125"/>
      <c r="H30" s="5"/>
      <c r="I30" s="140"/>
      <c r="J30" s="126"/>
      <c r="K30" s="146"/>
      <c r="L30" s="98"/>
      <c r="M30" s="144"/>
      <c r="N30" s="147"/>
      <c r="O30" s="146"/>
      <c r="P30" s="98"/>
      <c r="Q30" s="144"/>
      <c r="R30" s="147"/>
      <c r="S30" s="187"/>
      <c r="T30" s="188"/>
      <c r="U30" s="189"/>
      <c r="V30" s="190"/>
      <c r="W30" s="202"/>
      <c r="X30" s="188"/>
      <c r="Y30" s="189"/>
      <c r="Z30" s="190"/>
      <c r="AA30" s="202">
        <f>VLOOKUP(C30,'6'!$B$8:$H$202,3,FALSE)</f>
        <v>3.5891203703703703E-2</v>
      </c>
      <c r="AB30" s="188">
        <f>VLOOKUP(C30,'6'!$B$8:$H$202,4,FALSE)</f>
        <v>13</v>
      </c>
      <c r="AC30" s="189">
        <f>VLOOKUP(AB30,Баллы!$A$2:$B$101,2)+AD30/2</f>
        <v>83</v>
      </c>
      <c r="AD30" s="190">
        <f>VLOOKUP(C30,'6'!$B$8:$H$202,6,FALSE)</f>
        <v>10</v>
      </c>
      <c r="AE30" s="202"/>
      <c r="AF30" s="188"/>
      <c r="AG30" s="189"/>
      <c r="AH30" s="190"/>
      <c r="AI30" s="155"/>
      <c r="AJ30" s="123"/>
      <c r="AK30" s="139"/>
      <c r="AL30" s="124"/>
      <c r="AM30" s="155"/>
      <c r="AN30" s="123"/>
      <c r="AO30" s="139"/>
      <c r="AP30" s="124"/>
      <c r="AQ30" s="122"/>
      <c r="AR30" s="123"/>
      <c r="AS30" s="139"/>
      <c r="AT30" s="124"/>
      <c r="AU30" s="122"/>
      <c r="AV30" s="123"/>
      <c r="AW30" s="139"/>
      <c r="AX30" s="124"/>
    </row>
    <row r="31" spans="1:50" ht="14.4" customHeight="1">
      <c r="A31" s="73">
        <f t="shared" si="0"/>
        <v>29</v>
      </c>
      <c r="B31" s="246">
        <v>29</v>
      </c>
      <c r="C31" s="283" t="s">
        <v>4413</v>
      </c>
      <c r="D31" s="115">
        <f t="shared" si="1"/>
        <v>82.5</v>
      </c>
      <c r="E31" s="115">
        <f t="shared" si="2"/>
        <v>25</v>
      </c>
      <c r="F31" s="119">
        <f t="shared" si="3"/>
        <v>1</v>
      </c>
      <c r="G31" s="127"/>
      <c r="H31" s="4"/>
      <c r="I31" s="145"/>
      <c r="J31" s="128"/>
      <c r="K31" s="204"/>
      <c r="L31" s="116"/>
      <c r="M31" s="205"/>
      <c r="N31" s="206"/>
      <c r="O31" s="204"/>
      <c r="P31" s="116"/>
      <c r="Q31" s="205"/>
      <c r="R31" s="206"/>
      <c r="S31" s="187"/>
      <c r="T31" s="188"/>
      <c r="U31" s="189"/>
      <c r="V31" s="190"/>
      <c r="W31" s="207"/>
      <c r="X31" s="208"/>
      <c r="Y31" s="209"/>
      <c r="Z31" s="210"/>
      <c r="AA31" s="207"/>
      <c r="AB31" s="208"/>
      <c r="AC31" s="209"/>
      <c r="AD31" s="210"/>
      <c r="AE31" s="207"/>
      <c r="AF31" s="208"/>
      <c r="AG31" s="209"/>
      <c r="AH31" s="210"/>
      <c r="AI31" s="155"/>
      <c r="AJ31" s="123"/>
      <c r="AK31" s="139"/>
      <c r="AL31" s="124"/>
      <c r="AM31" s="155">
        <f>VLOOKUP(C31,'9'!$B$2:$H$1187,3,FALSE)</f>
        <v>8.819444444444445E-2</v>
      </c>
      <c r="AN31" s="123">
        <f>VLOOKUP(C31,'9'!$B$2:$H$1187,4,FALSE)</f>
        <v>21</v>
      </c>
      <c r="AO31" s="139">
        <f>VLOOKUP(AN31,Баллы!$A$2:$B$101,2)+AP31/2</f>
        <v>82.5</v>
      </c>
      <c r="AP31" s="124">
        <f>VLOOKUP(C31,'9'!$B$2:$H$1187,6,FALSE)</f>
        <v>25</v>
      </c>
      <c r="AQ31" s="122"/>
      <c r="AR31" s="123"/>
      <c r="AS31" s="139"/>
      <c r="AT31" s="124"/>
      <c r="AU31" s="122"/>
      <c r="AV31" s="123"/>
      <c r="AW31" s="139"/>
      <c r="AX31" s="124"/>
    </row>
    <row r="32" spans="1:50" ht="14.4" customHeight="1">
      <c r="A32" s="73">
        <f t="shared" si="0"/>
        <v>30</v>
      </c>
      <c r="B32" s="246">
        <v>30</v>
      </c>
      <c r="C32" s="283" t="s">
        <v>4414</v>
      </c>
      <c r="D32" s="115">
        <f t="shared" si="1"/>
        <v>81.5</v>
      </c>
      <c r="E32" s="115">
        <f t="shared" si="2"/>
        <v>25</v>
      </c>
      <c r="F32" s="119">
        <f t="shared" si="3"/>
        <v>1</v>
      </c>
      <c r="G32" s="127"/>
      <c r="H32" s="4"/>
      <c r="I32" s="145"/>
      <c r="J32" s="128"/>
      <c r="K32" s="204"/>
      <c r="L32" s="116"/>
      <c r="M32" s="205"/>
      <c r="N32" s="206"/>
      <c r="O32" s="204"/>
      <c r="P32" s="116"/>
      <c r="Q32" s="205"/>
      <c r="R32" s="206"/>
      <c r="S32" s="187"/>
      <c r="T32" s="188"/>
      <c r="U32" s="189"/>
      <c r="V32" s="190"/>
      <c r="W32" s="207"/>
      <c r="X32" s="208"/>
      <c r="Y32" s="209"/>
      <c r="Z32" s="210"/>
      <c r="AA32" s="207"/>
      <c r="AB32" s="208"/>
      <c r="AC32" s="209"/>
      <c r="AD32" s="210"/>
      <c r="AE32" s="207"/>
      <c r="AF32" s="208"/>
      <c r="AG32" s="209"/>
      <c r="AH32" s="210"/>
      <c r="AI32" s="155"/>
      <c r="AJ32" s="123"/>
      <c r="AK32" s="139"/>
      <c r="AL32" s="124"/>
      <c r="AM32" s="155">
        <f>VLOOKUP(C32,'9'!$B$2:$H$1187,3,FALSE)</f>
        <v>8.8599537037037032E-2</v>
      </c>
      <c r="AN32" s="123">
        <f>VLOOKUP(C32,'9'!$B$2:$H$1187,4,FALSE)</f>
        <v>22</v>
      </c>
      <c r="AO32" s="139">
        <f>VLOOKUP(AN32,Баллы!$A$2:$B$101,2)+AP32/2</f>
        <v>81.5</v>
      </c>
      <c r="AP32" s="124">
        <f>VLOOKUP(C32,'9'!$B$2:$H$1187,6,FALSE)</f>
        <v>25</v>
      </c>
      <c r="AQ32" s="122"/>
      <c r="AR32" s="123"/>
      <c r="AS32" s="139"/>
      <c r="AT32" s="124"/>
      <c r="AU32" s="122"/>
      <c r="AV32" s="123"/>
      <c r="AW32" s="139"/>
      <c r="AX32" s="124"/>
    </row>
    <row r="33" spans="1:50" ht="14.4" customHeight="1">
      <c r="A33" s="73">
        <f t="shared" si="0"/>
        <v>31</v>
      </c>
      <c r="B33" s="246">
        <v>31</v>
      </c>
      <c r="C33" s="183" t="s">
        <v>286</v>
      </c>
      <c r="D33" s="115">
        <f t="shared" si="1"/>
        <v>80</v>
      </c>
      <c r="E33" s="115">
        <f t="shared" si="2"/>
        <v>46</v>
      </c>
      <c r="F33" s="119">
        <f t="shared" si="3"/>
        <v>2</v>
      </c>
      <c r="G33" s="125"/>
      <c r="H33" s="5"/>
      <c r="I33" s="140"/>
      <c r="J33" s="126"/>
      <c r="K33" s="146">
        <f>VLOOKUP(C33,'2'!$B$101:$H$575,3,FALSE)</f>
        <v>5.8773148148148151E-2</v>
      </c>
      <c r="L33" s="98">
        <f>VLOOKUP(C33,'2'!$B$101:$H$575,4,FALSE)</f>
        <v>69</v>
      </c>
      <c r="M33" s="144">
        <f>VLOOKUP(L33,Баллы!$A$2:$B$101,2)+N33/2</f>
        <v>29.5</v>
      </c>
      <c r="N33" s="147">
        <f>VLOOKUP(C33,'2'!$B$101:$H$575,6,FALSE)</f>
        <v>15</v>
      </c>
      <c r="O33" s="146"/>
      <c r="P33" s="98"/>
      <c r="Q33" s="144"/>
      <c r="R33" s="147"/>
      <c r="S33" s="187"/>
      <c r="T33" s="188"/>
      <c r="U33" s="189"/>
      <c r="V33" s="190"/>
      <c r="W33" s="202"/>
      <c r="X33" s="188"/>
      <c r="Y33" s="189"/>
      <c r="Z33" s="190"/>
      <c r="AA33" s="202"/>
      <c r="AB33" s="188"/>
      <c r="AC33" s="189"/>
      <c r="AD33" s="190"/>
      <c r="AE33" s="202"/>
      <c r="AF33" s="188"/>
      <c r="AG33" s="189"/>
      <c r="AH33" s="190"/>
      <c r="AI33" s="155"/>
      <c r="AJ33" s="123"/>
      <c r="AK33" s="139"/>
      <c r="AL33" s="124"/>
      <c r="AM33" s="155"/>
      <c r="AN33" s="123"/>
      <c r="AO33" s="139"/>
      <c r="AP33" s="124"/>
      <c r="AQ33" s="122"/>
      <c r="AR33" s="123"/>
      <c r="AS33" s="139"/>
      <c r="AT33" s="124"/>
      <c r="AU33" s="122">
        <f>VLOOKUP(C33,'11'!$B$9:$H$521,3,FALSE)</f>
        <v>0.14467592592592593</v>
      </c>
      <c r="AV33" s="123">
        <f>VLOOKUP(C33,'11'!$B$9:$H$521,4,FALSE)</f>
        <v>56</v>
      </c>
      <c r="AW33" s="139">
        <f>VLOOKUP(AV33,Баллы!$A$2:$B$101,2)+AX33/2</f>
        <v>50.5</v>
      </c>
      <c r="AX33" s="124">
        <f>VLOOKUP(C33,'11'!$B$9:$H$521,6,FALSE)</f>
        <v>31</v>
      </c>
    </row>
    <row r="34" spans="1:50" ht="14.4" customHeight="1">
      <c r="A34" s="73">
        <f t="shared" si="0"/>
        <v>31</v>
      </c>
      <c r="B34" s="246">
        <v>32</v>
      </c>
      <c r="C34" s="107" t="s">
        <v>2489</v>
      </c>
      <c r="D34" s="115">
        <f t="shared" si="1"/>
        <v>80</v>
      </c>
      <c r="E34" s="115">
        <f t="shared" si="2"/>
        <v>10</v>
      </c>
      <c r="F34" s="119">
        <f t="shared" si="3"/>
        <v>1</v>
      </c>
      <c r="G34" s="125"/>
      <c r="H34" s="5"/>
      <c r="I34" s="140"/>
      <c r="J34" s="126"/>
      <c r="K34" s="146"/>
      <c r="L34" s="98"/>
      <c r="M34" s="144"/>
      <c r="N34" s="147"/>
      <c r="O34" s="146"/>
      <c r="P34" s="98"/>
      <c r="Q34" s="144"/>
      <c r="R34" s="147"/>
      <c r="S34" s="187">
        <f>VLOOKUP(C34,'4'!$B$2:$I$1053,3,FALSE)</f>
        <v>3.170138888888889E-2</v>
      </c>
      <c r="T34" s="188">
        <f>VLOOKUP(C34,'4'!$B$2:$I$1053,4,FALSE)</f>
        <v>16</v>
      </c>
      <c r="U34" s="189">
        <f>VLOOKUP(T34,Баллы!$A$2:$B$101,2)+V34/2</f>
        <v>80</v>
      </c>
      <c r="V34" s="190">
        <f>VLOOKUP(C34,'4'!$B$2:$I$1053,6,FALSE)</f>
        <v>10</v>
      </c>
      <c r="W34" s="202"/>
      <c r="X34" s="188"/>
      <c r="Y34" s="189"/>
      <c r="Z34" s="190"/>
      <c r="AA34" s="202"/>
      <c r="AB34" s="188"/>
      <c r="AC34" s="189"/>
      <c r="AD34" s="190"/>
      <c r="AE34" s="202"/>
      <c r="AF34" s="188"/>
      <c r="AG34" s="189"/>
      <c r="AH34" s="190"/>
      <c r="AI34" s="155"/>
      <c r="AJ34" s="123"/>
      <c r="AK34" s="139"/>
      <c r="AL34" s="124"/>
      <c r="AM34" s="155"/>
      <c r="AN34" s="123"/>
      <c r="AO34" s="139"/>
      <c r="AP34" s="124"/>
      <c r="AQ34" s="122"/>
      <c r="AR34" s="123"/>
      <c r="AS34" s="139"/>
      <c r="AT34" s="124"/>
      <c r="AU34" s="122"/>
      <c r="AV34" s="123"/>
      <c r="AW34" s="139"/>
      <c r="AX34" s="124"/>
    </row>
    <row r="35" spans="1:50" ht="14.4" customHeight="1">
      <c r="A35" s="73">
        <f t="shared" ref="A35:A66" si="4">IF(D35=0," ",RANK(D35,$D$3:$D$122,0))</f>
        <v>33</v>
      </c>
      <c r="B35" s="246">
        <v>33</v>
      </c>
      <c r="C35" s="106" t="s">
        <v>2365</v>
      </c>
      <c r="D35" s="115">
        <f t="shared" ref="D35:D66" si="5">I35+M35+Q35+U35+Y35+AC35+AG35+AK35+AO35+AW35+AS35</f>
        <v>77.5</v>
      </c>
      <c r="E35" s="115">
        <f t="shared" ref="E35:E66" si="6">J35+N35+R35+V35+Z35+AD35+AH35+AL35+AP35+AX35+AT35</f>
        <v>5</v>
      </c>
      <c r="F35" s="119">
        <f t="shared" ref="F35:F66" si="7">COUNTA(H35,L35,P35,T35,X35,AB35,AF35,AJ35,AN35,AV35,AR35)</f>
        <v>1</v>
      </c>
      <c r="G35" s="127"/>
      <c r="H35" s="4"/>
      <c r="I35" s="145"/>
      <c r="J35" s="128"/>
      <c r="K35" s="204"/>
      <c r="L35" s="116"/>
      <c r="M35" s="205"/>
      <c r="N35" s="206"/>
      <c r="O35" s="204"/>
      <c r="P35" s="116"/>
      <c r="Q35" s="205"/>
      <c r="R35" s="206"/>
      <c r="S35" s="187">
        <f>VLOOKUP(C35,'4'!$B$2:$I$1053,3,FALSE)</f>
        <v>1.3449074074074073E-2</v>
      </c>
      <c r="T35" s="188">
        <f>VLOOKUP(C35,'4'!$B$2:$I$1053,4,FALSE)</f>
        <v>16</v>
      </c>
      <c r="U35" s="189">
        <f>VLOOKUP(T35,Баллы!$A$2:$B$101,2)+V35/2</f>
        <v>77.5</v>
      </c>
      <c r="V35" s="190">
        <f>VLOOKUP(C35,'4'!$B$2:$I$1053,6,FALSE)</f>
        <v>5</v>
      </c>
      <c r="W35" s="207"/>
      <c r="X35" s="208"/>
      <c r="Y35" s="209"/>
      <c r="Z35" s="210"/>
      <c r="AA35" s="207"/>
      <c r="AB35" s="208"/>
      <c r="AC35" s="209"/>
      <c r="AD35" s="210"/>
      <c r="AE35" s="207"/>
      <c r="AF35" s="208"/>
      <c r="AG35" s="209"/>
      <c r="AH35" s="210"/>
      <c r="AI35" s="155"/>
      <c r="AJ35" s="123"/>
      <c r="AK35" s="139"/>
      <c r="AL35" s="124"/>
      <c r="AM35" s="155"/>
      <c r="AN35" s="123"/>
      <c r="AO35" s="139"/>
      <c r="AP35" s="124"/>
      <c r="AQ35" s="122"/>
      <c r="AR35" s="123"/>
      <c r="AS35" s="139"/>
      <c r="AT35" s="124"/>
      <c r="AU35" s="122"/>
      <c r="AV35" s="123"/>
      <c r="AW35" s="139"/>
      <c r="AX35" s="124"/>
    </row>
    <row r="36" spans="1:50" ht="14.4" customHeight="1">
      <c r="A36" s="73">
        <f t="shared" si="4"/>
        <v>34</v>
      </c>
      <c r="B36" s="246">
        <v>34</v>
      </c>
      <c r="C36" s="184" t="s">
        <v>2589</v>
      </c>
      <c r="D36" s="115">
        <f t="shared" si="5"/>
        <v>77</v>
      </c>
      <c r="E36" s="115">
        <f t="shared" si="6"/>
        <v>20</v>
      </c>
      <c r="F36" s="119">
        <f t="shared" si="7"/>
        <v>1</v>
      </c>
      <c r="G36" s="125"/>
      <c r="H36" s="5"/>
      <c r="I36" s="140"/>
      <c r="J36" s="126"/>
      <c r="K36" s="146"/>
      <c r="L36" s="98"/>
      <c r="M36" s="144"/>
      <c r="N36" s="147"/>
      <c r="O36" s="146"/>
      <c r="P36" s="98"/>
      <c r="Q36" s="144"/>
      <c r="R36" s="147"/>
      <c r="S36" s="187"/>
      <c r="T36" s="188"/>
      <c r="U36" s="189"/>
      <c r="V36" s="190"/>
      <c r="W36" s="202"/>
      <c r="X36" s="188"/>
      <c r="Y36" s="189"/>
      <c r="Z36" s="190"/>
      <c r="AA36" s="202">
        <f>VLOOKUP(C36,'6'!$B$8:$H$202,3,FALSE)</f>
        <v>8.1805555555555562E-2</v>
      </c>
      <c r="AB36" s="188">
        <f>VLOOKUP(C36,'6'!$B$8:$H$202,4,FALSE)</f>
        <v>24</v>
      </c>
      <c r="AC36" s="189">
        <f>VLOOKUP(AB36,Баллы!$A$2:$B$101,2)+AD36/2</f>
        <v>77</v>
      </c>
      <c r="AD36" s="190">
        <f>VLOOKUP(C36,'6'!$B$8:$H$202,6,FALSE)</f>
        <v>20</v>
      </c>
      <c r="AE36" s="202"/>
      <c r="AF36" s="188"/>
      <c r="AG36" s="189"/>
      <c r="AH36" s="190"/>
      <c r="AI36" s="155"/>
      <c r="AJ36" s="123"/>
      <c r="AK36" s="139"/>
      <c r="AL36" s="124"/>
      <c r="AM36" s="155"/>
      <c r="AN36" s="123"/>
      <c r="AO36" s="139"/>
      <c r="AP36" s="124"/>
      <c r="AQ36" s="122"/>
      <c r="AR36" s="123"/>
      <c r="AS36" s="139"/>
      <c r="AT36" s="124"/>
      <c r="AU36" s="122"/>
      <c r="AV36" s="123"/>
      <c r="AW36" s="139"/>
      <c r="AX36" s="124"/>
    </row>
    <row r="37" spans="1:50" ht="14.4" customHeight="1">
      <c r="A37" s="73">
        <f t="shared" si="4"/>
        <v>34</v>
      </c>
      <c r="B37" s="246">
        <v>35</v>
      </c>
      <c r="C37" s="184" t="s">
        <v>83</v>
      </c>
      <c r="D37" s="115">
        <f t="shared" si="5"/>
        <v>77</v>
      </c>
      <c r="E37" s="115">
        <f t="shared" si="6"/>
        <v>10</v>
      </c>
      <c r="F37" s="119">
        <f t="shared" si="7"/>
        <v>1</v>
      </c>
      <c r="G37" s="125"/>
      <c r="H37" s="5"/>
      <c r="I37" s="140"/>
      <c r="J37" s="126"/>
      <c r="K37" s="146"/>
      <c r="L37" s="98"/>
      <c r="M37" s="144"/>
      <c r="N37" s="147"/>
      <c r="O37" s="146"/>
      <c r="P37" s="98"/>
      <c r="Q37" s="144"/>
      <c r="R37" s="147"/>
      <c r="S37" s="187"/>
      <c r="T37" s="188"/>
      <c r="U37" s="189"/>
      <c r="V37" s="190"/>
      <c r="W37" s="202"/>
      <c r="X37" s="188"/>
      <c r="Y37" s="189"/>
      <c r="Z37" s="190"/>
      <c r="AA37" s="202">
        <f>VLOOKUP(C37,'6'!$B$8:$H$202,3,FALSE)</f>
        <v>3.7430555555555557E-2</v>
      </c>
      <c r="AB37" s="188">
        <f>VLOOKUP(C37,'6'!$B$8:$H$202,4,FALSE)</f>
        <v>19</v>
      </c>
      <c r="AC37" s="189">
        <f>VLOOKUP(AB37,Баллы!$A$2:$B$101,2)+AD37/2</f>
        <v>77</v>
      </c>
      <c r="AD37" s="190">
        <f>VLOOKUP(C37,'6'!$B$8:$H$202,6,FALSE)</f>
        <v>10</v>
      </c>
      <c r="AE37" s="202"/>
      <c r="AF37" s="188"/>
      <c r="AG37" s="189"/>
      <c r="AH37" s="190"/>
      <c r="AI37" s="155"/>
      <c r="AJ37" s="123"/>
      <c r="AK37" s="139"/>
      <c r="AL37" s="124"/>
      <c r="AM37" s="155"/>
      <c r="AN37" s="123"/>
      <c r="AO37" s="139"/>
      <c r="AP37" s="124"/>
      <c r="AQ37" s="122"/>
      <c r="AR37" s="123"/>
      <c r="AS37" s="139"/>
      <c r="AT37" s="124"/>
      <c r="AU37" s="122"/>
      <c r="AV37" s="123"/>
      <c r="AW37" s="139"/>
      <c r="AX37" s="124"/>
    </row>
    <row r="38" spans="1:50" ht="14.4" customHeight="1">
      <c r="A38" s="73">
        <f t="shared" si="4"/>
        <v>36</v>
      </c>
      <c r="B38" s="246">
        <v>36</v>
      </c>
      <c r="C38" s="106" t="s">
        <v>1454</v>
      </c>
      <c r="D38" s="115">
        <f t="shared" si="5"/>
        <v>76.5</v>
      </c>
      <c r="E38" s="115">
        <f t="shared" si="6"/>
        <v>45</v>
      </c>
      <c r="F38" s="119">
        <f t="shared" si="7"/>
        <v>2</v>
      </c>
      <c r="G38" s="127"/>
      <c r="H38" s="4"/>
      <c r="I38" s="145"/>
      <c r="J38" s="128"/>
      <c r="K38" s="204"/>
      <c r="L38" s="116"/>
      <c r="M38" s="205"/>
      <c r="N38" s="206"/>
      <c r="O38" s="204"/>
      <c r="P38" s="116"/>
      <c r="Q38" s="205"/>
      <c r="R38" s="206"/>
      <c r="S38" s="187">
        <f>VLOOKUP(C38,'4'!$B$2:$I$1053,3,FALSE)</f>
        <v>8.2048611111111114E-2</v>
      </c>
      <c r="T38" s="188">
        <f>VLOOKUP(C38,'4'!$B$2:$I$1053,4,FALSE)</f>
        <v>69</v>
      </c>
      <c r="U38" s="189">
        <f>VLOOKUP(T38,Баллы!$A$2:$B$101,2)+V38/2</f>
        <v>32</v>
      </c>
      <c r="V38" s="190">
        <f>VLOOKUP(C38,'4'!$B$2:$I$1053,6,FALSE)</f>
        <v>20</v>
      </c>
      <c r="W38" s="207"/>
      <c r="X38" s="208"/>
      <c r="Y38" s="209"/>
      <c r="Z38" s="210"/>
      <c r="AA38" s="207"/>
      <c r="AB38" s="208"/>
      <c r="AC38" s="209"/>
      <c r="AD38" s="210"/>
      <c r="AE38" s="207"/>
      <c r="AF38" s="208"/>
      <c r="AG38" s="209"/>
      <c r="AH38" s="210"/>
      <c r="AI38" s="155"/>
      <c r="AJ38" s="123"/>
      <c r="AK38" s="139"/>
      <c r="AL38" s="124"/>
      <c r="AM38" s="155">
        <f>VLOOKUP(C38,'9'!$B$2:$H$1187,3,FALSE)</f>
        <v>0.1034375</v>
      </c>
      <c r="AN38" s="123">
        <f>VLOOKUP(C38,'9'!$B$2:$H$1187,4,FALSE)</f>
        <v>59</v>
      </c>
      <c r="AO38" s="139">
        <f>VLOOKUP(AN38,Баллы!$A$2:$B$101,2)+AP38/2</f>
        <v>44.5</v>
      </c>
      <c r="AP38" s="124">
        <f>VLOOKUP(C38,'9'!$B$2:$H$1187,6,FALSE)</f>
        <v>25</v>
      </c>
      <c r="AQ38" s="122"/>
      <c r="AR38" s="123"/>
      <c r="AS38" s="139"/>
      <c r="AT38" s="124"/>
      <c r="AU38" s="122"/>
      <c r="AV38" s="123"/>
      <c r="AW38" s="139"/>
      <c r="AX38" s="124"/>
    </row>
    <row r="39" spans="1:50" ht="14.4" customHeight="1">
      <c r="A39" s="73">
        <f t="shared" si="4"/>
        <v>36</v>
      </c>
      <c r="B39" s="246">
        <v>37</v>
      </c>
      <c r="C39" s="183" t="s">
        <v>287</v>
      </c>
      <c r="D39" s="115">
        <f t="shared" si="5"/>
        <v>76.5</v>
      </c>
      <c r="E39" s="115">
        <f t="shared" si="6"/>
        <v>41</v>
      </c>
      <c r="F39" s="119">
        <f t="shared" si="7"/>
        <v>2</v>
      </c>
      <c r="G39" s="125">
        <f>VLOOKUP(C39,'1'!$B$46:$H$384,3,FALSE)</f>
        <v>3.8321759259259257E-2</v>
      </c>
      <c r="H39" s="5">
        <f>VLOOKUP(C39,'1'!$B$46:$H$384,4,FALSE)</f>
        <v>60</v>
      </c>
      <c r="I39" s="140">
        <f>VLOOKUP(H39,Баллы!$A$2:$B$101,2)+J39/2</f>
        <v>36</v>
      </c>
      <c r="J39" s="126">
        <f>VLOOKUP(C39,'1'!$B$46:$H$384,6,FALSE)</f>
        <v>10</v>
      </c>
      <c r="K39" s="146"/>
      <c r="L39" s="98"/>
      <c r="M39" s="144"/>
      <c r="N39" s="147"/>
      <c r="O39" s="146"/>
      <c r="P39" s="98"/>
      <c r="Q39" s="144"/>
      <c r="R39" s="147"/>
      <c r="S39" s="187"/>
      <c r="T39" s="188"/>
      <c r="U39" s="189"/>
      <c r="V39" s="190"/>
      <c r="W39" s="202"/>
      <c r="X39" s="188"/>
      <c r="Y39" s="189"/>
      <c r="Z39" s="190"/>
      <c r="AA39" s="202"/>
      <c r="AB39" s="188"/>
      <c r="AC39" s="189"/>
      <c r="AD39" s="190"/>
      <c r="AE39" s="202"/>
      <c r="AF39" s="188"/>
      <c r="AG39" s="189"/>
      <c r="AH39" s="190"/>
      <c r="AI39" s="155"/>
      <c r="AJ39" s="123"/>
      <c r="AK39" s="139"/>
      <c r="AL39" s="124"/>
      <c r="AM39" s="155"/>
      <c r="AN39" s="123"/>
      <c r="AO39" s="139"/>
      <c r="AP39" s="124"/>
      <c r="AQ39" s="122"/>
      <c r="AR39" s="123"/>
      <c r="AS39" s="139"/>
      <c r="AT39" s="124"/>
      <c r="AU39" s="122">
        <f>VLOOKUP(C39,'11'!$B$9:$H$521,3,FALSE)</f>
        <v>0.17168981481481482</v>
      </c>
      <c r="AV39" s="123">
        <f>VLOOKUP(C39,'11'!$B$9:$H$521,4,FALSE)</f>
        <v>66</v>
      </c>
      <c r="AW39" s="139">
        <f>VLOOKUP(AV39,Баллы!$A$2:$B$101,2)+AX39/2</f>
        <v>40.5</v>
      </c>
      <c r="AX39" s="124">
        <f>VLOOKUP(C39,'11'!$B$9:$H$521,6,FALSE)</f>
        <v>31</v>
      </c>
    </row>
    <row r="40" spans="1:50" ht="14.4" customHeight="1">
      <c r="A40" s="73">
        <f t="shared" si="4"/>
        <v>36</v>
      </c>
      <c r="B40" s="246">
        <v>38</v>
      </c>
      <c r="C40" s="283" t="s">
        <v>5037</v>
      </c>
      <c r="D40" s="115">
        <f t="shared" si="5"/>
        <v>76.5</v>
      </c>
      <c r="E40" s="115">
        <f t="shared" si="6"/>
        <v>5</v>
      </c>
      <c r="F40" s="119">
        <f t="shared" si="7"/>
        <v>1</v>
      </c>
      <c r="G40" s="127"/>
      <c r="H40" s="4"/>
      <c r="I40" s="145"/>
      <c r="J40" s="128"/>
      <c r="K40" s="204"/>
      <c r="L40" s="116"/>
      <c r="M40" s="205"/>
      <c r="N40" s="206"/>
      <c r="O40" s="204"/>
      <c r="P40" s="116"/>
      <c r="Q40" s="205"/>
      <c r="R40" s="206"/>
      <c r="S40" s="187"/>
      <c r="T40" s="188"/>
      <c r="U40" s="189"/>
      <c r="V40" s="190"/>
      <c r="W40" s="207"/>
      <c r="X40" s="208"/>
      <c r="Y40" s="209"/>
      <c r="Z40" s="210"/>
      <c r="AA40" s="207"/>
      <c r="AB40" s="208"/>
      <c r="AC40" s="209"/>
      <c r="AD40" s="210"/>
      <c r="AE40" s="207"/>
      <c r="AF40" s="208"/>
      <c r="AG40" s="209"/>
      <c r="AH40" s="210"/>
      <c r="AI40" s="155"/>
      <c r="AJ40" s="123"/>
      <c r="AK40" s="139"/>
      <c r="AL40" s="124"/>
      <c r="AM40" s="155">
        <f>VLOOKUP(C40,'9'!$B$2:$H$1187,3,FALSE)</f>
        <v>1.6574074074074074E-2</v>
      </c>
      <c r="AN40" s="123">
        <f>VLOOKUP(C40,'9'!$B$2:$H$1187,4,FALSE)</f>
        <v>17</v>
      </c>
      <c r="AO40" s="139">
        <f>VLOOKUP(AN40,Баллы!$A$2:$B$101,2)+AP40/2</f>
        <v>76.5</v>
      </c>
      <c r="AP40" s="124">
        <f>VLOOKUP(C40,'9'!$B$2:$H$1187,6,FALSE)</f>
        <v>5</v>
      </c>
      <c r="AQ40" s="122"/>
      <c r="AR40" s="123"/>
      <c r="AS40" s="139"/>
      <c r="AT40" s="124"/>
      <c r="AU40" s="122"/>
      <c r="AV40" s="123"/>
      <c r="AW40" s="139"/>
      <c r="AX40" s="124"/>
    </row>
    <row r="41" spans="1:50" ht="14.4" customHeight="1">
      <c r="A41" s="73">
        <f t="shared" si="4"/>
        <v>39</v>
      </c>
      <c r="B41" s="246">
        <v>39</v>
      </c>
      <c r="C41" s="106" t="s">
        <v>2367</v>
      </c>
      <c r="D41" s="115">
        <f t="shared" si="5"/>
        <v>74</v>
      </c>
      <c r="E41" s="115">
        <f t="shared" si="6"/>
        <v>20</v>
      </c>
      <c r="F41" s="119">
        <f t="shared" si="7"/>
        <v>1</v>
      </c>
      <c r="G41" s="127"/>
      <c r="H41" s="4"/>
      <c r="I41" s="145"/>
      <c r="J41" s="128"/>
      <c r="K41" s="204"/>
      <c r="L41" s="116"/>
      <c r="M41" s="205"/>
      <c r="N41" s="206"/>
      <c r="O41" s="204"/>
      <c r="P41" s="116"/>
      <c r="Q41" s="205"/>
      <c r="R41" s="206"/>
      <c r="S41" s="187">
        <f>VLOOKUP(C41,'4'!$B$2:$I$1053,3,FALSE)</f>
        <v>7.0694444444444449E-2</v>
      </c>
      <c r="T41" s="188">
        <f>VLOOKUP(C41,'4'!$B$2:$I$1053,4,FALSE)</f>
        <v>27</v>
      </c>
      <c r="U41" s="189">
        <f>VLOOKUP(T41,Баллы!$A$2:$B$101,2)+V41/2</f>
        <v>74</v>
      </c>
      <c r="V41" s="190">
        <f>VLOOKUP(C41,'4'!$B$2:$I$1053,6,FALSE)</f>
        <v>20</v>
      </c>
      <c r="W41" s="207"/>
      <c r="X41" s="208"/>
      <c r="Y41" s="209"/>
      <c r="Z41" s="210"/>
      <c r="AA41" s="207"/>
      <c r="AB41" s="208"/>
      <c r="AC41" s="209"/>
      <c r="AD41" s="210"/>
      <c r="AE41" s="207"/>
      <c r="AF41" s="208"/>
      <c r="AG41" s="209"/>
      <c r="AH41" s="210"/>
      <c r="AI41" s="155"/>
      <c r="AJ41" s="123"/>
      <c r="AK41" s="139"/>
      <c r="AL41" s="124"/>
      <c r="AM41" s="155"/>
      <c r="AN41" s="123"/>
      <c r="AO41" s="139"/>
      <c r="AP41" s="124"/>
      <c r="AQ41" s="122"/>
      <c r="AR41" s="123"/>
      <c r="AS41" s="139"/>
      <c r="AT41" s="124"/>
      <c r="AU41" s="122"/>
      <c r="AV41" s="123"/>
      <c r="AW41" s="139"/>
      <c r="AX41" s="124"/>
    </row>
    <row r="42" spans="1:50" ht="14.4" customHeight="1">
      <c r="A42" s="73">
        <f t="shared" si="4"/>
        <v>40</v>
      </c>
      <c r="B42" s="246">
        <v>40</v>
      </c>
      <c r="C42" s="107" t="s">
        <v>1506</v>
      </c>
      <c r="D42" s="115">
        <f t="shared" si="5"/>
        <v>73</v>
      </c>
      <c r="E42" s="115">
        <f t="shared" si="6"/>
        <v>10</v>
      </c>
      <c r="F42" s="119">
        <f t="shared" si="7"/>
        <v>2</v>
      </c>
      <c r="G42" s="125"/>
      <c r="H42" s="5"/>
      <c r="I42" s="140"/>
      <c r="J42" s="126"/>
      <c r="K42" s="146"/>
      <c r="L42" s="98"/>
      <c r="M42" s="144"/>
      <c r="N42" s="147"/>
      <c r="O42" s="146"/>
      <c r="P42" s="98"/>
      <c r="Q42" s="144"/>
      <c r="R42" s="147"/>
      <c r="S42" s="187">
        <f>VLOOKUP(C42,'4'!$B$2:$I$1053,3,FALSE)</f>
        <v>1.6666666666666666E-2</v>
      </c>
      <c r="T42" s="188">
        <f>VLOOKUP(C42,'4'!$B$2:$I$1053,4,FALSE)</f>
        <v>60</v>
      </c>
      <c r="U42" s="189">
        <f>VLOOKUP(T42,Баллы!$A$2:$B$101,2)+V42/2</f>
        <v>33.5</v>
      </c>
      <c r="V42" s="190">
        <f>VLOOKUP(C42,'4'!$B$2:$I$1053,6,FALSE)</f>
        <v>5</v>
      </c>
      <c r="W42" s="202"/>
      <c r="X42" s="188"/>
      <c r="Y42" s="189"/>
      <c r="Z42" s="190"/>
      <c r="AA42" s="202"/>
      <c r="AB42" s="188"/>
      <c r="AC42" s="189"/>
      <c r="AD42" s="190"/>
      <c r="AE42" s="202"/>
      <c r="AF42" s="188"/>
      <c r="AG42" s="189"/>
      <c r="AH42" s="190"/>
      <c r="AI42" s="155"/>
      <c r="AJ42" s="123"/>
      <c r="AK42" s="139"/>
      <c r="AL42" s="124"/>
      <c r="AM42" s="155">
        <f>VLOOKUP(C42,'9'!$B$2:$H$1187,3,FALSE)</f>
        <v>1.9259259259259261E-2</v>
      </c>
      <c r="AN42" s="123">
        <f>VLOOKUP(C42,'9'!$B$2:$H$1187,4,FALSE)</f>
        <v>54</v>
      </c>
      <c r="AO42" s="139">
        <f>VLOOKUP(AN42,Баллы!$A$2:$B$101,2)+AP42/2</f>
        <v>39.5</v>
      </c>
      <c r="AP42" s="124">
        <f>VLOOKUP(C42,'9'!$B$2:$H$1187,6,FALSE)</f>
        <v>5</v>
      </c>
      <c r="AQ42" s="122"/>
      <c r="AR42" s="123"/>
      <c r="AS42" s="139"/>
      <c r="AT42" s="124"/>
      <c r="AU42" s="122"/>
      <c r="AV42" s="123"/>
      <c r="AW42" s="139"/>
      <c r="AX42" s="124"/>
    </row>
    <row r="43" spans="1:50" ht="14.4" customHeight="1">
      <c r="A43" s="73">
        <f t="shared" si="4"/>
        <v>41</v>
      </c>
      <c r="B43" s="246">
        <v>41</v>
      </c>
      <c r="C43" s="184" t="s">
        <v>86</v>
      </c>
      <c r="D43" s="115">
        <f t="shared" si="5"/>
        <v>72</v>
      </c>
      <c r="E43" s="115">
        <f t="shared" si="6"/>
        <v>10</v>
      </c>
      <c r="F43" s="119">
        <f t="shared" si="7"/>
        <v>1</v>
      </c>
      <c r="G43" s="125"/>
      <c r="H43" s="5"/>
      <c r="I43" s="140"/>
      <c r="J43" s="126"/>
      <c r="K43" s="146"/>
      <c r="L43" s="98"/>
      <c r="M43" s="144"/>
      <c r="N43" s="147"/>
      <c r="O43" s="146"/>
      <c r="P43" s="98"/>
      <c r="Q43" s="144"/>
      <c r="R43" s="147"/>
      <c r="S43" s="187"/>
      <c r="T43" s="188"/>
      <c r="U43" s="189"/>
      <c r="V43" s="190"/>
      <c r="W43" s="202"/>
      <c r="X43" s="188"/>
      <c r="Y43" s="189"/>
      <c r="Z43" s="190"/>
      <c r="AA43" s="202">
        <f>VLOOKUP(C43,'6'!$B$8:$H$202,3,FALSE)</f>
        <v>3.9583333333333331E-2</v>
      </c>
      <c r="AB43" s="188">
        <f>VLOOKUP(C43,'6'!$B$8:$H$202,4,FALSE)</f>
        <v>24</v>
      </c>
      <c r="AC43" s="189">
        <f>VLOOKUP(AB43,Баллы!$A$2:$B$101,2)+AD43/2</f>
        <v>72</v>
      </c>
      <c r="AD43" s="190">
        <f>VLOOKUP(C43,'6'!$B$8:$H$202,6,FALSE)</f>
        <v>10</v>
      </c>
      <c r="AE43" s="202"/>
      <c r="AF43" s="188"/>
      <c r="AG43" s="189"/>
      <c r="AH43" s="190"/>
      <c r="AI43" s="155"/>
      <c r="AJ43" s="123"/>
      <c r="AK43" s="139"/>
      <c r="AL43" s="124"/>
      <c r="AM43" s="155"/>
      <c r="AN43" s="123"/>
      <c r="AO43" s="139"/>
      <c r="AP43" s="124"/>
      <c r="AQ43" s="122"/>
      <c r="AR43" s="123"/>
      <c r="AS43" s="139"/>
      <c r="AT43" s="124"/>
      <c r="AU43" s="122"/>
      <c r="AV43" s="123"/>
      <c r="AW43" s="139"/>
      <c r="AX43" s="124"/>
    </row>
    <row r="44" spans="1:50" ht="14.4" customHeight="1">
      <c r="A44" s="73">
        <f t="shared" si="4"/>
        <v>42</v>
      </c>
      <c r="B44" s="246">
        <v>42</v>
      </c>
      <c r="C44" s="183" t="s">
        <v>399</v>
      </c>
      <c r="D44" s="115">
        <f t="shared" si="5"/>
        <v>70.5</v>
      </c>
      <c r="E44" s="115">
        <f t="shared" si="6"/>
        <v>25</v>
      </c>
      <c r="F44" s="119">
        <f t="shared" si="7"/>
        <v>2</v>
      </c>
      <c r="G44" s="125">
        <f>VLOOKUP(C44,'1'!$B$46:$H$384,3,FALSE)</f>
        <v>4.1608796296296297E-2</v>
      </c>
      <c r="H44" s="5">
        <f>VLOOKUP(C44,'1'!$B$46:$H$384,4,FALSE)</f>
        <v>91</v>
      </c>
      <c r="I44" s="140">
        <f>VLOOKUP(H44,Баллы!$A$2:$B$101,2)+J44/2</f>
        <v>6</v>
      </c>
      <c r="J44" s="126">
        <f>VLOOKUP(C44,'1'!$B$46:$H$384,6,FALSE)</f>
        <v>10</v>
      </c>
      <c r="K44" s="146"/>
      <c r="L44" s="98"/>
      <c r="M44" s="144"/>
      <c r="N44" s="147"/>
      <c r="O44" s="146"/>
      <c r="P44" s="98"/>
      <c r="Q44" s="144"/>
      <c r="R44" s="147"/>
      <c r="S44" s="187"/>
      <c r="T44" s="188"/>
      <c r="U44" s="189"/>
      <c r="V44" s="190"/>
      <c r="W44" s="202"/>
      <c r="X44" s="188"/>
      <c r="Y44" s="189"/>
      <c r="Z44" s="190"/>
      <c r="AA44" s="202"/>
      <c r="AB44" s="188"/>
      <c r="AC44" s="189"/>
      <c r="AD44" s="190"/>
      <c r="AE44" s="202"/>
      <c r="AF44" s="188"/>
      <c r="AG44" s="189"/>
      <c r="AH44" s="190"/>
      <c r="AI44" s="155">
        <f>VLOOKUP(C44,'8'!$B$6:$H$193,3,FALSE)</f>
        <v>7.4571759259259254E-2</v>
      </c>
      <c r="AJ44" s="123">
        <f>VLOOKUP(C44,'8'!$B$6:$H$193,4,FALSE)</f>
        <v>34</v>
      </c>
      <c r="AK44" s="139">
        <f>VLOOKUP(AJ44,Баллы!$A$2:$B$101,2)+AL44/2</f>
        <v>64.5</v>
      </c>
      <c r="AL44" s="124">
        <f>VLOOKUP(C44,'8'!$B$6:$H$193,6,FALSE)</f>
        <v>15</v>
      </c>
      <c r="AM44" s="155"/>
      <c r="AN44" s="123"/>
      <c r="AO44" s="139"/>
      <c r="AP44" s="124"/>
      <c r="AQ44" s="122"/>
      <c r="AR44" s="123"/>
      <c r="AS44" s="139"/>
      <c r="AT44" s="124"/>
      <c r="AU44" s="122"/>
      <c r="AV44" s="123"/>
      <c r="AW44" s="139"/>
      <c r="AX44" s="124"/>
    </row>
    <row r="45" spans="1:50" ht="14.4" customHeight="1">
      <c r="A45" s="73">
        <f t="shared" si="4"/>
        <v>43</v>
      </c>
      <c r="B45" s="246">
        <v>43</v>
      </c>
      <c r="C45" s="183" t="s">
        <v>183</v>
      </c>
      <c r="D45" s="115">
        <f t="shared" si="5"/>
        <v>69.5</v>
      </c>
      <c r="E45" s="115">
        <f t="shared" si="6"/>
        <v>35</v>
      </c>
      <c r="F45" s="119">
        <f t="shared" si="7"/>
        <v>2</v>
      </c>
      <c r="G45" s="125">
        <f>VLOOKUP(C45,'1'!$B$46:$H$384,3,FALSE)</f>
        <v>3.858796296296297E-2</v>
      </c>
      <c r="H45" s="5">
        <f>VLOOKUP(C45,'1'!$B$46:$H$384,4,FALSE)</f>
        <v>63</v>
      </c>
      <c r="I45" s="140">
        <f>VLOOKUP(H45,Баллы!$A$2:$B$101,2)+J45/2</f>
        <v>33</v>
      </c>
      <c r="J45" s="126">
        <f>VLOOKUP(C45,'1'!$B$46:$H$384,6,FALSE)</f>
        <v>10</v>
      </c>
      <c r="K45" s="146"/>
      <c r="L45" s="98"/>
      <c r="M45" s="144"/>
      <c r="N45" s="147"/>
      <c r="O45" s="146"/>
      <c r="P45" s="98"/>
      <c r="Q45" s="144"/>
      <c r="R45" s="147"/>
      <c r="S45" s="187"/>
      <c r="T45" s="188"/>
      <c r="U45" s="189"/>
      <c r="V45" s="190"/>
      <c r="W45" s="202">
        <f>VLOOKUP(C45,'5'!$B$50:$H$423,3,FALSE)</f>
        <v>0.1471412037037037</v>
      </c>
      <c r="X45" s="188">
        <f>VLOOKUP(C45,'5'!$B$50:$H$423,4,FALSE)</f>
        <v>67</v>
      </c>
      <c r="Y45" s="189">
        <f>VLOOKUP(X45,Баллы!$A$2:$B$101,2)+Z45/2</f>
        <v>36.5</v>
      </c>
      <c r="Z45" s="190">
        <f>VLOOKUP(C45,'5'!$B$50:$H$423,6,FALSE)</f>
        <v>25</v>
      </c>
      <c r="AA45" s="202"/>
      <c r="AB45" s="188"/>
      <c r="AC45" s="189"/>
      <c r="AD45" s="190"/>
      <c r="AE45" s="202"/>
      <c r="AF45" s="188"/>
      <c r="AG45" s="189"/>
      <c r="AH45" s="190"/>
      <c r="AI45" s="155"/>
      <c r="AJ45" s="123"/>
      <c r="AK45" s="139"/>
      <c r="AL45" s="124"/>
      <c r="AM45" s="155"/>
      <c r="AN45" s="123"/>
      <c r="AO45" s="139"/>
      <c r="AP45" s="124"/>
      <c r="AQ45" s="122"/>
      <c r="AR45" s="123"/>
      <c r="AS45" s="139"/>
      <c r="AT45" s="124"/>
      <c r="AU45" s="122"/>
      <c r="AV45" s="123"/>
      <c r="AW45" s="139"/>
      <c r="AX45" s="124"/>
    </row>
    <row r="46" spans="1:50" ht="14.4" customHeight="1">
      <c r="A46" s="73">
        <f t="shared" si="4"/>
        <v>44</v>
      </c>
      <c r="B46" s="246">
        <v>44</v>
      </c>
      <c r="C46" s="185" t="s">
        <v>288</v>
      </c>
      <c r="D46" s="115">
        <f t="shared" si="5"/>
        <v>68.5</v>
      </c>
      <c r="E46" s="115">
        <f t="shared" si="6"/>
        <v>25</v>
      </c>
      <c r="F46" s="119">
        <f t="shared" si="7"/>
        <v>1</v>
      </c>
      <c r="G46" s="125"/>
      <c r="H46" s="5"/>
      <c r="I46" s="140"/>
      <c r="J46" s="126"/>
      <c r="K46" s="146"/>
      <c r="L46" s="98"/>
      <c r="M46" s="144"/>
      <c r="N46" s="147"/>
      <c r="O46" s="146"/>
      <c r="P46" s="98"/>
      <c r="Q46" s="144"/>
      <c r="R46" s="147"/>
      <c r="S46" s="187"/>
      <c r="T46" s="188"/>
      <c r="U46" s="189"/>
      <c r="V46" s="190"/>
      <c r="W46" s="202">
        <f>VLOOKUP(C46,'5'!$B$50:$H$423,3,FALSE)</f>
        <v>0.1146875</v>
      </c>
      <c r="X46" s="188">
        <f>VLOOKUP(C46,'5'!$B$50:$H$423,4,FALSE)</f>
        <v>35</v>
      </c>
      <c r="Y46" s="189">
        <f>VLOOKUP(X46,Баллы!$A$2:$B$101,2)+Z46/2</f>
        <v>68.5</v>
      </c>
      <c r="Z46" s="190">
        <f>VLOOKUP(C46,'5'!$B$50:$H$423,6,FALSE)</f>
        <v>25</v>
      </c>
      <c r="AA46" s="202"/>
      <c r="AB46" s="188"/>
      <c r="AC46" s="189"/>
      <c r="AD46" s="190"/>
      <c r="AE46" s="202"/>
      <c r="AF46" s="188"/>
      <c r="AG46" s="189"/>
      <c r="AH46" s="190"/>
      <c r="AI46" s="155"/>
      <c r="AJ46" s="123"/>
      <c r="AK46" s="139"/>
      <c r="AL46" s="124"/>
      <c r="AM46" s="155"/>
      <c r="AN46" s="123"/>
      <c r="AO46" s="139"/>
      <c r="AP46" s="124"/>
      <c r="AQ46" s="122"/>
      <c r="AR46" s="123"/>
      <c r="AS46" s="139"/>
      <c r="AT46" s="124"/>
      <c r="AU46" s="122"/>
      <c r="AV46" s="123"/>
      <c r="AW46" s="139"/>
      <c r="AX46" s="124"/>
    </row>
    <row r="47" spans="1:50" ht="14.4" customHeight="1">
      <c r="A47" s="73">
        <f t="shared" si="4"/>
        <v>44</v>
      </c>
      <c r="B47" s="246">
        <v>45</v>
      </c>
      <c r="C47" s="106" t="s">
        <v>2390</v>
      </c>
      <c r="D47" s="115">
        <f t="shared" si="5"/>
        <v>68.5</v>
      </c>
      <c r="E47" s="115">
        <f t="shared" si="6"/>
        <v>5</v>
      </c>
      <c r="F47" s="119">
        <f t="shared" si="7"/>
        <v>1</v>
      </c>
      <c r="G47" s="127"/>
      <c r="H47" s="4"/>
      <c r="I47" s="145"/>
      <c r="J47" s="128"/>
      <c r="K47" s="204"/>
      <c r="L47" s="116"/>
      <c r="M47" s="205"/>
      <c r="N47" s="206"/>
      <c r="O47" s="204"/>
      <c r="P47" s="116"/>
      <c r="Q47" s="205"/>
      <c r="R47" s="206"/>
      <c r="S47" s="187">
        <f>VLOOKUP(C47,'4'!$B$2:$I$1053,3,FALSE)</f>
        <v>1.4710648148148148E-2</v>
      </c>
      <c r="T47" s="188">
        <f>VLOOKUP(C47,'4'!$B$2:$I$1053,4,FALSE)</f>
        <v>25</v>
      </c>
      <c r="U47" s="189">
        <f>VLOOKUP(T47,Баллы!$A$2:$B$101,2)+V47/2</f>
        <v>68.5</v>
      </c>
      <c r="V47" s="190">
        <f>VLOOKUP(C47,'4'!$B$2:$I$1053,6,FALSE)</f>
        <v>5</v>
      </c>
      <c r="W47" s="207"/>
      <c r="X47" s="208"/>
      <c r="Y47" s="209"/>
      <c r="Z47" s="210"/>
      <c r="AA47" s="207"/>
      <c r="AB47" s="208"/>
      <c r="AC47" s="209"/>
      <c r="AD47" s="210"/>
      <c r="AE47" s="207"/>
      <c r="AF47" s="208"/>
      <c r="AG47" s="209"/>
      <c r="AH47" s="210"/>
      <c r="AI47" s="155"/>
      <c r="AJ47" s="123"/>
      <c r="AK47" s="139"/>
      <c r="AL47" s="124"/>
      <c r="AM47" s="155"/>
      <c r="AN47" s="123"/>
      <c r="AO47" s="139"/>
      <c r="AP47" s="124"/>
      <c r="AQ47" s="122"/>
      <c r="AR47" s="123"/>
      <c r="AS47" s="139"/>
      <c r="AT47" s="124"/>
      <c r="AU47" s="122"/>
      <c r="AV47" s="123"/>
      <c r="AW47" s="139"/>
      <c r="AX47" s="124"/>
    </row>
    <row r="48" spans="1:50" ht="14.4" customHeight="1">
      <c r="A48" s="73">
        <f t="shared" si="4"/>
        <v>46</v>
      </c>
      <c r="B48" s="246">
        <v>46</v>
      </c>
      <c r="C48" s="183" t="s">
        <v>289</v>
      </c>
      <c r="D48" s="115">
        <f t="shared" si="5"/>
        <v>68</v>
      </c>
      <c r="E48" s="115">
        <f t="shared" si="6"/>
        <v>20</v>
      </c>
      <c r="F48" s="119">
        <f t="shared" si="7"/>
        <v>2</v>
      </c>
      <c r="G48" s="125">
        <f>VLOOKUP(C48,'1'!$B$46:$H$384,3,FALSE)</f>
        <v>4.4849537037037035E-2</v>
      </c>
      <c r="H48" s="5">
        <f>VLOOKUP(C48,'1'!$B$46:$H$384,4,FALSE)</f>
        <v>113</v>
      </c>
      <c r="I48" s="140">
        <f>VLOOKUP(H48,Баллы!$A$2:$B$101,2)+J48/2</f>
        <v>6</v>
      </c>
      <c r="J48" s="126">
        <f>VLOOKUP(C48,'1'!$B$46:$H$384,6,FALSE)</f>
        <v>10</v>
      </c>
      <c r="K48" s="146"/>
      <c r="L48" s="98"/>
      <c r="M48" s="144"/>
      <c r="N48" s="147"/>
      <c r="O48" s="146"/>
      <c r="P48" s="98"/>
      <c r="Q48" s="144"/>
      <c r="R48" s="147"/>
      <c r="S48" s="187"/>
      <c r="T48" s="188"/>
      <c r="U48" s="189"/>
      <c r="V48" s="190"/>
      <c r="W48" s="202">
        <f>VLOOKUP(C48,'5'!$B$50:$H$423,3,FALSE)</f>
        <v>4.6620370370370368E-2</v>
      </c>
      <c r="X48" s="188">
        <f>VLOOKUP(C48,'5'!$B$50:$H$423,4,FALSE)</f>
        <v>34</v>
      </c>
      <c r="Y48" s="189">
        <f>VLOOKUP(X48,Баллы!$A$2:$B$101,2)+Z48/2</f>
        <v>62</v>
      </c>
      <c r="Z48" s="190">
        <f>VLOOKUP(C48,'5'!$B$50:$H$423,6,FALSE)</f>
        <v>10</v>
      </c>
      <c r="AA48" s="202"/>
      <c r="AB48" s="188"/>
      <c r="AC48" s="189"/>
      <c r="AD48" s="190"/>
      <c r="AE48" s="202"/>
      <c r="AF48" s="188"/>
      <c r="AG48" s="189"/>
      <c r="AH48" s="190"/>
      <c r="AI48" s="155"/>
      <c r="AJ48" s="123"/>
      <c r="AK48" s="139"/>
      <c r="AL48" s="124"/>
      <c r="AM48" s="155"/>
      <c r="AN48" s="123"/>
      <c r="AO48" s="139"/>
      <c r="AP48" s="124"/>
      <c r="AQ48" s="122"/>
      <c r="AR48" s="123"/>
      <c r="AS48" s="139"/>
      <c r="AT48" s="124"/>
      <c r="AU48" s="122"/>
      <c r="AV48" s="123"/>
      <c r="AW48" s="139"/>
      <c r="AX48" s="124"/>
    </row>
    <row r="49" spans="1:50" ht="14.4" customHeight="1">
      <c r="A49" s="73">
        <f t="shared" si="4"/>
        <v>46</v>
      </c>
      <c r="B49" s="246">
        <v>47</v>
      </c>
      <c r="C49" s="106" t="s">
        <v>1491</v>
      </c>
      <c r="D49" s="115">
        <f t="shared" si="5"/>
        <v>68</v>
      </c>
      <c r="E49" s="115">
        <f t="shared" si="6"/>
        <v>20</v>
      </c>
      <c r="F49" s="119">
        <f t="shared" si="7"/>
        <v>1</v>
      </c>
      <c r="G49" s="127"/>
      <c r="H49" s="4"/>
      <c r="I49" s="145"/>
      <c r="J49" s="128"/>
      <c r="K49" s="204"/>
      <c r="L49" s="116"/>
      <c r="M49" s="205"/>
      <c r="N49" s="206"/>
      <c r="O49" s="204"/>
      <c r="P49" s="116"/>
      <c r="Q49" s="205"/>
      <c r="R49" s="206"/>
      <c r="S49" s="187">
        <f>VLOOKUP(C49,'4'!$B$2:$I$1053,3,FALSE)</f>
        <v>7.2905092592592591E-2</v>
      </c>
      <c r="T49" s="188">
        <f>VLOOKUP(C49,'4'!$B$2:$I$1053,4,FALSE)</f>
        <v>33</v>
      </c>
      <c r="U49" s="189">
        <f>VLOOKUP(T49,Баллы!$A$2:$B$101,2)+V49/2</f>
        <v>68</v>
      </c>
      <c r="V49" s="190">
        <f>VLOOKUP(C49,'4'!$B$2:$I$1053,6,FALSE)</f>
        <v>20</v>
      </c>
      <c r="W49" s="207"/>
      <c r="X49" s="208"/>
      <c r="Y49" s="209"/>
      <c r="Z49" s="210"/>
      <c r="AA49" s="207"/>
      <c r="AB49" s="208"/>
      <c r="AC49" s="209"/>
      <c r="AD49" s="210"/>
      <c r="AE49" s="207"/>
      <c r="AF49" s="208"/>
      <c r="AG49" s="209"/>
      <c r="AH49" s="210"/>
      <c r="AI49" s="155"/>
      <c r="AJ49" s="123"/>
      <c r="AK49" s="139"/>
      <c r="AL49" s="124"/>
      <c r="AM49" s="155"/>
      <c r="AN49" s="123"/>
      <c r="AO49" s="139"/>
      <c r="AP49" s="124"/>
      <c r="AQ49" s="122"/>
      <c r="AR49" s="123"/>
      <c r="AS49" s="139"/>
      <c r="AT49" s="124"/>
      <c r="AU49" s="122"/>
      <c r="AV49" s="123"/>
      <c r="AW49" s="139"/>
      <c r="AX49" s="124"/>
    </row>
    <row r="50" spans="1:50" ht="14.4" customHeight="1">
      <c r="A50" s="73">
        <f t="shared" si="4"/>
        <v>46</v>
      </c>
      <c r="B50" s="246">
        <v>48</v>
      </c>
      <c r="C50" s="106" t="s">
        <v>1573</v>
      </c>
      <c r="D50" s="115">
        <f t="shared" si="5"/>
        <v>68</v>
      </c>
      <c r="E50" s="115">
        <f t="shared" si="6"/>
        <v>10</v>
      </c>
      <c r="F50" s="119">
        <f t="shared" si="7"/>
        <v>1</v>
      </c>
      <c r="G50" s="127"/>
      <c r="H50" s="4"/>
      <c r="I50" s="145"/>
      <c r="J50" s="128"/>
      <c r="K50" s="204"/>
      <c r="L50" s="116"/>
      <c r="M50" s="205"/>
      <c r="N50" s="206"/>
      <c r="O50" s="204"/>
      <c r="P50" s="116"/>
      <c r="Q50" s="205"/>
      <c r="R50" s="206"/>
      <c r="S50" s="187">
        <f>VLOOKUP(C50,'4'!$B$2:$I$1053,3,FALSE)</f>
        <v>3.3344907407407406E-2</v>
      </c>
      <c r="T50" s="188">
        <f>VLOOKUP(C50,'4'!$B$2:$I$1053,4,FALSE)</f>
        <v>28</v>
      </c>
      <c r="U50" s="189">
        <f>VLOOKUP(T50,Баллы!$A$2:$B$101,2)+V50/2</f>
        <v>68</v>
      </c>
      <c r="V50" s="190">
        <f>VLOOKUP(C50,'4'!$B$2:$I$1053,6,FALSE)</f>
        <v>10</v>
      </c>
      <c r="W50" s="207"/>
      <c r="X50" s="208"/>
      <c r="Y50" s="209"/>
      <c r="Z50" s="210"/>
      <c r="AA50" s="207"/>
      <c r="AB50" s="208"/>
      <c r="AC50" s="209"/>
      <c r="AD50" s="210"/>
      <c r="AE50" s="207"/>
      <c r="AF50" s="208"/>
      <c r="AG50" s="209"/>
      <c r="AH50" s="210"/>
      <c r="AI50" s="155"/>
      <c r="AJ50" s="123"/>
      <c r="AK50" s="139"/>
      <c r="AL50" s="124"/>
      <c r="AM50" s="155"/>
      <c r="AN50" s="123"/>
      <c r="AO50" s="139"/>
      <c r="AP50" s="124"/>
      <c r="AQ50" s="122"/>
      <c r="AR50" s="123"/>
      <c r="AS50" s="139"/>
      <c r="AT50" s="124"/>
      <c r="AU50" s="122"/>
      <c r="AV50" s="123"/>
      <c r="AW50" s="139"/>
      <c r="AX50" s="124"/>
    </row>
    <row r="51" spans="1:50" ht="14.4" customHeight="1">
      <c r="A51" s="73">
        <f t="shared" si="4"/>
        <v>49</v>
      </c>
      <c r="B51" s="246">
        <v>49</v>
      </c>
      <c r="C51" s="183" t="s">
        <v>768</v>
      </c>
      <c r="D51" s="115">
        <f t="shared" si="5"/>
        <v>67.5</v>
      </c>
      <c r="E51" s="115">
        <f t="shared" si="6"/>
        <v>5</v>
      </c>
      <c r="F51" s="119">
        <f t="shared" si="7"/>
        <v>1</v>
      </c>
      <c r="G51" s="125"/>
      <c r="H51" s="5"/>
      <c r="I51" s="140"/>
      <c r="J51" s="126"/>
      <c r="K51" s="146">
        <f>VLOOKUP(C51,'2'!$B$101:$H$575,3,FALSE)</f>
        <v>1.9918981481481482E-2</v>
      </c>
      <c r="L51" s="98">
        <f>VLOOKUP(C51,'2'!$B$101:$H$575,4,FALSE)</f>
        <v>26</v>
      </c>
      <c r="M51" s="144">
        <f>VLOOKUP(L51,Баллы!$A$2:$B$101,2)+N51/2</f>
        <v>67.5</v>
      </c>
      <c r="N51" s="147">
        <f>VLOOKUP(C51,'2'!$B$101:$H$575,6,FALSE)</f>
        <v>5</v>
      </c>
      <c r="O51" s="146"/>
      <c r="P51" s="98"/>
      <c r="Q51" s="144"/>
      <c r="R51" s="147"/>
      <c r="S51" s="187"/>
      <c r="T51" s="188"/>
      <c r="U51" s="189"/>
      <c r="V51" s="190"/>
      <c r="W51" s="202"/>
      <c r="X51" s="188"/>
      <c r="Y51" s="189"/>
      <c r="Z51" s="190"/>
      <c r="AA51" s="202"/>
      <c r="AB51" s="188"/>
      <c r="AC51" s="189"/>
      <c r="AD51" s="190"/>
      <c r="AE51" s="202"/>
      <c r="AF51" s="188"/>
      <c r="AG51" s="189"/>
      <c r="AH51" s="190"/>
      <c r="AI51" s="155"/>
      <c r="AJ51" s="123"/>
      <c r="AK51" s="139"/>
      <c r="AL51" s="124"/>
      <c r="AM51" s="155"/>
      <c r="AN51" s="123"/>
      <c r="AO51" s="139"/>
      <c r="AP51" s="124"/>
      <c r="AQ51" s="122"/>
      <c r="AR51" s="123"/>
      <c r="AS51" s="139"/>
      <c r="AT51" s="124"/>
      <c r="AU51" s="122"/>
      <c r="AV51" s="123"/>
      <c r="AW51" s="139"/>
      <c r="AX51" s="124"/>
    </row>
    <row r="52" spans="1:50" ht="14.4" customHeight="1">
      <c r="A52" s="73">
        <f t="shared" si="4"/>
        <v>49</v>
      </c>
      <c r="B52" s="246">
        <v>49</v>
      </c>
      <c r="C52" s="288" t="s">
        <v>5774</v>
      </c>
      <c r="D52" s="115">
        <f t="shared" si="5"/>
        <v>67.5</v>
      </c>
      <c r="E52" s="115">
        <f t="shared" si="6"/>
        <v>5</v>
      </c>
      <c r="F52" s="119">
        <f t="shared" si="7"/>
        <v>1</v>
      </c>
      <c r="G52" s="125"/>
      <c r="H52" s="5"/>
      <c r="I52" s="140"/>
      <c r="J52" s="126"/>
      <c r="K52" s="146"/>
      <c r="L52" s="98"/>
      <c r="M52" s="144"/>
      <c r="N52" s="147"/>
      <c r="O52" s="146"/>
      <c r="P52" s="98"/>
      <c r="Q52" s="144"/>
      <c r="R52" s="147"/>
      <c r="S52" s="187">
        <f>VLOOKUP(C52,'4'!$B$2:$I$1053,3,FALSE)</f>
        <v>1.4780092592592593E-2</v>
      </c>
      <c r="T52" s="188">
        <f>VLOOKUP(C52,'4'!$B$2:$I$1053,4,FALSE)</f>
        <v>26</v>
      </c>
      <c r="U52" s="189">
        <f>VLOOKUP(T52,Баллы!$A$2:$B$101,2)+V52/2</f>
        <v>67.5</v>
      </c>
      <c r="V52" s="190">
        <f>VLOOKUP(C52,'4'!$B$2:$I$1053,6,FALSE)</f>
        <v>5</v>
      </c>
      <c r="W52" s="202"/>
      <c r="X52" s="188"/>
      <c r="Y52" s="189"/>
      <c r="Z52" s="190"/>
      <c r="AA52" s="202"/>
      <c r="AB52" s="188"/>
      <c r="AC52" s="189"/>
      <c r="AD52" s="190"/>
      <c r="AE52" s="202"/>
      <c r="AF52" s="188"/>
      <c r="AG52" s="189"/>
      <c r="AH52" s="190"/>
      <c r="AI52" s="155"/>
      <c r="AJ52" s="123"/>
      <c r="AK52" s="139"/>
      <c r="AL52" s="124"/>
      <c r="AM52" s="155"/>
      <c r="AN52" s="123"/>
      <c r="AO52" s="139"/>
      <c r="AP52" s="124"/>
      <c r="AQ52" s="122"/>
      <c r="AR52" s="123"/>
      <c r="AS52" s="139"/>
      <c r="AT52" s="124"/>
      <c r="AU52" s="122"/>
      <c r="AV52" s="123"/>
      <c r="AW52" s="139"/>
      <c r="AX52" s="124"/>
    </row>
    <row r="53" spans="1:50" ht="14.4" customHeight="1">
      <c r="A53" s="73">
        <f t="shared" si="4"/>
        <v>51</v>
      </c>
      <c r="B53" s="246">
        <v>51</v>
      </c>
      <c r="C53" s="106" t="s">
        <v>1855</v>
      </c>
      <c r="D53" s="115">
        <f t="shared" si="5"/>
        <v>66.5</v>
      </c>
      <c r="E53" s="115">
        <f t="shared" si="6"/>
        <v>45</v>
      </c>
      <c r="F53" s="119">
        <f t="shared" si="7"/>
        <v>2</v>
      </c>
      <c r="G53" s="127"/>
      <c r="H53" s="4"/>
      <c r="I53" s="145"/>
      <c r="J53" s="128"/>
      <c r="K53" s="204"/>
      <c r="L53" s="116"/>
      <c r="M53" s="205"/>
      <c r="N53" s="206"/>
      <c r="O53" s="204"/>
      <c r="P53" s="116"/>
      <c r="Q53" s="205"/>
      <c r="R53" s="206"/>
      <c r="S53" s="187">
        <f>VLOOKUP(C53,'4'!$B$2:$I$1053,3,FALSE)</f>
        <v>8.5254629629629625E-2</v>
      </c>
      <c r="T53" s="188">
        <f>VLOOKUP(C53,'4'!$B$2:$I$1053,4,FALSE)</f>
        <v>87</v>
      </c>
      <c r="U53" s="189">
        <f>VLOOKUP(T53,Баллы!$A$2:$B$101,2)+V53/2</f>
        <v>14</v>
      </c>
      <c r="V53" s="190">
        <f>VLOOKUP(C53,'4'!$B$2:$I$1053,6,FALSE)</f>
        <v>20</v>
      </c>
      <c r="W53" s="207"/>
      <c r="X53" s="208"/>
      <c r="Y53" s="209"/>
      <c r="Z53" s="210"/>
      <c r="AA53" s="207"/>
      <c r="AB53" s="208"/>
      <c r="AC53" s="209"/>
      <c r="AD53" s="210"/>
      <c r="AE53" s="207"/>
      <c r="AF53" s="208"/>
      <c r="AG53" s="209"/>
      <c r="AH53" s="210"/>
      <c r="AI53" s="155"/>
      <c r="AJ53" s="123"/>
      <c r="AK53" s="139"/>
      <c r="AL53" s="124"/>
      <c r="AM53" s="155">
        <f>VLOOKUP(C53,'9'!$B$2:$H$1187,3,FALSE)</f>
        <v>0.10112268518518519</v>
      </c>
      <c r="AN53" s="123">
        <f>VLOOKUP(C53,'9'!$B$2:$H$1187,4,FALSE)</f>
        <v>51</v>
      </c>
      <c r="AO53" s="139">
        <f>VLOOKUP(AN53,Баллы!$A$2:$B$101,2)+AP53/2</f>
        <v>52.5</v>
      </c>
      <c r="AP53" s="124">
        <f>VLOOKUP(C53,'9'!$B$2:$H$1187,6,FALSE)</f>
        <v>25</v>
      </c>
      <c r="AQ53" s="122"/>
      <c r="AR53" s="123"/>
      <c r="AS53" s="139"/>
      <c r="AT53" s="124"/>
      <c r="AU53" s="122"/>
      <c r="AV53" s="123"/>
      <c r="AW53" s="139"/>
      <c r="AX53" s="124"/>
    </row>
    <row r="54" spans="1:50" ht="14.4" customHeight="1">
      <c r="A54" s="73">
        <f t="shared" si="4"/>
        <v>52</v>
      </c>
      <c r="B54" s="246">
        <v>52</v>
      </c>
      <c r="C54" s="185" t="s">
        <v>1131</v>
      </c>
      <c r="D54" s="115">
        <f t="shared" si="5"/>
        <v>66</v>
      </c>
      <c r="E54" s="115">
        <f t="shared" si="6"/>
        <v>10</v>
      </c>
      <c r="F54" s="119">
        <f t="shared" si="7"/>
        <v>1</v>
      </c>
      <c r="G54" s="125"/>
      <c r="H54" s="5"/>
      <c r="I54" s="140"/>
      <c r="J54" s="126"/>
      <c r="K54" s="146"/>
      <c r="L54" s="98"/>
      <c r="M54" s="144"/>
      <c r="N54" s="147"/>
      <c r="O54" s="146"/>
      <c r="P54" s="98"/>
      <c r="Q54" s="144"/>
      <c r="R54" s="147"/>
      <c r="S54" s="187"/>
      <c r="T54" s="188"/>
      <c r="U54" s="189"/>
      <c r="V54" s="190"/>
      <c r="W54" s="202">
        <f>VLOOKUP(C54,'5'!$B$50:$H$423,3,FALSE)</f>
        <v>4.445601851851852E-2</v>
      </c>
      <c r="X54" s="188">
        <f>VLOOKUP(C54,'5'!$B$50:$H$423,4,FALSE)</f>
        <v>30</v>
      </c>
      <c r="Y54" s="189">
        <f>VLOOKUP(X54,Баллы!$A$2:$B$101,2)+Z54/2</f>
        <v>66</v>
      </c>
      <c r="Z54" s="190">
        <f>VLOOKUP(C54,'5'!$B$50:$H$423,6,FALSE)</f>
        <v>10</v>
      </c>
      <c r="AA54" s="202"/>
      <c r="AB54" s="188"/>
      <c r="AC54" s="189"/>
      <c r="AD54" s="190"/>
      <c r="AE54" s="202"/>
      <c r="AF54" s="188"/>
      <c r="AG54" s="189"/>
      <c r="AH54" s="190"/>
      <c r="AI54" s="155"/>
      <c r="AJ54" s="123"/>
      <c r="AK54" s="139"/>
      <c r="AL54" s="124"/>
      <c r="AM54" s="155"/>
      <c r="AN54" s="123"/>
      <c r="AO54" s="139"/>
      <c r="AP54" s="124"/>
      <c r="AQ54" s="122"/>
      <c r="AR54" s="123"/>
      <c r="AS54" s="139"/>
      <c r="AT54" s="124"/>
      <c r="AU54" s="122"/>
      <c r="AV54" s="123"/>
      <c r="AW54" s="139"/>
      <c r="AX54" s="124"/>
    </row>
    <row r="55" spans="1:50" ht="14.4" customHeight="1">
      <c r="A55" s="73">
        <f t="shared" si="4"/>
        <v>52</v>
      </c>
      <c r="B55" s="246">
        <v>52</v>
      </c>
      <c r="C55" s="104" t="s">
        <v>6118</v>
      </c>
      <c r="D55" s="115">
        <f t="shared" si="5"/>
        <v>66</v>
      </c>
      <c r="E55" s="115">
        <f t="shared" si="6"/>
        <v>10</v>
      </c>
      <c r="F55" s="119">
        <f t="shared" si="7"/>
        <v>1</v>
      </c>
      <c r="G55" s="127"/>
      <c r="H55" s="4"/>
      <c r="I55" s="145"/>
      <c r="J55" s="128"/>
      <c r="K55" s="204"/>
      <c r="L55" s="116"/>
      <c r="M55" s="205"/>
      <c r="N55" s="206"/>
      <c r="O55" s="204"/>
      <c r="P55" s="116"/>
      <c r="Q55" s="205"/>
      <c r="R55" s="206"/>
      <c r="S55" s="187"/>
      <c r="T55" s="188"/>
      <c r="U55" s="189"/>
      <c r="V55" s="190"/>
      <c r="W55" s="207"/>
      <c r="X55" s="208"/>
      <c r="Y55" s="209"/>
      <c r="Z55" s="210"/>
      <c r="AA55" s="207"/>
      <c r="AB55" s="208"/>
      <c r="AC55" s="209"/>
      <c r="AD55" s="210"/>
      <c r="AE55" s="207"/>
      <c r="AF55" s="208"/>
      <c r="AG55" s="209"/>
      <c r="AH55" s="210"/>
      <c r="AI55" s="155"/>
      <c r="AJ55" s="123"/>
      <c r="AK55" s="139"/>
      <c r="AL55" s="124"/>
      <c r="AM55" s="155"/>
      <c r="AN55" s="123"/>
      <c r="AO55" s="139"/>
      <c r="AP55" s="124"/>
      <c r="AQ55" s="122">
        <f>VLOOKUP(C55,'10'!$B$8:$H$232,3,FALSE)</f>
        <v>4.3229166666666666E-2</v>
      </c>
      <c r="AR55" s="123">
        <f>VLOOKUP(C55,'10'!$B$8:$H$232,4,FALSE)</f>
        <v>30</v>
      </c>
      <c r="AS55" s="139">
        <f>VLOOKUP(AR55,Баллы!$A$2:$B$101,2)+AT55/2</f>
        <v>66</v>
      </c>
      <c r="AT55" s="124">
        <f>VLOOKUP(C55,'10'!$B$8:$H$232,6,FALSE)</f>
        <v>10</v>
      </c>
      <c r="AU55" s="122"/>
      <c r="AV55" s="123"/>
      <c r="AW55" s="139"/>
      <c r="AX55" s="124"/>
    </row>
    <row r="56" spans="1:50" ht="14.4" customHeight="1">
      <c r="A56" s="73">
        <f t="shared" si="4"/>
        <v>54</v>
      </c>
      <c r="B56" s="246">
        <v>54</v>
      </c>
      <c r="C56" s="283" t="s">
        <v>4438</v>
      </c>
      <c r="D56" s="115">
        <f t="shared" si="5"/>
        <v>64.5</v>
      </c>
      <c r="E56" s="115">
        <f t="shared" si="6"/>
        <v>25</v>
      </c>
      <c r="F56" s="119">
        <f t="shared" si="7"/>
        <v>1</v>
      </c>
      <c r="G56" s="127"/>
      <c r="H56" s="4"/>
      <c r="I56" s="145"/>
      <c r="J56" s="128"/>
      <c r="K56" s="204"/>
      <c r="L56" s="116"/>
      <c r="M56" s="205"/>
      <c r="N56" s="206"/>
      <c r="O56" s="204"/>
      <c r="P56" s="116"/>
      <c r="Q56" s="205"/>
      <c r="R56" s="206"/>
      <c r="S56" s="187"/>
      <c r="T56" s="188"/>
      <c r="U56" s="189"/>
      <c r="V56" s="190"/>
      <c r="W56" s="207"/>
      <c r="X56" s="208"/>
      <c r="Y56" s="209"/>
      <c r="Z56" s="210"/>
      <c r="AA56" s="207"/>
      <c r="AB56" s="208"/>
      <c r="AC56" s="209"/>
      <c r="AD56" s="210"/>
      <c r="AE56" s="207"/>
      <c r="AF56" s="208"/>
      <c r="AG56" s="209"/>
      <c r="AH56" s="210"/>
      <c r="AI56" s="155"/>
      <c r="AJ56" s="123"/>
      <c r="AK56" s="139"/>
      <c r="AL56" s="124"/>
      <c r="AM56" s="155">
        <f>VLOOKUP(C56,'9'!$B$2:$H$1187,3,FALSE)</f>
        <v>9.752314814814815E-2</v>
      </c>
      <c r="AN56" s="123">
        <f>VLOOKUP(C56,'9'!$B$2:$H$1187,4,FALSE)</f>
        <v>39</v>
      </c>
      <c r="AO56" s="139">
        <f>VLOOKUP(AN56,Баллы!$A$2:$B$101,2)+AP56/2</f>
        <v>64.5</v>
      </c>
      <c r="AP56" s="124">
        <f>VLOOKUP(C56,'9'!$B$2:$H$1187,6,FALSE)</f>
        <v>25</v>
      </c>
      <c r="AQ56" s="122"/>
      <c r="AR56" s="123"/>
      <c r="AS56" s="139"/>
      <c r="AT56" s="124"/>
      <c r="AU56" s="122"/>
      <c r="AV56" s="123"/>
      <c r="AW56" s="139"/>
      <c r="AX56" s="124"/>
    </row>
    <row r="57" spans="1:50" ht="14.4" customHeight="1">
      <c r="A57" s="73">
        <f t="shared" si="4"/>
        <v>55</v>
      </c>
      <c r="B57" s="246">
        <v>55</v>
      </c>
      <c r="C57" s="185" t="s">
        <v>23</v>
      </c>
      <c r="D57" s="115">
        <f t="shared" si="5"/>
        <v>61.5</v>
      </c>
      <c r="E57" s="115">
        <f t="shared" si="6"/>
        <v>25</v>
      </c>
      <c r="F57" s="119">
        <f t="shared" si="7"/>
        <v>1</v>
      </c>
      <c r="G57" s="125"/>
      <c r="H57" s="5"/>
      <c r="I57" s="140"/>
      <c r="J57" s="126"/>
      <c r="K57" s="146"/>
      <c r="L57" s="98"/>
      <c r="M57" s="144"/>
      <c r="N57" s="147"/>
      <c r="O57" s="146"/>
      <c r="P57" s="98"/>
      <c r="Q57" s="144"/>
      <c r="R57" s="147"/>
      <c r="S57" s="187"/>
      <c r="T57" s="188"/>
      <c r="U57" s="189"/>
      <c r="V57" s="190"/>
      <c r="W57" s="202">
        <f>VLOOKUP(C57,'5'!$B$50:$H$423,3,FALSE)</f>
        <v>0.12177083333333333</v>
      </c>
      <c r="X57" s="188">
        <f>VLOOKUP(C57,'5'!$B$50:$H$423,4,FALSE)</f>
        <v>42</v>
      </c>
      <c r="Y57" s="189">
        <f>VLOOKUP(X57,Баллы!$A$2:$B$101,2)+Z57/2</f>
        <v>61.5</v>
      </c>
      <c r="Z57" s="190">
        <f>VLOOKUP(C57,'5'!$B$50:$H$423,6,FALSE)</f>
        <v>25</v>
      </c>
      <c r="AA57" s="202"/>
      <c r="AB57" s="188"/>
      <c r="AC57" s="189"/>
      <c r="AD57" s="190"/>
      <c r="AE57" s="202"/>
      <c r="AF57" s="188"/>
      <c r="AG57" s="189"/>
      <c r="AH57" s="190"/>
      <c r="AI57" s="155"/>
      <c r="AJ57" s="123"/>
      <c r="AK57" s="139"/>
      <c r="AL57" s="124"/>
      <c r="AM57" s="155"/>
      <c r="AN57" s="123"/>
      <c r="AO57" s="139"/>
      <c r="AP57" s="124"/>
      <c r="AQ57" s="122"/>
      <c r="AR57" s="123"/>
      <c r="AS57" s="139"/>
      <c r="AT57" s="124"/>
      <c r="AU57" s="122"/>
      <c r="AV57" s="123"/>
      <c r="AW57" s="139"/>
      <c r="AX57" s="124"/>
    </row>
    <row r="58" spans="1:50" ht="14.4" customHeight="1">
      <c r="A58" s="73">
        <f t="shared" si="4"/>
        <v>56</v>
      </c>
      <c r="B58" s="246">
        <v>56</v>
      </c>
      <c r="C58" s="104" t="s">
        <v>6119</v>
      </c>
      <c r="D58" s="115">
        <f t="shared" si="5"/>
        <v>61</v>
      </c>
      <c r="E58" s="115">
        <f t="shared" si="6"/>
        <v>10</v>
      </c>
      <c r="F58" s="119">
        <f t="shared" si="7"/>
        <v>1</v>
      </c>
      <c r="G58" s="127"/>
      <c r="H58" s="4"/>
      <c r="I58" s="145"/>
      <c r="J58" s="128"/>
      <c r="K58" s="204"/>
      <c r="L58" s="116"/>
      <c r="M58" s="205"/>
      <c r="N58" s="206"/>
      <c r="O58" s="204"/>
      <c r="P58" s="116"/>
      <c r="Q58" s="205"/>
      <c r="R58" s="206"/>
      <c r="S58" s="187"/>
      <c r="T58" s="188"/>
      <c r="U58" s="189"/>
      <c r="V58" s="190"/>
      <c r="W58" s="207"/>
      <c r="X58" s="208"/>
      <c r="Y58" s="209"/>
      <c r="Z58" s="210"/>
      <c r="AA58" s="207"/>
      <c r="AB58" s="208"/>
      <c r="AC58" s="209"/>
      <c r="AD58" s="210"/>
      <c r="AE58" s="207"/>
      <c r="AF58" s="208"/>
      <c r="AG58" s="209"/>
      <c r="AH58" s="210"/>
      <c r="AI58" s="155"/>
      <c r="AJ58" s="123"/>
      <c r="AK58" s="139"/>
      <c r="AL58" s="124"/>
      <c r="AM58" s="155"/>
      <c r="AN58" s="123"/>
      <c r="AO58" s="139"/>
      <c r="AP58" s="124"/>
      <c r="AQ58" s="122">
        <f>VLOOKUP(C58,'10'!$B$8:$H$232,3,FALSE)</f>
        <v>4.5740740740740742E-2</v>
      </c>
      <c r="AR58" s="123">
        <f>VLOOKUP(C58,'10'!$B$8:$H$232,4,FALSE)</f>
        <v>35</v>
      </c>
      <c r="AS58" s="139">
        <f>VLOOKUP(AR58,Баллы!$A$2:$B$101,2)+AT58/2</f>
        <v>61</v>
      </c>
      <c r="AT58" s="124">
        <f>VLOOKUP(C58,'10'!$B$8:$H$232,6,FALSE)</f>
        <v>10</v>
      </c>
      <c r="AU58" s="122"/>
      <c r="AV58" s="123"/>
      <c r="AW58" s="139"/>
      <c r="AX58" s="124"/>
    </row>
    <row r="59" spans="1:50" ht="14.4" customHeight="1">
      <c r="A59" s="73">
        <f t="shared" si="4"/>
        <v>57</v>
      </c>
      <c r="B59" s="246">
        <v>57</v>
      </c>
      <c r="C59" s="104" t="s">
        <v>6124</v>
      </c>
      <c r="D59" s="115">
        <f t="shared" si="5"/>
        <v>57</v>
      </c>
      <c r="E59" s="115">
        <f t="shared" si="6"/>
        <v>8</v>
      </c>
      <c r="F59" s="119">
        <f t="shared" si="7"/>
        <v>1</v>
      </c>
      <c r="G59" s="127"/>
      <c r="H59" s="4"/>
      <c r="I59" s="145"/>
      <c r="J59" s="128"/>
      <c r="K59" s="204"/>
      <c r="L59" s="116"/>
      <c r="M59" s="205"/>
      <c r="N59" s="206"/>
      <c r="O59" s="204"/>
      <c r="P59" s="116"/>
      <c r="Q59" s="205"/>
      <c r="R59" s="206"/>
      <c r="S59" s="187"/>
      <c r="T59" s="188"/>
      <c r="U59" s="189"/>
      <c r="V59" s="190"/>
      <c r="W59" s="207"/>
      <c r="X59" s="208"/>
      <c r="Y59" s="209"/>
      <c r="Z59" s="210"/>
      <c r="AA59" s="207"/>
      <c r="AB59" s="208"/>
      <c r="AC59" s="209"/>
      <c r="AD59" s="210"/>
      <c r="AE59" s="207"/>
      <c r="AF59" s="208"/>
      <c r="AG59" s="209"/>
      <c r="AH59" s="210"/>
      <c r="AI59" s="155"/>
      <c r="AJ59" s="123"/>
      <c r="AK59" s="139"/>
      <c r="AL59" s="124"/>
      <c r="AM59" s="155"/>
      <c r="AN59" s="123"/>
      <c r="AO59" s="139"/>
      <c r="AP59" s="124"/>
      <c r="AQ59" s="122"/>
      <c r="AR59" s="123"/>
      <c r="AS59" s="139"/>
      <c r="AT59" s="124"/>
      <c r="AU59" s="122">
        <f>VLOOKUP(C59,'11'!$B$9:$H$521,3,FALSE)</f>
        <v>3.4224537037037039E-2</v>
      </c>
      <c r="AV59" s="123">
        <f>VLOOKUP(C59,'11'!$B$9:$H$521,4,FALSE)</f>
        <v>38</v>
      </c>
      <c r="AW59" s="139">
        <f>VLOOKUP(AV59,Баллы!$A$2:$B$101,2)+AX59/2</f>
        <v>57</v>
      </c>
      <c r="AX59" s="124">
        <f>VLOOKUP(C59,'11'!$B$9:$H$521,6,FALSE)</f>
        <v>8</v>
      </c>
    </row>
    <row r="60" spans="1:50" ht="14.4" customHeight="1">
      <c r="A60" s="73">
        <f t="shared" si="4"/>
        <v>58</v>
      </c>
      <c r="B60" s="246">
        <v>58</v>
      </c>
      <c r="C60" s="308" t="s">
        <v>1137</v>
      </c>
      <c r="D60" s="191">
        <f t="shared" si="5"/>
        <v>53</v>
      </c>
      <c r="E60" s="191">
        <f t="shared" si="6"/>
        <v>10</v>
      </c>
      <c r="F60" s="192">
        <f t="shared" si="7"/>
        <v>1</v>
      </c>
      <c r="G60" s="165"/>
      <c r="H60" s="16"/>
      <c r="I60" s="166"/>
      <c r="J60" s="167"/>
      <c r="K60" s="175"/>
      <c r="L60" s="176"/>
      <c r="M60" s="178"/>
      <c r="N60" s="177"/>
      <c r="O60" s="175"/>
      <c r="P60" s="176"/>
      <c r="Q60" s="178"/>
      <c r="R60" s="177"/>
      <c r="S60" s="197"/>
      <c r="T60" s="198"/>
      <c r="U60" s="199"/>
      <c r="V60" s="200"/>
      <c r="W60" s="203">
        <f>VLOOKUP(C60,'5'!$B$50:$H$423,3,FALSE)</f>
        <v>5.3263888888888888E-2</v>
      </c>
      <c r="X60" s="198">
        <f>VLOOKUP(C60,'5'!$B$50:$H$423,4,FALSE)</f>
        <v>43</v>
      </c>
      <c r="Y60" s="199">
        <f>VLOOKUP(X60,Баллы!$A$2:$B$101,2)+Z60/2</f>
        <v>53</v>
      </c>
      <c r="Z60" s="200">
        <f>VLOOKUP(C60,'5'!$B$50:$H$423,6,FALSE)</f>
        <v>10</v>
      </c>
      <c r="AA60" s="203"/>
      <c r="AB60" s="198"/>
      <c r="AC60" s="199"/>
      <c r="AD60" s="200"/>
      <c r="AE60" s="203"/>
      <c r="AF60" s="198"/>
      <c r="AG60" s="199"/>
      <c r="AH60" s="200"/>
      <c r="AI60" s="155"/>
      <c r="AJ60" s="123"/>
      <c r="AK60" s="139"/>
      <c r="AL60" s="124"/>
      <c r="AM60" s="155"/>
      <c r="AN60" s="123"/>
      <c r="AO60" s="139"/>
      <c r="AP60" s="124"/>
      <c r="AQ60" s="122"/>
      <c r="AR60" s="123"/>
      <c r="AS60" s="139"/>
      <c r="AT60" s="124"/>
      <c r="AU60" s="122"/>
      <c r="AV60" s="123"/>
      <c r="AW60" s="139"/>
      <c r="AX60" s="124"/>
    </row>
    <row r="61" spans="1:50" ht="14.4" customHeight="1">
      <c r="A61" s="73">
        <f t="shared" si="4"/>
        <v>59</v>
      </c>
      <c r="B61" s="246">
        <v>59</v>
      </c>
      <c r="C61" s="106" t="s">
        <v>1884</v>
      </c>
      <c r="D61" s="115">
        <f t="shared" si="5"/>
        <v>52</v>
      </c>
      <c r="E61" s="115">
        <f t="shared" si="6"/>
        <v>10</v>
      </c>
      <c r="F61" s="119">
        <f t="shared" si="7"/>
        <v>1</v>
      </c>
      <c r="G61" s="127"/>
      <c r="H61" s="4"/>
      <c r="I61" s="145"/>
      <c r="J61" s="128"/>
      <c r="K61" s="127"/>
      <c r="L61" s="4"/>
      <c r="M61" s="145"/>
      <c r="N61" s="128"/>
      <c r="O61" s="127"/>
      <c r="P61" s="4"/>
      <c r="Q61" s="145"/>
      <c r="R61" s="128"/>
      <c r="S61" s="125">
        <f>VLOOKUP(C61,'4'!$B$2:$I$1053,3,FALSE)</f>
        <v>3.4768518518518518E-2</v>
      </c>
      <c r="T61" s="5">
        <f>VLOOKUP(C61,'4'!$B$2:$I$1053,4,FALSE)</f>
        <v>44</v>
      </c>
      <c r="U61" s="140">
        <f>VLOOKUP(T61,Баллы!$A$2:$B$101,2)+V61/2</f>
        <v>52</v>
      </c>
      <c r="V61" s="126">
        <f>VLOOKUP(C61,'4'!$B$2:$I$1053,6,FALSE)</f>
        <v>10</v>
      </c>
      <c r="W61" s="127"/>
      <c r="X61" s="4"/>
      <c r="Y61" s="145"/>
      <c r="Z61" s="128"/>
      <c r="AA61" s="127"/>
      <c r="AB61" s="4"/>
      <c r="AC61" s="145"/>
      <c r="AD61" s="128"/>
      <c r="AE61" s="127"/>
      <c r="AF61" s="4"/>
      <c r="AG61" s="145"/>
      <c r="AH61" s="128"/>
      <c r="AI61" s="155"/>
      <c r="AJ61" s="123"/>
      <c r="AK61" s="139"/>
      <c r="AL61" s="124"/>
      <c r="AM61" s="155"/>
      <c r="AN61" s="123"/>
      <c r="AO61" s="139"/>
      <c r="AP61" s="124"/>
      <c r="AQ61" s="122"/>
      <c r="AR61" s="123"/>
      <c r="AS61" s="139"/>
      <c r="AT61" s="124"/>
      <c r="AU61" s="122"/>
      <c r="AV61" s="123"/>
      <c r="AW61" s="139"/>
      <c r="AX61" s="124"/>
    </row>
    <row r="62" spans="1:50" ht="14.4" customHeight="1">
      <c r="A62" s="73">
        <f t="shared" si="4"/>
        <v>60</v>
      </c>
      <c r="B62" s="246">
        <v>60</v>
      </c>
      <c r="C62" s="283" t="s">
        <v>5080</v>
      </c>
      <c r="D62" s="115">
        <f t="shared" si="5"/>
        <v>51.5</v>
      </c>
      <c r="E62" s="115">
        <f t="shared" si="6"/>
        <v>5</v>
      </c>
      <c r="F62" s="119">
        <f t="shared" si="7"/>
        <v>1</v>
      </c>
      <c r="G62" s="127"/>
      <c r="H62" s="4"/>
      <c r="I62" s="145"/>
      <c r="J62" s="128"/>
      <c r="K62" s="127"/>
      <c r="L62" s="4"/>
      <c r="M62" s="145"/>
      <c r="N62" s="128"/>
      <c r="O62" s="127"/>
      <c r="P62" s="4"/>
      <c r="Q62" s="145"/>
      <c r="R62" s="128"/>
      <c r="S62" s="125"/>
      <c r="T62" s="5"/>
      <c r="U62" s="140"/>
      <c r="V62" s="126"/>
      <c r="W62" s="127"/>
      <c r="X62" s="4"/>
      <c r="Y62" s="145"/>
      <c r="Z62" s="128"/>
      <c r="AA62" s="127"/>
      <c r="AB62" s="4"/>
      <c r="AC62" s="145"/>
      <c r="AD62" s="128"/>
      <c r="AE62" s="127"/>
      <c r="AF62" s="4"/>
      <c r="AG62" s="145"/>
      <c r="AH62" s="128"/>
      <c r="AI62" s="155"/>
      <c r="AJ62" s="123"/>
      <c r="AK62" s="139"/>
      <c r="AL62" s="124"/>
      <c r="AM62" s="155">
        <f>VLOOKUP(C62,'9'!$B$2:$H$1187,3,FALSE)</f>
        <v>1.861111111111111E-2</v>
      </c>
      <c r="AN62" s="123">
        <f>VLOOKUP(C62,'9'!$B$2:$H$1187,4,FALSE)</f>
        <v>42</v>
      </c>
      <c r="AO62" s="139">
        <f>VLOOKUP(AN62,Баллы!$A$2:$B$101,2)+AP62/2</f>
        <v>51.5</v>
      </c>
      <c r="AP62" s="124">
        <f>VLOOKUP(C62,'9'!$B$2:$H$1187,6,FALSE)</f>
        <v>5</v>
      </c>
      <c r="AQ62" s="122"/>
      <c r="AR62" s="123"/>
      <c r="AS62" s="139"/>
      <c r="AT62" s="124"/>
      <c r="AU62" s="122"/>
      <c r="AV62" s="123"/>
      <c r="AW62" s="139"/>
      <c r="AX62" s="124"/>
    </row>
    <row r="63" spans="1:50" ht="14.4" customHeight="1">
      <c r="A63" s="73">
        <f t="shared" si="4"/>
        <v>61</v>
      </c>
      <c r="B63" s="246">
        <v>61</v>
      </c>
      <c r="C63" s="106" t="s">
        <v>2045</v>
      </c>
      <c r="D63" s="115">
        <f t="shared" si="5"/>
        <v>51</v>
      </c>
      <c r="E63" s="115">
        <f t="shared" si="6"/>
        <v>10</v>
      </c>
      <c r="F63" s="119">
        <f t="shared" si="7"/>
        <v>1</v>
      </c>
      <c r="G63" s="127"/>
      <c r="H63" s="4"/>
      <c r="I63" s="145"/>
      <c r="J63" s="128"/>
      <c r="K63" s="127"/>
      <c r="L63" s="4"/>
      <c r="M63" s="145"/>
      <c r="N63" s="128"/>
      <c r="O63" s="127"/>
      <c r="P63" s="4"/>
      <c r="Q63" s="145"/>
      <c r="R63" s="128"/>
      <c r="S63" s="125">
        <f>VLOOKUP(C63,'4'!$B$2:$I$1053,3,FALSE)</f>
        <v>3.4942129629629629E-2</v>
      </c>
      <c r="T63" s="5">
        <f>VLOOKUP(C63,'4'!$B$2:$I$1053,4,FALSE)</f>
        <v>45</v>
      </c>
      <c r="U63" s="140">
        <f>VLOOKUP(T63,Баллы!$A$2:$B$101,2)+V63/2</f>
        <v>51</v>
      </c>
      <c r="V63" s="126">
        <f>VLOOKUP(C63,'4'!$B$2:$I$1053,6,FALSE)</f>
        <v>10</v>
      </c>
      <c r="W63" s="127"/>
      <c r="X63" s="4"/>
      <c r="Y63" s="145"/>
      <c r="Z63" s="128"/>
      <c r="AA63" s="127"/>
      <c r="AB63" s="4"/>
      <c r="AC63" s="145"/>
      <c r="AD63" s="128"/>
      <c r="AE63" s="127"/>
      <c r="AF63" s="4"/>
      <c r="AG63" s="145"/>
      <c r="AH63" s="128"/>
      <c r="AI63" s="155"/>
      <c r="AJ63" s="123"/>
      <c r="AK63" s="139"/>
      <c r="AL63" s="124"/>
      <c r="AM63" s="155"/>
      <c r="AN63" s="123"/>
      <c r="AO63" s="139"/>
      <c r="AP63" s="124"/>
      <c r="AQ63" s="122"/>
      <c r="AR63" s="123"/>
      <c r="AS63" s="139"/>
      <c r="AT63" s="124"/>
      <c r="AU63" s="122"/>
      <c r="AV63" s="123"/>
      <c r="AW63" s="139"/>
      <c r="AX63" s="124"/>
    </row>
    <row r="64" spans="1:50" ht="14.4" customHeight="1">
      <c r="A64" s="73">
        <f t="shared" si="4"/>
        <v>62</v>
      </c>
      <c r="B64" s="246">
        <v>62</v>
      </c>
      <c r="C64" s="104" t="s">
        <v>6125</v>
      </c>
      <c r="D64" s="115">
        <f t="shared" si="5"/>
        <v>48</v>
      </c>
      <c r="E64" s="115">
        <f t="shared" si="6"/>
        <v>8</v>
      </c>
      <c r="F64" s="119">
        <f t="shared" si="7"/>
        <v>1</v>
      </c>
      <c r="G64" s="127"/>
      <c r="H64" s="4"/>
      <c r="I64" s="145"/>
      <c r="J64" s="128"/>
      <c r="K64" s="127"/>
      <c r="L64" s="4"/>
      <c r="M64" s="145"/>
      <c r="N64" s="128"/>
      <c r="O64" s="127"/>
      <c r="P64" s="4"/>
      <c r="Q64" s="145"/>
      <c r="R64" s="128"/>
      <c r="S64" s="125"/>
      <c r="T64" s="5"/>
      <c r="U64" s="140"/>
      <c r="V64" s="126"/>
      <c r="W64" s="127"/>
      <c r="X64" s="4"/>
      <c r="Y64" s="145"/>
      <c r="Z64" s="128"/>
      <c r="AA64" s="127"/>
      <c r="AB64" s="4"/>
      <c r="AC64" s="145"/>
      <c r="AD64" s="128"/>
      <c r="AE64" s="127"/>
      <c r="AF64" s="4"/>
      <c r="AG64" s="145"/>
      <c r="AH64" s="128"/>
      <c r="AI64" s="155"/>
      <c r="AJ64" s="123"/>
      <c r="AK64" s="139"/>
      <c r="AL64" s="124"/>
      <c r="AM64" s="155"/>
      <c r="AN64" s="123"/>
      <c r="AO64" s="139"/>
      <c r="AP64" s="124"/>
      <c r="AQ64" s="122"/>
      <c r="AR64" s="123"/>
      <c r="AS64" s="139"/>
      <c r="AT64" s="124"/>
      <c r="AU64" s="122">
        <f>VLOOKUP(C64,'11'!$B$9:$H$521,3,FALSE)</f>
        <v>3.6574074074074071E-2</v>
      </c>
      <c r="AV64" s="123">
        <f>VLOOKUP(C64,'11'!$B$9:$H$521,4,FALSE)</f>
        <v>47</v>
      </c>
      <c r="AW64" s="139">
        <f>VLOOKUP(AV64,Баллы!$A$2:$B$101,2)+AX64/2</f>
        <v>48</v>
      </c>
      <c r="AX64" s="124">
        <f>VLOOKUP(C64,'11'!$B$9:$H$521,6,FALSE)</f>
        <v>8</v>
      </c>
    </row>
    <row r="65" spans="1:50" ht="14.4" customHeight="1">
      <c r="A65" s="73">
        <f t="shared" si="4"/>
        <v>63</v>
      </c>
      <c r="B65" s="246">
        <v>63</v>
      </c>
      <c r="C65" s="104" t="s">
        <v>6126</v>
      </c>
      <c r="D65" s="115">
        <f t="shared" si="5"/>
        <v>46</v>
      </c>
      <c r="E65" s="115">
        <f t="shared" si="6"/>
        <v>8</v>
      </c>
      <c r="F65" s="119">
        <f t="shared" si="7"/>
        <v>1</v>
      </c>
      <c r="G65" s="127"/>
      <c r="H65" s="4"/>
      <c r="I65" s="145"/>
      <c r="J65" s="128"/>
      <c r="K65" s="127"/>
      <c r="L65" s="4"/>
      <c r="M65" s="145"/>
      <c r="N65" s="128"/>
      <c r="O65" s="127"/>
      <c r="P65" s="4"/>
      <c r="Q65" s="145"/>
      <c r="R65" s="128"/>
      <c r="S65" s="125"/>
      <c r="T65" s="5"/>
      <c r="U65" s="140"/>
      <c r="V65" s="126"/>
      <c r="W65" s="127"/>
      <c r="X65" s="4"/>
      <c r="Y65" s="145"/>
      <c r="Z65" s="128"/>
      <c r="AA65" s="127"/>
      <c r="AB65" s="4"/>
      <c r="AC65" s="145"/>
      <c r="AD65" s="128"/>
      <c r="AE65" s="127"/>
      <c r="AF65" s="4"/>
      <c r="AG65" s="145"/>
      <c r="AH65" s="128"/>
      <c r="AI65" s="155"/>
      <c r="AJ65" s="123"/>
      <c r="AK65" s="139"/>
      <c r="AL65" s="124"/>
      <c r="AM65" s="155"/>
      <c r="AN65" s="123"/>
      <c r="AO65" s="139"/>
      <c r="AP65" s="124"/>
      <c r="AQ65" s="122"/>
      <c r="AR65" s="123"/>
      <c r="AS65" s="139"/>
      <c r="AT65" s="124"/>
      <c r="AU65" s="122">
        <f>VLOOKUP(C65,'11'!$B$9:$H$521,3,FALSE)</f>
        <v>3.7060185185185182E-2</v>
      </c>
      <c r="AV65" s="123">
        <f>VLOOKUP(C65,'11'!$B$9:$H$521,4,FALSE)</f>
        <v>49</v>
      </c>
      <c r="AW65" s="139">
        <f>VLOOKUP(AV65,Баллы!$A$2:$B$101,2)+AX65/2</f>
        <v>46</v>
      </c>
      <c r="AX65" s="124">
        <f>VLOOKUP(C65,'11'!$B$9:$H$521,6,FALSE)</f>
        <v>8</v>
      </c>
    </row>
    <row r="66" spans="1:50" ht="14.4" customHeight="1">
      <c r="A66" s="73">
        <f t="shared" si="4"/>
        <v>64</v>
      </c>
      <c r="B66" s="246">
        <v>64</v>
      </c>
      <c r="C66" s="185" t="s">
        <v>1194</v>
      </c>
      <c r="D66" s="115">
        <f t="shared" si="5"/>
        <v>43.5</v>
      </c>
      <c r="E66" s="115">
        <f t="shared" si="6"/>
        <v>25</v>
      </c>
      <c r="F66" s="119">
        <f t="shared" si="7"/>
        <v>1</v>
      </c>
      <c r="G66" s="125"/>
      <c r="H66" s="5"/>
      <c r="I66" s="140"/>
      <c r="J66" s="126"/>
      <c r="K66" s="125"/>
      <c r="L66" s="5"/>
      <c r="M66" s="140"/>
      <c r="N66" s="126"/>
      <c r="O66" s="125"/>
      <c r="P66" s="5"/>
      <c r="Q66" s="140"/>
      <c r="R66" s="126"/>
      <c r="S66" s="125"/>
      <c r="T66" s="5"/>
      <c r="U66" s="140"/>
      <c r="V66" s="126"/>
      <c r="W66" s="136">
        <f>VLOOKUP(C66,'5'!$B$50:$H$423,3,FALSE)</f>
        <v>0.14171296296296296</v>
      </c>
      <c r="X66" s="5">
        <f>VLOOKUP(C66,'5'!$B$50:$H$423,4,FALSE)</f>
        <v>60</v>
      </c>
      <c r="Y66" s="140">
        <f>VLOOKUP(X66,Баллы!$A$2:$B$101,2)+Z66/2</f>
        <v>43.5</v>
      </c>
      <c r="Z66" s="126">
        <f>VLOOKUP(C66,'5'!$B$50:$H$423,6,FALSE)</f>
        <v>25</v>
      </c>
      <c r="AA66" s="136"/>
      <c r="AB66" s="5"/>
      <c r="AC66" s="140"/>
      <c r="AD66" s="126"/>
      <c r="AE66" s="136"/>
      <c r="AF66" s="5"/>
      <c r="AG66" s="140"/>
      <c r="AH66" s="126"/>
      <c r="AI66" s="155"/>
      <c r="AJ66" s="123"/>
      <c r="AK66" s="139"/>
      <c r="AL66" s="124"/>
      <c r="AM66" s="155"/>
      <c r="AN66" s="123"/>
      <c r="AO66" s="139"/>
      <c r="AP66" s="124"/>
      <c r="AQ66" s="122"/>
      <c r="AR66" s="123"/>
      <c r="AS66" s="139"/>
      <c r="AT66" s="124"/>
      <c r="AU66" s="122"/>
      <c r="AV66" s="123"/>
      <c r="AW66" s="139"/>
      <c r="AX66" s="124"/>
    </row>
    <row r="67" spans="1:50" ht="14.4" customHeight="1">
      <c r="A67" s="73">
        <f t="shared" ref="A67:A98" si="8">IF(D67=0," ",RANK(D67,$D$3:$D$122,0))</f>
        <v>65</v>
      </c>
      <c r="B67" s="246">
        <v>65</v>
      </c>
      <c r="C67" s="183" t="s">
        <v>788</v>
      </c>
      <c r="D67" s="115">
        <f t="shared" ref="D67:D98" si="9">I67+M67+Q67+U67+Y67+AC67+AG67+AK67+AO67+AW67+AS67</f>
        <v>42.5</v>
      </c>
      <c r="E67" s="115">
        <f t="shared" ref="E67:E98" si="10">J67+N67+R67+V67+Z67+AD67+AH67+AL67+AP67+AX67+AT67</f>
        <v>5</v>
      </c>
      <c r="F67" s="119">
        <f t="shared" ref="F67:F98" si="11">COUNTA(H67,L67,P67,T67,X67,AB67,AF67,AJ67,AN67,AV67,AR67)</f>
        <v>1</v>
      </c>
      <c r="G67" s="125"/>
      <c r="H67" s="5"/>
      <c r="I67" s="140"/>
      <c r="J67" s="126"/>
      <c r="K67" s="125">
        <f>VLOOKUP(C67,'2'!$B$101:$H$575,3,FALSE)</f>
        <v>2.2476851851851855E-2</v>
      </c>
      <c r="L67" s="5">
        <f>VLOOKUP(C67,'2'!$B$101:$H$575,4,FALSE)</f>
        <v>51</v>
      </c>
      <c r="M67" s="140">
        <f>VLOOKUP(L67,Баллы!$A$2:$B$101,2)+N67/2</f>
        <v>42.5</v>
      </c>
      <c r="N67" s="126">
        <f>VLOOKUP(C67,'2'!$B$101:$H$575,6,FALSE)</f>
        <v>5</v>
      </c>
      <c r="O67" s="125"/>
      <c r="P67" s="5"/>
      <c r="Q67" s="140"/>
      <c r="R67" s="126"/>
      <c r="S67" s="125"/>
      <c r="T67" s="5"/>
      <c r="U67" s="140"/>
      <c r="V67" s="126"/>
      <c r="W67" s="136"/>
      <c r="X67" s="5"/>
      <c r="Y67" s="140"/>
      <c r="Z67" s="126"/>
      <c r="AA67" s="136"/>
      <c r="AB67" s="5"/>
      <c r="AC67" s="140"/>
      <c r="AD67" s="126"/>
      <c r="AE67" s="136"/>
      <c r="AF67" s="5"/>
      <c r="AG67" s="140"/>
      <c r="AH67" s="126"/>
      <c r="AI67" s="155"/>
      <c r="AJ67" s="123"/>
      <c r="AK67" s="139"/>
      <c r="AL67" s="124"/>
      <c r="AM67" s="155"/>
      <c r="AN67" s="123"/>
      <c r="AO67" s="139"/>
      <c r="AP67" s="124"/>
      <c r="AQ67" s="122"/>
      <c r="AR67" s="123"/>
      <c r="AS67" s="139"/>
      <c r="AT67" s="124"/>
      <c r="AU67" s="122"/>
      <c r="AV67" s="123"/>
      <c r="AW67" s="139"/>
      <c r="AX67" s="124"/>
    </row>
    <row r="68" spans="1:50" ht="14.4" customHeight="1">
      <c r="A68" s="73">
        <f t="shared" si="8"/>
        <v>66</v>
      </c>
      <c r="B68" s="246">
        <v>66</v>
      </c>
      <c r="C68" s="183" t="s">
        <v>208</v>
      </c>
      <c r="D68" s="115">
        <f t="shared" si="9"/>
        <v>41.5</v>
      </c>
      <c r="E68" s="115">
        <f t="shared" si="10"/>
        <v>15</v>
      </c>
      <c r="F68" s="119">
        <f t="shared" si="11"/>
        <v>1</v>
      </c>
      <c r="G68" s="125"/>
      <c r="H68" s="5"/>
      <c r="I68" s="140"/>
      <c r="J68" s="126"/>
      <c r="K68" s="125">
        <f>VLOOKUP(C68,'2'!$B$101:$H$575,3,FALSE)</f>
        <v>5.6250000000000001E-2</v>
      </c>
      <c r="L68" s="5">
        <f>VLOOKUP(C68,'2'!$B$101:$H$575,4,FALSE)</f>
        <v>57</v>
      </c>
      <c r="M68" s="140">
        <f>VLOOKUP(L68,Баллы!$A$2:$B$101,2)+N68/2</f>
        <v>41.5</v>
      </c>
      <c r="N68" s="126">
        <f>VLOOKUP(C68,'2'!$B$101:$H$575,6,FALSE)</f>
        <v>15</v>
      </c>
      <c r="O68" s="125"/>
      <c r="P68" s="5"/>
      <c r="Q68" s="140"/>
      <c r="R68" s="126"/>
      <c r="S68" s="125"/>
      <c r="T68" s="5"/>
      <c r="U68" s="140"/>
      <c r="V68" s="126"/>
      <c r="W68" s="136"/>
      <c r="X68" s="5"/>
      <c r="Y68" s="140"/>
      <c r="Z68" s="126"/>
      <c r="AA68" s="136"/>
      <c r="AB68" s="5"/>
      <c r="AC68" s="140"/>
      <c r="AD68" s="126"/>
      <c r="AE68" s="136"/>
      <c r="AF68" s="5"/>
      <c r="AG68" s="140"/>
      <c r="AH68" s="126"/>
      <c r="AI68" s="155"/>
      <c r="AJ68" s="123"/>
      <c r="AK68" s="139"/>
      <c r="AL68" s="124"/>
      <c r="AM68" s="155"/>
      <c r="AN68" s="123"/>
      <c r="AO68" s="139"/>
      <c r="AP68" s="124"/>
      <c r="AQ68" s="122"/>
      <c r="AR68" s="123"/>
      <c r="AS68" s="139"/>
      <c r="AT68" s="124"/>
      <c r="AU68" s="122"/>
      <c r="AV68" s="123"/>
      <c r="AW68" s="139"/>
      <c r="AX68" s="124"/>
    </row>
    <row r="69" spans="1:50" ht="14.4" customHeight="1">
      <c r="A69" s="73">
        <f t="shared" si="8"/>
        <v>67</v>
      </c>
      <c r="B69" s="246">
        <v>67</v>
      </c>
      <c r="C69" s="107" t="s">
        <v>1480</v>
      </c>
      <c r="D69" s="115">
        <f t="shared" si="9"/>
        <v>40</v>
      </c>
      <c r="E69" s="115">
        <f t="shared" si="10"/>
        <v>20</v>
      </c>
      <c r="F69" s="119">
        <f t="shared" si="11"/>
        <v>1</v>
      </c>
      <c r="G69" s="125"/>
      <c r="H69" s="5"/>
      <c r="I69" s="140"/>
      <c r="J69" s="126"/>
      <c r="K69" s="125"/>
      <c r="L69" s="5"/>
      <c r="M69" s="140"/>
      <c r="N69" s="126"/>
      <c r="O69" s="125"/>
      <c r="P69" s="5"/>
      <c r="Q69" s="140"/>
      <c r="R69" s="126"/>
      <c r="S69" s="125">
        <f>VLOOKUP(C69,'4'!$B$2:$I$1053,3,FALSE)</f>
        <v>7.9583333333333339E-2</v>
      </c>
      <c r="T69" s="5">
        <f>VLOOKUP(C69,'4'!$B$2:$I$1053,4,FALSE)</f>
        <v>61</v>
      </c>
      <c r="U69" s="140">
        <f>VLOOKUP(T69,Баллы!$A$2:$B$101,2)+V69/2</f>
        <v>40</v>
      </c>
      <c r="V69" s="126">
        <f>VLOOKUP(C69,'4'!$B$2:$I$1053,6,FALSE)</f>
        <v>20</v>
      </c>
      <c r="W69" s="136"/>
      <c r="X69" s="5"/>
      <c r="Y69" s="140"/>
      <c r="Z69" s="126"/>
      <c r="AA69" s="136"/>
      <c r="AB69" s="5"/>
      <c r="AC69" s="140"/>
      <c r="AD69" s="126"/>
      <c r="AE69" s="136"/>
      <c r="AF69" s="5"/>
      <c r="AG69" s="140"/>
      <c r="AH69" s="126"/>
      <c r="AI69" s="155"/>
      <c r="AJ69" s="123"/>
      <c r="AK69" s="139"/>
      <c r="AL69" s="124"/>
      <c r="AM69" s="155"/>
      <c r="AN69" s="123"/>
      <c r="AO69" s="139"/>
      <c r="AP69" s="124"/>
      <c r="AQ69" s="122"/>
      <c r="AR69" s="123"/>
      <c r="AS69" s="139"/>
      <c r="AT69" s="124"/>
      <c r="AU69" s="122"/>
      <c r="AV69" s="123"/>
      <c r="AW69" s="139"/>
      <c r="AX69" s="124"/>
    </row>
    <row r="70" spans="1:50" ht="14.4" customHeight="1">
      <c r="A70" s="73">
        <f t="shared" si="8"/>
        <v>67</v>
      </c>
      <c r="B70" s="246">
        <v>68</v>
      </c>
      <c r="C70" s="283" t="s">
        <v>4610</v>
      </c>
      <c r="D70" s="115">
        <f t="shared" si="9"/>
        <v>40</v>
      </c>
      <c r="E70" s="115">
        <f t="shared" si="10"/>
        <v>10</v>
      </c>
      <c r="F70" s="119">
        <f t="shared" si="11"/>
        <v>1</v>
      </c>
      <c r="G70" s="127"/>
      <c r="H70" s="4"/>
      <c r="I70" s="145"/>
      <c r="J70" s="128"/>
      <c r="K70" s="127"/>
      <c r="L70" s="4"/>
      <c r="M70" s="145"/>
      <c r="N70" s="128"/>
      <c r="O70" s="127"/>
      <c r="P70" s="4"/>
      <c r="Q70" s="145"/>
      <c r="R70" s="128"/>
      <c r="S70" s="125"/>
      <c r="T70" s="5"/>
      <c r="U70" s="140"/>
      <c r="V70" s="126"/>
      <c r="W70" s="127"/>
      <c r="X70" s="4"/>
      <c r="Y70" s="145"/>
      <c r="Z70" s="128"/>
      <c r="AA70" s="127"/>
      <c r="AB70" s="4"/>
      <c r="AC70" s="145"/>
      <c r="AD70" s="128"/>
      <c r="AE70" s="127"/>
      <c r="AF70" s="4"/>
      <c r="AG70" s="145"/>
      <c r="AH70" s="128"/>
      <c r="AI70" s="155"/>
      <c r="AJ70" s="123"/>
      <c r="AK70" s="139"/>
      <c r="AL70" s="124"/>
      <c r="AM70" s="155">
        <f>VLOOKUP(C70,'9'!$B$2:$H$1187,3,FALSE)</f>
        <v>3.5428240740740739E-2</v>
      </c>
      <c r="AN70" s="123">
        <f>VLOOKUP(C70,'9'!$B$2:$H$1187,4,FALSE)</f>
        <v>56</v>
      </c>
      <c r="AO70" s="139">
        <f>VLOOKUP(AN70,Баллы!$A$2:$B$101,2)+AP70/2</f>
        <v>40</v>
      </c>
      <c r="AP70" s="124">
        <f>VLOOKUP(C70,'9'!$B$2:$H$1187,6,FALSE)</f>
        <v>10</v>
      </c>
      <c r="AQ70" s="122"/>
      <c r="AR70" s="123"/>
      <c r="AS70" s="139"/>
      <c r="AT70" s="124"/>
      <c r="AU70" s="122"/>
      <c r="AV70" s="123"/>
      <c r="AW70" s="139"/>
      <c r="AX70" s="124"/>
    </row>
    <row r="71" spans="1:50" ht="14.4" customHeight="1">
      <c r="A71" s="73">
        <f t="shared" si="8"/>
        <v>69</v>
      </c>
      <c r="B71" s="246">
        <v>69</v>
      </c>
      <c r="C71" s="104" t="s">
        <v>6122</v>
      </c>
      <c r="D71" s="115">
        <f t="shared" si="9"/>
        <v>39.5</v>
      </c>
      <c r="E71" s="115">
        <f t="shared" si="10"/>
        <v>15</v>
      </c>
      <c r="F71" s="119">
        <f t="shared" si="11"/>
        <v>1</v>
      </c>
      <c r="G71" s="127"/>
      <c r="H71" s="4"/>
      <c r="I71" s="145"/>
      <c r="J71" s="128"/>
      <c r="K71" s="127"/>
      <c r="L71" s="4"/>
      <c r="M71" s="145"/>
      <c r="N71" s="128"/>
      <c r="O71" s="127"/>
      <c r="P71" s="4"/>
      <c r="Q71" s="145"/>
      <c r="R71" s="128"/>
      <c r="S71" s="125"/>
      <c r="T71" s="5"/>
      <c r="U71" s="140"/>
      <c r="V71" s="126"/>
      <c r="W71" s="127"/>
      <c r="X71" s="4"/>
      <c r="Y71" s="145"/>
      <c r="Z71" s="128"/>
      <c r="AA71" s="127"/>
      <c r="AB71" s="4"/>
      <c r="AC71" s="145"/>
      <c r="AD71" s="128"/>
      <c r="AE71" s="127"/>
      <c r="AF71" s="4"/>
      <c r="AG71" s="145"/>
      <c r="AH71" s="128"/>
      <c r="AI71" s="155"/>
      <c r="AJ71" s="123"/>
      <c r="AK71" s="139"/>
      <c r="AL71" s="124"/>
      <c r="AM71" s="155"/>
      <c r="AN71" s="123"/>
      <c r="AO71" s="139"/>
      <c r="AP71" s="124"/>
      <c r="AQ71" s="122"/>
      <c r="AR71" s="123"/>
      <c r="AS71" s="139"/>
      <c r="AT71" s="124"/>
      <c r="AU71" s="122">
        <f>VLOOKUP(C71,'11'!$B$9:$H$521,3,FALSE)</f>
        <v>6.5439814814814812E-2</v>
      </c>
      <c r="AV71" s="123">
        <f>VLOOKUP(C71,'11'!$B$9:$H$521,4,FALSE)</f>
        <v>59</v>
      </c>
      <c r="AW71" s="139">
        <f>VLOOKUP(AV71,Баллы!$A$2:$B$101,2)+AX71/2</f>
        <v>39.5</v>
      </c>
      <c r="AX71" s="124">
        <f>VLOOKUP(C71,'11'!$B$9:$H$521,6,FALSE)</f>
        <v>15</v>
      </c>
    </row>
    <row r="72" spans="1:50" ht="14.4" customHeight="1">
      <c r="A72" s="73">
        <f t="shared" si="8"/>
        <v>70</v>
      </c>
      <c r="B72" s="246">
        <v>70</v>
      </c>
      <c r="C72" s="283" t="s">
        <v>4461</v>
      </c>
      <c r="D72" s="115">
        <f t="shared" si="9"/>
        <v>38.5</v>
      </c>
      <c r="E72" s="115">
        <f t="shared" si="10"/>
        <v>25</v>
      </c>
      <c r="F72" s="119">
        <f t="shared" si="11"/>
        <v>1</v>
      </c>
      <c r="G72" s="127"/>
      <c r="H72" s="4"/>
      <c r="I72" s="145"/>
      <c r="J72" s="128"/>
      <c r="K72" s="127"/>
      <c r="L72" s="4"/>
      <c r="M72" s="145"/>
      <c r="N72" s="128"/>
      <c r="O72" s="127"/>
      <c r="P72" s="4"/>
      <c r="Q72" s="145"/>
      <c r="R72" s="128"/>
      <c r="S72" s="125"/>
      <c r="T72" s="5"/>
      <c r="U72" s="140"/>
      <c r="V72" s="126"/>
      <c r="W72" s="127"/>
      <c r="X72" s="4"/>
      <c r="Y72" s="145"/>
      <c r="Z72" s="128"/>
      <c r="AA72" s="127"/>
      <c r="AB72" s="4"/>
      <c r="AC72" s="145"/>
      <c r="AD72" s="128"/>
      <c r="AE72" s="127"/>
      <c r="AF72" s="4"/>
      <c r="AG72" s="145"/>
      <c r="AH72" s="128"/>
      <c r="AI72" s="155"/>
      <c r="AJ72" s="123"/>
      <c r="AK72" s="139"/>
      <c r="AL72" s="124"/>
      <c r="AM72" s="155">
        <f>VLOOKUP(C72,'9'!$B$2:$H$1187,3,FALSE)</f>
        <v>0.10611111111111111</v>
      </c>
      <c r="AN72" s="123">
        <f>VLOOKUP(C72,'9'!$B$2:$H$1187,4,FALSE)</f>
        <v>65</v>
      </c>
      <c r="AO72" s="139">
        <f>VLOOKUP(AN72,Баллы!$A$2:$B$101,2)+AP72/2</f>
        <v>38.5</v>
      </c>
      <c r="AP72" s="124">
        <f>VLOOKUP(C72,'9'!$B$2:$H$1187,6,FALSE)</f>
        <v>25</v>
      </c>
      <c r="AQ72" s="122"/>
      <c r="AR72" s="123"/>
      <c r="AS72" s="139"/>
      <c r="AT72" s="124"/>
      <c r="AU72" s="122"/>
      <c r="AV72" s="123"/>
      <c r="AW72" s="139"/>
      <c r="AX72" s="124"/>
    </row>
    <row r="73" spans="1:50" ht="14.4" customHeight="1">
      <c r="A73" s="73">
        <f t="shared" si="8"/>
        <v>71</v>
      </c>
      <c r="B73" s="246">
        <v>71</v>
      </c>
      <c r="C73" s="185" t="s">
        <v>1198</v>
      </c>
      <c r="D73" s="115">
        <f t="shared" si="9"/>
        <v>35.5</v>
      </c>
      <c r="E73" s="115">
        <f t="shared" si="10"/>
        <v>25</v>
      </c>
      <c r="F73" s="119">
        <f t="shared" si="11"/>
        <v>1</v>
      </c>
      <c r="G73" s="125"/>
      <c r="H73" s="5"/>
      <c r="I73" s="140"/>
      <c r="J73" s="126"/>
      <c r="K73" s="125"/>
      <c r="L73" s="5"/>
      <c r="M73" s="140"/>
      <c r="N73" s="126"/>
      <c r="O73" s="125"/>
      <c r="P73" s="5"/>
      <c r="Q73" s="140"/>
      <c r="R73" s="126"/>
      <c r="S73" s="125"/>
      <c r="T73" s="5"/>
      <c r="U73" s="140"/>
      <c r="V73" s="126"/>
      <c r="W73" s="136">
        <f>VLOOKUP(C73,'5'!$B$50:$H$423,3,FALSE)</f>
        <v>0.14741898148148147</v>
      </c>
      <c r="X73" s="5">
        <f>VLOOKUP(C73,'5'!$B$50:$H$423,4,FALSE)</f>
        <v>68</v>
      </c>
      <c r="Y73" s="140">
        <f>VLOOKUP(X73,Баллы!$A$2:$B$101,2)+Z73/2</f>
        <v>35.5</v>
      </c>
      <c r="Z73" s="126">
        <f>VLOOKUP(C73,'5'!$B$50:$H$423,6,FALSE)</f>
        <v>25</v>
      </c>
      <c r="AA73" s="136"/>
      <c r="AB73" s="5"/>
      <c r="AC73" s="140"/>
      <c r="AD73" s="126"/>
      <c r="AE73" s="136"/>
      <c r="AF73" s="5"/>
      <c r="AG73" s="140"/>
      <c r="AH73" s="126"/>
      <c r="AI73" s="155"/>
      <c r="AJ73" s="123"/>
      <c r="AK73" s="139"/>
      <c r="AL73" s="124"/>
      <c r="AM73" s="155"/>
      <c r="AN73" s="123"/>
      <c r="AO73" s="139"/>
      <c r="AP73" s="124"/>
      <c r="AQ73" s="122"/>
      <c r="AR73" s="123"/>
      <c r="AS73" s="139"/>
      <c r="AT73" s="124"/>
      <c r="AU73" s="122"/>
      <c r="AV73" s="123"/>
      <c r="AW73" s="139"/>
      <c r="AX73" s="124"/>
    </row>
    <row r="74" spans="1:50" ht="14.4" customHeight="1">
      <c r="A74" s="73">
        <f t="shared" si="8"/>
        <v>72</v>
      </c>
      <c r="B74" s="246">
        <v>72</v>
      </c>
      <c r="C74" s="185" t="s">
        <v>1199</v>
      </c>
      <c r="D74" s="115">
        <f t="shared" si="9"/>
        <v>34.5</v>
      </c>
      <c r="E74" s="115">
        <f t="shared" si="10"/>
        <v>25</v>
      </c>
      <c r="F74" s="119">
        <f t="shared" si="11"/>
        <v>1</v>
      </c>
      <c r="G74" s="125"/>
      <c r="H74" s="5"/>
      <c r="I74" s="140"/>
      <c r="J74" s="126"/>
      <c r="K74" s="125"/>
      <c r="L74" s="5"/>
      <c r="M74" s="140"/>
      <c r="N74" s="126"/>
      <c r="O74" s="125"/>
      <c r="P74" s="5"/>
      <c r="Q74" s="140"/>
      <c r="R74" s="126"/>
      <c r="S74" s="125"/>
      <c r="T74" s="5"/>
      <c r="U74" s="140"/>
      <c r="V74" s="126"/>
      <c r="W74" s="136">
        <f>VLOOKUP(C74,'5'!$B$50:$H$423,3,FALSE)</f>
        <v>0.14748842592592593</v>
      </c>
      <c r="X74" s="5">
        <f>VLOOKUP(C74,'5'!$B$50:$H$423,4,FALSE)</f>
        <v>69</v>
      </c>
      <c r="Y74" s="140">
        <f>VLOOKUP(X74,Баллы!$A$2:$B$101,2)+Z74/2</f>
        <v>34.5</v>
      </c>
      <c r="Z74" s="126">
        <f>VLOOKUP(C74,'5'!$B$50:$H$423,6,FALSE)</f>
        <v>25</v>
      </c>
      <c r="AA74" s="136"/>
      <c r="AB74" s="5"/>
      <c r="AC74" s="140"/>
      <c r="AD74" s="126"/>
      <c r="AE74" s="136"/>
      <c r="AF74" s="5"/>
      <c r="AG74" s="140"/>
      <c r="AH74" s="126"/>
      <c r="AI74" s="155"/>
      <c r="AJ74" s="123"/>
      <c r="AK74" s="139"/>
      <c r="AL74" s="124"/>
      <c r="AM74" s="155"/>
      <c r="AN74" s="123"/>
      <c r="AO74" s="139"/>
      <c r="AP74" s="124"/>
      <c r="AQ74" s="122"/>
      <c r="AR74" s="123"/>
      <c r="AS74" s="139"/>
      <c r="AT74" s="124"/>
      <c r="AU74" s="122"/>
      <c r="AV74" s="123"/>
      <c r="AW74" s="139"/>
      <c r="AX74" s="124"/>
    </row>
    <row r="75" spans="1:50" ht="14.4" customHeight="1">
      <c r="A75" s="73">
        <f t="shared" si="8"/>
        <v>72</v>
      </c>
      <c r="B75" s="246">
        <v>73</v>
      </c>
      <c r="C75" s="183" t="s">
        <v>903</v>
      </c>
      <c r="D75" s="115">
        <f t="shared" si="9"/>
        <v>34.5</v>
      </c>
      <c r="E75" s="115">
        <f t="shared" si="10"/>
        <v>15</v>
      </c>
      <c r="F75" s="119">
        <f t="shared" si="11"/>
        <v>1</v>
      </c>
      <c r="G75" s="125"/>
      <c r="H75" s="5"/>
      <c r="I75" s="140"/>
      <c r="J75" s="126"/>
      <c r="K75" s="125">
        <f>VLOOKUP(C75,'2'!$B$101:$H$575,3,FALSE)</f>
        <v>5.7719907407407407E-2</v>
      </c>
      <c r="L75" s="5">
        <f>VLOOKUP(C75,'2'!$B$101:$H$575,4,FALSE)</f>
        <v>64</v>
      </c>
      <c r="M75" s="140">
        <f>VLOOKUP(L75,Баллы!$A$2:$B$101,2)+N75/2</f>
        <v>34.5</v>
      </c>
      <c r="N75" s="126">
        <f>VLOOKUP(C75,'2'!$B$101:$H$575,6,FALSE)</f>
        <v>15</v>
      </c>
      <c r="O75" s="125"/>
      <c r="P75" s="5"/>
      <c r="Q75" s="140"/>
      <c r="R75" s="126"/>
      <c r="S75" s="125"/>
      <c r="T75" s="5"/>
      <c r="U75" s="140"/>
      <c r="V75" s="126"/>
      <c r="W75" s="136"/>
      <c r="X75" s="5"/>
      <c r="Y75" s="140"/>
      <c r="Z75" s="126"/>
      <c r="AA75" s="136"/>
      <c r="AB75" s="5"/>
      <c r="AC75" s="140"/>
      <c r="AD75" s="126"/>
      <c r="AE75" s="136"/>
      <c r="AF75" s="5"/>
      <c r="AG75" s="140"/>
      <c r="AH75" s="126"/>
      <c r="AI75" s="155"/>
      <c r="AJ75" s="123"/>
      <c r="AK75" s="139"/>
      <c r="AL75" s="124"/>
      <c r="AM75" s="155"/>
      <c r="AN75" s="123"/>
      <c r="AO75" s="139"/>
      <c r="AP75" s="124"/>
      <c r="AQ75" s="122"/>
      <c r="AR75" s="123"/>
      <c r="AS75" s="139"/>
      <c r="AT75" s="124"/>
      <c r="AU75" s="122"/>
      <c r="AV75" s="123"/>
      <c r="AW75" s="139"/>
      <c r="AX75" s="124"/>
    </row>
    <row r="76" spans="1:50" ht="14.4" customHeight="1">
      <c r="A76" s="73">
        <f t="shared" si="8"/>
        <v>74</v>
      </c>
      <c r="B76" s="246">
        <v>74</v>
      </c>
      <c r="C76" s="104" t="s">
        <v>6127</v>
      </c>
      <c r="D76" s="115">
        <f t="shared" si="9"/>
        <v>32</v>
      </c>
      <c r="E76" s="115">
        <f t="shared" si="10"/>
        <v>8</v>
      </c>
      <c r="F76" s="119">
        <f t="shared" si="11"/>
        <v>1</v>
      </c>
      <c r="G76" s="127"/>
      <c r="H76" s="4"/>
      <c r="I76" s="145"/>
      <c r="J76" s="128"/>
      <c r="K76" s="127"/>
      <c r="L76" s="4"/>
      <c r="M76" s="145"/>
      <c r="N76" s="128"/>
      <c r="O76" s="127"/>
      <c r="P76" s="4"/>
      <c r="Q76" s="145"/>
      <c r="R76" s="128"/>
      <c r="S76" s="125"/>
      <c r="T76" s="5"/>
      <c r="U76" s="140"/>
      <c r="V76" s="126"/>
      <c r="W76" s="127"/>
      <c r="X76" s="4"/>
      <c r="Y76" s="145"/>
      <c r="Z76" s="128"/>
      <c r="AA76" s="127"/>
      <c r="AB76" s="4"/>
      <c r="AC76" s="145"/>
      <c r="AD76" s="128"/>
      <c r="AE76" s="127"/>
      <c r="AF76" s="4"/>
      <c r="AG76" s="145"/>
      <c r="AH76" s="128"/>
      <c r="AI76" s="155"/>
      <c r="AJ76" s="123"/>
      <c r="AK76" s="139"/>
      <c r="AL76" s="124"/>
      <c r="AM76" s="155"/>
      <c r="AN76" s="123"/>
      <c r="AO76" s="139"/>
      <c r="AP76" s="124"/>
      <c r="AQ76" s="122"/>
      <c r="AR76" s="123"/>
      <c r="AS76" s="139"/>
      <c r="AT76" s="124"/>
      <c r="AU76" s="122">
        <f>VLOOKUP(C76,'11'!$B$9:$H$521,3,FALSE)</f>
        <v>4.1180555555555554E-2</v>
      </c>
      <c r="AV76" s="123">
        <f>VLOOKUP(C76,'11'!$B$9:$H$521,4,FALSE)</f>
        <v>63</v>
      </c>
      <c r="AW76" s="139">
        <f>VLOOKUP(AV76,Баллы!$A$2:$B$101,2)+AX76/2</f>
        <v>32</v>
      </c>
      <c r="AX76" s="124">
        <f>VLOOKUP(C76,'11'!$B$9:$H$521,6,FALSE)</f>
        <v>8</v>
      </c>
    </row>
    <row r="77" spans="1:50" ht="14.4" customHeight="1">
      <c r="A77" s="73">
        <f t="shared" si="8"/>
        <v>75</v>
      </c>
      <c r="B77" s="246">
        <v>75</v>
      </c>
      <c r="C77" s="104" t="s">
        <v>6123</v>
      </c>
      <c r="D77" s="115">
        <f t="shared" si="9"/>
        <v>29.5</v>
      </c>
      <c r="E77" s="115">
        <f t="shared" si="10"/>
        <v>15</v>
      </c>
      <c r="F77" s="119">
        <f t="shared" si="11"/>
        <v>1</v>
      </c>
      <c r="G77" s="127"/>
      <c r="H77" s="4"/>
      <c r="I77" s="145"/>
      <c r="J77" s="128"/>
      <c r="K77" s="127"/>
      <c r="L77" s="4"/>
      <c r="M77" s="145"/>
      <c r="N77" s="128"/>
      <c r="O77" s="127"/>
      <c r="P77" s="4"/>
      <c r="Q77" s="145"/>
      <c r="R77" s="128"/>
      <c r="S77" s="125"/>
      <c r="T77" s="5"/>
      <c r="U77" s="140"/>
      <c r="V77" s="126"/>
      <c r="W77" s="127"/>
      <c r="X77" s="4"/>
      <c r="Y77" s="145"/>
      <c r="Z77" s="128"/>
      <c r="AA77" s="127"/>
      <c r="AB77" s="4"/>
      <c r="AC77" s="145"/>
      <c r="AD77" s="128"/>
      <c r="AE77" s="127"/>
      <c r="AF77" s="4"/>
      <c r="AG77" s="145"/>
      <c r="AH77" s="128"/>
      <c r="AI77" s="155"/>
      <c r="AJ77" s="123"/>
      <c r="AK77" s="139"/>
      <c r="AL77" s="124"/>
      <c r="AM77" s="155"/>
      <c r="AN77" s="123"/>
      <c r="AO77" s="139"/>
      <c r="AP77" s="124"/>
      <c r="AQ77" s="122"/>
      <c r="AR77" s="123"/>
      <c r="AS77" s="139"/>
      <c r="AT77" s="124"/>
      <c r="AU77" s="122">
        <f>VLOOKUP(C77,'11'!$B$9:$H$521,3,FALSE)</f>
        <v>6.7789351851851851E-2</v>
      </c>
      <c r="AV77" s="123">
        <f>VLOOKUP(C77,'11'!$B$9:$H$521,4,FALSE)</f>
        <v>69</v>
      </c>
      <c r="AW77" s="139">
        <f>VLOOKUP(AV77,Баллы!$A$2:$B$101,2)+AX77/2</f>
        <v>29.5</v>
      </c>
      <c r="AX77" s="124">
        <f>VLOOKUP(C77,'11'!$B$9:$H$521,6,FALSE)</f>
        <v>15</v>
      </c>
    </row>
    <row r="78" spans="1:50" ht="14.4" customHeight="1">
      <c r="A78" s="73">
        <f t="shared" si="8"/>
        <v>76</v>
      </c>
      <c r="B78" s="246">
        <v>76</v>
      </c>
      <c r="C78" s="106" t="s">
        <v>2472</v>
      </c>
      <c r="D78" s="115">
        <f t="shared" si="9"/>
        <v>24.5</v>
      </c>
      <c r="E78" s="115">
        <f t="shared" si="10"/>
        <v>45</v>
      </c>
      <c r="F78" s="119">
        <f t="shared" si="11"/>
        <v>2</v>
      </c>
      <c r="G78" s="127"/>
      <c r="H78" s="4"/>
      <c r="I78" s="145"/>
      <c r="J78" s="128"/>
      <c r="K78" s="127"/>
      <c r="L78" s="4"/>
      <c r="M78" s="145"/>
      <c r="N78" s="128"/>
      <c r="O78" s="127"/>
      <c r="P78" s="4"/>
      <c r="Q78" s="145"/>
      <c r="R78" s="128"/>
      <c r="S78" s="125">
        <f>VLOOKUP(C78,'4'!$B$2:$I$1053,3,FALSE)</f>
        <v>9.1874999999999998E-2</v>
      </c>
      <c r="T78" s="5">
        <f>VLOOKUP(C78,'4'!$B$2:$I$1053,4,FALSE)</f>
        <v>106</v>
      </c>
      <c r="U78" s="140">
        <f>VLOOKUP(T78,Баллы!$A$2:$B$101,2)+V78/2</f>
        <v>11</v>
      </c>
      <c r="V78" s="126">
        <f>VLOOKUP(C78,'4'!$B$2:$I$1053,6,FALSE)</f>
        <v>20</v>
      </c>
      <c r="W78" s="127"/>
      <c r="X78" s="4"/>
      <c r="Y78" s="145"/>
      <c r="Z78" s="128"/>
      <c r="AA78" s="127"/>
      <c r="AB78" s="4"/>
      <c r="AC78" s="145"/>
      <c r="AD78" s="128"/>
      <c r="AE78" s="127"/>
      <c r="AF78" s="4"/>
      <c r="AG78" s="145"/>
      <c r="AH78" s="128"/>
      <c r="AI78" s="155"/>
      <c r="AJ78" s="123"/>
      <c r="AK78" s="139"/>
      <c r="AL78" s="124"/>
      <c r="AM78" s="155">
        <f>VLOOKUP(C78,'9'!$B$2:$H$1187,3,FALSE)</f>
        <v>0.1208449074074074</v>
      </c>
      <c r="AN78" s="123">
        <f>VLOOKUP(C78,'9'!$B$2:$H$1187,4,FALSE)</f>
        <v>104</v>
      </c>
      <c r="AO78" s="139">
        <f>VLOOKUP(AN78,Баллы!$A$2:$B$101,2)+AP78/2</f>
        <v>13.5</v>
      </c>
      <c r="AP78" s="124">
        <f>VLOOKUP(C78,'9'!$B$2:$H$1187,6,FALSE)</f>
        <v>25</v>
      </c>
      <c r="AQ78" s="122"/>
      <c r="AR78" s="123"/>
      <c r="AS78" s="139"/>
      <c r="AT78" s="124"/>
      <c r="AU78" s="122"/>
      <c r="AV78" s="123"/>
      <c r="AW78" s="139"/>
      <c r="AX78" s="124"/>
    </row>
    <row r="79" spans="1:50">
      <c r="A79" s="73">
        <f t="shared" si="8"/>
        <v>77</v>
      </c>
      <c r="B79" s="246">
        <v>77</v>
      </c>
      <c r="C79" s="107" t="s">
        <v>1566</v>
      </c>
      <c r="D79" s="115">
        <f t="shared" si="9"/>
        <v>22</v>
      </c>
      <c r="E79" s="115">
        <f t="shared" si="10"/>
        <v>20</v>
      </c>
      <c r="F79" s="119">
        <f t="shared" si="11"/>
        <v>1</v>
      </c>
      <c r="G79" s="125"/>
      <c r="H79" s="5"/>
      <c r="I79" s="140"/>
      <c r="J79" s="126"/>
      <c r="K79" s="125"/>
      <c r="L79" s="5"/>
      <c r="M79" s="140"/>
      <c r="N79" s="126"/>
      <c r="O79" s="125"/>
      <c r="P79" s="5"/>
      <c r="Q79" s="140"/>
      <c r="R79" s="126"/>
      <c r="S79" s="125">
        <f>VLOOKUP(C79,'4'!$B$2:$I$1053,3,FALSE)</f>
        <v>8.3738425925925924E-2</v>
      </c>
      <c r="T79" s="5">
        <f>VLOOKUP(C79,'4'!$B$2:$I$1053,4,FALSE)</f>
        <v>79</v>
      </c>
      <c r="U79" s="140">
        <f>VLOOKUP(T79,Баллы!$A$2:$B$101,2)+V79/2</f>
        <v>22</v>
      </c>
      <c r="V79" s="126">
        <f>VLOOKUP(C79,'4'!$B$2:$I$1053,6,FALSE)</f>
        <v>20</v>
      </c>
      <c r="W79" s="136"/>
      <c r="X79" s="5"/>
      <c r="Y79" s="140"/>
      <c r="Z79" s="126"/>
      <c r="AA79" s="136"/>
      <c r="AB79" s="5"/>
      <c r="AC79" s="140"/>
      <c r="AD79" s="126"/>
      <c r="AE79" s="136"/>
      <c r="AF79" s="5"/>
      <c r="AG79" s="140"/>
      <c r="AH79" s="126"/>
      <c r="AI79" s="155"/>
      <c r="AJ79" s="123"/>
      <c r="AK79" s="139"/>
      <c r="AL79" s="124"/>
      <c r="AM79" s="155"/>
      <c r="AN79" s="123"/>
      <c r="AO79" s="139"/>
      <c r="AP79" s="124"/>
      <c r="AQ79" s="122"/>
      <c r="AR79" s="123"/>
      <c r="AS79" s="139"/>
      <c r="AT79" s="124"/>
      <c r="AU79" s="122"/>
      <c r="AV79" s="123"/>
      <c r="AW79" s="139"/>
      <c r="AX79" s="124"/>
    </row>
    <row r="80" spans="1:50">
      <c r="A80" s="73">
        <f t="shared" si="8"/>
        <v>78</v>
      </c>
      <c r="B80" s="246">
        <v>78</v>
      </c>
      <c r="C80" s="183" t="s">
        <v>275</v>
      </c>
      <c r="D80" s="115">
        <f t="shared" si="9"/>
        <v>21.5</v>
      </c>
      <c r="E80" s="115">
        <f t="shared" si="10"/>
        <v>25</v>
      </c>
      <c r="F80" s="119">
        <f t="shared" si="11"/>
        <v>2</v>
      </c>
      <c r="G80" s="125">
        <f>VLOOKUP(C80,'1'!$B$46:$H$384,3,FALSE)</f>
        <v>4.8993055555555554E-2</v>
      </c>
      <c r="H80" s="5">
        <f>VLOOKUP(C80,'1'!$B$46:$H$384,4,FALSE)</f>
        <v>136</v>
      </c>
      <c r="I80" s="140">
        <f>VLOOKUP(H80,Баллы!$A$2:$B$101,2)+J80/2</f>
        <v>6</v>
      </c>
      <c r="J80" s="126">
        <f>VLOOKUP(C80,'1'!$B$46:$H$384,6,FALSE)</f>
        <v>10</v>
      </c>
      <c r="K80" s="125">
        <f>VLOOKUP(C80,'2'!$B$101:$H$575,3,FALSE)</f>
        <v>6.1099537037037042E-2</v>
      </c>
      <c r="L80" s="5">
        <f>VLOOKUP(C80,'2'!$B$101:$H$575,4,FALSE)</f>
        <v>83</v>
      </c>
      <c r="M80" s="140">
        <f>VLOOKUP(L80,Баллы!$A$2:$B$101,2)+N80/2</f>
        <v>15.5</v>
      </c>
      <c r="N80" s="126">
        <f>VLOOKUP(C80,'2'!$B$101:$H$575,6,FALSE)</f>
        <v>15</v>
      </c>
      <c r="O80" s="125"/>
      <c r="P80" s="5"/>
      <c r="Q80" s="140"/>
      <c r="R80" s="126"/>
      <c r="S80" s="125"/>
      <c r="T80" s="5"/>
      <c r="U80" s="140"/>
      <c r="V80" s="126"/>
      <c r="W80" s="136"/>
      <c r="X80" s="5"/>
      <c r="Y80" s="140"/>
      <c r="Z80" s="126"/>
      <c r="AA80" s="136"/>
      <c r="AB80" s="5"/>
      <c r="AC80" s="140"/>
      <c r="AD80" s="126"/>
      <c r="AE80" s="136"/>
      <c r="AF80" s="5"/>
      <c r="AG80" s="140"/>
      <c r="AH80" s="126"/>
      <c r="AI80" s="155"/>
      <c r="AJ80" s="123"/>
      <c r="AK80" s="139"/>
      <c r="AL80" s="124"/>
      <c r="AM80" s="155"/>
      <c r="AN80" s="123"/>
      <c r="AO80" s="139"/>
      <c r="AP80" s="124"/>
      <c r="AQ80" s="122"/>
      <c r="AR80" s="123"/>
      <c r="AS80" s="139"/>
      <c r="AT80" s="124"/>
      <c r="AU80" s="122"/>
      <c r="AV80" s="123"/>
      <c r="AW80" s="139"/>
      <c r="AX80" s="124"/>
    </row>
    <row r="81" spans="1:50">
      <c r="A81" s="73">
        <f t="shared" si="8"/>
        <v>79</v>
      </c>
      <c r="B81" s="246">
        <v>79</v>
      </c>
      <c r="C81" s="106" t="s">
        <v>103</v>
      </c>
      <c r="D81" s="115">
        <f t="shared" si="9"/>
        <v>17</v>
      </c>
      <c r="E81" s="115">
        <f t="shared" si="10"/>
        <v>30</v>
      </c>
      <c r="F81" s="119">
        <f t="shared" si="11"/>
        <v>2</v>
      </c>
      <c r="G81" s="127"/>
      <c r="H81" s="4"/>
      <c r="I81" s="145"/>
      <c r="J81" s="128"/>
      <c r="K81" s="127"/>
      <c r="L81" s="4"/>
      <c r="M81" s="145"/>
      <c r="N81" s="128"/>
      <c r="O81" s="127"/>
      <c r="P81" s="4"/>
      <c r="Q81" s="145"/>
      <c r="R81" s="128"/>
      <c r="S81" s="125">
        <f>VLOOKUP(C81,'4'!$B$2:$I$1053,3,FALSE)</f>
        <v>9.8090277777777776E-2</v>
      </c>
      <c r="T81" s="5">
        <f>VLOOKUP(C81,'4'!$B$2:$I$1053,4,FALSE)</f>
        <v>129</v>
      </c>
      <c r="U81" s="140">
        <f>VLOOKUP(T81,Баллы!$A$2:$B$101,2)+V81/2</f>
        <v>11</v>
      </c>
      <c r="V81" s="126">
        <f>VLOOKUP(C81,'4'!$B$2:$I$1053,6,FALSE)</f>
        <v>20</v>
      </c>
      <c r="W81" s="127"/>
      <c r="X81" s="4"/>
      <c r="Y81" s="145"/>
      <c r="Z81" s="128"/>
      <c r="AA81" s="127"/>
      <c r="AB81" s="4"/>
      <c r="AC81" s="145"/>
      <c r="AD81" s="128"/>
      <c r="AE81" s="127"/>
      <c r="AF81" s="4"/>
      <c r="AG81" s="145"/>
      <c r="AH81" s="128"/>
      <c r="AI81" s="155"/>
      <c r="AJ81" s="123"/>
      <c r="AK81" s="139"/>
      <c r="AL81" s="124"/>
      <c r="AM81" s="155">
        <f>VLOOKUP(C81,'9'!$B$2:$H$1187,3,FALSE)</f>
        <v>4.2719907407407408E-2</v>
      </c>
      <c r="AN81" s="123">
        <f>VLOOKUP(C81,'9'!$B$2:$H$1187,4,FALSE)</f>
        <v>198</v>
      </c>
      <c r="AO81" s="139">
        <f>VLOOKUP(AN81,Баллы!$A$2:$B$101,2)+AP81/2</f>
        <v>6</v>
      </c>
      <c r="AP81" s="124">
        <f>VLOOKUP(C81,'9'!$B$2:$H$1187,6,FALSE)</f>
        <v>10</v>
      </c>
      <c r="AQ81" s="122"/>
      <c r="AR81" s="123"/>
      <c r="AS81" s="139"/>
      <c r="AT81" s="124"/>
      <c r="AU81" s="122"/>
      <c r="AV81" s="123"/>
      <c r="AW81" s="139"/>
      <c r="AX81" s="124"/>
    </row>
    <row r="82" spans="1:50">
      <c r="A82" s="73">
        <f t="shared" si="8"/>
        <v>80</v>
      </c>
      <c r="B82" s="246">
        <v>80</v>
      </c>
      <c r="C82" s="283" t="s">
        <v>5134</v>
      </c>
      <c r="D82" s="115">
        <f t="shared" si="9"/>
        <v>15.5</v>
      </c>
      <c r="E82" s="115">
        <f t="shared" si="10"/>
        <v>5</v>
      </c>
      <c r="F82" s="119">
        <f t="shared" si="11"/>
        <v>1</v>
      </c>
      <c r="G82" s="127"/>
      <c r="H82" s="4"/>
      <c r="I82" s="145"/>
      <c r="J82" s="128"/>
      <c r="K82" s="127"/>
      <c r="L82" s="4"/>
      <c r="M82" s="145"/>
      <c r="N82" s="128"/>
      <c r="O82" s="127"/>
      <c r="P82" s="4"/>
      <c r="Q82" s="145"/>
      <c r="R82" s="128"/>
      <c r="S82" s="125"/>
      <c r="T82" s="5"/>
      <c r="U82" s="140"/>
      <c r="V82" s="126"/>
      <c r="W82" s="127"/>
      <c r="X82" s="4"/>
      <c r="Y82" s="145"/>
      <c r="Z82" s="128"/>
      <c r="AA82" s="127"/>
      <c r="AB82" s="4"/>
      <c r="AC82" s="145"/>
      <c r="AD82" s="128"/>
      <c r="AE82" s="127"/>
      <c r="AF82" s="4"/>
      <c r="AG82" s="145"/>
      <c r="AH82" s="128"/>
      <c r="AI82" s="155"/>
      <c r="AJ82" s="123"/>
      <c r="AK82" s="139"/>
      <c r="AL82" s="124"/>
      <c r="AM82" s="155">
        <f>VLOOKUP(C82,'9'!$B$2:$H$1187,3,FALSE)</f>
        <v>2.0613425925925927E-2</v>
      </c>
      <c r="AN82" s="123">
        <f>VLOOKUP(C82,'9'!$B$2:$H$1187,4,FALSE)</f>
        <v>78</v>
      </c>
      <c r="AO82" s="139">
        <f>VLOOKUP(AN82,Баллы!$A$2:$B$101,2)+AP82/2</f>
        <v>15.5</v>
      </c>
      <c r="AP82" s="124">
        <f>VLOOKUP(C82,'9'!$B$2:$H$1187,6,FALSE)</f>
        <v>5</v>
      </c>
      <c r="AQ82" s="122"/>
      <c r="AR82" s="123"/>
      <c r="AS82" s="139"/>
      <c r="AT82" s="124"/>
      <c r="AU82" s="122"/>
      <c r="AV82" s="123"/>
      <c r="AW82" s="139"/>
      <c r="AX82" s="124"/>
    </row>
    <row r="83" spans="1:50">
      <c r="A83" s="73">
        <f t="shared" si="8"/>
        <v>81</v>
      </c>
      <c r="B83" s="246">
        <v>81</v>
      </c>
      <c r="C83" s="283" t="s">
        <v>4477</v>
      </c>
      <c r="D83" s="115">
        <f t="shared" si="9"/>
        <v>14.5</v>
      </c>
      <c r="E83" s="115">
        <f t="shared" si="10"/>
        <v>25</v>
      </c>
      <c r="F83" s="119">
        <f t="shared" si="11"/>
        <v>1</v>
      </c>
      <c r="G83" s="127"/>
      <c r="H83" s="4"/>
      <c r="I83" s="145"/>
      <c r="J83" s="128"/>
      <c r="K83" s="127"/>
      <c r="L83" s="4"/>
      <c r="M83" s="145"/>
      <c r="N83" s="128"/>
      <c r="O83" s="127"/>
      <c r="P83" s="4"/>
      <c r="Q83" s="145"/>
      <c r="R83" s="128"/>
      <c r="S83" s="125"/>
      <c r="T83" s="5"/>
      <c r="U83" s="140"/>
      <c r="V83" s="126"/>
      <c r="W83" s="127"/>
      <c r="X83" s="4"/>
      <c r="Y83" s="145"/>
      <c r="Z83" s="128"/>
      <c r="AA83" s="127"/>
      <c r="AB83" s="4"/>
      <c r="AC83" s="145"/>
      <c r="AD83" s="128"/>
      <c r="AE83" s="127"/>
      <c r="AF83" s="4"/>
      <c r="AG83" s="145"/>
      <c r="AH83" s="128"/>
      <c r="AI83" s="155"/>
      <c r="AJ83" s="123"/>
      <c r="AK83" s="139"/>
      <c r="AL83" s="124"/>
      <c r="AM83" s="155">
        <f>VLOOKUP(C83,'9'!$B$2:$H$1187,3,FALSE)</f>
        <v>0.11518518518518518</v>
      </c>
      <c r="AN83" s="123">
        <f>VLOOKUP(C83,'9'!$B$2:$H$1187,4,FALSE)</f>
        <v>89</v>
      </c>
      <c r="AO83" s="139">
        <f>VLOOKUP(AN83,Баллы!$A$2:$B$101,2)+AP83/2</f>
        <v>14.5</v>
      </c>
      <c r="AP83" s="124">
        <f>VLOOKUP(C83,'9'!$B$2:$H$1187,6,FALSE)</f>
        <v>25</v>
      </c>
      <c r="AQ83" s="122"/>
      <c r="AR83" s="123"/>
      <c r="AS83" s="139"/>
      <c r="AT83" s="124"/>
      <c r="AU83" s="122"/>
      <c r="AV83" s="123"/>
      <c r="AW83" s="139"/>
      <c r="AX83" s="124"/>
    </row>
    <row r="84" spans="1:50">
      <c r="A84" s="73">
        <f t="shared" si="8"/>
        <v>82</v>
      </c>
      <c r="B84" s="246">
        <v>82</v>
      </c>
      <c r="C84" s="107" t="s">
        <v>2256</v>
      </c>
      <c r="D84" s="115">
        <f t="shared" si="9"/>
        <v>14</v>
      </c>
      <c r="E84" s="115">
        <f t="shared" si="10"/>
        <v>10</v>
      </c>
      <c r="F84" s="119">
        <f t="shared" si="11"/>
        <v>1</v>
      </c>
      <c r="G84" s="125"/>
      <c r="H84" s="5"/>
      <c r="I84" s="140"/>
      <c r="J84" s="126"/>
      <c r="K84" s="125"/>
      <c r="L84" s="5"/>
      <c r="M84" s="140"/>
      <c r="N84" s="126"/>
      <c r="O84" s="125"/>
      <c r="P84" s="5"/>
      <c r="Q84" s="140"/>
      <c r="R84" s="126"/>
      <c r="S84" s="125">
        <f>VLOOKUP(C84,'4'!$B$2:$I$1053,3,FALSE)</f>
        <v>3.7499999999999999E-2</v>
      </c>
      <c r="T84" s="5">
        <f>VLOOKUP(C84,'4'!$B$2:$I$1053,4,FALSE)</f>
        <v>82</v>
      </c>
      <c r="U84" s="140">
        <f>VLOOKUP(T84,Баллы!$A$2:$B$101,2)+V84/2</f>
        <v>14</v>
      </c>
      <c r="V84" s="126">
        <f>VLOOKUP(C84,'4'!$B$2:$I$1053,6,FALSE)</f>
        <v>10</v>
      </c>
      <c r="W84" s="136"/>
      <c r="X84" s="5"/>
      <c r="Y84" s="140"/>
      <c r="Z84" s="126"/>
      <c r="AA84" s="136"/>
      <c r="AB84" s="5"/>
      <c r="AC84" s="140"/>
      <c r="AD84" s="126"/>
      <c r="AE84" s="136"/>
      <c r="AF84" s="5"/>
      <c r="AG84" s="140"/>
      <c r="AH84" s="126"/>
      <c r="AI84" s="155"/>
      <c r="AJ84" s="123"/>
      <c r="AK84" s="139"/>
      <c r="AL84" s="124"/>
      <c r="AM84" s="155"/>
      <c r="AN84" s="123"/>
      <c r="AO84" s="139"/>
      <c r="AP84" s="124"/>
      <c r="AQ84" s="122"/>
      <c r="AR84" s="123"/>
      <c r="AS84" s="139"/>
      <c r="AT84" s="124"/>
      <c r="AU84" s="122"/>
      <c r="AV84" s="123"/>
      <c r="AW84" s="139"/>
      <c r="AX84" s="124"/>
    </row>
    <row r="85" spans="1:50">
      <c r="A85" s="73">
        <f t="shared" si="8"/>
        <v>83</v>
      </c>
      <c r="B85" s="246">
        <v>83</v>
      </c>
      <c r="C85" s="185" t="s">
        <v>1211</v>
      </c>
      <c r="D85" s="115">
        <f t="shared" si="9"/>
        <v>13.5</v>
      </c>
      <c r="E85" s="115">
        <f t="shared" si="10"/>
        <v>25</v>
      </c>
      <c r="F85" s="119">
        <f t="shared" si="11"/>
        <v>1</v>
      </c>
      <c r="G85" s="125"/>
      <c r="H85" s="5"/>
      <c r="I85" s="140"/>
      <c r="J85" s="126"/>
      <c r="K85" s="125"/>
      <c r="L85" s="5"/>
      <c r="M85" s="140"/>
      <c r="N85" s="126"/>
      <c r="O85" s="125"/>
      <c r="P85" s="5"/>
      <c r="Q85" s="140"/>
      <c r="R85" s="126"/>
      <c r="S85" s="125"/>
      <c r="T85" s="5"/>
      <c r="U85" s="140"/>
      <c r="V85" s="126"/>
      <c r="W85" s="136">
        <f>VLOOKUP(C85,'5'!$B$50:$H$423,3,FALSE)</f>
        <v>0.1642824074074074</v>
      </c>
      <c r="X85" s="5">
        <f>VLOOKUP(C85,'5'!$B$50:$H$423,4,FALSE)</f>
        <v>90</v>
      </c>
      <c r="Y85" s="140">
        <f>VLOOKUP(X85,Баллы!$A$2:$B$101,2)+Z85/2</f>
        <v>13.5</v>
      </c>
      <c r="Z85" s="126">
        <f>VLOOKUP(C85,'5'!$B$50:$H$423,6,FALSE)</f>
        <v>25</v>
      </c>
      <c r="AA85" s="136"/>
      <c r="AB85" s="5"/>
      <c r="AC85" s="140"/>
      <c r="AD85" s="126"/>
      <c r="AE85" s="136"/>
      <c r="AF85" s="5"/>
      <c r="AG85" s="140"/>
      <c r="AH85" s="126"/>
      <c r="AI85" s="155"/>
      <c r="AJ85" s="123"/>
      <c r="AK85" s="139"/>
      <c r="AL85" s="124"/>
      <c r="AM85" s="155"/>
      <c r="AN85" s="123"/>
      <c r="AO85" s="139"/>
      <c r="AP85" s="124"/>
      <c r="AQ85" s="122"/>
      <c r="AR85" s="123"/>
      <c r="AS85" s="139"/>
      <c r="AT85" s="124"/>
      <c r="AU85" s="122"/>
      <c r="AV85" s="123"/>
      <c r="AW85" s="139"/>
      <c r="AX85" s="124"/>
    </row>
    <row r="86" spans="1:50">
      <c r="A86" s="73">
        <f t="shared" si="8"/>
        <v>83</v>
      </c>
      <c r="B86" s="246">
        <v>83</v>
      </c>
      <c r="C86" s="283" t="s">
        <v>4491</v>
      </c>
      <c r="D86" s="115">
        <f t="shared" si="9"/>
        <v>13.5</v>
      </c>
      <c r="E86" s="115">
        <f t="shared" si="10"/>
        <v>25</v>
      </c>
      <c r="F86" s="119">
        <f t="shared" si="11"/>
        <v>1</v>
      </c>
      <c r="G86" s="127"/>
      <c r="H86" s="4"/>
      <c r="I86" s="145"/>
      <c r="J86" s="128"/>
      <c r="K86" s="127"/>
      <c r="L86" s="4"/>
      <c r="M86" s="145"/>
      <c r="N86" s="128"/>
      <c r="O86" s="127"/>
      <c r="P86" s="4"/>
      <c r="Q86" s="145"/>
      <c r="R86" s="128"/>
      <c r="S86" s="125"/>
      <c r="T86" s="5"/>
      <c r="U86" s="140"/>
      <c r="V86" s="126"/>
      <c r="W86" s="127"/>
      <c r="X86" s="4"/>
      <c r="Y86" s="145"/>
      <c r="Z86" s="128"/>
      <c r="AA86" s="127"/>
      <c r="AB86" s="4"/>
      <c r="AC86" s="145"/>
      <c r="AD86" s="128"/>
      <c r="AE86" s="127"/>
      <c r="AF86" s="4"/>
      <c r="AG86" s="145"/>
      <c r="AH86" s="128"/>
      <c r="AI86" s="155"/>
      <c r="AJ86" s="123"/>
      <c r="AK86" s="139"/>
      <c r="AL86" s="124"/>
      <c r="AM86" s="155">
        <f>VLOOKUP(C86,'9'!$B$2:$H$1187,3,FALSE)</f>
        <v>0.12097222222222222</v>
      </c>
      <c r="AN86" s="123">
        <f>VLOOKUP(C86,'9'!$B$2:$H$1187,4,FALSE)</f>
        <v>106</v>
      </c>
      <c r="AO86" s="139">
        <f>VLOOKUP(AN86,Баллы!$A$2:$B$101,2)+AP86/2</f>
        <v>13.5</v>
      </c>
      <c r="AP86" s="124">
        <f>VLOOKUP(C86,'9'!$B$2:$H$1187,6,FALSE)</f>
        <v>25</v>
      </c>
      <c r="AQ86" s="122"/>
      <c r="AR86" s="123"/>
      <c r="AS86" s="139"/>
      <c r="AT86" s="124"/>
      <c r="AU86" s="122"/>
      <c r="AV86" s="123"/>
      <c r="AW86" s="139"/>
      <c r="AX86" s="124"/>
    </row>
    <row r="87" spans="1:50">
      <c r="A87" s="73">
        <f t="shared" si="8"/>
        <v>83</v>
      </c>
      <c r="B87" s="246">
        <v>83</v>
      </c>
      <c r="C87" s="283" t="s">
        <v>4504</v>
      </c>
      <c r="D87" s="115">
        <f t="shared" si="9"/>
        <v>13.5</v>
      </c>
      <c r="E87" s="115">
        <f t="shared" si="10"/>
        <v>25</v>
      </c>
      <c r="F87" s="119">
        <f t="shared" si="11"/>
        <v>1</v>
      </c>
      <c r="G87" s="127"/>
      <c r="H87" s="4"/>
      <c r="I87" s="145"/>
      <c r="J87" s="128"/>
      <c r="K87" s="127"/>
      <c r="L87" s="4"/>
      <c r="M87" s="145"/>
      <c r="N87" s="128"/>
      <c r="O87" s="127"/>
      <c r="P87" s="4"/>
      <c r="Q87" s="145"/>
      <c r="R87" s="128"/>
      <c r="S87" s="125"/>
      <c r="T87" s="5"/>
      <c r="U87" s="140"/>
      <c r="V87" s="126"/>
      <c r="W87" s="127"/>
      <c r="X87" s="4"/>
      <c r="Y87" s="145"/>
      <c r="Z87" s="128"/>
      <c r="AA87" s="127"/>
      <c r="AB87" s="4"/>
      <c r="AC87" s="145"/>
      <c r="AD87" s="128"/>
      <c r="AE87" s="127"/>
      <c r="AF87" s="4"/>
      <c r="AG87" s="145"/>
      <c r="AH87" s="128"/>
      <c r="AI87" s="155"/>
      <c r="AJ87" s="123"/>
      <c r="AK87" s="139"/>
      <c r="AL87" s="124"/>
      <c r="AM87" s="155">
        <f>VLOOKUP(C87,'9'!$B$2:$H$1187,3,FALSE)</f>
        <v>0.14363425925925927</v>
      </c>
      <c r="AN87" s="123">
        <f>VLOOKUP(C87,'9'!$B$2:$H$1187,4,FALSE)</f>
        <v>122</v>
      </c>
      <c r="AO87" s="139">
        <f>VLOOKUP(AN87,Баллы!$A$2:$B$101,2)+AP87/2</f>
        <v>13.5</v>
      </c>
      <c r="AP87" s="124">
        <f>VLOOKUP(C87,'9'!$B$2:$H$1187,6,FALSE)</f>
        <v>25</v>
      </c>
      <c r="AQ87" s="122"/>
      <c r="AR87" s="123"/>
      <c r="AS87" s="139"/>
      <c r="AT87" s="124"/>
      <c r="AU87" s="122"/>
      <c r="AV87" s="123"/>
      <c r="AW87" s="139"/>
      <c r="AX87" s="124"/>
    </row>
    <row r="88" spans="1:50">
      <c r="A88" s="73">
        <f t="shared" si="8"/>
        <v>86</v>
      </c>
      <c r="B88" s="246">
        <v>86</v>
      </c>
      <c r="C88" s="107" t="s">
        <v>2356</v>
      </c>
      <c r="D88" s="115">
        <f t="shared" si="9"/>
        <v>11</v>
      </c>
      <c r="E88" s="115">
        <f t="shared" si="10"/>
        <v>20</v>
      </c>
      <c r="F88" s="119">
        <f t="shared" si="11"/>
        <v>1</v>
      </c>
      <c r="G88" s="125"/>
      <c r="H88" s="5"/>
      <c r="I88" s="140"/>
      <c r="J88" s="126"/>
      <c r="K88" s="125"/>
      <c r="L88" s="5"/>
      <c r="M88" s="140"/>
      <c r="N88" s="126"/>
      <c r="O88" s="125"/>
      <c r="P88" s="5"/>
      <c r="Q88" s="140"/>
      <c r="R88" s="126"/>
      <c r="S88" s="125">
        <f>VLOOKUP(C88,'4'!$B$2:$I$1053,3,FALSE)</f>
        <v>9.571759259259259E-2</v>
      </c>
      <c r="T88" s="5">
        <f>VLOOKUP(C88,'4'!$B$2:$I$1053,4,FALSE)</f>
        <v>119</v>
      </c>
      <c r="U88" s="140">
        <f>VLOOKUP(T88,Баллы!$A$2:$B$101,2)+V88/2</f>
        <v>11</v>
      </c>
      <c r="V88" s="126">
        <f>VLOOKUP(C88,'4'!$B$2:$I$1053,6,FALSE)</f>
        <v>20</v>
      </c>
      <c r="W88" s="136"/>
      <c r="X88" s="5"/>
      <c r="Y88" s="140"/>
      <c r="Z88" s="126"/>
      <c r="AA88" s="136"/>
      <c r="AB88" s="5"/>
      <c r="AC88" s="140"/>
      <c r="AD88" s="126"/>
      <c r="AE88" s="136"/>
      <c r="AF88" s="5"/>
      <c r="AG88" s="140"/>
      <c r="AH88" s="126"/>
      <c r="AI88" s="155"/>
      <c r="AJ88" s="123"/>
      <c r="AK88" s="139"/>
      <c r="AL88" s="124"/>
      <c r="AM88" s="155"/>
      <c r="AN88" s="123"/>
      <c r="AO88" s="139"/>
      <c r="AP88" s="124"/>
      <c r="AQ88" s="122"/>
      <c r="AR88" s="123"/>
      <c r="AS88" s="139"/>
      <c r="AT88" s="124"/>
      <c r="AU88" s="122"/>
      <c r="AV88" s="123"/>
      <c r="AW88" s="139"/>
      <c r="AX88" s="124"/>
    </row>
    <row r="89" spans="1:50">
      <c r="A89" s="73">
        <f t="shared" si="8"/>
        <v>86</v>
      </c>
      <c r="B89" s="246">
        <v>86</v>
      </c>
      <c r="C89" s="107" t="s">
        <v>1758</v>
      </c>
      <c r="D89" s="115">
        <f t="shared" si="9"/>
        <v>11</v>
      </c>
      <c r="E89" s="115">
        <f t="shared" si="10"/>
        <v>20</v>
      </c>
      <c r="F89" s="119">
        <f t="shared" si="11"/>
        <v>1</v>
      </c>
      <c r="G89" s="125"/>
      <c r="H89" s="5"/>
      <c r="I89" s="140"/>
      <c r="J89" s="126"/>
      <c r="K89" s="125"/>
      <c r="L89" s="5"/>
      <c r="M89" s="140"/>
      <c r="N89" s="126"/>
      <c r="O89" s="125"/>
      <c r="P89" s="5"/>
      <c r="Q89" s="140"/>
      <c r="R89" s="126"/>
      <c r="S89" s="125">
        <f>VLOOKUP(C89,'4'!$B$2:$I$1053,3,FALSE)</f>
        <v>9.6504629629629635E-2</v>
      </c>
      <c r="T89" s="5">
        <f>VLOOKUP(C89,'4'!$B$2:$I$1053,4,FALSE)</f>
        <v>123</v>
      </c>
      <c r="U89" s="140">
        <f>VLOOKUP(T89,Баллы!$A$2:$B$101,2)+V89/2</f>
        <v>11</v>
      </c>
      <c r="V89" s="126">
        <f>VLOOKUP(C89,'4'!$B$2:$I$1053,6,FALSE)</f>
        <v>20</v>
      </c>
      <c r="W89" s="136"/>
      <c r="X89" s="5"/>
      <c r="Y89" s="140"/>
      <c r="Z89" s="126"/>
      <c r="AA89" s="136"/>
      <c r="AB89" s="5"/>
      <c r="AC89" s="140"/>
      <c r="AD89" s="126"/>
      <c r="AE89" s="136"/>
      <c r="AF89" s="5"/>
      <c r="AG89" s="140"/>
      <c r="AH89" s="126"/>
      <c r="AI89" s="155"/>
      <c r="AJ89" s="123"/>
      <c r="AK89" s="139"/>
      <c r="AL89" s="124"/>
      <c r="AM89" s="155"/>
      <c r="AN89" s="123"/>
      <c r="AO89" s="139"/>
      <c r="AP89" s="124"/>
      <c r="AQ89" s="122"/>
      <c r="AR89" s="123"/>
      <c r="AS89" s="139"/>
      <c r="AT89" s="124"/>
      <c r="AU89" s="122"/>
      <c r="AV89" s="123"/>
      <c r="AW89" s="139"/>
      <c r="AX89" s="124"/>
    </row>
    <row r="90" spans="1:50">
      <c r="A90" s="73">
        <f t="shared" si="8"/>
        <v>88</v>
      </c>
      <c r="B90" s="246">
        <v>88</v>
      </c>
      <c r="C90" s="107" t="s">
        <v>2564</v>
      </c>
      <c r="D90" s="115">
        <f t="shared" si="9"/>
        <v>9.5</v>
      </c>
      <c r="E90" s="115">
        <f t="shared" si="10"/>
        <v>15</v>
      </c>
      <c r="F90" s="119">
        <f t="shared" si="11"/>
        <v>2</v>
      </c>
      <c r="G90" s="125"/>
      <c r="H90" s="5"/>
      <c r="I90" s="140"/>
      <c r="J90" s="126"/>
      <c r="K90" s="125"/>
      <c r="L90" s="5"/>
      <c r="M90" s="140"/>
      <c r="N90" s="126"/>
      <c r="O90" s="125"/>
      <c r="P90" s="5"/>
      <c r="Q90" s="140"/>
      <c r="R90" s="126"/>
      <c r="S90" s="125">
        <f>VLOOKUP(C90,'4'!$B$2:$I$1053,3,FALSE)</f>
        <v>2.2083333333333333E-2</v>
      </c>
      <c r="T90" s="5">
        <f>VLOOKUP(C90,'4'!$B$2:$I$1053,4,FALSE)</f>
        <v>140</v>
      </c>
      <c r="U90" s="140">
        <f>VLOOKUP(T90,Баллы!$A$2:$B$101,2)+V90/2</f>
        <v>3.5</v>
      </c>
      <c r="V90" s="126">
        <f>VLOOKUP(C90,'4'!$B$2:$I$1053,6,FALSE)</f>
        <v>5</v>
      </c>
      <c r="W90" s="136"/>
      <c r="X90" s="5"/>
      <c r="Y90" s="140"/>
      <c r="Z90" s="126"/>
      <c r="AA90" s="136"/>
      <c r="AB90" s="5"/>
      <c r="AC90" s="140"/>
      <c r="AD90" s="126"/>
      <c r="AE90" s="136"/>
      <c r="AF90" s="5"/>
      <c r="AG90" s="140"/>
      <c r="AH90" s="126"/>
      <c r="AI90" s="155"/>
      <c r="AJ90" s="123"/>
      <c r="AK90" s="139"/>
      <c r="AL90" s="124"/>
      <c r="AM90" s="155">
        <f>VLOOKUP(C90,'9'!$B$2:$H$1187,3,FALSE)</f>
        <v>4.9398148148148149E-2</v>
      </c>
      <c r="AN90" s="123">
        <f>VLOOKUP(C90,'9'!$B$2:$H$1187,4,FALSE)</f>
        <v>272</v>
      </c>
      <c r="AO90" s="139">
        <f>VLOOKUP(AN90,Баллы!$A$2:$B$101,2)+AP90/2</f>
        <v>6</v>
      </c>
      <c r="AP90" s="124">
        <f>VLOOKUP(C90,'9'!$B$2:$H$1187,6,FALSE)</f>
        <v>10</v>
      </c>
      <c r="AQ90" s="122"/>
      <c r="AR90" s="123"/>
      <c r="AS90" s="139"/>
      <c r="AT90" s="124"/>
      <c r="AU90" s="122"/>
      <c r="AV90" s="123"/>
      <c r="AW90" s="139"/>
      <c r="AX90" s="124"/>
    </row>
    <row r="91" spans="1:50">
      <c r="A91" s="73">
        <f t="shared" si="8"/>
        <v>89</v>
      </c>
      <c r="B91" s="246">
        <v>89</v>
      </c>
      <c r="C91" s="183" t="s">
        <v>925</v>
      </c>
      <c r="D91" s="115">
        <f t="shared" si="9"/>
        <v>8.5</v>
      </c>
      <c r="E91" s="115">
        <f t="shared" si="10"/>
        <v>15</v>
      </c>
      <c r="F91" s="119">
        <f t="shared" si="11"/>
        <v>1</v>
      </c>
      <c r="G91" s="125"/>
      <c r="H91" s="5"/>
      <c r="I91" s="140"/>
      <c r="J91" s="126"/>
      <c r="K91" s="125">
        <f>VLOOKUP(C91,'2'!$B$101:$H$575,3,FALSE)</f>
        <v>6.4143518518518516E-2</v>
      </c>
      <c r="L91" s="5">
        <f>VLOOKUP(C91,'2'!$B$101:$H$575,4,FALSE)</f>
        <v>98</v>
      </c>
      <c r="M91" s="140">
        <f>VLOOKUP(L91,Баллы!$A$2:$B$101,2)+N91/2</f>
        <v>8.5</v>
      </c>
      <c r="N91" s="126">
        <f>VLOOKUP(C91,'2'!$B$101:$H$575,6,FALSE)</f>
        <v>15</v>
      </c>
      <c r="O91" s="125"/>
      <c r="P91" s="5"/>
      <c r="Q91" s="140"/>
      <c r="R91" s="126"/>
      <c r="S91" s="125"/>
      <c r="T91" s="5"/>
      <c r="U91" s="140"/>
      <c r="V91" s="126"/>
      <c r="W91" s="136"/>
      <c r="X91" s="5"/>
      <c r="Y91" s="140"/>
      <c r="Z91" s="126"/>
      <c r="AA91" s="136"/>
      <c r="AB91" s="5"/>
      <c r="AC91" s="140"/>
      <c r="AD91" s="126"/>
      <c r="AE91" s="136"/>
      <c r="AF91" s="5"/>
      <c r="AG91" s="140"/>
      <c r="AH91" s="126"/>
      <c r="AI91" s="155"/>
      <c r="AJ91" s="123"/>
      <c r="AK91" s="139"/>
      <c r="AL91" s="124"/>
      <c r="AM91" s="155"/>
      <c r="AN91" s="123"/>
      <c r="AO91" s="139"/>
      <c r="AP91" s="124"/>
      <c r="AQ91" s="122"/>
      <c r="AR91" s="123"/>
      <c r="AS91" s="139"/>
      <c r="AT91" s="124"/>
      <c r="AU91" s="122"/>
      <c r="AV91" s="123"/>
      <c r="AW91" s="139"/>
      <c r="AX91" s="124"/>
    </row>
    <row r="92" spans="1:50">
      <c r="A92" s="73">
        <f t="shared" si="8"/>
        <v>90</v>
      </c>
      <c r="B92" s="246">
        <v>90</v>
      </c>
      <c r="C92" s="106" t="s">
        <v>2468</v>
      </c>
      <c r="D92" s="115">
        <f t="shared" si="9"/>
        <v>8</v>
      </c>
      <c r="E92" s="115">
        <f t="shared" si="10"/>
        <v>10</v>
      </c>
      <c r="F92" s="119">
        <f t="shared" si="11"/>
        <v>2</v>
      </c>
      <c r="G92" s="127"/>
      <c r="H92" s="4"/>
      <c r="I92" s="145"/>
      <c r="J92" s="128"/>
      <c r="K92" s="127"/>
      <c r="L92" s="4"/>
      <c r="M92" s="145"/>
      <c r="N92" s="128"/>
      <c r="O92" s="127"/>
      <c r="P92" s="4"/>
      <c r="Q92" s="145"/>
      <c r="R92" s="128"/>
      <c r="S92" s="125">
        <f>VLOOKUP(C92,'4'!$B$2:$I$1053,3,FALSE)</f>
        <v>1.849537037037037E-2</v>
      </c>
      <c r="T92" s="5">
        <f>VLOOKUP(C92,'4'!$B$2:$I$1053,4,FALSE)</f>
        <v>89</v>
      </c>
      <c r="U92" s="140">
        <f>VLOOKUP(T92,Баллы!$A$2:$B$101,2)+V92/2</f>
        <v>4.5</v>
      </c>
      <c r="V92" s="126">
        <f>VLOOKUP(C92,'4'!$B$2:$I$1053,6,FALSE)</f>
        <v>5</v>
      </c>
      <c r="W92" s="127"/>
      <c r="X92" s="4"/>
      <c r="Y92" s="145"/>
      <c r="Z92" s="128"/>
      <c r="AA92" s="127"/>
      <c r="AB92" s="4"/>
      <c r="AC92" s="145"/>
      <c r="AD92" s="128"/>
      <c r="AE92" s="127"/>
      <c r="AF92" s="4"/>
      <c r="AG92" s="145"/>
      <c r="AH92" s="128"/>
      <c r="AI92" s="155"/>
      <c r="AJ92" s="123"/>
      <c r="AK92" s="139"/>
      <c r="AL92" s="124"/>
      <c r="AM92" s="155">
        <f>VLOOKUP(C92,'9'!$B$2:$H$1187,3,FALSE)</f>
        <v>2.1608796296296296E-2</v>
      </c>
      <c r="AN92" s="123">
        <f>VLOOKUP(C92,'9'!$B$2:$H$1187,4,FALSE)</f>
        <v>106</v>
      </c>
      <c r="AO92" s="139">
        <f>VLOOKUP(AN92,Баллы!$A$2:$B$101,2)+AP92/2</f>
        <v>3.5</v>
      </c>
      <c r="AP92" s="124">
        <f>VLOOKUP(C92,'9'!$B$2:$H$1187,6,FALSE)</f>
        <v>5</v>
      </c>
      <c r="AQ92" s="122"/>
      <c r="AR92" s="123"/>
      <c r="AS92" s="139"/>
      <c r="AT92" s="124"/>
      <c r="AU92" s="122"/>
      <c r="AV92" s="123"/>
      <c r="AW92" s="139"/>
      <c r="AX92" s="124"/>
    </row>
    <row r="93" spans="1:50">
      <c r="A93" s="73">
        <f t="shared" si="8"/>
        <v>90</v>
      </c>
      <c r="B93" s="246">
        <v>91</v>
      </c>
      <c r="C93" s="183" t="s">
        <v>581</v>
      </c>
      <c r="D93" s="115">
        <f t="shared" si="9"/>
        <v>8</v>
      </c>
      <c r="E93" s="115">
        <f t="shared" si="10"/>
        <v>10</v>
      </c>
      <c r="F93" s="119">
        <f t="shared" si="11"/>
        <v>1</v>
      </c>
      <c r="G93" s="125">
        <f>VLOOKUP(C93,'1'!$B$46:$H$384,3,FALSE)</f>
        <v>4.0879629629629634E-2</v>
      </c>
      <c r="H93" s="5">
        <f>VLOOKUP(C93,'1'!$B$46:$H$384,4,FALSE)</f>
        <v>88</v>
      </c>
      <c r="I93" s="140">
        <f>VLOOKUP(H93,Баллы!$A$2:$B$101,2)+J93/2</f>
        <v>8</v>
      </c>
      <c r="J93" s="126">
        <f>VLOOKUP(C93,'1'!$B$46:$H$384,6,FALSE)</f>
        <v>10</v>
      </c>
      <c r="K93" s="125"/>
      <c r="L93" s="5"/>
      <c r="M93" s="140"/>
      <c r="N93" s="126"/>
      <c r="O93" s="125"/>
      <c r="P93" s="5"/>
      <c r="Q93" s="140"/>
      <c r="R93" s="126"/>
      <c r="S93" s="125"/>
      <c r="T93" s="5"/>
      <c r="U93" s="140"/>
      <c r="V93" s="126"/>
      <c r="W93" s="136"/>
      <c r="X93" s="5"/>
      <c r="Y93" s="140"/>
      <c r="Z93" s="126"/>
      <c r="AA93" s="136"/>
      <c r="AB93" s="5"/>
      <c r="AC93" s="140"/>
      <c r="AD93" s="126"/>
      <c r="AE93" s="136"/>
      <c r="AF93" s="5"/>
      <c r="AG93" s="140"/>
      <c r="AH93" s="126"/>
      <c r="AI93" s="155"/>
      <c r="AJ93" s="123"/>
      <c r="AK93" s="139"/>
      <c r="AL93" s="124"/>
      <c r="AM93" s="155"/>
      <c r="AN93" s="123"/>
      <c r="AO93" s="139"/>
      <c r="AP93" s="124"/>
      <c r="AQ93" s="122"/>
      <c r="AR93" s="123"/>
      <c r="AS93" s="139"/>
      <c r="AT93" s="124"/>
      <c r="AU93" s="122"/>
      <c r="AV93" s="123"/>
      <c r="AW93" s="139"/>
      <c r="AX93" s="124"/>
    </row>
    <row r="94" spans="1:50">
      <c r="A94" s="73">
        <f t="shared" si="8"/>
        <v>92</v>
      </c>
      <c r="B94" s="246">
        <v>92</v>
      </c>
      <c r="C94" s="107" t="s">
        <v>1583</v>
      </c>
      <c r="D94" s="115">
        <f t="shared" si="9"/>
        <v>7</v>
      </c>
      <c r="E94" s="115">
        <f t="shared" si="10"/>
        <v>10</v>
      </c>
      <c r="F94" s="119">
        <f t="shared" si="11"/>
        <v>2</v>
      </c>
      <c r="G94" s="125"/>
      <c r="H94" s="5"/>
      <c r="I94" s="140"/>
      <c r="J94" s="126"/>
      <c r="K94" s="125"/>
      <c r="L94" s="5"/>
      <c r="M94" s="140"/>
      <c r="N94" s="126"/>
      <c r="O94" s="125"/>
      <c r="P94" s="5"/>
      <c r="Q94" s="140"/>
      <c r="R94" s="126"/>
      <c r="S94" s="125">
        <f>VLOOKUP(C94,'4'!$B$2:$I$1053,3,FALSE)</f>
        <v>1.9155092592592592E-2</v>
      </c>
      <c r="T94" s="5">
        <f>VLOOKUP(C94,'4'!$B$2:$I$1053,4,FALSE)</f>
        <v>101</v>
      </c>
      <c r="U94" s="140">
        <f>VLOOKUP(T94,Баллы!$A$2:$B$101,2)+V94/2</f>
        <v>3.5</v>
      </c>
      <c r="V94" s="126">
        <f>VLOOKUP(C94,'4'!$B$2:$I$1053,6,FALSE)</f>
        <v>5</v>
      </c>
      <c r="W94" s="136"/>
      <c r="X94" s="5"/>
      <c r="Y94" s="140"/>
      <c r="Z94" s="126"/>
      <c r="AA94" s="136"/>
      <c r="AB94" s="5"/>
      <c r="AC94" s="140"/>
      <c r="AD94" s="126"/>
      <c r="AE94" s="136"/>
      <c r="AF94" s="5"/>
      <c r="AG94" s="140"/>
      <c r="AH94" s="126"/>
      <c r="AI94" s="155"/>
      <c r="AJ94" s="123"/>
      <c r="AK94" s="139"/>
      <c r="AL94" s="124"/>
      <c r="AM94" s="155">
        <f>VLOOKUP(C94,'9'!$B$2:$H$1187,3,FALSE)</f>
        <v>2.3472222222222221E-2</v>
      </c>
      <c r="AN94" s="123">
        <f>VLOOKUP(C94,'9'!$B$2:$H$1187,4,FALSE)</f>
        <v>142</v>
      </c>
      <c r="AO94" s="139">
        <f>VLOOKUP(AN94,Баллы!$A$2:$B$101,2)+AP94/2</f>
        <v>3.5</v>
      </c>
      <c r="AP94" s="124">
        <f>VLOOKUP(C94,'9'!$B$2:$H$1187,6,FALSE)</f>
        <v>5</v>
      </c>
      <c r="AQ94" s="122"/>
      <c r="AR94" s="123"/>
      <c r="AS94" s="139"/>
      <c r="AT94" s="124"/>
      <c r="AU94" s="122"/>
      <c r="AV94" s="123"/>
      <c r="AW94" s="139"/>
      <c r="AX94" s="124"/>
    </row>
    <row r="95" spans="1:50">
      <c r="A95" s="73">
        <f t="shared" si="8"/>
        <v>92</v>
      </c>
      <c r="B95" s="246">
        <v>92</v>
      </c>
      <c r="C95" s="107" t="s">
        <v>2227</v>
      </c>
      <c r="D95" s="115">
        <f t="shared" si="9"/>
        <v>7</v>
      </c>
      <c r="E95" s="115">
        <f t="shared" si="10"/>
        <v>10</v>
      </c>
      <c r="F95" s="119">
        <f t="shared" si="11"/>
        <v>2</v>
      </c>
      <c r="G95" s="125"/>
      <c r="H95" s="5"/>
      <c r="I95" s="140"/>
      <c r="J95" s="126"/>
      <c r="K95" s="125"/>
      <c r="L95" s="5"/>
      <c r="M95" s="140"/>
      <c r="N95" s="126"/>
      <c r="O95" s="125"/>
      <c r="P95" s="5"/>
      <c r="Q95" s="140"/>
      <c r="R95" s="126"/>
      <c r="S95" s="125">
        <f>VLOOKUP(C95,'4'!$B$2:$I$1053,3,FALSE)</f>
        <v>1.9201388888888889E-2</v>
      </c>
      <c r="T95" s="5">
        <f>VLOOKUP(C95,'4'!$B$2:$I$1053,4,FALSE)</f>
        <v>102</v>
      </c>
      <c r="U95" s="140">
        <f>VLOOKUP(T95,Баллы!$A$2:$B$101,2)+V95/2</f>
        <v>3.5</v>
      </c>
      <c r="V95" s="126">
        <f>VLOOKUP(C95,'4'!$B$2:$I$1053,6,FALSE)</f>
        <v>5</v>
      </c>
      <c r="W95" s="136"/>
      <c r="X95" s="5"/>
      <c r="Y95" s="140"/>
      <c r="Z95" s="126"/>
      <c r="AA95" s="136"/>
      <c r="AB95" s="5"/>
      <c r="AC95" s="140"/>
      <c r="AD95" s="126"/>
      <c r="AE95" s="136"/>
      <c r="AF95" s="5"/>
      <c r="AG95" s="140"/>
      <c r="AH95" s="126"/>
      <c r="AI95" s="155"/>
      <c r="AJ95" s="123"/>
      <c r="AK95" s="139"/>
      <c r="AL95" s="124"/>
      <c r="AM95" s="155">
        <f>VLOOKUP(C95,'9'!$B$2:$H$1187,3,FALSE)</f>
        <v>2.3055555555555555E-2</v>
      </c>
      <c r="AN95" s="123">
        <f>VLOOKUP(C95,'9'!$B$2:$H$1187,4,FALSE)</f>
        <v>138</v>
      </c>
      <c r="AO95" s="139">
        <f>VLOOKUP(AN95,Баллы!$A$2:$B$101,2)+AP95/2</f>
        <v>3.5</v>
      </c>
      <c r="AP95" s="124">
        <f>VLOOKUP(C95,'9'!$B$2:$H$1187,6,FALSE)</f>
        <v>5</v>
      </c>
      <c r="AQ95" s="122"/>
      <c r="AR95" s="123"/>
      <c r="AS95" s="139"/>
      <c r="AT95" s="124"/>
      <c r="AU95" s="122"/>
      <c r="AV95" s="123"/>
      <c r="AW95" s="139"/>
      <c r="AX95" s="124"/>
    </row>
    <row r="96" spans="1:50">
      <c r="A96" s="73">
        <f t="shared" si="8"/>
        <v>92</v>
      </c>
      <c r="B96" s="246">
        <v>94</v>
      </c>
      <c r="C96" s="283" t="s">
        <v>4669</v>
      </c>
      <c r="D96" s="115">
        <f t="shared" si="9"/>
        <v>7</v>
      </c>
      <c r="E96" s="115">
        <f t="shared" si="10"/>
        <v>10</v>
      </c>
      <c r="F96" s="119">
        <f t="shared" si="11"/>
        <v>1</v>
      </c>
      <c r="G96" s="127"/>
      <c r="H96" s="4"/>
      <c r="I96" s="145"/>
      <c r="J96" s="128"/>
      <c r="K96" s="127"/>
      <c r="L96" s="4"/>
      <c r="M96" s="145"/>
      <c r="N96" s="128"/>
      <c r="O96" s="127"/>
      <c r="P96" s="4"/>
      <c r="Q96" s="145"/>
      <c r="R96" s="128"/>
      <c r="S96" s="125"/>
      <c r="T96" s="5"/>
      <c r="U96" s="140"/>
      <c r="V96" s="126"/>
      <c r="W96" s="127"/>
      <c r="X96" s="4"/>
      <c r="Y96" s="145"/>
      <c r="Z96" s="128"/>
      <c r="AA96" s="127"/>
      <c r="AB96" s="4"/>
      <c r="AC96" s="145"/>
      <c r="AD96" s="128"/>
      <c r="AE96" s="127"/>
      <c r="AF96" s="4"/>
      <c r="AG96" s="145"/>
      <c r="AH96" s="128"/>
      <c r="AI96" s="155"/>
      <c r="AJ96" s="123"/>
      <c r="AK96" s="139"/>
      <c r="AL96" s="124"/>
      <c r="AM96" s="155">
        <f>VLOOKUP(C96,'9'!$B$2:$H$1187,3,FALSE)</f>
        <v>3.7557870370370373E-2</v>
      </c>
      <c r="AN96" s="123">
        <f>VLOOKUP(C96,'9'!$B$2:$H$1187,4,FALSE)</f>
        <v>89</v>
      </c>
      <c r="AO96" s="139">
        <f>VLOOKUP(AN96,Баллы!$A$2:$B$101,2)+AP96/2</f>
        <v>7</v>
      </c>
      <c r="AP96" s="124">
        <f>VLOOKUP(C96,'9'!$B$2:$H$1187,6,FALSE)</f>
        <v>10</v>
      </c>
      <c r="AQ96" s="122"/>
      <c r="AR96" s="123"/>
      <c r="AS96" s="139"/>
      <c r="AT96" s="124"/>
      <c r="AU96" s="122"/>
      <c r="AV96" s="123"/>
      <c r="AW96" s="139"/>
      <c r="AX96" s="124"/>
    </row>
    <row r="97" spans="1:50">
      <c r="A97" s="73">
        <f t="shared" si="8"/>
        <v>95</v>
      </c>
      <c r="B97" s="246">
        <v>95</v>
      </c>
      <c r="C97" s="183" t="s">
        <v>595</v>
      </c>
      <c r="D97" s="115">
        <f t="shared" si="9"/>
        <v>6</v>
      </c>
      <c r="E97" s="115">
        <f t="shared" si="10"/>
        <v>10</v>
      </c>
      <c r="F97" s="119">
        <f t="shared" si="11"/>
        <v>1</v>
      </c>
      <c r="G97" s="125">
        <f>VLOOKUP(C97,'1'!$B$46:$H$384,3,FALSE)</f>
        <v>4.4027777777777777E-2</v>
      </c>
      <c r="H97" s="5">
        <f>VLOOKUP(C97,'1'!$B$46:$H$384,4,FALSE)</f>
        <v>108</v>
      </c>
      <c r="I97" s="140">
        <f>VLOOKUP(H97,Баллы!$A$2:$B$101,2)+J97/2</f>
        <v>6</v>
      </c>
      <c r="J97" s="126">
        <f>VLOOKUP(C97,'1'!$B$46:$H$384,6,FALSE)</f>
        <v>10</v>
      </c>
      <c r="K97" s="125"/>
      <c r="L97" s="5"/>
      <c r="M97" s="140"/>
      <c r="N97" s="126"/>
      <c r="O97" s="125"/>
      <c r="P97" s="5"/>
      <c r="Q97" s="140"/>
      <c r="R97" s="126"/>
      <c r="S97" s="125"/>
      <c r="T97" s="5"/>
      <c r="U97" s="140"/>
      <c r="V97" s="126"/>
      <c r="W97" s="136"/>
      <c r="X97" s="5"/>
      <c r="Y97" s="140"/>
      <c r="Z97" s="126"/>
      <c r="AA97" s="136"/>
      <c r="AB97" s="5"/>
      <c r="AC97" s="140"/>
      <c r="AD97" s="126"/>
      <c r="AE97" s="136"/>
      <c r="AF97" s="5"/>
      <c r="AG97" s="140"/>
      <c r="AH97" s="126"/>
      <c r="AI97" s="155"/>
      <c r="AJ97" s="123"/>
      <c r="AK97" s="139"/>
      <c r="AL97" s="124"/>
      <c r="AM97" s="155"/>
      <c r="AN97" s="123"/>
      <c r="AO97" s="139"/>
      <c r="AP97" s="124"/>
      <c r="AQ97" s="122"/>
      <c r="AR97" s="123"/>
      <c r="AS97" s="139"/>
      <c r="AT97" s="124"/>
      <c r="AU97" s="122"/>
      <c r="AV97" s="123"/>
      <c r="AW97" s="139"/>
      <c r="AX97" s="124"/>
    </row>
    <row r="98" spans="1:50">
      <c r="A98" s="73">
        <f t="shared" si="8"/>
        <v>95</v>
      </c>
      <c r="B98" s="246">
        <v>95</v>
      </c>
      <c r="C98" s="183" t="s">
        <v>285</v>
      </c>
      <c r="D98" s="115">
        <f t="shared" si="9"/>
        <v>6</v>
      </c>
      <c r="E98" s="115">
        <f t="shared" si="10"/>
        <v>10</v>
      </c>
      <c r="F98" s="119">
        <f t="shared" si="11"/>
        <v>1</v>
      </c>
      <c r="G98" s="125">
        <f>VLOOKUP(C98,'1'!$B$46:$H$384,3,FALSE)</f>
        <v>4.8298611111111112E-2</v>
      </c>
      <c r="H98" s="5">
        <f>VLOOKUP(C98,'1'!$B$46:$H$384,4,FALSE)</f>
        <v>134</v>
      </c>
      <c r="I98" s="140">
        <f>VLOOKUP(H98,Баллы!$A$2:$B$101,2)+J98/2</f>
        <v>6</v>
      </c>
      <c r="J98" s="126">
        <f>VLOOKUP(C98,'1'!$B$46:$H$384,6,FALSE)</f>
        <v>10</v>
      </c>
      <c r="K98" s="125"/>
      <c r="L98" s="5"/>
      <c r="M98" s="140"/>
      <c r="N98" s="126"/>
      <c r="O98" s="125"/>
      <c r="P98" s="5"/>
      <c r="Q98" s="140"/>
      <c r="R98" s="126"/>
      <c r="S98" s="125"/>
      <c r="T98" s="5"/>
      <c r="U98" s="140"/>
      <c r="V98" s="126"/>
      <c r="W98" s="136"/>
      <c r="X98" s="5"/>
      <c r="Y98" s="140"/>
      <c r="Z98" s="126"/>
      <c r="AA98" s="136"/>
      <c r="AB98" s="5"/>
      <c r="AC98" s="140"/>
      <c r="AD98" s="126"/>
      <c r="AE98" s="136"/>
      <c r="AF98" s="5"/>
      <c r="AG98" s="140"/>
      <c r="AH98" s="126"/>
      <c r="AI98" s="155"/>
      <c r="AJ98" s="123"/>
      <c r="AK98" s="139"/>
      <c r="AL98" s="124"/>
      <c r="AM98" s="155"/>
      <c r="AN98" s="123"/>
      <c r="AO98" s="139"/>
      <c r="AP98" s="124"/>
      <c r="AQ98" s="122"/>
      <c r="AR98" s="123"/>
      <c r="AS98" s="139"/>
      <c r="AT98" s="124"/>
      <c r="AU98" s="122"/>
      <c r="AV98" s="123"/>
      <c r="AW98" s="139"/>
      <c r="AX98" s="124"/>
    </row>
    <row r="99" spans="1:50">
      <c r="A99" s="73">
        <f t="shared" ref="A99:A122" si="12">IF(D99=0," ",RANK(D99,$D$3:$D$122,0))</f>
        <v>95</v>
      </c>
      <c r="B99" s="246">
        <v>95</v>
      </c>
      <c r="C99" s="106" t="s">
        <v>1848</v>
      </c>
      <c r="D99" s="115">
        <f t="shared" ref="D99:D122" si="13">I99+M99+Q99+U99+Y99+AC99+AG99+AK99+AO99+AW99+AS99</f>
        <v>6</v>
      </c>
      <c r="E99" s="115">
        <f t="shared" ref="E99:E122" si="14">J99+N99+R99+V99+Z99+AD99+AH99+AL99+AP99+AX99+AT99</f>
        <v>10</v>
      </c>
      <c r="F99" s="119">
        <f t="shared" ref="F99:F122" si="15">COUNTA(H99,L99,P99,T99,X99,AB99,AF99,AJ99,AN99,AV99,AR99)</f>
        <v>1</v>
      </c>
      <c r="G99" s="127"/>
      <c r="H99" s="4"/>
      <c r="I99" s="145"/>
      <c r="J99" s="128"/>
      <c r="K99" s="127"/>
      <c r="L99" s="4"/>
      <c r="M99" s="145"/>
      <c r="N99" s="128"/>
      <c r="O99" s="127"/>
      <c r="P99" s="4"/>
      <c r="Q99" s="145"/>
      <c r="R99" s="128"/>
      <c r="S99" s="125">
        <f>VLOOKUP(C99,'4'!$B$2:$I$1053,3,FALSE)</f>
        <v>4.4074074074074071E-2</v>
      </c>
      <c r="T99" s="5">
        <f>VLOOKUP(C99,'4'!$B$2:$I$1053,4,FALSE)</f>
        <v>156</v>
      </c>
      <c r="U99" s="140">
        <f>VLOOKUP(T99,Баллы!$A$2:$B$101,2)+V99/2</f>
        <v>6</v>
      </c>
      <c r="V99" s="126">
        <f>VLOOKUP(C99,'4'!$B$2:$I$1053,6,FALSE)</f>
        <v>10</v>
      </c>
      <c r="W99" s="127"/>
      <c r="X99" s="4"/>
      <c r="Y99" s="145"/>
      <c r="Z99" s="128"/>
      <c r="AA99" s="127"/>
      <c r="AB99" s="4"/>
      <c r="AC99" s="145"/>
      <c r="AD99" s="128"/>
      <c r="AE99" s="127"/>
      <c r="AF99" s="4"/>
      <c r="AG99" s="145"/>
      <c r="AH99" s="128"/>
      <c r="AI99" s="155"/>
      <c r="AJ99" s="123"/>
      <c r="AK99" s="139"/>
      <c r="AL99" s="124"/>
      <c r="AM99" s="155"/>
      <c r="AN99" s="123"/>
      <c r="AO99" s="139"/>
      <c r="AP99" s="124"/>
      <c r="AQ99" s="122"/>
      <c r="AR99" s="123"/>
      <c r="AS99" s="139"/>
      <c r="AT99" s="124"/>
      <c r="AU99" s="122"/>
      <c r="AV99" s="123"/>
      <c r="AW99" s="139"/>
      <c r="AX99" s="124"/>
    </row>
    <row r="100" spans="1:50">
      <c r="A100" s="73">
        <f t="shared" si="12"/>
        <v>95</v>
      </c>
      <c r="B100" s="246">
        <v>95</v>
      </c>
      <c r="C100" s="106" t="s">
        <v>1536</v>
      </c>
      <c r="D100" s="115">
        <f t="shared" si="13"/>
        <v>6</v>
      </c>
      <c r="E100" s="115">
        <f t="shared" si="14"/>
        <v>10</v>
      </c>
      <c r="F100" s="119">
        <f t="shared" si="15"/>
        <v>1</v>
      </c>
      <c r="G100" s="127"/>
      <c r="H100" s="4"/>
      <c r="I100" s="145"/>
      <c r="J100" s="128"/>
      <c r="K100" s="127"/>
      <c r="L100" s="4"/>
      <c r="M100" s="145"/>
      <c r="N100" s="128"/>
      <c r="O100" s="127"/>
      <c r="P100" s="4"/>
      <c r="Q100" s="145"/>
      <c r="R100" s="128"/>
      <c r="S100" s="125">
        <f>VLOOKUP(C100,'4'!$B$2:$I$1053,3,FALSE)</f>
        <v>4.5312499999999999E-2</v>
      </c>
      <c r="T100" s="5">
        <f>VLOOKUP(C100,'4'!$B$2:$I$1053,4,FALSE)</f>
        <v>168</v>
      </c>
      <c r="U100" s="140">
        <f>VLOOKUP(T100,Баллы!$A$2:$B$101,2)+V100/2</f>
        <v>6</v>
      </c>
      <c r="V100" s="126">
        <f>VLOOKUP(C100,'4'!$B$2:$I$1053,6,FALSE)</f>
        <v>10</v>
      </c>
      <c r="W100" s="127"/>
      <c r="X100" s="4"/>
      <c r="Y100" s="145"/>
      <c r="Z100" s="128"/>
      <c r="AA100" s="127"/>
      <c r="AB100" s="4"/>
      <c r="AC100" s="145"/>
      <c r="AD100" s="128"/>
      <c r="AE100" s="127"/>
      <c r="AF100" s="4"/>
      <c r="AG100" s="145"/>
      <c r="AH100" s="128"/>
      <c r="AI100" s="155"/>
      <c r="AJ100" s="123"/>
      <c r="AK100" s="139"/>
      <c r="AL100" s="124"/>
      <c r="AM100" s="155"/>
      <c r="AN100" s="123"/>
      <c r="AO100" s="139"/>
      <c r="AP100" s="124"/>
      <c r="AQ100" s="122"/>
      <c r="AR100" s="123"/>
      <c r="AS100" s="139"/>
      <c r="AT100" s="124"/>
      <c r="AU100" s="122"/>
      <c r="AV100" s="123"/>
      <c r="AW100" s="139"/>
      <c r="AX100" s="124"/>
    </row>
    <row r="101" spans="1:50">
      <c r="A101" s="73">
        <f t="shared" si="12"/>
        <v>95</v>
      </c>
      <c r="B101" s="246">
        <v>95</v>
      </c>
      <c r="C101" s="106" t="s">
        <v>1951</v>
      </c>
      <c r="D101" s="115">
        <f t="shared" si="13"/>
        <v>6</v>
      </c>
      <c r="E101" s="115">
        <f t="shared" si="14"/>
        <v>10</v>
      </c>
      <c r="F101" s="119">
        <f t="shared" si="15"/>
        <v>1</v>
      </c>
      <c r="G101" s="127"/>
      <c r="H101" s="4"/>
      <c r="I101" s="145"/>
      <c r="J101" s="128"/>
      <c r="K101" s="127"/>
      <c r="L101" s="4"/>
      <c r="M101" s="145"/>
      <c r="N101" s="128"/>
      <c r="O101" s="127"/>
      <c r="P101" s="4"/>
      <c r="Q101" s="145"/>
      <c r="R101" s="128"/>
      <c r="S101" s="125">
        <f>VLOOKUP(C101,'4'!$B$2:$I$1053,3,FALSE)</f>
        <v>4.7233796296296295E-2</v>
      </c>
      <c r="T101" s="5">
        <f>VLOOKUP(C101,'4'!$B$2:$I$1053,4,FALSE)</f>
        <v>188</v>
      </c>
      <c r="U101" s="140">
        <f>VLOOKUP(T101,Баллы!$A$2:$B$101,2)+V101/2</f>
        <v>6</v>
      </c>
      <c r="V101" s="126">
        <f>VLOOKUP(C101,'4'!$B$2:$I$1053,6,FALSE)</f>
        <v>10</v>
      </c>
      <c r="W101" s="127"/>
      <c r="X101" s="4"/>
      <c r="Y101" s="145"/>
      <c r="Z101" s="128"/>
      <c r="AA101" s="127"/>
      <c r="AB101" s="4"/>
      <c r="AC101" s="145"/>
      <c r="AD101" s="128"/>
      <c r="AE101" s="127"/>
      <c r="AF101" s="4"/>
      <c r="AG101" s="145"/>
      <c r="AH101" s="128"/>
      <c r="AI101" s="155"/>
      <c r="AJ101" s="123"/>
      <c r="AK101" s="139"/>
      <c r="AL101" s="124"/>
      <c r="AM101" s="155"/>
      <c r="AN101" s="123"/>
      <c r="AO101" s="139"/>
      <c r="AP101" s="124"/>
      <c r="AQ101" s="122"/>
      <c r="AR101" s="123"/>
      <c r="AS101" s="139"/>
      <c r="AT101" s="124"/>
      <c r="AU101" s="122"/>
      <c r="AV101" s="123"/>
      <c r="AW101" s="139"/>
      <c r="AX101" s="124"/>
    </row>
    <row r="102" spans="1:50">
      <c r="A102" s="73">
        <f t="shared" si="12"/>
        <v>95</v>
      </c>
      <c r="B102" s="246">
        <v>95</v>
      </c>
      <c r="C102" s="106" t="s">
        <v>1689</v>
      </c>
      <c r="D102" s="115">
        <f t="shared" si="13"/>
        <v>6</v>
      </c>
      <c r="E102" s="115">
        <f t="shared" si="14"/>
        <v>10</v>
      </c>
      <c r="F102" s="119">
        <f t="shared" si="15"/>
        <v>1</v>
      </c>
      <c r="G102" s="127"/>
      <c r="H102" s="4"/>
      <c r="I102" s="145"/>
      <c r="J102" s="128"/>
      <c r="K102" s="127"/>
      <c r="L102" s="4"/>
      <c r="M102" s="145"/>
      <c r="N102" s="128"/>
      <c r="O102" s="127"/>
      <c r="P102" s="4"/>
      <c r="Q102" s="145"/>
      <c r="R102" s="128"/>
      <c r="S102" s="125">
        <f>VLOOKUP(C102,'4'!$B$2:$I$1053,3,FALSE)</f>
        <v>4.8923611111111112E-2</v>
      </c>
      <c r="T102" s="5">
        <f>VLOOKUP(C102,'4'!$B$2:$I$1053,4,FALSE)</f>
        <v>198</v>
      </c>
      <c r="U102" s="140">
        <f>VLOOKUP(T102,Баллы!$A$2:$B$101,2)+V102/2</f>
        <v>6</v>
      </c>
      <c r="V102" s="126">
        <f>VLOOKUP(C102,'4'!$B$2:$I$1053,6,FALSE)</f>
        <v>10</v>
      </c>
      <c r="W102" s="127"/>
      <c r="X102" s="4"/>
      <c r="Y102" s="145"/>
      <c r="Z102" s="128"/>
      <c r="AA102" s="127"/>
      <c r="AB102" s="4"/>
      <c r="AC102" s="145"/>
      <c r="AD102" s="128"/>
      <c r="AE102" s="127"/>
      <c r="AF102" s="4"/>
      <c r="AG102" s="145"/>
      <c r="AH102" s="128"/>
      <c r="AI102" s="155"/>
      <c r="AJ102" s="123"/>
      <c r="AK102" s="139"/>
      <c r="AL102" s="124"/>
      <c r="AM102" s="155"/>
      <c r="AN102" s="123"/>
      <c r="AO102" s="139"/>
      <c r="AP102" s="124"/>
      <c r="AQ102" s="122"/>
      <c r="AR102" s="123"/>
      <c r="AS102" s="139"/>
      <c r="AT102" s="124"/>
      <c r="AU102" s="122"/>
      <c r="AV102" s="123"/>
      <c r="AW102" s="139"/>
      <c r="AX102" s="124"/>
    </row>
    <row r="103" spans="1:50">
      <c r="A103" s="73">
        <f t="shared" si="12"/>
        <v>95</v>
      </c>
      <c r="B103" s="246">
        <v>95</v>
      </c>
      <c r="C103" s="106" t="s">
        <v>1962</v>
      </c>
      <c r="D103" s="115">
        <f t="shared" si="13"/>
        <v>6</v>
      </c>
      <c r="E103" s="115">
        <f t="shared" si="14"/>
        <v>10</v>
      </c>
      <c r="F103" s="119">
        <f t="shared" si="15"/>
        <v>1</v>
      </c>
      <c r="G103" s="127"/>
      <c r="H103" s="4"/>
      <c r="I103" s="145"/>
      <c r="J103" s="128"/>
      <c r="K103" s="127"/>
      <c r="L103" s="4"/>
      <c r="M103" s="145"/>
      <c r="N103" s="128"/>
      <c r="O103" s="127"/>
      <c r="P103" s="4"/>
      <c r="Q103" s="145"/>
      <c r="R103" s="128"/>
      <c r="S103" s="125">
        <f>VLOOKUP(C103,'4'!$B$2:$I$1053,3,FALSE)</f>
        <v>5.9409722222222225E-2</v>
      </c>
      <c r="T103" s="5">
        <f>VLOOKUP(C103,'4'!$B$2:$I$1053,4,FALSE)</f>
        <v>221</v>
      </c>
      <c r="U103" s="140">
        <f>VLOOKUP(T103,Баллы!$A$2:$B$101,2)+V103/2</f>
        <v>6</v>
      </c>
      <c r="V103" s="126">
        <f>VLOOKUP(C103,'4'!$B$2:$I$1053,6,FALSE)</f>
        <v>10</v>
      </c>
      <c r="W103" s="127"/>
      <c r="X103" s="4"/>
      <c r="Y103" s="145"/>
      <c r="Z103" s="128"/>
      <c r="AA103" s="127"/>
      <c r="AB103" s="4"/>
      <c r="AC103" s="145"/>
      <c r="AD103" s="128"/>
      <c r="AE103" s="127"/>
      <c r="AF103" s="4"/>
      <c r="AG103" s="145"/>
      <c r="AH103" s="128"/>
      <c r="AI103" s="155"/>
      <c r="AJ103" s="123"/>
      <c r="AK103" s="139"/>
      <c r="AL103" s="124"/>
      <c r="AM103" s="155"/>
      <c r="AN103" s="123"/>
      <c r="AO103" s="139"/>
      <c r="AP103" s="124"/>
      <c r="AQ103" s="122"/>
      <c r="AR103" s="123"/>
      <c r="AS103" s="139"/>
      <c r="AT103" s="124"/>
      <c r="AU103" s="122"/>
      <c r="AV103" s="123"/>
      <c r="AW103" s="139"/>
      <c r="AX103" s="124"/>
    </row>
    <row r="104" spans="1:50">
      <c r="A104" s="73">
        <f t="shared" si="12"/>
        <v>95</v>
      </c>
      <c r="B104" s="246">
        <v>95</v>
      </c>
      <c r="C104" s="283" t="s">
        <v>4724</v>
      </c>
      <c r="D104" s="115">
        <f t="shared" si="13"/>
        <v>6</v>
      </c>
      <c r="E104" s="115">
        <f t="shared" si="14"/>
        <v>10</v>
      </c>
      <c r="F104" s="119">
        <f t="shared" si="15"/>
        <v>1</v>
      </c>
      <c r="G104" s="127"/>
      <c r="H104" s="4"/>
      <c r="I104" s="145"/>
      <c r="J104" s="128"/>
      <c r="K104" s="127"/>
      <c r="L104" s="4"/>
      <c r="M104" s="145"/>
      <c r="N104" s="128"/>
      <c r="O104" s="127"/>
      <c r="P104" s="4"/>
      <c r="Q104" s="145"/>
      <c r="R104" s="128"/>
      <c r="S104" s="125"/>
      <c r="T104" s="5"/>
      <c r="U104" s="140"/>
      <c r="V104" s="126"/>
      <c r="W104" s="127"/>
      <c r="X104" s="4"/>
      <c r="Y104" s="145"/>
      <c r="Z104" s="128"/>
      <c r="AA104" s="127"/>
      <c r="AB104" s="4"/>
      <c r="AC104" s="145"/>
      <c r="AD104" s="128"/>
      <c r="AE104" s="127"/>
      <c r="AF104" s="4"/>
      <c r="AG104" s="145"/>
      <c r="AH104" s="128"/>
      <c r="AI104" s="155"/>
      <c r="AJ104" s="123"/>
      <c r="AK104" s="139"/>
      <c r="AL104" s="124"/>
      <c r="AM104" s="155">
        <f>VLOOKUP(C104,'9'!$B$2:$H$1187,3,FALSE)</f>
        <v>3.9293981481481478E-2</v>
      </c>
      <c r="AN104" s="123">
        <f>VLOOKUP(C104,'9'!$B$2:$H$1187,4,FALSE)</f>
        <v>125</v>
      </c>
      <c r="AO104" s="139">
        <f>VLOOKUP(AN104,Баллы!$A$2:$B$101,2)+AP104/2</f>
        <v>6</v>
      </c>
      <c r="AP104" s="124">
        <f>VLOOKUP(C104,'9'!$B$2:$H$1187,6,FALSE)</f>
        <v>10</v>
      </c>
      <c r="AQ104" s="122"/>
      <c r="AR104" s="123"/>
      <c r="AS104" s="139"/>
      <c r="AT104" s="124"/>
      <c r="AU104" s="122"/>
      <c r="AV104" s="123"/>
      <c r="AW104" s="139"/>
      <c r="AX104" s="124"/>
    </row>
    <row r="105" spans="1:50">
      <c r="A105" s="73">
        <f t="shared" si="12"/>
        <v>95</v>
      </c>
      <c r="B105" s="246">
        <v>95</v>
      </c>
      <c r="C105" s="283" t="s">
        <v>4836</v>
      </c>
      <c r="D105" s="115">
        <f t="shared" si="13"/>
        <v>6</v>
      </c>
      <c r="E105" s="115">
        <f t="shared" si="14"/>
        <v>10</v>
      </c>
      <c r="F105" s="119">
        <f t="shared" si="15"/>
        <v>1</v>
      </c>
      <c r="G105" s="127"/>
      <c r="H105" s="4"/>
      <c r="I105" s="145"/>
      <c r="J105" s="128"/>
      <c r="K105" s="127"/>
      <c r="L105" s="4"/>
      <c r="M105" s="145"/>
      <c r="N105" s="128"/>
      <c r="O105" s="127"/>
      <c r="P105" s="4"/>
      <c r="Q105" s="145"/>
      <c r="R105" s="128"/>
      <c r="S105" s="125"/>
      <c r="T105" s="5"/>
      <c r="U105" s="140"/>
      <c r="V105" s="126"/>
      <c r="W105" s="127"/>
      <c r="X105" s="4"/>
      <c r="Y105" s="145"/>
      <c r="Z105" s="128"/>
      <c r="AA105" s="127"/>
      <c r="AB105" s="4"/>
      <c r="AC105" s="145"/>
      <c r="AD105" s="128"/>
      <c r="AE105" s="127"/>
      <c r="AF105" s="4"/>
      <c r="AG105" s="145"/>
      <c r="AH105" s="128"/>
      <c r="AI105" s="155"/>
      <c r="AJ105" s="123"/>
      <c r="AK105" s="139"/>
      <c r="AL105" s="124"/>
      <c r="AM105" s="155">
        <f>VLOOKUP(C105,'9'!$B$2:$H$1187,3,FALSE)</f>
        <v>4.3530092592592592E-2</v>
      </c>
      <c r="AN105" s="123">
        <f>VLOOKUP(C105,'9'!$B$2:$H$1187,4,FALSE)</f>
        <v>196</v>
      </c>
      <c r="AO105" s="139">
        <f>VLOOKUP(AN105,Баллы!$A$2:$B$101,2)+AP105/2</f>
        <v>6</v>
      </c>
      <c r="AP105" s="124">
        <f>VLOOKUP(C105,'9'!$B$2:$H$1187,6,FALSE)</f>
        <v>10</v>
      </c>
      <c r="AQ105" s="122"/>
      <c r="AR105" s="123"/>
      <c r="AS105" s="139"/>
      <c r="AT105" s="124"/>
      <c r="AU105" s="122"/>
      <c r="AV105" s="123"/>
      <c r="AW105" s="139"/>
      <c r="AX105" s="124"/>
    </row>
    <row r="106" spans="1:50">
      <c r="A106" s="73">
        <f t="shared" si="12"/>
        <v>95</v>
      </c>
      <c r="B106" s="246">
        <v>95</v>
      </c>
      <c r="C106" s="283" t="s">
        <v>4844</v>
      </c>
      <c r="D106" s="115">
        <f t="shared" si="13"/>
        <v>6</v>
      </c>
      <c r="E106" s="115">
        <f t="shared" si="14"/>
        <v>10</v>
      </c>
      <c r="F106" s="119">
        <f t="shared" si="15"/>
        <v>1</v>
      </c>
      <c r="G106" s="127"/>
      <c r="H106" s="4"/>
      <c r="I106" s="145"/>
      <c r="J106" s="128"/>
      <c r="K106" s="127"/>
      <c r="L106" s="4"/>
      <c r="M106" s="145"/>
      <c r="N106" s="128"/>
      <c r="O106" s="127"/>
      <c r="P106" s="4"/>
      <c r="Q106" s="145"/>
      <c r="R106" s="128"/>
      <c r="S106" s="125"/>
      <c r="T106" s="5"/>
      <c r="U106" s="140"/>
      <c r="V106" s="126"/>
      <c r="W106" s="127"/>
      <c r="X106" s="4"/>
      <c r="Y106" s="145"/>
      <c r="Z106" s="128"/>
      <c r="AA106" s="127"/>
      <c r="AB106" s="4"/>
      <c r="AC106" s="145"/>
      <c r="AD106" s="128"/>
      <c r="AE106" s="127"/>
      <c r="AF106" s="4"/>
      <c r="AG106" s="145"/>
      <c r="AH106" s="128"/>
      <c r="AI106" s="155"/>
      <c r="AJ106" s="123"/>
      <c r="AK106" s="139"/>
      <c r="AL106" s="124"/>
      <c r="AM106" s="155">
        <f>VLOOKUP(C106,'9'!$B$2:$H$1187,3,FALSE)</f>
        <v>4.3287037037037034E-2</v>
      </c>
      <c r="AN106" s="123">
        <f>VLOOKUP(C106,'9'!$B$2:$H$1187,4,FALSE)</f>
        <v>203</v>
      </c>
      <c r="AO106" s="139">
        <f>VLOOKUP(AN106,Баллы!$A$2:$B$101,2)+AP106/2</f>
        <v>6</v>
      </c>
      <c r="AP106" s="124">
        <f>VLOOKUP(C106,'9'!$B$2:$H$1187,6,FALSE)</f>
        <v>10</v>
      </c>
      <c r="AQ106" s="122"/>
      <c r="AR106" s="123"/>
      <c r="AS106" s="139"/>
      <c r="AT106" s="124"/>
      <c r="AU106" s="122"/>
      <c r="AV106" s="123"/>
      <c r="AW106" s="139"/>
      <c r="AX106" s="124"/>
    </row>
    <row r="107" spans="1:50">
      <c r="A107" s="73">
        <f t="shared" si="12"/>
        <v>95</v>
      </c>
      <c r="B107" s="246">
        <v>95</v>
      </c>
      <c r="C107" s="283" t="s">
        <v>4860</v>
      </c>
      <c r="D107" s="115">
        <f t="shared" si="13"/>
        <v>6</v>
      </c>
      <c r="E107" s="115">
        <f t="shared" si="14"/>
        <v>10</v>
      </c>
      <c r="F107" s="119">
        <f t="shared" si="15"/>
        <v>1</v>
      </c>
      <c r="G107" s="127"/>
      <c r="H107" s="4"/>
      <c r="I107" s="145"/>
      <c r="J107" s="128"/>
      <c r="K107" s="127"/>
      <c r="L107" s="4"/>
      <c r="M107" s="145"/>
      <c r="N107" s="128"/>
      <c r="O107" s="127"/>
      <c r="P107" s="4"/>
      <c r="Q107" s="145"/>
      <c r="R107" s="128"/>
      <c r="S107" s="125"/>
      <c r="T107" s="5"/>
      <c r="U107" s="140"/>
      <c r="V107" s="126"/>
      <c r="W107" s="127"/>
      <c r="X107" s="4"/>
      <c r="Y107" s="145"/>
      <c r="Z107" s="128"/>
      <c r="AA107" s="127"/>
      <c r="AB107" s="4"/>
      <c r="AC107" s="145"/>
      <c r="AD107" s="128"/>
      <c r="AE107" s="127"/>
      <c r="AF107" s="4"/>
      <c r="AG107" s="145"/>
      <c r="AH107" s="128"/>
      <c r="AI107" s="155"/>
      <c r="AJ107" s="123"/>
      <c r="AK107" s="139"/>
      <c r="AL107" s="124"/>
      <c r="AM107" s="155">
        <f>VLOOKUP(C107,'9'!$B$2:$H$1187,3,FALSE)</f>
        <v>4.5937499999999999E-2</v>
      </c>
      <c r="AN107" s="123">
        <f>VLOOKUP(C107,'9'!$B$2:$H$1187,4,FALSE)</f>
        <v>223</v>
      </c>
      <c r="AO107" s="139">
        <f>VLOOKUP(AN107,Баллы!$A$2:$B$101,2)+AP107/2</f>
        <v>6</v>
      </c>
      <c r="AP107" s="124">
        <f>VLOOKUP(C107,'9'!$B$2:$H$1187,6,FALSE)</f>
        <v>10</v>
      </c>
      <c r="AQ107" s="122"/>
      <c r="AR107" s="123"/>
      <c r="AS107" s="139"/>
      <c r="AT107" s="124"/>
      <c r="AU107" s="122"/>
      <c r="AV107" s="123"/>
      <c r="AW107" s="139"/>
      <c r="AX107" s="124"/>
    </row>
    <row r="108" spans="1:50">
      <c r="A108" s="73">
        <f t="shared" si="12"/>
        <v>95</v>
      </c>
      <c r="B108" s="246">
        <v>95</v>
      </c>
      <c r="C108" s="283" t="s">
        <v>4897</v>
      </c>
      <c r="D108" s="115">
        <f t="shared" si="13"/>
        <v>6</v>
      </c>
      <c r="E108" s="115">
        <f t="shared" si="14"/>
        <v>10</v>
      </c>
      <c r="F108" s="119">
        <f t="shared" si="15"/>
        <v>1</v>
      </c>
      <c r="G108" s="127"/>
      <c r="H108" s="4"/>
      <c r="I108" s="145"/>
      <c r="J108" s="128"/>
      <c r="K108" s="127"/>
      <c r="L108" s="4"/>
      <c r="M108" s="145"/>
      <c r="N108" s="128"/>
      <c r="O108" s="127"/>
      <c r="P108" s="4"/>
      <c r="Q108" s="145"/>
      <c r="R108" s="128"/>
      <c r="S108" s="125"/>
      <c r="T108" s="5"/>
      <c r="U108" s="140"/>
      <c r="V108" s="126"/>
      <c r="W108" s="127"/>
      <c r="X108" s="4"/>
      <c r="Y108" s="145"/>
      <c r="Z108" s="128"/>
      <c r="AA108" s="127"/>
      <c r="AB108" s="4"/>
      <c r="AC108" s="145"/>
      <c r="AD108" s="128"/>
      <c r="AE108" s="127"/>
      <c r="AF108" s="4"/>
      <c r="AG108" s="145"/>
      <c r="AH108" s="128"/>
      <c r="AI108" s="155"/>
      <c r="AJ108" s="123"/>
      <c r="AK108" s="139"/>
      <c r="AL108" s="124"/>
      <c r="AM108" s="155">
        <f>VLOOKUP(C108,'9'!$B$2:$H$1187,3,FALSE)</f>
        <v>4.9444444444444444E-2</v>
      </c>
      <c r="AN108" s="123">
        <f>VLOOKUP(C108,'9'!$B$2:$H$1187,4,FALSE)</f>
        <v>270</v>
      </c>
      <c r="AO108" s="139">
        <f>VLOOKUP(AN108,Баллы!$A$2:$B$101,2)+AP108/2</f>
        <v>6</v>
      </c>
      <c r="AP108" s="124">
        <f>VLOOKUP(C108,'9'!$B$2:$H$1187,6,FALSE)</f>
        <v>10</v>
      </c>
      <c r="AQ108" s="122"/>
      <c r="AR108" s="123"/>
      <c r="AS108" s="139"/>
      <c r="AT108" s="124"/>
      <c r="AU108" s="122"/>
      <c r="AV108" s="123"/>
      <c r="AW108" s="139"/>
      <c r="AX108" s="124"/>
    </row>
    <row r="109" spans="1:50">
      <c r="A109" s="73">
        <f t="shared" si="12"/>
        <v>95</v>
      </c>
      <c r="B109" s="246">
        <v>95</v>
      </c>
      <c r="C109" s="283" t="s">
        <v>5758</v>
      </c>
      <c r="D109" s="115">
        <f t="shared" si="13"/>
        <v>6</v>
      </c>
      <c r="E109" s="115">
        <f t="shared" si="14"/>
        <v>10</v>
      </c>
      <c r="F109" s="119">
        <f t="shared" si="15"/>
        <v>1</v>
      </c>
      <c r="G109" s="127"/>
      <c r="H109" s="4"/>
      <c r="I109" s="145"/>
      <c r="J109" s="128"/>
      <c r="K109" s="127"/>
      <c r="L109" s="4"/>
      <c r="M109" s="145"/>
      <c r="N109" s="128"/>
      <c r="O109" s="127"/>
      <c r="P109" s="4"/>
      <c r="Q109" s="145"/>
      <c r="R109" s="128"/>
      <c r="S109" s="125"/>
      <c r="T109" s="5"/>
      <c r="U109" s="140"/>
      <c r="V109" s="126"/>
      <c r="W109" s="127"/>
      <c r="X109" s="4"/>
      <c r="Y109" s="145"/>
      <c r="Z109" s="128"/>
      <c r="AA109" s="127"/>
      <c r="AB109" s="4"/>
      <c r="AC109" s="145"/>
      <c r="AD109" s="128"/>
      <c r="AE109" s="127"/>
      <c r="AF109" s="4"/>
      <c r="AG109" s="145"/>
      <c r="AH109" s="128"/>
      <c r="AI109" s="155"/>
      <c r="AJ109" s="123"/>
      <c r="AK109" s="139"/>
      <c r="AL109" s="124"/>
      <c r="AM109" s="155">
        <f>VLOOKUP(C109,'9'!$B$2:$H$1187,3,FALSE)</f>
        <v>5.5798611111111111E-2</v>
      </c>
      <c r="AN109" s="123">
        <f>VLOOKUP(C109,'9'!$B$2:$H$1187,4,FALSE)</f>
        <v>297</v>
      </c>
      <c r="AO109" s="139">
        <f>VLOOKUP(AN109,Баллы!$A$2:$B$101,2)+AP109/2</f>
        <v>6</v>
      </c>
      <c r="AP109" s="124">
        <f>VLOOKUP(C109,'9'!$B$2:$H$1187,6,FALSE)</f>
        <v>10</v>
      </c>
      <c r="AQ109" s="122"/>
      <c r="AR109" s="123"/>
      <c r="AS109" s="139"/>
      <c r="AT109" s="124"/>
      <c r="AU109" s="122"/>
      <c r="AV109" s="123"/>
      <c r="AW109" s="139"/>
      <c r="AX109" s="124"/>
    </row>
    <row r="110" spans="1:50">
      <c r="A110" s="73">
        <f t="shared" si="12"/>
        <v>95</v>
      </c>
      <c r="B110" s="246">
        <v>95</v>
      </c>
      <c r="C110" s="283" t="s">
        <v>4919</v>
      </c>
      <c r="D110" s="115">
        <f t="shared" si="13"/>
        <v>6</v>
      </c>
      <c r="E110" s="115">
        <f t="shared" si="14"/>
        <v>10</v>
      </c>
      <c r="F110" s="119">
        <f t="shared" si="15"/>
        <v>1</v>
      </c>
      <c r="G110" s="127"/>
      <c r="H110" s="4"/>
      <c r="I110" s="145"/>
      <c r="J110" s="128"/>
      <c r="K110" s="127"/>
      <c r="L110" s="4"/>
      <c r="M110" s="145"/>
      <c r="N110" s="128"/>
      <c r="O110" s="127"/>
      <c r="P110" s="4"/>
      <c r="Q110" s="145"/>
      <c r="R110" s="128"/>
      <c r="S110" s="125"/>
      <c r="T110" s="5"/>
      <c r="U110" s="140"/>
      <c r="V110" s="126"/>
      <c r="W110" s="127"/>
      <c r="X110" s="4"/>
      <c r="Y110" s="145"/>
      <c r="Z110" s="128"/>
      <c r="AA110" s="127"/>
      <c r="AB110" s="4"/>
      <c r="AC110" s="145"/>
      <c r="AD110" s="128"/>
      <c r="AE110" s="127"/>
      <c r="AF110" s="4"/>
      <c r="AG110" s="145"/>
      <c r="AH110" s="128"/>
      <c r="AI110" s="155"/>
      <c r="AJ110" s="123"/>
      <c r="AK110" s="139"/>
      <c r="AL110" s="124"/>
      <c r="AM110" s="155">
        <f>VLOOKUP(C110,'9'!$B$2:$H$1187,3,FALSE)</f>
        <v>6.3831018518518523E-2</v>
      </c>
      <c r="AN110" s="123">
        <f>VLOOKUP(C110,'9'!$B$2:$H$1187,4,FALSE)</f>
        <v>300</v>
      </c>
      <c r="AO110" s="139">
        <f>VLOOKUP(AN110,Баллы!$A$2:$B$101,2)+AP110/2</f>
        <v>6</v>
      </c>
      <c r="AP110" s="124">
        <f>VLOOKUP(C110,'9'!$B$2:$H$1187,6,FALSE)</f>
        <v>10</v>
      </c>
      <c r="AQ110" s="122"/>
      <c r="AR110" s="123"/>
      <c r="AS110" s="139"/>
      <c r="AT110" s="124"/>
      <c r="AU110" s="122"/>
      <c r="AV110" s="123"/>
      <c r="AW110" s="139"/>
      <c r="AX110" s="124"/>
    </row>
    <row r="111" spans="1:50">
      <c r="A111" s="73">
        <f t="shared" si="12"/>
        <v>109</v>
      </c>
      <c r="B111" s="246">
        <v>109</v>
      </c>
      <c r="C111" s="107" t="s">
        <v>1816</v>
      </c>
      <c r="D111" s="115">
        <f t="shared" si="13"/>
        <v>3.5</v>
      </c>
      <c r="E111" s="115">
        <f t="shared" si="14"/>
        <v>5</v>
      </c>
      <c r="F111" s="119">
        <f t="shared" si="15"/>
        <v>1</v>
      </c>
      <c r="G111" s="125"/>
      <c r="H111" s="5"/>
      <c r="I111" s="140"/>
      <c r="J111" s="126"/>
      <c r="K111" s="125"/>
      <c r="L111" s="5"/>
      <c r="M111" s="140"/>
      <c r="N111" s="126"/>
      <c r="O111" s="125"/>
      <c r="P111" s="5"/>
      <c r="Q111" s="140"/>
      <c r="R111" s="126"/>
      <c r="S111" s="125">
        <f>VLOOKUP(C111,'4'!$B$2:$I$1053,3,FALSE)</f>
        <v>2.0347222222222221E-2</v>
      </c>
      <c r="T111" s="5">
        <f>VLOOKUP(C111,'4'!$B$2:$I$1053,4,FALSE)</f>
        <v>119</v>
      </c>
      <c r="U111" s="140">
        <f>VLOOKUP(T111,Баллы!$A$2:$B$101,2)+V111/2</f>
        <v>3.5</v>
      </c>
      <c r="V111" s="126">
        <f>VLOOKUP(C111,'4'!$B$2:$I$1053,6,FALSE)</f>
        <v>5</v>
      </c>
      <c r="W111" s="136"/>
      <c r="X111" s="5"/>
      <c r="Y111" s="140"/>
      <c r="Z111" s="126"/>
      <c r="AA111" s="136"/>
      <c r="AB111" s="5"/>
      <c r="AC111" s="140"/>
      <c r="AD111" s="126"/>
      <c r="AE111" s="136"/>
      <c r="AF111" s="5"/>
      <c r="AG111" s="140"/>
      <c r="AH111" s="126"/>
      <c r="AI111" s="155"/>
      <c r="AJ111" s="123"/>
      <c r="AK111" s="139"/>
      <c r="AL111" s="124"/>
      <c r="AM111" s="155"/>
      <c r="AN111" s="123"/>
      <c r="AO111" s="139"/>
      <c r="AP111" s="124"/>
      <c r="AQ111" s="122"/>
      <c r="AR111" s="123"/>
      <c r="AS111" s="139"/>
      <c r="AT111" s="124"/>
      <c r="AU111" s="122"/>
      <c r="AV111" s="123"/>
      <c r="AW111" s="139"/>
      <c r="AX111" s="124"/>
    </row>
    <row r="112" spans="1:50">
      <c r="A112" s="73">
        <f t="shared" si="12"/>
        <v>109</v>
      </c>
      <c r="B112" s="246">
        <v>109</v>
      </c>
      <c r="C112" s="106" t="s">
        <v>1487</v>
      </c>
      <c r="D112" s="115">
        <f t="shared" si="13"/>
        <v>3.5</v>
      </c>
      <c r="E112" s="115">
        <f t="shared" si="14"/>
        <v>5</v>
      </c>
      <c r="F112" s="119">
        <f t="shared" si="15"/>
        <v>1</v>
      </c>
      <c r="G112" s="127"/>
      <c r="H112" s="4"/>
      <c r="I112" s="145"/>
      <c r="J112" s="128"/>
      <c r="K112" s="127"/>
      <c r="L112" s="4"/>
      <c r="M112" s="145"/>
      <c r="N112" s="128"/>
      <c r="O112" s="127"/>
      <c r="P112" s="4"/>
      <c r="Q112" s="145"/>
      <c r="R112" s="128"/>
      <c r="S112" s="125">
        <f>VLOOKUP(C112,'4'!$B$2:$I$1053,3,FALSE)</f>
        <v>2.0775462962962964E-2</v>
      </c>
      <c r="T112" s="5">
        <f>VLOOKUP(C112,'4'!$B$2:$I$1053,4,FALSE)</f>
        <v>122</v>
      </c>
      <c r="U112" s="140">
        <f>VLOOKUP(T112,Баллы!$A$2:$B$101,2)+V112/2</f>
        <v>3.5</v>
      </c>
      <c r="V112" s="126">
        <f>VLOOKUP(C112,'4'!$B$2:$I$1053,6,FALSE)</f>
        <v>5</v>
      </c>
      <c r="W112" s="127"/>
      <c r="X112" s="4"/>
      <c r="Y112" s="145"/>
      <c r="Z112" s="128"/>
      <c r="AA112" s="127"/>
      <c r="AB112" s="4"/>
      <c r="AC112" s="145"/>
      <c r="AD112" s="128"/>
      <c r="AE112" s="127"/>
      <c r="AF112" s="4"/>
      <c r="AG112" s="145"/>
      <c r="AH112" s="128"/>
      <c r="AI112" s="155"/>
      <c r="AJ112" s="123"/>
      <c r="AK112" s="139"/>
      <c r="AL112" s="124"/>
      <c r="AM112" s="155"/>
      <c r="AN112" s="123"/>
      <c r="AO112" s="139"/>
      <c r="AP112" s="124"/>
      <c r="AQ112" s="122"/>
      <c r="AR112" s="123"/>
      <c r="AS112" s="139"/>
      <c r="AT112" s="124"/>
      <c r="AU112" s="122"/>
      <c r="AV112" s="123"/>
      <c r="AW112" s="139"/>
      <c r="AX112" s="124"/>
    </row>
    <row r="113" spans="1:50">
      <c r="A113" s="73">
        <f t="shared" si="12"/>
        <v>109</v>
      </c>
      <c r="B113" s="246">
        <v>109</v>
      </c>
      <c r="C113" s="106" t="s">
        <v>1587</v>
      </c>
      <c r="D113" s="115">
        <f t="shared" si="13"/>
        <v>3.5</v>
      </c>
      <c r="E113" s="115">
        <f t="shared" si="14"/>
        <v>5</v>
      </c>
      <c r="F113" s="119">
        <f t="shared" si="15"/>
        <v>1</v>
      </c>
      <c r="G113" s="127"/>
      <c r="H113" s="4"/>
      <c r="I113" s="145"/>
      <c r="J113" s="128"/>
      <c r="K113" s="127"/>
      <c r="L113" s="4"/>
      <c r="M113" s="145"/>
      <c r="N113" s="128"/>
      <c r="O113" s="127"/>
      <c r="P113" s="4"/>
      <c r="Q113" s="145"/>
      <c r="R113" s="128"/>
      <c r="S113" s="125">
        <f>VLOOKUP(C113,'4'!$B$2:$I$1053,3,FALSE)</f>
        <v>2.1134259259259259E-2</v>
      </c>
      <c r="T113" s="5">
        <f>VLOOKUP(C113,'4'!$B$2:$I$1053,4,FALSE)</f>
        <v>131</v>
      </c>
      <c r="U113" s="140">
        <f>VLOOKUP(T113,Баллы!$A$2:$B$101,2)+V113/2</f>
        <v>3.5</v>
      </c>
      <c r="V113" s="126">
        <f>VLOOKUP(C113,'4'!$B$2:$I$1053,6,FALSE)</f>
        <v>5</v>
      </c>
      <c r="W113" s="127"/>
      <c r="X113" s="4"/>
      <c r="Y113" s="145"/>
      <c r="Z113" s="128"/>
      <c r="AA113" s="127"/>
      <c r="AB113" s="4"/>
      <c r="AC113" s="145"/>
      <c r="AD113" s="128"/>
      <c r="AE113" s="127"/>
      <c r="AF113" s="4"/>
      <c r="AG113" s="145"/>
      <c r="AH113" s="128"/>
      <c r="AI113" s="155"/>
      <c r="AJ113" s="123"/>
      <c r="AK113" s="139"/>
      <c r="AL113" s="124"/>
      <c r="AM113" s="155"/>
      <c r="AN113" s="123"/>
      <c r="AO113" s="139"/>
      <c r="AP113" s="124"/>
      <c r="AQ113" s="122"/>
      <c r="AR113" s="123"/>
      <c r="AS113" s="139"/>
      <c r="AT113" s="124"/>
      <c r="AU113" s="122"/>
      <c r="AV113" s="123"/>
      <c r="AW113" s="139"/>
      <c r="AX113" s="124"/>
    </row>
    <row r="114" spans="1:50">
      <c r="A114" s="73">
        <f t="shared" si="12"/>
        <v>109</v>
      </c>
      <c r="B114" s="246">
        <v>109</v>
      </c>
      <c r="C114" s="106" t="s">
        <v>2414</v>
      </c>
      <c r="D114" s="115">
        <f t="shared" si="13"/>
        <v>3.5</v>
      </c>
      <c r="E114" s="115">
        <f t="shared" si="14"/>
        <v>5</v>
      </c>
      <c r="F114" s="119">
        <f t="shared" si="15"/>
        <v>1</v>
      </c>
      <c r="G114" s="127"/>
      <c r="H114" s="4"/>
      <c r="I114" s="145"/>
      <c r="J114" s="128"/>
      <c r="K114" s="127"/>
      <c r="L114" s="4"/>
      <c r="M114" s="145"/>
      <c r="N114" s="128"/>
      <c r="O114" s="127"/>
      <c r="P114" s="4"/>
      <c r="Q114" s="145"/>
      <c r="R114" s="128"/>
      <c r="S114" s="125">
        <f>VLOOKUP(C114,'4'!$B$2:$I$1053,3,FALSE)</f>
        <v>2.252314814814815E-2</v>
      </c>
      <c r="T114" s="5">
        <f>VLOOKUP(C114,'4'!$B$2:$I$1053,4,FALSE)</f>
        <v>146</v>
      </c>
      <c r="U114" s="140">
        <f>VLOOKUP(T114,Баллы!$A$2:$B$101,2)+V114/2</f>
        <v>3.5</v>
      </c>
      <c r="V114" s="126">
        <f>VLOOKUP(C114,'4'!$B$2:$I$1053,6,FALSE)</f>
        <v>5</v>
      </c>
      <c r="W114" s="127"/>
      <c r="X114" s="4"/>
      <c r="Y114" s="145"/>
      <c r="Z114" s="128"/>
      <c r="AA114" s="127"/>
      <c r="AB114" s="4"/>
      <c r="AC114" s="145"/>
      <c r="AD114" s="128"/>
      <c r="AE114" s="127"/>
      <c r="AF114" s="4"/>
      <c r="AG114" s="145"/>
      <c r="AH114" s="128"/>
      <c r="AI114" s="155"/>
      <c r="AJ114" s="123"/>
      <c r="AK114" s="139"/>
      <c r="AL114" s="124"/>
      <c r="AM114" s="155"/>
      <c r="AN114" s="123"/>
      <c r="AO114" s="139"/>
      <c r="AP114" s="124"/>
      <c r="AQ114" s="122"/>
      <c r="AR114" s="123"/>
      <c r="AS114" s="139"/>
      <c r="AT114" s="124"/>
      <c r="AU114" s="122"/>
      <c r="AV114" s="123"/>
      <c r="AW114" s="139"/>
      <c r="AX114" s="124"/>
    </row>
    <row r="115" spans="1:50">
      <c r="A115" s="73">
        <f t="shared" si="12"/>
        <v>109</v>
      </c>
      <c r="B115" s="246">
        <v>109</v>
      </c>
      <c r="C115" s="106" t="s">
        <v>2218</v>
      </c>
      <c r="D115" s="115">
        <f t="shared" si="13"/>
        <v>3.5</v>
      </c>
      <c r="E115" s="115">
        <f t="shared" si="14"/>
        <v>5</v>
      </c>
      <c r="F115" s="119">
        <f t="shared" si="15"/>
        <v>1</v>
      </c>
      <c r="G115" s="127"/>
      <c r="H115" s="4"/>
      <c r="I115" s="145"/>
      <c r="J115" s="128"/>
      <c r="K115" s="127"/>
      <c r="L115" s="4"/>
      <c r="M115" s="145"/>
      <c r="N115" s="128"/>
      <c r="O115" s="127"/>
      <c r="P115" s="4"/>
      <c r="Q115" s="145"/>
      <c r="R115" s="128"/>
      <c r="S115" s="125">
        <f>VLOOKUP(C115,'4'!$B$2:$I$1053,3,FALSE)</f>
        <v>2.7743055555555556E-2</v>
      </c>
      <c r="T115" s="5">
        <f>VLOOKUP(C115,'4'!$B$2:$I$1053,4,FALSE)</f>
        <v>169</v>
      </c>
      <c r="U115" s="140">
        <f>VLOOKUP(T115,Баллы!$A$2:$B$101,2)+V115/2</f>
        <v>3.5</v>
      </c>
      <c r="V115" s="126">
        <f>VLOOKUP(C115,'4'!$B$2:$I$1053,6,FALSE)</f>
        <v>5</v>
      </c>
      <c r="W115" s="127"/>
      <c r="X115" s="4"/>
      <c r="Y115" s="145"/>
      <c r="Z115" s="128"/>
      <c r="AA115" s="127"/>
      <c r="AB115" s="4"/>
      <c r="AC115" s="145"/>
      <c r="AD115" s="128"/>
      <c r="AE115" s="127"/>
      <c r="AF115" s="4"/>
      <c r="AG115" s="145"/>
      <c r="AH115" s="128"/>
      <c r="AI115" s="155"/>
      <c r="AJ115" s="123"/>
      <c r="AK115" s="139"/>
      <c r="AL115" s="124"/>
      <c r="AM115" s="155"/>
      <c r="AN115" s="123"/>
      <c r="AO115" s="139"/>
      <c r="AP115" s="124"/>
      <c r="AQ115" s="122"/>
      <c r="AR115" s="123"/>
      <c r="AS115" s="139"/>
      <c r="AT115" s="124"/>
      <c r="AU115" s="122"/>
      <c r="AV115" s="123"/>
      <c r="AW115" s="139"/>
      <c r="AX115" s="124"/>
    </row>
    <row r="116" spans="1:50">
      <c r="A116" s="73">
        <f t="shared" si="12"/>
        <v>109</v>
      </c>
      <c r="B116" s="246">
        <v>109</v>
      </c>
      <c r="C116" s="283" t="s">
        <v>5165</v>
      </c>
      <c r="D116" s="115">
        <f t="shared" si="13"/>
        <v>3.5</v>
      </c>
      <c r="E116" s="115">
        <f t="shared" si="14"/>
        <v>5</v>
      </c>
      <c r="F116" s="119">
        <f t="shared" si="15"/>
        <v>1</v>
      </c>
      <c r="G116" s="127"/>
      <c r="H116" s="4"/>
      <c r="I116" s="145"/>
      <c r="J116" s="128"/>
      <c r="K116" s="127"/>
      <c r="L116" s="4"/>
      <c r="M116" s="145"/>
      <c r="N116" s="128"/>
      <c r="O116" s="127"/>
      <c r="P116" s="4"/>
      <c r="Q116" s="145"/>
      <c r="R116" s="128"/>
      <c r="S116" s="125"/>
      <c r="T116" s="5"/>
      <c r="U116" s="140"/>
      <c r="V116" s="126"/>
      <c r="W116" s="127"/>
      <c r="X116" s="4"/>
      <c r="Y116" s="145"/>
      <c r="Z116" s="128"/>
      <c r="AA116" s="127"/>
      <c r="AB116" s="4"/>
      <c r="AC116" s="145"/>
      <c r="AD116" s="128"/>
      <c r="AE116" s="127"/>
      <c r="AF116" s="4"/>
      <c r="AG116" s="145"/>
      <c r="AH116" s="128"/>
      <c r="AI116" s="155"/>
      <c r="AJ116" s="123"/>
      <c r="AK116" s="139"/>
      <c r="AL116" s="124"/>
      <c r="AM116" s="155">
        <f>VLOOKUP(C116,'9'!$B$2:$H$1187,3,FALSE)</f>
        <v>2.0937500000000001E-2</v>
      </c>
      <c r="AN116" s="123">
        <f>VLOOKUP(C116,'9'!$B$2:$H$1187,4,FALSE)</f>
        <v>96</v>
      </c>
      <c r="AO116" s="139">
        <f>VLOOKUP(AN116,Баллы!$A$2:$B$101,2)+AP116/2</f>
        <v>3.5</v>
      </c>
      <c r="AP116" s="124">
        <f>VLOOKUP(C116,'9'!$B$2:$H$1187,6,FALSE)</f>
        <v>5</v>
      </c>
      <c r="AQ116" s="122"/>
      <c r="AR116" s="123"/>
      <c r="AS116" s="139"/>
      <c r="AT116" s="124"/>
      <c r="AU116" s="122"/>
      <c r="AV116" s="123"/>
      <c r="AW116" s="139"/>
      <c r="AX116" s="124"/>
    </row>
    <row r="117" spans="1:50">
      <c r="A117" s="73">
        <f t="shared" si="12"/>
        <v>109</v>
      </c>
      <c r="B117" s="246">
        <v>109</v>
      </c>
      <c r="C117" s="283" t="s">
        <v>5182</v>
      </c>
      <c r="D117" s="115">
        <f t="shared" si="13"/>
        <v>3.5</v>
      </c>
      <c r="E117" s="115">
        <f t="shared" si="14"/>
        <v>5</v>
      </c>
      <c r="F117" s="119">
        <f t="shared" si="15"/>
        <v>1</v>
      </c>
      <c r="G117" s="127"/>
      <c r="H117" s="4"/>
      <c r="I117" s="145"/>
      <c r="J117" s="128"/>
      <c r="K117" s="127"/>
      <c r="L117" s="4"/>
      <c r="M117" s="145"/>
      <c r="N117" s="128"/>
      <c r="O117" s="127"/>
      <c r="P117" s="4"/>
      <c r="Q117" s="145"/>
      <c r="R117" s="128"/>
      <c r="S117" s="125"/>
      <c r="T117" s="5"/>
      <c r="U117" s="140"/>
      <c r="V117" s="126"/>
      <c r="W117" s="127"/>
      <c r="X117" s="4"/>
      <c r="Y117" s="145"/>
      <c r="Z117" s="128"/>
      <c r="AA117" s="127"/>
      <c r="AB117" s="4"/>
      <c r="AC117" s="145"/>
      <c r="AD117" s="128"/>
      <c r="AE117" s="127"/>
      <c r="AF117" s="4"/>
      <c r="AG117" s="145"/>
      <c r="AH117" s="128"/>
      <c r="AI117" s="155"/>
      <c r="AJ117" s="123"/>
      <c r="AK117" s="139"/>
      <c r="AL117" s="124"/>
      <c r="AM117" s="155">
        <f>VLOOKUP(C117,'9'!$B$2:$H$1187,3,FALSE)</f>
        <v>2.1296296296296296E-2</v>
      </c>
      <c r="AN117" s="123">
        <f>VLOOKUP(C117,'9'!$B$2:$H$1187,4,FALSE)</f>
        <v>105</v>
      </c>
      <c r="AO117" s="139">
        <f>VLOOKUP(AN117,Баллы!$A$2:$B$101,2)+AP117/2</f>
        <v>3.5</v>
      </c>
      <c r="AP117" s="124">
        <f>VLOOKUP(C117,'9'!$B$2:$H$1187,6,FALSE)</f>
        <v>5</v>
      </c>
      <c r="AQ117" s="122"/>
      <c r="AR117" s="123"/>
      <c r="AS117" s="139"/>
      <c r="AT117" s="124"/>
      <c r="AU117" s="122"/>
      <c r="AV117" s="123"/>
      <c r="AW117" s="139"/>
      <c r="AX117" s="124"/>
    </row>
    <row r="118" spans="1:50">
      <c r="A118" s="73">
        <f t="shared" si="12"/>
        <v>109</v>
      </c>
      <c r="B118" s="246">
        <v>109</v>
      </c>
      <c r="C118" s="283" t="s">
        <v>5240</v>
      </c>
      <c r="D118" s="115">
        <f t="shared" si="13"/>
        <v>3.5</v>
      </c>
      <c r="E118" s="115">
        <f t="shared" si="14"/>
        <v>5</v>
      </c>
      <c r="F118" s="119">
        <f t="shared" si="15"/>
        <v>1</v>
      </c>
      <c r="G118" s="127"/>
      <c r="H118" s="4"/>
      <c r="I118" s="145"/>
      <c r="J118" s="128"/>
      <c r="K118" s="127"/>
      <c r="L118" s="4"/>
      <c r="M118" s="145"/>
      <c r="N118" s="128"/>
      <c r="O118" s="127"/>
      <c r="P118" s="4"/>
      <c r="Q118" s="145"/>
      <c r="R118" s="128"/>
      <c r="S118" s="125"/>
      <c r="T118" s="5"/>
      <c r="U118" s="140"/>
      <c r="V118" s="126"/>
      <c r="W118" s="127"/>
      <c r="X118" s="4"/>
      <c r="Y118" s="145"/>
      <c r="Z118" s="128"/>
      <c r="AA118" s="127"/>
      <c r="AB118" s="4"/>
      <c r="AC118" s="145"/>
      <c r="AD118" s="128"/>
      <c r="AE118" s="127"/>
      <c r="AF118" s="4"/>
      <c r="AG118" s="145"/>
      <c r="AH118" s="128"/>
      <c r="AI118" s="155"/>
      <c r="AJ118" s="123"/>
      <c r="AK118" s="139"/>
      <c r="AL118" s="124"/>
      <c r="AM118" s="155">
        <f>VLOOKUP(C118,'9'!$B$2:$H$1187,3,FALSE)</f>
        <v>2.3032407407407408E-2</v>
      </c>
      <c r="AN118" s="123">
        <f>VLOOKUP(C118,'9'!$B$2:$H$1187,4,FALSE)</f>
        <v>140</v>
      </c>
      <c r="AO118" s="139">
        <f>VLOOKUP(AN118,Баллы!$A$2:$B$101,2)+AP118/2</f>
        <v>3.5</v>
      </c>
      <c r="AP118" s="124">
        <f>VLOOKUP(C118,'9'!$B$2:$H$1187,6,FALSE)</f>
        <v>5</v>
      </c>
      <c r="AQ118" s="122"/>
      <c r="AR118" s="123"/>
      <c r="AS118" s="139"/>
      <c r="AT118" s="124"/>
      <c r="AU118" s="122"/>
      <c r="AV118" s="123"/>
      <c r="AW118" s="139"/>
      <c r="AX118" s="124"/>
    </row>
    <row r="119" spans="1:50">
      <c r="A119" s="73">
        <f t="shared" si="12"/>
        <v>109</v>
      </c>
      <c r="B119" s="246">
        <v>109</v>
      </c>
      <c r="C119" s="283" t="s">
        <v>5268</v>
      </c>
      <c r="D119" s="115">
        <f t="shared" si="13"/>
        <v>3.5</v>
      </c>
      <c r="E119" s="115">
        <f t="shared" si="14"/>
        <v>5</v>
      </c>
      <c r="F119" s="119">
        <f t="shared" si="15"/>
        <v>1</v>
      </c>
      <c r="G119" s="127"/>
      <c r="H119" s="4"/>
      <c r="I119" s="145"/>
      <c r="J119" s="128"/>
      <c r="K119" s="127"/>
      <c r="L119" s="4"/>
      <c r="M119" s="145"/>
      <c r="N119" s="128"/>
      <c r="O119" s="127"/>
      <c r="P119" s="4"/>
      <c r="Q119" s="145"/>
      <c r="R119" s="128"/>
      <c r="S119" s="125"/>
      <c r="T119" s="5"/>
      <c r="U119" s="140"/>
      <c r="V119" s="126"/>
      <c r="W119" s="127"/>
      <c r="X119" s="4"/>
      <c r="Y119" s="145"/>
      <c r="Z119" s="128"/>
      <c r="AA119" s="127"/>
      <c r="AB119" s="4"/>
      <c r="AC119" s="145"/>
      <c r="AD119" s="128"/>
      <c r="AE119" s="127"/>
      <c r="AF119" s="4"/>
      <c r="AG119" s="145"/>
      <c r="AH119" s="128"/>
      <c r="AI119" s="155"/>
      <c r="AJ119" s="123"/>
      <c r="AK119" s="139"/>
      <c r="AL119" s="124"/>
      <c r="AM119" s="155">
        <f>VLOOKUP(C119,'9'!$B$2:$H$1187,3,FALSE)</f>
        <v>2.4155092592592593E-2</v>
      </c>
      <c r="AN119" s="123">
        <f>VLOOKUP(C119,'9'!$B$2:$H$1187,4,FALSE)</f>
        <v>156</v>
      </c>
      <c r="AO119" s="139">
        <f>VLOOKUP(AN119,Баллы!$A$2:$B$101,2)+AP119/2</f>
        <v>3.5</v>
      </c>
      <c r="AP119" s="124">
        <f>VLOOKUP(C119,'9'!$B$2:$H$1187,6,FALSE)</f>
        <v>5</v>
      </c>
      <c r="AQ119" s="122"/>
      <c r="AR119" s="123"/>
      <c r="AS119" s="139"/>
      <c r="AT119" s="124"/>
      <c r="AU119" s="122"/>
      <c r="AV119" s="123"/>
      <c r="AW119" s="139"/>
      <c r="AX119" s="124"/>
    </row>
    <row r="120" spans="1:50">
      <c r="A120" s="73">
        <f t="shared" si="12"/>
        <v>109</v>
      </c>
      <c r="B120" s="246">
        <v>109</v>
      </c>
      <c r="C120" s="283" t="s">
        <v>5288</v>
      </c>
      <c r="D120" s="115">
        <f t="shared" si="13"/>
        <v>3.5</v>
      </c>
      <c r="E120" s="115">
        <f t="shared" si="14"/>
        <v>5</v>
      </c>
      <c r="F120" s="119">
        <f t="shared" si="15"/>
        <v>1</v>
      </c>
      <c r="G120" s="127"/>
      <c r="H120" s="4"/>
      <c r="I120" s="145"/>
      <c r="J120" s="128"/>
      <c r="K120" s="127"/>
      <c r="L120" s="4"/>
      <c r="M120" s="145"/>
      <c r="N120" s="128"/>
      <c r="O120" s="127"/>
      <c r="P120" s="4"/>
      <c r="Q120" s="145"/>
      <c r="R120" s="128"/>
      <c r="S120" s="125"/>
      <c r="T120" s="5"/>
      <c r="U120" s="140"/>
      <c r="V120" s="126"/>
      <c r="W120" s="127"/>
      <c r="X120" s="4"/>
      <c r="Y120" s="145"/>
      <c r="Z120" s="128"/>
      <c r="AA120" s="127"/>
      <c r="AB120" s="4"/>
      <c r="AC120" s="145"/>
      <c r="AD120" s="128"/>
      <c r="AE120" s="127"/>
      <c r="AF120" s="4"/>
      <c r="AG120" s="145"/>
      <c r="AH120" s="128"/>
      <c r="AI120" s="155"/>
      <c r="AJ120" s="123"/>
      <c r="AK120" s="139"/>
      <c r="AL120" s="124"/>
      <c r="AM120" s="155">
        <f>VLOOKUP(C120,'9'!$B$2:$H$1187,3,FALSE)</f>
        <v>2.5358796296296296E-2</v>
      </c>
      <c r="AN120" s="123">
        <f>VLOOKUP(C120,'9'!$B$2:$H$1187,4,FALSE)</f>
        <v>168</v>
      </c>
      <c r="AO120" s="139">
        <f>VLOOKUP(AN120,Баллы!$A$2:$B$101,2)+AP120/2</f>
        <v>3.5</v>
      </c>
      <c r="AP120" s="124">
        <f>VLOOKUP(C120,'9'!$B$2:$H$1187,6,FALSE)</f>
        <v>5</v>
      </c>
      <c r="AQ120" s="122"/>
      <c r="AR120" s="123"/>
      <c r="AS120" s="139"/>
      <c r="AT120" s="124"/>
      <c r="AU120" s="122"/>
      <c r="AV120" s="123"/>
      <c r="AW120" s="139"/>
      <c r="AX120" s="124"/>
    </row>
    <row r="121" spans="1:50">
      <c r="A121" s="73">
        <f t="shared" si="12"/>
        <v>109</v>
      </c>
      <c r="B121" s="246">
        <v>109</v>
      </c>
      <c r="C121" s="283" t="s">
        <v>5295</v>
      </c>
      <c r="D121" s="115">
        <f t="shared" si="13"/>
        <v>3.5</v>
      </c>
      <c r="E121" s="115">
        <f t="shared" si="14"/>
        <v>5</v>
      </c>
      <c r="F121" s="119">
        <f t="shared" si="15"/>
        <v>1</v>
      </c>
      <c r="G121" s="127"/>
      <c r="H121" s="4"/>
      <c r="I121" s="145"/>
      <c r="J121" s="128"/>
      <c r="K121" s="127"/>
      <c r="L121" s="4"/>
      <c r="M121" s="145"/>
      <c r="N121" s="128"/>
      <c r="O121" s="127"/>
      <c r="P121" s="4"/>
      <c r="Q121" s="145"/>
      <c r="R121" s="128"/>
      <c r="S121" s="125"/>
      <c r="T121" s="5"/>
      <c r="U121" s="140"/>
      <c r="V121" s="126"/>
      <c r="W121" s="127"/>
      <c r="X121" s="4"/>
      <c r="Y121" s="145"/>
      <c r="Z121" s="128"/>
      <c r="AA121" s="127"/>
      <c r="AB121" s="4"/>
      <c r="AC121" s="145"/>
      <c r="AD121" s="128"/>
      <c r="AE121" s="127"/>
      <c r="AF121" s="4"/>
      <c r="AG121" s="145"/>
      <c r="AH121" s="128"/>
      <c r="AI121" s="155"/>
      <c r="AJ121" s="123"/>
      <c r="AK121" s="139"/>
      <c r="AL121" s="124"/>
      <c r="AM121" s="155">
        <f>VLOOKUP(C121,'9'!$B$2:$H$1187,3,FALSE)</f>
        <v>2.5636574074074076E-2</v>
      </c>
      <c r="AN121" s="123">
        <f>VLOOKUP(C121,'9'!$B$2:$H$1187,4,FALSE)</f>
        <v>172</v>
      </c>
      <c r="AO121" s="139">
        <f>VLOOKUP(AN121,Баллы!$A$2:$B$101,2)+AP121/2</f>
        <v>3.5</v>
      </c>
      <c r="AP121" s="124">
        <f>VLOOKUP(C121,'9'!$B$2:$H$1187,6,FALSE)</f>
        <v>5</v>
      </c>
      <c r="AQ121" s="122"/>
      <c r="AR121" s="123"/>
      <c r="AS121" s="139"/>
      <c r="AT121" s="124"/>
      <c r="AU121" s="122"/>
      <c r="AV121" s="123"/>
      <c r="AW121" s="139"/>
      <c r="AX121" s="124"/>
    </row>
    <row r="122" spans="1:50">
      <c r="A122" s="73">
        <f t="shared" si="12"/>
        <v>109</v>
      </c>
      <c r="B122" s="246">
        <v>109</v>
      </c>
      <c r="C122" s="283" t="s">
        <v>5307</v>
      </c>
      <c r="D122" s="115">
        <f t="shared" si="13"/>
        <v>3.5</v>
      </c>
      <c r="E122" s="115">
        <f t="shared" si="14"/>
        <v>5</v>
      </c>
      <c r="F122" s="119">
        <f t="shared" si="15"/>
        <v>1</v>
      </c>
      <c r="G122" s="127"/>
      <c r="H122" s="4"/>
      <c r="I122" s="145"/>
      <c r="J122" s="128"/>
      <c r="K122" s="127"/>
      <c r="L122" s="4"/>
      <c r="M122" s="145"/>
      <c r="N122" s="128"/>
      <c r="O122" s="127"/>
      <c r="P122" s="4"/>
      <c r="Q122" s="145"/>
      <c r="R122" s="128"/>
      <c r="S122" s="125"/>
      <c r="T122" s="5"/>
      <c r="U122" s="140"/>
      <c r="V122" s="126"/>
      <c r="W122" s="127"/>
      <c r="X122" s="4"/>
      <c r="Y122" s="145"/>
      <c r="Z122" s="128"/>
      <c r="AA122" s="127"/>
      <c r="AB122" s="4"/>
      <c r="AC122" s="145"/>
      <c r="AD122" s="128"/>
      <c r="AE122" s="127"/>
      <c r="AF122" s="4"/>
      <c r="AG122" s="145"/>
      <c r="AH122" s="128"/>
      <c r="AI122" s="155"/>
      <c r="AJ122" s="123"/>
      <c r="AK122" s="139"/>
      <c r="AL122" s="124"/>
      <c r="AM122" s="155">
        <f>VLOOKUP(C122,'9'!$B$2:$H$1187,3,FALSE)</f>
        <v>2.5763888888888888E-2</v>
      </c>
      <c r="AN122" s="123">
        <f>VLOOKUP(C122,'9'!$B$2:$H$1187,4,FALSE)</f>
        <v>179</v>
      </c>
      <c r="AO122" s="139">
        <f>VLOOKUP(AN122,Баллы!$A$2:$B$101,2)+AP122/2</f>
        <v>3.5</v>
      </c>
      <c r="AP122" s="124">
        <f>VLOOKUP(C122,'9'!$B$2:$H$1187,6,FALSE)</f>
        <v>5</v>
      </c>
      <c r="AQ122" s="122"/>
      <c r="AR122" s="123"/>
      <c r="AS122" s="139"/>
      <c r="AT122" s="124"/>
      <c r="AU122" s="122"/>
      <c r="AV122" s="123"/>
      <c r="AW122" s="139"/>
      <c r="AX122" s="124"/>
    </row>
  </sheetData>
  <autoFilter ref="A2:AX122"/>
  <sortState ref="A3:AX122">
    <sortCondition ref="B3:B122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AI1:AL1"/>
    <mergeCell ref="AM1:AP1"/>
    <mergeCell ref="AQ1:AT1"/>
    <mergeCell ref="AU1:AX1"/>
    <mergeCell ref="O1:R1"/>
    <mergeCell ref="S1:V1"/>
    <mergeCell ref="W1:Z1"/>
    <mergeCell ref="AA1:AD1"/>
    <mergeCell ref="AE1:AH1"/>
  </mergeCells>
  <conditionalFormatting sqref="C123:C1048576">
    <cfRule type="duplicateValues" dxfId="101" priority="97"/>
  </conditionalFormatting>
  <conditionalFormatting sqref="C123:C1048576">
    <cfRule type="duplicateValues" dxfId="100" priority="49"/>
    <cfRule type="duplicateValues" dxfId="99" priority="51"/>
  </conditionalFormatting>
  <conditionalFormatting sqref="C1:C2">
    <cfRule type="duplicateValues" dxfId="98" priority="29"/>
  </conditionalFormatting>
  <conditionalFormatting sqref="C1:C2">
    <cfRule type="duplicateValues" dxfId="94" priority="25"/>
  </conditionalFormatting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FED7AC"/>
  </sheetPr>
  <dimension ref="A1:AX56"/>
  <sheetViews>
    <sheetView workbookViewId="0">
      <selection activeCell="E13" sqref="E13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333" t="s">
        <v>12</v>
      </c>
      <c r="B1" s="333" t="s">
        <v>5</v>
      </c>
      <c r="C1" s="335" t="s">
        <v>2642</v>
      </c>
      <c r="D1" s="333" t="s">
        <v>6</v>
      </c>
      <c r="E1" s="333" t="s">
        <v>8</v>
      </c>
      <c r="F1" s="333" t="s">
        <v>7</v>
      </c>
      <c r="G1" s="335" t="s">
        <v>1428</v>
      </c>
      <c r="H1" s="335"/>
      <c r="I1" s="335"/>
      <c r="J1" s="335"/>
      <c r="K1" s="335" t="s">
        <v>1429</v>
      </c>
      <c r="L1" s="335"/>
      <c r="M1" s="335"/>
      <c r="N1" s="335"/>
      <c r="O1" s="336" t="s">
        <v>1430</v>
      </c>
      <c r="P1" s="335"/>
      <c r="Q1" s="335"/>
      <c r="R1" s="335"/>
      <c r="S1" s="335" t="s">
        <v>1431</v>
      </c>
      <c r="T1" s="335"/>
      <c r="U1" s="335"/>
      <c r="V1" s="335"/>
      <c r="W1" s="335" t="s">
        <v>1425</v>
      </c>
      <c r="X1" s="335"/>
      <c r="Y1" s="335"/>
      <c r="Z1" s="335"/>
      <c r="AA1" s="335" t="s">
        <v>1426</v>
      </c>
      <c r="AB1" s="335"/>
      <c r="AC1" s="335"/>
      <c r="AD1" s="335"/>
      <c r="AE1" s="335" t="s">
        <v>1427</v>
      </c>
      <c r="AF1" s="335"/>
      <c r="AG1" s="335"/>
      <c r="AH1" s="335"/>
      <c r="AI1" s="335" t="s">
        <v>1432</v>
      </c>
      <c r="AJ1" s="335"/>
      <c r="AK1" s="335"/>
      <c r="AL1" s="335"/>
      <c r="AM1" s="335" t="s">
        <v>1433</v>
      </c>
      <c r="AN1" s="335"/>
      <c r="AO1" s="335"/>
      <c r="AP1" s="335"/>
      <c r="AQ1" s="335" t="s">
        <v>1434</v>
      </c>
      <c r="AR1" s="335"/>
      <c r="AS1" s="335"/>
      <c r="AT1" s="335"/>
      <c r="AU1" s="335" t="s">
        <v>1435</v>
      </c>
      <c r="AV1" s="335"/>
      <c r="AW1" s="335"/>
      <c r="AX1" s="335"/>
    </row>
    <row r="2" spans="1:50" ht="45" customHeight="1">
      <c r="A2" s="333"/>
      <c r="B2" s="333"/>
      <c r="C2" s="335"/>
      <c r="D2" s="333"/>
      <c r="E2" s="333"/>
      <c r="F2" s="334"/>
      <c r="G2" s="150" t="s">
        <v>1</v>
      </c>
      <c r="H2" s="151" t="s">
        <v>2</v>
      </c>
      <c r="I2" s="151" t="s">
        <v>3</v>
      </c>
      <c r="J2" s="151" t="s">
        <v>9</v>
      </c>
      <c r="K2" s="100" t="s">
        <v>1</v>
      </c>
      <c r="L2" s="101" t="s">
        <v>2</v>
      </c>
      <c r="M2" s="244" t="s">
        <v>3</v>
      </c>
      <c r="N2" s="100" t="s">
        <v>9</v>
      </c>
      <c r="O2" s="100" t="s">
        <v>1</v>
      </c>
      <c r="P2" s="101" t="s">
        <v>2</v>
      </c>
      <c r="Q2" s="244" t="s">
        <v>3</v>
      </c>
      <c r="R2" s="100" t="s">
        <v>9</v>
      </c>
      <c r="S2" s="150" t="s">
        <v>1</v>
      </c>
      <c r="T2" s="151" t="s">
        <v>2</v>
      </c>
      <c r="U2" s="151" t="s">
        <v>3</v>
      </c>
      <c r="V2" s="150" t="s">
        <v>9</v>
      </c>
      <c r="W2" s="100" t="s">
        <v>1</v>
      </c>
      <c r="X2" s="101" t="s">
        <v>2</v>
      </c>
      <c r="Y2" s="244" t="s">
        <v>3</v>
      </c>
      <c r="Z2" s="100" t="s">
        <v>9</v>
      </c>
      <c r="AA2" s="100" t="s">
        <v>1</v>
      </c>
      <c r="AB2" s="101" t="s">
        <v>2</v>
      </c>
      <c r="AC2" s="244" t="s">
        <v>3</v>
      </c>
      <c r="AD2" s="100" t="s">
        <v>9</v>
      </c>
      <c r="AE2" s="150" t="s">
        <v>1</v>
      </c>
      <c r="AF2" s="151" t="s">
        <v>2</v>
      </c>
      <c r="AG2" s="151" t="s">
        <v>3</v>
      </c>
      <c r="AH2" s="150" t="s">
        <v>9</v>
      </c>
      <c r="AI2" s="102" t="s">
        <v>1</v>
      </c>
      <c r="AJ2" s="101" t="s">
        <v>2</v>
      </c>
      <c r="AK2" s="244" t="s">
        <v>3</v>
      </c>
      <c r="AL2" s="100" t="s">
        <v>9</v>
      </c>
      <c r="AM2" s="100" t="s">
        <v>1</v>
      </c>
      <c r="AN2" s="101" t="s">
        <v>2</v>
      </c>
      <c r="AO2" s="244" t="s">
        <v>3</v>
      </c>
      <c r="AP2" s="100" t="s">
        <v>9</v>
      </c>
      <c r="AQ2" s="100" t="s">
        <v>1</v>
      </c>
      <c r="AR2" s="101" t="s">
        <v>2</v>
      </c>
      <c r="AS2" s="244" t="s">
        <v>3</v>
      </c>
      <c r="AT2" s="100" t="s">
        <v>9</v>
      </c>
      <c r="AU2" s="100" t="s">
        <v>1</v>
      </c>
      <c r="AV2" s="101" t="s">
        <v>2</v>
      </c>
      <c r="AW2" s="244" t="s">
        <v>3</v>
      </c>
      <c r="AX2" s="100" t="s">
        <v>9</v>
      </c>
    </row>
    <row r="3" spans="1:50" ht="14.4" customHeight="1">
      <c r="A3" s="73">
        <f t="shared" ref="A3:A34" si="0">IF(D3=0," ",RANK(D3,$D$3:$D$56,0))</f>
        <v>1</v>
      </c>
      <c r="B3" s="246">
        <v>1</v>
      </c>
      <c r="C3" s="105" t="s">
        <v>48</v>
      </c>
      <c r="D3" s="115">
        <f t="shared" ref="D3:D34" si="1">I3+M3+Q3+U3+Y3+AC3+AG3+AK3+AO3+AW3+AS3</f>
        <v>350</v>
      </c>
      <c r="E3" s="115">
        <f t="shared" ref="E3:E34" si="2">J3+N3+R3+V3+Z3+AD3+AH3+AL3+AP3+AX3+AT3</f>
        <v>44</v>
      </c>
      <c r="F3" s="119">
        <f t="shared" ref="F3:F34" si="3">COUNTA(H3,L3,P3,T3,X3,AB3,AF3,AJ3,AN3,AV3,AR3)</f>
        <v>4</v>
      </c>
      <c r="G3" s="122"/>
      <c r="H3" s="123"/>
      <c r="I3" s="139"/>
      <c r="J3" s="124"/>
      <c r="K3" s="122"/>
      <c r="L3" s="123"/>
      <c r="M3" s="139"/>
      <c r="N3" s="124"/>
      <c r="O3" s="122">
        <f>VLOOKUP(C3,'3'!$B$7:$H$127,3,FALSE)</f>
        <v>3.8680555555555558E-2</v>
      </c>
      <c r="P3" s="123">
        <f>VLOOKUP(C3,'3'!$B$7:$H$127,4,FALSE)</f>
        <v>6</v>
      </c>
      <c r="Q3" s="139">
        <f>VLOOKUP(P3,Баллы!$A$2:$B$101,2)+R3/2</f>
        <v>94.5</v>
      </c>
      <c r="R3" s="124">
        <f>VLOOKUP(C3,'3'!$B$7:$H$127,6,FALSE)</f>
        <v>11</v>
      </c>
      <c r="S3" s="122"/>
      <c r="T3" s="123"/>
      <c r="U3" s="139"/>
      <c r="V3" s="124"/>
      <c r="W3" s="137"/>
      <c r="X3" s="123"/>
      <c r="Y3" s="139"/>
      <c r="Z3" s="124"/>
      <c r="AA3" s="137">
        <f>VLOOKUP(C3,'6'!$B$8:$H$202,3,FALSE)</f>
        <v>4.4548611111111108E-2</v>
      </c>
      <c r="AB3" s="123">
        <f>VLOOKUP(C3,'6'!$B$8:$H$202,4,FALSE)</f>
        <v>9</v>
      </c>
      <c r="AC3" s="139">
        <f>VLOOKUP(AB3,Баллы!$A$2:$B$101,2)+AD3/2</f>
        <v>88</v>
      </c>
      <c r="AD3" s="124">
        <f>VLOOKUP(C3,'6'!$B$8:$H$202,6,FALSE)</f>
        <v>10</v>
      </c>
      <c r="AE3" s="137"/>
      <c r="AF3" s="123"/>
      <c r="AG3" s="139"/>
      <c r="AH3" s="124"/>
      <c r="AI3" s="155">
        <f>VLOOKUP(C3,'8'!$B$6:$H$193,3,FALSE)</f>
        <v>6.9317129629629631E-2</v>
      </c>
      <c r="AJ3" s="123">
        <f>VLOOKUP(C3,'8'!$B$6:$H$193,4,FALSE)</f>
        <v>11</v>
      </c>
      <c r="AK3" s="139">
        <f>VLOOKUP(AJ3,Баллы!$A$2:$B$101,2)+AL3/2</f>
        <v>87.5</v>
      </c>
      <c r="AL3" s="124">
        <f>VLOOKUP(C3,'8'!$B$6:$H$193,6,FALSE)</f>
        <v>15</v>
      </c>
      <c r="AM3" s="155"/>
      <c r="AN3" s="123"/>
      <c r="AO3" s="139"/>
      <c r="AP3" s="124"/>
      <c r="AQ3" s="122"/>
      <c r="AR3" s="123"/>
      <c r="AS3" s="139"/>
      <c r="AT3" s="124"/>
      <c r="AU3" s="122">
        <f>VLOOKUP(C3,'11'!$B$9:$H$521,3,FALSE)</f>
        <v>3.3587962962962965E-2</v>
      </c>
      <c r="AV3" s="123">
        <f>VLOOKUP(C3,'11'!$B$9:$H$521,4,FALSE)</f>
        <v>15</v>
      </c>
      <c r="AW3" s="139">
        <f>VLOOKUP(AV3,Баллы!$A$2:$B$101,2)+AX3/2</f>
        <v>80</v>
      </c>
      <c r="AX3" s="124">
        <f>VLOOKUP(C3,'11'!$B$9:$H$521,6,FALSE)</f>
        <v>8</v>
      </c>
    </row>
    <row r="4" spans="1:50" ht="14.4" customHeight="1">
      <c r="A4" s="73">
        <f t="shared" si="0"/>
        <v>2</v>
      </c>
      <c r="B4" s="246">
        <v>2</v>
      </c>
      <c r="C4" s="105" t="s">
        <v>1019</v>
      </c>
      <c r="D4" s="115">
        <f t="shared" si="1"/>
        <v>339.5</v>
      </c>
      <c r="E4" s="115">
        <f t="shared" si="2"/>
        <v>49</v>
      </c>
      <c r="F4" s="119">
        <f t="shared" si="3"/>
        <v>5</v>
      </c>
      <c r="G4" s="125"/>
      <c r="H4" s="5"/>
      <c r="I4" s="140"/>
      <c r="J4" s="126"/>
      <c r="K4" s="125"/>
      <c r="L4" s="5"/>
      <c r="M4" s="140"/>
      <c r="N4" s="126"/>
      <c r="O4" s="125">
        <f>VLOOKUP(C4,'3'!$B$7:$H$127,3,FALSE)</f>
        <v>4.2106481481481488E-2</v>
      </c>
      <c r="P4" s="5">
        <f>VLOOKUP(C4,'3'!$B$7:$H$127,4,FALSE)</f>
        <v>12</v>
      </c>
      <c r="Q4" s="140">
        <f>VLOOKUP(P4,Баллы!$A$2:$B$101,2)+R4/2</f>
        <v>84.5</v>
      </c>
      <c r="R4" s="126">
        <f>VLOOKUP(C4,'3'!$B$7:$H$127,6,FALSE)</f>
        <v>11</v>
      </c>
      <c r="S4" s="125"/>
      <c r="T4" s="5"/>
      <c r="U4" s="140"/>
      <c r="V4" s="126"/>
      <c r="W4" s="136"/>
      <c r="X4" s="5"/>
      <c r="Y4" s="140"/>
      <c r="Z4" s="126"/>
      <c r="AA4" s="136">
        <f>VLOOKUP(C4,'6'!$B$8:$H$202,3,FALSE)</f>
        <v>4.8437500000000001E-2</v>
      </c>
      <c r="AB4" s="5">
        <f>VLOOKUP(C4,'6'!$B$8:$H$202,4,FALSE)</f>
        <v>16</v>
      </c>
      <c r="AC4" s="140">
        <f>VLOOKUP(AB4,Баллы!$A$2:$B$101,2)+AD4/2</f>
        <v>80</v>
      </c>
      <c r="AD4" s="126">
        <f>VLOOKUP(C4,'6'!$B$8:$H$202,6,FALSE)</f>
        <v>10</v>
      </c>
      <c r="AE4" s="136"/>
      <c r="AF4" s="5"/>
      <c r="AG4" s="140"/>
      <c r="AH4" s="126"/>
      <c r="AI4" s="155"/>
      <c r="AJ4" s="123"/>
      <c r="AK4" s="139"/>
      <c r="AL4" s="124"/>
      <c r="AM4" s="155">
        <f>VLOOKUP(C4,'9'!$B$2:$H$1187,3,FALSE)</f>
        <v>4.2430555555555555E-2</v>
      </c>
      <c r="AN4" s="123">
        <f>VLOOKUP(C4,'9'!$B$2:$H$1187,4,FALSE)</f>
        <v>46</v>
      </c>
      <c r="AO4" s="139">
        <f>VLOOKUP(AN4,Баллы!$A$2:$B$101,2)+AP4/2</f>
        <v>50</v>
      </c>
      <c r="AP4" s="124">
        <f>VLOOKUP(C4,'9'!$B$2:$H$1187,6,FALSE)</f>
        <v>10</v>
      </c>
      <c r="AQ4" s="122">
        <f>VLOOKUP(C4,'10'!$B$8:$H$232,3,FALSE)</f>
        <v>4.8877314814814818E-2</v>
      </c>
      <c r="AR4" s="123">
        <f>VLOOKUP(C4,'10'!$B$8:$H$232,4,FALSE)</f>
        <v>23</v>
      </c>
      <c r="AS4" s="139">
        <f>VLOOKUP(AR4,Баллы!$A$2:$B$101,2)+AT4/2</f>
        <v>73</v>
      </c>
      <c r="AT4" s="124">
        <f>VLOOKUP(C4,'10'!$B$8:$H$232,6,FALSE)</f>
        <v>10</v>
      </c>
      <c r="AU4" s="122">
        <f>VLOOKUP(C4,'11'!$B$9:$H$521,3,FALSE)</f>
        <v>3.9699074074074074E-2</v>
      </c>
      <c r="AV4" s="123">
        <f>VLOOKUP(C4,'11'!$B$9:$H$521,4,FALSE)</f>
        <v>43</v>
      </c>
      <c r="AW4" s="139">
        <f>VLOOKUP(AV4,Баллы!$A$2:$B$101,2)+AX4/2</f>
        <v>52</v>
      </c>
      <c r="AX4" s="124">
        <f>VLOOKUP(C4,'11'!$B$9:$H$521,6,FALSE)</f>
        <v>8</v>
      </c>
    </row>
    <row r="5" spans="1:50" ht="14.4" customHeight="1">
      <c r="A5" s="73">
        <f t="shared" si="0"/>
        <v>3</v>
      </c>
      <c r="B5" s="246">
        <v>3</v>
      </c>
      <c r="C5" s="108" t="s">
        <v>1149</v>
      </c>
      <c r="D5" s="115">
        <f t="shared" si="1"/>
        <v>281</v>
      </c>
      <c r="E5" s="115">
        <f t="shared" si="2"/>
        <v>40</v>
      </c>
      <c r="F5" s="119">
        <f t="shared" si="3"/>
        <v>3</v>
      </c>
      <c r="G5" s="125"/>
      <c r="H5" s="5"/>
      <c r="I5" s="140"/>
      <c r="J5" s="126"/>
      <c r="K5" s="125"/>
      <c r="L5" s="5"/>
      <c r="M5" s="140"/>
      <c r="N5" s="126"/>
      <c r="O5" s="125"/>
      <c r="P5" s="5"/>
      <c r="Q5" s="140"/>
      <c r="R5" s="126"/>
      <c r="S5" s="125"/>
      <c r="T5" s="5"/>
      <c r="U5" s="140"/>
      <c r="V5" s="126"/>
      <c r="W5" s="136">
        <f>VLOOKUP(C5,'5'!$B$50:$H$423,3,FALSE)</f>
        <v>3.8344907407407411E-2</v>
      </c>
      <c r="X5" s="5">
        <f>VLOOKUP(C5,'5'!$B$50:$H$423,4,FALSE)</f>
        <v>9</v>
      </c>
      <c r="Y5" s="140">
        <f>VLOOKUP(X5,Баллы!$A$2:$B$101,2)+Z5/2</f>
        <v>88</v>
      </c>
      <c r="Z5" s="126">
        <f>VLOOKUP(C5,'5'!$B$50:$H$423,6,FALSE)</f>
        <v>10</v>
      </c>
      <c r="AA5" s="136"/>
      <c r="AB5" s="5"/>
      <c r="AC5" s="140"/>
      <c r="AD5" s="126"/>
      <c r="AE5" s="136"/>
      <c r="AF5" s="5"/>
      <c r="AG5" s="140"/>
      <c r="AH5" s="126"/>
      <c r="AI5" s="155">
        <f>VLOOKUP(C5,'8'!$B$6:$H$193,3,FALSE)</f>
        <v>5.8402777777777776E-2</v>
      </c>
      <c r="AJ5" s="123">
        <f>VLOOKUP(C5,'8'!$B$6:$H$193,4,FALSE)</f>
        <v>5</v>
      </c>
      <c r="AK5" s="139">
        <f>VLOOKUP(AJ5,Баллы!$A$2:$B$101,2)+AL5/2</f>
        <v>98.5</v>
      </c>
      <c r="AL5" s="124">
        <f>VLOOKUP(C5,'8'!$B$6:$H$193,6,FALSE)</f>
        <v>15</v>
      </c>
      <c r="AM5" s="155"/>
      <c r="AN5" s="123"/>
      <c r="AO5" s="139"/>
      <c r="AP5" s="124"/>
      <c r="AQ5" s="122"/>
      <c r="AR5" s="123"/>
      <c r="AS5" s="139"/>
      <c r="AT5" s="124"/>
      <c r="AU5" s="122">
        <f>VLOOKUP(C5,'11'!$B$9:$H$521,3,FALSE)</f>
        <v>5.8252314814814812E-2</v>
      </c>
      <c r="AV5" s="123">
        <f>VLOOKUP(C5,'11'!$B$9:$H$521,4,FALSE)</f>
        <v>7</v>
      </c>
      <c r="AW5" s="139">
        <f>VLOOKUP(AV5,Баллы!$A$2:$B$101,2)+AX5/2</f>
        <v>94.5</v>
      </c>
      <c r="AX5" s="124">
        <f>VLOOKUP(C5,'11'!$B$9:$H$521,6,FALSE)</f>
        <v>15</v>
      </c>
    </row>
    <row r="6" spans="1:50" ht="14.4" customHeight="1">
      <c r="A6" s="73">
        <f t="shared" si="0"/>
        <v>4</v>
      </c>
      <c r="B6" s="246">
        <v>4</v>
      </c>
      <c r="C6" s="104" t="s">
        <v>636</v>
      </c>
      <c r="D6" s="115">
        <f t="shared" si="1"/>
        <v>186.5</v>
      </c>
      <c r="E6" s="115">
        <f t="shared" si="2"/>
        <v>35</v>
      </c>
      <c r="F6" s="119">
        <f t="shared" si="3"/>
        <v>3</v>
      </c>
      <c r="G6" s="125">
        <f>VLOOKUP(C6,'1'!$B$46:$H$384,3,FALSE)</f>
        <v>4.1874999999999996E-2</v>
      </c>
      <c r="H6" s="5">
        <f>VLOOKUP(C6,'1'!$B$46:$H$384,4,FALSE)</f>
        <v>16</v>
      </c>
      <c r="I6" s="140">
        <f>VLOOKUP(H6,Баллы!$A$2:$B$101,2)+J6/2</f>
        <v>80</v>
      </c>
      <c r="J6" s="126">
        <f>VLOOKUP(C6,'1'!$B$46:$H$384,6,FALSE)</f>
        <v>10</v>
      </c>
      <c r="K6" s="125">
        <f>VLOOKUP(C6,'2'!$B$101:$H$575,3,FALSE)</f>
        <v>6.3321759259259258E-2</v>
      </c>
      <c r="L6" s="5">
        <f>VLOOKUP(C6,'2'!$B$101:$H$575,4,FALSE)</f>
        <v>35</v>
      </c>
      <c r="M6" s="140">
        <f>VLOOKUP(L6,Баллы!$A$2:$B$101,2)+N6/2</f>
        <v>63.5</v>
      </c>
      <c r="N6" s="126">
        <f>VLOOKUP(C6,'2'!$B$101:$H$575,6,FALSE)</f>
        <v>15</v>
      </c>
      <c r="O6" s="125"/>
      <c r="P6" s="5"/>
      <c r="Q6" s="140"/>
      <c r="R6" s="126"/>
      <c r="S6" s="125">
        <f>VLOOKUP(C6,'4'!$B$2:$I$1053,3,FALSE)</f>
        <v>4.252314814814815E-2</v>
      </c>
      <c r="T6" s="5">
        <f>VLOOKUP(C6,'4'!$B$2:$I$1053,4,FALSE)</f>
        <v>53</v>
      </c>
      <c r="U6" s="140">
        <f>VLOOKUP(T6,Баллы!$A$2:$B$101,2)+V6/2</f>
        <v>43</v>
      </c>
      <c r="V6" s="126">
        <f>VLOOKUP(C6,'4'!$B$2:$I$1053,6,FALSE)</f>
        <v>10</v>
      </c>
      <c r="W6" s="136"/>
      <c r="X6" s="5"/>
      <c r="Y6" s="140"/>
      <c r="Z6" s="126"/>
      <c r="AA6" s="136"/>
      <c r="AB6" s="5"/>
      <c r="AC6" s="140"/>
      <c r="AD6" s="126"/>
      <c r="AE6" s="136"/>
      <c r="AF6" s="5"/>
      <c r="AG6" s="140"/>
      <c r="AH6" s="126"/>
      <c r="AI6" s="155"/>
      <c r="AJ6" s="123"/>
      <c r="AK6" s="139"/>
      <c r="AL6" s="124"/>
      <c r="AM6" s="155"/>
      <c r="AN6" s="123"/>
      <c r="AO6" s="139"/>
      <c r="AP6" s="124"/>
      <c r="AQ6" s="122"/>
      <c r="AR6" s="123"/>
      <c r="AS6" s="139"/>
      <c r="AT6" s="124"/>
      <c r="AU6" s="122"/>
      <c r="AV6" s="123"/>
      <c r="AW6" s="139"/>
      <c r="AX6" s="124"/>
    </row>
    <row r="7" spans="1:50" ht="14.4" customHeight="1">
      <c r="A7" s="73">
        <f t="shared" si="0"/>
        <v>5</v>
      </c>
      <c r="B7" s="246">
        <v>5</v>
      </c>
      <c r="C7" s="107" t="s">
        <v>1687</v>
      </c>
      <c r="D7" s="115">
        <f t="shared" si="1"/>
        <v>181</v>
      </c>
      <c r="E7" s="115">
        <f t="shared" si="2"/>
        <v>20</v>
      </c>
      <c r="F7" s="119">
        <f t="shared" si="3"/>
        <v>2</v>
      </c>
      <c r="G7" s="125"/>
      <c r="H7" s="5"/>
      <c r="I7" s="140"/>
      <c r="J7" s="126"/>
      <c r="K7" s="125"/>
      <c r="L7" s="5"/>
      <c r="M7" s="140"/>
      <c r="N7" s="126"/>
      <c r="O7" s="125"/>
      <c r="P7" s="5"/>
      <c r="Q7" s="140"/>
      <c r="R7" s="126"/>
      <c r="S7" s="125">
        <f>VLOOKUP(C7,'4'!$B$2:$I$1053,3,FALSE)</f>
        <v>3.7291666666666667E-2</v>
      </c>
      <c r="T7" s="5">
        <f>VLOOKUP(C7,'4'!$B$2:$I$1053,4,FALSE)</f>
        <v>13</v>
      </c>
      <c r="U7" s="140">
        <f>VLOOKUP(T7,Баллы!$A$2:$B$101,2)+V7/2</f>
        <v>83</v>
      </c>
      <c r="V7" s="126">
        <f>VLOOKUP(C7,'4'!$B$2:$I$1053,6,FALSE)</f>
        <v>10</v>
      </c>
      <c r="W7" s="136"/>
      <c r="X7" s="5"/>
      <c r="Y7" s="140"/>
      <c r="Z7" s="126"/>
      <c r="AA7" s="136"/>
      <c r="AB7" s="5"/>
      <c r="AC7" s="140"/>
      <c r="AD7" s="126"/>
      <c r="AE7" s="136"/>
      <c r="AF7" s="5"/>
      <c r="AG7" s="140"/>
      <c r="AH7" s="126"/>
      <c r="AI7" s="155"/>
      <c r="AJ7" s="123"/>
      <c r="AK7" s="139"/>
      <c r="AL7" s="124"/>
      <c r="AM7" s="155">
        <f>VLOOKUP(C7,'9'!$B$2:$H$1187,3,FALSE)</f>
        <v>3.484953703703704E-2</v>
      </c>
      <c r="AN7" s="123">
        <f>VLOOKUP(C7,'9'!$B$2:$H$1187,4,FALSE)</f>
        <v>4</v>
      </c>
      <c r="AO7" s="139">
        <f>VLOOKUP(AN7,Баллы!$A$2:$B$101,2)+AP7/2</f>
        <v>98</v>
      </c>
      <c r="AP7" s="124">
        <f>VLOOKUP(C7,'9'!$B$2:$H$1187,6,FALSE)</f>
        <v>10</v>
      </c>
      <c r="AQ7" s="122"/>
      <c r="AR7" s="123"/>
      <c r="AS7" s="139"/>
      <c r="AT7" s="124"/>
      <c r="AU7" s="122"/>
      <c r="AV7" s="123"/>
      <c r="AW7" s="139"/>
      <c r="AX7" s="124"/>
    </row>
    <row r="8" spans="1:50" ht="14.4" customHeight="1">
      <c r="A8" s="73">
        <f t="shared" si="0"/>
        <v>6</v>
      </c>
      <c r="B8" s="246">
        <v>6</v>
      </c>
      <c r="C8" s="104" t="s">
        <v>130</v>
      </c>
      <c r="D8" s="115">
        <f t="shared" si="1"/>
        <v>173</v>
      </c>
      <c r="E8" s="115">
        <f t="shared" si="2"/>
        <v>50</v>
      </c>
      <c r="F8" s="119">
        <f t="shared" si="3"/>
        <v>4</v>
      </c>
      <c r="G8" s="125">
        <f>VLOOKUP(C8,'1'!$B$46:$H$384,3,FALSE)</f>
        <v>4.8993055555555554E-2</v>
      </c>
      <c r="H8" s="5">
        <f>VLOOKUP(C8,'1'!$B$46:$H$384,4,FALSE)</f>
        <v>50</v>
      </c>
      <c r="I8" s="140">
        <f>VLOOKUP(H8,Баллы!$A$2:$B$101,2)+J8/2</f>
        <v>46</v>
      </c>
      <c r="J8" s="126">
        <f>VLOOKUP(C8,'1'!$B$46:$H$384,6,FALSE)</f>
        <v>10</v>
      </c>
      <c r="K8" s="125">
        <f>VLOOKUP(C8,'2'!$B$101:$H$575,3,FALSE)</f>
        <v>8.1585648148148157E-2</v>
      </c>
      <c r="L8" s="5">
        <f>VLOOKUP(C8,'2'!$B$101:$H$575,4,FALSE)</f>
        <v>89</v>
      </c>
      <c r="M8" s="140">
        <f>VLOOKUP(L8,Баллы!$A$2:$B$101,2)+N8/2</f>
        <v>9.5</v>
      </c>
      <c r="N8" s="126">
        <f>VLOOKUP(C8,'2'!$B$101:$H$575,6,FALSE)</f>
        <v>15</v>
      </c>
      <c r="O8" s="125"/>
      <c r="P8" s="5"/>
      <c r="Q8" s="140"/>
      <c r="R8" s="126"/>
      <c r="S8" s="125"/>
      <c r="T8" s="5"/>
      <c r="U8" s="140"/>
      <c r="V8" s="126"/>
      <c r="W8" s="136"/>
      <c r="X8" s="5"/>
      <c r="Y8" s="140"/>
      <c r="Z8" s="126"/>
      <c r="AA8" s="136"/>
      <c r="AB8" s="5"/>
      <c r="AC8" s="140"/>
      <c r="AD8" s="126"/>
      <c r="AE8" s="136"/>
      <c r="AF8" s="5"/>
      <c r="AG8" s="140"/>
      <c r="AH8" s="126"/>
      <c r="AI8" s="155"/>
      <c r="AJ8" s="123"/>
      <c r="AK8" s="139"/>
      <c r="AL8" s="124"/>
      <c r="AM8" s="155"/>
      <c r="AN8" s="123"/>
      <c r="AO8" s="139"/>
      <c r="AP8" s="124"/>
      <c r="AQ8" s="122">
        <f>VLOOKUP(C8,'10'!$B$8:$H$232,3,FALSE)</f>
        <v>5.0462962962962966E-2</v>
      </c>
      <c r="AR8" s="123">
        <f>VLOOKUP(C8,'10'!$B$8:$H$232,4,FALSE)</f>
        <v>32</v>
      </c>
      <c r="AS8" s="139">
        <f>VLOOKUP(AR8,Баллы!$A$2:$B$101,2)+AT8/2</f>
        <v>64</v>
      </c>
      <c r="AT8" s="124">
        <f>VLOOKUP(C8,'10'!$B$8:$H$232,6,FALSE)</f>
        <v>10</v>
      </c>
      <c r="AU8" s="122">
        <f>VLOOKUP(C8,'11'!$B$9:$H$521,3,FALSE)</f>
        <v>7.6527777777777778E-2</v>
      </c>
      <c r="AV8" s="123">
        <f>VLOOKUP(C8,'11'!$B$9:$H$521,4,FALSE)</f>
        <v>45</v>
      </c>
      <c r="AW8" s="139">
        <f>VLOOKUP(AV8,Баллы!$A$2:$B$101,2)+AX8/2</f>
        <v>53.5</v>
      </c>
      <c r="AX8" s="124">
        <f>VLOOKUP(C8,'11'!$B$9:$H$521,6,FALSE)</f>
        <v>15</v>
      </c>
    </row>
    <row r="9" spans="1:50" ht="14.4" customHeight="1">
      <c r="A9" s="73">
        <f t="shared" si="0"/>
        <v>7</v>
      </c>
      <c r="B9" s="246">
        <v>7</v>
      </c>
      <c r="C9" s="104" t="s">
        <v>386</v>
      </c>
      <c r="D9" s="115">
        <f t="shared" si="1"/>
        <v>133.5</v>
      </c>
      <c r="E9" s="115">
        <f t="shared" si="2"/>
        <v>13</v>
      </c>
      <c r="F9" s="119">
        <f t="shared" si="3"/>
        <v>2</v>
      </c>
      <c r="G9" s="125"/>
      <c r="H9" s="5"/>
      <c r="I9" s="140"/>
      <c r="J9" s="126"/>
      <c r="K9" s="125">
        <f>VLOOKUP(C9,'2'!$B$101:$H$575,3,FALSE)</f>
        <v>2.3240740740740742E-2</v>
      </c>
      <c r="L9" s="5">
        <f>VLOOKUP(C9,'2'!$B$101:$H$575,4,FALSE)</f>
        <v>19</v>
      </c>
      <c r="M9" s="140">
        <f>VLOOKUP(L9,Баллы!$A$2:$B$101,2)+N9/2</f>
        <v>74.5</v>
      </c>
      <c r="N9" s="126">
        <f>VLOOKUP(C9,'2'!$B$101:$H$575,6,FALSE)</f>
        <v>5</v>
      </c>
      <c r="O9" s="125"/>
      <c r="P9" s="5"/>
      <c r="Q9" s="140"/>
      <c r="R9" s="126"/>
      <c r="S9" s="125"/>
      <c r="T9" s="5"/>
      <c r="U9" s="140"/>
      <c r="V9" s="126"/>
      <c r="W9" s="136"/>
      <c r="X9" s="5"/>
      <c r="Y9" s="140"/>
      <c r="Z9" s="126"/>
      <c r="AA9" s="136"/>
      <c r="AB9" s="5"/>
      <c r="AC9" s="140"/>
      <c r="AD9" s="126"/>
      <c r="AE9" s="136"/>
      <c r="AF9" s="5"/>
      <c r="AG9" s="140"/>
      <c r="AH9" s="126"/>
      <c r="AI9" s="155"/>
      <c r="AJ9" s="123"/>
      <c r="AK9" s="139"/>
      <c r="AL9" s="124"/>
      <c r="AM9" s="155"/>
      <c r="AN9" s="123"/>
      <c r="AO9" s="139"/>
      <c r="AP9" s="124"/>
      <c r="AQ9" s="122"/>
      <c r="AR9" s="123"/>
      <c r="AS9" s="139"/>
      <c r="AT9" s="124"/>
      <c r="AU9" s="122">
        <f>VLOOKUP(C9,'11'!$B$9:$H$521,3,FALSE)</f>
        <v>3.833333333333333E-2</v>
      </c>
      <c r="AV9" s="123">
        <f>VLOOKUP(C9,'11'!$B$9:$H$521,4,FALSE)</f>
        <v>36</v>
      </c>
      <c r="AW9" s="139">
        <f>VLOOKUP(AV9,Баллы!$A$2:$B$101,2)+AX9/2</f>
        <v>59</v>
      </c>
      <c r="AX9" s="124">
        <f>VLOOKUP(C9,'11'!$B$9:$H$521,6,FALSE)</f>
        <v>8</v>
      </c>
    </row>
    <row r="10" spans="1:50" ht="14.4" customHeight="1">
      <c r="A10" s="73">
        <f t="shared" si="0"/>
        <v>8</v>
      </c>
      <c r="B10" s="246">
        <v>8</v>
      </c>
      <c r="C10" s="104" t="s">
        <v>163</v>
      </c>
      <c r="D10" s="115">
        <f t="shared" si="1"/>
        <v>122.5</v>
      </c>
      <c r="E10" s="115">
        <f t="shared" si="2"/>
        <v>33</v>
      </c>
      <c r="F10" s="119">
        <f t="shared" si="3"/>
        <v>3</v>
      </c>
      <c r="G10" s="125"/>
      <c r="H10" s="5"/>
      <c r="I10" s="140"/>
      <c r="J10" s="126"/>
      <c r="K10" s="125">
        <f>VLOOKUP(C10,'2'!$B$101:$H$575,3,FALSE)</f>
        <v>6.9340277777777778E-2</v>
      </c>
      <c r="L10" s="5">
        <f>VLOOKUP(C10,'2'!$B$101:$H$575,4,FALSE)</f>
        <v>59</v>
      </c>
      <c r="M10" s="140">
        <f>VLOOKUP(L10,Баллы!$A$2:$B$101,2)+N10/2</f>
        <v>39.5</v>
      </c>
      <c r="N10" s="126">
        <f>VLOOKUP(C10,'2'!$B$101:$H$575,6,FALSE)</f>
        <v>15</v>
      </c>
      <c r="O10" s="125"/>
      <c r="P10" s="5"/>
      <c r="Q10" s="140"/>
      <c r="R10" s="126"/>
      <c r="S10" s="125"/>
      <c r="T10" s="5"/>
      <c r="U10" s="140"/>
      <c r="V10" s="126"/>
      <c r="W10" s="136">
        <f>VLOOKUP(C10,'5'!$B$50:$H$423,3,FALSE)</f>
        <v>4.9062500000000002E-2</v>
      </c>
      <c r="X10" s="5">
        <f>VLOOKUP(C10,'5'!$B$50:$H$423,4,FALSE)</f>
        <v>41</v>
      </c>
      <c r="Y10" s="140">
        <f>VLOOKUP(X10,Баллы!$A$2:$B$101,2)+Z10/2</f>
        <v>55</v>
      </c>
      <c r="Z10" s="126">
        <f>VLOOKUP(C10,'5'!$B$50:$H$423,6,FALSE)</f>
        <v>10</v>
      </c>
      <c r="AA10" s="136"/>
      <c r="AB10" s="5"/>
      <c r="AC10" s="140"/>
      <c r="AD10" s="126"/>
      <c r="AE10" s="136"/>
      <c r="AF10" s="5"/>
      <c r="AG10" s="140"/>
      <c r="AH10" s="126"/>
      <c r="AI10" s="155"/>
      <c r="AJ10" s="123"/>
      <c r="AK10" s="139"/>
      <c r="AL10" s="124"/>
      <c r="AM10" s="155"/>
      <c r="AN10" s="123"/>
      <c r="AO10" s="139"/>
      <c r="AP10" s="124"/>
      <c r="AQ10" s="122"/>
      <c r="AR10" s="123"/>
      <c r="AS10" s="139"/>
      <c r="AT10" s="124"/>
      <c r="AU10" s="122">
        <f>VLOOKUP(C10,'11'!$B$9:$H$521,3,FALSE)</f>
        <v>4.2939814814814813E-2</v>
      </c>
      <c r="AV10" s="123">
        <f>VLOOKUP(C10,'11'!$B$9:$H$521,4,FALSE)</f>
        <v>67</v>
      </c>
      <c r="AW10" s="139">
        <f>VLOOKUP(AV10,Баллы!$A$2:$B$101,2)+AX10/2</f>
        <v>28</v>
      </c>
      <c r="AX10" s="124">
        <f>VLOOKUP(C10,'11'!$B$9:$H$521,6,FALSE)</f>
        <v>8</v>
      </c>
    </row>
    <row r="11" spans="1:50" ht="14.4" customHeight="1">
      <c r="A11" s="73">
        <f t="shared" si="0"/>
        <v>9</v>
      </c>
      <c r="B11" s="246">
        <v>9</v>
      </c>
      <c r="C11" s="105" t="s">
        <v>1349</v>
      </c>
      <c r="D11" s="115">
        <f t="shared" si="1"/>
        <v>105</v>
      </c>
      <c r="E11" s="115">
        <f t="shared" si="2"/>
        <v>10</v>
      </c>
      <c r="F11" s="119">
        <f t="shared" si="3"/>
        <v>1</v>
      </c>
      <c r="G11" s="125"/>
      <c r="H11" s="5"/>
      <c r="I11" s="140"/>
      <c r="J11" s="126"/>
      <c r="K11" s="125"/>
      <c r="L11" s="5"/>
      <c r="M11" s="140"/>
      <c r="N11" s="126"/>
      <c r="O11" s="125"/>
      <c r="P11" s="5"/>
      <c r="Q11" s="140"/>
      <c r="R11" s="126"/>
      <c r="S11" s="125"/>
      <c r="T11" s="5"/>
      <c r="U11" s="140"/>
      <c r="V11" s="126"/>
      <c r="W11" s="136"/>
      <c r="X11" s="5"/>
      <c r="Y11" s="140"/>
      <c r="Z11" s="126"/>
      <c r="AA11" s="136">
        <f>VLOOKUP(C11,'6'!$B$8:$H$202,3,FALSE)</f>
        <v>3.5891203703703703E-2</v>
      </c>
      <c r="AB11" s="5">
        <f>VLOOKUP(C11,'6'!$B$8:$H$202,4,FALSE)</f>
        <v>1</v>
      </c>
      <c r="AC11" s="140">
        <f>VLOOKUP(AB11,Баллы!$A$2:$B$101,2)+AD11/2</f>
        <v>105</v>
      </c>
      <c r="AD11" s="126">
        <f>VLOOKUP(C11,'6'!$B$8:$H$202,6,FALSE)</f>
        <v>10</v>
      </c>
      <c r="AE11" s="136"/>
      <c r="AF11" s="5"/>
      <c r="AG11" s="140"/>
      <c r="AH11" s="126"/>
      <c r="AI11" s="155"/>
      <c r="AJ11" s="123"/>
      <c r="AK11" s="139"/>
      <c r="AL11" s="124"/>
      <c r="AM11" s="155"/>
      <c r="AN11" s="123"/>
      <c r="AO11" s="139"/>
      <c r="AP11" s="124"/>
      <c r="AQ11" s="122"/>
      <c r="AR11" s="123"/>
      <c r="AS11" s="139"/>
      <c r="AT11" s="124"/>
      <c r="AU11" s="122"/>
      <c r="AV11" s="123"/>
      <c r="AW11" s="139"/>
      <c r="AX11" s="124"/>
    </row>
    <row r="12" spans="1:50" ht="14.4" customHeight="1">
      <c r="A12" s="73">
        <f t="shared" si="0"/>
        <v>10</v>
      </c>
      <c r="B12" s="246">
        <v>10</v>
      </c>
      <c r="C12" s="104" t="s">
        <v>6115</v>
      </c>
      <c r="D12" s="115">
        <f t="shared" si="1"/>
        <v>98.5</v>
      </c>
      <c r="E12" s="115">
        <f t="shared" si="2"/>
        <v>15</v>
      </c>
      <c r="F12" s="119">
        <f t="shared" si="3"/>
        <v>1</v>
      </c>
      <c r="G12" s="125"/>
      <c r="H12" s="5"/>
      <c r="I12" s="140"/>
      <c r="J12" s="126"/>
      <c r="K12" s="125"/>
      <c r="L12" s="5"/>
      <c r="M12" s="140"/>
      <c r="N12" s="126"/>
      <c r="O12" s="125"/>
      <c r="P12" s="5"/>
      <c r="Q12" s="140"/>
      <c r="R12" s="126"/>
      <c r="S12" s="125"/>
      <c r="T12" s="5"/>
      <c r="U12" s="140"/>
      <c r="V12" s="126"/>
      <c r="W12" s="136"/>
      <c r="X12" s="5"/>
      <c r="Y12" s="140"/>
      <c r="Z12" s="126"/>
      <c r="AA12" s="136"/>
      <c r="AB12" s="5"/>
      <c r="AC12" s="140"/>
      <c r="AD12" s="126"/>
      <c r="AE12" s="136"/>
      <c r="AF12" s="5"/>
      <c r="AG12" s="140"/>
      <c r="AH12" s="126"/>
      <c r="AI12" s="155"/>
      <c r="AJ12" s="123"/>
      <c r="AK12" s="139"/>
      <c r="AL12" s="124"/>
      <c r="AM12" s="155"/>
      <c r="AN12" s="123"/>
      <c r="AO12" s="139"/>
      <c r="AP12" s="124"/>
      <c r="AQ12" s="122"/>
      <c r="AR12" s="123"/>
      <c r="AS12" s="139"/>
      <c r="AT12" s="124"/>
      <c r="AU12" s="122">
        <f>VLOOKUP(C12,'11'!$B$9:$H$521,3,FALSE)</f>
        <v>5.5439814814814817E-2</v>
      </c>
      <c r="AV12" s="123">
        <f>VLOOKUP(C12,'11'!$B$9:$H$521,4,FALSE)</f>
        <v>5</v>
      </c>
      <c r="AW12" s="139">
        <f>VLOOKUP(AV12,Баллы!$A$2:$B$101,2)+AX12/2</f>
        <v>98.5</v>
      </c>
      <c r="AX12" s="124">
        <f>VLOOKUP(C12,'11'!$B$9:$H$521,6,FALSE)</f>
        <v>15</v>
      </c>
    </row>
    <row r="13" spans="1:50" ht="14.4" customHeight="1">
      <c r="A13" s="73">
        <f t="shared" si="0"/>
        <v>11</v>
      </c>
      <c r="B13" s="246">
        <v>11</v>
      </c>
      <c r="C13" s="104" t="s">
        <v>6114</v>
      </c>
      <c r="D13" s="115">
        <f t="shared" si="1"/>
        <v>90.5</v>
      </c>
      <c r="E13" s="115">
        <f t="shared" si="2"/>
        <v>31</v>
      </c>
      <c r="F13" s="119">
        <f t="shared" si="3"/>
        <v>1</v>
      </c>
      <c r="G13" s="125"/>
      <c r="H13" s="5"/>
      <c r="I13" s="140"/>
      <c r="J13" s="126"/>
      <c r="K13" s="125"/>
      <c r="L13" s="5"/>
      <c r="M13" s="140"/>
      <c r="N13" s="126"/>
      <c r="O13" s="125"/>
      <c r="P13" s="5"/>
      <c r="Q13" s="140"/>
      <c r="R13" s="126"/>
      <c r="S13" s="125"/>
      <c r="T13" s="5"/>
      <c r="U13" s="140"/>
      <c r="V13" s="126"/>
      <c r="W13" s="136"/>
      <c r="X13" s="5"/>
      <c r="Y13" s="140"/>
      <c r="Z13" s="126"/>
      <c r="AA13" s="136"/>
      <c r="AB13" s="5"/>
      <c r="AC13" s="140"/>
      <c r="AD13" s="126"/>
      <c r="AE13" s="136"/>
      <c r="AF13" s="5"/>
      <c r="AG13" s="140"/>
      <c r="AH13" s="126"/>
      <c r="AI13" s="155"/>
      <c r="AJ13" s="123"/>
      <c r="AK13" s="139"/>
      <c r="AL13" s="124"/>
      <c r="AM13" s="155"/>
      <c r="AN13" s="123"/>
      <c r="AO13" s="139"/>
      <c r="AP13" s="124"/>
      <c r="AQ13" s="122"/>
      <c r="AR13" s="123"/>
      <c r="AS13" s="139"/>
      <c r="AT13" s="124"/>
      <c r="AU13" s="122">
        <f>VLOOKUP(C13,'11'!$B$9:$H$521,3,FALSE)</f>
        <v>0.16336805555555556</v>
      </c>
      <c r="AV13" s="123">
        <f>VLOOKUP(C13,'11'!$B$9:$H$521,4,FALSE)</f>
        <v>16</v>
      </c>
      <c r="AW13" s="139">
        <f>VLOOKUP(AV13,Баллы!$A$2:$B$101,2)+AX13/2</f>
        <v>90.5</v>
      </c>
      <c r="AX13" s="124">
        <f>VLOOKUP(C13,'11'!$B$9:$H$521,6,FALSE)</f>
        <v>31</v>
      </c>
    </row>
    <row r="14" spans="1:50" ht="14.4" customHeight="1">
      <c r="A14" s="73">
        <f t="shared" si="0"/>
        <v>12</v>
      </c>
      <c r="B14" s="246">
        <v>12</v>
      </c>
      <c r="C14" s="104" t="s">
        <v>2805</v>
      </c>
      <c r="D14" s="115">
        <f t="shared" si="1"/>
        <v>88.5</v>
      </c>
      <c r="E14" s="115">
        <f t="shared" si="2"/>
        <v>15</v>
      </c>
      <c r="F14" s="119">
        <f t="shared" si="3"/>
        <v>1</v>
      </c>
      <c r="G14" s="125"/>
      <c r="H14" s="5"/>
      <c r="I14" s="140"/>
      <c r="J14" s="126"/>
      <c r="K14" s="125"/>
      <c r="L14" s="5"/>
      <c r="M14" s="140"/>
      <c r="N14" s="126"/>
      <c r="O14" s="125"/>
      <c r="P14" s="5"/>
      <c r="Q14" s="140"/>
      <c r="R14" s="126"/>
      <c r="S14" s="125"/>
      <c r="T14" s="5"/>
      <c r="U14" s="140"/>
      <c r="V14" s="126"/>
      <c r="W14" s="136"/>
      <c r="X14" s="5"/>
      <c r="Y14" s="140"/>
      <c r="Z14" s="126"/>
      <c r="AA14" s="136"/>
      <c r="AB14" s="5"/>
      <c r="AC14" s="140"/>
      <c r="AD14" s="126"/>
      <c r="AE14" s="136"/>
      <c r="AF14" s="5"/>
      <c r="AG14" s="140"/>
      <c r="AH14" s="126"/>
      <c r="AI14" s="155">
        <f>VLOOKUP(C14,'8'!$B$6:$H$193,3,FALSE)</f>
        <v>6.7094907407407409E-2</v>
      </c>
      <c r="AJ14" s="123">
        <f>VLOOKUP(C14,'8'!$B$6:$H$193,4,FALSE)</f>
        <v>10</v>
      </c>
      <c r="AK14" s="139">
        <f>VLOOKUP(AJ14,Баллы!$A$2:$B$101,2)+AL14/2</f>
        <v>88.5</v>
      </c>
      <c r="AL14" s="124">
        <f>VLOOKUP(C14,'8'!$B$6:$H$193,6,FALSE)</f>
        <v>15</v>
      </c>
      <c r="AM14" s="155"/>
      <c r="AN14" s="123"/>
      <c r="AO14" s="139"/>
      <c r="AP14" s="124"/>
      <c r="AQ14" s="122"/>
      <c r="AR14" s="123"/>
      <c r="AS14" s="139"/>
      <c r="AT14" s="124"/>
      <c r="AU14" s="122"/>
      <c r="AV14" s="123"/>
      <c r="AW14" s="139"/>
      <c r="AX14" s="124"/>
    </row>
    <row r="15" spans="1:50" ht="14.4" customHeight="1">
      <c r="A15" s="73">
        <f t="shared" si="0"/>
        <v>13</v>
      </c>
      <c r="B15" s="246">
        <v>13</v>
      </c>
      <c r="C15" s="107" t="s">
        <v>1537</v>
      </c>
      <c r="D15" s="115">
        <f t="shared" si="1"/>
        <v>85</v>
      </c>
      <c r="E15" s="115">
        <f t="shared" si="2"/>
        <v>10</v>
      </c>
      <c r="F15" s="119">
        <f t="shared" si="3"/>
        <v>1</v>
      </c>
      <c r="G15" s="125"/>
      <c r="H15" s="5"/>
      <c r="I15" s="140"/>
      <c r="J15" s="126"/>
      <c r="K15" s="125"/>
      <c r="L15" s="5"/>
      <c r="M15" s="140"/>
      <c r="N15" s="126"/>
      <c r="O15" s="125"/>
      <c r="P15" s="5"/>
      <c r="Q15" s="140"/>
      <c r="R15" s="126"/>
      <c r="S15" s="125">
        <f>VLOOKUP(C15,'4'!$B$2:$I$1053,3,FALSE)</f>
        <v>3.7187499999999998E-2</v>
      </c>
      <c r="T15" s="5">
        <f>VLOOKUP(C15,'4'!$B$2:$I$1053,4,FALSE)</f>
        <v>11</v>
      </c>
      <c r="U15" s="140">
        <f>VLOOKUP(T15,Баллы!$A$2:$B$101,2)+V15/2</f>
        <v>85</v>
      </c>
      <c r="V15" s="126">
        <f>VLOOKUP(C15,'4'!$B$2:$I$1053,6,FALSE)</f>
        <v>10</v>
      </c>
      <c r="W15" s="136"/>
      <c r="X15" s="5"/>
      <c r="Y15" s="140"/>
      <c r="Z15" s="126"/>
      <c r="AA15" s="136"/>
      <c r="AB15" s="5"/>
      <c r="AC15" s="140"/>
      <c r="AD15" s="126"/>
      <c r="AE15" s="136"/>
      <c r="AF15" s="5"/>
      <c r="AG15" s="140"/>
      <c r="AH15" s="126"/>
      <c r="AI15" s="155"/>
      <c r="AJ15" s="123"/>
      <c r="AK15" s="139"/>
      <c r="AL15" s="124"/>
      <c r="AM15" s="155"/>
      <c r="AN15" s="123"/>
      <c r="AO15" s="139"/>
      <c r="AP15" s="124"/>
      <c r="AQ15" s="122"/>
      <c r="AR15" s="123"/>
      <c r="AS15" s="139"/>
      <c r="AT15" s="124"/>
      <c r="AU15" s="122"/>
      <c r="AV15" s="123"/>
      <c r="AW15" s="139"/>
      <c r="AX15" s="124"/>
    </row>
    <row r="16" spans="1:50" ht="14.4" customHeight="1">
      <c r="A16" s="73">
        <f t="shared" si="0"/>
        <v>13</v>
      </c>
      <c r="B16" s="246">
        <v>13</v>
      </c>
      <c r="C16" s="108" t="s">
        <v>1150</v>
      </c>
      <c r="D16" s="115">
        <f t="shared" si="1"/>
        <v>85</v>
      </c>
      <c r="E16" s="115">
        <f t="shared" si="2"/>
        <v>10</v>
      </c>
      <c r="F16" s="119">
        <f t="shared" si="3"/>
        <v>1</v>
      </c>
      <c r="G16" s="125"/>
      <c r="H16" s="5"/>
      <c r="I16" s="140"/>
      <c r="J16" s="126"/>
      <c r="K16" s="125"/>
      <c r="L16" s="5"/>
      <c r="M16" s="140"/>
      <c r="N16" s="126"/>
      <c r="O16" s="125"/>
      <c r="P16" s="5"/>
      <c r="Q16" s="140"/>
      <c r="R16" s="126"/>
      <c r="S16" s="125"/>
      <c r="T16" s="5"/>
      <c r="U16" s="140"/>
      <c r="V16" s="126"/>
      <c r="W16" s="136">
        <f>VLOOKUP(C16,'5'!$B$50:$H$423,3,FALSE)</f>
        <v>4.0057870370370369E-2</v>
      </c>
      <c r="X16" s="5">
        <f>VLOOKUP(C16,'5'!$B$50:$H$423,4,FALSE)</f>
        <v>11</v>
      </c>
      <c r="Y16" s="140">
        <f>VLOOKUP(X16,Баллы!$A$2:$B$101,2)+Z16/2</f>
        <v>85</v>
      </c>
      <c r="Z16" s="126">
        <f>VLOOKUP(C16,'5'!$B$50:$H$423,6,FALSE)</f>
        <v>10</v>
      </c>
      <c r="AA16" s="136"/>
      <c r="AB16" s="5"/>
      <c r="AC16" s="140"/>
      <c r="AD16" s="126"/>
      <c r="AE16" s="136"/>
      <c r="AF16" s="5"/>
      <c r="AG16" s="140"/>
      <c r="AH16" s="126"/>
      <c r="AI16" s="155"/>
      <c r="AJ16" s="123"/>
      <c r="AK16" s="139"/>
      <c r="AL16" s="124"/>
      <c r="AM16" s="155"/>
      <c r="AN16" s="123"/>
      <c r="AO16" s="139"/>
      <c r="AP16" s="124"/>
      <c r="AQ16" s="122"/>
      <c r="AR16" s="123"/>
      <c r="AS16" s="139"/>
      <c r="AT16" s="124"/>
      <c r="AU16" s="122"/>
      <c r="AV16" s="123"/>
      <c r="AW16" s="139"/>
      <c r="AX16" s="124"/>
    </row>
    <row r="17" spans="1:50" ht="14.4" customHeight="1">
      <c r="A17" s="73">
        <f t="shared" si="0"/>
        <v>15</v>
      </c>
      <c r="B17" s="246">
        <v>15</v>
      </c>
      <c r="C17" s="182" t="s">
        <v>1407</v>
      </c>
      <c r="D17" s="115">
        <f t="shared" si="1"/>
        <v>81</v>
      </c>
      <c r="E17" s="115">
        <f t="shared" si="2"/>
        <v>12</v>
      </c>
      <c r="F17" s="119">
        <f t="shared" si="3"/>
        <v>1</v>
      </c>
      <c r="G17" s="125"/>
      <c r="H17" s="5"/>
      <c r="I17" s="140"/>
      <c r="J17" s="126"/>
      <c r="K17" s="125"/>
      <c r="L17" s="5"/>
      <c r="M17" s="140"/>
      <c r="N17" s="126"/>
      <c r="O17" s="125"/>
      <c r="P17" s="5"/>
      <c r="Q17" s="140"/>
      <c r="R17" s="126"/>
      <c r="S17" s="125"/>
      <c r="T17" s="5"/>
      <c r="U17" s="140"/>
      <c r="V17" s="126"/>
      <c r="W17" s="136"/>
      <c r="X17" s="5"/>
      <c r="Y17" s="140"/>
      <c r="Z17" s="126"/>
      <c r="AA17" s="136"/>
      <c r="AB17" s="5"/>
      <c r="AC17" s="140"/>
      <c r="AD17" s="126"/>
      <c r="AE17" s="136">
        <f>VLOOKUP(C17,'7'!$B$11:$H$105,3,FALSE)</f>
        <v>8.3506944444444439E-2</v>
      </c>
      <c r="AF17" s="5">
        <f>VLOOKUP(C17,'7'!$B$11:$H$105,4,FALSE)</f>
        <v>16</v>
      </c>
      <c r="AG17" s="140">
        <f>VLOOKUP(AF17,Баллы!$A$2:$B$101,2)+AH17/2</f>
        <v>81</v>
      </c>
      <c r="AH17" s="126">
        <f>VLOOKUP(C17,'7'!$B$11:$H$105,6,FALSE)</f>
        <v>12</v>
      </c>
      <c r="AI17" s="155"/>
      <c r="AJ17" s="123"/>
      <c r="AK17" s="139"/>
      <c r="AL17" s="124"/>
      <c r="AM17" s="155"/>
      <c r="AN17" s="123"/>
      <c r="AO17" s="139"/>
      <c r="AP17" s="124"/>
      <c r="AQ17" s="122"/>
      <c r="AR17" s="123"/>
      <c r="AS17" s="139"/>
      <c r="AT17" s="124"/>
      <c r="AU17" s="122"/>
      <c r="AV17" s="123"/>
      <c r="AW17" s="139"/>
      <c r="AX17" s="124"/>
    </row>
    <row r="18" spans="1:50" ht="14.4" customHeight="1">
      <c r="A18" s="73">
        <f t="shared" si="0"/>
        <v>16</v>
      </c>
      <c r="B18" s="246">
        <v>16</v>
      </c>
      <c r="C18" s="283" t="s">
        <v>4417</v>
      </c>
      <c r="D18" s="115">
        <f t="shared" si="1"/>
        <v>79.5</v>
      </c>
      <c r="E18" s="115">
        <f t="shared" si="2"/>
        <v>25</v>
      </c>
      <c r="F18" s="119">
        <f t="shared" si="3"/>
        <v>1</v>
      </c>
      <c r="G18" s="125"/>
      <c r="H18" s="5"/>
      <c r="I18" s="140"/>
      <c r="J18" s="126"/>
      <c r="K18" s="125"/>
      <c r="L18" s="5"/>
      <c r="M18" s="140"/>
      <c r="N18" s="126"/>
      <c r="O18" s="125"/>
      <c r="P18" s="5"/>
      <c r="Q18" s="140"/>
      <c r="R18" s="126"/>
      <c r="S18" s="125"/>
      <c r="T18" s="5"/>
      <c r="U18" s="140"/>
      <c r="V18" s="126"/>
      <c r="W18" s="136"/>
      <c r="X18" s="5"/>
      <c r="Y18" s="140"/>
      <c r="Z18" s="126"/>
      <c r="AA18" s="136"/>
      <c r="AB18" s="5"/>
      <c r="AC18" s="140"/>
      <c r="AD18" s="126"/>
      <c r="AE18" s="136"/>
      <c r="AF18" s="5"/>
      <c r="AG18" s="140"/>
      <c r="AH18" s="126"/>
      <c r="AI18" s="155"/>
      <c r="AJ18" s="123"/>
      <c r="AK18" s="139"/>
      <c r="AL18" s="124"/>
      <c r="AM18" s="155">
        <f>VLOOKUP(C18,'9'!$B$2:$H$1187,3,FALSE)</f>
        <v>0.11516203703703703</v>
      </c>
      <c r="AN18" s="123">
        <f>VLOOKUP(C18,'9'!$B$2:$H$1187,4,FALSE)</f>
        <v>24</v>
      </c>
      <c r="AO18" s="139">
        <f>VLOOKUP(AN18,Баллы!$A$2:$B$101,2)+AP18/2</f>
        <v>79.5</v>
      </c>
      <c r="AP18" s="124">
        <f>VLOOKUP(C18,'9'!$B$2:$H$1187,6,FALSE)</f>
        <v>25</v>
      </c>
      <c r="AQ18" s="122"/>
      <c r="AR18" s="123"/>
      <c r="AS18" s="139"/>
      <c r="AT18" s="124"/>
      <c r="AU18" s="122"/>
      <c r="AV18" s="123"/>
      <c r="AW18" s="139"/>
      <c r="AX18" s="124"/>
    </row>
    <row r="19" spans="1:50" ht="14.4" customHeight="1">
      <c r="A19" s="73">
        <f t="shared" si="0"/>
        <v>17</v>
      </c>
      <c r="B19" s="246">
        <v>17</v>
      </c>
      <c r="C19" s="104" t="s">
        <v>641</v>
      </c>
      <c r="D19" s="115">
        <f t="shared" si="1"/>
        <v>73</v>
      </c>
      <c r="E19" s="115">
        <f t="shared" si="2"/>
        <v>10</v>
      </c>
      <c r="F19" s="119">
        <f t="shared" si="3"/>
        <v>1</v>
      </c>
      <c r="G19" s="125">
        <f>VLOOKUP(C19,'1'!$B$46:$H$384,3,FALSE)</f>
        <v>4.3738425925925924E-2</v>
      </c>
      <c r="H19" s="5">
        <f>VLOOKUP(C19,'1'!$B$46:$H$384,4,FALSE)</f>
        <v>23</v>
      </c>
      <c r="I19" s="140">
        <f>VLOOKUP(H19,Баллы!$A$2:$B$101,2)+J19/2</f>
        <v>73</v>
      </c>
      <c r="J19" s="126">
        <f>VLOOKUP(C19,'1'!$B$46:$H$384,6,FALSE)</f>
        <v>10</v>
      </c>
      <c r="K19" s="125"/>
      <c r="L19" s="5"/>
      <c r="M19" s="140"/>
      <c r="N19" s="126"/>
      <c r="O19" s="125"/>
      <c r="P19" s="5"/>
      <c r="Q19" s="140"/>
      <c r="R19" s="126"/>
      <c r="S19" s="125"/>
      <c r="T19" s="5"/>
      <c r="U19" s="140"/>
      <c r="V19" s="126"/>
      <c r="W19" s="136"/>
      <c r="X19" s="5"/>
      <c r="Y19" s="140"/>
      <c r="Z19" s="126"/>
      <c r="AA19" s="136"/>
      <c r="AB19" s="5"/>
      <c r="AC19" s="140"/>
      <c r="AD19" s="126"/>
      <c r="AE19" s="136"/>
      <c r="AF19" s="5"/>
      <c r="AG19" s="140"/>
      <c r="AH19" s="126"/>
      <c r="AI19" s="155"/>
      <c r="AJ19" s="123"/>
      <c r="AK19" s="139"/>
      <c r="AL19" s="124"/>
      <c r="AM19" s="155"/>
      <c r="AN19" s="123"/>
      <c r="AO19" s="139"/>
      <c r="AP19" s="124"/>
      <c r="AQ19" s="122"/>
      <c r="AR19" s="123"/>
      <c r="AS19" s="139"/>
      <c r="AT19" s="124"/>
      <c r="AU19" s="122"/>
      <c r="AV19" s="123"/>
      <c r="AW19" s="139"/>
      <c r="AX19" s="124"/>
    </row>
    <row r="20" spans="1:50" ht="14.4" customHeight="1">
      <c r="A20" s="73">
        <f t="shared" si="0"/>
        <v>18</v>
      </c>
      <c r="B20" s="246">
        <v>18</v>
      </c>
      <c r="C20" s="104" t="s">
        <v>291</v>
      </c>
      <c r="D20" s="115">
        <f t="shared" si="1"/>
        <v>68</v>
      </c>
      <c r="E20" s="115">
        <f t="shared" si="2"/>
        <v>10</v>
      </c>
      <c r="F20" s="119">
        <f t="shared" si="3"/>
        <v>1</v>
      </c>
      <c r="G20" s="125">
        <f>VLOOKUP(C20,'1'!$B$46:$H$384,3,FALSE)</f>
        <v>4.4583333333333336E-2</v>
      </c>
      <c r="H20" s="5">
        <f>VLOOKUP(C20,'1'!$B$46:$H$384,4,FALSE)</f>
        <v>28</v>
      </c>
      <c r="I20" s="140">
        <f>VLOOKUP(H20,Баллы!$A$2:$B$101,2)+J20/2</f>
        <v>68</v>
      </c>
      <c r="J20" s="126">
        <f>VLOOKUP(C20,'1'!$B$46:$H$384,6,FALSE)</f>
        <v>10</v>
      </c>
      <c r="K20" s="125"/>
      <c r="L20" s="5"/>
      <c r="M20" s="140"/>
      <c r="N20" s="126"/>
      <c r="O20" s="125"/>
      <c r="P20" s="5"/>
      <c r="Q20" s="140"/>
      <c r="R20" s="126"/>
      <c r="S20" s="125"/>
      <c r="T20" s="5"/>
      <c r="U20" s="140"/>
      <c r="V20" s="126"/>
      <c r="W20" s="136"/>
      <c r="X20" s="5"/>
      <c r="Y20" s="140"/>
      <c r="Z20" s="126"/>
      <c r="AA20" s="136"/>
      <c r="AB20" s="5"/>
      <c r="AC20" s="140"/>
      <c r="AD20" s="126"/>
      <c r="AE20" s="136"/>
      <c r="AF20" s="5"/>
      <c r="AG20" s="140"/>
      <c r="AH20" s="126"/>
      <c r="AI20" s="155"/>
      <c r="AJ20" s="123"/>
      <c r="AK20" s="139"/>
      <c r="AL20" s="124"/>
      <c r="AM20" s="155"/>
      <c r="AN20" s="123"/>
      <c r="AO20" s="139"/>
      <c r="AP20" s="124"/>
      <c r="AQ20" s="122"/>
      <c r="AR20" s="123"/>
      <c r="AS20" s="139"/>
      <c r="AT20" s="124"/>
      <c r="AU20" s="122"/>
      <c r="AV20" s="123"/>
      <c r="AW20" s="139"/>
      <c r="AX20" s="124"/>
    </row>
    <row r="21" spans="1:50" ht="14.4" customHeight="1">
      <c r="A21" s="73">
        <f t="shared" si="0"/>
        <v>19</v>
      </c>
      <c r="B21" s="246">
        <v>19</v>
      </c>
      <c r="C21" s="104" t="s">
        <v>164</v>
      </c>
      <c r="D21" s="115">
        <f t="shared" si="1"/>
        <v>66</v>
      </c>
      <c r="E21" s="115">
        <f t="shared" si="2"/>
        <v>40</v>
      </c>
      <c r="F21" s="119">
        <f t="shared" si="3"/>
        <v>2</v>
      </c>
      <c r="G21" s="125"/>
      <c r="H21" s="5"/>
      <c r="I21" s="140"/>
      <c r="J21" s="126"/>
      <c r="K21" s="125">
        <f>VLOOKUP(C21,'2'!$B$101:$H$575,3,FALSE)</f>
        <v>8.6319444444444449E-2</v>
      </c>
      <c r="L21" s="5">
        <f>VLOOKUP(C21,'2'!$B$101:$H$575,4,FALSE)</f>
        <v>92</v>
      </c>
      <c r="M21" s="140">
        <f>VLOOKUP(L21,Баллы!$A$2:$B$101,2)+N21/2</f>
        <v>8.5</v>
      </c>
      <c r="N21" s="126">
        <f>VLOOKUP(C21,'2'!$B$101:$H$575,6,FALSE)</f>
        <v>15</v>
      </c>
      <c r="O21" s="125"/>
      <c r="P21" s="5"/>
      <c r="Q21" s="140"/>
      <c r="R21" s="126"/>
      <c r="S21" s="125"/>
      <c r="T21" s="5"/>
      <c r="U21" s="140"/>
      <c r="V21" s="126"/>
      <c r="W21" s="136">
        <f>VLOOKUP(C21,'5'!$B$50:$H$423,3,FALSE)</f>
        <v>0.2053587962962963</v>
      </c>
      <c r="X21" s="5">
        <f>VLOOKUP(C21,'5'!$B$50:$H$423,4,FALSE)</f>
        <v>46</v>
      </c>
      <c r="Y21" s="140">
        <f>VLOOKUP(X21,Баллы!$A$2:$B$101,2)+Z21/2</f>
        <v>57.5</v>
      </c>
      <c r="Z21" s="126">
        <f>VLOOKUP(C21,'5'!$B$50:$H$423,6,FALSE)</f>
        <v>25</v>
      </c>
      <c r="AA21" s="136"/>
      <c r="AB21" s="5"/>
      <c r="AC21" s="140"/>
      <c r="AD21" s="126"/>
      <c r="AE21" s="136"/>
      <c r="AF21" s="5"/>
      <c r="AG21" s="140"/>
      <c r="AH21" s="126"/>
      <c r="AI21" s="155"/>
      <c r="AJ21" s="123"/>
      <c r="AK21" s="139"/>
      <c r="AL21" s="124"/>
      <c r="AM21" s="155"/>
      <c r="AN21" s="123"/>
      <c r="AO21" s="139"/>
      <c r="AP21" s="124"/>
      <c r="AQ21" s="122"/>
      <c r="AR21" s="123"/>
      <c r="AS21" s="139"/>
      <c r="AT21" s="124"/>
      <c r="AU21" s="122"/>
      <c r="AV21" s="123"/>
      <c r="AW21" s="139"/>
      <c r="AX21" s="124"/>
    </row>
    <row r="22" spans="1:50" ht="14.4" customHeight="1">
      <c r="A22" s="73">
        <f t="shared" si="0"/>
        <v>20</v>
      </c>
      <c r="B22" s="246">
        <v>20</v>
      </c>
      <c r="C22" s="104" t="s">
        <v>290</v>
      </c>
      <c r="D22" s="115">
        <f t="shared" si="1"/>
        <v>64.5</v>
      </c>
      <c r="E22" s="115">
        <f t="shared" si="2"/>
        <v>5</v>
      </c>
      <c r="F22" s="119">
        <f t="shared" si="3"/>
        <v>1</v>
      </c>
      <c r="G22" s="125"/>
      <c r="H22" s="5"/>
      <c r="I22" s="140"/>
      <c r="J22" s="126"/>
      <c r="K22" s="125">
        <f>VLOOKUP(C22,'2'!$B$101:$H$575,3,FALSE)</f>
        <v>2.3993055555555556E-2</v>
      </c>
      <c r="L22" s="5">
        <f>VLOOKUP(C22,'2'!$B$101:$H$575,4,FALSE)</f>
        <v>29</v>
      </c>
      <c r="M22" s="140">
        <f>VLOOKUP(L22,Баллы!$A$2:$B$101,2)+N22/2</f>
        <v>64.5</v>
      </c>
      <c r="N22" s="126">
        <f>VLOOKUP(C22,'2'!$B$101:$H$575,6,FALSE)</f>
        <v>5</v>
      </c>
      <c r="O22" s="125"/>
      <c r="P22" s="5"/>
      <c r="Q22" s="140"/>
      <c r="R22" s="126"/>
      <c r="S22" s="125"/>
      <c r="T22" s="5"/>
      <c r="U22" s="140"/>
      <c r="V22" s="126"/>
      <c r="W22" s="136"/>
      <c r="X22" s="5"/>
      <c r="Y22" s="140"/>
      <c r="Z22" s="126"/>
      <c r="AA22" s="136"/>
      <c r="AB22" s="5"/>
      <c r="AC22" s="140"/>
      <c r="AD22" s="126"/>
      <c r="AE22" s="136"/>
      <c r="AF22" s="5"/>
      <c r="AG22" s="140"/>
      <c r="AH22" s="126"/>
      <c r="AI22" s="155"/>
      <c r="AJ22" s="123"/>
      <c r="AK22" s="139"/>
      <c r="AL22" s="124"/>
      <c r="AM22" s="155"/>
      <c r="AN22" s="123"/>
      <c r="AO22" s="139"/>
      <c r="AP22" s="124"/>
      <c r="AQ22" s="122"/>
      <c r="AR22" s="123"/>
      <c r="AS22" s="139"/>
      <c r="AT22" s="124"/>
      <c r="AU22" s="122"/>
      <c r="AV22" s="123"/>
      <c r="AW22" s="139"/>
      <c r="AX22" s="124"/>
    </row>
    <row r="23" spans="1:50" ht="14.4" customHeight="1">
      <c r="A23" s="73">
        <f t="shared" si="0"/>
        <v>21</v>
      </c>
      <c r="B23" s="246">
        <v>21</v>
      </c>
      <c r="C23" s="104" t="s">
        <v>6116</v>
      </c>
      <c r="D23" s="115">
        <f t="shared" si="1"/>
        <v>64</v>
      </c>
      <c r="E23" s="115">
        <f t="shared" si="2"/>
        <v>8</v>
      </c>
      <c r="F23" s="119">
        <f t="shared" si="3"/>
        <v>1</v>
      </c>
      <c r="G23" s="125"/>
      <c r="H23" s="5"/>
      <c r="I23" s="140"/>
      <c r="J23" s="126"/>
      <c r="K23" s="125"/>
      <c r="L23" s="5"/>
      <c r="M23" s="140"/>
      <c r="N23" s="126"/>
      <c r="O23" s="125"/>
      <c r="P23" s="5"/>
      <c r="Q23" s="140"/>
      <c r="R23" s="126"/>
      <c r="S23" s="125"/>
      <c r="T23" s="5"/>
      <c r="U23" s="140"/>
      <c r="V23" s="126"/>
      <c r="W23" s="136"/>
      <c r="X23" s="5"/>
      <c r="Y23" s="140"/>
      <c r="Z23" s="126"/>
      <c r="AA23" s="136"/>
      <c r="AB23" s="5"/>
      <c r="AC23" s="140"/>
      <c r="AD23" s="126"/>
      <c r="AE23" s="136"/>
      <c r="AF23" s="5"/>
      <c r="AG23" s="140"/>
      <c r="AH23" s="126"/>
      <c r="AI23" s="155"/>
      <c r="AJ23" s="123"/>
      <c r="AK23" s="139"/>
      <c r="AL23" s="124"/>
      <c r="AM23" s="155"/>
      <c r="AN23" s="123"/>
      <c r="AO23" s="139"/>
      <c r="AP23" s="124"/>
      <c r="AQ23" s="122"/>
      <c r="AR23" s="123"/>
      <c r="AS23" s="139"/>
      <c r="AT23" s="124"/>
      <c r="AU23" s="122">
        <f>VLOOKUP(C23,'11'!$B$9:$H$521,3,FALSE)</f>
        <v>3.726851851851852E-2</v>
      </c>
      <c r="AV23" s="123">
        <f>VLOOKUP(C23,'11'!$B$9:$H$521,4,FALSE)</f>
        <v>31</v>
      </c>
      <c r="AW23" s="139">
        <f>VLOOKUP(AV23,Баллы!$A$2:$B$101,2)+AX23/2</f>
        <v>64</v>
      </c>
      <c r="AX23" s="124">
        <f>VLOOKUP(C23,'11'!$B$9:$H$521,6,FALSE)</f>
        <v>8</v>
      </c>
    </row>
    <row r="24" spans="1:50" ht="14.4" customHeight="1">
      <c r="A24" s="73">
        <f t="shared" si="0"/>
        <v>22</v>
      </c>
      <c r="B24" s="246">
        <v>22</v>
      </c>
      <c r="C24" s="108" t="s">
        <v>283</v>
      </c>
      <c r="D24" s="115">
        <f t="shared" si="1"/>
        <v>61.5</v>
      </c>
      <c r="E24" s="115">
        <f t="shared" si="2"/>
        <v>25</v>
      </c>
      <c r="F24" s="119">
        <f t="shared" si="3"/>
        <v>1</v>
      </c>
      <c r="G24" s="125"/>
      <c r="H24" s="5"/>
      <c r="I24" s="140"/>
      <c r="J24" s="126"/>
      <c r="K24" s="125"/>
      <c r="L24" s="5"/>
      <c r="M24" s="140"/>
      <c r="N24" s="126"/>
      <c r="O24" s="125"/>
      <c r="P24" s="5"/>
      <c r="Q24" s="140"/>
      <c r="R24" s="126"/>
      <c r="S24" s="125"/>
      <c r="T24" s="5"/>
      <c r="U24" s="140"/>
      <c r="V24" s="126"/>
      <c r="W24" s="136">
        <f>VLOOKUP(C24,'5'!$B$50:$H$423,3,FALSE)</f>
        <v>0.19247685185185184</v>
      </c>
      <c r="X24" s="5">
        <f>VLOOKUP(C24,'5'!$B$50:$H$423,4,FALSE)</f>
        <v>42</v>
      </c>
      <c r="Y24" s="140">
        <f>VLOOKUP(X24,Баллы!$A$2:$B$101,2)+Z24/2</f>
        <v>61.5</v>
      </c>
      <c r="Z24" s="126">
        <f>VLOOKUP(C24,'5'!$B$50:$H$423,6,FALSE)</f>
        <v>25</v>
      </c>
      <c r="AA24" s="136"/>
      <c r="AB24" s="5"/>
      <c r="AC24" s="140"/>
      <c r="AD24" s="126"/>
      <c r="AE24" s="136"/>
      <c r="AF24" s="5"/>
      <c r="AG24" s="140"/>
      <c r="AH24" s="126"/>
      <c r="AI24" s="155"/>
      <c r="AJ24" s="123"/>
      <c r="AK24" s="139"/>
      <c r="AL24" s="124"/>
      <c r="AM24" s="155"/>
      <c r="AN24" s="123"/>
      <c r="AO24" s="139"/>
      <c r="AP24" s="124"/>
      <c r="AQ24" s="122"/>
      <c r="AR24" s="123"/>
      <c r="AS24" s="139"/>
      <c r="AT24" s="124"/>
      <c r="AU24" s="122"/>
      <c r="AV24" s="123"/>
      <c r="AW24" s="139"/>
      <c r="AX24" s="124"/>
    </row>
    <row r="25" spans="1:50" ht="14.4" customHeight="1">
      <c r="A25" s="73">
        <f t="shared" si="0"/>
        <v>23</v>
      </c>
      <c r="B25" s="246">
        <v>23</v>
      </c>
      <c r="C25" s="104" t="s">
        <v>497</v>
      </c>
      <c r="D25" s="115">
        <f t="shared" si="1"/>
        <v>57.5</v>
      </c>
      <c r="E25" s="115">
        <f t="shared" si="2"/>
        <v>15</v>
      </c>
      <c r="F25" s="119">
        <f t="shared" si="3"/>
        <v>1</v>
      </c>
      <c r="G25" s="125"/>
      <c r="H25" s="5"/>
      <c r="I25" s="140"/>
      <c r="J25" s="126"/>
      <c r="K25" s="125">
        <f>VLOOKUP(C25,'2'!$B$101:$H$575,3,FALSE)</f>
        <v>6.4224537037037038E-2</v>
      </c>
      <c r="L25" s="5">
        <f>VLOOKUP(C25,'2'!$B$101:$H$575,4,FALSE)</f>
        <v>41</v>
      </c>
      <c r="M25" s="140">
        <f>VLOOKUP(L25,Баллы!$A$2:$B$101,2)+N25/2</f>
        <v>57.5</v>
      </c>
      <c r="N25" s="126">
        <f>VLOOKUP(C25,'2'!$B$101:$H$575,6,FALSE)</f>
        <v>15</v>
      </c>
      <c r="O25" s="125"/>
      <c r="P25" s="5"/>
      <c r="Q25" s="140"/>
      <c r="R25" s="126"/>
      <c r="S25" s="125"/>
      <c r="T25" s="5"/>
      <c r="U25" s="140"/>
      <c r="V25" s="126"/>
      <c r="W25" s="136"/>
      <c r="X25" s="5"/>
      <c r="Y25" s="140"/>
      <c r="Z25" s="126"/>
      <c r="AA25" s="136"/>
      <c r="AB25" s="5"/>
      <c r="AC25" s="140"/>
      <c r="AD25" s="126"/>
      <c r="AE25" s="136"/>
      <c r="AF25" s="5"/>
      <c r="AG25" s="140"/>
      <c r="AH25" s="126"/>
      <c r="AI25" s="155"/>
      <c r="AJ25" s="123"/>
      <c r="AK25" s="139"/>
      <c r="AL25" s="124"/>
      <c r="AM25" s="155"/>
      <c r="AN25" s="123"/>
      <c r="AO25" s="139"/>
      <c r="AP25" s="124"/>
      <c r="AQ25" s="122"/>
      <c r="AR25" s="123"/>
      <c r="AS25" s="139"/>
      <c r="AT25" s="124"/>
      <c r="AU25" s="122"/>
      <c r="AV25" s="123"/>
      <c r="AW25" s="139"/>
      <c r="AX25" s="124"/>
    </row>
    <row r="26" spans="1:50" ht="14.4" customHeight="1">
      <c r="A26" s="73">
        <f t="shared" si="0"/>
        <v>24</v>
      </c>
      <c r="B26" s="246">
        <v>24</v>
      </c>
      <c r="C26" s="283" t="s">
        <v>4582</v>
      </c>
      <c r="D26" s="115">
        <f t="shared" si="1"/>
        <v>57</v>
      </c>
      <c r="E26" s="115">
        <f t="shared" si="2"/>
        <v>10</v>
      </c>
      <c r="F26" s="119">
        <f t="shared" si="3"/>
        <v>1</v>
      </c>
      <c r="G26" s="125"/>
      <c r="H26" s="5"/>
      <c r="I26" s="140"/>
      <c r="J26" s="126"/>
      <c r="K26" s="125"/>
      <c r="L26" s="5"/>
      <c r="M26" s="140"/>
      <c r="N26" s="126"/>
      <c r="O26" s="125"/>
      <c r="P26" s="5"/>
      <c r="Q26" s="140"/>
      <c r="R26" s="126"/>
      <c r="S26" s="125"/>
      <c r="T26" s="5"/>
      <c r="U26" s="140"/>
      <c r="V26" s="126"/>
      <c r="W26" s="136"/>
      <c r="X26" s="5"/>
      <c r="Y26" s="140"/>
      <c r="Z26" s="126"/>
      <c r="AA26" s="136"/>
      <c r="AB26" s="5"/>
      <c r="AC26" s="140"/>
      <c r="AD26" s="126"/>
      <c r="AE26" s="136"/>
      <c r="AF26" s="5"/>
      <c r="AG26" s="140"/>
      <c r="AH26" s="126"/>
      <c r="AI26" s="155"/>
      <c r="AJ26" s="123"/>
      <c r="AK26" s="139"/>
      <c r="AL26" s="124"/>
      <c r="AM26" s="155">
        <f>VLOOKUP(C26,'9'!$B$2:$H$1187,3,FALSE)</f>
        <v>4.1562500000000002E-2</v>
      </c>
      <c r="AN26" s="123">
        <f>VLOOKUP(C26,'9'!$B$2:$H$1187,4,FALSE)</f>
        <v>39</v>
      </c>
      <c r="AO26" s="139">
        <f>VLOOKUP(AN26,Баллы!$A$2:$B$101,2)+AP26/2</f>
        <v>57</v>
      </c>
      <c r="AP26" s="124">
        <f>VLOOKUP(C26,'9'!$B$2:$H$1187,6,FALSE)</f>
        <v>10</v>
      </c>
      <c r="AQ26" s="122"/>
      <c r="AR26" s="123"/>
      <c r="AS26" s="139"/>
      <c r="AT26" s="124"/>
      <c r="AU26" s="122"/>
      <c r="AV26" s="123"/>
      <c r="AW26" s="139"/>
      <c r="AX26" s="124"/>
    </row>
    <row r="27" spans="1:50" ht="14.4" customHeight="1">
      <c r="A27" s="73">
        <f t="shared" si="0"/>
        <v>25</v>
      </c>
      <c r="B27" s="246">
        <v>25</v>
      </c>
      <c r="C27" s="105" t="s">
        <v>1331</v>
      </c>
      <c r="D27" s="115">
        <f t="shared" si="1"/>
        <v>48</v>
      </c>
      <c r="E27" s="115">
        <f t="shared" si="2"/>
        <v>10</v>
      </c>
      <c r="F27" s="119">
        <f t="shared" si="3"/>
        <v>1</v>
      </c>
      <c r="G27" s="125"/>
      <c r="H27" s="5"/>
      <c r="I27" s="140"/>
      <c r="J27" s="126"/>
      <c r="K27" s="125"/>
      <c r="L27" s="5"/>
      <c r="M27" s="140"/>
      <c r="N27" s="126"/>
      <c r="O27" s="125"/>
      <c r="P27" s="5"/>
      <c r="Q27" s="140"/>
      <c r="R27" s="126"/>
      <c r="S27" s="125"/>
      <c r="T27" s="5"/>
      <c r="U27" s="140"/>
      <c r="V27" s="126"/>
      <c r="W27" s="136"/>
      <c r="X27" s="5"/>
      <c r="Y27" s="140"/>
      <c r="Z27" s="126"/>
      <c r="AA27" s="136">
        <f>VLOOKUP(C27,'6'!$B$8:$H$202,3,FALSE)</f>
        <v>6.5543981481481481E-2</v>
      </c>
      <c r="AB27" s="5">
        <f>VLOOKUP(C27,'6'!$B$8:$H$202,4,FALSE)</f>
        <v>48</v>
      </c>
      <c r="AC27" s="140">
        <f>VLOOKUP(AB27,Баллы!$A$2:$B$101,2)+AD27/2</f>
        <v>48</v>
      </c>
      <c r="AD27" s="126">
        <f>VLOOKUP(C27,'6'!$B$8:$H$202,6,FALSE)</f>
        <v>10</v>
      </c>
      <c r="AE27" s="136"/>
      <c r="AF27" s="5"/>
      <c r="AG27" s="140"/>
      <c r="AH27" s="126"/>
      <c r="AI27" s="155"/>
      <c r="AJ27" s="123"/>
      <c r="AK27" s="139"/>
      <c r="AL27" s="124"/>
      <c r="AM27" s="155"/>
      <c r="AN27" s="123"/>
      <c r="AO27" s="139"/>
      <c r="AP27" s="124"/>
      <c r="AQ27" s="122"/>
      <c r="AR27" s="123"/>
      <c r="AS27" s="139"/>
      <c r="AT27" s="124"/>
      <c r="AU27" s="122"/>
      <c r="AV27" s="123"/>
      <c r="AW27" s="139"/>
      <c r="AX27" s="124"/>
    </row>
    <row r="28" spans="1:50" ht="14.4" customHeight="1">
      <c r="A28" s="73">
        <f t="shared" si="0"/>
        <v>26</v>
      </c>
      <c r="B28" s="246">
        <v>26</v>
      </c>
      <c r="C28" s="104" t="s">
        <v>2697</v>
      </c>
      <c r="D28" s="115">
        <f t="shared" si="1"/>
        <v>45</v>
      </c>
      <c r="E28" s="115">
        <f t="shared" si="2"/>
        <v>10</v>
      </c>
      <c r="F28" s="119">
        <f t="shared" si="3"/>
        <v>1</v>
      </c>
      <c r="G28" s="125">
        <f>VLOOKUP(C28,'1'!$B$46:$H$384,3,FALSE)</f>
        <v>4.9108796296296296E-2</v>
      </c>
      <c r="H28" s="5">
        <f>VLOOKUP(C28,'1'!$B$46:$H$384,4,FALSE)</f>
        <v>51</v>
      </c>
      <c r="I28" s="140">
        <f>VLOOKUP(H28,Баллы!$A$2:$B$101,2)+J28/2</f>
        <v>45</v>
      </c>
      <c r="J28" s="126">
        <f>VLOOKUP(C28,'1'!$B$46:$H$384,6,FALSE)</f>
        <v>10</v>
      </c>
      <c r="K28" s="125"/>
      <c r="L28" s="5"/>
      <c r="M28" s="140"/>
      <c r="N28" s="126"/>
      <c r="O28" s="125"/>
      <c r="P28" s="5"/>
      <c r="Q28" s="140"/>
      <c r="R28" s="126"/>
      <c r="S28" s="125"/>
      <c r="T28" s="5"/>
      <c r="U28" s="140"/>
      <c r="V28" s="126"/>
      <c r="W28" s="136"/>
      <c r="X28" s="5"/>
      <c r="Y28" s="140"/>
      <c r="Z28" s="126"/>
      <c r="AA28" s="136"/>
      <c r="AB28" s="5"/>
      <c r="AC28" s="140"/>
      <c r="AD28" s="126"/>
      <c r="AE28" s="136"/>
      <c r="AF28" s="5"/>
      <c r="AG28" s="140"/>
      <c r="AH28" s="126"/>
      <c r="AI28" s="155"/>
      <c r="AJ28" s="123"/>
      <c r="AK28" s="139"/>
      <c r="AL28" s="124"/>
      <c r="AM28" s="155"/>
      <c r="AN28" s="123"/>
      <c r="AO28" s="139"/>
      <c r="AP28" s="124"/>
      <c r="AQ28" s="122"/>
      <c r="AR28" s="123"/>
      <c r="AS28" s="139"/>
      <c r="AT28" s="124"/>
      <c r="AU28" s="122"/>
      <c r="AV28" s="123"/>
      <c r="AW28" s="139"/>
      <c r="AX28" s="124"/>
    </row>
    <row r="29" spans="1:50" ht="14.4" customHeight="1">
      <c r="A29" s="73">
        <f t="shared" si="0"/>
        <v>27</v>
      </c>
      <c r="B29" s="246">
        <v>27</v>
      </c>
      <c r="C29" s="283" t="s">
        <v>5705</v>
      </c>
      <c r="D29" s="115">
        <f t="shared" si="1"/>
        <v>41.5</v>
      </c>
      <c r="E29" s="115">
        <f t="shared" si="2"/>
        <v>5</v>
      </c>
      <c r="F29" s="119">
        <f t="shared" si="3"/>
        <v>1</v>
      </c>
      <c r="G29" s="125"/>
      <c r="H29" s="5"/>
      <c r="I29" s="140"/>
      <c r="J29" s="126"/>
      <c r="K29" s="125"/>
      <c r="L29" s="5"/>
      <c r="M29" s="140"/>
      <c r="N29" s="126"/>
      <c r="O29" s="125"/>
      <c r="P29" s="5"/>
      <c r="Q29" s="140"/>
      <c r="R29" s="126"/>
      <c r="S29" s="125"/>
      <c r="T29" s="5"/>
      <c r="U29" s="140"/>
      <c r="V29" s="126"/>
      <c r="W29" s="136"/>
      <c r="X29" s="5"/>
      <c r="Y29" s="140"/>
      <c r="Z29" s="126"/>
      <c r="AA29" s="136"/>
      <c r="AB29" s="5"/>
      <c r="AC29" s="140"/>
      <c r="AD29" s="126"/>
      <c r="AE29" s="136"/>
      <c r="AF29" s="5"/>
      <c r="AG29" s="140"/>
      <c r="AH29" s="126"/>
      <c r="AI29" s="155"/>
      <c r="AJ29" s="123"/>
      <c r="AK29" s="139"/>
      <c r="AL29" s="124"/>
      <c r="AM29" s="155">
        <f>VLOOKUP(C29,'9'!$B$2:$H$1187,3,FALSE)</f>
        <v>2.2199074074074072E-2</v>
      </c>
      <c r="AN29" s="123">
        <f>VLOOKUP(C29,'9'!$B$2:$H$1187,4,FALSE)</f>
        <v>52</v>
      </c>
      <c r="AO29" s="139">
        <f>VLOOKUP(AN29,Баллы!$A$2:$B$101,2)+AP29/2</f>
        <v>41.5</v>
      </c>
      <c r="AP29" s="124">
        <f>VLOOKUP(C29,'9'!$B$2:$H$1187,6,FALSE)</f>
        <v>5</v>
      </c>
      <c r="AQ29" s="122"/>
      <c r="AR29" s="123"/>
      <c r="AS29" s="139"/>
      <c r="AT29" s="124"/>
      <c r="AU29" s="122"/>
      <c r="AV29" s="123"/>
      <c r="AW29" s="139"/>
      <c r="AX29" s="124"/>
    </row>
    <row r="30" spans="1:50" ht="14.4" customHeight="1">
      <c r="A30" s="73">
        <f t="shared" si="0"/>
        <v>28</v>
      </c>
      <c r="B30" s="246">
        <v>28</v>
      </c>
      <c r="C30" s="283" t="s">
        <v>5099</v>
      </c>
      <c r="D30" s="115">
        <f t="shared" si="1"/>
        <v>40.5</v>
      </c>
      <c r="E30" s="115">
        <f t="shared" si="2"/>
        <v>5</v>
      </c>
      <c r="F30" s="119">
        <f t="shared" si="3"/>
        <v>1</v>
      </c>
      <c r="G30" s="125"/>
      <c r="H30" s="5"/>
      <c r="I30" s="140"/>
      <c r="J30" s="126"/>
      <c r="K30" s="125"/>
      <c r="L30" s="5"/>
      <c r="M30" s="140"/>
      <c r="N30" s="126"/>
      <c r="O30" s="125"/>
      <c r="P30" s="5"/>
      <c r="Q30" s="140"/>
      <c r="R30" s="126"/>
      <c r="S30" s="125"/>
      <c r="T30" s="5"/>
      <c r="U30" s="140"/>
      <c r="V30" s="126"/>
      <c r="W30" s="136"/>
      <c r="X30" s="5"/>
      <c r="Y30" s="140"/>
      <c r="Z30" s="126"/>
      <c r="AA30" s="136"/>
      <c r="AB30" s="5"/>
      <c r="AC30" s="140"/>
      <c r="AD30" s="126"/>
      <c r="AE30" s="136"/>
      <c r="AF30" s="5"/>
      <c r="AG30" s="140"/>
      <c r="AH30" s="126"/>
      <c r="AI30" s="155"/>
      <c r="AJ30" s="123"/>
      <c r="AK30" s="139"/>
      <c r="AL30" s="124"/>
      <c r="AM30" s="155">
        <f>VLOOKUP(C30,'9'!$B$2:$H$1187,3,FALSE)</f>
        <v>2.2210648148148149E-2</v>
      </c>
      <c r="AN30" s="123">
        <f>VLOOKUP(C30,'9'!$B$2:$H$1187,4,FALSE)</f>
        <v>53</v>
      </c>
      <c r="AO30" s="139">
        <f>VLOOKUP(AN30,Баллы!$A$2:$B$101,2)+AP30/2</f>
        <v>40.5</v>
      </c>
      <c r="AP30" s="124">
        <f>VLOOKUP(C30,'9'!$B$2:$H$1187,6,FALSE)</f>
        <v>5</v>
      </c>
      <c r="AQ30" s="122"/>
      <c r="AR30" s="123"/>
      <c r="AS30" s="139"/>
      <c r="AT30" s="124"/>
      <c r="AU30" s="122"/>
      <c r="AV30" s="123"/>
      <c r="AW30" s="139"/>
      <c r="AX30" s="124"/>
    </row>
    <row r="31" spans="1:50" ht="14.4" customHeight="1">
      <c r="A31" s="73">
        <f t="shared" si="0"/>
        <v>29</v>
      </c>
      <c r="B31" s="246">
        <v>29</v>
      </c>
      <c r="C31" s="107" t="s">
        <v>2191</v>
      </c>
      <c r="D31" s="115">
        <f t="shared" si="1"/>
        <v>35.5</v>
      </c>
      <c r="E31" s="115">
        <f t="shared" si="2"/>
        <v>5</v>
      </c>
      <c r="F31" s="119">
        <f t="shared" si="3"/>
        <v>1</v>
      </c>
      <c r="G31" s="125"/>
      <c r="H31" s="5"/>
      <c r="I31" s="140"/>
      <c r="J31" s="126"/>
      <c r="K31" s="125"/>
      <c r="L31" s="5"/>
      <c r="M31" s="140"/>
      <c r="N31" s="126"/>
      <c r="O31" s="125"/>
      <c r="P31" s="5"/>
      <c r="Q31" s="140"/>
      <c r="R31" s="126"/>
      <c r="S31" s="125">
        <f>VLOOKUP(C31,'4'!$B$2:$I$1053,3,FALSE)</f>
        <v>1.9733796296296298E-2</v>
      </c>
      <c r="T31" s="5">
        <f>VLOOKUP(C31,'4'!$B$2:$I$1053,4,FALSE)</f>
        <v>58</v>
      </c>
      <c r="U31" s="140">
        <f>VLOOKUP(T31,Баллы!$A$2:$B$101,2)+V31/2</f>
        <v>35.5</v>
      </c>
      <c r="V31" s="126">
        <f>VLOOKUP(C31,'4'!$B$2:$I$1053,6,FALSE)</f>
        <v>5</v>
      </c>
      <c r="W31" s="136"/>
      <c r="X31" s="5"/>
      <c r="Y31" s="140"/>
      <c r="Z31" s="126"/>
      <c r="AA31" s="136"/>
      <c r="AB31" s="5"/>
      <c r="AC31" s="140"/>
      <c r="AD31" s="126"/>
      <c r="AE31" s="136"/>
      <c r="AF31" s="5"/>
      <c r="AG31" s="140"/>
      <c r="AH31" s="126"/>
      <c r="AI31" s="155"/>
      <c r="AJ31" s="123"/>
      <c r="AK31" s="139"/>
      <c r="AL31" s="124"/>
      <c r="AM31" s="155"/>
      <c r="AN31" s="123"/>
      <c r="AO31" s="139"/>
      <c r="AP31" s="124"/>
      <c r="AQ31" s="122"/>
      <c r="AR31" s="123"/>
      <c r="AS31" s="139"/>
      <c r="AT31" s="124"/>
      <c r="AU31" s="122"/>
      <c r="AV31" s="123"/>
      <c r="AW31" s="139"/>
      <c r="AX31" s="124"/>
    </row>
    <row r="32" spans="1:50" ht="14.4" customHeight="1">
      <c r="A32" s="73">
        <f t="shared" si="0"/>
        <v>30</v>
      </c>
      <c r="B32" s="246">
        <v>30</v>
      </c>
      <c r="C32" s="283" t="s">
        <v>4622</v>
      </c>
      <c r="D32" s="115">
        <f t="shared" si="1"/>
        <v>34</v>
      </c>
      <c r="E32" s="115">
        <f t="shared" si="2"/>
        <v>10</v>
      </c>
      <c r="F32" s="119">
        <f t="shared" si="3"/>
        <v>1</v>
      </c>
      <c r="G32" s="125"/>
      <c r="H32" s="5"/>
      <c r="I32" s="140"/>
      <c r="J32" s="126"/>
      <c r="K32" s="125"/>
      <c r="L32" s="5"/>
      <c r="M32" s="140"/>
      <c r="N32" s="126"/>
      <c r="O32" s="125"/>
      <c r="P32" s="5"/>
      <c r="Q32" s="140"/>
      <c r="R32" s="126"/>
      <c r="S32" s="125"/>
      <c r="T32" s="5"/>
      <c r="U32" s="140"/>
      <c r="V32" s="126"/>
      <c r="W32" s="136"/>
      <c r="X32" s="5"/>
      <c r="Y32" s="140"/>
      <c r="Z32" s="126"/>
      <c r="AA32" s="136"/>
      <c r="AB32" s="5"/>
      <c r="AC32" s="140"/>
      <c r="AD32" s="126"/>
      <c r="AE32" s="136"/>
      <c r="AF32" s="5"/>
      <c r="AG32" s="140"/>
      <c r="AH32" s="126"/>
      <c r="AI32" s="155"/>
      <c r="AJ32" s="123"/>
      <c r="AK32" s="139"/>
      <c r="AL32" s="124"/>
      <c r="AM32" s="155">
        <f>VLOOKUP(C32,'9'!$B$2:$H$1187,3,FALSE)</f>
        <v>4.3356481481481482E-2</v>
      </c>
      <c r="AN32" s="123">
        <f>VLOOKUP(C32,'9'!$B$2:$H$1187,4,FALSE)</f>
        <v>62</v>
      </c>
      <c r="AO32" s="139">
        <f>VLOOKUP(AN32,Баллы!$A$2:$B$101,2)+AP32/2</f>
        <v>34</v>
      </c>
      <c r="AP32" s="124">
        <f>VLOOKUP(C32,'9'!$B$2:$H$1187,6,FALSE)</f>
        <v>10</v>
      </c>
      <c r="AQ32" s="122"/>
      <c r="AR32" s="123"/>
      <c r="AS32" s="139"/>
      <c r="AT32" s="124"/>
      <c r="AU32" s="122"/>
      <c r="AV32" s="123"/>
      <c r="AW32" s="139"/>
      <c r="AX32" s="124"/>
    </row>
    <row r="33" spans="1:50" ht="14.4" customHeight="1">
      <c r="A33" s="73">
        <f t="shared" si="0"/>
        <v>31</v>
      </c>
      <c r="B33" s="246">
        <v>31</v>
      </c>
      <c r="C33" s="283" t="s">
        <v>4624</v>
      </c>
      <c r="D33" s="115">
        <f t="shared" si="1"/>
        <v>33</v>
      </c>
      <c r="E33" s="115">
        <f t="shared" si="2"/>
        <v>10</v>
      </c>
      <c r="F33" s="119">
        <f t="shared" si="3"/>
        <v>1</v>
      </c>
      <c r="G33" s="134"/>
      <c r="H33" s="99"/>
      <c r="I33" s="141"/>
      <c r="J33" s="135"/>
      <c r="K33" s="134"/>
      <c r="L33" s="99"/>
      <c r="M33" s="141"/>
      <c r="N33" s="135"/>
      <c r="O33" s="134"/>
      <c r="P33" s="99"/>
      <c r="Q33" s="141"/>
      <c r="R33" s="135"/>
      <c r="S33" s="134"/>
      <c r="T33" s="99"/>
      <c r="U33" s="141"/>
      <c r="V33" s="135"/>
      <c r="W33" s="138"/>
      <c r="X33" s="99"/>
      <c r="Y33" s="141"/>
      <c r="Z33" s="135"/>
      <c r="AA33" s="138"/>
      <c r="AB33" s="99"/>
      <c r="AC33" s="141"/>
      <c r="AD33" s="135"/>
      <c r="AE33" s="138"/>
      <c r="AF33" s="99"/>
      <c r="AG33" s="141"/>
      <c r="AH33" s="135"/>
      <c r="AI33" s="155"/>
      <c r="AJ33" s="123"/>
      <c r="AK33" s="139"/>
      <c r="AL33" s="124"/>
      <c r="AM33" s="155">
        <f>VLOOKUP(C33,'9'!$B$2:$H$1187,3,FALSE)</f>
        <v>4.3819444444444446E-2</v>
      </c>
      <c r="AN33" s="123">
        <f>VLOOKUP(C33,'9'!$B$2:$H$1187,4,FALSE)</f>
        <v>63</v>
      </c>
      <c r="AO33" s="139">
        <f>VLOOKUP(AN33,Баллы!$A$2:$B$101,2)+AP33/2</f>
        <v>33</v>
      </c>
      <c r="AP33" s="124">
        <f>VLOOKUP(C33,'9'!$B$2:$H$1187,6,FALSE)</f>
        <v>10</v>
      </c>
      <c r="AQ33" s="122"/>
      <c r="AR33" s="123"/>
      <c r="AS33" s="139"/>
      <c r="AT33" s="124"/>
      <c r="AU33" s="122"/>
      <c r="AV33" s="123"/>
      <c r="AW33" s="139"/>
      <c r="AX33" s="124"/>
    </row>
    <row r="34" spans="1:50" ht="14.4" customHeight="1">
      <c r="A34" s="73">
        <f t="shared" si="0"/>
        <v>32</v>
      </c>
      <c r="B34" s="246">
        <v>32</v>
      </c>
      <c r="C34" s="104" t="s">
        <v>975</v>
      </c>
      <c r="D34" s="115">
        <f t="shared" si="1"/>
        <v>29.5</v>
      </c>
      <c r="E34" s="115">
        <f t="shared" si="2"/>
        <v>25</v>
      </c>
      <c r="F34" s="119">
        <f t="shared" si="3"/>
        <v>2</v>
      </c>
      <c r="G34" s="125"/>
      <c r="H34" s="5"/>
      <c r="I34" s="140"/>
      <c r="J34" s="126"/>
      <c r="K34" s="125">
        <f>VLOOKUP(C34,'2'!$B$101:$H$575,3,FALSE)</f>
        <v>7.5231481481481483E-2</v>
      </c>
      <c r="L34" s="5">
        <f>VLOOKUP(C34,'2'!$B$101:$H$575,4,FALSE)</f>
        <v>75</v>
      </c>
      <c r="M34" s="140">
        <f>VLOOKUP(L34,Баллы!$A$2:$B$101,2)+N34/2</f>
        <v>23.5</v>
      </c>
      <c r="N34" s="126">
        <f>VLOOKUP(C34,'2'!$B$101:$H$575,6,FALSE)</f>
        <v>15</v>
      </c>
      <c r="O34" s="125"/>
      <c r="P34" s="5"/>
      <c r="Q34" s="140"/>
      <c r="R34" s="126"/>
      <c r="S34" s="125">
        <f>VLOOKUP(C34,'4'!$B$2:$I$1053,3,FALSE)</f>
        <v>5.3738425925925926E-2</v>
      </c>
      <c r="T34" s="5">
        <f>VLOOKUP(C34,'4'!$B$2:$I$1053,4,FALSE)</f>
        <v>151</v>
      </c>
      <c r="U34" s="140">
        <f>VLOOKUP(T34,Баллы!$A$2:$B$101,2)+V34/2</f>
        <v>6</v>
      </c>
      <c r="V34" s="126">
        <f>VLOOKUP(C34,'4'!$B$2:$I$1053,6,FALSE)</f>
        <v>10</v>
      </c>
      <c r="W34" s="136"/>
      <c r="X34" s="5"/>
      <c r="Y34" s="140"/>
      <c r="Z34" s="126"/>
      <c r="AA34" s="136"/>
      <c r="AB34" s="5"/>
      <c r="AC34" s="140"/>
      <c r="AD34" s="126"/>
      <c r="AE34" s="136"/>
      <c r="AF34" s="5"/>
      <c r="AG34" s="140"/>
      <c r="AH34" s="126"/>
      <c r="AI34" s="171"/>
      <c r="AJ34" s="5"/>
      <c r="AK34" s="140"/>
      <c r="AL34" s="126"/>
      <c r="AM34" s="155"/>
      <c r="AN34" s="123"/>
      <c r="AO34" s="139"/>
      <c r="AP34" s="124"/>
      <c r="AQ34" s="122"/>
      <c r="AR34" s="123"/>
      <c r="AS34" s="139"/>
      <c r="AT34" s="124"/>
      <c r="AU34" s="122"/>
      <c r="AV34" s="123"/>
      <c r="AW34" s="139"/>
      <c r="AX34" s="124"/>
    </row>
    <row r="35" spans="1:50" ht="14.4" customHeight="1">
      <c r="A35" s="73">
        <f t="shared" ref="A35:A56" si="4">IF(D35=0," ",RANK(D35,$D$3:$D$56,0))</f>
        <v>32</v>
      </c>
      <c r="B35" s="246">
        <v>33</v>
      </c>
      <c r="C35" s="104" t="s">
        <v>6295</v>
      </c>
      <c r="D35" s="115">
        <f t="shared" ref="D35:D56" si="5">I35+M35+Q35+U35+Y35+AC35+AG35+AK35+AO35+AW35+AS35</f>
        <v>29.5</v>
      </c>
      <c r="E35" s="115">
        <f t="shared" ref="E35:E56" si="6">J35+N35+R35+V35+Z35+AD35+AH35+AL35+AP35+AX35+AT35</f>
        <v>15</v>
      </c>
      <c r="F35" s="119">
        <f t="shared" ref="F35:F56" si="7">COUNTA(H35,L35,P35,T35,X35,AB35,AF35,AJ35,AN35,AV35,AR35)</f>
        <v>1</v>
      </c>
      <c r="G35" s="125"/>
      <c r="H35" s="5"/>
      <c r="I35" s="140"/>
      <c r="J35" s="126"/>
      <c r="K35" s="125"/>
      <c r="L35" s="5"/>
      <c r="M35" s="140"/>
      <c r="N35" s="126"/>
      <c r="O35" s="125"/>
      <c r="P35" s="5"/>
      <c r="Q35" s="140"/>
      <c r="R35" s="126"/>
      <c r="S35" s="125"/>
      <c r="T35" s="5"/>
      <c r="U35" s="140"/>
      <c r="V35" s="126"/>
      <c r="W35" s="136"/>
      <c r="X35" s="5"/>
      <c r="Y35" s="140"/>
      <c r="Z35" s="126"/>
      <c r="AA35" s="136"/>
      <c r="AB35" s="5"/>
      <c r="AC35" s="140"/>
      <c r="AD35" s="126"/>
      <c r="AE35" s="136"/>
      <c r="AF35" s="5"/>
      <c r="AG35" s="140"/>
      <c r="AH35" s="126"/>
      <c r="AI35" s="171"/>
      <c r="AJ35" s="5"/>
      <c r="AK35" s="140"/>
      <c r="AL35" s="126"/>
      <c r="AM35" s="155"/>
      <c r="AN35" s="123"/>
      <c r="AO35" s="139"/>
      <c r="AP35" s="124"/>
      <c r="AQ35" s="122"/>
      <c r="AR35" s="123"/>
      <c r="AS35" s="139"/>
      <c r="AT35" s="124"/>
      <c r="AU35" s="122">
        <f>VLOOKUP(C35,'11'!$B$9:$H$521,3,FALSE)</f>
        <v>8.7256944444444443E-2</v>
      </c>
      <c r="AV35" s="123">
        <f>VLOOKUP(C35,'11'!$B$9:$H$521,4,FALSE)</f>
        <v>69</v>
      </c>
      <c r="AW35" s="139">
        <f>VLOOKUP(AV35,Баллы!$A$2:$B$101,2)+AX35/2</f>
        <v>29.5</v>
      </c>
      <c r="AX35" s="124">
        <f>VLOOKUP(C35,'11'!$B$9:$H$521,6,FALSE)</f>
        <v>15</v>
      </c>
    </row>
    <row r="36" spans="1:50" ht="14.4" customHeight="1">
      <c r="A36" s="73">
        <f t="shared" si="4"/>
        <v>34</v>
      </c>
      <c r="B36" s="246">
        <v>34</v>
      </c>
      <c r="C36" s="104" t="s">
        <v>675</v>
      </c>
      <c r="D36" s="115">
        <f t="shared" si="5"/>
        <v>23</v>
      </c>
      <c r="E36" s="115">
        <f t="shared" si="6"/>
        <v>10</v>
      </c>
      <c r="F36" s="119">
        <f t="shared" si="7"/>
        <v>1</v>
      </c>
      <c r="G36" s="125">
        <f>VLOOKUP(C36,'1'!$B$46:$H$384,3,FALSE)</f>
        <v>5.6759259259259259E-2</v>
      </c>
      <c r="H36" s="5">
        <f>VLOOKUP(C36,'1'!$B$46:$H$384,4,FALSE)</f>
        <v>73</v>
      </c>
      <c r="I36" s="140">
        <f>VLOOKUP(H36,Баллы!$A$2:$B$101,2)+J36/2</f>
        <v>23</v>
      </c>
      <c r="J36" s="126">
        <f>VLOOKUP(C36,'1'!$B$46:$H$384,6,FALSE)</f>
        <v>10</v>
      </c>
      <c r="K36" s="125"/>
      <c r="L36" s="5"/>
      <c r="M36" s="140"/>
      <c r="N36" s="126"/>
      <c r="O36" s="125"/>
      <c r="P36" s="5"/>
      <c r="Q36" s="140"/>
      <c r="R36" s="126"/>
      <c r="S36" s="125"/>
      <c r="T36" s="5"/>
      <c r="U36" s="140"/>
      <c r="V36" s="126"/>
      <c r="W36" s="136"/>
      <c r="X36" s="5"/>
      <c r="Y36" s="140"/>
      <c r="Z36" s="126"/>
      <c r="AA36" s="136"/>
      <c r="AB36" s="5"/>
      <c r="AC36" s="140"/>
      <c r="AD36" s="126"/>
      <c r="AE36" s="136"/>
      <c r="AF36" s="5"/>
      <c r="AG36" s="140"/>
      <c r="AH36" s="126"/>
      <c r="AI36" s="171"/>
      <c r="AJ36" s="5"/>
      <c r="AK36" s="140"/>
      <c r="AL36" s="126"/>
      <c r="AM36" s="155"/>
      <c r="AN36" s="123"/>
      <c r="AO36" s="139"/>
      <c r="AP36" s="124"/>
      <c r="AQ36" s="122"/>
      <c r="AR36" s="123"/>
      <c r="AS36" s="139"/>
      <c r="AT36" s="124"/>
      <c r="AU36" s="122"/>
      <c r="AV36" s="123"/>
      <c r="AW36" s="139"/>
      <c r="AX36" s="124"/>
    </row>
    <row r="37" spans="1:50" ht="14.4" customHeight="1">
      <c r="A37" s="73">
        <f t="shared" si="4"/>
        <v>35</v>
      </c>
      <c r="B37" s="246">
        <v>35</v>
      </c>
      <c r="C37" s="104" t="s">
        <v>679</v>
      </c>
      <c r="D37" s="115">
        <f t="shared" si="5"/>
        <v>20</v>
      </c>
      <c r="E37" s="115">
        <f t="shared" si="6"/>
        <v>10</v>
      </c>
      <c r="F37" s="119">
        <f t="shared" si="7"/>
        <v>1</v>
      </c>
      <c r="G37" s="125">
        <f>VLOOKUP(C37,'1'!$B$46:$H$384,3,FALSE)</f>
        <v>5.8668981481481482E-2</v>
      </c>
      <c r="H37" s="5">
        <f>VLOOKUP(C37,'1'!$B$46:$H$384,4,FALSE)</f>
        <v>76</v>
      </c>
      <c r="I37" s="140">
        <f>VLOOKUP(H37,Баллы!$A$2:$B$101,2)+J37/2</f>
        <v>20</v>
      </c>
      <c r="J37" s="126">
        <f>VLOOKUP(C37,'1'!$B$46:$H$384,6,FALSE)</f>
        <v>10</v>
      </c>
      <c r="K37" s="125"/>
      <c r="L37" s="5"/>
      <c r="M37" s="140"/>
      <c r="N37" s="126"/>
      <c r="O37" s="125"/>
      <c r="P37" s="5"/>
      <c r="Q37" s="140"/>
      <c r="R37" s="126"/>
      <c r="S37" s="125"/>
      <c r="T37" s="5"/>
      <c r="U37" s="140"/>
      <c r="V37" s="126"/>
      <c r="W37" s="136"/>
      <c r="X37" s="5"/>
      <c r="Y37" s="140"/>
      <c r="Z37" s="126"/>
      <c r="AA37" s="136"/>
      <c r="AB37" s="5"/>
      <c r="AC37" s="140"/>
      <c r="AD37" s="126"/>
      <c r="AE37" s="136"/>
      <c r="AF37" s="5"/>
      <c r="AG37" s="140"/>
      <c r="AH37" s="126"/>
      <c r="AI37" s="171"/>
      <c r="AJ37" s="5"/>
      <c r="AK37" s="140"/>
      <c r="AL37" s="126"/>
      <c r="AM37" s="155"/>
      <c r="AN37" s="123"/>
      <c r="AO37" s="139"/>
      <c r="AP37" s="124"/>
      <c r="AQ37" s="122"/>
      <c r="AR37" s="123"/>
      <c r="AS37" s="139"/>
      <c r="AT37" s="124"/>
      <c r="AU37" s="122"/>
      <c r="AV37" s="123"/>
      <c r="AW37" s="139"/>
      <c r="AX37" s="124"/>
    </row>
    <row r="38" spans="1:50" ht="14.4" customHeight="1">
      <c r="A38" s="73">
        <f t="shared" si="4"/>
        <v>36</v>
      </c>
      <c r="B38" s="246">
        <v>36</v>
      </c>
      <c r="C38" s="283" t="s">
        <v>5133</v>
      </c>
      <c r="D38" s="115">
        <f t="shared" si="5"/>
        <v>16.5</v>
      </c>
      <c r="E38" s="115">
        <f t="shared" si="6"/>
        <v>5</v>
      </c>
      <c r="F38" s="119">
        <f t="shared" si="7"/>
        <v>1</v>
      </c>
      <c r="G38" s="125"/>
      <c r="H38" s="5"/>
      <c r="I38" s="140"/>
      <c r="J38" s="126"/>
      <c r="K38" s="125"/>
      <c r="L38" s="5"/>
      <c r="M38" s="140"/>
      <c r="N38" s="126"/>
      <c r="O38" s="125"/>
      <c r="P38" s="5"/>
      <c r="Q38" s="140"/>
      <c r="R38" s="126"/>
      <c r="S38" s="125"/>
      <c r="T38" s="5"/>
      <c r="U38" s="140"/>
      <c r="V38" s="126"/>
      <c r="W38" s="136"/>
      <c r="X38" s="5"/>
      <c r="Y38" s="140"/>
      <c r="Z38" s="126"/>
      <c r="AA38" s="136"/>
      <c r="AB38" s="5"/>
      <c r="AC38" s="140"/>
      <c r="AD38" s="126"/>
      <c r="AE38" s="136"/>
      <c r="AF38" s="5"/>
      <c r="AG38" s="140"/>
      <c r="AH38" s="126"/>
      <c r="AI38" s="171"/>
      <c r="AJ38" s="5"/>
      <c r="AK38" s="140"/>
      <c r="AL38" s="126"/>
      <c r="AM38" s="155">
        <f>VLOOKUP(C38,'9'!$B$2:$H$1187,3,FALSE)</f>
        <v>2.357638888888889E-2</v>
      </c>
      <c r="AN38" s="123">
        <f>VLOOKUP(C38,'9'!$B$2:$H$1187,4,FALSE)</f>
        <v>77</v>
      </c>
      <c r="AO38" s="139">
        <f>VLOOKUP(AN38,Баллы!$A$2:$B$101,2)+AP38/2</f>
        <v>16.5</v>
      </c>
      <c r="AP38" s="124">
        <f>VLOOKUP(C38,'9'!$B$2:$H$1187,6,FALSE)</f>
        <v>5</v>
      </c>
      <c r="AQ38" s="122"/>
      <c r="AR38" s="123"/>
      <c r="AS38" s="139"/>
      <c r="AT38" s="124"/>
      <c r="AU38" s="122"/>
      <c r="AV38" s="123"/>
      <c r="AW38" s="139"/>
      <c r="AX38" s="124"/>
    </row>
    <row r="39" spans="1:50" ht="14.4" customHeight="1">
      <c r="A39" s="73">
        <f t="shared" si="4"/>
        <v>37</v>
      </c>
      <c r="B39" s="246">
        <v>37</v>
      </c>
      <c r="C39" s="107" t="s">
        <v>2249</v>
      </c>
      <c r="D39" s="115">
        <f t="shared" si="5"/>
        <v>15</v>
      </c>
      <c r="E39" s="115">
        <f t="shared" si="6"/>
        <v>10</v>
      </c>
      <c r="F39" s="119">
        <f t="shared" si="7"/>
        <v>1</v>
      </c>
      <c r="G39" s="125"/>
      <c r="H39" s="5"/>
      <c r="I39" s="140"/>
      <c r="J39" s="126"/>
      <c r="K39" s="125"/>
      <c r="L39" s="5"/>
      <c r="M39" s="140"/>
      <c r="N39" s="126"/>
      <c r="O39" s="125"/>
      <c r="P39" s="5"/>
      <c r="Q39" s="140"/>
      <c r="R39" s="126"/>
      <c r="S39" s="125">
        <f>VLOOKUP(C39,'4'!$B$2:$I$1053,3,FALSE)</f>
        <v>4.5509259259259256E-2</v>
      </c>
      <c r="T39" s="5">
        <f>VLOOKUP(C39,'4'!$B$2:$I$1053,4,FALSE)</f>
        <v>81</v>
      </c>
      <c r="U39" s="140">
        <f>VLOOKUP(T39,Баллы!$A$2:$B$101,2)+V39/2</f>
        <v>15</v>
      </c>
      <c r="V39" s="126">
        <f>VLOOKUP(C39,'4'!$B$2:$I$1053,6,FALSE)</f>
        <v>10</v>
      </c>
      <c r="W39" s="136"/>
      <c r="X39" s="5"/>
      <c r="Y39" s="140"/>
      <c r="Z39" s="126"/>
      <c r="AA39" s="136"/>
      <c r="AB39" s="5"/>
      <c r="AC39" s="140"/>
      <c r="AD39" s="126"/>
      <c r="AE39" s="136"/>
      <c r="AF39" s="5"/>
      <c r="AG39" s="140"/>
      <c r="AH39" s="126"/>
      <c r="AI39" s="171"/>
      <c r="AJ39" s="5"/>
      <c r="AK39" s="140"/>
      <c r="AL39" s="126"/>
      <c r="AM39" s="155"/>
      <c r="AN39" s="123"/>
      <c r="AO39" s="139"/>
      <c r="AP39" s="124"/>
      <c r="AQ39" s="122"/>
      <c r="AR39" s="123"/>
      <c r="AS39" s="139"/>
      <c r="AT39" s="124"/>
      <c r="AU39" s="122"/>
      <c r="AV39" s="123"/>
      <c r="AW39" s="139"/>
      <c r="AX39" s="124"/>
    </row>
    <row r="40" spans="1:50" ht="14.4" customHeight="1">
      <c r="A40" s="73">
        <f t="shared" si="4"/>
        <v>38</v>
      </c>
      <c r="B40" s="246">
        <v>38</v>
      </c>
      <c r="C40" s="104" t="s">
        <v>683</v>
      </c>
      <c r="D40" s="115">
        <f t="shared" si="5"/>
        <v>14</v>
      </c>
      <c r="E40" s="115">
        <f t="shared" si="6"/>
        <v>10</v>
      </c>
      <c r="F40" s="119">
        <f t="shared" si="7"/>
        <v>1</v>
      </c>
      <c r="G40" s="125">
        <f>VLOOKUP(C40,'1'!$B$46:$H$384,3,FALSE)</f>
        <v>6.5011574074074083E-2</v>
      </c>
      <c r="H40" s="5">
        <f>VLOOKUP(C40,'1'!$B$46:$H$384,4,FALSE)</f>
        <v>82</v>
      </c>
      <c r="I40" s="140">
        <f>VLOOKUP(H40,Баллы!$A$2:$B$101,2)+J40/2</f>
        <v>14</v>
      </c>
      <c r="J40" s="126">
        <f>VLOOKUP(C40,'1'!$B$46:$H$384,6,FALSE)</f>
        <v>10</v>
      </c>
      <c r="K40" s="125"/>
      <c r="L40" s="5"/>
      <c r="M40" s="140"/>
      <c r="N40" s="126"/>
      <c r="O40" s="125"/>
      <c r="P40" s="5"/>
      <c r="Q40" s="140"/>
      <c r="R40" s="126"/>
      <c r="S40" s="125"/>
      <c r="T40" s="5"/>
      <c r="U40" s="140"/>
      <c r="V40" s="126"/>
      <c r="W40" s="136"/>
      <c r="X40" s="5"/>
      <c r="Y40" s="140"/>
      <c r="Z40" s="126"/>
      <c r="AA40" s="136"/>
      <c r="AB40" s="5"/>
      <c r="AC40" s="140"/>
      <c r="AD40" s="126"/>
      <c r="AE40" s="136"/>
      <c r="AF40" s="5"/>
      <c r="AG40" s="140"/>
      <c r="AH40" s="126"/>
      <c r="AI40" s="171"/>
      <c r="AJ40" s="5"/>
      <c r="AK40" s="140"/>
      <c r="AL40" s="126"/>
      <c r="AM40" s="155"/>
      <c r="AN40" s="123"/>
      <c r="AO40" s="139"/>
      <c r="AP40" s="124"/>
      <c r="AQ40" s="122"/>
      <c r="AR40" s="123"/>
      <c r="AS40" s="139"/>
      <c r="AT40" s="124"/>
      <c r="AU40" s="122"/>
      <c r="AV40" s="123"/>
      <c r="AW40" s="139"/>
      <c r="AX40" s="124"/>
    </row>
    <row r="41" spans="1:50" ht="14.4" customHeight="1">
      <c r="A41" s="73">
        <f t="shared" si="4"/>
        <v>39</v>
      </c>
      <c r="B41" s="246">
        <v>39</v>
      </c>
      <c r="C41" s="107" t="s">
        <v>2435</v>
      </c>
      <c r="D41" s="115">
        <f t="shared" si="5"/>
        <v>9.5</v>
      </c>
      <c r="E41" s="115">
        <f t="shared" si="6"/>
        <v>15</v>
      </c>
      <c r="F41" s="119">
        <f t="shared" si="7"/>
        <v>2</v>
      </c>
      <c r="G41" s="125"/>
      <c r="H41" s="5"/>
      <c r="I41" s="140"/>
      <c r="J41" s="126"/>
      <c r="K41" s="125"/>
      <c r="L41" s="5"/>
      <c r="M41" s="140"/>
      <c r="N41" s="126"/>
      <c r="O41" s="125"/>
      <c r="P41" s="5"/>
      <c r="Q41" s="140"/>
      <c r="R41" s="126"/>
      <c r="S41" s="125">
        <f>VLOOKUP(C41,'4'!$B$2:$I$1053,3,FALSE)</f>
        <v>2.5104166666666667E-2</v>
      </c>
      <c r="T41" s="5">
        <f>VLOOKUP(C41,'4'!$B$2:$I$1053,4,FALSE)</f>
        <v>189</v>
      </c>
      <c r="U41" s="140">
        <f>VLOOKUP(T41,Баллы!$A$2:$B$101,2)+V41/2</f>
        <v>3.5</v>
      </c>
      <c r="V41" s="126">
        <f>VLOOKUP(C41,'4'!$B$2:$I$1053,6,FALSE)</f>
        <v>5</v>
      </c>
      <c r="W41" s="136"/>
      <c r="X41" s="5"/>
      <c r="Y41" s="140"/>
      <c r="Z41" s="126"/>
      <c r="AA41" s="136"/>
      <c r="AB41" s="5"/>
      <c r="AC41" s="140"/>
      <c r="AD41" s="126"/>
      <c r="AE41" s="136"/>
      <c r="AF41" s="5"/>
      <c r="AG41" s="140"/>
      <c r="AH41" s="126"/>
      <c r="AI41" s="171"/>
      <c r="AJ41" s="5"/>
      <c r="AK41" s="140"/>
      <c r="AL41" s="126"/>
      <c r="AM41" s="155">
        <f>VLOOKUP(C41,'9'!$B$2:$H$1187,3,FALSE)</f>
        <v>6.5312499999999996E-2</v>
      </c>
      <c r="AN41" s="123">
        <f>VLOOKUP(C41,'9'!$B$2:$H$1187,4,FALSE)</f>
        <v>198</v>
      </c>
      <c r="AO41" s="139">
        <f>VLOOKUP(AN41,Баллы!$A$2:$B$101,2)+AP41/2</f>
        <v>6</v>
      </c>
      <c r="AP41" s="124">
        <f>VLOOKUP(C41,'9'!$B$2:$H$1187,6,FALSE)</f>
        <v>10</v>
      </c>
      <c r="AQ41" s="122"/>
      <c r="AR41" s="123"/>
      <c r="AS41" s="139"/>
      <c r="AT41" s="124"/>
      <c r="AU41" s="122"/>
      <c r="AV41" s="123"/>
      <c r="AW41" s="139"/>
      <c r="AX41" s="124"/>
    </row>
    <row r="42" spans="1:50" ht="14.4" customHeight="1">
      <c r="A42" s="73">
        <f t="shared" si="4"/>
        <v>40</v>
      </c>
      <c r="B42" s="246">
        <v>40</v>
      </c>
      <c r="C42" s="107" t="s">
        <v>1935</v>
      </c>
      <c r="D42" s="115">
        <f t="shared" si="5"/>
        <v>7</v>
      </c>
      <c r="E42" s="115">
        <f t="shared" si="6"/>
        <v>10</v>
      </c>
      <c r="F42" s="119">
        <f t="shared" si="7"/>
        <v>2</v>
      </c>
      <c r="G42" s="125"/>
      <c r="H42" s="5"/>
      <c r="I42" s="140"/>
      <c r="J42" s="126"/>
      <c r="K42" s="125"/>
      <c r="L42" s="5"/>
      <c r="M42" s="140"/>
      <c r="N42" s="126"/>
      <c r="O42" s="125"/>
      <c r="P42" s="5"/>
      <c r="Q42" s="140"/>
      <c r="R42" s="126"/>
      <c r="S42" s="125">
        <f>VLOOKUP(C42,'4'!$B$2:$I$1053,3,FALSE)</f>
        <v>2.8807870370370369E-2</v>
      </c>
      <c r="T42" s="5">
        <f>VLOOKUP(C42,'4'!$B$2:$I$1053,4,FALSE)</f>
        <v>219</v>
      </c>
      <c r="U42" s="140">
        <f>VLOOKUP(T42,Баллы!$A$2:$B$101,2)+V42/2</f>
        <v>3.5</v>
      </c>
      <c r="V42" s="126">
        <f>VLOOKUP(C42,'4'!$B$2:$I$1053,6,FALSE)</f>
        <v>5</v>
      </c>
      <c r="W42" s="136"/>
      <c r="X42" s="5"/>
      <c r="Y42" s="140"/>
      <c r="Z42" s="126"/>
      <c r="AA42" s="136"/>
      <c r="AB42" s="5"/>
      <c r="AC42" s="140"/>
      <c r="AD42" s="126"/>
      <c r="AE42" s="136"/>
      <c r="AF42" s="5"/>
      <c r="AG42" s="140"/>
      <c r="AH42" s="126"/>
      <c r="AI42" s="171"/>
      <c r="AJ42" s="5"/>
      <c r="AK42" s="140"/>
      <c r="AL42" s="126"/>
      <c r="AM42" s="155">
        <f>VLOOKUP(C42,'9'!$B$2:$H$1187,3,FALSE)</f>
        <v>3.4236111111111113E-2</v>
      </c>
      <c r="AN42" s="123">
        <f>VLOOKUP(C42,'9'!$B$2:$H$1187,4,FALSE)</f>
        <v>280</v>
      </c>
      <c r="AO42" s="139">
        <f>VLOOKUP(AN42,Баллы!$A$2:$B$101,2)+AP42/2</f>
        <v>3.5</v>
      </c>
      <c r="AP42" s="124">
        <f>VLOOKUP(C42,'9'!$B$2:$H$1187,6,FALSE)</f>
        <v>5</v>
      </c>
      <c r="AQ42" s="122"/>
      <c r="AR42" s="123"/>
      <c r="AS42" s="139"/>
      <c r="AT42" s="124"/>
      <c r="AU42" s="122"/>
      <c r="AV42" s="123"/>
      <c r="AW42" s="139"/>
      <c r="AX42" s="124"/>
    </row>
    <row r="43" spans="1:50" ht="14.4" customHeight="1">
      <c r="A43" s="73">
        <f t="shared" si="4"/>
        <v>41</v>
      </c>
      <c r="B43" s="246">
        <v>41</v>
      </c>
      <c r="C43" s="107" t="s">
        <v>2340</v>
      </c>
      <c r="D43" s="115">
        <f t="shared" si="5"/>
        <v>6</v>
      </c>
      <c r="E43" s="115">
        <f t="shared" si="6"/>
        <v>10</v>
      </c>
      <c r="F43" s="119">
        <f t="shared" si="7"/>
        <v>1</v>
      </c>
      <c r="G43" s="125"/>
      <c r="H43" s="5"/>
      <c r="I43" s="140"/>
      <c r="J43" s="126"/>
      <c r="K43" s="125"/>
      <c r="L43" s="5"/>
      <c r="M43" s="140"/>
      <c r="N43" s="126"/>
      <c r="O43" s="125"/>
      <c r="P43" s="5"/>
      <c r="Q43" s="140"/>
      <c r="R43" s="126"/>
      <c r="S43" s="125">
        <f>VLOOKUP(C43,'4'!$B$2:$I$1053,3,FALSE)</f>
        <v>5.108796296296296E-2</v>
      </c>
      <c r="T43" s="5">
        <f>VLOOKUP(C43,'4'!$B$2:$I$1053,4,FALSE)</f>
        <v>128</v>
      </c>
      <c r="U43" s="140">
        <f>VLOOKUP(T43,Баллы!$A$2:$B$101,2)+V43/2</f>
        <v>6</v>
      </c>
      <c r="V43" s="126">
        <f>VLOOKUP(C43,'4'!$B$2:$I$1053,6,FALSE)</f>
        <v>10</v>
      </c>
      <c r="W43" s="136"/>
      <c r="X43" s="5"/>
      <c r="Y43" s="140"/>
      <c r="Z43" s="126"/>
      <c r="AA43" s="136"/>
      <c r="AB43" s="5"/>
      <c r="AC43" s="140"/>
      <c r="AD43" s="126"/>
      <c r="AE43" s="136"/>
      <c r="AF43" s="5"/>
      <c r="AG43" s="140"/>
      <c r="AH43" s="126"/>
      <c r="AI43" s="171"/>
      <c r="AJ43" s="5"/>
      <c r="AK43" s="140"/>
      <c r="AL43" s="126"/>
      <c r="AM43" s="155"/>
      <c r="AN43" s="123"/>
      <c r="AO43" s="139"/>
      <c r="AP43" s="124"/>
      <c r="AQ43" s="122"/>
      <c r="AR43" s="123"/>
      <c r="AS43" s="139"/>
      <c r="AT43" s="124"/>
      <c r="AU43" s="122"/>
      <c r="AV43" s="123"/>
      <c r="AW43" s="139"/>
      <c r="AX43" s="124"/>
    </row>
    <row r="44" spans="1:50" ht="14.4" customHeight="1">
      <c r="A44" s="73">
        <f t="shared" si="4"/>
        <v>41</v>
      </c>
      <c r="B44" s="246">
        <v>41</v>
      </c>
      <c r="C44" s="283" t="s">
        <v>4767</v>
      </c>
      <c r="D44" s="115">
        <f t="shared" si="5"/>
        <v>6</v>
      </c>
      <c r="E44" s="115">
        <f t="shared" si="6"/>
        <v>10</v>
      </c>
      <c r="F44" s="119">
        <f t="shared" si="7"/>
        <v>1</v>
      </c>
      <c r="G44" s="125"/>
      <c r="H44" s="5"/>
      <c r="I44" s="140"/>
      <c r="J44" s="126"/>
      <c r="K44" s="125"/>
      <c r="L44" s="5"/>
      <c r="M44" s="140"/>
      <c r="N44" s="126"/>
      <c r="O44" s="125"/>
      <c r="P44" s="5"/>
      <c r="Q44" s="140"/>
      <c r="R44" s="126"/>
      <c r="S44" s="125"/>
      <c r="T44" s="5"/>
      <c r="U44" s="140"/>
      <c r="V44" s="126"/>
      <c r="W44" s="136"/>
      <c r="X44" s="5"/>
      <c r="Y44" s="140"/>
      <c r="Z44" s="126"/>
      <c r="AA44" s="136"/>
      <c r="AB44" s="5"/>
      <c r="AC44" s="140"/>
      <c r="AD44" s="126"/>
      <c r="AE44" s="136"/>
      <c r="AF44" s="5"/>
      <c r="AG44" s="140"/>
      <c r="AH44" s="126"/>
      <c r="AI44" s="171"/>
      <c r="AJ44" s="5"/>
      <c r="AK44" s="140"/>
      <c r="AL44" s="126"/>
      <c r="AM44" s="155">
        <f>VLOOKUP(C44,'9'!$B$2:$H$1187,3,FALSE)</f>
        <v>5.0972222222222224E-2</v>
      </c>
      <c r="AN44" s="123">
        <f>VLOOKUP(C44,'9'!$B$2:$H$1187,4,FALSE)</f>
        <v>151</v>
      </c>
      <c r="AO44" s="139">
        <f>VLOOKUP(AN44,Баллы!$A$2:$B$101,2)+AP44/2</f>
        <v>6</v>
      </c>
      <c r="AP44" s="124">
        <f>VLOOKUP(C44,'9'!$B$2:$H$1187,6,FALSE)</f>
        <v>10</v>
      </c>
      <c r="AQ44" s="122"/>
      <c r="AR44" s="123"/>
      <c r="AS44" s="139"/>
      <c r="AT44" s="124"/>
      <c r="AU44" s="122"/>
      <c r="AV44" s="123"/>
      <c r="AW44" s="139"/>
      <c r="AX44" s="124"/>
    </row>
    <row r="45" spans="1:50" ht="14.4" customHeight="1">
      <c r="A45" s="73">
        <f t="shared" si="4"/>
        <v>43</v>
      </c>
      <c r="B45" s="246">
        <v>43</v>
      </c>
      <c r="C45" s="104" t="s">
        <v>6117</v>
      </c>
      <c r="D45" s="115">
        <f t="shared" si="5"/>
        <v>5</v>
      </c>
      <c r="E45" s="115">
        <f t="shared" si="6"/>
        <v>8</v>
      </c>
      <c r="F45" s="119">
        <f t="shared" si="7"/>
        <v>1</v>
      </c>
      <c r="G45" s="125"/>
      <c r="H45" s="5"/>
      <c r="I45" s="140"/>
      <c r="J45" s="126"/>
      <c r="K45" s="125"/>
      <c r="L45" s="5"/>
      <c r="M45" s="140"/>
      <c r="N45" s="126"/>
      <c r="O45" s="125"/>
      <c r="P45" s="5"/>
      <c r="Q45" s="140"/>
      <c r="R45" s="126"/>
      <c r="S45" s="125"/>
      <c r="T45" s="5"/>
      <c r="U45" s="140"/>
      <c r="V45" s="126"/>
      <c r="W45" s="136"/>
      <c r="X45" s="5"/>
      <c r="Y45" s="140"/>
      <c r="Z45" s="126"/>
      <c r="AA45" s="136"/>
      <c r="AB45" s="5"/>
      <c r="AC45" s="140"/>
      <c r="AD45" s="126"/>
      <c r="AE45" s="136"/>
      <c r="AF45" s="5"/>
      <c r="AG45" s="140"/>
      <c r="AH45" s="126"/>
      <c r="AI45" s="171"/>
      <c r="AJ45" s="5"/>
      <c r="AK45" s="140"/>
      <c r="AL45" s="126"/>
      <c r="AM45" s="155"/>
      <c r="AN45" s="123"/>
      <c r="AO45" s="139"/>
      <c r="AP45" s="124"/>
      <c r="AQ45" s="122"/>
      <c r="AR45" s="123"/>
      <c r="AS45" s="139"/>
      <c r="AT45" s="124"/>
      <c r="AU45" s="122">
        <f>VLOOKUP(C45,'11'!$B$9:$H$521,3,FALSE)</f>
        <v>5.3182870370370373E-2</v>
      </c>
      <c r="AV45" s="123">
        <f>VLOOKUP(C45,'11'!$B$9:$H$521,4,FALSE)</f>
        <v>90</v>
      </c>
      <c r="AW45" s="139">
        <f>VLOOKUP(AV45,Баллы!$A$2:$B$101,2)+AX45/2</f>
        <v>5</v>
      </c>
      <c r="AX45" s="124">
        <f>VLOOKUP(C45,'11'!$B$9:$H$521,6,FALSE)</f>
        <v>8</v>
      </c>
    </row>
    <row r="46" spans="1:50" ht="14.4" customHeight="1">
      <c r="A46" s="73">
        <f t="shared" si="4"/>
        <v>44</v>
      </c>
      <c r="B46" s="246">
        <v>44</v>
      </c>
      <c r="C46" s="107" t="s">
        <v>1922</v>
      </c>
      <c r="D46" s="115">
        <f t="shared" si="5"/>
        <v>3.5</v>
      </c>
      <c r="E46" s="115">
        <f t="shared" si="6"/>
        <v>5</v>
      </c>
      <c r="F46" s="119">
        <f t="shared" si="7"/>
        <v>1</v>
      </c>
      <c r="G46" s="125"/>
      <c r="H46" s="5"/>
      <c r="I46" s="140"/>
      <c r="J46" s="126"/>
      <c r="K46" s="125"/>
      <c r="L46" s="5"/>
      <c r="M46" s="140"/>
      <c r="N46" s="126"/>
      <c r="O46" s="125"/>
      <c r="P46" s="5"/>
      <c r="Q46" s="140"/>
      <c r="R46" s="126"/>
      <c r="S46" s="125">
        <f>VLOOKUP(C46,'4'!$B$2:$I$1053,3,FALSE)</f>
        <v>2.2604166666666668E-2</v>
      </c>
      <c r="T46" s="5">
        <f>VLOOKUP(C46,'4'!$B$2:$I$1053,4,FALSE)</f>
        <v>133</v>
      </c>
      <c r="U46" s="140">
        <f>VLOOKUP(T46,Баллы!$A$2:$B$101,2)+V46/2</f>
        <v>3.5</v>
      </c>
      <c r="V46" s="126">
        <f>VLOOKUP(C46,'4'!$B$2:$I$1053,6,FALSE)</f>
        <v>5</v>
      </c>
      <c r="W46" s="136"/>
      <c r="X46" s="5"/>
      <c r="Y46" s="140"/>
      <c r="Z46" s="126"/>
      <c r="AA46" s="136"/>
      <c r="AB46" s="5"/>
      <c r="AC46" s="140"/>
      <c r="AD46" s="126"/>
      <c r="AE46" s="136"/>
      <c r="AF46" s="5"/>
      <c r="AG46" s="140"/>
      <c r="AH46" s="126"/>
      <c r="AI46" s="171"/>
      <c r="AJ46" s="5"/>
      <c r="AK46" s="140"/>
      <c r="AL46" s="126"/>
      <c r="AM46" s="155"/>
      <c r="AN46" s="123"/>
      <c r="AO46" s="139"/>
      <c r="AP46" s="124"/>
      <c r="AQ46" s="122"/>
      <c r="AR46" s="123"/>
      <c r="AS46" s="139"/>
      <c r="AT46" s="124"/>
      <c r="AU46" s="122"/>
      <c r="AV46" s="123"/>
      <c r="AW46" s="139"/>
      <c r="AX46" s="124"/>
    </row>
    <row r="47" spans="1:50" ht="14.4" customHeight="1">
      <c r="A47" s="73">
        <f t="shared" si="4"/>
        <v>44</v>
      </c>
      <c r="B47" s="246">
        <v>44</v>
      </c>
      <c r="C47" s="107" t="s">
        <v>1518</v>
      </c>
      <c r="D47" s="115">
        <f t="shared" si="5"/>
        <v>3.5</v>
      </c>
      <c r="E47" s="115">
        <f t="shared" si="6"/>
        <v>5</v>
      </c>
      <c r="F47" s="119">
        <f t="shared" si="7"/>
        <v>1</v>
      </c>
      <c r="G47" s="125"/>
      <c r="H47" s="5"/>
      <c r="I47" s="140"/>
      <c r="J47" s="126"/>
      <c r="K47" s="125"/>
      <c r="L47" s="5"/>
      <c r="M47" s="140"/>
      <c r="N47" s="126"/>
      <c r="O47" s="125"/>
      <c r="P47" s="5"/>
      <c r="Q47" s="140"/>
      <c r="R47" s="126"/>
      <c r="S47" s="125">
        <f>VLOOKUP(C47,'4'!$B$2:$I$1053,3,FALSE)</f>
        <v>2.8854166666666667E-2</v>
      </c>
      <c r="T47" s="5">
        <f>VLOOKUP(C47,'4'!$B$2:$I$1053,4,FALSE)</f>
        <v>220</v>
      </c>
      <c r="U47" s="140">
        <f>VLOOKUP(T47,Баллы!$A$2:$B$101,2)+V47/2</f>
        <v>3.5</v>
      </c>
      <c r="V47" s="126">
        <f>VLOOKUP(C47,'4'!$B$2:$I$1053,6,FALSE)</f>
        <v>5</v>
      </c>
      <c r="W47" s="136"/>
      <c r="X47" s="5"/>
      <c r="Y47" s="140"/>
      <c r="Z47" s="126"/>
      <c r="AA47" s="136"/>
      <c r="AB47" s="5"/>
      <c r="AC47" s="140"/>
      <c r="AD47" s="126"/>
      <c r="AE47" s="136"/>
      <c r="AF47" s="5"/>
      <c r="AG47" s="140"/>
      <c r="AH47" s="126"/>
      <c r="AI47" s="171"/>
      <c r="AJ47" s="5"/>
      <c r="AK47" s="140"/>
      <c r="AL47" s="126"/>
      <c r="AM47" s="155"/>
      <c r="AN47" s="123"/>
      <c r="AO47" s="139"/>
      <c r="AP47" s="124"/>
      <c r="AQ47" s="122"/>
      <c r="AR47" s="123"/>
      <c r="AS47" s="139"/>
      <c r="AT47" s="124"/>
      <c r="AU47" s="122"/>
      <c r="AV47" s="123"/>
      <c r="AW47" s="139"/>
      <c r="AX47" s="124"/>
    </row>
    <row r="48" spans="1:50" ht="14.4" customHeight="1">
      <c r="A48" s="73">
        <f t="shared" si="4"/>
        <v>44</v>
      </c>
      <c r="B48" s="246">
        <v>44</v>
      </c>
      <c r="C48" s="283" t="s">
        <v>5345</v>
      </c>
      <c r="D48" s="115">
        <f t="shared" si="5"/>
        <v>3.5</v>
      </c>
      <c r="E48" s="115">
        <f t="shared" si="6"/>
        <v>5</v>
      </c>
      <c r="F48" s="119">
        <f t="shared" si="7"/>
        <v>1</v>
      </c>
      <c r="G48" s="125"/>
      <c r="H48" s="5"/>
      <c r="I48" s="140"/>
      <c r="J48" s="126"/>
      <c r="K48" s="125"/>
      <c r="L48" s="5"/>
      <c r="M48" s="140"/>
      <c r="N48" s="126"/>
      <c r="O48" s="125"/>
      <c r="P48" s="5"/>
      <c r="Q48" s="140"/>
      <c r="R48" s="126"/>
      <c r="S48" s="125"/>
      <c r="T48" s="5"/>
      <c r="U48" s="140"/>
      <c r="V48" s="126"/>
      <c r="W48" s="136"/>
      <c r="X48" s="5"/>
      <c r="Y48" s="140"/>
      <c r="Z48" s="126"/>
      <c r="AA48" s="136"/>
      <c r="AB48" s="5"/>
      <c r="AC48" s="140"/>
      <c r="AD48" s="126"/>
      <c r="AE48" s="136"/>
      <c r="AF48" s="5"/>
      <c r="AG48" s="140"/>
      <c r="AH48" s="126"/>
      <c r="AI48" s="171"/>
      <c r="AJ48" s="5"/>
      <c r="AK48" s="140"/>
      <c r="AL48" s="126"/>
      <c r="AM48" s="155">
        <f>VLOOKUP(C48,'9'!$B$2:$H$1187,3,FALSE)</f>
        <v>2.6782407407407408E-2</v>
      </c>
      <c r="AN48" s="123">
        <f>VLOOKUP(C48,'9'!$B$2:$H$1187,4,FALSE)</f>
        <v>200</v>
      </c>
      <c r="AO48" s="139">
        <f>VLOOKUP(AN48,Баллы!$A$2:$B$101,2)+AP48/2</f>
        <v>3.5</v>
      </c>
      <c r="AP48" s="124">
        <f>VLOOKUP(C48,'9'!$B$2:$H$1187,6,FALSE)</f>
        <v>5</v>
      </c>
      <c r="AQ48" s="122"/>
      <c r="AR48" s="123"/>
      <c r="AS48" s="139"/>
      <c r="AT48" s="124"/>
      <c r="AU48" s="122"/>
      <c r="AV48" s="123"/>
      <c r="AW48" s="139"/>
      <c r="AX48" s="124"/>
    </row>
    <row r="49" spans="1:50" ht="14.4" customHeight="1">
      <c r="A49" s="73">
        <f t="shared" si="4"/>
        <v>44</v>
      </c>
      <c r="B49" s="246">
        <v>44</v>
      </c>
      <c r="C49" s="283" t="s">
        <v>5349</v>
      </c>
      <c r="D49" s="115">
        <f t="shared" si="5"/>
        <v>3.5</v>
      </c>
      <c r="E49" s="115">
        <f t="shared" si="6"/>
        <v>5</v>
      </c>
      <c r="F49" s="119">
        <f t="shared" si="7"/>
        <v>1</v>
      </c>
      <c r="G49" s="125"/>
      <c r="H49" s="5"/>
      <c r="I49" s="140"/>
      <c r="J49" s="126"/>
      <c r="K49" s="125"/>
      <c r="L49" s="5"/>
      <c r="M49" s="140"/>
      <c r="N49" s="126"/>
      <c r="O49" s="125"/>
      <c r="P49" s="5"/>
      <c r="Q49" s="140"/>
      <c r="R49" s="126"/>
      <c r="S49" s="125"/>
      <c r="T49" s="5"/>
      <c r="U49" s="140"/>
      <c r="V49" s="126"/>
      <c r="W49" s="136"/>
      <c r="X49" s="5"/>
      <c r="Y49" s="140"/>
      <c r="Z49" s="126"/>
      <c r="AA49" s="136"/>
      <c r="AB49" s="5"/>
      <c r="AC49" s="140"/>
      <c r="AD49" s="126"/>
      <c r="AE49" s="136"/>
      <c r="AF49" s="5"/>
      <c r="AG49" s="140"/>
      <c r="AH49" s="126"/>
      <c r="AI49" s="171"/>
      <c r="AJ49" s="5"/>
      <c r="AK49" s="140"/>
      <c r="AL49" s="126"/>
      <c r="AM49" s="155">
        <f>VLOOKUP(C49,'9'!$B$2:$H$1187,3,FALSE)</f>
        <v>2.6979166666666665E-2</v>
      </c>
      <c r="AN49" s="123">
        <f>VLOOKUP(C49,'9'!$B$2:$H$1187,4,FALSE)</f>
        <v>203</v>
      </c>
      <c r="AO49" s="139">
        <f>VLOOKUP(AN49,Баллы!$A$2:$B$101,2)+AP49/2</f>
        <v>3.5</v>
      </c>
      <c r="AP49" s="124">
        <f>VLOOKUP(C49,'9'!$B$2:$H$1187,6,FALSE)</f>
        <v>5</v>
      </c>
      <c r="AQ49" s="122"/>
      <c r="AR49" s="123"/>
      <c r="AS49" s="139"/>
      <c r="AT49" s="124"/>
      <c r="AU49" s="122"/>
      <c r="AV49" s="123"/>
      <c r="AW49" s="139"/>
      <c r="AX49" s="124"/>
    </row>
    <row r="50" spans="1:50" ht="14.4" customHeight="1">
      <c r="A50" s="73">
        <f t="shared" si="4"/>
        <v>44</v>
      </c>
      <c r="B50" s="246">
        <v>44</v>
      </c>
      <c r="C50" s="283" t="s">
        <v>5372</v>
      </c>
      <c r="D50" s="115">
        <f t="shared" si="5"/>
        <v>3.5</v>
      </c>
      <c r="E50" s="115">
        <f t="shared" si="6"/>
        <v>5</v>
      </c>
      <c r="F50" s="119">
        <f t="shared" si="7"/>
        <v>1</v>
      </c>
      <c r="G50" s="125"/>
      <c r="H50" s="5"/>
      <c r="I50" s="140"/>
      <c r="J50" s="126"/>
      <c r="K50" s="125"/>
      <c r="L50" s="5"/>
      <c r="M50" s="140"/>
      <c r="N50" s="126"/>
      <c r="O50" s="125"/>
      <c r="P50" s="5"/>
      <c r="Q50" s="140"/>
      <c r="R50" s="126"/>
      <c r="S50" s="125"/>
      <c r="T50" s="5"/>
      <c r="U50" s="140"/>
      <c r="V50" s="126"/>
      <c r="W50" s="136"/>
      <c r="X50" s="5"/>
      <c r="Y50" s="140"/>
      <c r="Z50" s="126"/>
      <c r="AA50" s="136"/>
      <c r="AB50" s="5"/>
      <c r="AC50" s="140"/>
      <c r="AD50" s="126"/>
      <c r="AE50" s="136"/>
      <c r="AF50" s="5"/>
      <c r="AG50" s="140"/>
      <c r="AH50" s="126"/>
      <c r="AI50" s="171"/>
      <c r="AJ50" s="5"/>
      <c r="AK50" s="140"/>
      <c r="AL50" s="126"/>
      <c r="AM50" s="155">
        <f>VLOOKUP(C50,'9'!$B$2:$H$1187,3,FALSE)</f>
        <v>2.7743055555555556E-2</v>
      </c>
      <c r="AN50" s="123">
        <f>VLOOKUP(C50,'9'!$B$2:$H$1187,4,FALSE)</f>
        <v>215</v>
      </c>
      <c r="AO50" s="139">
        <f>VLOOKUP(AN50,Баллы!$A$2:$B$101,2)+AP50/2</f>
        <v>3.5</v>
      </c>
      <c r="AP50" s="124">
        <f>VLOOKUP(C50,'9'!$B$2:$H$1187,6,FALSE)</f>
        <v>5</v>
      </c>
      <c r="AQ50" s="122"/>
      <c r="AR50" s="123"/>
      <c r="AS50" s="139"/>
      <c r="AT50" s="124"/>
      <c r="AU50" s="122"/>
      <c r="AV50" s="123"/>
      <c r="AW50" s="139"/>
      <c r="AX50" s="124"/>
    </row>
    <row r="51" spans="1:50" ht="14.4" customHeight="1">
      <c r="A51" s="73">
        <f t="shared" si="4"/>
        <v>44</v>
      </c>
      <c r="B51" s="246">
        <v>44</v>
      </c>
      <c r="C51" s="283" t="s">
        <v>5389</v>
      </c>
      <c r="D51" s="115">
        <f t="shared" si="5"/>
        <v>3.5</v>
      </c>
      <c r="E51" s="115">
        <f t="shared" si="6"/>
        <v>5</v>
      </c>
      <c r="F51" s="119">
        <f t="shared" si="7"/>
        <v>1</v>
      </c>
      <c r="G51" s="125"/>
      <c r="H51" s="5"/>
      <c r="I51" s="140"/>
      <c r="J51" s="126"/>
      <c r="K51" s="125"/>
      <c r="L51" s="5"/>
      <c r="M51" s="140"/>
      <c r="N51" s="126"/>
      <c r="O51" s="125"/>
      <c r="P51" s="5"/>
      <c r="Q51" s="140"/>
      <c r="R51" s="126"/>
      <c r="S51" s="125"/>
      <c r="T51" s="5"/>
      <c r="U51" s="140"/>
      <c r="V51" s="126"/>
      <c r="W51" s="136"/>
      <c r="X51" s="5"/>
      <c r="Y51" s="140"/>
      <c r="Z51" s="126"/>
      <c r="AA51" s="136"/>
      <c r="AB51" s="5"/>
      <c r="AC51" s="140"/>
      <c r="AD51" s="126"/>
      <c r="AE51" s="136"/>
      <c r="AF51" s="5"/>
      <c r="AG51" s="140"/>
      <c r="AH51" s="126"/>
      <c r="AI51" s="171"/>
      <c r="AJ51" s="5"/>
      <c r="AK51" s="140"/>
      <c r="AL51" s="126"/>
      <c r="AM51" s="155">
        <f>VLOOKUP(C51,'9'!$B$2:$H$1187,3,FALSE)</f>
        <v>2.8425925925925927E-2</v>
      </c>
      <c r="AN51" s="123">
        <f>VLOOKUP(C51,'9'!$B$2:$H$1187,4,FALSE)</f>
        <v>231</v>
      </c>
      <c r="AO51" s="139">
        <f>VLOOKUP(AN51,Баллы!$A$2:$B$101,2)+AP51/2</f>
        <v>3.5</v>
      </c>
      <c r="AP51" s="124">
        <f>VLOOKUP(C51,'9'!$B$2:$H$1187,6,FALSE)</f>
        <v>5</v>
      </c>
      <c r="AQ51" s="122"/>
      <c r="AR51" s="123"/>
      <c r="AS51" s="139"/>
      <c r="AT51" s="124"/>
      <c r="AU51" s="122"/>
      <c r="AV51" s="123"/>
      <c r="AW51" s="139"/>
      <c r="AX51" s="124"/>
    </row>
    <row r="52" spans="1:50" ht="14.4" customHeight="1">
      <c r="A52" s="73">
        <f t="shared" si="4"/>
        <v>44</v>
      </c>
      <c r="B52" s="246">
        <v>44</v>
      </c>
      <c r="C52" s="283" t="s">
        <v>5403</v>
      </c>
      <c r="D52" s="115">
        <f t="shared" si="5"/>
        <v>3.5</v>
      </c>
      <c r="E52" s="115">
        <f t="shared" si="6"/>
        <v>5</v>
      </c>
      <c r="F52" s="119">
        <f t="shared" si="7"/>
        <v>1</v>
      </c>
      <c r="G52" s="125"/>
      <c r="H52" s="5"/>
      <c r="I52" s="140"/>
      <c r="J52" s="126"/>
      <c r="K52" s="125"/>
      <c r="L52" s="5"/>
      <c r="M52" s="140"/>
      <c r="N52" s="126"/>
      <c r="O52" s="125"/>
      <c r="P52" s="5"/>
      <c r="Q52" s="140"/>
      <c r="R52" s="126"/>
      <c r="S52" s="125"/>
      <c r="T52" s="5"/>
      <c r="U52" s="140"/>
      <c r="V52" s="126"/>
      <c r="W52" s="136"/>
      <c r="X52" s="5"/>
      <c r="Y52" s="140"/>
      <c r="Z52" s="126"/>
      <c r="AA52" s="136"/>
      <c r="AB52" s="5"/>
      <c r="AC52" s="140"/>
      <c r="AD52" s="126"/>
      <c r="AE52" s="136"/>
      <c r="AF52" s="5"/>
      <c r="AG52" s="140"/>
      <c r="AH52" s="126"/>
      <c r="AI52" s="171"/>
      <c r="AJ52" s="5"/>
      <c r="AK52" s="140"/>
      <c r="AL52" s="126"/>
      <c r="AM52" s="155">
        <f>VLOOKUP(C52,'9'!$B$2:$H$1187,3,FALSE)</f>
        <v>2.9641203703703704E-2</v>
      </c>
      <c r="AN52" s="123">
        <f>VLOOKUP(C52,'9'!$B$2:$H$1187,4,FALSE)</f>
        <v>248</v>
      </c>
      <c r="AO52" s="139">
        <f>VLOOKUP(AN52,Баллы!$A$2:$B$101,2)+AP52/2</f>
        <v>3.5</v>
      </c>
      <c r="AP52" s="124">
        <f>VLOOKUP(C52,'9'!$B$2:$H$1187,6,FALSE)</f>
        <v>5</v>
      </c>
      <c r="AQ52" s="122"/>
      <c r="AR52" s="123"/>
      <c r="AS52" s="139"/>
      <c r="AT52" s="124"/>
      <c r="AU52" s="122"/>
      <c r="AV52" s="123"/>
      <c r="AW52" s="139"/>
      <c r="AX52" s="124"/>
    </row>
    <row r="53" spans="1:50" ht="14.4" customHeight="1">
      <c r="A53" s="73">
        <f t="shared" si="4"/>
        <v>44</v>
      </c>
      <c r="B53" s="246">
        <v>44</v>
      </c>
      <c r="C53" s="283" t="s">
        <v>5407</v>
      </c>
      <c r="D53" s="115">
        <f t="shared" si="5"/>
        <v>3.5</v>
      </c>
      <c r="E53" s="115">
        <f t="shared" si="6"/>
        <v>5</v>
      </c>
      <c r="F53" s="119">
        <f t="shared" si="7"/>
        <v>1</v>
      </c>
      <c r="G53" s="125"/>
      <c r="H53" s="5"/>
      <c r="I53" s="140"/>
      <c r="J53" s="126"/>
      <c r="K53" s="125"/>
      <c r="L53" s="5"/>
      <c r="M53" s="140"/>
      <c r="N53" s="126"/>
      <c r="O53" s="125"/>
      <c r="P53" s="5"/>
      <c r="Q53" s="140"/>
      <c r="R53" s="126"/>
      <c r="S53" s="125"/>
      <c r="T53" s="5"/>
      <c r="U53" s="140"/>
      <c r="V53" s="126"/>
      <c r="W53" s="136"/>
      <c r="X53" s="5"/>
      <c r="Y53" s="140"/>
      <c r="Z53" s="126"/>
      <c r="AA53" s="136"/>
      <c r="AB53" s="5"/>
      <c r="AC53" s="140"/>
      <c r="AD53" s="126"/>
      <c r="AE53" s="136"/>
      <c r="AF53" s="5"/>
      <c r="AG53" s="140"/>
      <c r="AH53" s="126"/>
      <c r="AI53" s="171"/>
      <c r="AJ53" s="5"/>
      <c r="AK53" s="140"/>
      <c r="AL53" s="126"/>
      <c r="AM53" s="155">
        <f>VLOOKUP(C53,'9'!$B$2:$H$1187,3,FALSE)</f>
        <v>2.9722222222222223E-2</v>
      </c>
      <c r="AN53" s="123">
        <f>VLOOKUP(C53,'9'!$B$2:$H$1187,4,FALSE)</f>
        <v>252</v>
      </c>
      <c r="AO53" s="139">
        <f>VLOOKUP(AN53,Баллы!$A$2:$B$101,2)+AP53/2</f>
        <v>3.5</v>
      </c>
      <c r="AP53" s="124">
        <f>VLOOKUP(C53,'9'!$B$2:$H$1187,6,FALSE)</f>
        <v>5</v>
      </c>
      <c r="AQ53" s="122"/>
      <c r="AR53" s="123"/>
      <c r="AS53" s="139"/>
      <c r="AT53" s="124"/>
      <c r="AU53" s="122"/>
      <c r="AV53" s="123"/>
      <c r="AW53" s="139"/>
      <c r="AX53" s="124"/>
    </row>
    <row r="54" spans="1:50">
      <c r="A54" s="73">
        <f t="shared" si="4"/>
        <v>44</v>
      </c>
      <c r="B54" s="246">
        <v>44</v>
      </c>
      <c r="C54" s="283" t="s">
        <v>5418</v>
      </c>
      <c r="D54" s="115">
        <f t="shared" si="5"/>
        <v>3.5</v>
      </c>
      <c r="E54" s="115">
        <f t="shared" si="6"/>
        <v>5</v>
      </c>
      <c r="F54" s="119">
        <f t="shared" si="7"/>
        <v>1</v>
      </c>
      <c r="G54" s="125"/>
      <c r="H54" s="5"/>
      <c r="I54" s="140"/>
      <c r="J54" s="126"/>
      <c r="K54" s="125"/>
      <c r="L54" s="5"/>
      <c r="M54" s="140"/>
      <c r="N54" s="126"/>
      <c r="O54" s="125"/>
      <c r="P54" s="5"/>
      <c r="Q54" s="140"/>
      <c r="R54" s="126"/>
      <c r="S54" s="125"/>
      <c r="T54" s="5"/>
      <c r="U54" s="140"/>
      <c r="V54" s="126"/>
      <c r="W54" s="136"/>
      <c r="X54" s="5"/>
      <c r="Y54" s="140"/>
      <c r="Z54" s="126"/>
      <c r="AA54" s="136"/>
      <c r="AB54" s="5"/>
      <c r="AC54" s="140"/>
      <c r="AD54" s="126"/>
      <c r="AE54" s="136"/>
      <c r="AF54" s="5"/>
      <c r="AG54" s="140"/>
      <c r="AH54" s="126"/>
      <c r="AI54" s="171"/>
      <c r="AJ54" s="5"/>
      <c r="AK54" s="140"/>
      <c r="AL54" s="126"/>
      <c r="AM54" s="155">
        <f>VLOOKUP(C54,'9'!$B$2:$H$1187,3,FALSE)</f>
        <v>3.0879629629629628E-2</v>
      </c>
      <c r="AN54" s="123">
        <f>VLOOKUP(C54,'9'!$B$2:$H$1187,4,FALSE)</f>
        <v>264</v>
      </c>
      <c r="AO54" s="139">
        <f>VLOOKUP(AN54,Баллы!$A$2:$B$101,2)+AP54/2</f>
        <v>3.5</v>
      </c>
      <c r="AP54" s="124">
        <f>VLOOKUP(C54,'9'!$B$2:$H$1187,6,FALSE)</f>
        <v>5</v>
      </c>
      <c r="AQ54" s="122"/>
      <c r="AR54" s="123"/>
      <c r="AS54" s="139"/>
      <c r="AT54" s="124"/>
      <c r="AU54" s="122"/>
      <c r="AV54" s="123"/>
      <c r="AW54" s="139"/>
      <c r="AX54" s="124"/>
    </row>
    <row r="55" spans="1:50">
      <c r="A55" s="73">
        <f t="shared" si="4"/>
        <v>44</v>
      </c>
      <c r="B55" s="246">
        <v>44</v>
      </c>
      <c r="C55" s="283" t="s">
        <v>5434</v>
      </c>
      <c r="D55" s="115">
        <f t="shared" si="5"/>
        <v>3.5</v>
      </c>
      <c r="E55" s="115">
        <f t="shared" si="6"/>
        <v>5</v>
      </c>
      <c r="F55" s="119">
        <f t="shared" si="7"/>
        <v>1</v>
      </c>
      <c r="G55" s="125"/>
      <c r="H55" s="5"/>
      <c r="I55" s="140"/>
      <c r="J55" s="126"/>
      <c r="K55" s="125"/>
      <c r="L55" s="5"/>
      <c r="M55" s="140"/>
      <c r="N55" s="126"/>
      <c r="O55" s="125"/>
      <c r="P55" s="5"/>
      <c r="Q55" s="140"/>
      <c r="R55" s="126"/>
      <c r="S55" s="125"/>
      <c r="T55" s="5"/>
      <c r="U55" s="140"/>
      <c r="V55" s="126"/>
      <c r="W55" s="136"/>
      <c r="X55" s="5"/>
      <c r="Y55" s="140"/>
      <c r="Z55" s="126"/>
      <c r="AA55" s="136"/>
      <c r="AB55" s="5"/>
      <c r="AC55" s="140"/>
      <c r="AD55" s="126"/>
      <c r="AE55" s="136"/>
      <c r="AF55" s="5"/>
      <c r="AG55" s="140"/>
      <c r="AH55" s="126"/>
      <c r="AI55" s="171"/>
      <c r="AJ55" s="5"/>
      <c r="AK55" s="140"/>
      <c r="AL55" s="126"/>
      <c r="AM55" s="155">
        <f>VLOOKUP(C55,'9'!$B$2:$H$1187,3,FALSE)</f>
        <v>3.3703703703703701E-2</v>
      </c>
      <c r="AN55" s="123">
        <f>VLOOKUP(C55,'9'!$B$2:$H$1187,4,FALSE)</f>
        <v>283</v>
      </c>
      <c r="AO55" s="139">
        <f>VLOOKUP(AN55,Баллы!$A$2:$B$101,2)+AP55/2</f>
        <v>3.5</v>
      </c>
      <c r="AP55" s="124">
        <f>VLOOKUP(C55,'9'!$B$2:$H$1187,6,FALSE)</f>
        <v>5</v>
      </c>
      <c r="AQ55" s="122"/>
      <c r="AR55" s="123"/>
      <c r="AS55" s="139"/>
      <c r="AT55" s="124"/>
      <c r="AU55" s="122"/>
      <c r="AV55" s="123"/>
      <c r="AW55" s="139"/>
      <c r="AX55" s="124"/>
    </row>
    <row r="56" spans="1:50">
      <c r="A56" s="73">
        <f t="shared" si="4"/>
        <v>44</v>
      </c>
      <c r="B56" s="246">
        <v>44</v>
      </c>
      <c r="C56" s="283" t="s">
        <v>5436</v>
      </c>
      <c r="D56" s="115">
        <f t="shared" si="5"/>
        <v>3.5</v>
      </c>
      <c r="E56" s="115">
        <f t="shared" si="6"/>
        <v>5</v>
      </c>
      <c r="F56" s="119">
        <f t="shared" si="7"/>
        <v>1</v>
      </c>
      <c r="G56" s="125"/>
      <c r="H56" s="5"/>
      <c r="I56" s="140"/>
      <c r="J56" s="126"/>
      <c r="K56" s="125"/>
      <c r="L56" s="5"/>
      <c r="M56" s="140"/>
      <c r="N56" s="126"/>
      <c r="O56" s="125"/>
      <c r="P56" s="5"/>
      <c r="Q56" s="140"/>
      <c r="R56" s="126"/>
      <c r="S56" s="125"/>
      <c r="T56" s="5"/>
      <c r="U56" s="140"/>
      <c r="V56" s="126"/>
      <c r="W56" s="136"/>
      <c r="X56" s="5"/>
      <c r="Y56" s="140"/>
      <c r="Z56" s="126"/>
      <c r="AA56" s="136"/>
      <c r="AB56" s="5"/>
      <c r="AC56" s="140"/>
      <c r="AD56" s="126"/>
      <c r="AE56" s="136"/>
      <c r="AF56" s="5"/>
      <c r="AG56" s="140"/>
      <c r="AH56" s="126"/>
      <c r="AI56" s="171"/>
      <c r="AJ56" s="5"/>
      <c r="AK56" s="140"/>
      <c r="AL56" s="126"/>
      <c r="AM56" s="155">
        <f>VLOOKUP(C56,'9'!$B$2:$H$1187,3,FALSE)</f>
        <v>3.5763888888888887E-2</v>
      </c>
      <c r="AN56" s="123">
        <f>VLOOKUP(C56,'9'!$B$2:$H$1187,4,FALSE)</f>
        <v>285</v>
      </c>
      <c r="AO56" s="139">
        <f>VLOOKUP(AN56,Баллы!$A$2:$B$101,2)+AP56/2</f>
        <v>3.5</v>
      </c>
      <c r="AP56" s="124">
        <f>VLOOKUP(C56,'9'!$B$2:$H$1187,6,FALSE)</f>
        <v>5</v>
      </c>
      <c r="AQ56" s="122"/>
      <c r="AR56" s="123"/>
      <c r="AS56" s="139"/>
      <c r="AT56" s="124"/>
      <c r="AU56" s="122"/>
      <c r="AV56" s="123"/>
      <c r="AW56" s="139"/>
      <c r="AX56" s="124"/>
    </row>
  </sheetData>
  <autoFilter ref="A2:AX56"/>
  <sortState ref="A3:AX56">
    <sortCondition ref="B3:B56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AI1:AL1"/>
    <mergeCell ref="AM1:AP1"/>
    <mergeCell ref="AQ1:AT1"/>
    <mergeCell ref="AU1:AX1"/>
    <mergeCell ref="O1:R1"/>
    <mergeCell ref="S1:V1"/>
    <mergeCell ref="W1:Z1"/>
    <mergeCell ref="AA1:AD1"/>
    <mergeCell ref="AE1:AH1"/>
  </mergeCells>
  <conditionalFormatting sqref="C57:C1048576">
    <cfRule type="duplicateValues" dxfId="105" priority="133"/>
  </conditionalFormatting>
  <conditionalFormatting sqref="C1:C2">
    <cfRule type="duplicateValues" dxfId="104" priority="19"/>
  </conditionalFormatting>
  <conditionalFormatting sqref="C1:C2">
    <cfRule type="duplicateValues" dxfId="103" priority="15"/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theme="1" tint="0.14999847407452621"/>
  </sheetPr>
  <dimension ref="A1:AX114"/>
  <sheetViews>
    <sheetView workbookViewId="0">
      <selection activeCell="D9" sqref="D9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2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333" t="s">
        <v>12</v>
      </c>
      <c r="B1" s="333" t="s">
        <v>5</v>
      </c>
      <c r="C1" s="335" t="s">
        <v>2643</v>
      </c>
      <c r="D1" s="333" t="s">
        <v>6</v>
      </c>
      <c r="E1" s="333" t="s">
        <v>8</v>
      </c>
      <c r="F1" s="333" t="s">
        <v>7</v>
      </c>
      <c r="G1" s="335" t="s">
        <v>1428</v>
      </c>
      <c r="H1" s="335"/>
      <c r="I1" s="335"/>
      <c r="J1" s="335"/>
      <c r="K1" s="335" t="s">
        <v>1429</v>
      </c>
      <c r="L1" s="335"/>
      <c r="M1" s="335"/>
      <c r="N1" s="335"/>
      <c r="O1" s="336" t="s">
        <v>1430</v>
      </c>
      <c r="P1" s="335"/>
      <c r="Q1" s="335"/>
      <c r="R1" s="335"/>
      <c r="S1" s="335" t="s">
        <v>1431</v>
      </c>
      <c r="T1" s="335"/>
      <c r="U1" s="335"/>
      <c r="V1" s="335"/>
      <c r="W1" s="335" t="s">
        <v>1425</v>
      </c>
      <c r="X1" s="335"/>
      <c r="Y1" s="335"/>
      <c r="Z1" s="335"/>
      <c r="AA1" s="335" t="s">
        <v>1426</v>
      </c>
      <c r="AB1" s="335"/>
      <c r="AC1" s="335"/>
      <c r="AD1" s="335"/>
      <c r="AE1" s="335" t="s">
        <v>1427</v>
      </c>
      <c r="AF1" s="335"/>
      <c r="AG1" s="335"/>
      <c r="AH1" s="335"/>
      <c r="AI1" s="335" t="s">
        <v>1432</v>
      </c>
      <c r="AJ1" s="335"/>
      <c r="AK1" s="335"/>
      <c r="AL1" s="335"/>
      <c r="AM1" s="335" t="s">
        <v>1433</v>
      </c>
      <c r="AN1" s="335"/>
      <c r="AO1" s="335"/>
      <c r="AP1" s="335"/>
      <c r="AQ1" s="335" t="s">
        <v>1434</v>
      </c>
      <c r="AR1" s="335"/>
      <c r="AS1" s="335"/>
      <c r="AT1" s="335"/>
      <c r="AU1" s="335" t="s">
        <v>1435</v>
      </c>
      <c r="AV1" s="335"/>
      <c r="AW1" s="335"/>
      <c r="AX1" s="335"/>
    </row>
    <row r="2" spans="1:50" ht="45" customHeight="1">
      <c r="A2" s="333"/>
      <c r="B2" s="333"/>
      <c r="C2" s="335"/>
      <c r="D2" s="333"/>
      <c r="E2" s="333"/>
      <c r="F2" s="334"/>
      <c r="G2" s="150" t="s">
        <v>1</v>
      </c>
      <c r="H2" s="151" t="s">
        <v>2</v>
      </c>
      <c r="I2" s="151" t="s">
        <v>3</v>
      </c>
      <c r="J2" s="151" t="s">
        <v>9</v>
      </c>
      <c r="K2" s="100" t="s">
        <v>1</v>
      </c>
      <c r="L2" s="101" t="s">
        <v>2</v>
      </c>
      <c r="M2" s="244" t="s">
        <v>3</v>
      </c>
      <c r="N2" s="100" t="s">
        <v>9</v>
      </c>
      <c r="O2" s="100" t="s">
        <v>1</v>
      </c>
      <c r="P2" s="101" t="s">
        <v>2</v>
      </c>
      <c r="Q2" s="244" t="s">
        <v>3</v>
      </c>
      <c r="R2" s="100" t="s">
        <v>9</v>
      </c>
      <c r="S2" s="150" t="s">
        <v>1</v>
      </c>
      <c r="T2" s="151" t="s">
        <v>2</v>
      </c>
      <c r="U2" s="151" t="s">
        <v>3</v>
      </c>
      <c r="V2" s="150" t="s">
        <v>9</v>
      </c>
      <c r="W2" s="100" t="s">
        <v>1</v>
      </c>
      <c r="X2" s="101" t="s">
        <v>2</v>
      </c>
      <c r="Y2" s="244" t="s">
        <v>3</v>
      </c>
      <c r="Z2" s="100" t="s">
        <v>9</v>
      </c>
      <c r="AA2" s="100" t="s">
        <v>1</v>
      </c>
      <c r="AB2" s="101" t="s">
        <v>2</v>
      </c>
      <c r="AC2" s="244" t="s">
        <v>3</v>
      </c>
      <c r="AD2" s="100" t="s">
        <v>9</v>
      </c>
      <c r="AE2" s="150" t="s">
        <v>1</v>
      </c>
      <c r="AF2" s="151" t="s">
        <v>2</v>
      </c>
      <c r="AG2" s="151" t="s">
        <v>3</v>
      </c>
      <c r="AH2" s="150" t="s">
        <v>9</v>
      </c>
      <c r="AI2" s="102" t="s">
        <v>1</v>
      </c>
      <c r="AJ2" s="101" t="s">
        <v>2</v>
      </c>
      <c r="AK2" s="244" t="s">
        <v>3</v>
      </c>
      <c r="AL2" s="100" t="s">
        <v>9</v>
      </c>
      <c r="AM2" s="100" t="s">
        <v>1</v>
      </c>
      <c r="AN2" s="101" t="s">
        <v>2</v>
      </c>
      <c r="AO2" s="244" t="s">
        <v>3</v>
      </c>
      <c r="AP2" s="100" t="s">
        <v>9</v>
      </c>
      <c r="AQ2" s="100" t="s">
        <v>1</v>
      </c>
      <c r="AR2" s="101" t="s">
        <v>2</v>
      </c>
      <c r="AS2" s="244" t="s">
        <v>3</v>
      </c>
      <c r="AT2" s="100" t="s">
        <v>9</v>
      </c>
      <c r="AU2" s="100" t="s">
        <v>1</v>
      </c>
      <c r="AV2" s="101" t="s">
        <v>2</v>
      </c>
      <c r="AW2" s="244" t="s">
        <v>3</v>
      </c>
      <c r="AX2" s="100" t="s">
        <v>9</v>
      </c>
    </row>
    <row r="3" spans="1:50" ht="14.4" customHeight="1">
      <c r="A3" s="73">
        <f t="shared" ref="A3:A39" si="0">IF(D3=0," ",RANK(D3,$D$3:$D$39,0))</f>
        <v>1</v>
      </c>
      <c r="B3" s="246">
        <v>1</v>
      </c>
      <c r="C3" s="213" t="s">
        <v>1055</v>
      </c>
      <c r="D3" s="115">
        <f t="shared" ref="D3:D39" si="1">I3+M3+Q3+U3+Y3+AC3+AG3+AK3+AO3+AW3+AS3</f>
        <v>197.5</v>
      </c>
      <c r="E3" s="115">
        <f t="shared" ref="E3:E39" si="2">J3+N3+R3+V3+Z3+AD3+AH3+AL3+AP3+AX3+AT3</f>
        <v>11</v>
      </c>
      <c r="F3" s="119">
        <f t="shared" ref="F3:F39" si="3">COUNTA(H3,L3,P3,T3,X3,AB3,AF3,AJ3,AN3,AV3,AR3)</f>
        <v>2</v>
      </c>
      <c r="G3" s="122"/>
      <c r="H3" s="123"/>
      <c r="I3" s="139"/>
      <c r="J3" s="124"/>
      <c r="K3" s="122"/>
      <c r="L3" s="123"/>
      <c r="M3" s="139"/>
      <c r="N3" s="124"/>
      <c r="O3" s="122">
        <f>VLOOKUP(C3,'3'!$B$7:$H$127,3,FALSE)</f>
        <v>1.2430555555555554E-2</v>
      </c>
      <c r="P3" s="123">
        <f>VLOOKUP(C3,'3'!$B$7:$H$127,4,FALSE)</f>
        <v>3</v>
      </c>
      <c r="Q3" s="139">
        <f>VLOOKUP(P3,Баллы!$A$2:$B$101,2)+R3/2</f>
        <v>96.5</v>
      </c>
      <c r="R3" s="124">
        <f>VLOOKUP(C3,'3'!$B$7:$H$127,6,FALSE)</f>
        <v>3</v>
      </c>
      <c r="S3" s="122"/>
      <c r="T3" s="123"/>
      <c r="U3" s="139"/>
      <c r="V3" s="124"/>
      <c r="W3" s="137"/>
      <c r="X3" s="123"/>
      <c r="Y3" s="139"/>
      <c r="Z3" s="124"/>
      <c r="AA3" s="137"/>
      <c r="AB3" s="123"/>
      <c r="AC3" s="139"/>
      <c r="AD3" s="124"/>
      <c r="AE3" s="137"/>
      <c r="AF3" s="123"/>
      <c r="AG3" s="139"/>
      <c r="AH3" s="124"/>
      <c r="AI3" s="155"/>
      <c r="AJ3" s="123"/>
      <c r="AK3" s="139"/>
      <c r="AL3" s="124"/>
      <c r="AM3" s="122"/>
      <c r="AN3" s="123"/>
      <c r="AO3" s="139"/>
      <c r="AP3" s="124"/>
      <c r="AQ3" s="122"/>
      <c r="AR3" s="123"/>
      <c r="AS3" s="139"/>
      <c r="AT3" s="124"/>
      <c r="AU3" s="122">
        <f>VLOOKUP(C3,'11'!$B$9:$H$521,3,FALSE)</f>
        <v>2.6041666666666668E-2</v>
      </c>
      <c r="AV3" s="123">
        <f>VLOOKUP(C3,'11'!$B$9:$H$521,4,FALSE)</f>
        <v>2</v>
      </c>
      <c r="AW3" s="139">
        <f>VLOOKUP(AV3,Баллы!$A$2:$B$101,2)+AX3/2</f>
        <v>101</v>
      </c>
      <c r="AX3" s="124">
        <f>VLOOKUP(C3,'11'!$B$9:$H$521,6,FALSE)</f>
        <v>8</v>
      </c>
    </row>
    <row r="4" spans="1:50" ht="14.4" customHeight="1">
      <c r="A4" s="73">
        <f t="shared" si="0"/>
        <v>2</v>
      </c>
      <c r="B4" s="247">
        <v>2</v>
      </c>
      <c r="C4" s="211" t="s">
        <v>455</v>
      </c>
      <c r="D4" s="115">
        <f t="shared" si="1"/>
        <v>197</v>
      </c>
      <c r="E4" s="115">
        <f t="shared" si="2"/>
        <v>8</v>
      </c>
      <c r="F4" s="119">
        <f t="shared" si="3"/>
        <v>2</v>
      </c>
      <c r="G4" s="125">
        <f>VLOOKUP(C4,'1'!$B$46:$H$384,3,FALSE)</f>
        <v>9.0740740740740729E-3</v>
      </c>
      <c r="H4" s="5">
        <f>VLOOKUP(C4,'1'!$B$46:$H$384,4,FALSE)</f>
        <v>1</v>
      </c>
      <c r="I4" s="140">
        <f>VLOOKUP(H4,Баллы!$A$2:$B$101,2)+J4/2</f>
        <v>101.5</v>
      </c>
      <c r="J4" s="126">
        <f>VLOOKUP(C4,'1'!$B$46:$H$384,6,FALSE)</f>
        <v>3</v>
      </c>
      <c r="K4" s="125">
        <f>VLOOKUP(C4,'2'!$B$101:$H$575,3,FALSE)</f>
        <v>1.5289351851851851E-2</v>
      </c>
      <c r="L4" s="5">
        <f>VLOOKUP(C4,'2'!$B$101:$H$575,4,FALSE)</f>
        <v>4</v>
      </c>
      <c r="M4" s="140">
        <f>VLOOKUP(L4,Баллы!$A$2:$B$101,2)+N4/2</f>
        <v>95.5</v>
      </c>
      <c r="N4" s="126">
        <f>VLOOKUP(C4,'2'!$B$101:$H$575,6,FALSE)</f>
        <v>5</v>
      </c>
      <c r="O4" s="125"/>
      <c r="P4" s="5"/>
      <c r="Q4" s="140"/>
      <c r="R4" s="126"/>
      <c r="S4" s="125"/>
      <c r="T4" s="5"/>
      <c r="U4" s="140"/>
      <c r="V4" s="126"/>
      <c r="W4" s="136"/>
      <c r="X4" s="5"/>
      <c r="Y4" s="140"/>
      <c r="Z4" s="126"/>
      <c r="AA4" s="136"/>
      <c r="AB4" s="5"/>
      <c r="AC4" s="140"/>
      <c r="AD4" s="126"/>
      <c r="AE4" s="136"/>
      <c r="AF4" s="5"/>
      <c r="AG4" s="140"/>
      <c r="AH4" s="126"/>
      <c r="AI4" s="155"/>
      <c r="AJ4" s="123"/>
      <c r="AK4" s="139"/>
      <c r="AL4" s="124"/>
      <c r="AM4" s="125"/>
      <c r="AN4" s="5"/>
      <c r="AO4" s="140"/>
      <c r="AP4" s="126"/>
      <c r="AQ4" s="122"/>
      <c r="AR4" s="123"/>
      <c r="AS4" s="139"/>
      <c r="AT4" s="124"/>
      <c r="AU4" s="122"/>
      <c r="AV4" s="123"/>
      <c r="AW4" s="139"/>
      <c r="AX4" s="124"/>
    </row>
    <row r="5" spans="1:50" ht="14.4" customHeight="1">
      <c r="A5" s="73">
        <f t="shared" si="0"/>
        <v>3</v>
      </c>
      <c r="B5" s="246">
        <v>3</v>
      </c>
      <c r="C5" s="211" t="s">
        <v>456</v>
      </c>
      <c r="D5" s="115">
        <f t="shared" si="1"/>
        <v>196</v>
      </c>
      <c r="E5" s="115">
        <f t="shared" si="2"/>
        <v>8</v>
      </c>
      <c r="F5" s="119">
        <f t="shared" si="3"/>
        <v>2</v>
      </c>
      <c r="G5" s="125">
        <f>VLOOKUP(C5,'1'!$B$46:$H$384,3,FALSE)</f>
        <v>1.0115740740740741E-2</v>
      </c>
      <c r="H5" s="5">
        <f>VLOOKUP(C5,'1'!$B$46:$H$384,4,FALSE)</f>
        <v>3</v>
      </c>
      <c r="I5" s="140">
        <f>VLOOKUP(H5,Баллы!$A$2:$B$101,2)+J5/2</f>
        <v>96.5</v>
      </c>
      <c r="J5" s="126">
        <f>VLOOKUP(C5,'1'!$B$46:$H$384,6,FALSE)</f>
        <v>3</v>
      </c>
      <c r="K5" s="125"/>
      <c r="L5" s="5"/>
      <c r="M5" s="140"/>
      <c r="N5" s="126"/>
      <c r="O5" s="125"/>
      <c r="P5" s="5"/>
      <c r="Q5" s="140"/>
      <c r="R5" s="126"/>
      <c r="S5" s="125"/>
      <c r="T5" s="5"/>
      <c r="U5" s="140"/>
      <c r="V5" s="126"/>
      <c r="W5" s="136"/>
      <c r="X5" s="5"/>
      <c r="Y5" s="140"/>
      <c r="Z5" s="126"/>
      <c r="AA5" s="136"/>
      <c r="AB5" s="5"/>
      <c r="AC5" s="140"/>
      <c r="AD5" s="126"/>
      <c r="AE5" s="136"/>
      <c r="AF5" s="5"/>
      <c r="AG5" s="140"/>
      <c r="AH5" s="126"/>
      <c r="AI5" s="155">
        <f>VLOOKUP(C5,'8'!$B$6:$H$193,3,FALSE)</f>
        <v>1.6331018518518519E-2</v>
      </c>
      <c r="AJ5" s="123">
        <f>VLOOKUP(C5,'8'!$B$6:$H$193,4,FALSE)</f>
        <v>2</v>
      </c>
      <c r="AK5" s="139">
        <f>VLOOKUP(AJ5,Баллы!$A$2:$B$101,2)+AL5/2</f>
        <v>99.5</v>
      </c>
      <c r="AL5" s="124">
        <f>VLOOKUP(C5,'8'!$B$6:$H$193,6,FALSE)</f>
        <v>5</v>
      </c>
      <c r="AM5" s="125"/>
      <c r="AN5" s="5"/>
      <c r="AO5" s="140"/>
      <c r="AP5" s="126"/>
      <c r="AQ5" s="122"/>
      <c r="AR5" s="123"/>
      <c r="AS5" s="139"/>
      <c r="AT5" s="124"/>
      <c r="AU5" s="122"/>
      <c r="AV5" s="123"/>
      <c r="AW5" s="139"/>
      <c r="AX5" s="124"/>
    </row>
    <row r="6" spans="1:50" ht="14.4" customHeight="1">
      <c r="A6" s="73">
        <f t="shared" si="0"/>
        <v>4</v>
      </c>
      <c r="B6" s="246">
        <v>4</v>
      </c>
      <c r="C6" s="104" t="s">
        <v>6108</v>
      </c>
      <c r="D6" s="115">
        <f t="shared" si="1"/>
        <v>193.75</v>
      </c>
      <c r="E6" s="115">
        <f t="shared" si="2"/>
        <v>11.5</v>
      </c>
      <c r="F6" s="119">
        <f t="shared" si="3"/>
        <v>2</v>
      </c>
      <c r="G6" s="125"/>
      <c r="H6" s="5"/>
      <c r="I6" s="140"/>
      <c r="J6" s="126"/>
      <c r="K6" s="125"/>
      <c r="L6" s="5"/>
      <c r="M6" s="140"/>
      <c r="N6" s="126"/>
      <c r="O6" s="125"/>
      <c r="P6" s="5"/>
      <c r="Q6" s="140"/>
      <c r="R6" s="126"/>
      <c r="S6" s="125"/>
      <c r="T6" s="5"/>
      <c r="U6" s="140"/>
      <c r="V6" s="126"/>
      <c r="W6" s="136"/>
      <c r="X6" s="5"/>
      <c r="Y6" s="140"/>
      <c r="Z6" s="126"/>
      <c r="AA6" s="136"/>
      <c r="AB6" s="5"/>
      <c r="AC6" s="140"/>
      <c r="AD6" s="126"/>
      <c r="AE6" s="136"/>
      <c r="AF6" s="5"/>
      <c r="AG6" s="140"/>
      <c r="AH6" s="126"/>
      <c r="AI6" s="155"/>
      <c r="AJ6" s="123"/>
      <c r="AK6" s="139"/>
      <c r="AL6" s="124"/>
      <c r="AM6" s="132"/>
      <c r="AN6" s="14"/>
      <c r="AO6" s="143"/>
      <c r="AP6" s="133"/>
      <c r="AQ6" s="122">
        <f>VLOOKUP(C6,'10'!$B$8:$H$232,3,FALSE)</f>
        <v>1.2048611111111111E-2</v>
      </c>
      <c r="AR6" s="123">
        <f>VLOOKUP(C6,'10'!$B$8:$H$232,4,FALSE)</f>
        <v>2</v>
      </c>
      <c r="AS6" s="139">
        <f>VLOOKUP(AR6,Баллы!$A$2:$B$101,2)+AT6/2</f>
        <v>98.75</v>
      </c>
      <c r="AT6" s="124">
        <f>VLOOKUP(C6,'10'!$B$8:$H$232,6,FALSE)</f>
        <v>3.5</v>
      </c>
      <c r="AU6" s="122">
        <f>VLOOKUP(C6,'11'!$B$9:$H$521,3,FALSE)</f>
        <v>3.0173611111111109E-2</v>
      </c>
      <c r="AV6" s="123">
        <f>VLOOKUP(C6,'11'!$B$9:$H$521,4,FALSE)</f>
        <v>5</v>
      </c>
      <c r="AW6" s="139">
        <f>VLOOKUP(AV6,Баллы!$A$2:$B$101,2)+AX6/2</f>
        <v>95</v>
      </c>
      <c r="AX6" s="124">
        <f>VLOOKUP(C6,'11'!$B$9:$H$521,6,FALSE)</f>
        <v>8</v>
      </c>
    </row>
    <row r="7" spans="1:50" ht="14.4" customHeight="1">
      <c r="A7" s="73">
        <f t="shared" si="0"/>
        <v>5</v>
      </c>
      <c r="B7" s="246">
        <v>5</v>
      </c>
      <c r="C7" s="104" t="s">
        <v>2801</v>
      </c>
      <c r="D7" s="115">
        <f t="shared" si="1"/>
        <v>190.5</v>
      </c>
      <c r="E7" s="115">
        <f t="shared" si="2"/>
        <v>13</v>
      </c>
      <c r="F7" s="119">
        <f t="shared" si="3"/>
        <v>2</v>
      </c>
      <c r="G7" s="125"/>
      <c r="H7" s="5"/>
      <c r="I7" s="140"/>
      <c r="J7" s="126"/>
      <c r="K7" s="125"/>
      <c r="L7" s="5"/>
      <c r="M7" s="140"/>
      <c r="N7" s="126"/>
      <c r="O7" s="125"/>
      <c r="P7" s="5"/>
      <c r="Q7" s="140"/>
      <c r="R7" s="126"/>
      <c r="S7" s="125"/>
      <c r="T7" s="5"/>
      <c r="U7" s="140"/>
      <c r="V7" s="126"/>
      <c r="W7" s="136"/>
      <c r="X7" s="5"/>
      <c r="Y7" s="140"/>
      <c r="Z7" s="126"/>
      <c r="AA7" s="136"/>
      <c r="AB7" s="5"/>
      <c r="AC7" s="140"/>
      <c r="AD7" s="126"/>
      <c r="AE7" s="136"/>
      <c r="AF7" s="5"/>
      <c r="AG7" s="140"/>
      <c r="AH7" s="126"/>
      <c r="AI7" s="155">
        <f>VLOOKUP(C7,'8'!$B$6:$H$193,3,FALSE)</f>
        <v>1.7233796296296296E-2</v>
      </c>
      <c r="AJ7" s="123">
        <f>VLOOKUP(C7,'8'!$B$6:$H$193,4,FALSE)</f>
        <v>3</v>
      </c>
      <c r="AK7" s="139">
        <f>VLOOKUP(AJ7,Баллы!$A$2:$B$101,2)+AL7/2</f>
        <v>97.5</v>
      </c>
      <c r="AL7" s="124">
        <f>VLOOKUP(C7,'8'!$B$6:$H$193,6,FALSE)</f>
        <v>5</v>
      </c>
      <c r="AM7" s="132"/>
      <c r="AN7" s="14"/>
      <c r="AO7" s="143"/>
      <c r="AP7" s="133"/>
      <c r="AQ7" s="122"/>
      <c r="AR7" s="123"/>
      <c r="AS7" s="139"/>
      <c r="AT7" s="124"/>
      <c r="AU7" s="122">
        <f>VLOOKUP(C7,'11'!$B$9:$H$521,3,FALSE)</f>
        <v>3.1377314814814816E-2</v>
      </c>
      <c r="AV7" s="123">
        <f>VLOOKUP(C7,'11'!$B$9:$H$521,4,FALSE)</f>
        <v>6</v>
      </c>
      <c r="AW7" s="139">
        <f>VLOOKUP(AV7,Баллы!$A$2:$B$101,2)+AX7/2</f>
        <v>93</v>
      </c>
      <c r="AX7" s="124">
        <f>VLOOKUP(C7,'11'!$B$9:$H$521,6,FALSE)</f>
        <v>8</v>
      </c>
    </row>
    <row r="8" spans="1:50" ht="14.4" customHeight="1">
      <c r="A8" s="73">
        <f t="shared" si="0"/>
        <v>6</v>
      </c>
      <c r="B8" s="246">
        <v>6</v>
      </c>
      <c r="C8" s="212" t="s">
        <v>463</v>
      </c>
      <c r="D8" s="115">
        <f t="shared" si="1"/>
        <v>178</v>
      </c>
      <c r="E8" s="115">
        <f t="shared" si="2"/>
        <v>8</v>
      </c>
      <c r="F8" s="119">
        <f t="shared" si="3"/>
        <v>2</v>
      </c>
      <c r="G8" s="125">
        <f>VLOOKUP(C8,'1'!$B$46:$H$384,3,FALSE)</f>
        <v>1.1238425925925928E-2</v>
      </c>
      <c r="H8" s="5">
        <f>VLOOKUP(C8,'1'!$B$46:$H$384,4,FALSE)</f>
        <v>10</v>
      </c>
      <c r="I8" s="140">
        <f>VLOOKUP(H8,Баллы!$A$2:$B$101,2)+J8/2</f>
        <v>82.5</v>
      </c>
      <c r="J8" s="126">
        <f>VLOOKUP(C8,'1'!$B$46:$H$384,6,FALSE)</f>
        <v>3</v>
      </c>
      <c r="K8" s="125"/>
      <c r="L8" s="5"/>
      <c r="M8" s="140"/>
      <c r="N8" s="126"/>
      <c r="O8" s="125"/>
      <c r="P8" s="5"/>
      <c r="Q8" s="140"/>
      <c r="R8" s="126"/>
      <c r="S8" s="125"/>
      <c r="T8" s="5"/>
      <c r="U8" s="140"/>
      <c r="V8" s="126"/>
      <c r="W8" s="136"/>
      <c r="X8" s="5"/>
      <c r="Y8" s="140"/>
      <c r="Z8" s="126"/>
      <c r="AA8" s="136"/>
      <c r="AB8" s="5"/>
      <c r="AC8" s="140"/>
      <c r="AD8" s="126"/>
      <c r="AE8" s="136"/>
      <c r="AF8" s="5"/>
      <c r="AG8" s="140"/>
      <c r="AH8" s="126"/>
      <c r="AI8" s="155">
        <f>VLOOKUP(C8,'8'!$B$6:$H$193,3,FALSE)</f>
        <v>1.7488425925925925E-2</v>
      </c>
      <c r="AJ8" s="123">
        <f>VLOOKUP(C8,'8'!$B$6:$H$193,4,FALSE)</f>
        <v>4</v>
      </c>
      <c r="AK8" s="139">
        <f>VLOOKUP(AJ8,Баллы!$A$2:$B$101,2)+AL8/2</f>
        <v>95.5</v>
      </c>
      <c r="AL8" s="124">
        <f>VLOOKUP(C8,'8'!$B$6:$H$193,6,FALSE)</f>
        <v>5</v>
      </c>
      <c r="AM8" s="125"/>
      <c r="AN8" s="5"/>
      <c r="AO8" s="140"/>
      <c r="AP8" s="126"/>
      <c r="AQ8" s="122"/>
      <c r="AR8" s="123"/>
      <c r="AS8" s="139"/>
      <c r="AT8" s="124"/>
      <c r="AU8" s="122"/>
      <c r="AV8" s="123"/>
      <c r="AW8" s="139"/>
      <c r="AX8" s="124"/>
    </row>
    <row r="9" spans="1:50" ht="14.4" customHeight="1">
      <c r="A9" s="73">
        <f t="shared" si="0"/>
        <v>7</v>
      </c>
      <c r="B9" s="246">
        <v>7</v>
      </c>
      <c r="C9" s="104" t="s">
        <v>6109</v>
      </c>
      <c r="D9" s="115">
        <f t="shared" si="1"/>
        <v>104</v>
      </c>
      <c r="E9" s="115">
        <f t="shared" si="2"/>
        <v>8</v>
      </c>
      <c r="F9" s="119">
        <f t="shared" si="3"/>
        <v>1</v>
      </c>
      <c r="G9" s="125"/>
      <c r="H9" s="5"/>
      <c r="I9" s="140"/>
      <c r="J9" s="126"/>
      <c r="K9" s="125"/>
      <c r="L9" s="5"/>
      <c r="M9" s="140"/>
      <c r="N9" s="126"/>
      <c r="O9" s="125"/>
      <c r="P9" s="5"/>
      <c r="Q9" s="140"/>
      <c r="R9" s="126"/>
      <c r="S9" s="125"/>
      <c r="T9" s="5"/>
      <c r="U9" s="140"/>
      <c r="V9" s="126"/>
      <c r="W9" s="136"/>
      <c r="X9" s="5"/>
      <c r="Y9" s="140"/>
      <c r="Z9" s="126"/>
      <c r="AA9" s="136"/>
      <c r="AB9" s="5"/>
      <c r="AC9" s="140"/>
      <c r="AD9" s="126"/>
      <c r="AE9" s="136"/>
      <c r="AF9" s="5"/>
      <c r="AG9" s="140"/>
      <c r="AH9" s="126"/>
      <c r="AI9" s="155"/>
      <c r="AJ9" s="123"/>
      <c r="AK9" s="139"/>
      <c r="AL9" s="124"/>
      <c r="AM9" s="132"/>
      <c r="AN9" s="14"/>
      <c r="AO9" s="143"/>
      <c r="AP9" s="133"/>
      <c r="AQ9" s="122"/>
      <c r="AR9" s="123"/>
      <c r="AS9" s="139"/>
      <c r="AT9" s="124"/>
      <c r="AU9" s="122">
        <f>VLOOKUP(C9,'11'!$B$9:$H$521,3,FALSE)</f>
        <v>2.255787037037037E-2</v>
      </c>
      <c r="AV9" s="123">
        <f>VLOOKUP(C9,'11'!$B$9:$H$521,4,FALSE)</f>
        <v>1</v>
      </c>
      <c r="AW9" s="139">
        <f>VLOOKUP(AV9,Баллы!$A$2:$B$101,2)+AX9/2</f>
        <v>104</v>
      </c>
      <c r="AX9" s="124">
        <f>VLOOKUP(C9,'11'!$B$9:$H$521,6,FALSE)</f>
        <v>8</v>
      </c>
    </row>
    <row r="10" spans="1:50" ht="14.4" customHeight="1">
      <c r="A10" s="73">
        <f t="shared" si="0"/>
        <v>8</v>
      </c>
      <c r="B10" s="246">
        <v>8</v>
      </c>
      <c r="C10" s="104" t="s">
        <v>2701</v>
      </c>
      <c r="D10" s="115">
        <f t="shared" si="1"/>
        <v>102.5</v>
      </c>
      <c r="E10" s="115">
        <f t="shared" si="2"/>
        <v>5</v>
      </c>
      <c r="F10" s="119">
        <f t="shared" si="3"/>
        <v>1</v>
      </c>
      <c r="G10" s="125"/>
      <c r="H10" s="5"/>
      <c r="I10" s="140"/>
      <c r="J10" s="126"/>
      <c r="K10" s="125"/>
      <c r="L10" s="5"/>
      <c r="M10" s="140"/>
      <c r="N10" s="126"/>
      <c r="O10" s="125"/>
      <c r="P10" s="5"/>
      <c r="Q10" s="140"/>
      <c r="R10" s="126"/>
      <c r="S10" s="125"/>
      <c r="T10" s="5"/>
      <c r="U10" s="140"/>
      <c r="V10" s="126"/>
      <c r="W10" s="136"/>
      <c r="X10" s="5"/>
      <c r="Y10" s="140"/>
      <c r="Z10" s="126"/>
      <c r="AA10" s="136"/>
      <c r="AB10" s="5"/>
      <c r="AC10" s="140"/>
      <c r="AD10" s="126"/>
      <c r="AE10" s="136"/>
      <c r="AF10" s="5"/>
      <c r="AG10" s="140"/>
      <c r="AH10" s="126"/>
      <c r="AI10" s="155">
        <f>VLOOKUP(C10,'8'!$B$6:$H$193,3,FALSE)</f>
        <v>1.4212962962962964E-2</v>
      </c>
      <c r="AJ10" s="123">
        <f>VLOOKUP(C10,'8'!$B$6:$H$193,4,FALSE)</f>
        <v>1</v>
      </c>
      <c r="AK10" s="139">
        <f>VLOOKUP(AJ10,Баллы!$A$2:$B$101,2)+AL10/2</f>
        <v>102.5</v>
      </c>
      <c r="AL10" s="124">
        <f>VLOOKUP(C10,'8'!$B$6:$H$193,6,FALSE)</f>
        <v>5</v>
      </c>
      <c r="AM10" s="132"/>
      <c r="AN10" s="14"/>
      <c r="AO10" s="143"/>
      <c r="AP10" s="133"/>
      <c r="AQ10" s="122"/>
      <c r="AR10" s="123"/>
      <c r="AS10" s="139"/>
      <c r="AT10" s="124"/>
      <c r="AU10" s="122"/>
      <c r="AV10" s="123"/>
      <c r="AW10" s="139"/>
      <c r="AX10" s="124"/>
    </row>
    <row r="11" spans="1:50" ht="14.4" customHeight="1">
      <c r="A11" s="73">
        <f t="shared" si="0"/>
        <v>9</v>
      </c>
      <c r="B11" s="246">
        <v>9</v>
      </c>
      <c r="C11" s="212" t="s">
        <v>72</v>
      </c>
      <c r="D11" s="115">
        <f t="shared" si="1"/>
        <v>102</v>
      </c>
      <c r="E11" s="115">
        <f t="shared" si="2"/>
        <v>10</v>
      </c>
      <c r="F11" s="119">
        <f t="shared" si="3"/>
        <v>1</v>
      </c>
      <c r="G11" s="125"/>
      <c r="H11" s="5"/>
      <c r="I11" s="140"/>
      <c r="J11" s="126"/>
      <c r="K11" s="125"/>
      <c r="L11" s="5"/>
      <c r="M11" s="140"/>
      <c r="N11" s="126"/>
      <c r="O11" s="125"/>
      <c r="P11" s="5"/>
      <c r="Q11" s="140"/>
      <c r="R11" s="126"/>
      <c r="S11" s="125"/>
      <c r="T11" s="5"/>
      <c r="U11" s="140"/>
      <c r="V11" s="126"/>
      <c r="W11" s="136"/>
      <c r="X11" s="5"/>
      <c r="Y11" s="140"/>
      <c r="Z11" s="126"/>
      <c r="AA11" s="136">
        <f>VLOOKUP(C11,'6'!$B$8:$H$202,3,FALSE)</f>
        <v>3.0613425925925929E-2</v>
      </c>
      <c r="AB11" s="5">
        <f>VLOOKUP(C11,'6'!$B$8:$H$202,4,FALSE)</f>
        <v>2</v>
      </c>
      <c r="AC11" s="140">
        <f>VLOOKUP(AB11,Баллы!$A$2:$B$101,2)+AD11/2</f>
        <v>102</v>
      </c>
      <c r="AD11" s="126">
        <f>VLOOKUP(C11,'6'!$B$8:$H$202,6,FALSE)</f>
        <v>10</v>
      </c>
      <c r="AE11" s="136"/>
      <c r="AF11" s="5"/>
      <c r="AG11" s="140"/>
      <c r="AH11" s="126"/>
      <c r="AI11" s="155"/>
      <c r="AJ11" s="123"/>
      <c r="AK11" s="139"/>
      <c r="AL11" s="124"/>
      <c r="AM11" s="131"/>
      <c r="AN11" s="5"/>
      <c r="AO11" s="140"/>
      <c r="AP11" s="126"/>
      <c r="AQ11" s="122"/>
      <c r="AR11" s="123"/>
      <c r="AS11" s="139"/>
      <c r="AT11" s="124"/>
      <c r="AU11" s="122"/>
      <c r="AV11" s="123"/>
      <c r="AW11" s="139"/>
      <c r="AX11" s="124"/>
    </row>
    <row r="12" spans="1:50" ht="14.4" customHeight="1">
      <c r="A12" s="73">
        <f t="shared" si="0"/>
        <v>10</v>
      </c>
      <c r="B12" s="246">
        <v>10</v>
      </c>
      <c r="C12" s="104" t="s">
        <v>267</v>
      </c>
      <c r="D12" s="115">
        <f t="shared" si="1"/>
        <v>101.75</v>
      </c>
      <c r="E12" s="115">
        <f t="shared" si="2"/>
        <v>3.5</v>
      </c>
      <c r="F12" s="119">
        <f t="shared" si="3"/>
        <v>1</v>
      </c>
      <c r="G12" s="125"/>
      <c r="H12" s="5"/>
      <c r="I12" s="140"/>
      <c r="J12" s="126"/>
      <c r="K12" s="125"/>
      <c r="L12" s="5"/>
      <c r="M12" s="140"/>
      <c r="N12" s="126"/>
      <c r="O12" s="125"/>
      <c r="P12" s="5"/>
      <c r="Q12" s="140"/>
      <c r="R12" s="126"/>
      <c r="S12" s="125"/>
      <c r="T12" s="5"/>
      <c r="U12" s="140"/>
      <c r="V12" s="126"/>
      <c r="W12" s="136"/>
      <c r="X12" s="5"/>
      <c r="Y12" s="140"/>
      <c r="Z12" s="126"/>
      <c r="AA12" s="136"/>
      <c r="AB12" s="5"/>
      <c r="AC12" s="140"/>
      <c r="AD12" s="126"/>
      <c r="AE12" s="136"/>
      <c r="AF12" s="5"/>
      <c r="AG12" s="140"/>
      <c r="AH12" s="126"/>
      <c r="AI12" s="155"/>
      <c r="AJ12" s="123"/>
      <c r="AK12" s="139"/>
      <c r="AL12" s="124"/>
      <c r="AM12" s="132"/>
      <c r="AN12" s="14"/>
      <c r="AO12" s="143"/>
      <c r="AP12" s="133"/>
      <c r="AQ12" s="122">
        <f>VLOOKUP(C12,'10'!$B$8:$H$232,3,FALSE)</f>
        <v>1.1157407407407408E-2</v>
      </c>
      <c r="AR12" s="123">
        <f>VLOOKUP(C12,'10'!$B$8:$H$232,4,FALSE)</f>
        <v>1</v>
      </c>
      <c r="AS12" s="139">
        <f>VLOOKUP(AR12,Баллы!$A$2:$B$101,2)+AT12/2</f>
        <v>101.75</v>
      </c>
      <c r="AT12" s="124">
        <f>VLOOKUP(C12,'10'!$B$8:$H$232,6,FALSE)</f>
        <v>3.5</v>
      </c>
      <c r="AU12" s="122"/>
      <c r="AV12" s="123"/>
      <c r="AW12" s="139"/>
      <c r="AX12" s="124"/>
    </row>
    <row r="13" spans="1:50" ht="14.4" customHeight="1">
      <c r="A13" s="73">
        <f t="shared" si="0"/>
        <v>11</v>
      </c>
      <c r="B13" s="246">
        <v>11</v>
      </c>
      <c r="C13" s="213" t="s">
        <v>13</v>
      </c>
      <c r="D13" s="115">
        <f t="shared" si="1"/>
        <v>101.5</v>
      </c>
      <c r="E13" s="115">
        <f t="shared" si="2"/>
        <v>3</v>
      </c>
      <c r="F13" s="119">
        <f t="shared" si="3"/>
        <v>1</v>
      </c>
      <c r="G13" s="125"/>
      <c r="H13" s="5"/>
      <c r="I13" s="140"/>
      <c r="J13" s="126"/>
      <c r="K13" s="125"/>
      <c r="L13" s="5"/>
      <c r="M13" s="140"/>
      <c r="N13" s="126"/>
      <c r="O13" s="125">
        <f>VLOOKUP(C13,'3'!$B$7:$H$127,3,FALSE)</f>
        <v>1.1423611111111112E-2</v>
      </c>
      <c r="P13" s="5">
        <f>VLOOKUP(C13,'3'!$B$7:$H$127,4,FALSE)</f>
        <v>1</v>
      </c>
      <c r="Q13" s="140">
        <f>VLOOKUP(P13,Баллы!$A$2:$B$101,2)+R13/2</f>
        <v>101.5</v>
      </c>
      <c r="R13" s="126">
        <f>VLOOKUP(C13,'3'!$B$7:$H$127,6,FALSE)</f>
        <v>3</v>
      </c>
      <c r="S13" s="125"/>
      <c r="T13" s="5"/>
      <c r="U13" s="140"/>
      <c r="V13" s="126"/>
      <c r="W13" s="136"/>
      <c r="X13" s="5"/>
      <c r="Y13" s="140"/>
      <c r="Z13" s="126"/>
      <c r="AA13" s="136"/>
      <c r="AB13" s="5"/>
      <c r="AC13" s="140"/>
      <c r="AD13" s="126"/>
      <c r="AE13" s="136"/>
      <c r="AF13" s="5"/>
      <c r="AG13" s="140"/>
      <c r="AH13" s="126"/>
      <c r="AI13" s="155"/>
      <c r="AJ13" s="123"/>
      <c r="AK13" s="139"/>
      <c r="AL13" s="124"/>
      <c r="AM13" s="131"/>
      <c r="AN13" s="5"/>
      <c r="AO13" s="140"/>
      <c r="AP13" s="126"/>
      <c r="AQ13" s="122"/>
      <c r="AR13" s="123"/>
      <c r="AS13" s="139"/>
      <c r="AT13" s="124"/>
      <c r="AU13" s="122"/>
      <c r="AV13" s="123"/>
      <c r="AW13" s="139"/>
      <c r="AX13" s="124"/>
    </row>
    <row r="14" spans="1:50" ht="14.4" customHeight="1">
      <c r="A14" s="73">
        <f t="shared" si="0"/>
        <v>12</v>
      </c>
      <c r="B14" s="246">
        <v>12</v>
      </c>
      <c r="C14" s="104" t="s">
        <v>6110</v>
      </c>
      <c r="D14" s="115">
        <f t="shared" si="1"/>
        <v>99</v>
      </c>
      <c r="E14" s="115">
        <f t="shared" si="2"/>
        <v>8</v>
      </c>
      <c r="F14" s="119">
        <f t="shared" si="3"/>
        <v>1</v>
      </c>
      <c r="G14" s="125"/>
      <c r="H14" s="5"/>
      <c r="I14" s="140"/>
      <c r="J14" s="126"/>
      <c r="K14" s="125"/>
      <c r="L14" s="5"/>
      <c r="M14" s="140"/>
      <c r="N14" s="126"/>
      <c r="O14" s="125"/>
      <c r="P14" s="5"/>
      <c r="Q14" s="140"/>
      <c r="R14" s="126"/>
      <c r="S14" s="125"/>
      <c r="T14" s="5"/>
      <c r="U14" s="140"/>
      <c r="V14" s="126"/>
      <c r="W14" s="136"/>
      <c r="X14" s="5"/>
      <c r="Y14" s="140"/>
      <c r="Z14" s="126"/>
      <c r="AA14" s="136"/>
      <c r="AB14" s="5"/>
      <c r="AC14" s="140"/>
      <c r="AD14" s="126"/>
      <c r="AE14" s="136"/>
      <c r="AF14" s="5"/>
      <c r="AG14" s="140"/>
      <c r="AH14" s="126"/>
      <c r="AI14" s="155"/>
      <c r="AJ14" s="123"/>
      <c r="AK14" s="139"/>
      <c r="AL14" s="124"/>
      <c r="AM14" s="132"/>
      <c r="AN14" s="14"/>
      <c r="AO14" s="143"/>
      <c r="AP14" s="133"/>
      <c r="AQ14" s="122"/>
      <c r="AR14" s="123"/>
      <c r="AS14" s="139"/>
      <c r="AT14" s="124"/>
      <c r="AU14" s="122">
        <f>VLOOKUP(C14,'11'!$B$9:$H$521,3,FALSE)</f>
        <v>2.8194444444444446E-2</v>
      </c>
      <c r="AV14" s="123">
        <f>VLOOKUP(C14,'11'!$B$9:$H$521,4,FALSE)</f>
        <v>3</v>
      </c>
      <c r="AW14" s="139">
        <f>VLOOKUP(AV14,Баллы!$A$2:$B$101,2)+AX14/2</f>
        <v>99</v>
      </c>
      <c r="AX14" s="124">
        <f>VLOOKUP(C14,'11'!$B$9:$H$521,6,FALSE)</f>
        <v>8</v>
      </c>
    </row>
    <row r="15" spans="1:50" ht="14.4" customHeight="1">
      <c r="A15" s="73">
        <f t="shared" si="0"/>
        <v>13</v>
      </c>
      <c r="B15" s="246">
        <v>13</v>
      </c>
      <c r="C15" s="213" t="s">
        <v>1054</v>
      </c>
      <c r="D15" s="115">
        <f t="shared" si="1"/>
        <v>98.5</v>
      </c>
      <c r="E15" s="115">
        <f t="shared" si="2"/>
        <v>3</v>
      </c>
      <c r="F15" s="119">
        <f t="shared" si="3"/>
        <v>1</v>
      </c>
      <c r="G15" s="125"/>
      <c r="H15" s="5"/>
      <c r="I15" s="140"/>
      <c r="J15" s="126"/>
      <c r="K15" s="125"/>
      <c r="L15" s="5"/>
      <c r="M15" s="140"/>
      <c r="N15" s="126"/>
      <c r="O15" s="125">
        <f>VLOOKUP(C15,'3'!$B$7:$H$127,3,FALSE)</f>
        <v>1.2222222222222223E-2</v>
      </c>
      <c r="P15" s="5">
        <f>VLOOKUP(C15,'3'!$B$7:$H$127,4,FALSE)</f>
        <v>2</v>
      </c>
      <c r="Q15" s="140">
        <f>VLOOKUP(P15,Баллы!$A$2:$B$101,2)+R15/2</f>
        <v>98.5</v>
      </c>
      <c r="R15" s="126">
        <f>VLOOKUP(C15,'3'!$B$7:$H$127,6,FALSE)</f>
        <v>3</v>
      </c>
      <c r="S15" s="125"/>
      <c r="T15" s="5"/>
      <c r="U15" s="140"/>
      <c r="V15" s="126"/>
      <c r="W15" s="136"/>
      <c r="X15" s="5"/>
      <c r="Y15" s="140"/>
      <c r="Z15" s="126"/>
      <c r="AA15" s="136"/>
      <c r="AB15" s="5"/>
      <c r="AC15" s="140"/>
      <c r="AD15" s="126"/>
      <c r="AE15" s="136"/>
      <c r="AF15" s="5"/>
      <c r="AG15" s="140"/>
      <c r="AH15" s="126"/>
      <c r="AI15" s="155"/>
      <c r="AJ15" s="123"/>
      <c r="AK15" s="139"/>
      <c r="AL15" s="124"/>
      <c r="AM15" s="125"/>
      <c r="AN15" s="5"/>
      <c r="AO15" s="140"/>
      <c r="AP15" s="126"/>
      <c r="AQ15" s="122"/>
      <c r="AR15" s="123"/>
      <c r="AS15" s="139"/>
      <c r="AT15" s="124"/>
      <c r="AU15" s="122"/>
      <c r="AV15" s="123"/>
      <c r="AW15" s="139"/>
      <c r="AX15" s="124"/>
    </row>
    <row r="16" spans="1:50" ht="14.4" customHeight="1">
      <c r="A16" s="73">
        <f t="shared" si="0"/>
        <v>14</v>
      </c>
      <c r="B16" s="246">
        <v>14</v>
      </c>
      <c r="C16" s="104" t="s">
        <v>6111</v>
      </c>
      <c r="D16" s="115">
        <f t="shared" si="1"/>
        <v>97</v>
      </c>
      <c r="E16" s="115">
        <f t="shared" si="2"/>
        <v>8</v>
      </c>
      <c r="F16" s="119">
        <f t="shared" si="3"/>
        <v>1</v>
      </c>
      <c r="G16" s="125"/>
      <c r="H16" s="5"/>
      <c r="I16" s="140"/>
      <c r="J16" s="126"/>
      <c r="K16" s="125"/>
      <c r="L16" s="5"/>
      <c r="M16" s="140"/>
      <c r="N16" s="126"/>
      <c r="O16" s="125"/>
      <c r="P16" s="5"/>
      <c r="Q16" s="140"/>
      <c r="R16" s="126"/>
      <c r="S16" s="125"/>
      <c r="T16" s="5"/>
      <c r="U16" s="140"/>
      <c r="V16" s="126"/>
      <c r="W16" s="136"/>
      <c r="X16" s="5"/>
      <c r="Y16" s="140"/>
      <c r="Z16" s="126"/>
      <c r="AA16" s="136"/>
      <c r="AB16" s="5"/>
      <c r="AC16" s="140"/>
      <c r="AD16" s="126"/>
      <c r="AE16" s="136"/>
      <c r="AF16" s="5"/>
      <c r="AG16" s="140"/>
      <c r="AH16" s="126"/>
      <c r="AI16" s="155"/>
      <c r="AJ16" s="123"/>
      <c r="AK16" s="139"/>
      <c r="AL16" s="124"/>
      <c r="AM16" s="132"/>
      <c r="AN16" s="14"/>
      <c r="AO16" s="143"/>
      <c r="AP16" s="133"/>
      <c r="AQ16" s="122"/>
      <c r="AR16" s="123"/>
      <c r="AS16" s="139"/>
      <c r="AT16" s="124"/>
      <c r="AU16" s="122">
        <f>VLOOKUP(C16,'11'!$B$9:$H$521,3,FALSE)</f>
        <v>2.9224537037037038E-2</v>
      </c>
      <c r="AV16" s="123">
        <f>VLOOKUP(C16,'11'!$B$9:$H$521,4,FALSE)</f>
        <v>4</v>
      </c>
      <c r="AW16" s="139">
        <f>VLOOKUP(AV16,Баллы!$A$2:$B$101,2)+AX16/2</f>
        <v>97</v>
      </c>
      <c r="AX16" s="124">
        <f>VLOOKUP(C16,'11'!$B$9:$H$521,6,FALSE)</f>
        <v>8</v>
      </c>
    </row>
    <row r="17" spans="1:50" ht="14.4" customHeight="1">
      <c r="A17" s="73">
        <f t="shared" si="0"/>
        <v>15</v>
      </c>
      <c r="B17" s="246">
        <v>15</v>
      </c>
      <c r="C17" s="212" t="s">
        <v>1056</v>
      </c>
      <c r="D17" s="115">
        <f t="shared" si="1"/>
        <v>94.5</v>
      </c>
      <c r="E17" s="115">
        <f t="shared" si="2"/>
        <v>3</v>
      </c>
      <c r="F17" s="119">
        <f t="shared" si="3"/>
        <v>1</v>
      </c>
      <c r="G17" s="125"/>
      <c r="H17" s="5"/>
      <c r="I17" s="140"/>
      <c r="J17" s="126"/>
      <c r="K17" s="125"/>
      <c r="L17" s="5"/>
      <c r="M17" s="140"/>
      <c r="N17" s="126"/>
      <c r="O17" s="125">
        <f>VLOOKUP(C17,'3'!$B$7:$H$127,3,FALSE)</f>
        <v>1.3414351851851851E-2</v>
      </c>
      <c r="P17" s="5">
        <f>VLOOKUP(C17,'3'!$B$7:$H$127,4,FALSE)</f>
        <v>4</v>
      </c>
      <c r="Q17" s="140">
        <f>VLOOKUP(P17,Баллы!$A$2:$B$101,2)+R17/2</f>
        <v>94.5</v>
      </c>
      <c r="R17" s="126">
        <f>VLOOKUP(C17,'3'!$B$7:$H$127,6,FALSE)</f>
        <v>3</v>
      </c>
      <c r="S17" s="125"/>
      <c r="T17" s="5"/>
      <c r="U17" s="140"/>
      <c r="V17" s="126"/>
      <c r="W17" s="136"/>
      <c r="X17" s="5"/>
      <c r="Y17" s="140"/>
      <c r="Z17" s="126"/>
      <c r="AA17" s="136"/>
      <c r="AB17" s="5"/>
      <c r="AC17" s="140"/>
      <c r="AD17" s="126"/>
      <c r="AE17" s="136"/>
      <c r="AF17" s="5"/>
      <c r="AG17" s="140"/>
      <c r="AH17" s="126"/>
      <c r="AI17" s="155"/>
      <c r="AJ17" s="123"/>
      <c r="AK17" s="139"/>
      <c r="AL17" s="124"/>
      <c r="AM17" s="125"/>
      <c r="AN17" s="5"/>
      <c r="AO17" s="140"/>
      <c r="AP17" s="126"/>
      <c r="AQ17" s="122"/>
      <c r="AR17" s="123"/>
      <c r="AS17" s="139"/>
      <c r="AT17" s="124"/>
      <c r="AU17" s="122"/>
      <c r="AV17" s="123"/>
      <c r="AW17" s="139"/>
      <c r="AX17" s="124"/>
    </row>
    <row r="18" spans="1:50" ht="14.4" customHeight="1">
      <c r="A18" s="73">
        <f t="shared" si="0"/>
        <v>16</v>
      </c>
      <c r="B18" s="246">
        <v>16</v>
      </c>
      <c r="C18" s="104" t="s">
        <v>2807</v>
      </c>
      <c r="D18" s="115">
        <f t="shared" si="1"/>
        <v>93.5</v>
      </c>
      <c r="E18" s="115">
        <f t="shared" si="2"/>
        <v>5</v>
      </c>
      <c r="F18" s="119">
        <f t="shared" si="3"/>
        <v>1</v>
      </c>
      <c r="G18" s="125"/>
      <c r="H18" s="5"/>
      <c r="I18" s="140"/>
      <c r="J18" s="126"/>
      <c r="K18" s="125"/>
      <c r="L18" s="5"/>
      <c r="M18" s="140"/>
      <c r="N18" s="126"/>
      <c r="O18" s="125"/>
      <c r="P18" s="5"/>
      <c r="Q18" s="140"/>
      <c r="R18" s="126"/>
      <c r="S18" s="125"/>
      <c r="T18" s="5"/>
      <c r="U18" s="140"/>
      <c r="V18" s="126"/>
      <c r="W18" s="136"/>
      <c r="X18" s="5"/>
      <c r="Y18" s="140"/>
      <c r="Z18" s="126"/>
      <c r="AA18" s="136"/>
      <c r="AB18" s="5"/>
      <c r="AC18" s="140"/>
      <c r="AD18" s="126"/>
      <c r="AE18" s="136"/>
      <c r="AF18" s="5"/>
      <c r="AG18" s="140"/>
      <c r="AH18" s="126"/>
      <c r="AI18" s="155">
        <f>VLOOKUP(C18,'8'!$B$6:$H$193,3,FALSE)</f>
        <v>1.9421296296296298E-2</v>
      </c>
      <c r="AJ18" s="123">
        <f>VLOOKUP(C18,'8'!$B$6:$H$193,4,FALSE)</f>
        <v>5</v>
      </c>
      <c r="AK18" s="139">
        <f>VLOOKUP(AJ18,Баллы!$A$2:$B$101,2)+AL18/2</f>
        <v>93.5</v>
      </c>
      <c r="AL18" s="124">
        <f>VLOOKUP(C18,'8'!$B$6:$H$193,6,FALSE)</f>
        <v>5</v>
      </c>
      <c r="AM18" s="132"/>
      <c r="AN18" s="14"/>
      <c r="AO18" s="143"/>
      <c r="AP18" s="133"/>
      <c r="AQ18" s="122"/>
      <c r="AR18" s="123"/>
      <c r="AS18" s="139"/>
      <c r="AT18" s="124"/>
      <c r="AU18" s="122"/>
      <c r="AV18" s="123"/>
      <c r="AW18" s="139"/>
      <c r="AX18" s="124"/>
    </row>
    <row r="19" spans="1:50" ht="14.4" customHeight="1">
      <c r="A19" s="73">
        <f t="shared" si="0"/>
        <v>17</v>
      </c>
      <c r="B19" s="246">
        <v>17</v>
      </c>
      <c r="C19" s="104" t="s">
        <v>1371</v>
      </c>
      <c r="D19" s="115">
        <f t="shared" si="1"/>
        <v>92</v>
      </c>
      <c r="E19" s="115">
        <f t="shared" si="2"/>
        <v>10</v>
      </c>
      <c r="F19" s="119">
        <f t="shared" si="3"/>
        <v>1</v>
      </c>
      <c r="G19" s="125"/>
      <c r="H19" s="5"/>
      <c r="I19" s="140"/>
      <c r="J19" s="126"/>
      <c r="K19" s="125"/>
      <c r="L19" s="5"/>
      <c r="M19" s="140"/>
      <c r="N19" s="126"/>
      <c r="O19" s="125"/>
      <c r="P19" s="5"/>
      <c r="Q19" s="140"/>
      <c r="R19" s="126"/>
      <c r="S19" s="125"/>
      <c r="T19" s="5"/>
      <c r="U19" s="140"/>
      <c r="V19" s="126"/>
      <c r="W19" s="136"/>
      <c r="X19" s="5"/>
      <c r="Y19" s="140"/>
      <c r="Z19" s="126"/>
      <c r="AA19" s="136">
        <f>VLOOKUP(C19,'6'!$B$8:$H$202,3,FALSE)</f>
        <v>3.1932870370370368E-2</v>
      </c>
      <c r="AB19" s="5">
        <f>VLOOKUP(C19,'6'!$B$8:$H$202,4,FALSE)</f>
        <v>7</v>
      </c>
      <c r="AC19" s="140">
        <f>VLOOKUP(AB19,Баллы!$A$2:$B$101,2)+AD19/2</f>
        <v>92</v>
      </c>
      <c r="AD19" s="126">
        <f>VLOOKUP(C19,'6'!$B$8:$H$202,6,FALSE)</f>
        <v>10</v>
      </c>
      <c r="AE19" s="136"/>
      <c r="AF19" s="5"/>
      <c r="AG19" s="140"/>
      <c r="AH19" s="126"/>
      <c r="AI19" s="155"/>
      <c r="AJ19" s="123"/>
      <c r="AK19" s="139"/>
      <c r="AL19" s="124"/>
      <c r="AM19" s="131"/>
      <c r="AN19" s="5"/>
      <c r="AO19" s="140"/>
      <c r="AP19" s="126"/>
      <c r="AQ19" s="122"/>
      <c r="AR19" s="123"/>
      <c r="AS19" s="139"/>
      <c r="AT19" s="124"/>
      <c r="AU19" s="122"/>
      <c r="AV19" s="123"/>
      <c r="AW19" s="139"/>
      <c r="AX19" s="124"/>
    </row>
    <row r="20" spans="1:50" ht="14.4" customHeight="1">
      <c r="A20" s="73">
        <f t="shared" si="0"/>
        <v>18</v>
      </c>
      <c r="B20" s="246">
        <v>18</v>
      </c>
      <c r="C20" s="104" t="s">
        <v>2700</v>
      </c>
      <c r="D20" s="115">
        <f t="shared" si="1"/>
        <v>91.5</v>
      </c>
      <c r="E20" s="115">
        <f t="shared" si="2"/>
        <v>5</v>
      </c>
      <c r="F20" s="119">
        <f t="shared" si="3"/>
        <v>1</v>
      </c>
      <c r="G20" s="125"/>
      <c r="H20" s="5"/>
      <c r="I20" s="140"/>
      <c r="J20" s="126"/>
      <c r="K20" s="125"/>
      <c r="L20" s="5"/>
      <c r="M20" s="140"/>
      <c r="N20" s="126"/>
      <c r="O20" s="125"/>
      <c r="P20" s="5"/>
      <c r="Q20" s="140"/>
      <c r="R20" s="126"/>
      <c r="S20" s="125"/>
      <c r="T20" s="5"/>
      <c r="U20" s="140"/>
      <c r="V20" s="126"/>
      <c r="W20" s="136"/>
      <c r="X20" s="5"/>
      <c r="Y20" s="140"/>
      <c r="Z20" s="126"/>
      <c r="AA20" s="136"/>
      <c r="AB20" s="5"/>
      <c r="AC20" s="140"/>
      <c r="AD20" s="126"/>
      <c r="AE20" s="136"/>
      <c r="AF20" s="5"/>
      <c r="AG20" s="140"/>
      <c r="AH20" s="126"/>
      <c r="AI20" s="155">
        <f>VLOOKUP(C20,'8'!$B$6:$H$193,3,FALSE)</f>
        <v>2.0497685185185185E-2</v>
      </c>
      <c r="AJ20" s="123">
        <f>VLOOKUP(C20,'8'!$B$6:$H$193,4,FALSE)</f>
        <v>6</v>
      </c>
      <c r="AK20" s="139">
        <f>VLOOKUP(AJ20,Баллы!$A$2:$B$101,2)+AL20/2</f>
        <v>91.5</v>
      </c>
      <c r="AL20" s="124">
        <f>VLOOKUP(C20,'8'!$B$6:$H$193,6,FALSE)</f>
        <v>5</v>
      </c>
      <c r="AM20" s="132"/>
      <c r="AN20" s="14"/>
      <c r="AO20" s="143"/>
      <c r="AP20" s="133"/>
      <c r="AQ20" s="122"/>
      <c r="AR20" s="123"/>
      <c r="AS20" s="139"/>
      <c r="AT20" s="124"/>
      <c r="AU20" s="122"/>
      <c r="AV20" s="123"/>
      <c r="AW20" s="139"/>
      <c r="AX20" s="124"/>
    </row>
    <row r="21" spans="1:50" ht="14.4" customHeight="1">
      <c r="A21" s="73">
        <f t="shared" si="0"/>
        <v>19</v>
      </c>
      <c r="B21" s="246">
        <v>19</v>
      </c>
      <c r="C21" s="104" t="s">
        <v>1110</v>
      </c>
      <c r="D21" s="115">
        <f t="shared" si="1"/>
        <v>91</v>
      </c>
      <c r="E21" s="115">
        <f t="shared" si="2"/>
        <v>8</v>
      </c>
      <c r="F21" s="119">
        <f t="shared" si="3"/>
        <v>1</v>
      </c>
      <c r="G21" s="125"/>
      <c r="H21" s="5"/>
      <c r="I21" s="140"/>
      <c r="J21" s="126"/>
      <c r="K21" s="125"/>
      <c r="L21" s="5"/>
      <c r="M21" s="140"/>
      <c r="N21" s="126"/>
      <c r="O21" s="125"/>
      <c r="P21" s="5"/>
      <c r="Q21" s="140"/>
      <c r="R21" s="126"/>
      <c r="S21" s="125"/>
      <c r="T21" s="5"/>
      <c r="U21" s="140"/>
      <c r="V21" s="126"/>
      <c r="W21" s="136"/>
      <c r="X21" s="5"/>
      <c r="Y21" s="140"/>
      <c r="Z21" s="126"/>
      <c r="AA21" s="136"/>
      <c r="AB21" s="5"/>
      <c r="AC21" s="140"/>
      <c r="AD21" s="126"/>
      <c r="AE21" s="136"/>
      <c r="AF21" s="5"/>
      <c r="AG21" s="140"/>
      <c r="AH21" s="126"/>
      <c r="AI21" s="155"/>
      <c r="AJ21" s="123"/>
      <c r="AK21" s="139"/>
      <c r="AL21" s="124"/>
      <c r="AM21" s="132"/>
      <c r="AN21" s="14"/>
      <c r="AO21" s="143"/>
      <c r="AP21" s="133"/>
      <c r="AQ21" s="122"/>
      <c r="AR21" s="123"/>
      <c r="AS21" s="139"/>
      <c r="AT21" s="124"/>
      <c r="AU21" s="122">
        <f>VLOOKUP(C21,'11'!$B$9:$H$521,3,FALSE)</f>
        <v>3.6423611111111108E-2</v>
      </c>
      <c r="AV21" s="123">
        <f>VLOOKUP(C21,'11'!$B$9:$H$521,4,FALSE)</f>
        <v>7</v>
      </c>
      <c r="AW21" s="139">
        <f>VLOOKUP(AV21,Баллы!$A$2:$B$101,2)+AX21/2</f>
        <v>91</v>
      </c>
      <c r="AX21" s="124">
        <f>VLOOKUP(C21,'11'!$B$9:$H$521,6,FALSE)</f>
        <v>8</v>
      </c>
    </row>
    <row r="22" spans="1:50" ht="14.4" customHeight="1">
      <c r="A22" s="73">
        <f t="shared" si="0"/>
        <v>20</v>
      </c>
      <c r="B22" s="246">
        <v>20</v>
      </c>
      <c r="C22" s="212" t="s">
        <v>1370</v>
      </c>
      <c r="D22" s="115">
        <f t="shared" si="1"/>
        <v>90</v>
      </c>
      <c r="E22" s="115">
        <f t="shared" si="2"/>
        <v>10</v>
      </c>
      <c r="F22" s="119">
        <f t="shared" si="3"/>
        <v>1</v>
      </c>
      <c r="G22" s="125"/>
      <c r="H22" s="5"/>
      <c r="I22" s="140"/>
      <c r="J22" s="126"/>
      <c r="K22" s="125"/>
      <c r="L22" s="5"/>
      <c r="M22" s="140"/>
      <c r="N22" s="126"/>
      <c r="O22" s="125"/>
      <c r="P22" s="5"/>
      <c r="Q22" s="140"/>
      <c r="R22" s="126"/>
      <c r="S22" s="125"/>
      <c r="T22" s="5"/>
      <c r="U22" s="140"/>
      <c r="V22" s="126"/>
      <c r="W22" s="136"/>
      <c r="X22" s="5"/>
      <c r="Y22" s="140"/>
      <c r="Z22" s="126"/>
      <c r="AA22" s="136">
        <f>VLOOKUP(C22,'6'!$B$8:$H$202,3,FALSE)</f>
        <v>3.1956018518518516E-2</v>
      </c>
      <c r="AB22" s="5">
        <f>VLOOKUP(C22,'6'!$B$8:$H$202,4,FALSE)</f>
        <v>8</v>
      </c>
      <c r="AC22" s="140">
        <f>VLOOKUP(AB22,Баллы!$A$2:$B$101,2)+AD22/2</f>
        <v>90</v>
      </c>
      <c r="AD22" s="126">
        <f>VLOOKUP(C22,'6'!$B$8:$H$202,6,FALSE)</f>
        <v>10</v>
      </c>
      <c r="AE22" s="136"/>
      <c r="AF22" s="5"/>
      <c r="AG22" s="140"/>
      <c r="AH22" s="126"/>
      <c r="AI22" s="155"/>
      <c r="AJ22" s="123"/>
      <c r="AK22" s="139"/>
      <c r="AL22" s="124"/>
      <c r="AM22" s="131"/>
      <c r="AN22" s="5"/>
      <c r="AO22" s="140"/>
      <c r="AP22" s="126"/>
      <c r="AQ22" s="122"/>
      <c r="AR22" s="123"/>
      <c r="AS22" s="139"/>
      <c r="AT22" s="124"/>
      <c r="AU22" s="122"/>
      <c r="AV22" s="123"/>
      <c r="AW22" s="139"/>
      <c r="AX22" s="124"/>
    </row>
    <row r="23" spans="1:50" ht="14.4" customHeight="1">
      <c r="A23" s="73">
        <f t="shared" si="0"/>
        <v>21</v>
      </c>
      <c r="B23" s="246">
        <v>21</v>
      </c>
      <c r="C23" s="104" t="s">
        <v>6112</v>
      </c>
      <c r="D23" s="115">
        <f t="shared" si="1"/>
        <v>89</v>
      </c>
      <c r="E23" s="115">
        <f t="shared" si="2"/>
        <v>8</v>
      </c>
      <c r="F23" s="119">
        <f t="shared" si="3"/>
        <v>1</v>
      </c>
      <c r="G23" s="125"/>
      <c r="H23" s="5"/>
      <c r="I23" s="140"/>
      <c r="J23" s="126"/>
      <c r="K23" s="125"/>
      <c r="L23" s="5"/>
      <c r="M23" s="140"/>
      <c r="N23" s="126"/>
      <c r="O23" s="125"/>
      <c r="P23" s="5"/>
      <c r="Q23" s="140"/>
      <c r="R23" s="126"/>
      <c r="S23" s="125"/>
      <c r="T23" s="5"/>
      <c r="U23" s="140"/>
      <c r="V23" s="126"/>
      <c r="W23" s="136"/>
      <c r="X23" s="5"/>
      <c r="Y23" s="140"/>
      <c r="Z23" s="126"/>
      <c r="AA23" s="136"/>
      <c r="AB23" s="5"/>
      <c r="AC23" s="140"/>
      <c r="AD23" s="126"/>
      <c r="AE23" s="136"/>
      <c r="AF23" s="5"/>
      <c r="AG23" s="140"/>
      <c r="AH23" s="126"/>
      <c r="AI23" s="155"/>
      <c r="AJ23" s="123"/>
      <c r="AK23" s="139"/>
      <c r="AL23" s="124"/>
      <c r="AM23" s="132"/>
      <c r="AN23" s="14"/>
      <c r="AO23" s="143"/>
      <c r="AP23" s="133"/>
      <c r="AQ23" s="122"/>
      <c r="AR23" s="123"/>
      <c r="AS23" s="139"/>
      <c r="AT23" s="124"/>
      <c r="AU23" s="122">
        <f>VLOOKUP(C23,'11'!$B$9:$H$521,3,FALSE)</f>
        <v>4.0081018518518516E-2</v>
      </c>
      <c r="AV23" s="123">
        <f>VLOOKUP(C23,'11'!$B$9:$H$521,4,FALSE)</f>
        <v>8</v>
      </c>
      <c r="AW23" s="139">
        <f>VLOOKUP(AV23,Баллы!$A$2:$B$101,2)+AX23/2</f>
        <v>89</v>
      </c>
      <c r="AX23" s="124">
        <f>VLOOKUP(C23,'11'!$B$9:$H$521,6,FALSE)</f>
        <v>8</v>
      </c>
    </row>
    <row r="24" spans="1:50" ht="14.4" customHeight="1">
      <c r="A24" s="73">
        <f t="shared" si="0"/>
        <v>22</v>
      </c>
      <c r="B24" s="246">
        <v>22</v>
      </c>
      <c r="C24" s="213" t="s">
        <v>75</v>
      </c>
      <c r="D24" s="115">
        <f t="shared" si="1"/>
        <v>88</v>
      </c>
      <c r="E24" s="115">
        <f t="shared" si="2"/>
        <v>10</v>
      </c>
      <c r="F24" s="119">
        <f t="shared" si="3"/>
        <v>1</v>
      </c>
      <c r="G24" s="125"/>
      <c r="H24" s="5"/>
      <c r="I24" s="140"/>
      <c r="J24" s="126"/>
      <c r="K24" s="125"/>
      <c r="L24" s="5"/>
      <c r="M24" s="140"/>
      <c r="N24" s="126"/>
      <c r="O24" s="125"/>
      <c r="P24" s="5"/>
      <c r="Q24" s="140"/>
      <c r="R24" s="126"/>
      <c r="S24" s="125"/>
      <c r="T24" s="5"/>
      <c r="U24" s="140"/>
      <c r="V24" s="126"/>
      <c r="W24" s="136"/>
      <c r="X24" s="5"/>
      <c r="Y24" s="140"/>
      <c r="Z24" s="126"/>
      <c r="AA24" s="136">
        <f>VLOOKUP(C24,'6'!$B$8:$H$202,3,FALSE)</f>
        <v>3.4594907407407408E-2</v>
      </c>
      <c r="AB24" s="5">
        <f>VLOOKUP(C24,'6'!$B$8:$H$202,4,FALSE)</f>
        <v>9</v>
      </c>
      <c r="AC24" s="140">
        <f>VLOOKUP(AB24,Баллы!$A$2:$B$101,2)+AD24/2</f>
        <v>88</v>
      </c>
      <c r="AD24" s="126">
        <f>VLOOKUP(C24,'6'!$B$8:$H$202,6,FALSE)</f>
        <v>10</v>
      </c>
      <c r="AE24" s="136"/>
      <c r="AF24" s="5"/>
      <c r="AG24" s="140"/>
      <c r="AH24" s="126"/>
      <c r="AI24" s="155"/>
      <c r="AJ24" s="123"/>
      <c r="AK24" s="139"/>
      <c r="AL24" s="124"/>
      <c r="AM24" s="131"/>
      <c r="AN24" s="5"/>
      <c r="AO24" s="140"/>
      <c r="AP24" s="126"/>
      <c r="AQ24" s="122"/>
      <c r="AR24" s="123"/>
      <c r="AS24" s="139"/>
      <c r="AT24" s="124"/>
      <c r="AU24" s="122"/>
      <c r="AV24" s="123"/>
      <c r="AW24" s="139"/>
      <c r="AX24" s="124"/>
    </row>
    <row r="25" spans="1:50" ht="14.4" customHeight="1">
      <c r="A25" s="73">
        <f t="shared" si="0"/>
        <v>23</v>
      </c>
      <c r="B25" s="246">
        <v>23</v>
      </c>
      <c r="C25" s="104" t="s">
        <v>6113</v>
      </c>
      <c r="D25" s="115">
        <f t="shared" si="1"/>
        <v>87</v>
      </c>
      <c r="E25" s="115">
        <f t="shared" si="2"/>
        <v>8</v>
      </c>
      <c r="F25" s="119">
        <f t="shared" si="3"/>
        <v>1</v>
      </c>
      <c r="G25" s="125"/>
      <c r="H25" s="5"/>
      <c r="I25" s="140"/>
      <c r="J25" s="126"/>
      <c r="K25" s="125"/>
      <c r="L25" s="5"/>
      <c r="M25" s="140"/>
      <c r="N25" s="126"/>
      <c r="O25" s="125"/>
      <c r="P25" s="5"/>
      <c r="Q25" s="140"/>
      <c r="R25" s="126"/>
      <c r="S25" s="125"/>
      <c r="T25" s="5"/>
      <c r="U25" s="140"/>
      <c r="V25" s="126"/>
      <c r="W25" s="136"/>
      <c r="X25" s="5"/>
      <c r="Y25" s="140"/>
      <c r="Z25" s="126"/>
      <c r="AA25" s="136"/>
      <c r="AB25" s="5"/>
      <c r="AC25" s="140"/>
      <c r="AD25" s="126"/>
      <c r="AE25" s="136"/>
      <c r="AF25" s="5"/>
      <c r="AG25" s="140"/>
      <c r="AH25" s="126"/>
      <c r="AI25" s="155"/>
      <c r="AJ25" s="123"/>
      <c r="AK25" s="139"/>
      <c r="AL25" s="124"/>
      <c r="AM25" s="132"/>
      <c r="AN25" s="14"/>
      <c r="AO25" s="143"/>
      <c r="AP25" s="133"/>
      <c r="AQ25" s="122"/>
      <c r="AR25" s="123"/>
      <c r="AS25" s="139"/>
      <c r="AT25" s="124"/>
      <c r="AU25" s="122">
        <f>VLOOKUP(C25,'11'!$B$9:$H$521,3,FALSE)</f>
        <v>4.0601851851851854E-2</v>
      </c>
      <c r="AV25" s="123">
        <f>VLOOKUP(C25,'11'!$B$9:$H$521,4,FALSE)</f>
        <v>9</v>
      </c>
      <c r="AW25" s="139">
        <f>VLOOKUP(AV25,Баллы!$A$2:$B$101,2)+AX25/2</f>
        <v>87</v>
      </c>
      <c r="AX25" s="124">
        <f>VLOOKUP(C25,'11'!$B$9:$H$521,6,FALSE)</f>
        <v>8</v>
      </c>
    </row>
    <row r="26" spans="1:50" ht="14.4" customHeight="1">
      <c r="A26" s="73">
        <f t="shared" si="0"/>
        <v>24</v>
      </c>
      <c r="B26" s="247">
        <v>24</v>
      </c>
      <c r="C26" s="211" t="s">
        <v>2628</v>
      </c>
      <c r="D26" s="115">
        <f t="shared" si="1"/>
        <v>85.5</v>
      </c>
      <c r="E26" s="115">
        <f t="shared" si="2"/>
        <v>25</v>
      </c>
      <c r="F26" s="273">
        <f t="shared" si="3"/>
        <v>1</v>
      </c>
      <c r="G26" s="121"/>
      <c r="H26" s="5"/>
      <c r="I26" s="140"/>
      <c r="J26" s="126"/>
      <c r="K26" s="125"/>
      <c r="L26" s="5"/>
      <c r="M26" s="140"/>
      <c r="N26" s="126"/>
      <c r="O26" s="125"/>
      <c r="P26" s="5"/>
      <c r="Q26" s="140"/>
      <c r="R26" s="126"/>
      <c r="S26" s="125"/>
      <c r="T26" s="5"/>
      <c r="U26" s="140"/>
      <c r="V26" s="126"/>
      <c r="W26" s="136">
        <f>VLOOKUP(C26,'5'!$B$50:$H$423,3,FALSE)</f>
        <v>0.10613425925925928</v>
      </c>
      <c r="X26" s="5">
        <f>VLOOKUP(C26,'5'!$B$50:$H$423,4,FALSE)</f>
        <v>18</v>
      </c>
      <c r="Y26" s="140">
        <f>VLOOKUP(X26,Баллы!$A$2:$B$101,2)+Z26/2</f>
        <v>85.5</v>
      </c>
      <c r="Z26" s="126">
        <f>VLOOKUP(C26,'5'!$B$50:$H$423,6,FALSE)</f>
        <v>25</v>
      </c>
      <c r="AA26" s="136"/>
      <c r="AB26" s="5"/>
      <c r="AC26" s="140"/>
      <c r="AD26" s="126"/>
      <c r="AE26" s="136"/>
      <c r="AF26" s="5"/>
      <c r="AG26" s="140"/>
      <c r="AH26" s="126"/>
      <c r="AI26" s="155"/>
      <c r="AJ26" s="123"/>
      <c r="AK26" s="139"/>
      <c r="AL26" s="124"/>
      <c r="AM26" s="125"/>
      <c r="AN26" s="5"/>
      <c r="AO26" s="140"/>
      <c r="AP26" s="126"/>
      <c r="AQ26" s="122"/>
      <c r="AR26" s="123"/>
      <c r="AS26" s="139"/>
      <c r="AT26" s="124"/>
      <c r="AU26" s="122"/>
      <c r="AV26" s="123"/>
      <c r="AW26" s="139"/>
      <c r="AX26" s="124"/>
    </row>
    <row r="27" spans="1:50" ht="14.4" customHeight="1">
      <c r="A27" s="73">
        <f t="shared" si="0"/>
        <v>25</v>
      </c>
      <c r="B27" s="246">
        <v>25</v>
      </c>
      <c r="C27" s="212" t="s">
        <v>1367</v>
      </c>
      <c r="D27" s="115">
        <f t="shared" si="1"/>
        <v>81</v>
      </c>
      <c r="E27" s="115">
        <f t="shared" si="2"/>
        <v>10</v>
      </c>
      <c r="F27" s="273">
        <f t="shared" si="3"/>
        <v>1</v>
      </c>
      <c r="G27" s="121"/>
      <c r="H27" s="5"/>
      <c r="I27" s="140"/>
      <c r="J27" s="5"/>
      <c r="K27" s="263"/>
      <c r="L27" s="5"/>
      <c r="M27" s="140"/>
      <c r="N27" s="5"/>
      <c r="O27" s="263"/>
      <c r="P27" s="5"/>
      <c r="Q27" s="140"/>
      <c r="R27" s="5"/>
      <c r="S27" s="263"/>
      <c r="T27" s="5"/>
      <c r="U27" s="140"/>
      <c r="V27" s="5"/>
      <c r="W27" s="264"/>
      <c r="X27" s="5"/>
      <c r="Y27" s="140"/>
      <c r="Z27" s="5"/>
      <c r="AA27" s="264">
        <f>VLOOKUP(C27,'6'!$B$8:$H$202,3,FALSE)</f>
        <v>3.6898148148148145E-2</v>
      </c>
      <c r="AB27" s="5">
        <f>VLOOKUP(C27,'6'!$B$8:$H$202,4,FALSE)</f>
        <v>15</v>
      </c>
      <c r="AC27" s="140">
        <f>VLOOKUP(AB27,Баллы!$A$2:$B$101,2)+AD27/2</f>
        <v>81</v>
      </c>
      <c r="AD27" s="5">
        <f>VLOOKUP(C27,'6'!$B$8:$H$202,6,FALSE)</f>
        <v>10</v>
      </c>
      <c r="AE27" s="264"/>
      <c r="AF27" s="5"/>
      <c r="AG27" s="140"/>
      <c r="AH27" s="5"/>
      <c r="AI27" s="155"/>
      <c r="AJ27" s="123"/>
      <c r="AK27" s="139"/>
      <c r="AL27" s="124"/>
      <c r="AM27" s="263"/>
      <c r="AN27" s="5"/>
      <c r="AO27" s="140"/>
      <c r="AP27" s="5"/>
      <c r="AQ27" s="122"/>
      <c r="AR27" s="123"/>
      <c r="AS27" s="139"/>
      <c r="AT27" s="124"/>
      <c r="AU27" s="122"/>
      <c r="AV27" s="123"/>
      <c r="AW27" s="139"/>
      <c r="AX27" s="124"/>
    </row>
    <row r="28" spans="1:50" ht="14.4" customHeight="1">
      <c r="A28" s="73">
        <f t="shared" si="0"/>
        <v>26</v>
      </c>
      <c r="B28" s="246">
        <v>26</v>
      </c>
      <c r="C28" s="212" t="s">
        <v>1366</v>
      </c>
      <c r="D28" s="115">
        <f t="shared" si="1"/>
        <v>80</v>
      </c>
      <c r="E28" s="115">
        <f t="shared" si="2"/>
        <v>10</v>
      </c>
      <c r="F28" s="273">
        <f t="shared" si="3"/>
        <v>1</v>
      </c>
      <c r="G28" s="121"/>
      <c r="H28" s="5"/>
      <c r="I28" s="140"/>
      <c r="J28" s="5"/>
      <c r="K28" s="263"/>
      <c r="L28" s="5"/>
      <c r="M28" s="140"/>
      <c r="N28" s="5"/>
      <c r="O28" s="263"/>
      <c r="P28" s="5"/>
      <c r="Q28" s="140"/>
      <c r="R28" s="5"/>
      <c r="S28" s="263"/>
      <c r="T28" s="5"/>
      <c r="U28" s="140"/>
      <c r="V28" s="5"/>
      <c r="W28" s="264"/>
      <c r="X28" s="5"/>
      <c r="Y28" s="140"/>
      <c r="Z28" s="5"/>
      <c r="AA28" s="264">
        <f>VLOOKUP(C28,'6'!$B$8:$H$202,3,FALSE)</f>
        <v>3.7002314814814814E-2</v>
      </c>
      <c r="AB28" s="5">
        <f>VLOOKUP(C28,'6'!$B$8:$H$202,4,FALSE)</f>
        <v>16</v>
      </c>
      <c r="AC28" s="140">
        <f>VLOOKUP(AB28,Баллы!$A$2:$B$101,2)+AD28/2</f>
        <v>80</v>
      </c>
      <c r="AD28" s="5">
        <f>VLOOKUP(C28,'6'!$B$8:$H$202,6,FALSE)</f>
        <v>10</v>
      </c>
      <c r="AE28" s="264"/>
      <c r="AF28" s="5"/>
      <c r="AG28" s="140"/>
      <c r="AH28" s="5"/>
      <c r="AI28" s="155"/>
      <c r="AJ28" s="123"/>
      <c r="AK28" s="139"/>
      <c r="AL28" s="124"/>
      <c r="AM28" s="5"/>
      <c r="AN28" s="5"/>
      <c r="AO28" s="140"/>
      <c r="AP28" s="5"/>
      <c r="AQ28" s="122"/>
      <c r="AR28" s="123"/>
      <c r="AS28" s="139"/>
      <c r="AT28" s="124"/>
      <c r="AU28" s="122"/>
      <c r="AV28" s="123"/>
      <c r="AW28" s="139"/>
      <c r="AX28" s="124"/>
    </row>
    <row r="29" spans="1:50" ht="14.4" customHeight="1">
      <c r="A29" s="73">
        <f t="shared" si="0"/>
        <v>27</v>
      </c>
      <c r="B29" s="246">
        <v>27</v>
      </c>
      <c r="C29" s="212" t="s">
        <v>1364</v>
      </c>
      <c r="D29" s="115">
        <f t="shared" si="1"/>
        <v>76</v>
      </c>
      <c r="E29" s="115">
        <f t="shared" si="2"/>
        <v>10</v>
      </c>
      <c r="F29" s="273">
        <f t="shared" si="3"/>
        <v>1</v>
      </c>
      <c r="G29" s="121"/>
      <c r="H29" s="5"/>
      <c r="I29" s="140"/>
      <c r="J29" s="5"/>
      <c r="K29" s="263"/>
      <c r="L29" s="5"/>
      <c r="M29" s="140"/>
      <c r="N29" s="5"/>
      <c r="O29" s="263"/>
      <c r="P29" s="5"/>
      <c r="Q29" s="140"/>
      <c r="R29" s="5"/>
      <c r="S29" s="263"/>
      <c r="T29" s="5"/>
      <c r="U29" s="140"/>
      <c r="V29" s="5"/>
      <c r="W29" s="264"/>
      <c r="X29" s="5"/>
      <c r="Y29" s="140"/>
      <c r="Z29" s="5"/>
      <c r="AA29" s="264">
        <f>VLOOKUP(C29,'6'!$B$8:$H$202,3,FALSE)</f>
        <v>3.8194444444444441E-2</v>
      </c>
      <c r="AB29" s="5">
        <f>VLOOKUP(C29,'6'!$B$8:$H$202,4,FALSE)</f>
        <v>20</v>
      </c>
      <c r="AC29" s="140">
        <f>VLOOKUP(AB29,Баллы!$A$2:$B$101,2)+AD29/2</f>
        <v>76</v>
      </c>
      <c r="AD29" s="5">
        <f>VLOOKUP(C29,'6'!$B$8:$H$202,6,FALSE)</f>
        <v>10</v>
      </c>
      <c r="AE29" s="264"/>
      <c r="AF29" s="5"/>
      <c r="AG29" s="140"/>
      <c r="AH29" s="5"/>
      <c r="AI29" s="155"/>
      <c r="AJ29" s="123"/>
      <c r="AK29" s="139"/>
      <c r="AL29" s="124"/>
      <c r="AM29" s="5"/>
      <c r="AN29" s="5"/>
      <c r="AO29" s="140"/>
      <c r="AP29" s="5"/>
      <c r="AQ29" s="122"/>
      <c r="AR29" s="123"/>
      <c r="AS29" s="139"/>
      <c r="AT29" s="124"/>
      <c r="AU29" s="122"/>
      <c r="AV29" s="123"/>
      <c r="AW29" s="139"/>
      <c r="AX29" s="124"/>
    </row>
    <row r="30" spans="1:50" ht="14.4" customHeight="1">
      <c r="A30" s="73">
        <f t="shared" si="0"/>
        <v>28</v>
      </c>
      <c r="B30" s="246">
        <v>28</v>
      </c>
      <c r="C30" s="212" t="s">
        <v>471</v>
      </c>
      <c r="D30" s="115">
        <f t="shared" si="1"/>
        <v>71.5</v>
      </c>
      <c r="E30" s="115">
        <f t="shared" si="2"/>
        <v>3</v>
      </c>
      <c r="F30" s="273">
        <f t="shared" si="3"/>
        <v>1</v>
      </c>
      <c r="G30" s="121">
        <f>VLOOKUP(C30,'1'!$B$46:$H$384,3,FALSE)</f>
        <v>1.3263888888888889E-2</v>
      </c>
      <c r="H30" s="5">
        <f>VLOOKUP(C30,'1'!$B$46:$H$384,4,FALSE)</f>
        <v>21</v>
      </c>
      <c r="I30" s="140">
        <f>VLOOKUP(H30,Баллы!$A$2:$B$101,2)+J30/2</f>
        <v>71.5</v>
      </c>
      <c r="J30" s="5">
        <f>VLOOKUP(C30,'1'!$B$46:$H$384,6,FALSE)</f>
        <v>3</v>
      </c>
      <c r="K30" s="263"/>
      <c r="L30" s="5"/>
      <c r="M30" s="140"/>
      <c r="N30" s="5"/>
      <c r="O30" s="263"/>
      <c r="P30" s="5"/>
      <c r="Q30" s="140"/>
      <c r="R30" s="5"/>
      <c r="S30" s="263"/>
      <c r="T30" s="5"/>
      <c r="U30" s="140"/>
      <c r="V30" s="5"/>
      <c r="W30" s="264"/>
      <c r="X30" s="5"/>
      <c r="Y30" s="140"/>
      <c r="Z30" s="5"/>
      <c r="AA30" s="264"/>
      <c r="AB30" s="5"/>
      <c r="AC30" s="140"/>
      <c r="AD30" s="5"/>
      <c r="AE30" s="264"/>
      <c r="AF30" s="5"/>
      <c r="AG30" s="140"/>
      <c r="AH30" s="5"/>
      <c r="AI30" s="155"/>
      <c r="AJ30" s="123"/>
      <c r="AK30" s="139"/>
      <c r="AL30" s="124"/>
      <c r="AM30" s="5"/>
      <c r="AN30" s="5"/>
      <c r="AO30" s="140"/>
      <c r="AP30" s="5"/>
      <c r="AQ30" s="122"/>
      <c r="AR30" s="123"/>
      <c r="AS30" s="139"/>
      <c r="AT30" s="124"/>
      <c r="AU30" s="122"/>
      <c r="AV30" s="123"/>
      <c r="AW30" s="139"/>
      <c r="AX30" s="124"/>
    </row>
    <row r="31" spans="1:50" ht="14.4" customHeight="1">
      <c r="A31" s="73">
        <f t="shared" si="0"/>
        <v>29</v>
      </c>
      <c r="B31" s="246">
        <v>29</v>
      </c>
      <c r="C31" s="212" t="s">
        <v>182</v>
      </c>
      <c r="D31" s="115">
        <f t="shared" si="1"/>
        <v>71</v>
      </c>
      <c r="E31" s="115">
        <f t="shared" si="2"/>
        <v>10</v>
      </c>
      <c r="F31" s="273">
        <f t="shared" si="3"/>
        <v>1</v>
      </c>
      <c r="G31" s="121"/>
      <c r="H31" s="5"/>
      <c r="I31" s="140"/>
      <c r="J31" s="5"/>
      <c r="K31" s="263"/>
      <c r="L31" s="5"/>
      <c r="M31" s="140"/>
      <c r="N31" s="5"/>
      <c r="O31" s="263"/>
      <c r="P31" s="5"/>
      <c r="Q31" s="140"/>
      <c r="R31" s="5"/>
      <c r="S31" s="263"/>
      <c r="T31" s="5"/>
      <c r="U31" s="140"/>
      <c r="V31" s="5"/>
      <c r="W31" s="264">
        <f>VLOOKUP(C31,'5'!$B$50:$H$423,3,FALSE)</f>
        <v>4.2986111111111114E-2</v>
      </c>
      <c r="X31" s="5">
        <f>VLOOKUP(C31,'5'!$B$50:$H$423,4,FALSE)</f>
        <v>25</v>
      </c>
      <c r="Y31" s="140">
        <f>VLOOKUP(X31,Баллы!$A$2:$B$101,2)+Z31/2</f>
        <v>71</v>
      </c>
      <c r="Z31" s="5">
        <f>VLOOKUP(C31,'5'!$B$50:$H$423,6,FALSE)</f>
        <v>10</v>
      </c>
      <c r="AA31" s="264"/>
      <c r="AB31" s="5"/>
      <c r="AC31" s="140"/>
      <c r="AD31" s="5"/>
      <c r="AE31" s="264"/>
      <c r="AF31" s="5"/>
      <c r="AG31" s="140"/>
      <c r="AH31" s="5"/>
      <c r="AI31" s="155"/>
      <c r="AJ31" s="123"/>
      <c r="AK31" s="139"/>
      <c r="AL31" s="124"/>
      <c r="AM31" s="5"/>
      <c r="AN31" s="5"/>
      <c r="AO31" s="140"/>
      <c r="AP31" s="5"/>
      <c r="AQ31" s="122"/>
      <c r="AR31" s="123"/>
      <c r="AS31" s="139"/>
      <c r="AT31" s="124"/>
      <c r="AU31" s="122"/>
      <c r="AV31" s="123"/>
      <c r="AW31" s="139"/>
      <c r="AX31" s="124"/>
    </row>
    <row r="32" spans="1:50" ht="14.4" customHeight="1">
      <c r="A32" s="73">
        <f t="shared" si="0"/>
        <v>30</v>
      </c>
      <c r="B32" s="246">
        <v>30</v>
      </c>
      <c r="C32" s="213" t="s">
        <v>59</v>
      </c>
      <c r="D32" s="115">
        <f t="shared" si="1"/>
        <v>67</v>
      </c>
      <c r="E32" s="115">
        <f t="shared" si="2"/>
        <v>10</v>
      </c>
      <c r="F32" s="273">
        <f t="shared" si="3"/>
        <v>1</v>
      </c>
      <c r="G32" s="121"/>
      <c r="H32" s="5"/>
      <c r="I32" s="140"/>
      <c r="J32" s="5"/>
      <c r="K32" s="263"/>
      <c r="L32" s="5"/>
      <c r="M32" s="140"/>
      <c r="N32" s="5"/>
      <c r="O32" s="263"/>
      <c r="P32" s="5"/>
      <c r="Q32" s="140"/>
      <c r="R32" s="5"/>
      <c r="S32" s="263"/>
      <c r="T32" s="5"/>
      <c r="U32" s="140"/>
      <c r="V32" s="5"/>
      <c r="W32" s="264"/>
      <c r="X32" s="5"/>
      <c r="Y32" s="140"/>
      <c r="Z32" s="5"/>
      <c r="AA32" s="264">
        <f>VLOOKUP(C32,'6'!$B$8:$H$202,3,FALSE)</f>
        <v>4.1585648148148149E-2</v>
      </c>
      <c r="AB32" s="5">
        <f>VLOOKUP(C32,'6'!$B$8:$H$202,4,FALSE)</f>
        <v>29</v>
      </c>
      <c r="AC32" s="140">
        <f>VLOOKUP(AB32,Баллы!$A$2:$B$101,2)+AD32/2</f>
        <v>67</v>
      </c>
      <c r="AD32" s="5">
        <f>VLOOKUP(C32,'6'!$B$8:$H$202,6,FALSE)</f>
        <v>10</v>
      </c>
      <c r="AE32" s="264"/>
      <c r="AF32" s="5"/>
      <c r="AG32" s="140"/>
      <c r="AH32" s="5"/>
      <c r="AI32" s="155"/>
      <c r="AJ32" s="123"/>
      <c r="AK32" s="139"/>
      <c r="AL32" s="124"/>
      <c r="AM32" s="5"/>
      <c r="AN32" s="5"/>
      <c r="AO32" s="140"/>
      <c r="AP32" s="5"/>
      <c r="AQ32" s="122"/>
      <c r="AR32" s="123"/>
      <c r="AS32" s="139"/>
      <c r="AT32" s="124"/>
      <c r="AU32" s="122"/>
      <c r="AV32" s="123"/>
      <c r="AW32" s="139"/>
      <c r="AX32" s="124"/>
    </row>
    <row r="33" spans="1:50" ht="14.4" customHeight="1">
      <c r="A33" s="73">
        <f t="shared" si="0"/>
        <v>31</v>
      </c>
      <c r="B33" s="246">
        <v>31</v>
      </c>
      <c r="C33" s="213" t="s">
        <v>396</v>
      </c>
      <c r="D33" s="115">
        <f t="shared" si="1"/>
        <v>66.5</v>
      </c>
      <c r="E33" s="115">
        <f t="shared" si="2"/>
        <v>5</v>
      </c>
      <c r="F33" s="273">
        <f t="shared" si="3"/>
        <v>1</v>
      </c>
      <c r="G33" s="121"/>
      <c r="H33" s="5"/>
      <c r="I33" s="140"/>
      <c r="J33" s="5"/>
      <c r="K33" s="263">
        <f>VLOOKUP(C33,'2'!$B$101:$H$575,3,FALSE)</f>
        <v>1.9953703703703706E-2</v>
      </c>
      <c r="L33" s="5">
        <f>VLOOKUP(C33,'2'!$B$101:$H$575,4,FALSE)</f>
        <v>27</v>
      </c>
      <c r="M33" s="140">
        <f>VLOOKUP(L33,Баллы!$A$2:$B$101,2)+N33/2</f>
        <v>66.5</v>
      </c>
      <c r="N33" s="5">
        <f>VLOOKUP(C33,'2'!$B$101:$H$575,6,FALSE)</f>
        <v>5</v>
      </c>
      <c r="O33" s="263"/>
      <c r="P33" s="5"/>
      <c r="Q33" s="140"/>
      <c r="R33" s="5"/>
      <c r="S33" s="263"/>
      <c r="T33" s="5"/>
      <c r="U33" s="140"/>
      <c r="V33" s="5"/>
      <c r="W33" s="264"/>
      <c r="X33" s="5"/>
      <c r="Y33" s="140"/>
      <c r="Z33" s="5"/>
      <c r="AA33" s="264"/>
      <c r="AB33" s="5"/>
      <c r="AC33" s="140"/>
      <c r="AD33" s="5"/>
      <c r="AE33" s="264"/>
      <c r="AF33" s="5"/>
      <c r="AG33" s="140"/>
      <c r="AH33" s="5"/>
      <c r="AI33" s="155"/>
      <c r="AJ33" s="123"/>
      <c r="AK33" s="139"/>
      <c r="AL33" s="124"/>
      <c r="AM33" s="5"/>
      <c r="AN33" s="5"/>
      <c r="AO33" s="140"/>
      <c r="AP33" s="5"/>
      <c r="AQ33" s="122"/>
      <c r="AR33" s="123"/>
      <c r="AS33" s="139"/>
      <c r="AT33" s="124"/>
      <c r="AU33" s="122"/>
      <c r="AV33" s="123"/>
      <c r="AW33" s="139"/>
      <c r="AX33" s="124"/>
    </row>
    <row r="34" spans="1:50" ht="14.4" customHeight="1">
      <c r="A34" s="73">
        <f t="shared" si="0"/>
        <v>32</v>
      </c>
      <c r="B34" s="246">
        <v>32</v>
      </c>
      <c r="C34" s="213" t="s">
        <v>1136</v>
      </c>
      <c r="D34" s="115">
        <f t="shared" si="1"/>
        <v>55</v>
      </c>
      <c r="E34" s="115">
        <f t="shared" si="2"/>
        <v>10</v>
      </c>
      <c r="F34" s="273">
        <f t="shared" si="3"/>
        <v>1</v>
      </c>
      <c r="G34" s="121"/>
      <c r="H34" s="5"/>
      <c r="I34" s="140"/>
      <c r="J34" s="5"/>
      <c r="K34" s="263"/>
      <c r="L34" s="5"/>
      <c r="M34" s="140"/>
      <c r="N34" s="5"/>
      <c r="O34" s="263"/>
      <c r="P34" s="5"/>
      <c r="Q34" s="140"/>
      <c r="R34" s="5"/>
      <c r="S34" s="263"/>
      <c r="T34" s="5"/>
      <c r="U34" s="140"/>
      <c r="V34" s="5"/>
      <c r="W34" s="264">
        <f>VLOOKUP(C34,'5'!$B$50:$H$423,3,FALSE)</f>
        <v>5.061342592592593E-2</v>
      </c>
      <c r="X34" s="5">
        <f>VLOOKUP(C34,'5'!$B$50:$H$423,4,FALSE)</f>
        <v>41</v>
      </c>
      <c r="Y34" s="140">
        <f>VLOOKUP(X34,Баллы!$A$2:$B$101,2)+Z34/2</f>
        <v>55</v>
      </c>
      <c r="Z34" s="5">
        <f>VLOOKUP(C34,'5'!$B$50:$H$423,6,FALSE)</f>
        <v>10</v>
      </c>
      <c r="AA34" s="264"/>
      <c r="AB34" s="5"/>
      <c r="AC34" s="140"/>
      <c r="AD34" s="5"/>
      <c r="AE34" s="264"/>
      <c r="AF34" s="5"/>
      <c r="AG34" s="140"/>
      <c r="AH34" s="5"/>
      <c r="AI34" s="155"/>
      <c r="AJ34" s="123"/>
      <c r="AK34" s="139"/>
      <c r="AL34" s="124"/>
      <c r="AM34" s="263"/>
      <c r="AN34" s="5"/>
      <c r="AO34" s="140"/>
      <c r="AP34" s="5"/>
      <c r="AQ34" s="122"/>
      <c r="AR34" s="123"/>
      <c r="AS34" s="139"/>
      <c r="AT34" s="124"/>
      <c r="AU34" s="122"/>
      <c r="AV34" s="123"/>
      <c r="AW34" s="139"/>
      <c r="AX34" s="124"/>
    </row>
    <row r="35" spans="1:50" ht="14.4" customHeight="1">
      <c r="A35" s="73">
        <f t="shared" si="0"/>
        <v>33</v>
      </c>
      <c r="B35" s="246">
        <v>33</v>
      </c>
      <c r="C35" s="214" t="s">
        <v>2547</v>
      </c>
      <c r="D35" s="115">
        <f t="shared" si="1"/>
        <v>47</v>
      </c>
      <c r="E35" s="115">
        <f t="shared" si="2"/>
        <v>10</v>
      </c>
      <c r="F35" s="273">
        <f t="shared" si="3"/>
        <v>1</v>
      </c>
      <c r="G35" s="121"/>
      <c r="H35" s="5"/>
      <c r="I35" s="140"/>
      <c r="J35" s="5"/>
      <c r="K35" s="263"/>
      <c r="L35" s="5"/>
      <c r="M35" s="140"/>
      <c r="N35" s="5"/>
      <c r="O35" s="263"/>
      <c r="P35" s="5"/>
      <c r="Q35" s="140"/>
      <c r="R35" s="5"/>
      <c r="S35" s="263"/>
      <c r="T35" s="5"/>
      <c r="U35" s="140"/>
      <c r="V35" s="5"/>
      <c r="W35" s="264"/>
      <c r="X35" s="5"/>
      <c r="Y35" s="140"/>
      <c r="Z35" s="5"/>
      <c r="AA35" s="264">
        <f>VLOOKUP(C35,'6'!$B$8:$H$202,3,FALSE)</f>
        <v>6.0995370370370366E-2</v>
      </c>
      <c r="AB35" s="5">
        <f>VLOOKUP(C35,'6'!$B$8:$H$202,4,FALSE)</f>
        <v>49</v>
      </c>
      <c r="AC35" s="140">
        <f>VLOOKUP(AB35,Баллы!$A$2:$B$101,2)+AD35/2</f>
        <v>47</v>
      </c>
      <c r="AD35" s="5">
        <f>VLOOKUP(C35,'6'!$B$8:$H$202,6,FALSE)</f>
        <v>10</v>
      </c>
      <c r="AE35" s="264"/>
      <c r="AF35" s="5"/>
      <c r="AG35" s="140"/>
      <c r="AH35" s="5"/>
      <c r="AI35" s="155"/>
      <c r="AJ35" s="123"/>
      <c r="AK35" s="139"/>
      <c r="AL35" s="124"/>
      <c r="AM35" s="263"/>
      <c r="AN35" s="5"/>
      <c r="AO35" s="140"/>
      <c r="AP35" s="5"/>
      <c r="AQ35" s="122"/>
      <c r="AR35" s="123"/>
      <c r="AS35" s="139"/>
      <c r="AT35" s="124"/>
      <c r="AU35" s="122"/>
      <c r="AV35" s="123"/>
      <c r="AW35" s="139"/>
      <c r="AX35" s="124"/>
    </row>
    <row r="36" spans="1:50" ht="14.4" customHeight="1">
      <c r="A36" s="73">
        <f t="shared" si="0"/>
        <v>34</v>
      </c>
      <c r="B36" s="246">
        <v>34</v>
      </c>
      <c r="C36" s="213" t="s">
        <v>2553</v>
      </c>
      <c r="D36" s="115">
        <f t="shared" si="1"/>
        <v>44.5</v>
      </c>
      <c r="E36" s="115">
        <f t="shared" si="2"/>
        <v>5</v>
      </c>
      <c r="F36" s="273">
        <f t="shared" si="3"/>
        <v>1</v>
      </c>
      <c r="G36" s="121"/>
      <c r="H36" s="5"/>
      <c r="I36" s="140"/>
      <c r="J36" s="5"/>
      <c r="K36" s="263"/>
      <c r="L36" s="5"/>
      <c r="M36" s="140"/>
      <c r="N36" s="5"/>
      <c r="O36" s="263"/>
      <c r="P36" s="5"/>
      <c r="Q36" s="140"/>
      <c r="R36" s="5"/>
      <c r="S36" s="263">
        <f>VLOOKUP(C36,'4'!$B$2:$I$1053,3,FALSE)</f>
        <v>1.6331018518518519E-2</v>
      </c>
      <c r="T36" s="5">
        <f>VLOOKUP(C36,'4'!$B$2:$I$1053,4,FALSE)</f>
        <v>49</v>
      </c>
      <c r="U36" s="140">
        <f>VLOOKUP(T36,Баллы!$A$2:$B$101,2)+V36/2</f>
        <v>44.5</v>
      </c>
      <c r="V36" s="5">
        <f>VLOOKUP(C36,'4'!$B$2:$I$1053,6,FALSE)</f>
        <v>5</v>
      </c>
      <c r="W36" s="264"/>
      <c r="X36" s="5"/>
      <c r="Y36" s="140"/>
      <c r="Z36" s="5"/>
      <c r="AA36" s="264"/>
      <c r="AB36" s="5"/>
      <c r="AC36" s="140"/>
      <c r="AD36" s="5"/>
      <c r="AE36" s="264"/>
      <c r="AF36" s="5"/>
      <c r="AG36" s="140"/>
      <c r="AH36" s="5"/>
      <c r="AI36" s="155"/>
      <c r="AJ36" s="123"/>
      <c r="AK36" s="139"/>
      <c r="AL36" s="124"/>
      <c r="AM36" s="263"/>
      <c r="AN36" s="5"/>
      <c r="AO36" s="140"/>
      <c r="AP36" s="5"/>
      <c r="AQ36" s="122"/>
      <c r="AR36" s="123"/>
      <c r="AS36" s="139"/>
      <c r="AT36" s="124"/>
      <c r="AU36" s="122"/>
      <c r="AV36" s="123"/>
      <c r="AW36" s="139"/>
      <c r="AX36" s="124"/>
    </row>
    <row r="37" spans="1:50" ht="14.4" customHeight="1">
      <c r="A37" s="73">
        <f t="shared" si="0"/>
        <v>35</v>
      </c>
      <c r="B37" s="246">
        <v>35</v>
      </c>
      <c r="C37" s="212" t="s">
        <v>1436</v>
      </c>
      <c r="D37" s="115">
        <f t="shared" si="1"/>
        <v>41.5</v>
      </c>
      <c r="E37" s="115">
        <f t="shared" si="2"/>
        <v>5</v>
      </c>
      <c r="F37" s="273">
        <f t="shared" si="3"/>
        <v>1</v>
      </c>
      <c r="G37" s="121"/>
      <c r="H37" s="5"/>
      <c r="I37" s="140"/>
      <c r="J37" s="5"/>
      <c r="K37" s="263"/>
      <c r="L37" s="5"/>
      <c r="M37" s="140"/>
      <c r="N37" s="5"/>
      <c r="O37" s="263"/>
      <c r="P37" s="5"/>
      <c r="Q37" s="140"/>
      <c r="R37" s="5"/>
      <c r="S37" s="263">
        <f>VLOOKUP(C37,'4'!$B$2:$I$1053,3,FALSE)</f>
        <v>1.638888888888889E-2</v>
      </c>
      <c r="T37" s="5">
        <f>VLOOKUP(C37,'4'!$B$2:$I$1053,4,FALSE)</f>
        <v>52</v>
      </c>
      <c r="U37" s="140">
        <f>VLOOKUP(T37,Баллы!$A$2:$B$101,2)+V37/2</f>
        <v>41.5</v>
      </c>
      <c r="V37" s="5">
        <f>VLOOKUP(C37,'4'!$B$2:$I$1053,6,FALSE)</f>
        <v>5</v>
      </c>
      <c r="W37" s="264"/>
      <c r="X37" s="5"/>
      <c r="Y37" s="140"/>
      <c r="Z37" s="5"/>
      <c r="AA37" s="264"/>
      <c r="AB37" s="5"/>
      <c r="AC37" s="140"/>
      <c r="AD37" s="5"/>
      <c r="AE37" s="264"/>
      <c r="AF37" s="5"/>
      <c r="AG37" s="140"/>
      <c r="AH37" s="5"/>
      <c r="AI37" s="155"/>
      <c r="AJ37" s="123"/>
      <c r="AK37" s="139"/>
      <c r="AL37" s="124"/>
      <c r="AM37" s="263"/>
      <c r="AN37" s="5"/>
      <c r="AO37" s="140"/>
      <c r="AP37" s="5"/>
      <c r="AQ37" s="122"/>
      <c r="AR37" s="123"/>
      <c r="AS37" s="139"/>
      <c r="AT37" s="124"/>
      <c r="AU37" s="122"/>
      <c r="AV37" s="123"/>
      <c r="AW37" s="139"/>
      <c r="AX37" s="124"/>
    </row>
    <row r="38" spans="1:50" ht="14.4" customHeight="1">
      <c r="A38" s="73">
        <f t="shared" si="0"/>
        <v>36</v>
      </c>
      <c r="B38" s="246">
        <v>36</v>
      </c>
      <c r="C38" s="212" t="s">
        <v>2170</v>
      </c>
      <c r="D38" s="115">
        <f t="shared" si="1"/>
        <v>40.5</v>
      </c>
      <c r="E38" s="115">
        <f t="shared" si="2"/>
        <v>5</v>
      </c>
      <c r="F38" s="273">
        <f t="shared" si="3"/>
        <v>1</v>
      </c>
      <c r="G38" s="121"/>
      <c r="H38" s="5"/>
      <c r="I38" s="140"/>
      <c r="J38" s="5"/>
      <c r="K38" s="263"/>
      <c r="L38" s="5"/>
      <c r="M38" s="140"/>
      <c r="N38" s="5"/>
      <c r="O38" s="263"/>
      <c r="P38" s="5"/>
      <c r="Q38" s="140"/>
      <c r="R38" s="5"/>
      <c r="S38" s="263">
        <f>VLOOKUP(C38,'4'!$B$2:$I$1053,3,FALSE)</f>
        <v>1.6423611111111111E-2</v>
      </c>
      <c r="T38" s="5">
        <f>VLOOKUP(C38,'4'!$B$2:$I$1053,4,FALSE)</f>
        <v>53</v>
      </c>
      <c r="U38" s="140">
        <f>VLOOKUP(T38,Баллы!$A$2:$B$101,2)+V38/2</f>
        <v>40.5</v>
      </c>
      <c r="V38" s="5">
        <f>VLOOKUP(C38,'4'!$B$2:$I$1053,6,FALSE)</f>
        <v>5</v>
      </c>
      <c r="W38" s="264"/>
      <c r="X38" s="5"/>
      <c r="Y38" s="140"/>
      <c r="Z38" s="5"/>
      <c r="AA38" s="264"/>
      <c r="AB38" s="5"/>
      <c r="AC38" s="140"/>
      <c r="AD38" s="5"/>
      <c r="AE38" s="264"/>
      <c r="AF38" s="5"/>
      <c r="AG38" s="140"/>
      <c r="AH38" s="5"/>
      <c r="AI38" s="155"/>
      <c r="AJ38" s="123"/>
      <c r="AK38" s="139"/>
      <c r="AL38" s="124"/>
      <c r="AM38" s="5"/>
      <c r="AN38" s="5"/>
      <c r="AO38" s="140"/>
      <c r="AP38" s="5"/>
      <c r="AQ38" s="122"/>
      <c r="AR38" s="123"/>
      <c r="AS38" s="139"/>
      <c r="AT38" s="124"/>
      <c r="AU38" s="122"/>
      <c r="AV38" s="123"/>
      <c r="AW38" s="139"/>
      <c r="AX38" s="124"/>
    </row>
    <row r="39" spans="1:50" ht="14.4" customHeight="1">
      <c r="A39" s="73">
        <f t="shared" si="0"/>
        <v>37</v>
      </c>
      <c r="B39" s="246">
        <v>37</v>
      </c>
      <c r="C39" s="212" t="s">
        <v>2303</v>
      </c>
      <c r="D39" s="115">
        <f t="shared" si="1"/>
        <v>18.5</v>
      </c>
      <c r="E39" s="115">
        <f t="shared" si="2"/>
        <v>5</v>
      </c>
      <c r="F39" s="273">
        <f t="shared" si="3"/>
        <v>1</v>
      </c>
      <c r="G39" s="121"/>
      <c r="H39" s="5"/>
      <c r="I39" s="140"/>
      <c r="J39" s="5"/>
      <c r="K39" s="263"/>
      <c r="L39" s="5"/>
      <c r="M39" s="140"/>
      <c r="N39" s="5"/>
      <c r="O39" s="263"/>
      <c r="P39" s="5"/>
      <c r="Q39" s="140"/>
      <c r="R39" s="5"/>
      <c r="S39" s="263">
        <f>VLOOKUP(C39,'4'!$B$2:$I$1053,3,FALSE)</f>
        <v>1.7812499999999998E-2</v>
      </c>
      <c r="T39" s="5">
        <f>VLOOKUP(C39,'4'!$B$2:$I$1053,4,FALSE)</f>
        <v>75</v>
      </c>
      <c r="U39" s="140">
        <f>VLOOKUP(T39,Баллы!$A$2:$B$101,2)+V39/2</f>
        <v>18.5</v>
      </c>
      <c r="V39" s="5">
        <f>VLOOKUP(C39,'4'!$B$2:$I$1053,6,FALSE)</f>
        <v>5</v>
      </c>
      <c r="W39" s="264"/>
      <c r="X39" s="5"/>
      <c r="Y39" s="140"/>
      <c r="Z39" s="5"/>
      <c r="AA39" s="264"/>
      <c r="AB39" s="5"/>
      <c r="AC39" s="140"/>
      <c r="AD39" s="5"/>
      <c r="AE39" s="264"/>
      <c r="AF39" s="5"/>
      <c r="AG39" s="140"/>
      <c r="AH39" s="5"/>
      <c r="AI39" s="155"/>
      <c r="AJ39" s="123"/>
      <c r="AK39" s="139"/>
      <c r="AL39" s="124"/>
      <c r="AM39" s="265"/>
      <c r="AN39" s="14"/>
      <c r="AO39" s="143"/>
      <c r="AP39" s="14"/>
      <c r="AQ39" s="122"/>
      <c r="AR39" s="123"/>
      <c r="AS39" s="139"/>
      <c r="AT39" s="124"/>
      <c r="AU39" s="122"/>
      <c r="AV39" s="123"/>
      <c r="AW39" s="139"/>
      <c r="AX39" s="124"/>
    </row>
    <row r="40" spans="1:50" ht="14.4" customHeight="1"/>
    <row r="41" spans="1:50" ht="14.4" customHeight="1"/>
    <row r="42" spans="1:50" ht="14.4" customHeight="1"/>
    <row r="43" spans="1:50" ht="14.4" customHeight="1"/>
    <row r="44" spans="1:50" ht="14.4" customHeight="1"/>
    <row r="45" spans="1:50" ht="14.4" customHeight="1"/>
    <row r="46" spans="1:50" ht="14.4" customHeight="1"/>
    <row r="47" spans="1:50" ht="14.4" customHeight="1"/>
    <row r="48" spans="1:50" ht="14.4" customHeight="1"/>
    <row r="49" ht="14.4" customHeight="1"/>
    <row r="50" ht="14.4" customHeight="1"/>
    <row r="51" ht="14.4" customHeight="1"/>
    <row r="52" ht="14.4" customHeight="1"/>
    <row r="53" ht="14.4" customHeight="1"/>
    <row r="54" ht="14.4" customHeight="1"/>
    <row r="55" ht="14.4" customHeight="1"/>
    <row r="56" ht="14.4" customHeight="1"/>
    <row r="57" ht="14.4" customHeight="1"/>
    <row r="58" ht="14.4" customHeight="1"/>
    <row r="59" ht="14.4" customHeight="1"/>
    <row r="60" ht="14.4" customHeight="1"/>
    <row r="61" ht="14.4" customHeight="1"/>
    <row r="62" ht="14.4" customHeight="1"/>
    <row r="63" ht="14.4" customHeight="1"/>
    <row r="64" ht="14.4" customHeight="1"/>
    <row r="65" ht="14.4" customHeight="1"/>
    <row r="66" ht="14.4" customHeight="1"/>
    <row r="67" ht="14.4" customHeight="1"/>
    <row r="68" ht="14.4" customHeight="1"/>
    <row r="69" ht="14.4" customHeight="1"/>
    <row r="70" ht="14.4" customHeight="1"/>
    <row r="71" ht="14.4" customHeight="1"/>
    <row r="72" ht="14.4" customHeight="1"/>
    <row r="73" ht="14.4" customHeight="1"/>
    <row r="74" ht="14.4" customHeight="1"/>
    <row r="75" ht="14.4" customHeight="1"/>
    <row r="76" ht="14.4" customHeight="1"/>
    <row r="77" ht="14.4" customHeight="1"/>
    <row r="78" ht="14.4" customHeight="1"/>
    <row r="79" ht="14.4" customHeight="1"/>
    <row r="80" ht="14.4" customHeight="1"/>
    <row r="81" ht="14.4" customHeight="1"/>
    <row r="82" ht="14.4" customHeight="1"/>
    <row r="83" ht="14.4" customHeight="1"/>
    <row r="84" ht="14.4" customHeight="1"/>
    <row r="85" ht="14.4" customHeight="1"/>
    <row r="86" ht="14.4" customHeight="1"/>
    <row r="87" ht="14.4" customHeight="1"/>
    <row r="88" ht="14.4" customHeight="1"/>
    <row r="89" ht="14.4" customHeight="1"/>
    <row r="90" ht="14.4" customHeight="1"/>
    <row r="91" ht="14.4" customHeight="1"/>
    <row r="92" ht="14.4" customHeight="1"/>
    <row r="93" ht="14.4" customHeight="1"/>
    <row r="94" ht="14.4" customHeight="1"/>
    <row r="95" ht="14.4" customHeight="1"/>
    <row r="96" ht="14.4" customHeight="1"/>
    <row r="97" ht="14.4" customHeight="1"/>
    <row r="98" ht="14.4" customHeight="1"/>
    <row r="99" ht="14.4" customHeight="1"/>
    <row r="100" ht="14.4" customHeight="1"/>
    <row r="101" ht="14.4" customHeight="1"/>
    <row r="102" ht="14.4" customHeight="1"/>
    <row r="103" ht="14.4" customHeight="1"/>
    <row r="104" ht="14.4" customHeight="1"/>
    <row r="105" ht="14.4" customHeight="1"/>
    <row r="106" ht="14.4" customHeight="1"/>
    <row r="107" ht="14.4" customHeight="1"/>
    <row r="108" ht="14.4" customHeight="1"/>
    <row r="109" ht="14.4" customHeight="1"/>
    <row r="110" ht="14.4" customHeight="1"/>
    <row r="111" ht="14.4" customHeight="1"/>
    <row r="112" ht="14.4" customHeight="1"/>
    <row r="113" ht="14.4" customHeight="1"/>
    <row r="114" ht="14.4" customHeight="1"/>
  </sheetData>
  <autoFilter ref="A2:AX39"/>
  <sortState ref="A3:AX39">
    <sortCondition ref="B3:B39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AI1:AL1"/>
    <mergeCell ref="AM1:AP1"/>
    <mergeCell ref="AQ1:AT1"/>
    <mergeCell ref="AU1:AX1"/>
    <mergeCell ref="O1:R1"/>
    <mergeCell ref="S1:V1"/>
    <mergeCell ref="W1:Z1"/>
    <mergeCell ref="AA1:AD1"/>
    <mergeCell ref="AE1:AH1"/>
  </mergeCells>
  <conditionalFormatting sqref="C40:C1048576">
    <cfRule type="duplicateValues" dxfId="122" priority="118"/>
  </conditionalFormatting>
  <conditionalFormatting sqref="C40:C1048576">
    <cfRule type="duplicateValues" dxfId="121" priority="123"/>
    <cfRule type="duplicateValues" dxfId="120" priority="124"/>
    <cfRule type="duplicateValues" dxfId="119" priority="125"/>
    <cfRule type="duplicateValues" dxfId="118" priority="126"/>
    <cfRule type="duplicateValues" dxfId="117" priority="127"/>
  </conditionalFormatting>
  <conditionalFormatting sqref="C1:C2">
    <cfRule type="duplicateValues" dxfId="116" priority="16"/>
  </conditionalFormatting>
  <conditionalFormatting sqref="C1:C2">
    <cfRule type="duplicateValues" dxfId="115" priority="12"/>
  </conditionalFormatting>
  <conditionalFormatting sqref="C28:C31">
    <cfRule type="duplicateValues" dxfId="114" priority="9"/>
  </conditionalFormatting>
  <conditionalFormatting sqref="C28:C31">
    <cfRule type="duplicateValues" dxfId="113" priority="8"/>
  </conditionalFormatting>
  <conditionalFormatting sqref="B1:B1048576">
    <cfRule type="duplicateValues" dxfId="106" priority="7"/>
    <cfRule type="duplicateValues" dxfId="107" priority="1"/>
  </conditionalFormatting>
  <conditionalFormatting sqref="C32:C33">
    <cfRule type="duplicateValues" dxfId="112" priority="6"/>
  </conditionalFormatting>
  <conditionalFormatting sqref="C32:C33">
    <cfRule type="duplicateValues" dxfId="111" priority="5"/>
  </conditionalFormatting>
  <conditionalFormatting sqref="C34:C39">
    <cfRule type="duplicateValues" dxfId="110" priority="4"/>
  </conditionalFormatting>
  <conditionalFormatting sqref="C34:C39">
    <cfRule type="duplicateValues" dxfId="109" priority="3"/>
  </conditionalFormatting>
  <conditionalFormatting sqref="B3:B39">
    <cfRule type="duplicateValues" dxfId="108" priority="2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ED7AC"/>
  </sheetPr>
  <dimension ref="A1:AX40"/>
  <sheetViews>
    <sheetView zoomScaleNormal="100" workbookViewId="0">
      <selection activeCell="C5" sqref="C5"/>
    </sheetView>
  </sheetViews>
  <sheetFormatPr defaultColWidth="8.88671875" defaultRowHeight="14.4"/>
  <cols>
    <col min="1" max="1" width="10.6640625" style="1" customWidth="1"/>
    <col min="2" max="2" width="9" style="7" customWidth="1"/>
    <col min="3" max="3" width="28" style="1" customWidth="1"/>
    <col min="4" max="4" width="11.5546875" style="1" customWidth="1"/>
    <col min="5" max="6" width="12.5546875" style="1" customWidth="1"/>
    <col min="7" max="7" width="8.44140625" style="1" customWidth="1"/>
    <col min="8" max="8" width="12.5546875" style="1" customWidth="1"/>
    <col min="9" max="9" width="8.44140625" style="6" customWidth="1"/>
    <col min="10" max="10" width="7.3320312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16384" width="8.88671875" style="1"/>
  </cols>
  <sheetData>
    <row r="1" spans="1:50" ht="14.4" customHeight="1">
      <c r="A1" s="333" t="s">
        <v>12</v>
      </c>
      <c r="B1" s="333" t="s">
        <v>5</v>
      </c>
      <c r="C1" s="335" t="s">
        <v>2644</v>
      </c>
      <c r="D1" s="333" t="s">
        <v>6</v>
      </c>
      <c r="E1" s="333" t="s">
        <v>8</v>
      </c>
      <c r="F1" s="333" t="s">
        <v>7</v>
      </c>
      <c r="G1" s="335" t="s">
        <v>1428</v>
      </c>
      <c r="H1" s="335"/>
      <c r="I1" s="335"/>
      <c r="J1" s="335"/>
      <c r="K1" s="335" t="s">
        <v>1429</v>
      </c>
      <c r="L1" s="335"/>
      <c r="M1" s="335"/>
      <c r="N1" s="335"/>
      <c r="O1" s="336" t="s">
        <v>1430</v>
      </c>
      <c r="P1" s="335"/>
      <c r="Q1" s="335"/>
      <c r="R1" s="335"/>
      <c r="S1" s="335" t="s">
        <v>1431</v>
      </c>
      <c r="T1" s="335"/>
      <c r="U1" s="335"/>
      <c r="V1" s="335"/>
      <c r="W1" s="335" t="s">
        <v>1425</v>
      </c>
      <c r="X1" s="335"/>
      <c r="Y1" s="335"/>
      <c r="Z1" s="335"/>
      <c r="AA1" s="335" t="s">
        <v>1426</v>
      </c>
      <c r="AB1" s="335"/>
      <c r="AC1" s="335"/>
      <c r="AD1" s="335"/>
      <c r="AE1" s="335" t="s">
        <v>1427</v>
      </c>
      <c r="AF1" s="335"/>
      <c r="AG1" s="335"/>
      <c r="AH1" s="335"/>
      <c r="AI1" s="335" t="s">
        <v>1432</v>
      </c>
      <c r="AJ1" s="335"/>
      <c r="AK1" s="335"/>
      <c r="AL1" s="335"/>
      <c r="AM1" s="335" t="s">
        <v>1433</v>
      </c>
      <c r="AN1" s="335"/>
      <c r="AO1" s="335"/>
      <c r="AP1" s="335"/>
      <c r="AQ1" s="335" t="s">
        <v>1434</v>
      </c>
      <c r="AR1" s="335"/>
      <c r="AS1" s="335"/>
      <c r="AT1" s="335"/>
      <c r="AU1" s="335" t="s">
        <v>1435</v>
      </c>
      <c r="AV1" s="335"/>
      <c r="AW1" s="335"/>
      <c r="AX1" s="335"/>
    </row>
    <row r="2" spans="1:50" ht="45" customHeight="1">
      <c r="A2" s="333"/>
      <c r="B2" s="333"/>
      <c r="C2" s="335"/>
      <c r="D2" s="333"/>
      <c r="E2" s="333"/>
      <c r="F2" s="334"/>
      <c r="G2" s="150" t="s">
        <v>1</v>
      </c>
      <c r="H2" s="151" t="s">
        <v>2</v>
      </c>
      <c r="I2" s="151" t="s">
        <v>3</v>
      </c>
      <c r="J2" s="151" t="s">
        <v>9</v>
      </c>
      <c r="K2" s="100" t="s">
        <v>1</v>
      </c>
      <c r="L2" s="101" t="s">
        <v>2</v>
      </c>
      <c r="M2" s="244" t="s">
        <v>3</v>
      </c>
      <c r="N2" s="100" t="s">
        <v>9</v>
      </c>
      <c r="O2" s="100" t="s">
        <v>1</v>
      </c>
      <c r="P2" s="101" t="s">
        <v>2</v>
      </c>
      <c r="Q2" s="244" t="s">
        <v>3</v>
      </c>
      <c r="R2" s="100" t="s">
        <v>9</v>
      </c>
      <c r="S2" s="150" t="s">
        <v>1</v>
      </c>
      <c r="T2" s="151" t="s">
        <v>2</v>
      </c>
      <c r="U2" s="151" t="s">
        <v>3</v>
      </c>
      <c r="V2" s="150" t="s">
        <v>9</v>
      </c>
      <c r="W2" s="100" t="s">
        <v>1</v>
      </c>
      <c r="X2" s="101" t="s">
        <v>2</v>
      </c>
      <c r="Y2" s="244" t="s">
        <v>3</v>
      </c>
      <c r="Z2" s="100" t="s">
        <v>9</v>
      </c>
      <c r="AA2" s="100" t="s">
        <v>1</v>
      </c>
      <c r="AB2" s="101" t="s">
        <v>2</v>
      </c>
      <c r="AC2" s="244" t="s">
        <v>3</v>
      </c>
      <c r="AD2" s="100" t="s">
        <v>9</v>
      </c>
      <c r="AE2" s="150" t="s">
        <v>1</v>
      </c>
      <c r="AF2" s="151" t="s">
        <v>2</v>
      </c>
      <c r="AG2" s="151" t="s">
        <v>3</v>
      </c>
      <c r="AH2" s="150" t="s">
        <v>9</v>
      </c>
      <c r="AI2" s="102" t="s">
        <v>1</v>
      </c>
      <c r="AJ2" s="101" t="s">
        <v>2</v>
      </c>
      <c r="AK2" s="244" t="s">
        <v>3</v>
      </c>
      <c r="AL2" s="100" t="s">
        <v>9</v>
      </c>
      <c r="AM2" s="100" t="s">
        <v>1</v>
      </c>
      <c r="AN2" s="101" t="s">
        <v>2</v>
      </c>
      <c r="AO2" s="244" t="s">
        <v>3</v>
      </c>
      <c r="AP2" s="100" t="s">
        <v>9</v>
      </c>
      <c r="AQ2" s="100" t="s">
        <v>1</v>
      </c>
      <c r="AR2" s="101" t="s">
        <v>2</v>
      </c>
      <c r="AS2" s="244" t="s">
        <v>3</v>
      </c>
      <c r="AT2" s="100" t="s">
        <v>9</v>
      </c>
      <c r="AU2" s="100" t="s">
        <v>1</v>
      </c>
      <c r="AV2" s="101" t="s">
        <v>2</v>
      </c>
      <c r="AW2" s="244" t="s">
        <v>3</v>
      </c>
      <c r="AX2" s="100" t="s">
        <v>9</v>
      </c>
    </row>
    <row r="3" spans="1:50" ht="14.4" customHeight="1">
      <c r="A3" s="73">
        <f t="shared" ref="A3:A26" si="0">IF(D3=0," ",RANK(D3,$D$3:$D$26,0))</f>
        <v>1</v>
      </c>
      <c r="B3" s="246">
        <v>1</v>
      </c>
      <c r="C3" s="104" t="s">
        <v>2664</v>
      </c>
      <c r="D3" s="115">
        <f t="shared" ref="D3:D26" si="1">I3+M3+Q3+U3+Y3+AC3+AG3+AK3+AO3+AW3+AS3</f>
        <v>441.25</v>
      </c>
      <c r="E3" s="115">
        <f t="shared" ref="E3:E26" si="2">J3+N3+R3+V3+Z3+AD3+AH3+AL3+AP3+AX3+AT3</f>
        <v>32.5</v>
      </c>
      <c r="F3" s="119">
        <f t="shared" ref="F3:F26" si="3">COUNTA(H3,L3,P3,T3,X3,AB3,AF3,AJ3,AN3,AV3,AR3)</f>
        <v>7</v>
      </c>
      <c r="G3" s="122">
        <f>VLOOKUP(C3,'1'!$B$46:$H$384,3,FALSE)</f>
        <v>1.7141203703703704E-2</v>
      </c>
      <c r="H3" s="123">
        <f>VLOOKUP(C3,'1'!$B$46:$H$384,4,FALSE)</f>
        <v>39</v>
      </c>
      <c r="I3" s="139">
        <f>VLOOKUP(H3,Баллы!$A$2:$B$101,2)+J3/2</f>
        <v>53.5</v>
      </c>
      <c r="J3" s="124">
        <f>VLOOKUP(C3,'1'!$B$46:$H$384,6,FALSE)</f>
        <v>3</v>
      </c>
      <c r="K3" s="122">
        <f>VLOOKUP(C3,'2'!$B$101:$H$575,3,FALSE)</f>
        <v>3.4178240740740738E-2</v>
      </c>
      <c r="L3" s="123">
        <f>VLOOKUP(C3,'2'!$B$101:$H$575,4,FALSE)</f>
        <v>87</v>
      </c>
      <c r="M3" s="139">
        <f>VLOOKUP(L3,Баллы!$A$2:$B$101,2)+N3/2</f>
        <v>6.5</v>
      </c>
      <c r="N3" s="124">
        <f>VLOOKUP(C3,'2'!$B$101:$H$575,6,FALSE)</f>
        <v>5</v>
      </c>
      <c r="O3" s="122">
        <f>VLOOKUP(C3,'3'!$B$7:$H$127,3,FALSE)</f>
        <v>2.6851851851851849E-2</v>
      </c>
      <c r="P3" s="123">
        <f>VLOOKUP(C3,'3'!$B$7:$H$127,4,FALSE)</f>
        <v>7</v>
      </c>
      <c r="Q3" s="139">
        <f>VLOOKUP(P3,Баллы!$A$2:$B$101,2)+R3/2</f>
        <v>88.5</v>
      </c>
      <c r="R3" s="124">
        <f>VLOOKUP(C3,'3'!$B$7:$H$127,6,FALSE)</f>
        <v>3</v>
      </c>
      <c r="S3" s="122"/>
      <c r="T3" s="123"/>
      <c r="U3" s="139"/>
      <c r="V3" s="124"/>
      <c r="W3" s="137"/>
      <c r="X3" s="123"/>
      <c r="Y3" s="139"/>
      <c r="Z3" s="124"/>
      <c r="AA3" s="137"/>
      <c r="AB3" s="123"/>
      <c r="AC3" s="139"/>
      <c r="AD3" s="124"/>
      <c r="AE3" s="137"/>
      <c r="AF3" s="123"/>
      <c r="AG3" s="139"/>
      <c r="AH3" s="124"/>
      <c r="AI3" s="155">
        <f>VLOOKUP(C3,'8'!$B$6:$H$193,3,FALSE)</f>
        <v>3.0428240740740742E-2</v>
      </c>
      <c r="AJ3" s="123">
        <f>VLOOKUP(C3,'8'!$B$6:$H$193,4,FALSE)</f>
        <v>3</v>
      </c>
      <c r="AK3" s="139">
        <f>VLOOKUP(AJ3,Баллы!$A$2:$B$101,2)+AL3/2</f>
        <v>97.5</v>
      </c>
      <c r="AL3" s="124">
        <f>VLOOKUP(C3,'8'!$B$6:$H$193,6,FALSE)</f>
        <v>5</v>
      </c>
      <c r="AM3" s="155">
        <f>VLOOKUP(C3,'9'!$B$2:$H$1187,3,FALSE)</f>
        <v>3.1481481481481478E-2</v>
      </c>
      <c r="AN3" s="123">
        <f>VLOOKUP(C3,'9'!$B$2:$H$1187,4,FALSE)</f>
        <v>268</v>
      </c>
      <c r="AO3" s="139">
        <f>VLOOKUP(AN3,Баллы!$A$2:$B$101,2)+AP3/2</f>
        <v>3.5</v>
      </c>
      <c r="AP3" s="124">
        <f>VLOOKUP(C3,'9'!$B$2:$H$1187,6,FALSE)</f>
        <v>5</v>
      </c>
      <c r="AQ3" s="122">
        <f>VLOOKUP(C3,'10'!$B$8:$H$232,3,FALSE)</f>
        <v>2.1099537037037038E-2</v>
      </c>
      <c r="AR3" s="123">
        <f>VLOOKUP(C3,'10'!$B$8:$H$232,4,FALSE)</f>
        <v>3</v>
      </c>
      <c r="AS3" s="139">
        <f>VLOOKUP(AR3,Баллы!$A$2:$B$101,2)+AT3/2</f>
        <v>96.75</v>
      </c>
      <c r="AT3" s="124">
        <f>VLOOKUP(C3,'10'!$B$8:$H$232,6,FALSE)</f>
        <v>3.5</v>
      </c>
      <c r="AU3" s="122">
        <f>VLOOKUP(C3,'11'!$B$9:$H$521,3,FALSE)</f>
        <v>6.2754629629629632E-2</v>
      </c>
      <c r="AV3" s="123">
        <f>VLOOKUP(C3,'11'!$B$9:$H$521,4,FALSE)</f>
        <v>5</v>
      </c>
      <c r="AW3" s="139">
        <f>VLOOKUP(AV3,Баллы!$A$2:$B$101,2)+AX3/2</f>
        <v>95</v>
      </c>
      <c r="AX3" s="124">
        <f>VLOOKUP(C3,'11'!$B$9:$H$521,6,FALSE)</f>
        <v>8</v>
      </c>
    </row>
    <row r="4" spans="1:50" ht="14.4" customHeight="1">
      <c r="A4" s="73">
        <f t="shared" si="0"/>
        <v>2</v>
      </c>
      <c r="B4" s="246">
        <v>2</v>
      </c>
      <c r="C4" s="212" t="s">
        <v>388</v>
      </c>
      <c r="D4" s="115">
        <f t="shared" si="1"/>
        <v>300</v>
      </c>
      <c r="E4" s="115">
        <f t="shared" si="2"/>
        <v>16</v>
      </c>
      <c r="F4" s="119">
        <f t="shared" si="3"/>
        <v>3</v>
      </c>
      <c r="G4" s="125"/>
      <c r="H4" s="5"/>
      <c r="I4" s="140"/>
      <c r="J4" s="126"/>
      <c r="K4" s="125"/>
      <c r="L4" s="5"/>
      <c r="M4" s="140"/>
      <c r="N4" s="126"/>
      <c r="O4" s="125">
        <f>VLOOKUP(C4,'3'!$B$7:$H$127,3,FALSE)</f>
        <v>1.4606481481481482E-2</v>
      </c>
      <c r="P4" s="5">
        <f>VLOOKUP(C4,'3'!$B$7:$H$127,4,FALSE)</f>
        <v>2</v>
      </c>
      <c r="Q4" s="140">
        <f>VLOOKUP(P4,Баллы!$A$2:$B$101,2)+R4/2</f>
        <v>98.5</v>
      </c>
      <c r="R4" s="126">
        <f>VLOOKUP(C4,'3'!$B$7:$H$127,6,FALSE)</f>
        <v>3</v>
      </c>
      <c r="S4" s="125"/>
      <c r="T4" s="5"/>
      <c r="U4" s="140"/>
      <c r="V4" s="126"/>
      <c r="W4" s="136"/>
      <c r="X4" s="5"/>
      <c r="Y4" s="140"/>
      <c r="Z4" s="126"/>
      <c r="AA4" s="136"/>
      <c r="AB4" s="5"/>
      <c r="AC4" s="140"/>
      <c r="AD4" s="126"/>
      <c r="AE4" s="136"/>
      <c r="AF4" s="5"/>
      <c r="AG4" s="140"/>
      <c r="AH4" s="126"/>
      <c r="AI4" s="155">
        <f>VLOOKUP(C4,'8'!$B$6:$H$193,3,FALSE)</f>
        <v>1.9050925925925926E-2</v>
      </c>
      <c r="AJ4" s="123">
        <f>VLOOKUP(C4,'8'!$B$6:$H$193,4,FALSE)</f>
        <v>1</v>
      </c>
      <c r="AK4" s="139">
        <f>VLOOKUP(AJ4,Баллы!$A$2:$B$101,2)+AL4/2</f>
        <v>102.5</v>
      </c>
      <c r="AL4" s="124">
        <f>VLOOKUP(C4,'8'!$B$6:$H$193,6,FALSE)</f>
        <v>5</v>
      </c>
      <c r="AM4" s="155"/>
      <c r="AN4" s="123"/>
      <c r="AO4" s="139"/>
      <c r="AP4" s="124"/>
      <c r="AQ4" s="122"/>
      <c r="AR4" s="123"/>
      <c r="AS4" s="139"/>
      <c r="AT4" s="124"/>
      <c r="AU4" s="122">
        <f>VLOOKUP(C4,'11'!$B$9:$H$521,3,FALSE)</f>
        <v>3.2685185185185185E-2</v>
      </c>
      <c r="AV4" s="123">
        <f>VLOOKUP(C4,'11'!$B$9:$H$521,4,FALSE)</f>
        <v>3</v>
      </c>
      <c r="AW4" s="139">
        <f>VLOOKUP(AV4,Баллы!$A$2:$B$101,2)+AX4/2</f>
        <v>99</v>
      </c>
      <c r="AX4" s="124">
        <f>VLOOKUP(C4,'11'!$B$9:$H$521,6,FALSE)</f>
        <v>8</v>
      </c>
    </row>
    <row r="5" spans="1:50" ht="14.4" customHeight="1">
      <c r="A5" s="73">
        <f t="shared" si="0"/>
        <v>3</v>
      </c>
      <c r="B5" s="246">
        <v>3</v>
      </c>
      <c r="C5" s="104" t="s">
        <v>405</v>
      </c>
      <c r="D5" s="115">
        <f t="shared" si="1"/>
        <v>231.5</v>
      </c>
      <c r="E5" s="115">
        <f t="shared" si="2"/>
        <v>13</v>
      </c>
      <c r="F5" s="119">
        <f t="shared" si="3"/>
        <v>3</v>
      </c>
      <c r="G5" s="125">
        <f>VLOOKUP(C5,'1'!$B$46:$H$384,3,FALSE)</f>
        <v>1.2638888888888889E-2</v>
      </c>
      <c r="H5" s="5">
        <f>VLOOKUP(C5,'1'!$B$46:$H$384,4,FALSE)</f>
        <v>8</v>
      </c>
      <c r="I5" s="140">
        <f>VLOOKUP(H5,Баллы!$A$2:$B$101,2)+J5/2</f>
        <v>86.5</v>
      </c>
      <c r="J5" s="126">
        <f>VLOOKUP(C5,'1'!$B$46:$H$384,6,FALSE)</f>
        <v>3</v>
      </c>
      <c r="K5" s="125">
        <f>VLOOKUP(C5,'2'!$B$101:$H$575,3,FALSE)</f>
        <v>2.390046296296296E-2</v>
      </c>
      <c r="L5" s="5">
        <f>VLOOKUP(C5,'2'!$B$101:$H$575,4,FALSE)</f>
        <v>27</v>
      </c>
      <c r="M5" s="140">
        <f>VLOOKUP(L5,Баллы!$A$2:$B$101,2)+N5/2</f>
        <v>66.5</v>
      </c>
      <c r="N5" s="126">
        <f>VLOOKUP(C5,'2'!$B$101:$H$575,6,FALSE)</f>
        <v>5</v>
      </c>
      <c r="O5" s="125"/>
      <c r="P5" s="5"/>
      <c r="Q5" s="140"/>
      <c r="R5" s="126"/>
      <c r="S5" s="125"/>
      <c r="T5" s="5"/>
      <c r="U5" s="140"/>
      <c r="V5" s="126"/>
      <c r="W5" s="136"/>
      <c r="X5" s="5"/>
      <c r="Y5" s="140"/>
      <c r="Z5" s="126"/>
      <c r="AA5" s="136"/>
      <c r="AB5" s="5"/>
      <c r="AC5" s="140"/>
      <c r="AD5" s="126"/>
      <c r="AE5" s="136"/>
      <c r="AF5" s="5"/>
      <c r="AG5" s="140"/>
      <c r="AH5" s="126"/>
      <c r="AI5" s="155"/>
      <c r="AJ5" s="123"/>
      <c r="AK5" s="139"/>
      <c r="AL5" s="124"/>
      <c r="AM5" s="155">
        <f>VLOOKUP(C5,'9'!$B$2:$H$1187,3,FALSE)</f>
        <v>2.0185185185185184E-2</v>
      </c>
      <c r="AN5" s="123">
        <f>VLOOKUP(C5,'9'!$B$2:$H$1187,4,FALSE)</f>
        <v>15</v>
      </c>
      <c r="AO5" s="139">
        <f>VLOOKUP(AN5,Баллы!$A$2:$B$101,2)+AP5/2</f>
        <v>78.5</v>
      </c>
      <c r="AP5" s="124">
        <f>VLOOKUP(C5,'9'!$B$2:$H$1187,6,FALSE)</f>
        <v>5</v>
      </c>
      <c r="AQ5" s="122"/>
      <c r="AR5" s="123"/>
      <c r="AS5" s="139"/>
      <c r="AT5" s="124"/>
      <c r="AU5" s="122"/>
      <c r="AV5" s="123"/>
      <c r="AW5" s="139"/>
      <c r="AX5" s="124"/>
    </row>
    <row r="6" spans="1:50" ht="14.4" customHeight="1">
      <c r="A6" s="73">
        <f t="shared" si="0"/>
        <v>4</v>
      </c>
      <c r="B6" s="246">
        <v>4</v>
      </c>
      <c r="C6" s="212" t="s">
        <v>492</v>
      </c>
      <c r="D6" s="115">
        <f t="shared" si="1"/>
        <v>202.5</v>
      </c>
      <c r="E6" s="115">
        <f t="shared" si="2"/>
        <v>11</v>
      </c>
      <c r="F6" s="119">
        <f t="shared" si="3"/>
        <v>2</v>
      </c>
      <c r="G6" s="125">
        <f>VLOOKUP(C6,'1'!$B$46:$H$384,3,FALSE)</f>
        <v>9.9189814814814817E-3</v>
      </c>
      <c r="H6" s="5">
        <f>VLOOKUP(C6,'1'!$B$46:$H$384,4,FALSE)</f>
        <v>1</v>
      </c>
      <c r="I6" s="140">
        <f>VLOOKUP(H6,Баллы!$A$2:$B$101,2)+J6/2</f>
        <v>101.5</v>
      </c>
      <c r="J6" s="126">
        <f>VLOOKUP(C6,'1'!$B$46:$H$384,6,FALSE)</f>
        <v>3</v>
      </c>
      <c r="K6" s="125"/>
      <c r="L6" s="5"/>
      <c r="M6" s="140"/>
      <c r="N6" s="126"/>
      <c r="O6" s="125"/>
      <c r="P6" s="5"/>
      <c r="Q6" s="140"/>
      <c r="R6" s="126"/>
      <c r="S6" s="125"/>
      <c r="T6" s="5"/>
      <c r="U6" s="140"/>
      <c r="V6" s="126"/>
      <c r="W6" s="136"/>
      <c r="X6" s="5"/>
      <c r="Y6" s="140"/>
      <c r="Z6" s="126"/>
      <c r="AA6" s="136"/>
      <c r="AB6" s="5"/>
      <c r="AC6" s="140"/>
      <c r="AD6" s="126"/>
      <c r="AE6" s="136"/>
      <c r="AF6" s="5"/>
      <c r="AG6" s="140"/>
      <c r="AH6" s="126"/>
      <c r="AI6" s="155"/>
      <c r="AJ6" s="123"/>
      <c r="AK6" s="139"/>
      <c r="AL6" s="124"/>
      <c r="AM6" s="155"/>
      <c r="AN6" s="123"/>
      <c r="AO6" s="139"/>
      <c r="AP6" s="124"/>
      <c r="AQ6" s="122"/>
      <c r="AR6" s="123"/>
      <c r="AS6" s="139"/>
      <c r="AT6" s="124"/>
      <c r="AU6" s="122">
        <f>VLOOKUP(C6,'11'!$B$9:$H$521,3,FALSE)</f>
        <v>3.1041666666666665E-2</v>
      </c>
      <c r="AV6" s="123">
        <f>VLOOKUP(C6,'11'!$B$9:$H$521,4,FALSE)</f>
        <v>2</v>
      </c>
      <c r="AW6" s="139">
        <f>VLOOKUP(AV6,Баллы!$A$2:$B$101,2)+AX6/2</f>
        <v>101</v>
      </c>
      <c r="AX6" s="124">
        <f>VLOOKUP(C6,'11'!$B$9:$H$521,6,FALSE)</f>
        <v>8</v>
      </c>
    </row>
    <row r="7" spans="1:50" ht="14.4" customHeight="1">
      <c r="A7" s="73">
        <f t="shared" si="0"/>
        <v>5</v>
      </c>
      <c r="B7" s="246">
        <v>5</v>
      </c>
      <c r="C7" s="104" t="s">
        <v>2698</v>
      </c>
      <c r="D7" s="115">
        <f t="shared" si="1"/>
        <v>196.5</v>
      </c>
      <c r="E7" s="115">
        <f t="shared" si="2"/>
        <v>13</v>
      </c>
      <c r="F7" s="119">
        <f t="shared" si="3"/>
        <v>2</v>
      </c>
      <c r="G7" s="125"/>
      <c r="H7" s="5"/>
      <c r="I7" s="140"/>
      <c r="J7" s="126"/>
      <c r="K7" s="125"/>
      <c r="L7" s="5"/>
      <c r="M7" s="140"/>
      <c r="N7" s="126"/>
      <c r="O7" s="125"/>
      <c r="P7" s="5"/>
      <c r="Q7" s="140"/>
      <c r="R7" s="126"/>
      <c r="S7" s="125"/>
      <c r="T7" s="5"/>
      <c r="U7" s="140"/>
      <c r="V7" s="126"/>
      <c r="W7" s="136"/>
      <c r="X7" s="5"/>
      <c r="Y7" s="140"/>
      <c r="Z7" s="126"/>
      <c r="AA7" s="136"/>
      <c r="AB7" s="5"/>
      <c r="AC7" s="140"/>
      <c r="AD7" s="126"/>
      <c r="AE7" s="136"/>
      <c r="AF7" s="5"/>
      <c r="AG7" s="140"/>
      <c r="AH7" s="126"/>
      <c r="AI7" s="155">
        <f>VLOOKUP(C7,'8'!$B$6:$H$193,3,FALSE)</f>
        <v>2.568287037037037E-2</v>
      </c>
      <c r="AJ7" s="123">
        <f>VLOOKUP(C7,'8'!$B$6:$H$193,4,FALSE)</f>
        <v>2</v>
      </c>
      <c r="AK7" s="139">
        <f>VLOOKUP(AJ7,Баллы!$A$2:$B$101,2)+AL7/2</f>
        <v>99.5</v>
      </c>
      <c r="AL7" s="124">
        <f>VLOOKUP(C7,'8'!$B$6:$H$193,6,FALSE)</f>
        <v>5</v>
      </c>
      <c r="AM7" s="155"/>
      <c r="AN7" s="123"/>
      <c r="AO7" s="139"/>
      <c r="AP7" s="124"/>
      <c r="AQ7" s="122"/>
      <c r="AR7" s="123"/>
      <c r="AS7" s="139"/>
      <c r="AT7" s="124"/>
      <c r="AU7" s="122">
        <f>VLOOKUP(C7,'11'!$B$9:$H$521,3,FALSE)</f>
        <v>4.3888888888888887E-2</v>
      </c>
      <c r="AV7" s="123">
        <f>VLOOKUP(C7,'11'!$B$9:$H$521,4,FALSE)</f>
        <v>4</v>
      </c>
      <c r="AW7" s="139">
        <f>VLOOKUP(AV7,Баллы!$A$2:$B$101,2)+AX7/2</f>
        <v>97</v>
      </c>
      <c r="AX7" s="124">
        <f>VLOOKUP(C7,'11'!$B$9:$H$521,6,FALSE)</f>
        <v>8</v>
      </c>
    </row>
    <row r="8" spans="1:50" ht="14.4" customHeight="1">
      <c r="A8" s="73">
        <f t="shared" si="0"/>
        <v>6</v>
      </c>
      <c r="B8" s="246">
        <v>6</v>
      </c>
      <c r="C8" s="104" t="s">
        <v>6107</v>
      </c>
      <c r="D8" s="115">
        <f t="shared" si="1"/>
        <v>104</v>
      </c>
      <c r="E8" s="115">
        <f t="shared" si="2"/>
        <v>8</v>
      </c>
      <c r="F8" s="119">
        <f t="shared" si="3"/>
        <v>1</v>
      </c>
      <c r="G8" s="125"/>
      <c r="H8" s="5"/>
      <c r="I8" s="140"/>
      <c r="J8" s="126"/>
      <c r="K8" s="125"/>
      <c r="L8" s="5"/>
      <c r="M8" s="140"/>
      <c r="N8" s="126"/>
      <c r="O8" s="125"/>
      <c r="P8" s="5"/>
      <c r="Q8" s="140"/>
      <c r="R8" s="126"/>
      <c r="S8" s="125"/>
      <c r="T8" s="5"/>
      <c r="U8" s="140"/>
      <c r="V8" s="126"/>
      <c r="W8" s="136"/>
      <c r="X8" s="5"/>
      <c r="Y8" s="140"/>
      <c r="Z8" s="126"/>
      <c r="AA8" s="136"/>
      <c r="AB8" s="5"/>
      <c r="AC8" s="140"/>
      <c r="AD8" s="126"/>
      <c r="AE8" s="136"/>
      <c r="AF8" s="5"/>
      <c r="AG8" s="140"/>
      <c r="AH8" s="126"/>
      <c r="AI8" s="155"/>
      <c r="AJ8" s="123"/>
      <c r="AK8" s="139"/>
      <c r="AL8" s="124"/>
      <c r="AM8" s="155"/>
      <c r="AN8" s="123"/>
      <c r="AO8" s="139"/>
      <c r="AP8" s="124"/>
      <c r="AQ8" s="122"/>
      <c r="AR8" s="123"/>
      <c r="AS8" s="139"/>
      <c r="AT8" s="124"/>
      <c r="AU8" s="122">
        <f>VLOOKUP(C8,'11'!$B$9:$H$521,3,FALSE)</f>
        <v>3.0983796296296297E-2</v>
      </c>
      <c r="AV8" s="123">
        <f>VLOOKUP(C8,'11'!$B$9:$H$521,4,FALSE)</f>
        <v>1</v>
      </c>
      <c r="AW8" s="139">
        <f>VLOOKUP(AV8,Баллы!$A$2:$B$101,2)+AX8/2</f>
        <v>104</v>
      </c>
      <c r="AX8" s="124">
        <f>VLOOKUP(C8,'11'!$B$9:$H$521,6,FALSE)</f>
        <v>8</v>
      </c>
    </row>
    <row r="9" spans="1:50" ht="14.4" customHeight="1">
      <c r="A9" s="73">
        <f t="shared" si="0"/>
        <v>7</v>
      </c>
      <c r="B9" s="246">
        <v>7</v>
      </c>
      <c r="C9" s="104" t="s">
        <v>6105</v>
      </c>
      <c r="D9" s="115">
        <f t="shared" si="1"/>
        <v>101.75</v>
      </c>
      <c r="E9" s="115">
        <f t="shared" si="2"/>
        <v>3.5</v>
      </c>
      <c r="F9" s="119">
        <f t="shared" si="3"/>
        <v>1</v>
      </c>
      <c r="G9" s="125"/>
      <c r="H9" s="5"/>
      <c r="I9" s="140"/>
      <c r="J9" s="126"/>
      <c r="K9" s="125"/>
      <c r="L9" s="5"/>
      <c r="M9" s="140"/>
      <c r="N9" s="126"/>
      <c r="O9" s="125"/>
      <c r="P9" s="5"/>
      <c r="Q9" s="140"/>
      <c r="R9" s="126"/>
      <c r="S9" s="125"/>
      <c r="T9" s="5"/>
      <c r="U9" s="140"/>
      <c r="V9" s="126"/>
      <c r="W9" s="136"/>
      <c r="X9" s="5"/>
      <c r="Y9" s="140"/>
      <c r="Z9" s="126"/>
      <c r="AA9" s="136"/>
      <c r="AB9" s="5"/>
      <c r="AC9" s="140"/>
      <c r="AD9" s="126"/>
      <c r="AE9" s="136"/>
      <c r="AF9" s="5"/>
      <c r="AG9" s="140"/>
      <c r="AH9" s="126"/>
      <c r="AI9" s="155"/>
      <c r="AJ9" s="123"/>
      <c r="AK9" s="139"/>
      <c r="AL9" s="124"/>
      <c r="AM9" s="155"/>
      <c r="AN9" s="123"/>
      <c r="AO9" s="139"/>
      <c r="AP9" s="124"/>
      <c r="AQ9" s="122">
        <f>VLOOKUP(C9,'10'!$B$8:$H$232,3,FALSE)</f>
        <v>1.1493055555555555E-2</v>
      </c>
      <c r="AR9" s="123">
        <f>VLOOKUP(C9,'10'!$B$8:$H$232,4,FALSE)</f>
        <v>1</v>
      </c>
      <c r="AS9" s="139">
        <f>VLOOKUP(AR9,Баллы!$A$2:$B$101,2)+AT9/2</f>
        <v>101.75</v>
      </c>
      <c r="AT9" s="124">
        <f>VLOOKUP(C9,'10'!$B$8:$H$232,6,FALSE)</f>
        <v>3.5</v>
      </c>
      <c r="AU9" s="122"/>
      <c r="AV9" s="123"/>
      <c r="AW9" s="139"/>
      <c r="AX9" s="124"/>
    </row>
    <row r="10" spans="1:50" ht="14.4" customHeight="1">
      <c r="A10" s="73">
        <f t="shared" si="0"/>
        <v>8</v>
      </c>
      <c r="B10" s="246">
        <v>8</v>
      </c>
      <c r="C10" s="212" t="s">
        <v>33</v>
      </c>
      <c r="D10" s="115">
        <f t="shared" si="1"/>
        <v>101.5</v>
      </c>
      <c r="E10" s="115">
        <f t="shared" si="2"/>
        <v>3</v>
      </c>
      <c r="F10" s="119">
        <f t="shared" si="3"/>
        <v>1</v>
      </c>
      <c r="G10" s="125"/>
      <c r="H10" s="5"/>
      <c r="I10" s="140"/>
      <c r="J10" s="126"/>
      <c r="K10" s="125"/>
      <c r="L10" s="5"/>
      <c r="M10" s="140"/>
      <c r="N10" s="126"/>
      <c r="O10" s="125">
        <f>VLOOKUP(C10,'3'!$B$7:$H$127,3,FALSE)</f>
        <v>1.2534722222222223E-2</v>
      </c>
      <c r="P10" s="5">
        <f>VLOOKUP(C10,'3'!$B$7:$H$127,4,FALSE)</f>
        <v>1</v>
      </c>
      <c r="Q10" s="140">
        <f>VLOOKUP(P10,Баллы!$A$2:$B$101,2)+R10/2</f>
        <v>101.5</v>
      </c>
      <c r="R10" s="126">
        <f>VLOOKUP(C10,'3'!$B$7:$H$127,6,FALSE)</f>
        <v>3</v>
      </c>
      <c r="S10" s="125"/>
      <c r="T10" s="5"/>
      <c r="U10" s="140"/>
      <c r="V10" s="126"/>
      <c r="W10" s="136"/>
      <c r="X10" s="5"/>
      <c r="Y10" s="140"/>
      <c r="Z10" s="126"/>
      <c r="AA10" s="136"/>
      <c r="AB10" s="5"/>
      <c r="AC10" s="140"/>
      <c r="AD10" s="126"/>
      <c r="AE10" s="136"/>
      <c r="AF10" s="5"/>
      <c r="AG10" s="140"/>
      <c r="AH10" s="126"/>
      <c r="AI10" s="155"/>
      <c r="AJ10" s="123"/>
      <c r="AK10" s="139"/>
      <c r="AL10" s="124"/>
      <c r="AM10" s="155"/>
      <c r="AN10" s="123"/>
      <c r="AO10" s="139"/>
      <c r="AP10" s="124"/>
      <c r="AQ10" s="122"/>
      <c r="AR10" s="123"/>
      <c r="AS10" s="139"/>
      <c r="AT10" s="124"/>
      <c r="AU10" s="122"/>
      <c r="AV10" s="123"/>
      <c r="AW10" s="139"/>
      <c r="AX10" s="124"/>
    </row>
    <row r="11" spans="1:50" ht="14.4" customHeight="1">
      <c r="A11" s="73">
        <f t="shared" si="0"/>
        <v>9</v>
      </c>
      <c r="B11" s="246">
        <v>9</v>
      </c>
      <c r="C11" s="104" t="s">
        <v>6106</v>
      </c>
      <c r="D11" s="115">
        <f t="shared" si="1"/>
        <v>98.75</v>
      </c>
      <c r="E11" s="115">
        <f t="shared" si="2"/>
        <v>3.5</v>
      </c>
      <c r="F11" s="119">
        <f t="shared" si="3"/>
        <v>1</v>
      </c>
      <c r="G11" s="125"/>
      <c r="H11" s="5"/>
      <c r="I11" s="140"/>
      <c r="J11" s="126"/>
      <c r="K11" s="125"/>
      <c r="L11" s="5"/>
      <c r="M11" s="140"/>
      <c r="N11" s="126"/>
      <c r="O11" s="125"/>
      <c r="P11" s="5"/>
      <c r="Q11" s="140"/>
      <c r="R11" s="126"/>
      <c r="S11" s="125"/>
      <c r="T11" s="5"/>
      <c r="U11" s="140"/>
      <c r="V11" s="126"/>
      <c r="W11" s="136"/>
      <c r="X11" s="5"/>
      <c r="Y11" s="140"/>
      <c r="Z11" s="126"/>
      <c r="AA11" s="136"/>
      <c r="AB11" s="5"/>
      <c r="AC11" s="140"/>
      <c r="AD11" s="126"/>
      <c r="AE11" s="136"/>
      <c r="AF11" s="5"/>
      <c r="AG11" s="140"/>
      <c r="AH11" s="126"/>
      <c r="AI11" s="155"/>
      <c r="AJ11" s="123"/>
      <c r="AK11" s="139"/>
      <c r="AL11" s="124"/>
      <c r="AM11" s="155"/>
      <c r="AN11" s="123"/>
      <c r="AO11" s="139"/>
      <c r="AP11" s="124"/>
      <c r="AQ11" s="122">
        <f>VLOOKUP(C11,'10'!$B$8:$H$232,3,FALSE)</f>
        <v>1.7210648148148149E-2</v>
      </c>
      <c r="AR11" s="123">
        <f>VLOOKUP(C11,'10'!$B$8:$H$232,4,FALSE)</f>
        <v>2</v>
      </c>
      <c r="AS11" s="139">
        <f>VLOOKUP(AR11,Баллы!$A$2:$B$101,2)+AT11/2</f>
        <v>98.75</v>
      </c>
      <c r="AT11" s="124">
        <f>VLOOKUP(C11,'10'!$B$8:$H$232,6,FALSE)</f>
        <v>3.5</v>
      </c>
      <c r="AU11" s="122"/>
      <c r="AV11" s="123"/>
      <c r="AW11" s="139"/>
      <c r="AX11" s="124"/>
    </row>
    <row r="12" spans="1:50" ht="14.4" customHeight="1">
      <c r="A12" s="73">
        <f t="shared" si="0"/>
        <v>10</v>
      </c>
      <c r="B12" s="246">
        <v>10</v>
      </c>
      <c r="C12" s="212" t="s">
        <v>2665</v>
      </c>
      <c r="D12" s="115">
        <f t="shared" si="1"/>
        <v>96.5</v>
      </c>
      <c r="E12" s="115">
        <f t="shared" si="2"/>
        <v>3</v>
      </c>
      <c r="F12" s="119">
        <f t="shared" si="3"/>
        <v>1</v>
      </c>
      <c r="G12" s="125">
        <f>VLOOKUP(C12,'1'!$B$46:$H$384,3,FALSE)</f>
        <v>1.0636574074074074E-2</v>
      </c>
      <c r="H12" s="5">
        <f>VLOOKUP(C12,'1'!$B$46:$H$384,4,FALSE)</f>
        <v>3</v>
      </c>
      <c r="I12" s="140">
        <f>VLOOKUP(H12,Баллы!$A$2:$B$101,2)+J12/2</f>
        <v>96.5</v>
      </c>
      <c r="J12" s="126">
        <f>VLOOKUP(C12,'1'!$B$46:$H$384,6,FALSE)</f>
        <v>3</v>
      </c>
      <c r="K12" s="125"/>
      <c r="L12" s="5"/>
      <c r="M12" s="140"/>
      <c r="N12" s="126"/>
      <c r="O12" s="125"/>
      <c r="P12" s="5"/>
      <c r="Q12" s="140"/>
      <c r="R12" s="126"/>
      <c r="S12" s="125"/>
      <c r="T12" s="5"/>
      <c r="U12" s="140"/>
      <c r="V12" s="126"/>
      <c r="W12" s="136"/>
      <c r="X12" s="5"/>
      <c r="Y12" s="140"/>
      <c r="Z12" s="126"/>
      <c r="AA12" s="136"/>
      <c r="AB12" s="5"/>
      <c r="AC12" s="140"/>
      <c r="AD12" s="126"/>
      <c r="AE12" s="136"/>
      <c r="AF12" s="5"/>
      <c r="AG12" s="140"/>
      <c r="AH12" s="126"/>
      <c r="AI12" s="155"/>
      <c r="AJ12" s="123"/>
      <c r="AK12" s="139"/>
      <c r="AL12" s="124"/>
      <c r="AM12" s="155"/>
      <c r="AN12" s="123"/>
      <c r="AO12" s="139"/>
      <c r="AP12" s="124"/>
      <c r="AQ12" s="122"/>
      <c r="AR12" s="123"/>
      <c r="AS12" s="139"/>
      <c r="AT12" s="124"/>
      <c r="AU12" s="122"/>
      <c r="AV12" s="123"/>
      <c r="AW12" s="139"/>
      <c r="AX12" s="124"/>
    </row>
    <row r="13" spans="1:50" ht="14.4" customHeight="1">
      <c r="A13" s="73">
        <f t="shared" si="0"/>
        <v>10</v>
      </c>
      <c r="B13" s="247">
        <v>10</v>
      </c>
      <c r="C13" s="212" t="s">
        <v>58</v>
      </c>
      <c r="D13" s="115">
        <f t="shared" si="1"/>
        <v>96.5</v>
      </c>
      <c r="E13" s="115">
        <f t="shared" si="2"/>
        <v>3</v>
      </c>
      <c r="F13" s="119">
        <f t="shared" si="3"/>
        <v>1</v>
      </c>
      <c r="G13" s="125"/>
      <c r="H13" s="5"/>
      <c r="I13" s="140"/>
      <c r="J13" s="126"/>
      <c r="K13" s="125"/>
      <c r="L13" s="5"/>
      <c r="M13" s="140"/>
      <c r="N13" s="126"/>
      <c r="O13" s="125">
        <f>VLOOKUP(C13,'3'!$B$7:$H$127,3,FALSE)</f>
        <v>1.5300925925925926E-2</v>
      </c>
      <c r="P13" s="5">
        <f>VLOOKUP(C13,'3'!$B$7:$H$127,4,FALSE)</f>
        <v>3</v>
      </c>
      <c r="Q13" s="140">
        <f>VLOOKUP(P13,Баллы!$A$2:$B$101,2)+R13/2</f>
        <v>96.5</v>
      </c>
      <c r="R13" s="126">
        <f>VLOOKUP(C13,'3'!$B$7:$H$127,6,FALSE)</f>
        <v>3</v>
      </c>
      <c r="S13" s="125"/>
      <c r="T13" s="5"/>
      <c r="U13" s="140"/>
      <c r="V13" s="126"/>
      <c r="W13" s="136"/>
      <c r="X13" s="5"/>
      <c r="Y13" s="140"/>
      <c r="Z13" s="126"/>
      <c r="AA13" s="136"/>
      <c r="AB13" s="5"/>
      <c r="AC13" s="140"/>
      <c r="AD13" s="126"/>
      <c r="AE13" s="136"/>
      <c r="AF13" s="5"/>
      <c r="AG13" s="140"/>
      <c r="AH13" s="126"/>
      <c r="AI13" s="155"/>
      <c r="AJ13" s="123"/>
      <c r="AK13" s="139"/>
      <c r="AL13" s="124"/>
      <c r="AM13" s="155"/>
      <c r="AN13" s="123"/>
      <c r="AO13" s="139"/>
      <c r="AP13" s="124"/>
      <c r="AQ13" s="122"/>
      <c r="AR13" s="123"/>
      <c r="AS13" s="139"/>
      <c r="AT13" s="124"/>
      <c r="AU13" s="122"/>
      <c r="AV13" s="123"/>
      <c r="AW13" s="139"/>
      <c r="AX13" s="124"/>
    </row>
    <row r="14" spans="1:50" ht="14.4" customHeight="1">
      <c r="A14" s="73">
        <f t="shared" si="0"/>
        <v>12</v>
      </c>
      <c r="B14" s="246">
        <v>12</v>
      </c>
      <c r="C14" s="212" t="s">
        <v>493</v>
      </c>
      <c r="D14" s="115">
        <f t="shared" si="1"/>
        <v>94.5</v>
      </c>
      <c r="E14" s="115">
        <f t="shared" si="2"/>
        <v>3</v>
      </c>
      <c r="F14" s="119">
        <f t="shared" si="3"/>
        <v>1</v>
      </c>
      <c r="G14" s="125">
        <f>VLOOKUP(C14,'1'!$B$46:$H$384,3,FALSE)</f>
        <v>1.0671296296296297E-2</v>
      </c>
      <c r="H14" s="5">
        <f>VLOOKUP(C14,'1'!$B$46:$H$384,4,FALSE)</f>
        <v>4</v>
      </c>
      <c r="I14" s="140">
        <f>VLOOKUP(H14,Баллы!$A$2:$B$101,2)+J14/2</f>
        <v>94.5</v>
      </c>
      <c r="J14" s="126">
        <f>VLOOKUP(C14,'1'!$B$46:$H$384,6,FALSE)</f>
        <v>3</v>
      </c>
      <c r="K14" s="125"/>
      <c r="L14" s="5"/>
      <c r="M14" s="140"/>
      <c r="N14" s="126"/>
      <c r="O14" s="125"/>
      <c r="P14" s="5"/>
      <c r="Q14" s="140"/>
      <c r="R14" s="126"/>
      <c r="S14" s="125"/>
      <c r="T14" s="5"/>
      <c r="U14" s="140"/>
      <c r="V14" s="126"/>
      <c r="W14" s="136"/>
      <c r="X14" s="5"/>
      <c r="Y14" s="140"/>
      <c r="Z14" s="126"/>
      <c r="AA14" s="136"/>
      <c r="AB14" s="5"/>
      <c r="AC14" s="140"/>
      <c r="AD14" s="126"/>
      <c r="AE14" s="136"/>
      <c r="AF14" s="5"/>
      <c r="AG14" s="140"/>
      <c r="AH14" s="126"/>
      <c r="AI14" s="155"/>
      <c r="AJ14" s="123"/>
      <c r="AK14" s="139"/>
      <c r="AL14" s="124"/>
      <c r="AM14" s="155"/>
      <c r="AN14" s="123"/>
      <c r="AO14" s="139"/>
      <c r="AP14" s="124"/>
      <c r="AQ14" s="122"/>
      <c r="AR14" s="123"/>
      <c r="AS14" s="139"/>
      <c r="AT14" s="124"/>
      <c r="AU14" s="122"/>
      <c r="AV14" s="123"/>
      <c r="AW14" s="139"/>
      <c r="AX14" s="124"/>
    </row>
    <row r="15" spans="1:50" ht="14.4" customHeight="1">
      <c r="A15" s="73">
        <f t="shared" si="0"/>
        <v>12</v>
      </c>
      <c r="B15" s="246">
        <v>12</v>
      </c>
      <c r="C15" s="212" t="s">
        <v>1059</v>
      </c>
      <c r="D15" s="115">
        <f t="shared" si="1"/>
        <v>94.5</v>
      </c>
      <c r="E15" s="115">
        <f t="shared" si="2"/>
        <v>3</v>
      </c>
      <c r="F15" s="119">
        <f t="shared" si="3"/>
        <v>1</v>
      </c>
      <c r="G15" s="125"/>
      <c r="H15" s="5"/>
      <c r="I15" s="140"/>
      <c r="J15" s="126"/>
      <c r="K15" s="125"/>
      <c r="L15" s="5"/>
      <c r="M15" s="140"/>
      <c r="N15" s="126"/>
      <c r="O15" s="125">
        <f>VLOOKUP(C15,'3'!$B$7:$H$127,3,FALSE)</f>
        <v>1.5787037037037037E-2</v>
      </c>
      <c r="P15" s="5">
        <f>VLOOKUP(C15,'3'!$B$7:$H$127,4,FALSE)</f>
        <v>4</v>
      </c>
      <c r="Q15" s="140">
        <f>VLOOKUP(P15,Баллы!$A$2:$B$101,2)+R15/2</f>
        <v>94.5</v>
      </c>
      <c r="R15" s="126">
        <f>VLOOKUP(C15,'3'!$B$7:$H$127,6,FALSE)</f>
        <v>3</v>
      </c>
      <c r="S15" s="125"/>
      <c r="T15" s="5"/>
      <c r="U15" s="140"/>
      <c r="V15" s="126"/>
      <c r="W15" s="136"/>
      <c r="X15" s="5"/>
      <c r="Y15" s="140"/>
      <c r="Z15" s="126"/>
      <c r="AA15" s="136"/>
      <c r="AB15" s="5"/>
      <c r="AC15" s="140"/>
      <c r="AD15" s="126"/>
      <c r="AE15" s="136"/>
      <c r="AF15" s="5"/>
      <c r="AG15" s="140"/>
      <c r="AH15" s="126"/>
      <c r="AI15" s="155"/>
      <c r="AJ15" s="123"/>
      <c r="AK15" s="139"/>
      <c r="AL15" s="124"/>
      <c r="AM15" s="155"/>
      <c r="AN15" s="123"/>
      <c r="AO15" s="139"/>
      <c r="AP15" s="124"/>
      <c r="AQ15" s="122"/>
      <c r="AR15" s="123"/>
      <c r="AS15" s="139"/>
      <c r="AT15" s="124"/>
      <c r="AU15" s="122"/>
      <c r="AV15" s="123"/>
      <c r="AW15" s="139"/>
      <c r="AX15" s="124"/>
    </row>
    <row r="16" spans="1:50" ht="14.4" customHeight="1">
      <c r="A16" s="73">
        <f t="shared" si="0"/>
        <v>14</v>
      </c>
      <c r="B16" s="246">
        <v>14</v>
      </c>
      <c r="C16" s="212" t="s">
        <v>2548</v>
      </c>
      <c r="D16" s="115">
        <f t="shared" si="1"/>
        <v>94</v>
      </c>
      <c r="E16" s="115">
        <f t="shared" si="2"/>
        <v>10</v>
      </c>
      <c r="F16" s="119">
        <f t="shared" si="3"/>
        <v>1</v>
      </c>
      <c r="G16" s="125"/>
      <c r="H16" s="5"/>
      <c r="I16" s="140"/>
      <c r="J16" s="126"/>
      <c r="K16" s="125"/>
      <c r="L16" s="5"/>
      <c r="M16" s="140"/>
      <c r="N16" s="126"/>
      <c r="O16" s="125"/>
      <c r="P16" s="5"/>
      <c r="Q16" s="140"/>
      <c r="R16" s="126"/>
      <c r="S16" s="125"/>
      <c r="T16" s="5"/>
      <c r="U16" s="140"/>
      <c r="V16" s="126"/>
      <c r="W16" s="136"/>
      <c r="X16" s="5"/>
      <c r="Y16" s="140"/>
      <c r="Z16" s="126"/>
      <c r="AA16" s="136">
        <f>VLOOKUP(C16,'6'!$B$8:$H$202,3,FALSE)</f>
        <v>4.1967592592592591E-2</v>
      </c>
      <c r="AB16" s="5">
        <f>VLOOKUP(C16,'6'!$B$8:$H$202,4,FALSE)</f>
        <v>6</v>
      </c>
      <c r="AC16" s="140">
        <f>VLOOKUP(AB16,Баллы!$A$2:$B$101,2)+AD16/2</f>
        <v>94</v>
      </c>
      <c r="AD16" s="126">
        <f>VLOOKUP(C16,'6'!$B$8:$H$202,6,FALSE)</f>
        <v>10</v>
      </c>
      <c r="AE16" s="136"/>
      <c r="AF16" s="5"/>
      <c r="AG16" s="140"/>
      <c r="AH16" s="126"/>
      <c r="AI16" s="155"/>
      <c r="AJ16" s="123"/>
      <c r="AK16" s="139"/>
      <c r="AL16" s="124"/>
      <c r="AM16" s="155"/>
      <c r="AN16" s="123"/>
      <c r="AO16" s="139"/>
      <c r="AP16" s="124"/>
      <c r="AQ16" s="122"/>
      <c r="AR16" s="123"/>
      <c r="AS16" s="139"/>
      <c r="AT16" s="124"/>
      <c r="AU16" s="122"/>
      <c r="AV16" s="123"/>
      <c r="AW16" s="139"/>
      <c r="AX16" s="124"/>
    </row>
    <row r="17" spans="1:50" ht="14.4" customHeight="1">
      <c r="A17" s="73">
        <f t="shared" si="0"/>
        <v>15</v>
      </c>
      <c r="B17" s="246">
        <v>15</v>
      </c>
      <c r="C17" s="104" t="s">
        <v>1060</v>
      </c>
      <c r="D17" s="115">
        <f t="shared" si="1"/>
        <v>92.5</v>
      </c>
      <c r="E17" s="115">
        <f t="shared" si="2"/>
        <v>3</v>
      </c>
      <c r="F17" s="119">
        <f t="shared" si="3"/>
        <v>1</v>
      </c>
      <c r="G17" s="125"/>
      <c r="H17" s="5"/>
      <c r="I17" s="140"/>
      <c r="J17" s="126"/>
      <c r="K17" s="125"/>
      <c r="L17" s="5"/>
      <c r="M17" s="140"/>
      <c r="N17" s="126"/>
      <c r="O17" s="125">
        <f>VLOOKUP(C17,'3'!$B$7:$H$127,3,FALSE)</f>
        <v>1.5995370370370372E-2</v>
      </c>
      <c r="P17" s="5">
        <f>VLOOKUP(C17,'3'!$B$7:$H$127,4,FALSE)</f>
        <v>5</v>
      </c>
      <c r="Q17" s="140">
        <f>VLOOKUP(P17,Баллы!$A$2:$B$101,2)+R17/2</f>
        <v>92.5</v>
      </c>
      <c r="R17" s="126">
        <f>VLOOKUP(C17,'3'!$B$7:$H$127,6,FALSE)</f>
        <v>3</v>
      </c>
      <c r="S17" s="125"/>
      <c r="T17" s="5"/>
      <c r="U17" s="140"/>
      <c r="V17" s="126"/>
      <c r="W17" s="136"/>
      <c r="X17" s="5"/>
      <c r="Y17" s="140"/>
      <c r="Z17" s="126"/>
      <c r="AA17" s="136"/>
      <c r="AB17" s="5"/>
      <c r="AC17" s="140"/>
      <c r="AD17" s="126"/>
      <c r="AE17" s="136"/>
      <c r="AF17" s="5"/>
      <c r="AG17" s="140"/>
      <c r="AH17" s="126"/>
      <c r="AI17" s="155"/>
      <c r="AJ17" s="123"/>
      <c r="AK17" s="139"/>
      <c r="AL17" s="124"/>
      <c r="AM17" s="155"/>
      <c r="AN17" s="123"/>
      <c r="AO17" s="139"/>
      <c r="AP17" s="124"/>
      <c r="AQ17" s="122"/>
      <c r="AR17" s="123"/>
      <c r="AS17" s="139"/>
      <c r="AT17" s="124"/>
      <c r="AU17" s="122"/>
      <c r="AV17" s="123"/>
      <c r="AW17" s="139"/>
      <c r="AX17" s="124"/>
    </row>
    <row r="18" spans="1:50" ht="14.4" customHeight="1">
      <c r="A18" s="73">
        <f t="shared" si="0"/>
        <v>16</v>
      </c>
      <c r="B18" s="246">
        <v>16</v>
      </c>
      <c r="C18" s="104" t="s">
        <v>2549</v>
      </c>
      <c r="D18" s="115">
        <f t="shared" si="1"/>
        <v>92</v>
      </c>
      <c r="E18" s="115">
        <f t="shared" si="2"/>
        <v>10</v>
      </c>
      <c r="F18" s="119">
        <f t="shared" si="3"/>
        <v>1</v>
      </c>
      <c r="G18" s="125"/>
      <c r="H18" s="5"/>
      <c r="I18" s="140"/>
      <c r="J18" s="126"/>
      <c r="K18" s="125"/>
      <c r="L18" s="5"/>
      <c r="M18" s="140"/>
      <c r="N18" s="126"/>
      <c r="O18" s="125"/>
      <c r="P18" s="5"/>
      <c r="Q18" s="140"/>
      <c r="R18" s="126"/>
      <c r="S18" s="125"/>
      <c r="T18" s="5"/>
      <c r="U18" s="140"/>
      <c r="V18" s="126"/>
      <c r="W18" s="136"/>
      <c r="X18" s="5"/>
      <c r="Y18" s="140"/>
      <c r="Z18" s="126"/>
      <c r="AA18" s="136">
        <f>VLOOKUP(C18,'6'!$B$8:$H$202,3,FALSE)</f>
        <v>4.2442129629629628E-2</v>
      </c>
      <c r="AB18" s="5">
        <f>VLOOKUP(C18,'6'!$B$8:$H$202,4,FALSE)</f>
        <v>7</v>
      </c>
      <c r="AC18" s="140">
        <f>VLOOKUP(AB18,Баллы!$A$2:$B$101,2)+AD18/2</f>
        <v>92</v>
      </c>
      <c r="AD18" s="126">
        <f>VLOOKUP(C18,'6'!$B$8:$H$202,6,FALSE)</f>
        <v>10</v>
      </c>
      <c r="AE18" s="136"/>
      <c r="AF18" s="5"/>
      <c r="AG18" s="140"/>
      <c r="AH18" s="126"/>
      <c r="AI18" s="155"/>
      <c r="AJ18" s="123"/>
      <c r="AK18" s="139"/>
      <c r="AL18" s="124"/>
      <c r="AM18" s="155"/>
      <c r="AN18" s="123"/>
      <c r="AO18" s="139"/>
      <c r="AP18" s="124"/>
      <c r="AQ18" s="122"/>
      <c r="AR18" s="123"/>
      <c r="AS18" s="139"/>
      <c r="AT18" s="124"/>
      <c r="AU18" s="122"/>
      <c r="AV18" s="123"/>
      <c r="AW18" s="139"/>
      <c r="AX18" s="124"/>
    </row>
    <row r="19" spans="1:50" ht="14.4" customHeight="1">
      <c r="A19" s="73">
        <f t="shared" si="0"/>
        <v>17</v>
      </c>
      <c r="B19" s="246">
        <v>17</v>
      </c>
      <c r="C19" s="215" t="s">
        <v>1061</v>
      </c>
      <c r="D19" s="115">
        <f t="shared" si="1"/>
        <v>90.5</v>
      </c>
      <c r="E19" s="115">
        <f t="shared" si="2"/>
        <v>3</v>
      </c>
      <c r="F19" s="119">
        <f t="shared" si="3"/>
        <v>1</v>
      </c>
      <c r="G19" s="125"/>
      <c r="H19" s="5"/>
      <c r="I19" s="140"/>
      <c r="J19" s="126"/>
      <c r="K19" s="125"/>
      <c r="L19" s="5"/>
      <c r="M19" s="140"/>
      <c r="N19" s="126"/>
      <c r="O19" s="125">
        <f>VLOOKUP(C19,'3'!$B$7:$H$127,3,FALSE)</f>
        <v>1.6319444444444445E-2</v>
      </c>
      <c r="P19" s="5">
        <f>VLOOKUP(C19,'3'!$B$7:$H$127,4,FALSE)</f>
        <v>6</v>
      </c>
      <c r="Q19" s="140">
        <f>VLOOKUP(P19,Баллы!$A$2:$B$101,2)+R19/2</f>
        <v>90.5</v>
      </c>
      <c r="R19" s="126">
        <f>VLOOKUP(C19,'3'!$B$7:$H$127,6,FALSE)</f>
        <v>3</v>
      </c>
      <c r="S19" s="125"/>
      <c r="T19" s="5"/>
      <c r="U19" s="140"/>
      <c r="V19" s="126"/>
      <c r="W19" s="136"/>
      <c r="X19" s="5"/>
      <c r="Y19" s="140"/>
      <c r="Z19" s="126"/>
      <c r="AA19" s="136"/>
      <c r="AB19" s="5"/>
      <c r="AC19" s="140"/>
      <c r="AD19" s="126"/>
      <c r="AE19" s="136"/>
      <c r="AF19" s="5"/>
      <c r="AG19" s="140"/>
      <c r="AH19" s="126"/>
      <c r="AI19" s="155"/>
      <c r="AJ19" s="123"/>
      <c r="AK19" s="139"/>
      <c r="AL19" s="124"/>
      <c r="AM19" s="155"/>
      <c r="AN19" s="123"/>
      <c r="AO19" s="139"/>
      <c r="AP19" s="124"/>
      <c r="AQ19" s="122"/>
      <c r="AR19" s="123"/>
      <c r="AS19" s="139"/>
      <c r="AT19" s="124"/>
      <c r="AU19" s="122"/>
      <c r="AV19" s="123"/>
      <c r="AW19" s="139"/>
      <c r="AX19" s="124"/>
    </row>
    <row r="20" spans="1:50" ht="14.4" customHeight="1">
      <c r="A20" s="73">
        <f t="shared" si="0"/>
        <v>18</v>
      </c>
      <c r="B20" s="246">
        <v>18</v>
      </c>
      <c r="C20" s="215" t="s">
        <v>1347</v>
      </c>
      <c r="D20" s="115">
        <f t="shared" si="1"/>
        <v>90</v>
      </c>
      <c r="E20" s="115">
        <f t="shared" si="2"/>
        <v>10</v>
      </c>
      <c r="F20" s="119">
        <f t="shared" si="3"/>
        <v>1</v>
      </c>
      <c r="G20" s="125"/>
      <c r="H20" s="5"/>
      <c r="I20" s="140"/>
      <c r="J20" s="126"/>
      <c r="K20" s="125"/>
      <c r="L20" s="5"/>
      <c r="M20" s="140"/>
      <c r="N20" s="126"/>
      <c r="O20" s="125"/>
      <c r="P20" s="5"/>
      <c r="Q20" s="140"/>
      <c r="R20" s="126"/>
      <c r="S20" s="125"/>
      <c r="T20" s="5"/>
      <c r="U20" s="140"/>
      <c r="V20" s="126"/>
      <c r="W20" s="136"/>
      <c r="X20" s="5"/>
      <c r="Y20" s="140"/>
      <c r="Z20" s="126"/>
      <c r="AA20" s="136">
        <f>VLOOKUP(C20,'6'!$B$8:$H$202,3,FALSE)</f>
        <v>4.445601851851852E-2</v>
      </c>
      <c r="AB20" s="5">
        <f>VLOOKUP(C20,'6'!$B$8:$H$202,4,FALSE)</f>
        <v>8</v>
      </c>
      <c r="AC20" s="140">
        <f>VLOOKUP(AB20,Баллы!$A$2:$B$101,2)+AD20/2</f>
        <v>90</v>
      </c>
      <c r="AD20" s="126">
        <f>VLOOKUP(C20,'6'!$B$8:$H$202,6,FALSE)</f>
        <v>10</v>
      </c>
      <c r="AE20" s="136"/>
      <c r="AF20" s="5"/>
      <c r="AG20" s="140"/>
      <c r="AH20" s="126"/>
      <c r="AI20" s="155"/>
      <c r="AJ20" s="123"/>
      <c r="AK20" s="139"/>
      <c r="AL20" s="124"/>
      <c r="AM20" s="155"/>
      <c r="AN20" s="123"/>
      <c r="AO20" s="139"/>
      <c r="AP20" s="124"/>
      <c r="AQ20" s="122"/>
      <c r="AR20" s="123"/>
      <c r="AS20" s="139"/>
      <c r="AT20" s="124"/>
      <c r="AU20" s="122"/>
      <c r="AV20" s="123"/>
      <c r="AW20" s="139"/>
      <c r="AX20" s="124"/>
    </row>
    <row r="21" spans="1:50" ht="14.4" customHeight="1">
      <c r="A21" s="73">
        <f t="shared" si="0"/>
        <v>19</v>
      </c>
      <c r="B21" s="246">
        <v>19</v>
      </c>
      <c r="C21" s="212" t="s">
        <v>1156</v>
      </c>
      <c r="D21" s="115">
        <f t="shared" si="1"/>
        <v>72</v>
      </c>
      <c r="E21" s="115">
        <f t="shared" si="2"/>
        <v>10</v>
      </c>
      <c r="F21" s="119">
        <f t="shared" si="3"/>
        <v>1</v>
      </c>
      <c r="G21" s="125"/>
      <c r="H21" s="5"/>
      <c r="I21" s="140"/>
      <c r="J21" s="126"/>
      <c r="K21" s="125"/>
      <c r="L21" s="5"/>
      <c r="M21" s="140"/>
      <c r="N21" s="126"/>
      <c r="O21" s="125"/>
      <c r="P21" s="5"/>
      <c r="Q21" s="140"/>
      <c r="R21" s="126"/>
      <c r="S21" s="125"/>
      <c r="T21" s="5"/>
      <c r="U21" s="140"/>
      <c r="V21" s="126"/>
      <c r="W21" s="136">
        <f>VLOOKUP(C21,'5'!$B$50:$H$423,3,FALSE)</f>
        <v>4.2951388888888886E-2</v>
      </c>
      <c r="X21" s="5">
        <f>VLOOKUP(C21,'5'!$B$50:$H$423,4,FALSE)</f>
        <v>24</v>
      </c>
      <c r="Y21" s="140">
        <f>VLOOKUP(X21,Баллы!$A$2:$B$101,2)+Z21/2</f>
        <v>72</v>
      </c>
      <c r="Z21" s="126">
        <f>VLOOKUP(C21,'5'!$B$50:$H$423,6,FALSE)</f>
        <v>10</v>
      </c>
      <c r="AA21" s="136"/>
      <c r="AB21" s="5"/>
      <c r="AC21" s="140"/>
      <c r="AD21" s="126"/>
      <c r="AE21" s="136"/>
      <c r="AF21" s="5"/>
      <c r="AG21" s="140"/>
      <c r="AH21" s="126"/>
      <c r="AI21" s="155"/>
      <c r="AJ21" s="123"/>
      <c r="AK21" s="139"/>
      <c r="AL21" s="124"/>
      <c r="AM21" s="155"/>
      <c r="AN21" s="123"/>
      <c r="AO21" s="139"/>
      <c r="AP21" s="124"/>
      <c r="AQ21" s="122"/>
      <c r="AR21" s="123"/>
      <c r="AS21" s="139"/>
      <c r="AT21" s="124"/>
      <c r="AU21" s="122"/>
      <c r="AV21" s="123"/>
      <c r="AW21" s="139"/>
      <c r="AX21" s="124"/>
    </row>
    <row r="22" spans="1:50" ht="14.4" customHeight="1">
      <c r="A22" s="73">
        <f t="shared" si="0"/>
        <v>20</v>
      </c>
      <c r="B22" s="246">
        <v>20</v>
      </c>
      <c r="C22" s="215" t="s">
        <v>520</v>
      </c>
      <c r="D22" s="115">
        <f t="shared" si="1"/>
        <v>57.5</v>
      </c>
      <c r="E22" s="115">
        <f t="shared" si="2"/>
        <v>3</v>
      </c>
      <c r="F22" s="119">
        <f t="shared" si="3"/>
        <v>1</v>
      </c>
      <c r="G22" s="125">
        <f>VLOOKUP(C22,'1'!$B$46:$H$384,3,FALSE)</f>
        <v>1.6736111111111111E-2</v>
      </c>
      <c r="H22" s="5">
        <f>VLOOKUP(C22,'1'!$B$46:$H$384,4,FALSE)</f>
        <v>35</v>
      </c>
      <c r="I22" s="140">
        <f>VLOOKUP(H22,Баллы!$A$2:$B$101,2)+J22/2</f>
        <v>57.5</v>
      </c>
      <c r="J22" s="126">
        <f>VLOOKUP(C22,'1'!$B$46:$H$384,6,FALSE)</f>
        <v>3</v>
      </c>
      <c r="K22" s="125"/>
      <c r="L22" s="5"/>
      <c r="M22" s="140"/>
      <c r="N22" s="126"/>
      <c r="O22" s="125"/>
      <c r="P22" s="5"/>
      <c r="Q22" s="140"/>
      <c r="R22" s="126"/>
      <c r="S22" s="125"/>
      <c r="T22" s="5"/>
      <c r="U22" s="140"/>
      <c r="V22" s="126"/>
      <c r="W22" s="136"/>
      <c r="X22" s="5"/>
      <c r="Y22" s="140"/>
      <c r="Z22" s="126"/>
      <c r="AA22" s="136"/>
      <c r="AB22" s="5"/>
      <c r="AC22" s="140"/>
      <c r="AD22" s="126"/>
      <c r="AE22" s="136"/>
      <c r="AF22" s="5"/>
      <c r="AG22" s="140"/>
      <c r="AH22" s="126"/>
      <c r="AI22" s="155"/>
      <c r="AJ22" s="123"/>
      <c r="AK22" s="139"/>
      <c r="AL22" s="124"/>
      <c r="AM22" s="155"/>
      <c r="AN22" s="123"/>
      <c r="AO22" s="139"/>
      <c r="AP22" s="124"/>
      <c r="AQ22" s="122"/>
      <c r="AR22" s="123"/>
      <c r="AS22" s="139"/>
      <c r="AT22" s="124"/>
      <c r="AU22" s="122"/>
      <c r="AV22" s="123"/>
      <c r="AW22" s="139"/>
      <c r="AX22" s="124"/>
    </row>
    <row r="23" spans="1:50" ht="14.4" customHeight="1">
      <c r="A23" s="73">
        <f t="shared" si="0"/>
        <v>21</v>
      </c>
      <c r="B23" s="246">
        <v>21</v>
      </c>
      <c r="C23" s="283" t="s">
        <v>5094</v>
      </c>
      <c r="D23" s="115">
        <f t="shared" si="1"/>
        <v>43.5</v>
      </c>
      <c r="E23" s="115">
        <f t="shared" si="2"/>
        <v>5</v>
      </c>
      <c r="F23" s="119">
        <f t="shared" si="3"/>
        <v>1</v>
      </c>
      <c r="G23" s="125"/>
      <c r="H23" s="5"/>
      <c r="I23" s="140"/>
      <c r="J23" s="126"/>
      <c r="K23" s="125"/>
      <c r="L23" s="5"/>
      <c r="M23" s="140"/>
      <c r="N23" s="126"/>
      <c r="O23" s="125"/>
      <c r="P23" s="5"/>
      <c r="Q23" s="140"/>
      <c r="R23" s="126"/>
      <c r="S23" s="125"/>
      <c r="T23" s="5"/>
      <c r="U23" s="140"/>
      <c r="V23" s="126"/>
      <c r="W23" s="136"/>
      <c r="X23" s="5"/>
      <c r="Y23" s="140"/>
      <c r="Z23" s="126"/>
      <c r="AA23" s="136"/>
      <c r="AB23" s="5"/>
      <c r="AC23" s="140"/>
      <c r="AD23" s="126"/>
      <c r="AE23" s="136"/>
      <c r="AF23" s="5"/>
      <c r="AG23" s="140"/>
      <c r="AH23" s="126"/>
      <c r="AI23" s="155"/>
      <c r="AJ23" s="123"/>
      <c r="AK23" s="139"/>
      <c r="AL23" s="124"/>
      <c r="AM23" s="155">
        <f>VLOOKUP(C23,'9'!$B$2:$H$1187,3,FALSE)</f>
        <v>2.2442129629629631E-2</v>
      </c>
      <c r="AN23" s="123">
        <f>VLOOKUP(C23,'9'!$B$2:$H$1187,4,FALSE)</f>
        <v>50</v>
      </c>
      <c r="AO23" s="139">
        <f>VLOOKUP(AN23,Баллы!$A$2:$B$101,2)+AP23/2</f>
        <v>43.5</v>
      </c>
      <c r="AP23" s="124">
        <f>VLOOKUP(C23,'9'!$B$2:$H$1187,6,FALSE)</f>
        <v>5</v>
      </c>
      <c r="AQ23" s="122"/>
      <c r="AR23" s="123"/>
      <c r="AS23" s="139"/>
      <c r="AT23" s="124"/>
      <c r="AU23" s="122"/>
      <c r="AV23" s="123"/>
      <c r="AW23" s="139"/>
      <c r="AX23" s="124"/>
    </row>
    <row r="24" spans="1:50" ht="14.4" customHeight="1">
      <c r="A24" s="73">
        <f t="shared" si="0"/>
        <v>22</v>
      </c>
      <c r="B24" s="246">
        <v>22</v>
      </c>
      <c r="C24" s="212" t="s">
        <v>860</v>
      </c>
      <c r="D24" s="115">
        <f t="shared" si="1"/>
        <v>13.5</v>
      </c>
      <c r="E24" s="115">
        <f t="shared" si="2"/>
        <v>5</v>
      </c>
      <c r="F24" s="119">
        <f t="shared" si="3"/>
        <v>1</v>
      </c>
      <c r="G24" s="125"/>
      <c r="H24" s="5"/>
      <c r="I24" s="140"/>
      <c r="J24" s="126"/>
      <c r="K24" s="125">
        <f>VLOOKUP(C24,'2'!$B$101:$H$575,3,FALSE)</f>
        <v>3.0601851851851852E-2</v>
      </c>
      <c r="L24" s="5">
        <f>VLOOKUP(C24,'2'!$B$101:$H$575,4,FALSE)</f>
        <v>80</v>
      </c>
      <c r="M24" s="140">
        <f>VLOOKUP(L24,Баллы!$A$2:$B$101,2)+N24/2</f>
        <v>13.5</v>
      </c>
      <c r="N24" s="126">
        <f>VLOOKUP(C24,'2'!$B$101:$H$575,6,FALSE)</f>
        <v>5</v>
      </c>
      <c r="O24" s="125"/>
      <c r="P24" s="5"/>
      <c r="Q24" s="140"/>
      <c r="R24" s="126"/>
      <c r="S24" s="125"/>
      <c r="T24" s="5"/>
      <c r="U24" s="140"/>
      <c r="V24" s="126"/>
      <c r="W24" s="136"/>
      <c r="X24" s="5"/>
      <c r="Y24" s="140"/>
      <c r="Z24" s="126"/>
      <c r="AA24" s="136"/>
      <c r="AB24" s="5"/>
      <c r="AC24" s="140"/>
      <c r="AD24" s="126"/>
      <c r="AE24" s="136"/>
      <c r="AF24" s="5"/>
      <c r="AG24" s="140"/>
      <c r="AH24" s="126"/>
      <c r="AI24" s="155"/>
      <c r="AJ24" s="123"/>
      <c r="AK24" s="139"/>
      <c r="AL24" s="124"/>
      <c r="AM24" s="155"/>
      <c r="AN24" s="123"/>
      <c r="AO24" s="139"/>
      <c r="AP24" s="124"/>
      <c r="AQ24" s="122"/>
      <c r="AR24" s="123"/>
      <c r="AS24" s="139"/>
      <c r="AT24" s="124"/>
      <c r="AU24" s="122"/>
      <c r="AV24" s="123"/>
      <c r="AW24" s="139"/>
      <c r="AX24" s="124"/>
    </row>
    <row r="25" spans="1:50" ht="14.4" customHeight="1">
      <c r="A25" s="73">
        <f t="shared" si="0"/>
        <v>23</v>
      </c>
      <c r="B25" s="246">
        <v>23</v>
      </c>
      <c r="C25" s="283" t="s">
        <v>5152</v>
      </c>
      <c r="D25" s="115">
        <f t="shared" si="1"/>
        <v>3.5</v>
      </c>
      <c r="E25" s="115">
        <f t="shared" si="2"/>
        <v>5</v>
      </c>
      <c r="F25" s="119">
        <f t="shared" si="3"/>
        <v>1</v>
      </c>
      <c r="G25" s="125"/>
      <c r="H25" s="5"/>
      <c r="I25" s="140"/>
      <c r="J25" s="126"/>
      <c r="K25" s="125"/>
      <c r="L25" s="5"/>
      <c r="M25" s="140"/>
      <c r="N25" s="126"/>
      <c r="O25" s="125"/>
      <c r="P25" s="5"/>
      <c r="Q25" s="140"/>
      <c r="R25" s="126"/>
      <c r="S25" s="125"/>
      <c r="T25" s="5"/>
      <c r="U25" s="140"/>
      <c r="V25" s="126"/>
      <c r="W25" s="136"/>
      <c r="X25" s="5"/>
      <c r="Y25" s="140"/>
      <c r="Z25" s="126"/>
      <c r="AA25" s="136"/>
      <c r="AB25" s="5"/>
      <c r="AC25" s="140"/>
      <c r="AD25" s="126"/>
      <c r="AE25" s="136"/>
      <c r="AF25" s="5"/>
      <c r="AG25" s="140"/>
      <c r="AH25" s="126"/>
      <c r="AI25" s="155"/>
      <c r="AJ25" s="123"/>
      <c r="AK25" s="139"/>
      <c r="AL25" s="124"/>
      <c r="AM25" s="155">
        <f>VLOOKUP(C25,'9'!$B$2:$H$1187,3,FALSE)</f>
        <v>2.3912037037037037E-2</v>
      </c>
      <c r="AN25" s="123">
        <f>VLOOKUP(C25,'9'!$B$2:$H$1187,4,FALSE)</f>
        <v>90</v>
      </c>
      <c r="AO25" s="139">
        <f>VLOOKUP(AN25,Баллы!$A$2:$B$101,2)+AP25/2</f>
        <v>3.5</v>
      </c>
      <c r="AP25" s="124">
        <f>VLOOKUP(C25,'9'!$B$2:$H$1187,6,FALSE)</f>
        <v>5</v>
      </c>
      <c r="AQ25" s="122"/>
      <c r="AR25" s="123"/>
      <c r="AS25" s="139"/>
      <c r="AT25" s="124"/>
      <c r="AU25" s="122"/>
      <c r="AV25" s="123"/>
      <c r="AW25" s="139"/>
      <c r="AX25" s="124"/>
    </row>
    <row r="26" spans="1:50" ht="14.4" customHeight="1">
      <c r="A26" s="73">
        <f t="shared" si="0"/>
        <v>23</v>
      </c>
      <c r="B26" s="246">
        <v>23</v>
      </c>
      <c r="C26" s="283" t="s">
        <v>5291</v>
      </c>
      <c r="D26" s="115">
        <f t="shared" si="1"/>
        <v>3.5</v>
      </c>
      <c r="E26" s="115">
        <f t="shared" si="2"/>
        <v>5</v>
      </c>
      <c r="F26" s="119">
        <f t="shared" si="3"/>
        <v>1</v>
      </c>
      <c r="G26" s="125"/>
      <c r="H26" s="5"/>
      <c r="I26" s="140"/>
      <c r="J26" s="126"/>
      <c r="K26" s="125"/>
      <c r="L26" s="5"/>
      <c r="M26" s="140"/>
      <c r="N26" s="126"/>
      <c r="O26" s="125"/>
      <c r="P26" s="5"/>
      <c r="Q26" s="140"/>
      <c r="R26" s="126"/>
      <c r="S26" s="125"/>
      <c r="T26" s="5"/>
      <c r="U26" s="140"/>
      <c r="V26" s="126"/>
      <c r="W26" s="136"/>
      <c r="X26" s="5"/>
      <c r="Y26" s="140"/>
      <c r="Z26" s="126"/>
      <c r="AA26" s="136"/>
      <c r="AB26" s="5"/>
      <c r="AC26" s="140"/>
      <c r="AD26" s="126"/>
      <c r="AE26" s="136"/>
      <c r="AF26" s="5"/>
      <c r="AG26" s="140"/>
      <c r="AH26" s="126"/>
      <c r="AI26" s="155"/>
      <c r="AJ26" s="123"/>
      <c r="AK26" s="139"/>
      <c r="AL26" s="124"/>
      <c r="AM26" s="155">
        <f>VLOOKUP(C26,'9'!$B$2:$H$1187,3,FALSE)</f>
        <v>2.6319444444444444E-2</v>
      </c>
      <c r="AN26" s="123">
        <f>VLOOKUP(C26,'9'!$B$2:$H$1187,4,FALSE)</f>
        <v>170</v>
      </c>
      <c r="AO26" s="139">
        <f>VLOOKUP(AN26,Баллы!$A$2:$B$101,2)+AP26/2</f>
        <v>3.5</v>
      </c>
      <c r="AP26" s="124">
        <f>VLOOKUP(C26,'9'!$B$2:$H$1187,6,FALSE)</f>
        <v>5</v>
      </c>
      <c r="AQ26" s="122"/>
      <c r="AR26" s="123"/>
      <c r="AS26" s="139"/>
      <c r="AT26" s="124"/>
      <c r="AU26" s="122"/>
      <c r="AV26" s="123"/>
      <c r="AW26" s="139"/>
      <c r="AX26" s="124"/>
    </row>
    <row r="27" spans="1:50" ht="14.4" customHeight="1"/>
    <row r="28" spans="1:50" ht="14.4" customHeight="1"/>
    <row r="29" spans="1:50" ht="14.4" customHeight="1"/>
    <row r="30" spans="1:50" ht="14.4" customHeight="1"/>
    <row r="31" spans="1:50" ht="14.4" customHeight="1"/>
    <row r="32" spans="1:50" ht="14.4" customHeight="1"/>
    <row r="33" ht="14.4" customHeight="1"/>
    <row r="34" ht="14.4" customHeight="1"/>
    <row r="35" ht="14.4" customHeight="1"/>
    <row r="36" ht="14.4" customHeight="1"/>
    <row r="37" ht="14.4" customHeight="1"/>
    <row r="38" ht="14.4" customHeight="1"/>
    <row r="39" ht="14.4" customHeight="1"/>
    <row r="40" ht="14.4" customHeight="1"/>
  </sheetData>
  <autoFilter ref="A2:AX26"/>
  <sortState ref="A3:AX26">
    <sortCondition ref="B3:B26"/>
  </sortState>
  <mergeCells count="17">
    <mergeCell ref="G1:J1"/>
    <mergeCell ref="K1:N1"/>
    <mergeCell ref="A1:A2"/>
    <mergeCell ref="C1:C2"/>
    <mergeCell ref="D1:D2"/>
    <mergeCell ref="E1:E2"/>
    <mergeCell ref="F1:F2"/>
    <mergeCell ref="B1:B2"/>
    <mergeCell ref="O1:R1"/>
    <mergeCell ref="S1:V1"/>
    <mergeCell ref="W1:Z1"/>
    <mergeCell ref="AU1:AX1"/>
    <mergeCell ref="AA1:AD1"/>
    <mergeCell ref="AE1:AH1"/>
    <mergeCell ref="AI1:AL1"/>
    <mergeCell ref="AM1:AP1"/>
    <mergeCell ref="AQ1:AT1"/>
  </mergeCells>
  <conditionalFormatting sqref="C27:C1048576">
    <cfRule type="duplicateValues" dxfId="309" priority="24"/>
  </conditionalFormatting>
  <conditionalFormatting sqref="C27:C1048576">
    <cfRule type="duplicateValues" dxfId="308" priority="19"/>
    <cfRule type="duplicateValues" dxfId="307" priority="21"/>
  </conditionalFormatting>
  <conditionalFormatting sqref="C1:C2">
    <cfRule type="duplicateValues" dxfId="306" priority="13"/>
  </conditionalFormatting>
  <conditionalFormatting sqref="C1:C2">
    <cfRule type="duplicateValues" dxfId="305" priority="9"/>
  </conditionalFormatting>
  <conditionalFormatting sqref="C20">
    <cfRule type="duplicateValues" dxfId="304" priority="6"/>
  </conditionalFormatting>
  <conditionalFormatting sqref="C21:C23">
    <cfRule type="duplicateValues" dxfId="303" priority="4"/>
  </conditionalFormatting>
  <conditionalFormatting sqref="C24:C25">
    <cfRule type="duplicateValues" dxfId="302" priority="2"/>
  </conditionalFormatting>
  <conditionalFormatting sqref="C26">
    <cfRule type="duplicateValues" dxfId="301" priority="1"/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FCB15E"/>
  </sheetPr>
  <dimension ref="A1:E101"/>
  <sheetViews>
    <sheetView topLeftCell="A59" workbookViewId="0">
      <selection activeCell="D88" sqref="D88"/>
    </sheetView>
  </sheetViews>
  <sheetFormatPr defaultColWidth="8.88671875" defaultRowHeight="14.4"/>
  <cols>
    <col min="1" max="2" width="8.88671875" style="1"/>
    <col min="3" max="3" width="9.109375" customWidth="1"/>
    <col min="4" max="4" width="28.5546875" customWidth="1"/>
    <col min="5" max="16384" width="8.88671875" style="1"/>
  </cols>
  <sheetData>
    <row r="1" spans="1:4" s="2" customFormat="1">
      <c r="A1" s="8" t="s">
        <v>4</v>
      </c>
      <c r="B1" s="9" t="s">
        <v>3</v>
      </c>
    </row>
    <row r="2" spans="1:4">
      <c r="A2" s="10">
        <v>1</v>
      </c>
      <c r="B2" s="11">
        <v>100</v>
      </c>
      <c r="D2" s="104" t="s">
        <v>35</v>
      </c>
    </row>
    <row r="3" spans="1:4">
      <c r="A3" s="10">
        <v>2</v>
      </c>
      <c r="B3" s="11">
        <v>97</v>
      </c>
      <c r="D3" s="110" t="s">
        <v>2539</v>
      </c>
    </row>
    <row r="4" spans="1:4">
      <c r="A4" s="10">
        <v>3</v>
      </c>
      <c r="B4" s="11">
        <v>95</v>
      </c>
      <c r="D4" s="104" t="s">
        <v>2661</v>
      </c>
    </row>
    <row r="5" spans="1:4">
      <c r="A5" s="10">
        <v>4</v>
      </c>
      <c r="B5" s="11">
        <v>93</v>
      </c>
      <c r="D5" s="104" t="s">
        <v>253</v>
      </c>
    </row>
    <row r="6" spans="1:4">
      <c r="A6" s="10">
        <v>5</v>
      </c>
      <c r="B6" s="11">
        <v>91</v>
      </c>
      <c r="D6" s="111" t="s">
        <v>2540</v>
      </c>
    </row>
    <row r="7" spans="1:4">
      <c r="A7" s="10">
        <v>6</v>
      </c>
      <c r="B7" s="11">
        <v>89</v>
      </c>
      <c r="D7" s="106" t="s">
        <v>2620</v>
      </c>
    </row>
    <row r="8" spans="1:4">
      <c r="A8" s="10">
        <v>7</v>
      </c>
      <c r="B8" s="11">
        <v>87</v>
      </c>
      <c r="D8" s="104" t="s">
        <v>2633</v>
      </c>
    </row>
    <row r="9" spans="1:4">
      <c r="A9" s="10">
        <v>8</v>
      </c>
      <c r="B9" s="11">
        <v>85</v>
      </c>
      <c r="D9" s="109" t="s">
        <v>2537</v>
      </c>
    </row>
    <row r="10" spans="1:4">
      <c r="A10" s="10">
        <v>9</v>
      </c>
      <c r="B10" s="11">
        <v>83</v>
      </c>
      <c r="D10" s="108" t="s">
        <v>2625</v>
      </c>
    </row>
    <row r="11" spans="1:4">
      <c r="A11" s="10">
        <v>10</v>
      </c>
      <c r="B11" s="11">
        <v>81</v>
      </c>
      <c r="D11" s="109" t="s">
        <v>2538</v>
      </c>
    </row>
    <row r="12" spans="1:4">
      <c r="A12" s="10">
        <v>11</v>
      </c>
      <c r="B12" s="11">
        <v>80</v>
      </c>
      <c r="D12" s="106" t="s">
        <v>2631</v>
      </c>
    </row>
    <row r="13" spans="1:4">
      <c r="A13" s="10">
        <v>12</v>
      </c>
      <c r="B13" s="11">
        <v>79</v>
      </c>
      <c r="D13" s="243" t="s">
        <v>2667</v>
      </c>
    </row>
    <row r="14" spans="1:4">
      <c r="A14" s="10">
        <v>13</v>
      </c>
      <c r="B14" s="11">
        <v>78</v>
      </c>
      <c r="D14" s="106" t="s">
        <v>2622</v>
      </c>
    </row>
    <row r="15" spans="1:4">
      <c r="A15" s="10">
        <v>14</v>
      </c>
      <c r="B15" s="11">
        <v>77</v>
      </c>
      <c r="D15" s="106" t="s">
        <v>2624</v>
      </c>
    </row>
    <row r="16" spans="1:4">
      <c r="A16" s="10">
        <v>15</v>
      </c>
      <c r="B16" s="11">
        <v>76</v>
      </c>
      <c r="D16" s="106" t="s">
        <v>2629</v>
      </c>
    </row>
    <row r="17" spans="1:4">
      <c r="A17" s="10">
        <v>16</v>
      </c>
      <c r="B17" s="11">
        <v>75</v>
      </c>
      <c r="D17" s="111" t="s">
        <v>2653</v>
      </c>
    </row>
    <row r="18" spans="1:4">
      <c r="A18" s="10">
        <v>17</v>
      </c>
      <c r="B18" s="11">
        <v>74</v>
      </c>
      <c r="D18" s="106" t="s">
        <v>2647</v>
      </c>
    </row>
    <row r="19" spans="1:4">
      <c r="A19" s="10">
        <v>18</v>
      </c>
      <c r="B19" s="11">
        <v>73</v>
      </c>
      <c r="D19" s="106" t="s">
        <v>2654</v>
      </c>
    </row>
    <row r="20" spans="1:4">
      <c r="A20" s="10">
        <v>19</v>
      </c>
      <c r="B20" s="11">
        <v>72</v>
      </c>
      <c r="D20" s="109" t="s">
        <v>2645</v>
      </c>
    </row>
    <row r="21" spans="1:4">
      <c r="A21" s="10">
        <v>20</v>
      </c>
      <c r="B21" s="11">
        <v>71</v>
      </c>
      <c r="D21" s="104" t="s">
        <v>2649</v>
      </c>
    </row>
    <row r="22" spans="1:4">
      <c r="A22" s="10">
        <v>21</v>
      </c>
      <c r="B22" s="11">
        <v>70</v>
      </c>
      <c r="D22" s="104" t="s">
        <v>2657</v>
      </c>
    </row>
    <row r="23" spans="1:4">
      <c r="A23" s="10">
        <v>22</v>
      </c>
      <c r="B23" s="11">
        <v>69</v>
      </c>
      <c r="D23" s="104" t="s">
        <v>2659</v>
      </c>
    </row>
    <row r="24" spans="1:4">
      <c r="A24" s="10">
        <v>23</v>
      </c>
      <c r="B24" s="11">
        <v>68</v>
      </c>
      <c r="D24" s="106" t="s">
        <v>2638</v>
      </c>
    </row>
    <row r="25" spans="1:4">
      <c r="A25" s="10">
        <v>24</v>
      </c>
      <c r="B25" s="11">
        <v>67</v>
      </c>
      <c r="D25" s="159" t="s">
        <v>2592</v>
      </c>
    </row>
    <row r="26" spans="1:4">
      <c r="A26" s="10">
        <v>25</v>
      </c>
      <c r="B26" s="11">
        <v>66</v>
      </c>
      <c r="D26" s="160" t="s">
        <v>2621</v>
      </c>
    </row>
    <row r="27" spans="1:4">
      <c r="A27" s="10">
        <v>26</v>
      </c>
      <c r="B27" s="11">
        <v>65</v>
      </c>
      <c r="D27" s="160" t="s">
        <v>2619</v>
      </c>
    </row>
    <row r="28" spans="1:4">
      <c r="A28" s="10">
        <v>27</v>
      </c>
      <c r="B28" s="11">
        <v>64</v>
      </c>
      <c r="D28" s="111" t="s">
        <v>2630</v>
      </c>
    </row>
    <row r="29" spans="1:4">
      <c r="A29" s="10">
        <v>28</v>
      </c>
      <c r="B29" s="11">
        <v>63</v>
      </c>
      <c r="D29" s="111" t="s">
        <v>2632</v>
      </c>
    </row>
    <row r="30" spans="1:4">
      <c r="A30" s="10">
        <v>29</v>
      </c>
      <c r="B30" s="11">
        <v>62</v>
      </c>
      <c r="D30" s="163" t="s">
        <v>2660</v>
      </c>
    </row>
    <row r="31" spans="1:4">
      <c r="A31" s="10">
        <v>30</v>
      </c>
      <c r="B31" s="11">
        <v>61</v>
      </c>
      <c r="D31" s="159" t="s">
        <v>2593</v>
      </c>
    </row>
    <row r="32" spans="1:4">
      <c r="A32" s="10">
        <v>31</v>
      </c>
      <c r="B32" s="11">
        <v>60</v>
      </c>
      <c r="D32" s="160" t="s">
        <v>2668</v>
      </c>
    </row>
    <row r="33" spans="1:5">
      <c r="A33" s="10">
        <v>32</v>
      </c>
      <c r="B33" s="11">
        <v>59</v>
      </c>
      <c r="D33" s="160" t="s">
        <v>2623</v>
      </c>
    </row>
    <row r="34" spans="1:5">
      <c r="A34" s="10">
        <v>33</v>
      </c>
      <c r="B34" s="11">
        <v>58</v>
      </c>
      <c r="D34" s="163" t="s">
        <v>2626</v>
      </c>
    </row>
    <row r="35" spans="1:5">
      <c r="A35" s="10">
        <v>34</v>
      </c>
      <c r="B35" s="11">
        <v>57</v>
      </c>
      <c r="D35" s="181" t="s">
        <v>2650</v>
      </c>
    </row>
    <row r="36" spans="1:5">
      <c r="A36" s="10">
        <v>35</v>
      </c>
      <c r="B36" s="11">
        <v>56</v>
      </c>
      <c r="D36" s="106" t="s">
        <v>2663</v>
      </c>
    </row>
    <row r="37" spans="1:5">
      <c r="A37" s="10">
        <v>36</v>
      </c>
      <c r="B37" s="11">
        <v>55</v>
      </c>
      <c r="D37" s="109" t="s">
        <v>2655</v>
      </c>
    </row>
    <row r="38" spans="1:5">
      <c r="A38" s="10">
        <v>37</v>
      </c>
      <c r="B38" s="11">
        <v>54</v>
      </c>
      <c r="D38" s="106" t="s">
        <v>2652</v>
      </c>
    </row>
    <row r="39" spans="1:5">
      <c r="A39" s="10">
        <v>38</v>
      </c>
      <c r="B39" s="11">
        <v>53</v>
      </c>
      <c r="D39" s="181" t="s">
        <v>2648</v>
      </c>
    </row>
    <row r="40" spans="1:5">
      <c r="A40" s="10">
        <v>39</v>
      </c>
      <c r="B40" s="11">
        <v>52</v>
      </c>
      <c r="D40" s="181" t="s">
        <v>2662</v>
      </c>
    </row>
    <row r="41" spans="1:5">
      <c r="A41" s="10">
        <v>40</v>
      </c>
      <c r="B41" s="11">
        <v>51</v>
      </c>
      <c r="D41" s="181" t="s">
        <v>2646</v>
      </c>
    </row>
    <row r="42" spans="1:5">
      <c r="A42" s="10">
        <v>41</v>
      </c>
      <c r="B42" s="11">
        <v>50</v>
      </c>
      <c r="D42" s="106" t="s">
        <v>2658</v>
      </c>
    </row>
    <row r="43" spans="1:5">
      <c r="A43" s="10">
        <v>42</v>
      </c>
      <c r="B43" s="11">
        <v>49</v>
      </c>
      <c r="D43" s="106" t="s">
        <v>2666</v>
      </c>
    </row>
    <row r="44" spans="1:5">
      <c r="A44" s="10">
        <v>43</v>
      </c>
      <c r="B44" s="11">
        <v>48</v>
      </c>
      <c r="D44" s="106" t="s">
        <v>2656</v>
      </c>
    </row>
    <row r="45" spans="1:5">
      <c r="A45" s="10">
        <v>44</v>
      </c>
      <c r="B45" s="11">
        <v>47</v>
      </c>
      <c r="D45" s="211" t="s">
        <v>2628</v>
      </c>
    </row>
    <row r="46" spans="1:5">
      <c r="A46" s="10">
        <v>45</v>
      </c>
      <c r="B46" s="11">
        <v>46</v>
      </c>
      <c r="D46" s="104" t="s">
        <v>2664</v>
      </c>
    </row>
    <row r="47" spans="1:5">
      <c r="A47" s="10">
        <v>46</v>
      </c>
      <c r="B47" s="11">
        <v>45</v>
      </c>
      <c r="D47" s="212" t="s">
        <v>2665</v>
      </c>
    </row>
    <row r="48" spans="1:5">
      <c r="A48" s="10">
        <v>47</v>
      </c>
      <c r="B48" s="11">
        <v>44</v>
      </c>
      <c r="D48" s="15" t="s">
        <v>1963</v>
      </c>
      <c r="E48" s="1" t="s">
        <v>2802</v>
      </c>
    </row>
    <row r="49" spans="1:5">
      <c r="A49" s="10">
        <v>48</v>
      </c>
      <c r="B49" s="11">
        <v>43</v>
      </c>
      <c r="D49" s="15" t="s">
        <v>663</v>
      </c>
      <c r="E49" s="1" t="s">
        <v>2803</v>
      </c>
    </row>
    <row r="50" spans="1:5">
      <c r="A50" s="10">
        <v>49</v>
      </c>
      <c r="B50" s="11">
        <v>42</v>
      </c>
      <c r="D50" s="267" t="s">
        <v>2804</v>
      </c>
    </row>
    <row r="51" spans="1:5">
      <c r="A51" s="10">
        <v>50</v>
      </c>
      <c r="B51" s="11">
        <v>41</v>
      </c>
      <c r="D51" s="267" t="s">
        <v>2805</v>
      </c>
    </row>
    <row r="52" spans="1:5">
      <c r="A52" s="10">
        <v>51</v>
      </c>
      <c r="B52" s="11">
        <v>40</v>
      </c>
      <c r="D52" s="270" t="s">
        <v>2806</v>
      </c>
    </row>
    <row r="53" spans="1:5">
      <c r="A53" s="10">
        <v>52</v>
      </c>
      <c r="B53" s="11">
        <v>39</v>
      </c>
      <c r="D53" s="15" t="s">
        <v>2807</v>
      </c>
    </row>
    <row r="54" spans="1:5">
      <c r="A54" s="10">
        <v>53</v>
      </c>
      <c r="B54" s="11">
        <v>38</v>
      </c>
      <c r="D54" s="284" t="s">
        <v>5756</v>
      </c>
    </row>
    <row r="55" spans="1:5">
      <c r="A55" s="10">
        <v>54</v>
      </c>
      <c r="B55" s="11">
        <v>37</v>
      </c>
      <c r="D55" s="284" t="s">
        <v>5752</v>
      </c>
    </row>
    <row r="56" spans="1:5">
      <c r="A56" s="10">
        <v>55</v>
      </c>
      <c r="B56" s="11">
        <v>36</v>
      </c>
      <c r="D56" s="284" t="s">
        <v>5755</v>
      </c>
    </row>
    <row r="57" spans="1:5">
      <c r="A57" s="10">
        <v>56</v>
      </c>
      <c r="B57" s="11">
        <v>35</v>
      </c>
      <c r="D57" s="284" t="s">
        <v>5753</v>
      </c>
    </row>
    <row r="58" spans="1:5">
      <c r="A58" s="10">
        <v>57</v>
      </c>
      <c r="B58" s="11">
        <v>34</v>
      </c>
      <c r="D58" s="284" t="s">
        <v>5759</v>
      </c>
    </row>
    <row r="59" spans="1:5">
      <c r="A59" s="10">
        <v>58</v>
      </c>
      <c r="B59" s="11">
        <v>33</v>
      </c>
      <c r="D59" s="284" t="s">
        <v>5757</v>
      </c>
    </row>
    <row r="60" spans="1:5">
      <c r="A60" s="10">
        <v>59</v>
      </c>
      <c r="B60" s="11">
        <v>32</v>
      </c>
      <c r="D60" s="284" t="s">
        <v>5771</v>
      </c>
    </row>
    <row r="61" spans="1:5">
      <c r="A61" s="10">
        <v>60</v>
      </c>
      <c r="B61" s="11">
        <v>31</v>
      </c>
      <c r="D61" s="284" t="s">
        <v>5754</v>
      </c>
    </row>
    <row r="62" spans="1:5">
      <c r="A62" s="10">
        <v>61</v>
      </c>
      <c r="B62" s="11">
        <v>30</v>
      </c>
      <c r="D62" s="284" t="s">
        <v>5773</v>
      </c>
    </row>
    <row r="63" spans="1:5">
      <c r="A63" s="10">
        <v>62</v>
      </c>
      <c r="B63" s="11">
        <v>29</v>
      </c>
      <c r="D63" s="284" t="s">
        <v>5758</v>
      </c>
    </row>
    <row r="64" spans="1:5">
      <c r="A64" s="10">
        <v>63</v>
      </c>
      <c r="B64" s="11">
        <v>28</v>
      </c>
      <c r="D64" s="284" t="s">
        <v>5772</v>
      </c>
    </row>
    <row r="65" spans="1:4">
      <c r="A65" s="10">
        <v>64</v>
      </c>
      <c r="B65" s="11">
        <v>27</v>
      </c>
      <c r="D65" s="284" t="s">
        <v>5750</v>
      </c>
    </row>
    <row r="66" spans="1:4">
      <c r="A66" s="10">
        <v>65</v>
      </c>
      <c r="B66" s="11">
        <v>26</v>
      </c>
      <c r="D66" s="284" t="s">
        <v>5749</v>
      </c>
    </row>
    <row r="67" spans="1:4">
      <c r="A67" s="10">
        <v>66</v>
      </c>
      <c r="B67" s="11">
        <v>25</v>
      </c>
      <c r="D67" s="279" t="s">
        <v>5741</v>
      </c>
    </row>
    <row r="68" spans="1:4">
      <c r="A68" s="10">
        <v>67</v>
      </c>
      <c r="B68" s="11">
        <v>24</v>
      </c>
      <c r="D68" s="288" t="s">
        <v>5774</v>
      </c>
    </row>
    <row r="69" spans="1:4">
      <c r="A69" s="10">
        <v>68</v>
      </c>
      <c r="B69" s="11">
        <v>23</v>
      </c>
      <c r="D69" s="288" t="s">
        <v>5775</v>
      </c>
    </row>
    <row r="70" spans="1:4">
      <c r="A70" s="10">
        <v>69</v>
      </c>
      <c r="B70" s="11">
        <v>22</v>
      </c>
      <c r="D70" s="284" t="s">
        <v>5776</v>
      </c>
    </row>
    <row r="71" spans="1:4">
      <c r="A71" s="10">
        <v>70</v>
      </c>
      <c r="B71" s="11">
        <v>21</v>
      </c>
      <c r="D71" s="291" t="s">
        <v>5777</v>
      </c>
    </row>
    <row r="72" spans="1:4">
      <c r="A72" s="10">
        <v>71</v>
      </c>
      <c r="B72" s="11">
        <v>20</v>
      </c>
      <c r="D72" s="15" t="s">
        <v>5781</v>
      </c>
    </row>
    <row r="73" spans="1:4">
      <c r="A73" s="10">
        <v>72</v>
      </c>
      <c r="B73" s="11">
        <v>19</v>
      </c>
      <c r="D73" s="15" t="s">
        <v>5780</v>
      </c>
    </row>
    <row r="74" spans="1:4">
      <c r="A74" s="10">
        <v>73</v>
      </c>
      <c r="B74" s="11">
        <v>18</v>
      </c>
      <c r="D74" s="293" t="s">
        <v>5783</v>
      </c>
    </row>
    <row r="75" spans="1:4">
      <c r="A75" s="10">
        <v>74</v>
      </c>
      <c r="B75" s="11">
        <v>17</v>
      </c>
      <c r="D75" s="284" t="s">
        <v>5782</v>
      </c>
    </row>
    <row r="76" spans="1:4">
      <c r="A76" s="10">
        <v>75</v>
      </c>
      <c r="B76" s="11">
        <v>16</v>
      </c>
      <c r="D76" t="s">
        <v>5785</v>
      </c>
    </row>
    <row r="77" spans="1:4">
      <c r="A77" s="10">
        <v>76</v>
      </c>
      <c r="B77" s="11">
        <v>15</v>
      </c>
      <c r="D77" s="66" t="s">
        <v>5784</v>
      </c>
    </row>
    <row r="78" spans="1:4">
      <c r="A78" s="10">
        <v>77</v>
      </c>
      <c r="B78" s="11">
        <v>14</v>
      </c>
      <c r="D78" s="284" t="s">
        <v>5786</v>
      </c>
    </row>
    <row r="79" spans="1:4">
      <c r="A79" s="10">
        <v>78</v>
      </c>
      <c r="B79" s="11">
        <v>13</v>
      </c>
      <c r="D79" t="s">
        <v>5787</v>
      </c>
    </row>
    <row r="80" spans="1:4">
      <c r="A80" s="10">
        <v>79</v>
      </c>
      <c r="B80" s="11">
        <v>12</v>
      </c>
      <c r="D80" s="286" t="s">
        <v>5788</v>
      </c>
    </row>
    <row r="81" spans="1:4">
      <c r="A81" s="10">
        <v>80</v>
      </c>
      <c r="B81" s="11">
        <v>11</v>
      </c>
      <c r="D81" s="293" t="s">
        <v>5789</v>
      </c>
    </row>
    <row r="82" spans="1:4">
      <c r="A82" s="10">
        <v>81</v>
      </c>
      <c r="B82" s="11">
        <v>10</v>
      </c>
      <c r="D82" s="286" t="s">
        <v>5790</v>
      </c>
    </row>
    <row r="83" spans="1:4">
      <c r="A83" s="10">
        <v>82</v>
      </c>
      <c r="B83" s="11">
        <v>9</v>
      </c>
      <c r="D83" s="291" t="s">
        <v>5791</v>
      </c>
    </row>
    <row r="84" spans="1:4">
      <c r="A84" s="10">
        <v>83</v>
      </c>
      <c r="B84" s="11">
        <v>8</v>
      </c>
      <c r="D84" s="15" t="s">
        <v>6170</v>
      </c>
    </row>
    <row r="85" spans="1:4">
      <c r="A85" s="10">
        <v>84</v>
      </c>
      <c r="B85" s="11">
        <v>7</v>
      </c>
      <c r="D85" s="15" t="s">
        <v>6171</v>
      </c>
    </row>
    <row r="86" spans="1:4">
      <c r="A86" s="10">
        <v>85</v>
      </c>
      <c r="B86" s="11">
        <v>6</v>
      </c>
      <c r="D86" t="s">
        <v>6296</v>
      </c>
    </row>
    <row r="87" spans="1:4">
      <c r="A87" s="10">
        <v>86</v>
      </c>
      <c r="B87" s="11">
        <v>5</v>
      </c>
      <c r="D87" t="s">
        <v>6295</v>
      </c>
    </row>
    <row r="88" spans="1:4">
      <c r="A88" s="10">
        <v>87</v>
      </c>
      <c r="B88" s="11">
        <v>4</v>
      </c>
    </row>
    <row r="89" spans="1:4">
      <c r="A89" s="10">
        <v>88</v>
      </c>
      <c r="B89" s="11">
        <v>3</v>
      </c>
    </row>
    <row r="90" spans="1:4">
      <c r="A90" s="10">
        <v>89</v>
      </c>
      <c r="B90" s="11">
        <v>2</v>
      </c>
    </row>
    <row r="91" spans="1:4">
      <c r="A91" s="10">
        <v>90</v>
      </c>
      <c r="B91" s="11">
        <v>1</v>
      </c>
    </row>
    <row r="92" spans="1:4">
      <c r="A92" s="10">
        <v>91</v>
      </c>
      <c r="B92" s="11">
        <v>1</v>
      </c>
    </row>
    <row r="93" spans="1:4">
      <c r="A93" s="10">
        <v>92</v>
      </c>
      <c r="B93" s="11">
        <v>1</v>
      </c>
    </row>
    <row r="94" spans="1:4">
      <c r="A94" s="10">
        <v>93</v>
      </c>
      <c r="B94" s="11">
        <v>1</v>
      </c>
    </row>
    <row r="95" spans="1:4">
      <c r="A95" s="10">
        <v>94</v>
      </c>
      <c r="B95" s="11">
        <v>1</v>
      </c>
    </row>
    <row r="96" spans="1:4">
      <c r="A96" s="10">
        <v>95</v>
      </c>
      <c r="B96" s="11">
        <v>1</v>
      </c>
    </row>
    <row r="97" spans="1:2">
      <c r="A97" s="10">
        <v>96</v>
      </c>
      <c r="B97" s="11">
        <v>1</v>
      </c>
    </row>
    <row r="98" spans="1:2">
      <c r="A98" s="10">
        <v>97</v>
      </c>
      <c r="B98" s="11">
        <v>1</v>
      </c>
    </row>
    <row r="99" spans="1:2">
      <c r="A99" s="10">
        <v>98</v>
      </c>
      <c r="B99" s="11">
        <v>1</v>
      </c>
    </row>
    <row r="100" spans="1:2">
      <c r="A100" s="10">
        <v>99</v>
      </c>
      <c r="B100" s="11">
        <v>1</v>
      </c>
    </row>
    <row r="101" spans="1:2">
      <c r="A101" s="10">
        <v>100</v>
      </c>
      <c r="B101" s="11">
        <v>1</v>
      </c>
    </row>
  </sheetData>
  <conditionalFormatting sqref="D48">
    <cfRule type="duplicateValues" dxfId="300" priority="65"/>
  </conditionalFormatting>
  <conditionalFormatting sqref="D48">
    <cfRule type="duplicateValues" dxfId="299" priority="64"/>
  </conditionalFormatting>
  <conditionalFormatting sqref="D48">
    <cfRule type="duplicateValues" dxfId="298" priority="63"/>
  </conditionalFormatting>
  <conditionalFormatting sqref="D48">
    <cfRule type="duplicateValues" dxfId="297" priority="62"/>
  </conditionalFormatting>
  <conditionalFormatting sqref="D48">
    <cfRule type="duplicateValues" dxfId="296" priority="61"/>
  </conditionalFormatting>
  <conditionalFormatting sqref="D49">
    <cfRule type="duplicateValues" dxfId="295" priority="60"/>
  </conditionalFormatting>
  <conditionalFormatting sqref="D49">
    <cfRule type="duplicateValues" dxfId="294" priority="59"/>
  </conditionalFormatting>
  <conditionalFormatting sqref="D49">
    <cfRule type="duplicateValues" dxfId="293" priority="58"/>
  </conditionalFormatting>
  <conditionalFormatting sqref="D49">
    <cfRule type="duplicateValues" dxfId="292" priority="57"/>
  </conditionalFormatting>
  <conditionalFormatting sqref="D49">
    <cfRule type="duplicateValues" dxfId="291" priority="56"/>
  </conditionalFormatting>
  <conditionalFormatting sqref="D53">
    <cfRule type="duplicateValues" dxfId="290" priority="55"/>
  </conditionalFormatting>
  <conditionalFormatting sqref="D53">
    <cfRule type="duplicateValues" dxfId="289" priority="54"/>
  </conditionalFormatting>
  <conditionalFormatting sqref="D53">
    <cfRule type="duplicateValues" dxfId="288" priority="53"/>
  </conditionalFormatting>
  <conditionalFormatting sqref="D53">
    <cfRule type="duplicateValues" dxfId="287" priority="52"/>
  </conditionalFormatting>
  <conditionalFormatting sqref="D53">
    <cfRule type="duplicateValues" dxfId="286" priority="51"/>
  </conditionalFormatting>
  <conditionalFormatting sqref="D53">
    <cfRule type="duplicateValues" dxfId="285" priority="50"/>
  </conditionalFormatting>
  <conditionalFormatting sqref="D54:D67">
    <cfRule type="duplicateValues" dxfId="284" priority="49"/>
  </conditionalFormatting>
  <conditionalFormatting sqref="D54:D67">
    <cfRule type="duplicateValues" dxfId="283" priority="48"/>
  </conditionalFormatting>
  <conditionalFormatting sqref="D54:D67">
    <cfRule type="duplicateValues" dxfId="282" priority="47"/>
  </conditionalFormatting>
  <conditionalFormatting sqref="D70">
    <cfRule type="duplicateValues" dxfId="281" priority="45"/>
  </conditionalFormatting>
  <conditionalFormatting sqref="D70">
    <cfRule type="duplicateValues" dxfId="280" priority="46"/>
  </conditionalFormatting>
  <conditionalFormatting sqref="D70">
    <cfRule type="duplicateValues" dxfId="279" priority="44"/>
  </conditionalFormatting>
  <conditionalFormatting sqref="D71">
    <cfRule type="duplicateValues" dxfId="278" priority="43"/>
  </conditionalFormatting>
  <conditionalFormatting sqref="D71">
    <cfRule type="duplicateValues" dxfId="277" priority="41"/>
    <cfRule type="duplicateValues" dxfId="276" priority="42"/>
  </conditionalFormatting>
  <conditionalFormatting sqref="D71">
    <cfRule type="duplicateValues" dxfId="275" priority="40"/>
  </conditionalFormatting>
  <conditionalFormatting sqref="D71">
    <cfRule type="duplicateValues" dxfId="274" priority="39"/>
  </conditionalFormatting>
  <conditionalFormatting sqref="D72">
    <cfRule type="duplicateValues" dxfId="273" priority="38"/>
  </conditionalFormatting>
  <conditionalFormatting sqref="D72">
    <cfRule type="duplicateValues" dxfId="272" priority="37"/>
  </conditionalFormatting>
  <conditionalFormatting sqref="D73">
    <cfRule type="duplicateValues" dxfId="271" priority="36"/>
  </conditionalFormatting>
  <conditionalFormatting sqref="D73">
    <cfRule type="duplicateValues" dxfId="270" priority="35"/>
  </conditionalFormatting>
  <conditionalFormatting sqref="D74">
    <cfRule type="duplicateValues" dxfId="269" priority="34"/>
  </conditionalFormatting>
  <conditionalFormatting sqref="D74">
    <cfRule type="duplicateValues" dxfId="268" priority="32"/>
    <cfRule type="duplicateValues" dxfId="267" priority="33"/>
  </conditionalFormatting>
  <conditionalFormatting sqref="D74">
    <cfRule type="duplicateValues" dxfId="266" priority="31"/>
  </conditionalFormatting>
  <conditionalFormatting sqref="D74">
    <cfRule type="duplicateValues" dxfId="265" priority="30"/>
  </conditionalFormatting>
  <conditionalFormatting sqref="D75">
    <cfRule type="duplicateValues" dxfId="264" priority="28"/>
  </conditionalFormatting>
  <conditionalFormatting sqref="D75">
    <cfRule type="duplicateValues" dxfId="263" priority="29"/>
  </conditionalFormatting>
  <conditionalFormatting sqref="D75">
    <cfRule type="duplicateValues" dxfId="262" priority="27"/>
  </conditionalFormatting>
  <conditionalFormatting sqref="D77">
    <cfRule type="duplicateValues" dxfId="261" priority="26"/>
  </conditionalFormatting>
  <conditionalFormatting sqref="D78">
    <cfRule type="duplicateValues" dxfId="260" priority="24"/>
  </conditionalFormatting>
  <conditionalFormatting sqref="D78">
    <cfRule type="duplicateValues" dxfId="259" priority="25"/>
  </conditionalFormatting>
  <conditionalFormatting sqref="D78">
    <cfRule type="duplicateValues" dxfId="258" priority="23"/>
  </conditionalFormatting>
  <conditionalFormatting sqref="D80">
    <cfRule type="duplicateValues" dxfId="257" priority="21"/>
  </conditionalFormatting>
  <conditionalFormatting sqref="D80">
    <cfRule type="duplicateValues" dxfId="256" priority="22"/>
  </conditionalFormatting>
  <conditionalFormatting sqref="D80">
    <cfRule type="duplicateValues" dxfId="255" priority="20"/>
  </conditionalFormatting>
  <conditionalFormatting sqref="D81">
    <cfRule type="duplicateValues" dxfId="254" priority="19"/>
  </conditionalFormatting>
  <conditionalFormatting sqref="D81">
    <cfRule type="duplicateValues" dxfId="253" priority="17"/>
    <cfRule type="duplicateValues" dxfId="252" priority="18"/>
  </conditionalFormatting>
  <conditionalFormatting sqref="D81">
    <cfRule type="duplicateValues" dxfId="251" priority="16"/>
  </conditionalFormatting>
  <conditionalFormatting sqref="D81">
    <cfRule type="duplicateValues" dxfId="250" priority="15"/>
  </conditionalFormatting>
  <conditionalFormatting sqref="D82">
    <cfRule type="duplicateValues" dxfId="249" priority="13"/>
  </conditionalFormatting>
  <conditionalFormatting sqref="D82">
    <cfRule type="duplicateValues" dxfId="248" priority="14"/>
  </conditionalFormatting>
  <conditionalFormatting sqref="D82">
    <cfRule type="duplicateValues" dxfId="247" priority="12"/>
  </conditionalFormatting>
  <conditionalFormatting sqref="D82">
    <cfRule type="duplicateValues" dxfId="246" priority="11"/>
  </conditionalFormatting>
  <conditionalFormatting sqref="D83">
    <cfRule type="duplicateValues" dxfId="245" priority="10"/>
  </conditionalFormatting>
  <conditionalFormatting sqref="D83">
    <cfRule type="duplicateValues" dxfId="244" priority="8"/>
    <cfRule type="duplicateValues" dxfId="243" priority="9"/>
  </conditionalFormatting>
  <conditionalFormatting sqref="D83">
    <cfRule type="duplicateValues" dxfId="242" priority="7"/>
  </conditionalFormatting>
  <conditionalFormatting sqref="D83">
    <cfRule type="duplicateValues" dxfId="241" priority="6"/>
  </conditionalFormatting>
  <conditionalFormatting sqref="D84:D85">
    <cfRule type="duplicateValues" dxfId="240" priority="5"/>
  </conditionalFormatting>
  <conditionalFormatting sqref="D84:D85">
    <cfRule type="duplicateValues" dxfId="239" priority="4"/>
  </conditionalFormatting>
  <conditionalFormatting sqref="D84:D85">
    <cfRule type="duplicateValues" dxfId="238" priority="3"/>
  </conditionalFormatting>
  <conditionalFormatting sqref="D84:D85">
    <cfRule type="duplicateValues" dxfId="237" priority="2"/>
  </conditionalFormatting>
  <conditionalFormatting sqref="D84:D85">
    <cfRule type="duplicateValues" dxfId="236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2:H574"/>
  <sheetViews>
    <sheetView workbookViewId="0">
      <selection activeCell="K4" sqref="K4"/>
    </sheetView>
  </sheetViews>
  <sheetFormatPr defaultRowHeight="14.4"/>
  <cols>
    <col min="1" max="1" width="8.88671875" style="15"/>
    <col min="2" max="2" width="27.44140625" style="15" customWidth="1"/>
    <col min="3" max="3" width="7.33203125" style="15" customWidth="1"/>
    <col min="4" max="4" width="8.88671875" style="18"/>
    <col min="5" max="16384" width="8.88671875" style="15"/>
  </cols>
  <sheetData>
    <row r="2" spans="1:8" ht="15.6">
      <c r="B2" s="338" t="s">
        <v>422</v>
      </c>
      <c r="C2" s="338"/>
      <c r="D2" s="338"/>
      <c r="G2" s="15" t="s">
        <v>6087</v>
      </c>
      <c r="H2" s="15">
        <v>249</v>
      </c>
    </row>
    <row r="3" spans="1:8" ht="15.6">
      <c r="B3" s="338" t="s">
        <v>423</v>
      </c>
      <c r="C3" s="338"/>
      <c r="D3" s="338"/>
    </row>
    <row r="4" spans="1:8" ht="15.6">
      <c r="B4" s="338" t="s">
        <v>424</v>
      </c>
      <c r="C4" s="338"/>
      <c r="D4" s="338"/>
    </row>
    <row r="5" spans="1:8" ht="15.6">
      <c r="B5" s="338" t="s">
        <v>62</v>
      </c>
      <c r="C5" s="338"/>
      <c r="D5" s="338"/>
    </row>
    <row r="6" spans="1:8" ht="15.6">
      <c r="A6" s="17" t="s">
        <v>425</v>
      </c>
    </row>
    <row r="8" spans="1:8" ht="15">
      <c r="A8" s="19" t="s">
        <v>10</v>
      </c>
      <c r="B8" s="15" t="s">
        <v>11</v>
      </c>
      <c r="C8" s="15" t="s">
        <v>113</v>
      </c>
      <c r="D8" s="18" t="s">
        <v>64</v>
      </c>
      <c r="E8" s="15" t="s">
        <v>4</v>
      </c>
      <c r="F8" s="15" t="s">
        <v>282</v>
      </c>
      <c r="G8" s="15" t="s">
        <v>269</v>
      </c>
      <c r="H8" s="15" t="s">
        <v>268</v>
      </c>
    </row>
    <row r="9" spans="1:8" ht="15">
      <c r="A9" s="20">
        <v>1</v>
      </c>
      <c r="B9" s="15" t="s">
        <v>427</v>
      </c>
      <c r="C9" s="15">
        <v>2011</v>
      </c>
      <c r="D9" s="18">
        <v>3.1249999999999997E-3</v>
      </c>
      <c r="E9" s="15">
        <v>1</v>
      </c>
    </row>
    <row r="10" spans="1:8" ht="15">
      <c r="A10" s="20">
        <v>2</v>
      </c>
      <c r="B10" s="15" t="s">
        <v>428</v>
      </c>
      <c r="C10" s="15">
        <v>2010</v>
      </c>
      <c r="D10" s="18">
        <v>3.3101851851851851E-3</v>
      </c>
      <c r="E10" s="15">
        <v>2</v>
      </c>
    </row>
    <row r="11" spans="1:8" ht="15">
      <c r="A11" s="20">
        <v>3</v>
      </c>
      <c r="B11" s="15" t="s">
        <v>2529</v>
      </c>
      <c r="C11" s="15">
        <v>2013</v>
      </c>
      <c r="D11" s="18">
        <v>3.4027777777777784E-3</v>
      </c>
      <c r="E11" s="15">
        <v>3</v>
      </c>
    </row>
    <row r="12" spans="1:8" ht="15">
      <c r="A12" s="20">
        <v>4</v>
      </c>
      <c r="B12" s="15" t="s">
        <v>429</v>
      </c>
      <c r="C12" s="15">
        <v>2014</v>
      </c>
      <c r="D12" s="18">
        <v>3.5648148148148154E-3</v>
      </c>
      <c r="E12" s="15">
        <v>4</v>
      </c>
    </row>
    <row r="13" spans="1:8" ht="15">
      <c r="A13" s="20">
        <v>5</v>
      </c>
      <c r="B13" s="15" t="s">
        <v>430</v>
      </c>
      <c r="C13" s="15">
        <v>2012</v>
      </c>
      <c r="D13" s="18">
        <v>3.5879629629629629E-3</v>
      </c>
      <c r="E13" s="15">
        <v>5</v>
      </c>
    </row>
    <row r="14" spans="1:8" ht="15">
      <c r="A14" s="20">
        <v>6</v>
      </c>
      <c r="B14" s="15" t="s">
        <v>431</v>
      </c>
      <c r="C14" s="15">
        <v>2012</v>
      </c>
      <c r="D14" s="18">
        <v>3.8657407407407408E-3</v>
      </c>
      <c r="E14" s="15">
        <v>6</v>
      </c>
    </row>
    <row r="15" spans="1:8" ht="15">
      <c r="A15" s="20">
        <v>7</v>
      </c>
      <c r="B15" s="15" t="s">
        <v>432</v>
      </c>
      <c r="C15" s="15">
        <v>2012</v>
      </c>
      <c r="D15" s="18">
        <v>4.0046296296296297E-3</v>
      </c>
      <c r="E15" s="15">
        <v>7</v>
      </c>
    </row>
    <row r="16" spans="1:8" ht="15">
      <c r="A16" s="20">
        <v>8</v>
      </c>
      <c r="B16" s="15" t="s">
        <v>433</v>
      </c>
      <c r="C16" s="15">
        <v>2011</v>
      </c>
      <c r="D16" s="18">
        <v>4.0277777777777777E-3</v>
      </c>
      <c r="E16" s="15">
        <v>8</v>
      </c>
    </row>
    <row r="17" spans="1:5" ht="15">
      <c r="A17" s="20">
        <v>9</v>
      </c>
      <c r="B17" s="15" t="s">
        <v>434</v>
      </c>
      <c r="C17" s="15">
        <v>2018</v>
      </c>
      <c r="D17" s="18">
        <v>4.2708333333333339E-3</v>
      </c>
      <c r="E17" s="15">
        <v>9</v>
      </c>
    </row>
    <row r="18" spans="1:5" ht="15">
      <c r="A18" s="20">
        <v>10</v>
      </c>
      <c r="B18" s="15" t="s">
        <v>435</v>
      </c>
      <c r="C18" s="15">
        <v>2017</v>
      </c>
      <c r="D18" s="18">
        <v>4.4212962962962956E-3</v>
      </c>
      <c r="E18" s="15">
        <v>10</v>
      </c>
    </row>
    <row r="19" spans="1:5" ht="15">
      <c r="A19" s="20">
        <v>11</v>
      </c>
      <c r="B19" s="15" t="s">
        <v>2530</v>
      </c>
      <c r="C19" s="15">
        <v>2017</v>
      </c>
      <c r="D19" s="18">
        <v>4.4675925925925933E-3</v>
      </c>
      <c r="E19" s="15">
        <v>11</v>
      </c>
    </row>
    <row r="20" spans="1:5" ht="15">
      <c r="A20" s="20">
        <v>12</v>
      </c>
      <c r="B20" s="15" t="s">
        <v>436</v>
      </c>
      <c r="C20" s="15">
        <v>1975</v>
      </c>
      <c r="D20" s="18">
        <v>4.4791666666666669E-3</v>
      </c>
      <c r="E20" s="15">
        <v>12</v>
      </c>
    </row>
    <row r="21" spans="1:5" ht="15">
      <c r="A21" s="20">
        <v>13</v>
      </c>
      <c r="B21" s="15" t="s">
        <v>437</v>
      </c>
      <c r="C21" s="15">
        <v>2017</v>
      </c>
      <c r="D21" s="18">
        <v>4.7222222222222223E-3</v>
      </c>
      <c r="E21" s="15">
        <v>13</v>
      </c>
    </row>
    <row r="22" spans="1:5" ht="15">
      <c r="A22" s="20">
        <v>14</v>
      </c>
      <c r="B22" s="15" t="s">
        <v>438</v>
      </c>
      <c r="C22" s="15">
        <v>1994</v>
      </c>
      <c r="D22" s="18">
        <v>6.3425925925925915E-3</v>
      </c>
      <c r="E22" s="15">
        <v>14</v>
      </c>
    </row>
    <row r="23" spans="1:5" ht="15">
      <c r="A23" s="20">
        <v>15</v>
      </c>
      <c r="B23" s="15" t="s">
        <v>2531</v>
      </c>
      <c r="C23" s="15">
        <v>1961</v>
      </c>
      <c r="D23" s="18">
        <v>8.2291666666666659E-3</v>
      </c>
      <c r="E23" s="15">
        <v>15</v>
      </c>
    </row>
    <row r="25" spans="1:5" ht="15.6">
      <c r="A25" s="17" t="s">
        <v>439</v>
      </c>
    </row>
    <row r="27" spans="1:5" ht="15">
      <c r="A27" s="19" t="s">
        <v>10</v>
      </c>
      <c r="B27" s="15" t="s">
        <v>11</v>
      </c>
      <c r="C27" s="15" t="s">
        <v>113</v>
      </c>
      <c r="D27" s="18" t="s">
        <v>64</v>
      </c>
      <c r="E27" s="15" t="s">
        <v>4</v>
      </c>
    </row>
    <row r="28" spans="1:5" ht="15">
      <c r="A28" s="20">
        <v>1</v>
      </c>
      <c r="B28" s="15" t="s">
        <v>440</v>
      </c>
      <c r="C28" s="15">
        <v>2014</v>
      </c>
      <c r="D28" s="18">
        <v>3.3449074074074071E-3</v>
      </c>
      <c r="E28" s="15">
        <v>1</v>
      </c>
    </row>
    <row r="29" spans="1:5" ht="15">
      <c r="A29" s="20">
        <v>2</v>
      </c>
      <c r="B29" s="15" t="s">
        <v>441</v>
      </c>
      <c r="C29" s="15">
        <v>2015</v>
      </c>
      <c r="D29" s="18">
        <v>3.645833333333333E-3</v>
      </c>
      <c r="E29" s="15">
        <v>2</v>
      </c>
    </row>
    <row r="30" spans="1:5" ht="15">
      <c r="A30" s="20">
        <v>3</v>
      </c>
      <c r="B30" s="15" t="s">
        <v>442</v>
      </c>
      <c r="C30" s="15">
        <v>2013</v>
      </c>
      <c r="D30" s="18">
        <v>3.6574074074074074E-3</v>
      </c>
      <c r="E30" s="15">
        <v>3</v>
      </c>
    </row>
    <row r="31" spans="1:5" ht="15">
      <c r="A31" s="20">
        <v>4</v>
      </c>
      <c r="B31" s="15" t="s">
        <v>443</v>
      </c>
      <c r="C31" s="15">
        <v>2014</v>
      </c>
      <c r="D31" s="18">
        <v>3.7268518518518514E-3</v>
      </c>
      <c r="E31" s="15">
        <v>4</v>
      </c>
    </row>
    <row r="32" spans="1:5" ht="15">
      <c r="A32" s="20">
        <v>5</v>
      </c>
      <c r="B32" s="15" t="s">
        <v>444</v>
      </c>
      <c r="C32" s="15">
        <v>2015</v>
      </c>
      <c r="D32" s="18">
        <v>3.8194444444444443E-3</v>
      </c>
      <c r="E32" s="15">
        <v>5</v>
      </c>
    </row>
    <row r="33" spans="1:8" ht="15">
      <c r="A33" s="20">
        <v>6</v>
      </c>
      <c r="B33" s="15" t="s">
        <v>445</v>
      </c>
      <c r="C33" s="15">
        <v>2014</v>
      </c>
      <c r="D33" s="18">
        <v>4.4212962962962956E-3</v>
      </c>
      <c r="E33" s="15">
        <v>6</v>
      </c>
    </row>
    <row r="34" spans="1:8" ht="15">
      <c r="A34" s="20">
        <v>7</v>
      </c>
      <c r="B34" s="15" t="s">
        <v>446</v>
      </c>
      <c r="C34" s="15">
        <v>1990</v>
      </c>
      <c r="D34" s="18">
        <v>4.4907407407407405E-3</v>
      </c>
      <c r="E34" s="15">
        <v>7</v>
      </c>
    </row>
    <row r="35" spans="1:8" ht="15">
      <c r="A35" s="20">
        <v>8</v>
      </c>
      <c r="B35" s="15" t="s">
        <v>447</v>
      </c>
      <c r="C35" s="15">
        <v>2013</v>
      </c>
      <c r="D35" s="18">
        <v>4.9305555555555552E-3</v>
      </c>
      <c r="E35" s="15">
        <v>8</v>
      </c>
    </row>
    <row r="36" spans="1:8" ht="15">
      <c r="A36" s="20">
        <v>9</v>
      </c>
      <c r="B36" s="15" t="s">
        <v>448</v>
      </c>
      <c r="C36" s="15">
        <v>2015</v>
      </c>
      <c r="D36" s="18">
        <v>4.9652777777777777E-3</v>
      </c>
      <c r="E36" s="15">
        <v>9</v>
      </c>
    </row>
    <row r="37" spans="1:8" ht="15">
      <c r="A37" s="20">
        <v>10</v>
      </c>
      <c r="B37" s="15" t="s">
        <v>449</v>
      </c>
      <c r="C37" s="15">
        <v>2014</v>
      </c>
      <c r="D37" s="18">
        <v>5.0925925925925921E-3</v>
      </c>
      <c r="E37" s="15">
        <v>10</v>
      </c>
    </row>
    <row r="38" spans="1:8" ht="15">
      <c r="A38" s="20">
        <v>11</v>
      </c>
      <c r="B38" s="15" t="s">
        <v>450</v>
      </c>
      <c r="C38" s="15">
        <v>2009</v>
      </c>
      <c r="D38" s="18">
        <v>5.2893518518518515E-3</v>
      </c>
      <c r="E38" s="15">
        <v>11</v>
      </c>
    </row>
    <row r="39" spans="1:8" ht="15">
      <c r="A39" s="20">
        <v>12</v>
      </c>
      <c r="B39" s="15" t="s">
        <v>451</v>
      </c>
      <c r="C39" s="15">
        <v>2014</v>
      </c>
      <c r="D39" s="18">
        <v>5.2893518518518515E-3</v>
      </c>
      <c r="E39" s="15">
        <v>11</v>
      </c>
    </row>
    <row r="40" spans="1:8" ht="15">
      <c r="A40" s="20">
        <v>13</v>
      </c>
      <c r="B40" s="15" t="s">
        <v>452</v>
      </c>
      <c r="C40" s="15">
        <v>2017</v>
      </c>
      <c r="D40" s="18">
        <v>5.5324074074074069E-3</v>
      </c>
      <c r="E40" s="15">
        <v>13</v>
      </c>
    </row>
    <row r="41" spans="1:8" ht="15">
      <c r="A41" s="20">
        <v>14</v>
      </c>
      <c r="B41" s="15" t="s">
        <v>453</v>
      </c>
      <c r="C41" s="15">
        <v>1994</v>
      </c>
      <c r="D41" s="18">
        <v>5.9143518518518521E-3</v>
      </c>
      <c r="E41" s="15">
        <v>14</v>
      </c>
    </row>
    <row r="43" spans="1:8" ht="15.6">
      <c r="A43" s="17" t="s">
        <v>454</v>
      </c>
    </row>
    <row r="45" spans="1:8" ht="15">
      <c r="A45" s="19" t="s">
        <v>10</v>
      </c>
      <c r="B45" s="15" t="s">
        <v>11</v>
      </c>
      <c r="C45" s="15" t="s">
        <v>113</v>
      </c>
      <c r="D45" s="18" t="s">
        <v>64</v>
      </c>
      <c r="E45" s="15" t="s">
        <v>4</v>
      </c>
    </row>
    <row r="46" spans="1:8" ht="15">
      <c r="A46" s="20">
        <v>1</v>
      </c>
      <c r="B46" s="15" t="s">
        <v>455</v>
      </c>
      <c r="C46" s="15">
        <v>2007</v>
      </c>
      <c r="D46" s="18">
        <v>9.0740740740740729E-3</v>
      </c>
      <c r="E46" s="15">
        <v>1</v>
      </c>
      <c r="F46" s="15" t="s">
        <v>63</v>
      </c>
      <c r="G46" s="15">
        <v>3</v>
      </c>
      <c r="H46" s="15">
        <f>2024-C46</f>
        <v>17</v>
      </c>
    </row>
    <row r="47" spans="1:8" ht="15">
      <c r="A47" s="20">
        <v>2</v>
      </c>
      <c r="B47" s="15" t="s">
        <v>389</v>
      </c>
      <c r="C47" s="15">
        <v>1989</v>
      </c>
      <c r="D47" s="18">
        <v>9.386574074074075E-3</v>
      </c>
      <c r="E47" s="15">
        <v>2</v>
      </c>
      <c r="F47" s="15" t="s">
        <v>63</v>
      </c>
      <c r="G47" s="15">
        <v>3</v>
      </c>
    </row>
    <row r="48" spans="1:8" ht="15">
      <c r="A48" s="20">
        <v>3</v>
      </c>
      <c r="B48" s="15" t="s">
        <v>456</v>
      </c>
      <c r="C48" s="15">
        <v>2008</v>
      </c>
      <c r="D48" s="18">
        <v>1.0115740740740741E-2</v>
      </c>
      <c r="E48" s="15">
        <v>3</v>
      </c>
      <c r="F48" s="15" t="s">
        <v>63</v>
      </c>
      <c r="G48" s="15">
        <v>3</v>
      </c>
      <c r="H48" s="15">
        <f>2024-C48</f>
        <v>16</v>
      </c>
    </row>
    <row r="49" spans="1:8" ht="15">
      <c r="A49" s="20">
        <v>4</v>
      </c>
      <c r="B49" s="15" t="s">
        <v>457</v>
      </c>
      <c r="C49" s="15">
        <v>1986</v>
      </c>
      <c r="D49" s="18">
        <v>1.03125E-2</v>
      </c>
      <c r="E49" s="15">
        <v>4</v>
      </c>
      <c r="F49" s="15" t="s">
        <v>63</v>
      </c>
      <c r="G49" s="15">
        <v>3</v>
      </c>
    </row>
    <row r="50" spans="1:8" ht="15">
      <c r="A50" s="20">
        <v>5</v>
      </c>
      <c r="B50" s="15" t="s">
        <v>458</v>
      </c>
      <c r="C50" s="15">
        <v>1982</v>
      </c>
      <c r="D50" s="18">
        <v>1.0590277777777777E-2</v>
      </c>
      <c r="E50" s="15">
        <v>5</v>
      </c>
      <c r="F50" s="15" t="s">
        <v>63</v>
      </c>
      <c r="G50" s="15">
        <v>3</v>
      </c>
    </row>
    <row r="51" spans="1:8" ht="15">
      <c r="A51" s="20">
        <v>6</v>
      </c>
      <c r="B51" s="15" t="s">
        <v>459</v>
      </c>
      <c r="C51" s="15">
        <v>1986</v>
      </c>
      <c r="D51" s="18">
        <v>1.0729166666666666E-2</v>
      </c>
      <c r="E51" s="15">
        <v>6</v>
      </c>
      <c r="F51" s="15" t="s">
        <v>63</v>
      </c>
      <c r="G51" s="15">
        <v>3</v>
      </c>
    </row>
    <row r="52" spans="1:8" ht="15">
      <c r="A52" s="20">
        <v>7</v>
      </c>
      <c r="B52" s="15" t="s">
        <v>179</v>
      </c>
      <c r="C52" s="15">
        <v>1991</v>
      </c>
      <c r="D52" s="18">
        <v>1.074074074074074E-2</v>
      </c>
      <c r="E52" s="15">
        <v>7</v>
      </c>
      <c r="F52" s="15" t="s">
        <v>63</v>
      </c>
      <c r="G52" s="15">
        <v>3</v>
      </c>
    </row>
    <row r="53" spans="1:8" ht="15">
      <c r="A53" s="20">
        <v>8</v>
      </c>
      <c r="B53" s="15" t="s">
        <v>460</v>
      </c>
      <c r="C53" s="15">
        <v>1984</v>
      </c>
      <c r="D53" s="18">
        <v>1.0925925925925924E-2</v>
      </c>
      <c r="E53" s="15">
        <v>8</v>
      </c>
      <c r="F53" s="15" t="s">
        <v>63</v>
      </c>
      <c r="G53" s="15">
        <v>3</v>
      </c>
    </row>
    <row r="54" spans="1:8" ht="15">
      <c r="A54" s="20">
        <v>9</v>
      </c>
      <c r="B54" s="15" t="s">
        <v>461</v>
      </c>
      <c r="C54" s="15">
        <v>1991</v>
      </c>
      <c r="D54" s="18">
        <v>1.0937500000000001E-2</v>
      </c>
      <c r="E54" s="15">
        <v>9</v>
      </c>
      <c r="F54" s="15" t="s">
        <v>63</v>
      </c>
      <c r="G54" s="15">
        <v>3</v>
      </c>
    </row>
    <row r="55" spans="1:8" ht="15">
      <c r="A55" s="20">
        <v>10</v>
      </c>
      <c r="B55" s="15" t="s">
        <v>462</v>
      </c>
      <c r="C55" s="15">
        <v>1983</v>
      </c>
      <c r="D55" s="18">
        <v>1.1238425925925928E-2</v>
      </c>
      <c r="E55" s="15">
        <v>10</v>
      </c>
      <c r="F55" s="15" t="s">
        <v>63</v>
      </c>
      <c r="G55" s="15">
        <v>3</v>
      </c>
    </row>
    <row r="56" spans="1:8" ht="15">
      <c r="A56" s="20">
        <v>11</v>
      </c>
      <c r="B56" s="15" t="s">
        <v>463</v>
      </c>
      <c r="C56" s="15">
        <v>2009</v>
      </c>
      <c r="D56" s="18">
        <v>1.1238425925925928E-2</v>
      </c>
      <c r="E56" s="15">
        <v>10</v>
      </c>
      <c r="F56" s="15" t="s">
        <v>63</v>
      </c>
      <c r="G56" s="15">
        <v>3</v>
      </c>
      <c r="H56" s="15">
        <f>2024-C56</f>
        <v>15</v>
      </c>
    </row>
    <row r="57" spans="1:8" ht="15">
      <c r="A57" s="20">
        <v>12</v>
      </c>
      <c r="B57" s="15" t="s">
        <v>2532</v>
      </c>
      <c r="C57" s="15">
        <v>2006</v>
      </c>
      <c r="D57" s="18">
        <v>1.1296296296296296E-2</v>
      </c>
      <c r="E57" s="15">
        <v>12</v>
      </c>
      <c r="F57" s="15" t="s">
        <v>63</v>
      </c>
      <c r="G57" s="15">
        <v>3</v>
      </c>
    </row>
    <row r="58" spans="1:8" ht="15">
      <c r="A58" s="20">
        <v>13</v>
      </c>
      <c r="B58" s="15" t="s">
        <v>464</v>
      </c>
      <c r="C58" s="15">
        <v>1979</v>
      </c>
      <c r="D58" s="18">
        <v>1.2083333333333333E-2</v>
      </c>
      <c r="E58" s="15">
        <v>13</v>
      </c>
      <c r="F58" s="15" t="s">
        <v>63</v>
      </c>
      <c r="G58" s="15">
        <v>3</v>
      </c>
    </row>
    <row r="59" spans="1:8" ht="15">
      <c r="A59" s="20">
        <v>14</v>
      </c>
      <c r="B59" s="15" t="s">
        <v>353</v>
      </c>
      <c r="C59" s="15">
        <v>2002</v>
      </c>
      <c r="D59" s="18">
        <v>1.2083333333333333E-2</v>
      </c>
      <c r="E59" s="15">
        <v>13</v>
      </c>
      <c r="F59" s="15" t="s">
        <v>63</v>
      </c>
      <c r="G59" s="15">
        <v>3</v>
      </c>
    </row>
    <row r="60" spans="1:8" ht="15">
      <c r="A60" s="20">
        <v>15</v>
      </c>
      <c r="B60" s="15" t="s">
        <v>465</v>
      </c>
      <c r="C60" s="15">
        <v>1983</v>
      </c>
      <c r="D60" s="18">
        <v>1.2083333333333333E-2</v>
      </c>
      <c r="E60" s="15">
        <v>13</v>
      </c>
      <c r="F60" s="15" t="s">
        <v>63</v>
      </c>
      <c r="G60" s="15">
        <v>3</v>
      </c>
    </row>
    <row r="61" spans="1:8" ht="15">
      <c r="A61" s="20">
        <v>16</v>
      </c>
      <c r="B61" s="15" t="s">
        <v>466</v>
      </c>
      <c r="C61" s="15">
        <v>1981</v>
      </c>
      <c r="D61" s="18">
        <v>1.2083333333333333E-2</v>
      </c>
      <c r="E61" s="15">
        <v>13</v>
      </c>
      <c r="F61" s="15" t="s">
        <v>63</v>
      </c>
      <c r="G61" s="15">
        <v>3</v>
      </c>
    </row>
    <row r="62" spans="1:8" ht="15">
      <c r="A62" s="20">
        <v>17</v>
      </c>
      <c r="B62" s="15" t="s">
        <v>467</v>
      </c>
      <c r="C62" s="15">
        <v>1985</v>
      </c>
      <c r="D62" s="18">
        <v>1.2083333333333333E-2</v>
      </c>
      <c r="E62" s="15">
        <v>13</v>
      </c>
      <c r="F62" s="15" t="s">
        <v>63</v>
      </c>
      <c r="G62" s="15">
        <v>3</v>
      </c>
    </row>
    <row r="63" spans="1:8" ht="15">
      <c r="A63" s="20">
        <v>18</v>
      </c>
      <c r="B63" s="15" t="s">
        <v>468</v>
      </c>
      <c r="C63" s="15">
        <v>2004</v>
      </c>
      <c r="D63" s="18">
        <v>1.2615740740740742E-2</v>
      </c>
      <c r="E63" s="15">
        <v>18</v>
      </c>
      <c r="F63" s="15" t="s">
        <v>63</v>
      </c>
      <c r="G63" s="15">
        <v>3</v>
      </c>
    </row>
    <row r="64" spans="1:8" ht="15">
      <c r="A64" s="20">
        <v>19</v>
      </c>
      <c r="B64" s="15" t="s">
        <v>469</v>
      </c>
      <c r="C64" s="15">
        <v>1987</v>
      </c>
      <c r="D64" s="18">
        <v>1.2743055555555556E-2</v>
      </c>
      <c r="E64" s="15">
        <v>19</v>
      </c>
      <c r="F64" s="15" t="s">
        <v>63</v>
      </c>
      <c r="G64" s="15">
        <v>3</v>
      </c>
    </row>
    <row r="65" spans="1:8" ht="15">
      <c r="A65" s="20">
        <v>20</v>
      </c>
      <c r="B65" s="15" t="s">
        <v>470</v>
      </c>
      <c r="C65" s="15">
        <v>1981</v>
      </c>
      <c r="D65" s="18">
        <v>1.3171296296296294E-2</v>
      </c>
      <c r="E65" s="15">
        <v>20</v>
      </c>
      <c r="F65" s="15" t="s">
        <v>63</v>
      </c>
      <c r="G65" s="15">
        <v>3</v>
      </c>
    </row>
    <row r="66" spans="1:8" ht="15">
      <c r="A66" s="20">
        <v>21</v>
      </c>
      <c r="B66" s="15" t="s">
        <v>471</v>
      </c>
      <c r="C66" s="15">
        <v>2009</v>
      </c>
      <c r="D66" s="18">
        <v>1.3263888888888889E-2</v>
      </c>
      <c r="E66" s="15">
        <v>21</v>
      </c>
      <c r="F66" s="15" t="s">
        <v>63</v>
      </c>
      <c r="G66" s="15">
        <v>3</v>
      </c>
      <c r="H66" s="15">
        <f>2024-C66</f>
        <v>15</v>
      </c>
    </row>
    <row r="67" spans="1:8" ht="15">
      <c r="A67" s="20">
        <v>22</v>
      </c>
      <c r="B67" s="15" t="s">
        <v>472</v>
      </c>
      <c r="C67" s="15">
        <v>1991</v>
      </c>
      <c r="D67" s="18">
        <v>1.3275462962962963E-2</v>
      </c>
      <c r="E67" s="15">
        <v>22</v>
      </c>
      <c r="F67" s="15" t="s">
        <v>63</v>
      </c>
      <c r="G67" s="15">
        <v>3</v>
      </c>
    </row>
    <row r="68" spans="1:8" ht="15">
      <c r="A68" s="20">
        <v>23</v>
      </c>
      <c r="B68" s="15" t="s">
        <v>473</v>
      </c>
      <c r="C68" s="15">
        <v>1995</v>
      </c>
      <c r="D68" s="18">
        <v>1.3460648148148147E-2</v>
      </c>
      <c r="E68" s="15">
        <v>23</v>
      </c>
      <c r="F68" s="15" t="s">
        <v>63</v>
      </c>
      <c r="G68" s="15">
        <v>3</v>
      </c>
    </row>
    <row r="69" spans="1:8" ht="15">
      <c r="A69" s="20">
        <v>24</v>
      </c>
      <c r="B69" s="15" t="s">
        <v>474</v>
      </c>
      <c r="C69" s="15">
        <v>1991</v>
      </c>
      <c r="D69" s="18">
        <v>1.3587962962962963E-2</v>
      </c>
      <c r="E69" s="15">
        <v>24</v>
      </c>
      <c r="F69" s="15" t="s">
        <v>63</v>
      </c>
      <c r="G69" s="15">
        <v>3</v>
      </c>
    </row>
    <row r="70" spans="1:8" ht="15">
      <c r="A70" s="20">
        <v>25</v>
      </c>
      <c r="B70" s="15" t="s">
        <v>475</v>
      </c>
      <c r="C70" s="15">
        <v>1991</v>
      </c>
      <c r="D70" s="18">
        <v>1.3692129629629629E-2</v>
      </c>
      <c r="E70" s="15">
        <v>25</v>
      </c>
      <c r="F70" s="15" t="s">
        <v>63</v>
      </c>
      <c r="G70" s="15">
        <v>3</v>
      </c>
    </row>
    <row r="71" spans="1:8" ht="15">
      <c r="A71" s="20">
        <v>26</v>
      </c>
      <c r="B71" s="15" t="s">
        <v>315</v>
      </c>
      <c r="C71" s="15">
        <v>1977</v>
      </c>
      <c r="D71" s="18">
        <v>1.3819444444444445E-2</v>
      </c>
      <c r="E71" s="15">
        <v>26</v>
      </c>
      <c r="F71" s="15" t="s">
        <v>63</v>
      </c>
      <c r="G71" s="15">
        <v>3</v>
      </c>
    </row>
    <row r="72" spans="1:8" ht="15">
      <c r="A72" s="20">
        <v>27</v>
      </c>
      <c r="B72" s="15" t="s">
        <v>476</v>
      </c>
      <c r="C72" s="15">
        <v>1989</v>
      </c>
      <c r="D72" s="18">
        <v>1.3993055555555555E-2</v>
      </c>
      <c r="E72" s="15">
        <v>27</v>
      </c>
      <c r="F72" s="15" t="s">
        <v>63</v>
      </c>
      <c r="G72" s="15">
        <v>3</v>
      </c>
    </row>
    <row r="73" spans="1:8" ht="15">
      <c r="A73" s="20">
        <v>28</v>
      </c>
      <c r="B73" s="15" t="s">
        <v>477</v>
      </c>
      <c r="C73" s="15">
        <v>1987</v>
      </c>
      <c r="D73" s="18">
        <v>1.4097222222222221E-2</v>
      </c>
      <c r="E73" s="15">
        <v>28</v>
      </c>
      <c r="F73" s="15" t="s">
        <v>63</v>
      </c>
      <c r="G73" s="15">
        <v>3</v>
      </c>
    </row>
    <row r="74" spans="1:8" ht="15">
      <c r="A74" s="20">
        <v>29</v>
      </c>
      <c r="B74" s="15" t="s">
        <v>478</v>
      </c>
      <c r="C74" s="15">
        <v>1990</v>
      </c>
      <c r="D74" s="18">
        <v>1.4097222222222221E-2</v>
      </c>
      <c r="E74" s="15">
        <v>28</v>
      </c>
      <c r="F74" s="15" t="s">
        <v>63</v>
      </c>
      <c r="G74" s="15">
        <v>3</v>
      </c>
    </row>
    <row r="75" spans="1:8" ht="15">
      <c r="A75" s="20">
        <v>30</v>
      </c>
      <c r="B75" s="15" t="s">
        <v>479</v>
      </c>
      <c r="C75" s="15">
        <v>1995</v>
      </c>
      <c r="D75" s="18">
        <v>1.4201388888888888E-2</v>
      </c>
      <c r="E75" s="15">
        <v>30</v>
      </c>
      <c r="F75" s="15" t="s">
        <v>63</v>
      </c>
      <c r="G75" s="15">
        <v>3</v>
      </c>
    </row>
    <row r="76" spans="1:8" ht="15">
      <c r="A76" s="20">
        <v>31</v>
      </c>
      <c r="B76" s="15" t="s">
        <v>480</v>
      </c>
      <c r="C76" s="15">
        <v>2001</v>
      </c>
      <c r="D76" s="18">
        <v>1.4259259259259261E-2</v>
      </c>
      <c r="E76" s="15">
        <v>31</v>
      </c>
      <c r="F76" s="15" t="s">
        <v>63</v>
      </c>
      <c r="G76" s="15">
        <v>3</v>
      </c>
    </row>
    <row r="77" spans="1:8" ht="15">
      <c r="A77" s="20">
        <v>32</v>
      </c>
      <c r="B77" s="15" t="s">
        <v>481</v>
      </c>
      <c r="C77" s="15">
        <v>1995</v>
      </c>
      <c r="D77" s="18">
        <v>1.4363425925925925E-2</v>
      </c>
      <c r="E77" s="15">
        <v>32</v>
      </c>
      <c r="F77" s="15" t="s">
        <v>63</v>
      </c>
      <c r="G77" s="15">
        <v>3</v>
      </c>
    </row>
    <row r="78" spans="1:8" ht="15">
      <c r="A78" s="20">
        <v>33</v>
      </c>
      <c r="B78" s="15" t="s">
        <v>482</v>
      </c>
      <c r="C78" s="15">
        <v>1988</v>
      </c>
      <c r="D78" s="18">
        <v>1.4594907407407405E-2</v>
      </c>
      <c r="E78" s="15">
        <v>33</v>
      </c>
      <c r="F78" s="15" t="s">
        <v>63</v>
      </c>
      <c r="G78" s="15">
        <v>3</v>
      </c>
    </row>
    <row r="79" spans="1:8" ht="15">
      <c r="A79" s="20">
        <v>34</v>
      </c>
      <c r="B79" s="15" t="s">
        <v>483</v>
      </c>
      <c r="C79" s="15">
        <v>2002</v>
      </c>
      <c r="D79" s="18">
        <v>1.462962962962963E-2</v>
      </c>
      <c r="E79" s="15">
        <v>34</v>
      </c>
      <c r="F79" s="15" t="s">
        <v>63</v>
      </c>
      <c r="G79" s="15">
        <v>3</v>
      </c>
    </row>
    <row r="80" spans="1:8" ht="15">
      <c r="A80" s="20">
        <v>35</v>
      </c>
      <c r="B80" s="15" t="s">
        <v>484</v>
      </c>
      <c r="C80" s="15">
        <v>1996</v>
      </c>
      <c r="D80" s="18">
        <v>1.4814814814814814E-2</v>
      </c>
      <c r="E80" s="15">
        <v>35</v>
      </c>
      <c r="F80" s="15" t="s">
        <v>63</v>
      </c>
      <c r="G80" s="15">
        <v>3</v>
      </c>
    </row>
    <row r="81" spans="1:8" ht="15">
      <c r="A81" s="20">
        <v>36</v>
      </c>
      <c r="B81" s="15" t="s">
        <v>2533</v>
      </c>
      <c r="C81" s="15">
        <v>1984</v>
      </c>
      <c r="D81" s="18">
        <v>1.5474537037037038E-2</v>
      </c>
      <c r="E81" s="15">
        <v>36</v>
      </c>
      <c r="F81" s="15" t="s">
        <v>63</v>
      </c>
      <c r="G81" s="15">
        <v>3</v>
      </c>
    </row>
    <row r="82" spans="1:8" ht="15">
      <c r="A82" s="20">
        <v>37</v>
      </c>
      <c r="B82" s="15" t="s">
        <v>485</v>
      </c>
      <c r="C82" s="15">
        <v>1999</v>
      </c>
      <c r="D82" s="18">
        <v>1.6597222222222222E-2</v>
      </c>
      <c r="E82" s="15">
        <v>37</v>
      </c>
      <c r="F82" s="15" t="s">
        <v>63</v>
      </c>
      <c r="G82" s="15">
        <v>3</v>
      </c>
    </row>
    <row r="83" spans="1:8" ht="15">
      <c r="A83" s="20">
        <v>38</v>
      </c>
      <c r="B83" s="15" t="s">
        <v>486</v>
      </c>
      <c r="C83" s="15">
        <v>1991</v>
      </c>
      <c r="D83" s="18">
        <v>1.6608796296296299E-2</v>
      </c>
      <c r="E83" s="15">
        <v>38</v>
      </c>
      <c r="F83" s="15" t="s">
        <v>63</v>
      </c>
      <c r="G83" s="15">
        <v>3</v>
      </c>
    </row>
    <row r="84" spans="1:8" ht="15">
      <c r="A84" s="20">
        <v>39</v>
      </c>
      <c r="B84" s="15" t="s">
        <v>487</v>
      </c>
      <c r="C84" s="15">
        <v>1980</v>
      </c>
      <c r="D84" s="18">
        <v>1.6666666666666666E-2</v>
      </c>
      <c r="E84" s="15">
        <v>39</v>
      </c>
      <c r="F84" s="15" t="s">
        <v>63</v>
      </c>
      <c r="G84" s="15">
        <v>3</v>
      </c>
    </row>
    <row r="85" spans="1:8" ht="15">
      <c r="A85" s="20">
        <v>40</v>
      </c>
      <c r="B85" s="15" t="s">
        <v>488</v>
      </c>
      <c r="C85" s="15">
        <v>1980</v>
      </c>
      <c r="D85" s="18">
        <v>1.681712962962963E-2</v>
      </c>
      <c r="E85" s="15">
        <v>40</v>
      </c>
      <c r="F85" s="15" t="s">
        <v>63</v>
      </c>
      <c r="G85" s="15">
        <v>3</v>
      </c>
    </row>
    <row r="86" spans="1:8" ht="15">
      <c r="A86" s="20">
        <v>41</v>
      </c>
      <c r="B86" s="15" t="s">
        <v>489</v>
      </c>
      <c r="C86" s="15">
        <v>1987</v>
      </c>
      <c r="D86" s="18">
        <v>1.8078703703703704E-2</v>
      </c>
      <c r="E86" s="15">
        <v>41</v>
      </c>
      <c r="F86" s="15" t="s">
        <v>63</v>
      </c>
      <c r="G86" s="15">
        <v>3</v>
      </c>
    </row>
    <row r="87" spans="1:8" ht="15">
      <c r="A87" s="20">
        <v>42</v>
      </c>
      <c r="B87" s="15" t="s">
        <v>490</v>
      </c>
      <c r="C87" s="15">
        <v>1981</v>
      </c>
      <c r="D87" s="18">
        <v>1.8379629629629628E-2</v>
      </c>
      <c r="E87" s="15">
        <v>42</v>
      </c>
      <c r="F87" s="15" t="s">
        <v>63</v>
      </c>
      <c r="G87" s="15">
        <v>3</v>
      </c>
    </row>
    <row r="89" spans="1:8" ht="15.6">
      <c r="A89" s="17" t="s">
        <v>491</v>
      </c>
    </row>
    <row r="91" spans="1:8" ht="15">
      <c r="A91" s="19" t="s">
        <v>10</v>
      </c>
      <c r="B91" s="15" t="s">
        <v>11</v>
      </c>
      <c r="C91" s="15" t="s">
        <v>113</v>
      </c>
      <c r="D91" s="18" t="s">
        <v>64</v>
      </c>
      <c r="E91" s="15" t="s">
        <v>4</v>
      </c>
    </row>
    <row r="92" spans="1:8" ht="15">
      <c r="A92" s="20">
        <v>1</v>
      </c>
      <c r="B92" s="15" t="s">
        <v>492</v>
      </c>
      <c r="C92" s="15">
        <v>2010</v>
      </c>
      <c r="D92" s="18">
        <v>9.9189814814814817E-3</v>
      </c>
      <c r="E92" s="15">
        <v>1</v>
      </c>
      <c r="F92" s="15" t="s">
        <v>278</v>
      </c>
      <c r="G92" s="15">
        <v>3</v>
      </c>
      <c r="H92" s="15">
        <f>2024-C92</f>
        <v>14</v>
      </c>
    </row>
    <row r="93" spans="1:8" ht="15">
      <c r="A93" s="20">
        <v>2</v>
      </c>
      <c r="B93" s="15" t="s">
        <v>149</v>
      </c>
      <c r="C93" s="15">
        <v>1993</v>
      </c>
      <c r="D93" s="18">
        <v>1.0034722222222221E-2</v>
      </c>
      <c r="E93" s="15">
        <v>2</v>
      </c>
      <c r="F93" s="15" t="s">
        <v>278</v>
      </c>
      <c r="G93" s="15">
        <v>3</v>
      </c>
    </row>
    <row r="94" spans="1:8" ht="15">
      <c r="A94" s="20">
        <v>3</v>
      </c>
      <c r="B94" s="15" t="s">
        <v>2665</v>
      </c>
      <c r="C94" s="15">
        <v>2010</v>
      </c>
      <c r="D94" s="18">
        <v>1.0636574074074074E-2</v>
      </c>
      <c r="E94" s="15">
        <v>3</v>
      </c>
      <c r="F94" s="15" t="s">
        <v>278</v>
      </c>
      <c r="G94" s="15">
        <v>3</v>
      </c>
      <c r="H94" s="15">
        <f>2024-C94</f>
        <v>14</v>
      </c>
    </row>
    <row r="95" spans="1:8" ht="15">
      <c r="A95" s="20">
        <v>4</v>
      </c>
      <c r="B95" s="15" t="s">
        <v>493</v>
      </c>
      <c r="C95" s="15">
        <v>2007</v>
      </c>
      <c r="D95" s="18">
        <v>1.0671296296296297E-2</v>
      </c>
      <c r="E95" s="15">
        <v>4</v>
      </c>
      <c r="F95" s="15" t="s">
        <v>278</v>
      </c>
      <c r="G95" s="15">
        <v>3</v>
      </c>
      <c r="H95" s="15">
        <f>2024-C95</f>
        <v>17</v>
      </c>
    </row>
    <row r="96" spans="1:8" ht="15">
      <c r="A96" s="20">
        <v>5</v>
      </c>
      <c r="B96" s="15" t="s">
        <v>494</v>
      </c>
      <c r="C96" s="15">
        <v>1975</v>
      </c>
      <c r="D96" s="18">
        <v>1.1562499999999998E-2</v>
      </c>
      <c r="E96" s="15">
        <v>5</v>
      </c>
      <c r="F96" s="15" t="s">
        <v>278</v>
      </c>
      <c r="G96" s="15">
        <v>3</v>
      </c>
    </row>
    <row r="97" spans="1:8" ht="15">
      <c r="A97" s="20">
        <v>6</v>
      </c>
      <c r="B97" s="15" t="s">
        <v>325</v>
      </c>
      <c r="C97" s="15">
        <v>1984</v>
      </c>
      <c r="D97" s="18">
        <v>1.1678240740740741E-2</v>
      </c>
      <c r="E97" s="15">
        <v>6</v>
      </c>
      <c r="F97" s="15" t="s">
        <v>278</v>
      </c>
      <c r="G97" s="15">
        <v>3</v>
      </c>
    </row>
    <row r="98" spans="1:8" ht="15">
      <c r="A98" s="20">
        <v>7</v>
      </c>
      <c r="B98" s="15" t="s">
        <v>495</v>
      </c>
      <c r="C98" s="15">
        <v>1999</v>
      </c>
      <c r="D98" s="18">
        <v>1.1712962962962965E-2</v>
      </c>
      <c r="E98" s="15">
        <v>7</v>
      </c>
      <c r="F98" s="15" t="s">
        <v>278</v>
      </c>
      <c r="G98" s="15">
        <v>3</v>
      </c>
    </row>
    <row r="99" spans="1:8" ht="15">
      <c r="A99" s="20">
        <v>8</v>
      </c>
      <c r="B99" s="15" t="s">
        <v>405</v>
      </c>
      <c r="C99" s="15">
        <v>2008</v>
      </c>
      <c r="D99" s="18">
        <v>1.2638888888888889E-2</v>
      </c>
      <c r="E99" s="15">
        <v>8</v>
      </c>
      <c r="F99" s="15" t="s">
        <v>278</v>
      </c>
      <c r="G99" s="15">
        <v>3</v>
      </c>
      <c r="H99" s="15">
        <f>2024-C99</f>
        <v>16</v>
      </c>
    </row>
    <row r="100" spans="1:8" ht="15">
      <c r="A100" s="20">
        <v>9</v>
      </c>
      <c r="B100" s="15" t="s">
        <v>496</v>
      </c>
      <c r="C100" s="15">
        <v>1981</v>
      </c>
      <c r="D100" s="18">
        <v>1.2766203703703703E-2</v>
      </c>
      <c r="E100" s="15">
        <v>9</v>
      </c>
      <c r="F100" s="15" t="s">
        <v>278</v>
      </c>
      <c r="G100" s="15">
        <v>3</v>
      </c>
    </row>
    <row r="101" spans="1:8" ht="15">
      <c r="A101" s="20">
        <v>10</v>
      </c>
      <c r="B101" s="15" t="s">
        <v>497</v>
      </c>
      <c r="C101" s="15">
        <v>1966</v>
      </c>
      <c r="D101" s="18">
        <v>1.2847222222222223E-2</v>
      </c>
      <c r="E101" s="15">
        <v>10</v>
      </c>
      <c r="F101" s="15" t="s">
        <v>278</v>
      </c>
      <c r="G101" s="15">
        <v>3</v>
      </c>
    </row>
    <row r="102" spans="1:8" ht="15">
      <c r="A102" s="20">
        <v>11</v>
      </c>
      <c r="B102" s="15" t="s">
        <v>498</v>
      </c>
      <c r="C102" s="15">
        <v>1986</v>
      </c>
      <c r="D102" s="18">
        <v>1.3194444444444444E-2</v>
      </c>
      <c r="E102" s="15">
        <v>11</v>
      </c>
      <c r="F102" s="15" t="s">
        <v>278</v>
      </c>
      <c r="G102" s="15">
        <v>3</v>
      </c>
    </row>
    <row r="103" spans="1:8" ht="15">
      <c r="A103" s="20">
        <v>12</v>
      </c>
      <c r="B103" s="15" t="s">
        <v>499</v>
      </c>
      <c r="C103" s="15">
        <v>1987</v>
      </c>
      <c r="D103" s="18">
        <v>1.3449074074074073E-2</v>
      </c>
      <c r="E103" s="15">
        <v>12</v>
      </c>
      <c r="F103" s="15" t="s">
        <v>278</v>
      </c>
      <c r="G103" s="15">
        <v>3</v>
      </c>
    </row>
    <row r="104" spans="1:8" ht="15">
      <c r="A104" s="20">
        <v>13</v>
      </c>
      <c r="B104" s="15" t="s">
        <v>500</v>
      </c>
      <c r="C104" s="15">
        <v>1984</v>
      </c>
      <c r="D104" s="18">
        <v>1.3518518518518518E-2</v>
      </c>
      <c r="E104" s="15">
        <v>13</v>
      </c>
      <c r="F104" s="15" t="s">
        <v>278</v>
      </c>
      <c r="G104" s="15">
        <v>3</v>
      </c>
    </row>
    <row r="105" spans="1:8" ht="15">
      <c r="A105" s="20">
        <v>14</v>
      </c>
      <c r="B105" s="15" t="s">
        <v>501</v>
      </c>
      <c r="C105" s="15">
        <v>1980</v>
      </c>
      <c r="D105" s="18">
        <v>1.3634259259259257E-2</v>
      </c>
      <c r="E105" s="15">
        <v>14</v>
      </c>
      <c r="F105" s="15" t="s">
        <v>278</v>
      </c>
      <c r="G105" s="15">
        <v>3</v>
      </c>
    </row>
    <row r="106" spans="1:8" ht="15">
      <c r="A106" s="20">
        <v>15</v>
      </c>
      <c r="B106" s="15" t="s">
        <v>502</v>
      </c>
      <c r="C106" s="15">
        <v>2000</v>
      </c>
      <c r="D106" s="18">
        <v>1.4039351851851851E-2</v>
      </c>
      <c r="E106" s="15">
        <v>15</v>
      </c>
      <c r="F106" s="15" t="s">
        <v>278</v>
      </c>
      <c r="G106" s="15">
        <v>3</v>
      </c>
    </row>
    <row r="107" spans="1:8" ht="15">
      <c r="A107" s="20">
        <v>16</v>
      </c>
      <c r="B107" s="15" t="s">
        <v>503</v>
      </c>
      <c r="C107" s="15">
        <v>1987</v>
      </c>
      <c r="D107" s="18">
        <v>1.4085648148148151E-2</v>
      </c>
      <c r="E107" s="15">
        <v>16</v>
      </c>
      <c r="F107" s="15" t="s">
        <v>278</v>
      </c>
      <c r="G107" s="15">
        <v>3</v>
      </c>
    </row>
    <row r="108" spans="1:8" ht="15">
      <c r="A108" s="20">
        <v>17</v>
      </c>
      <c r="B108" s="15" t="s">
        <v>418</v>
      </c>
      <c r="C108" s="15">
        <v>1982</v>
      </c>
      <c r="D108" s="18">
        <v>1.4155092592592592E-2</v>
      </c>
      <c r="E108" s="15">
        <v>17</v>
      </c>
      <c r="F108" s="15" t="s">
        <v>278</v>
      </c>
      <c r="G108" s="15">
        <v>3</v>
      </c>
    </row>
    <row r="109" spans="1:8" ht="15">
      <c r="A109" s="20">
        <v>18</v>
      </c>
      <c r="B109" s="15" t="s">
        <v>504</v>
      </c>
      <c r="C109" s="15">
        <v>1998</v>
      </c>
      <c r="D109" s="18">
        <v>1.4363425925925925E-2</v>
      </c>
      <c r="E109" s="15">
        <v>18</v>
      </c>
      <c r="F109" s="15" t="s">
        <v>278</v>
      </c>
      <c r="G109" s="15">
        <v>3</v>
      </c>
    </row>
    <row r="110" spans="1:8" ht="15">
      <c r="A110" s="20">
        <v>19</v>
      </c>
      <c r="B110" s="15" t="s">
        <v>505</v>
      </c>
      <c r="C110" s="15">
        <v>1989</v>
      </c>
      <c r="D110" s="18">
        <v>1.4409722222222221E-2</v>
      </c>
      <c r="E110" s="15">
        <v>19</v>
      </c>
      <c r="F110" s="15" t="s">
        <v>278</v>
      </c>
      <c r="G110" s="15">
        <v>3</v>
      </c>
    </row>
    <row r="111" spans="1:8" ht="15">
      <c r="A111" s="20">
        <v>20</v>
      </c>
      <c r="B111" s="15" t="s">
        <v>506</v>
      </c>
      <c r="C111" s="15">
        <v>1992</v>
      </c>
      <c r="D111" s="18">
        <v>1.5208333333333332E-2</v>
      </c>
      <c r="E111" s="15">
        <v>20</v>
      </c>
      <c r="F111" s="15" t="s">
        <v>278</v>
      </c>
      <c r="G111" s="15">
        <v>3</v>
      </c>
    </row>
    <row r="112" spans="1:8" ht="15">
      <c r="A112" s="20">
        <v>21</v>
      </c>
      <c r="B112" s="15" t="s">
        <v>507</v>
      </c>
      <c r="C112" s="15">
        <v>1993</v>
      </c>
      <c r="D112" s="18">
        <v>1.5243055555555557E-2</v>
      </c>
      <c r="E112" s="15">
        <v>21</v>
      </c>
      <c r="F112" s="15" t="s">
        <v>278</v>
      </c>
      <c r="G112" s="15">
        <v>3</v>
      </c>
    </row>
    <row r="113" spans="1:8" ht="15">
      <c r="A113" s="20">
        <v>22</v>
      </c>
      <c r="B113" s="15" t="s">
        <v>508</v>
      </c>
      <c r="C113" s="15">
        <v>1984</v>
      </c>
      <c r="D113" s="18">
        <v>1.53125E-2</v>
      </c>
      <c r="E113" s="15">
        <v>22</v>
      </c>
      <c r="F113" s="15" t="s">
        <v>278</v>
      </c>
      <c r="G113" s="15">
        <v>3</v>
      </c>
    </row>
    <row r="114" spans="1:8" ht="15">
      <c r="A114" s="20">
        <v>23</v>
      </c>
      <c r="B114" s="15" t="s">
        <v>509</v>
      </c>
      <c r="C114" s="15">
        <v>1990</v>
      </c>
      <c r="D114" s="18">
        <v>1.5335648148148147E-2</v>
      </c>
      <c r="E114" s="15">
        <v>23</v>
      </c>
      <c r="F114" s="15" t="s">
        <v>278</v>
      </c>
      <c r="G114" s="15">
        <v>3</v>
      </c>
    </row>
    <row r="115" spans="1:8" ht="15">
      <c r="A115" s="20">
        <v>24</v>
      </c>
      <c r="B115" s="15" t="s">
        <v>510</v>
      </c>
      <c r="C115" s="15">
        <v>1993</v>
      </c>
      <c r="D115" s="18">
        <v>1.5578703703703704E-2</v>
      </c>
      <c r="E115" s="15">
        <v>24</v>
      </c>
      <c r="F115" s="15" t="s">
        <v>278</v>
      </c>
      <c r="G115" s="15">
        <v>3</v>
      </c>
    </row>
    <row r="116" spans="1:8" ht="15">
      <c r="A116" s="20">
        <v>25</v>
      </c>
      <c r="B116" s="15" t="s">
        <v>511</v>
      </c>
      <c r="C116" s="15">
        <v>1987</v>
      </c>
      <c r="D116" s="18">
        <v>1.5671296296296298E-2</v>
      </c>
      <c r="E116" s="15">
        <v>25</v>
      </c>
      <c r="F116" s="15" t="s">
        <v>278</v>
      </c>
      <c r="G116" s="15">
        <v>3</v>
      </c>
    </row>
    <row r="117" spans="1:8" ht="15">
      <c r="A117" s="20">
        <v>26</v>
      </c>
      <c r="B117" s="15" t="s">
        <v>512</v>
      </c>
      <c r="C117" s="15">
        <v>1982</v>
      </c>
      <c r="D117" s="18">
        <v>1.5706018518518518E-2</v>
      </c>
      <c r="E117" s="15">
        <v>26</v>
      </c>
      <c r="F117" s="15" t="s">
        <v>278</v>
      </c>
      <c r="G117" s="15">
        <v>3</v>
      </c>
    </row>
    <row r="118" spans="1:8" ht="15">
      <c r="A118" s="20">
        <v>27</v>
      </c>
      <c r="B118" s="15" t="s">
        <v>513</v>
      </c>
      <c r="C118" s="15">
        <v>1979</v>
      </c>
      <c r="D118" s="18">
        <v>1.5717592592592592E-2</v>
      </c>
      <c r="E118" s="15">
        <v>27</v>
      </c>
      <c r="F118" s="15" t="s">
        <v>278</v>
      </c>
      <c r="G118" s="15">
        <v>3</v>
      </c>
    </row>
    <row r="119" spans="1:8" ht="15">
      <c r="A119" s="20">
        <v>28</v>
      </c>
      <c r="B119" s="15" t="s">
        <v>132</v>
      </c>
      <c r="C119" s="15">
        <v>1993</v>
      </c>
      <c r="D119" s="18">
        <v>1.59375E-2</v>
      </c>
      <c r="E119" s="15">
        <v>28</v>
      </c>
      <c r="F119" s="15" t="s">
        <v>278</v>
      </c>
      <c r="G119" s="15">
        <v>3</v>
      </c>
    </row>
    <row r="120" spans="1:8" ht="15">
      <c r="A120" s="20">
        <v>29</v>
      </c>
      <c r="B120" s="15" t="s">
        <v>514</v>
      </c>
      <c r="C120" s="15">
        <v>1998</v>
      </c>
      <c r="D120" s="18">
        <v>1.6296296296296295E-2</v>
      </c>
      <c r="E120" s="15">
        <v>29</v>
      </c>
      <c r="F120" s="15" t="s">
        <v>278</v>
      </c>
      <c r="G120" s="15">
        <v>3</v>
      </c>
    </row>
    <row r="121" spans="1:8" ht="15">
      <c r="A121" s="20">
        <v>30</v>
      </c>
      <c r="B121" s="15" t="s">
        <v>515</v>
      </c>
      <c r="C121" s="15">
        <v>1997</v>
      </c>
      <c r="D121" s="18">
        <v>1.636574074074074E-2</v>
      </c>
      <c r="E121" s="15">
        <v>30</v>
      </c>
      <c r="F121" s="15" t="s">
        <v>278</v>
      </c>
      <c r="G121" s="15">
        <v>3</v>
      </c>
    </row>
    <row r="122" spans="1:8" ht="15">
      <c r="A122" s="20">
        <v>31</v>
      </c>
      <c r="B122" s="15" t="s">
        <v>516</v>
      </c>
      <c r="C122" s="15">
        <v>1982</v>
      </c>
      <c r="D122" s="18">
        <v>1.6469907407407405E-2</v>
      </c>
      <c r="E122" s="15">
        <v>31</v>
      </c>
      <c r="F122" s="15" t="s">
        <v>278</v>
      </c>
      <c r="G122" s="15">
        <v>3</v>
      </c>
    </row>
    <row r="123" spans="1:8" ht="15">
      <c r="A123" s="20">
        <v>32</v>
      </c>
      <c r="B123" s="15" t="s">
        <v>517</v>
      </c>
      <c r="C123" s="15">
        <v>1984</v>
      </c>
      <c r="D123" s="18">
        <v>1.6481481481481482E-2</v>
      </c>
      <c r="E123" s="15">
        <v>32</v>
      </c>
      <c r="F123" s="15" t="s">
        <v>278</v>
      </c>
      <c r="G123" s="15">
        <v>3</v>
      </c>
    </row>
    <row r="124" spans="1:8" ht="15">
      <c r="A124" s="20">
        <v>33</v>
      </c>
      <c r="B124" s="15" t="s">
        <v>518</v>
      </c>
      <c r="C124" s="15">
        <v>1989</v>
      </c>
      <c r="D124" s="18">
        <v>1.6585648148148148E-2</v>
      </c>
      <c r="E124" s="15">
        <v>33</v>
      </c>
      <c r="F124" s="15" t="s">
        <v>278</v>
      </c>
      <c r="G124" s="15">
        <v>3</v>
      </c>
    </row>
    <row r="125" spans="1:8" ht="15">
      <c r="A125" s="20">
        <v>34</v>
      </c>
      <c r="B125" s="15" t="s">
        <v>519</v>
      </c>
      <c r="C125" s="15">
        <v>1986</v>
      </c>
      <c r="D125" s="18">
        <v>1.6689814814814817E-2</v>
      </c>
      <c r="E125" s="15">
        <v>34</v>
      </c>
      <c r="F125" s="15" t="s">
        <v>278</v>
      </c>
      <c r="G125" s="15">
        <v>3</v>
      </c>
    </row>
    <row r="126" spans="1:8" ht="15">
      <c r="A126" s="20">
        <v>35</v>
      </c>
      <c r="B126" s="15" t="s">
        <v>520</v>
      </c>
      <c r="C126" s="15">
        <v>2009</v>
      </c>
      <c r="D126" s="18">
        <v>1.6736111111111111E-2</v>
      </c>
      <c r="E126" s="15">
        <v>35</v>
      </c>
      <c r="F126" s="15" t="s">
        <v>278</v>
      </c>
      <c r="G126" s="15">
        <v>3</v>
      </c>
      <c r="H126" s="15">
        <f t="shared" ref="H126:H174" si="0">2024-C126</f>
        <v>15</v>
      </c>
    </row>
    <row r="127" spans="1:8" ht="15">
      <c r="A127" s="20">
        <v>36</v>
      </c>
      <c r="B127" s="15" t="s">
        <v>521</v>
      </c>
      <c r="C127" s="15">
        <v>1989</v>
      </c>
      <c r="D127" s="18">
        <v>1.681712962962963E-2</v>
      </c>
      <c r="E127" s="15">
        <v>36</v>
      </c>
      <c r="F127" s="15" t="s">
        <v>278</v>
      </c>
      <c r="G127" s="15">
        <v>3</v>
      </c>
    </row>
    <row r="128" spans="1:8" ht="15">
      <c r="A128" s="20">
        <v>37</v>
      </c>
      <c r="B128" s="15" t="s">
        <v>522</v>
      </c>
      <c r="C128" s="15">
        <v>1996</v>
      </c>
      <c r="D128" s="18">
        <v>1.6898148148148148E-2</v>
      </c>
      <c r="E128" s="15">
        <v>37</v>
      </c>
      <c r="F128" s="15" t="s">
        <v>278</v>
      </c>
      <c r="G128" s="15">
        <v>3</v>
      </c>
    </row>
    <row r="129" spans="1:8" ht="15">
      <c r="A129" s="20">
        <v>38</v>
      </c>
      <c r="B129" s="15" t="s">
        <v>523</v>
      </c>
      <c r="C129" s="15">
        <v>1994</v>
      </c>
      <c r="D129" s="18">
        <v>1.7037037037037038E-2</v>
      </c>
      <c r="E129" s="15">
        <v>38</v>
      </c>
      <c r="F129" s="15" t="s">
        <v>278</v>
      </c>
      <c r="G129" s="15">
        <v>3</v>
      </c>
    </row>
    <row r="130" spans="1:8" ht="15">
      <c r="A130" s="20">
        <v>39</v>
      </c>
      <c r="B130" s="15" t="s">
        <v>2664</v>
      </c>
      <c r="C130" s="15">
        <v>2007</v>
      </c>
      <c r="D130" s="18">
        <v>1.7141203703703704E-2</v>
      </c>
      <c r="E130" s="15">
        <v>39</v>
      </c>
      <c r="F130" s="15" t="s">
        <v>278</v>
      </c>
      <c r="G130" s="15">
        <v>3</v>
      </c>
      <c r="H130" s="15">
        <f t="shared" si="0"/>
        <v>17</v>
      </c>
    </row>
    <row r="131" spans="1:8" ht="15">
      <c r="A131" s="20">
        <v>40</v>
      </c>
      <c r="B131" s="15" t="s">
        <v>524</v>
      </c>
      <c r="C131" s="15">
        <v>2004</v>
      </c>
      <c r="D131" s="18">
        <v>1.7222222222222222E-2</v>
      </c>
      <c r="E131" s="15">
        <v>40</v>
      </c>
      <c r="F131" s="15" t="s">
        <v>278</v>
      </c>
      <c r="G131" s="15">
        <v>3</v>
      </c>
    </row>
    <row r="132" spans="1:8" ht="15">
      <c r="A132" s="20">
        <v>41</v>
      </c>
      <c r="B132" s="15" t="s">
        <v>525</v>
      </c>
      <c r="C132" s="15">
        <v>1994</v>
      </c>
      <c r="D132" s="18">
        <v>1.7326388888888888E-2</v>
      </c>
      <c r="E132" s="15">
        <v>41</v>
      </c>
      <c r="F132" s="15" t="s">
        <v>278</v>
      </c>
      <c r="G132" s="15">
        <v>3</v>
      </c>
    </row>
    <row r="133" spans="1:8" ht="15">
      <c r="A133" s="20">
        <v>42</v>
      </c>
      <c r="B133" s="15" t="s">
        <v>526</v>
      </c>
      <c r="C133" s="15">
        <v>1985</v>
      </c>
      <c r="D133" s="18">
        <v>1.8379629629629628E-2</v>
      </c>
      <c r="E133" s="15">
        <v>42</v>
      </c>
      <c r="F133" s="15" t="s">
        <v>278</v>
      </c>
      <c r="G133" s="15">
        <v>3</v>
      </c>
    </row>
    <row r="134" spans="1:8" ht="15">
      <c r="A134" s="20">
        <v>43</v>
      </c>
      <c r="B134" s="15" t="s">
        <v>527</v>
      </c>
      <c r="C134" s="15">
        <v>1982</v>
      </c>
      <c r="D134" s="18">
        <v>1.8506944444444444E-2</v>
      </c>
      <c r="E134" s="15">
        <v>43</v>
      </c>
      <c r="F134" s="15" t="s">
        <v>278</v>
      </c>
      <c r="G134" s="15">
        <v>3</v>
      </c>
    </row>
    <row r="135" spans="1:8" ht="15">
      <c r="A135" s="20">
        <v>44</v>
      </c>
      <c r="B135" s="15" t="s">
        <v>528</v>
      </c>
      <c r="C135" s="15">
        <v>1993</v>
      </c>
      <c r="D135" s="18">
        <v>1.8553240740740742E-2</v>
      </c>
      <c r="E135" s="15">
        <v>44</v>
      </c>
      <c r="F135" s="15" t="s">
        <v>278</v>
      </c>
      <c r="G135" s="15">
        <v>3</v>
      </c>
    </row>
    <row r="136" spans="1:8" ht="15">
      <c r="A136" s="20">
        <v>45</v>
      </c>
      <c r="B136" s="15" t="s">
        <v>529</v>
      </c>
      <c r="C136" s="15">
        <v>1994</v>
      </c>
      <c r="D136" s="18">
        <v>1.8865740740740742E-2</v>
      </c>
      <c r="E136" s="15">
        <v>45</v>
      </c>
      <c r="F136" s="15" t="s">
        <v>278</v>
      </c>
      <c r="G136" s="15">
        <v>3</v>
      </c>
    </row>
    <row r="137" spans="1:8" ht="15">
      <c r="A137" s="20">
        <v>46</v>
      </c>
      <c r="B137" s="15" t="s">
        <v>530</v>
      </c>
      <c r="C137" s="15">
        <v>1975</v>
      </c>
      <c r="D137" s="18">
        <v>1.8888888888888889E-2</v>
      </c>
      <c r="E137" s="15">
        <v>46</v>
      </c>
      <c r="F137" s="15" t="s">
        <v>278</v>
      </c>
      <c r="G137" s="15">
        <v>3</v>
      </c>
    </row>
    <row r="139" spans="1:8" ht="15.6">
      <c r="A139" s="17" t="s">
        <v>531</v>
      </c>
    </row>
    <row r="141" spans="1:8" ht="15">
      <c r="A141" s="19" t="s">
        <v>10</v>
      </c>
      <c r="B141" s="15" t="s">
        <v>11</v>
      </c>
      <c r="C141" s="15" t="s">
        <v>113</v>
      </c>
      <c r="D141" s="18" t="s">
        <v>64</v>
      </c>
      <c r="E141" s="15" t="s">
        <v>4</v>
      </c>
    </row>
    <row r="142" spans="1:8" ht="15">
      <c r="A142" s="20">
        <v>1</v>
      </c>
      <c r="B142" s="15" t="s">
        <v>95</v>
      </c>
      <c r="C142" s="15">
        <v>1994</v>
      </c>
      <c r="D142" s="18">
        <v>2.6643518518518521E-2</v>
      </c>
      <c r="E142" s="15">
        <v>1</v>
      </c>
      <c r="F142" s="15" t="s">
        <v>63</v>
      </c>
      <c r="G142" s="15">
        <v>10</v>
      </c>
      <c r="H142" s="15">
        <f t="shared" si="0"/>
        <v>30</v>
      </c>
    </row>
    <row r="143" spans="1:8" ht="15">
      <c r="A143" s="20">
        <v>2</v>
      </c>
      <c r="B143" s="15" t="s">
        <v>337</v>
      </c>
      <c r="C143" s="15">
        <v>2005</v>
      </c>
      <c r="D143" s="18">
        <v>2.6678240740740738E-2</v>
      </c>
      <c r="E143" s="15">
        <v>2</v>
      </c>
      <c r="F143" s="15" t="s">
        <v>63</v>
      </c>
      <c r="G143" s="15">
        <v>10</v>
      </c>
      <c r="H143" s="15">
        <f t="shared" si="0"/>
        <v>19</v>
      </c>
    </row>
    <row r="144" spans="1:8" ht="15">
      <c r="A144" s="20">
        <v>3</v>
      </c>
      <c r="B144" s="15" t="s">
        <v>36</v>
      </c>
      <c r="C144" s="15">
        <v>1998</v>
      </c>
      <c r="D144" s="18">
        <v>2.8854166666666667E-2</v>
      </c>
      <c r="E144" s="15">
        <v>3</v>
      </c>
      <c r="F144" s="15" t="s">
        <v>63</v>
      </c>
      <c r="G144" s="15">
        <v>10</v>
      </c>
      <c r="H144" s="15">
        <f t="shared" si="0"/>
        <v>26</v>
      </c>
    </row>
    <row r="145" spans="1:8" ht="15">
      <c r="A145" s="20">
        <v>4</v>
      </c>
      <c r="B145" s="15" t="s">
        <v>532</v>
      </c>
      <c r="C145" s="15">
        <v>1995</v>
      </c>
      <c r="D145" s="18">
        <v>2.8900462962962961E-2</v>
      </c>
      <c r="E145" s="15">
        <v>4</v>
      </c>
      <c r="F145" s="15" t="s">
        <v>63</v>
      </c>
      <c r="G145" s="15">
        <v>10</v>
      </c>
      <c r="H145" s="15">
        <f t="shared" si="0"/>
        <v>29</v>
      </c>
    </row>
    <row r="146" spans="1:8" ht="15">
      <c r="A146" s="20">
        <v>5</v>
      </c>
      <c r="B146" s="15" t="s">
        <v>533</v>
      </c>
      <c r="C146" s="15">
        <v>1987</v>
      </c>
      <c r="D146" s="18">
        <v>2.9039351851851854E-2</v>
      </c>
      <c r="E146" s="15">
        <v>5</v>
      </c>
      <c r="F146" s="15" t="s">
        <v>63</v>
      </c>
      <c r="G146" s="15">
        <v>10</v>
      </c>
      <c r="H146" s="15">
        <f t="shared" si="0"/>
        <v>37</v>
      </c>
    </row>
    <row r="147" spans="1:8" ht="15">
      <c r="A147" s="20">
        <v>6</v>
      </c>
      <c r="B147" s="15" t="s">
        <v>18</v>
      </c>
      <c r="C147" s="15">
        <v>1990</v>
      </c>
      <c r="D147" s="18">
        <v>2.9409722222222223E-2</v>
      </c>
      <c r="E147" s="15">
        <v>6</v>
      </c>
      <c r="F147" s="15" t="s">
        <v>63</v>
      </c>
      <c r="G147" s="15">
        <v>10</v>
      </c>
      <c r="H147" s="15">
        <f t="shared" si="0"/>
        <v>34</v>
      </c>
    </row>
    <row r="148" spans="1:8" ht="15">
      <c r="A148" s="20">
        <v>7</v>
      </c>
      <c r="B148" s="15" t="s">
        <v>534</v>
      </c>
      <c r="C148" s="15">
        <v>1991</v>
      </c>
      <c r="D148" s="18">
        <v>2.9502314814814815E-2</v>
      </c>
      <c r="E148" s="15">
        <v>7</v>
      </c>
      <c r="F148" s="15" t="s">
        <v>63</v>
      </c>
      <c r="G148" s="15">
        <v>10</v>
      </c>
      <c r="H148" s="15">
        <f t="shared" si="0"/>
        <v>33</v>
      </c>
    </row>
    <row r="149" spans="1:8" ht="15">
      <c r="A149" s="20">
        <v>8</v>
      </c>
      <c r="B149" s="15" t="s">
        <v>202</v>
      </c>
      <c r="C149" s="15">
        <v>1984</v>
      </c>
      <c r="D149" s="18">
        <v>2.9976851851851852E-2</v>
      </c>
      <c r="E149" s="15">
        <v>8</v>
      </c>
      <c r="F149" s="15" t="s">
        <v>63</v>
      </c>
      <c r="G149" s="15">
        <v>10</v>
      </c>
      <c r="H149" s="15">
        <f t="shared" si="0"/>
        <v>40</v>
      </c>
    </row>
    <row r="150" spans="1:8" ht="15">
      <c r="A150" s="20">
        <v>9</v>
      </c>
      <c r="B150" s="15" t="s">
        <v>219</v>
      </c>
      <c r="C150" s="15">
        <v>1988</v>
      </c>
      <c r="D150" s="18">
        <v>3.0254629629629631E-2</v>
      </c>
      <c r="E150" s="15">
        <v>9</v>
      </c>
      <c r="F150" s="15" t="s">
        <v>63</v>
      </c>
      <c r="G150" s="15">
        <v>10</v>
      </c>
      <c r="H150" s="15">
        <f t="shared" si="0"/>
        <v>36</v>
      </c>
    </row>
    <row r="151" spans="1:8" ht="15">
      <c r="A151" s="20">
        <v>10</v>
      </c>
      <c r="B151" s="15" t="s">
        <v>535</v>
      </c>
      <c r="C151" s="15">
        <v>1994</v>
      </c>
      <c r="D151" s="18">
        <v>3.0682870370370371E-2</v>
      </c>
      <c r="E151" s="15">
        <v>10</v>
      </c>
      <c r="F151" s="15" t="s">
        <v>63</v>
      </c>
      <c r="G151" s="15">
        <v>10</v>
      </c>
      <c r="H151" s="15">
        <f t="shared" si="0"/>
        <v>30</v>
      </c>
    </row>
    <row r="152" spans="1:8" ht="15">
      <c r="A152" s="20">
        <v>11</v>
      </c>
      <c r="B152" s="15" t="s">
        <v>174</v>
      </c>
      <c r="C152" s="15">
        <v>1976</v>
      </c>
      <c r="D152" s="18">
        <v>3.0995370370370371E-2</v>
      </c>
      <c r="E152" s="15">
        <v>11</v>
      </c>
      <c r="F152" s="15" t="s">
        <v>63</v>
      </c>
      <c r="G152" s="15">
        <v>10</v>
      </c>
      <c r="H152" s="15">
        <f t="shared" si="0"/>
        <v>48</v>
      </c>
    </row>
    <row r="153" spans="1:8" ht="15">
      <c r="A153" s="20">
        <v>12</v>
      </c>
      <c r="B153" s="15" t="s">
        <v>2592</v>
      </c>
      <c r="C153" s="15">
        <v>1982</v>
      </c>
      <c r="D153" s="18">
        <v>3.1041666666666665E-2</v>
      </c>
      <c r="E153" s="15">
        <v>12</v>
      </c>
      <c r="F153" s="15" t="s">
        <v>63</v>
      </c>
      <c r="G153" s="15">
        <v>10</v>
      </c>
      <c r="H153" s="15">
        <f t="shared" si="0"/>
        <v>42</v>
      </c>
    </row>
    <row r="154" spans="1:8" ht="15">
      <c r="A154" s="20">
        <v>13</v>
      </c>
      <c r="B154" s="15" t="s">
        <v>536</v>
      </c>
      <c r="C154" s="15">
        <v>1991</v>
      </c>
      <c r="D154" s="18">
        <v>3.1817129629629633E-2</v>
      </c>
      <c r="E154" s="15">
        <v>13</v>
      </c>
      <c r="F154" s="15" t="s">
        <v>63</v>
      </c>
      <c r="G154" s="15">
        <v>10</v>
      </c>
      <c r="H154" s="15">
        <f t="shared" si="0"/>
        <v>33</v>
      </c>
    </row>
    <row r="155" spans="1:8" ht="15">
      <c r="A155" s="20">
        <v>14</v>
      </c>
      <c r="B155" s="15" t="s">
        <v>374</v>
      </c>
      <c r="C155" s="15">
        <v>1984</v>
      </c>
      <c r="D155" s="18">
        <v>3.2337962962962964E-2</v>
      </c>
      <c r="E155" s="15">
        <v>14</v>
      </c>
      <c r="F155" s="15" t="s">
        <v>63</v>
      </c>
      <c r="G155" s="15">
        <v>10</v>
      </c>
      <c r="H155" s="15">
        <f t="shared" si="0"/>
        <v>40</v>
      </c>
    </row>
    <row r="156" spans="1:8" ht="15">
      <c r="A156" s="20">
        <v>15</v>
      </c>
      <c r="B156" s="15" t="s">
        <v>379</v>
      </c>
      <c r="C156" s="15">
        <v>1991</v>
      </c>
      <c r="D156" s="18">
        <v>3.2488425925925928E-2</v>
      </c>
      <c r="E156" s="15">
        <v>15</v>
      </c>
      <c r="F156" s="15" t="s">
        <v>63</v>
      </c>
      <c r="G156" s="15">
        <v>10</v>
      </c>
      <c r="H156" s="15">
        <f t="shared" si="0"/>
        <v>33</v>
      </c>
    </row>
    <row r="157" spans="1:8" ht="15">
      <c r="A157" s="20">
        <v>16</v>
      </c>
      <c r="B157" s="15" t="s">
        <v>264</v>
      </c>
      <c r="C157" s="15">
        <v>1976</v>
      </c>
      <c r="D157" s="18">
        <v>3.2511574074074075E-2</v>
      </c>
      <c r="E157" s="172">
        <v>16</v>
      </c>
      <c r="F157" s="15" t="s">
        <v>63</v>
      </c>
      <c r="G157" s="15">
        <v>10</v>
      </c>
      <c r="H157" s="15">
        <f t="shared" si="0"/>
        <v>48</v>
      </c>
    </row>
    <row r="158" spans="1:8" ht="15">
      <c r="A158" s="20">
        <v>17</v>
      </c>
      <c r="B158" s="15" t="s">
        <v>537</v>
      </c>
      <c r="C158" s="15">
        <v>2001</v>
      </c>
      <c r="D158" s="18">
        <v>3.2696759259259259E-2</v>
      </c>
      <c r="E158" s="15">
        <v>17</v>
      </c>
      <c r="F158" s="15" t="s">
        <v>63</v>
      </c>
      <c r="G158" s="15">
        <v>10</v>
      </c>
      <c r="H158" s="15">
        <f t="shared" si="0"/>
        <v>23</v>
      </c>
    </row>
    <row r="159" spans="1:8" ht="15">
      <c r="A159" s="20">
        <v>18</v>
      </c>
      <c r="B159" s="15" t="s">
        <v>538</v>
      </c>
      <c r="C159" s="15">
        <v>1982</v>
      </c>
      <c r="D159" s="18">
        <v>3.2835648148148149E-2</v>
      </c>
      <c r="E159" s="172">
        <v>18</v>
      </c>
      <c r="F159" s="15" t="s">
        <v>63</v>
      </c>
      <c r="G159" s="15">
        <v>10</v>
      </c>
      <c r="H159" s="15">
        <f t="shared" si="0"/>
        <v>42</v>
      </c>
    </row>
    <row r="160" spans="1:8" ht="15">
      <c r="A160" s="20">
        <v>19</v>
      </c>
      <c r="B160" s="15" t="s">
        <v>82</v>
      </c>
      <c r="C160" s="15">
        <v>1986</v>
      </c>
      <c r="D160" s="18">
        <v>3.2916666666666664E-2</v>
      </c>
      <c r="E160" s="15">
        <v>19</v>
      </c>
      <c r="F160" s="15" t="s">
        <v>63</v>
      </c>
      <c r="G160" s="15">
        <v>10</v>
      </c>
      <c r="H160" s="15">
        <f t="shared" si="0"/>
        <v>38</v>
      </c>
    </row>
    <row r="161" spans="1:8" ht="15">
      <c r="A161" s="20">
        <v>20</v>
      </c>
      <c r="B161" s="15" t="s">
        <v>200</v>
      </c>
      <c r="C161" s="15">
        <v>1978</v>
      </c>
      <c r="D161" s="18">
        <v>3.2939814814814811E-2</v>
      </c>
      <c r="E161" s="172">
        <v>20</v>
      </c>
      <c r="F161" s="15" t="s">
        <v>63</v>
      </c>
      <c r="G161" s="15">
        <v>10</v>
      </c>
      <c r="H161" s="15">
        <f t="shared" si="0"/>
        <v>46</v>
      </c>
    </row>
    <row r="162" spans="1:8" ht="15">
      <c r="A162" s="20">
        <v>21</v>
      </c>
      <c r="B162" s="15" t="s">
        <v>397</v>
      </c>
      <c r="C162" s="15">
        <v>1981</v>
      </c>
      <c r="D162" s="18">
        <v>3.3217592592592597E-2</v>
      </c>
      <c r="E162" s="172">
        <v>21</v>
      </c>
      <c r="F162" s="15" t="s">
        <v>63</v>
      </c>
      <c r="G162" s="15">
        <v>10</v>
      </c>
      <c r="H162" s="15">
        <f t="shared" si="0"/>
        <v>43</v>
      </c>
    </row>
    <row r="163" spans="1:8" ht="15">
      <c r="A163" s="20">
        <v>22</v>
      </c>
      <c r="B163" s="15" t="s">
        <v>2534</v>
      </c>
      <c r="C163" s="15">
        <v>1986</v>
      </c>
      <c r="D163" s="18">
        <v>3.3310185185185186E-2</v>
      </c>
      <c r="E163" s="15">
        <v>22</v>
      </c>
      <c r="F163" s="15" t="s">
        <v>63</v>
      </c>
      <c r="G163" s="15">
        <v>10</v>
      </c>
      <c r="H163" s="15">
        <f t="shared" si="0"/>
        <v>38</v>
      </c>
    </row>
    <row r="164" spans="1:8" ht="15">
      <c r="A164" s="20">
        <v>23</v>
      </c>
      <c r="B164" s="15" t="s">
        <v>2661</v>
      </c>
      <c r="C164" s="15">
        <v>1985</v>
      </c>
      <c r="D164" s="18">
        <v>3.3414351851851855E-2</v>
      </c>
      <c r="E164" s="15">
        <v>23</v>
      </c>
      <c r="F164" s="15" t="s">
        <v>63</v>
      </c>
      <c r="G164" s="15">
        <v>10</v>
      </c>
      <c r="H164" s="15">
        <f t="shared" si="0"/>
        <v>39</v>
      </c>
    </row>
    <row r="165" spans="1:8" ht="15">
      <c r="A165" s="20">
        <v>24</v>
      </c>
      <c r="B165" s="15" t="s">
        <v>539</v>
      </c>
      <c r="C165" s="15">
        <v>1981</v>
      </c>
      <c r="D165" s="18">
        <v>3.3437500000000002E-2</v>
      </c>
      <c r="E165" s="15">
        <v>24</v>
      </c>
      <c r="F165" s="15" t="s">
        <v>63</v>
      </c>
      <c r="G165" s="15">
        <v>10</v>
      </c>
      <c r="H165" s="15">
        <f t="shared" si="0"/>
        <v>43</v>
      </c>
    </row>
    <row r="166" spans="1:8" ht="15">
      <c r="A166" s="20">
        <v>25</v>
      </c>
      <c r="B166" s="15" t="s">
        <v>301</v>
      </c>
      <c r="C166" s="15">
        <v>1982</v>
      </c>
      <c r="D166" s="18">
        <v>3.349537037037037E-2</v>
      </c>
      <c r="E166" s="15">
        <v>25</v>
      </c>
      <c r="F166" s="15" t="s">
        <v>63</v>
      </c>
      <c r="G166" s="15">
        <v>10</v>
      </c>
      <c r="H166" s="15">
        <f t="shared" si="0"/>
        <v>42</v>
      </c>
    </row>
    <row r="167" spans="1:8" ht="15">
      <c r="A167" s="20">
        <v>26</v>
      </c>
      <c r="B167" s="15" t="s">
        <v>540</v>
      </c>
      <c r="C167" s="15">
        <v>1999</v>
      </c>
      <c r="D167" s="18">
        <v>3.3657407407407407E-2</v>
      </c>
      <c r="E167" s="15">
        <v>26</v>
      </c>
      <c r="F167" s="15" t="s">
        <v>63</v>
      </c>
      <c r="G167" s="15">
        <v>10</v>
      </c>
      <c r="H167" s="15">
        <f t="shared" si="0"/>
        <v>25</v>
      </c>
    </row>
    <row r="168" spans="1:8" ht="15">
      <c r="A168" s="20">
        <v>27</v>
      </c>
      <c r="B168" s="15" t="s">
        <v>541</v>
      </c>
      <c r="C168" s="15">
        <v>1993</v>
      </c>
      <c r="D168" s="18">
        <v>3.3750000000000002E-2</v>
      </c>
      <c r="E168" s="15">
        <v>27</v>
      </c>
      <c r="F168" s="15" t="s">
        <v>63</v>
      </c>
      <c r="G168" s="15">
        <v>10</v>
      </c>
      <c r="H168" s="15">
        <f t="shared" si="0"/>
        <v>31</v>
      </c>
    </row>
    <row r="169" spans="1:8" ht="15">
      <c r="A169" s="20">
        <v>28</v>
      </c>
      <c r="B169" s="15" t="s">
        <v>34</v>
      </c>
      <c r="C169" s="15">
        <v>1988</v>
      </c>
      <c r="D169" s="18">
        <v>3.3865740740740738E-2</v>
      </c>
      <c r="E169" s="15">
        <v>28</v>
      </c>
      <c r="F169" s="15" t="s">
        <v>63</v>
      </c>
      <c r="G169" s="15">
        <v>10</v>
      </c>
      <c r="H169" s="15">
        <f t="shared" si="0"/>
        <v>36</v>
      </c>
    </row>
    <row r="170" spans="1:8" ht="15">
      <c r="A170" s="20">
        <v>29</v>
      </c>
      <c r="B170" s="15" t="s">
        <v>542</v>
      </c>
      <c r="C170" s="15">
        <v>1977</v>
      </c>
      <c r="D170" s="18">
        <v>3.4131944444444444E-2</v>
      </c>
      <c r="E170" s="15">
        <v>29</v>
      </c>
      <c r="F170" s="15" t="s">
        <v>63</v>
      </c>
      <c r="G170" s="15">
        <v>10</v>
      </c>
      <c r="H170" s="15">
        <f t="shared" si="0"/>
        <v>47</v>
      </c>
    </row>
    <row r="171" spans="1:8" ht="15">
      <c r="A171" s="20">
        <v>30</v>
      </c>
      <c r="B171" s="15" t="s">
        <v>543</v>
      </c>
      <c r="C171" s="15">
        <v>1984</v>
      </c>
      <c r="D171" s="18">
        <v>3.4293981481481481E-2</v>
      </c>
      <c r="E171" s="15">
        <v>30</v>
      </c>
      <c r="F171" s="15" t="s">
        <v>63</v>
      </c>
      <c r="G171" s="15">
        <v>10</v>
      </c>
      <c r="H171" s="15">
        <f t="shared" si="0"/>
        <v>40</v>
      </c>
    </row>
    <row r="172" spans="1:8" ht="15">
      <c r="A172" s="20">
        <v>31</v>
      </c>
      <c r="B172" s="15" t="s">
        <v>544</v>
      </c>
      <c r="C172" s="15">
        <v>1975</v>
      </c>
      <c r="D172" s="18">
        <v>3.453703703703704E-2</v>
      </c>
      <c r="E172" s="15">
        <v>31</v>
      </c>
      <c r="F172" s="15" t="s">
        <v>63</v>
      </c>
      <c r="G172" s="15">
        <v>10</v>
      </c>
      <c r="H172" s="15">
        <f t="shared" si="0"/>
        <v>49</v>
      </c>
    </row>
    <row r="173" spans="1:8" ht="15">
      <c r="A173" s="20">
        <v>32</v>
      </c>
      <c r="B173" s="15" t="s">
        <v>545</v>
      </c>
      <c r="C173" s="15">
        <v>1985</v>
      </c>
      <c r="D173" s="18">
        <v>3.4849537037037033E-2</v>
      </c>
      <c r="E173" s="15">
        <v>32</v>
      </c>
      <c r="F173" s="15" t="s">
        <v>63</v>
      </c>
      <c r="G173" s="15">
        <v>10</v>
      </c>
      <c r="H173" s="15">
        <f t="shared" si="0"/>
        <v>39</v>
      </c>
    </row>
    <row r="174" spans="1:8" ht="15">
      <c r="A174" s="20">
        <v>33</v>
      </c>
      <c r="B174" s="15" t="s">
        <v>546</v>
      </c>
      <c r="C174" s="15">
        <v>1988</v>
      </c>
      <c r="D174" s="18">
        <v>3.4976851851851849E-2</v>
      </c>
      <c r="E174" s="15">
        <v>33</v>
      </c>
      <c r="F174" s="15" t="s">
        <v>63</v>
      </c>
      <c r="G174" s="15">
        <v>10</v>
      </c>
      <c r="H174" s="15">
        <f t="shared" si="0"/>
        <v>36</v>
      </c>
    </row>
    <row r="175" spans="1:8" ht="15">
      <c r="A175" s="20">
        <v>34</v>
      </c>
      <c r="B175" s="15" t="s">
        <v>2593</v>
      </c>
      <c r="C175" s="15">
        <v>1980</v>
      </c>
      <c r="D175" s="18">
        <v>3.5185185185185187E-2</v>
      </c>
      <c r="E175" s="15">
        <v>34</v>
      </c>
      <c r="F175" s="15" t="s">
        <v>63</v>
      </c>
      <c r="G175" s="15">
        <v>10</v>
      </c>
      <c r="H175" s="15">
        <f t="shared" ref="H175:H238" si="1">2024-C175</f>
        <v>44</v>
      </c>
    </row>
    <row r="176" spans="1:8" ht="15">
      <c r="A176" s="20">
        <v>35</v>
      </c>
      <c r="B176" s="15" t="s">
        <v>180</v>
      </c>
      <c r="C176" s="15">
        <v>1987</v>
      </c>
      <c r="D176" s="18">
        <v>3.532407407407407E-2</v>
      </c>
      <c r="E176" s="15">
        <v>35</v>
      </c>
      <c r="F176" s="15" t="s">
        <v>63</v>
      </c>
      <c r="G176" s="15">
        <v>10</v>
      </c>
      <c r="H176" s="15">
        <f t="shared" si="1"/>
        <v>37</v>
      </c>
    </row>
    <row r="177" spans="1:8" ht="15">
      <c r="A177" s="20">
        <v>36</v>
      </c>
      <c r="B177" s="15" t="s">
        <v>2668</v>
      </c>
      <c r="C177" s="15">
        <v>1975</v>
      </c>
      <c r="D177" s="18">
        <v>3.5509259259259261E-2</v>
      </c>
      <c r="E177" s="15">
        <v>36</v>
      </c>
      <c r="F177" s="15" t="s">
        <v>63</v>
      </c>
      <c r="G177" s="15">
        <v>10</v>
      </c>
      <c r="H177" s="15">
        <f t="shared" si="1"/>
        <v>49</v>
      </c>
    </row>
    <row r="178" spans="1:8" ht="15">
      <c r="A178" s="20">
        <v>37</v>
      </c>
      <c r="B178" s="15" t="s">
        <v>547</v>
      </c>
      <c r="C178" s="15">
        <v>1978</v>
      </c>
      <c r="D178" s="18">
        <v>3.5891203703703703E-2</v>
      </c>
      <c r="E178" s="15">
        <v>37</v>
      </c>
      <c r="F178" s="15" t="s">
        <v>63</v>
      </c>
      <c r="G178" s="15">
        <v>10</v>
      </c>
      <c r="H178" s="15">
        <f t="shared" si="1"/>
        <v>46</v>
      </c>
    </row>
    <row r="179" spans="1:8" ht="15">
      <c r="A179" s="20">
        <v>38</v>
      </c>
      <c r="B179" s="15" t="s">
        <v>548</v>
      </c>
      <c r="C179" s="15">
        <v>1977</v>
      </c>
      <c r="D179" s="18">
        <v>3.6030092592592593E-2</v>
      </c>
      <c r="E179" s="15">
        <v>38</v>
      </c>
      <c r="F179" s="15" t="s">
        <v>63</v>
      </c>
      <c r="G179" s="15">
        <v>10</v>
      </c>
      <c r="H179" s="15">
        <f t="shared" si="1"/>
        <v>47</v>
      </c>
    </row>
    <row r="180" spans="1:8" ht="15">
      <c r="A180" s="20">
        <v>39</v>
      </c>
      <c r="B180" s="15" t="s">
        <v>549</v>
      </c>
      <c r="C180" s="15">
        <v>1988</v>
      </c>
      <c r="D180" s="18">
        <v>3.6180555555555556E-2</v>
      </c>
      <c r="E180" s="15">
        <v>39</v>
      </c>
      <c r="F180" s="15" t="s">
        <v>63</v>
      </c>
      <c r="G180" s="15">
        <v>10</v>
      </c>
      <c r="H180" s="15">
        <f t="shared" si="1"/>
        <v>36</v>
      </c>
    </row>
    <row r="181" spans="1:8" ht="15">
      <c r="A181" s="20">
        <v>40</v>
      </c>
      <c r="B181" s="15" t="s">
        <v>175</v>
      </c>
      <c r="C181" s="15">
        <v>1989</v>
      </c>
      <c r="D181" s="18">
        <v>3.6342592592592593E-2</v>
      </c>
      <c r="E181" s="15">
        <v>40</v>
      </c>
      <c r="F181" s="15" t="s">
        <v>63</v>
      </c>
      <c r="G181" s="15">
        <v>10</v>
      </c>
      <c r="H181" s="15">
        <f t="shared" si="1"/>
        <v>35</v>
      </c>
    </row>
    <row r="182" spans="1:8" ht="15">
      <c r="A182" s="20">
        <v>41</v>
      </c>
      <c r="B182" s="15" t="s">
        <v>550</v>
      </c>
      <c r="C182" s="15">
        <v>1981</v>
      </c>
      <c r="D182" s="18">
        <v>3.6481481481481483E-2</v>
      </c>
      <c r="E182" s="15">
        <v>41</v>
      </c>
      <c r="F182" s="15" t="s">
        <v>63</v>
      </c>
      <c r="G182" s="15">
        <v>10</v>
      </c>
      <c r="H182" s="15">
        <f t="shared" si="1"/>
        <v>43</v>
      </c>
    </row>
    <row r="183" spans="1:8" ht="15">
      <c r="A183" s="20">
        <v>42</v>
      </c>
      <c r="B183" s="15" t="s">
        <v>551</v>
      </c>
      <c r="C183" s="15">
        <v>1979</v>
      </c>
      <c r="D183" s="18">
        <v>3.6574074074074071E-2</v>
      </c>
      <c r="E183" s="15">
        <v>42</v>
      </c>
      <c r="F183" s="15" t="s">
        <v>63</v>
      </c>
      <c r="G183" s="15">
        <v>10</v>
      </c>
      <c r="H183" s="15">
        <f t="shared" si="1"/>
        <v>45</v>
      </c>
    </row>
    <row r="184" spans="1:8" ht="15">
      <c r="A184" s="20">
        <v>43</v>
      </c>
      <c r="B184" s="15" t="s">
        <v>552</v>
      </c>
      <c r="C184" s="15">
        <v>1987</v>
      </c>
      <c r="D184" s="18">
        <v>3.6597222222222225E-2</v>
      </c>
      <c r="E184" s="15">
        <v>43</v>
      </c>
      <c r="F184" s="15" t="s">
        <v>63</v>
      </c>
      <c r="G184" s="15">
        <v>10</v>
      </c>
      <c r="H184" s="15">
        <f t="shared" si="1"/>
        <v>37</v>
      </c>
    </row>
    <row r="185" spans="1:8" ht="15">
      <c r="A185" s="20">
        <v>44</v>
      </c>
      <c r="B185" s="15" t="s">
        <v>553</v>
      </c>
      <c r="C185" s="15">
        <v>1995</v>
      </c>
      <c r="D185" s="18">
        <v>3.6597222222222225E-2</v>
      </c>
      <c r="E185" s="15">
        <v>43</v>
      </c>
      <c r="F185" s="15" t="s">
        <v>63</v>
      </c>
      <c r="G185" s="15">
        <v>10</v>
      </c>
      <c r="H185" s="15">
        <f t="shared" si="1"/>
        <v>29</v>
      </c>
    </row>
    <row r="186" spans="1:8" ht="15">
      <c r="A186" s="20">
        <v>45</v>
      </c>
      <c r="B186" s="15" t="s">
        <v>554</v>
      </c>
      <c r="C186" s="15">
        <v>1993</v>
      </c>
      <c r="D186" s="18">
        <v>3.6608796296296299E-2</v>
      </c>
      <c r="E186" s="15">
        <v>45</v>
      </c>
      <c r="F186" s="15" t="s">
        <v>63</v>
      </c>
      <c r="G186" s="15">
        <v>10</v>
      </c>
      <c r="H186" s="15">
        <f t="shared" si="1"/>
        <v>31</v>
      </c>
    </row>
    <row r="187" spans="1:8" ht="15">
      <c r="A187" s="20">
        <v>46</v>
      </c>
      <c r="B187" s="15" t="s">
        <v>555</v>
      </c>
      <c r="C187" s="15">
        <v>1982</v>
      </c>
      <c r="D187" s="18">
        <v>3.6967592592592594E-2</v>
      </c>
      <c r="E187" s="15">
        <v>46</v>
      </c>
      <c r="F187" s="15" t="s">
        <v>63</v>
      </c>
      <c r="G187" s="15">
        <v>10</v>
      </c>
      <c r="H187" s="15">
        <f t="shared" si="1"/>
        <v>42</v>
      </c>
    </row>
    <row r="188" spans="1:8" ht="15">
      <c r="A188" s="20">
        <v>47</v>
      </c>
      <c r="B188" s="15" t="s">
        <v>556</v>
      </c>
      <c r="C188" s="15">
        <v>1995</v>
      </c>
      <c r="D188" s="18">
        <v>3.7048611111111109E-2</v>
      </c>
      <c r="E188" s="15">
        <v>47</v>
      </c>
      <c r="F188" s="15" t="s">
        <v>63</v>
      </c>
      <c r="G188" s="15">
        <v>10</v>
      </c>
      <c r="H188" s="15">
        <f t="shared" si="1"/>
        <v>29</v>
      </c>
    </row>
    <row r="189" spans="1:8" ht="15">
      <c r="A189" s="20">
        <v>48</v>
      </c>
      <c r="B189" s="15" t="s">
        <v>557</v>
      </c>
      <c r="C189" s="15">
        <v>1982</v>
      </c>
      <c r="D189" s="18">
        <v>3.7106481481481483E-2</v>
      </c>
      <c r="E189" s="15">
        <v>48</v>
      </c>
      <c r="F189" s="15" t="s">
        <v>63</v>
      </c>
      <c r="G189" s="15">
        <v>10</v>
      </c>
      <c r="H189" s="15">
        <f t="shared" si="1"/>
        <v>42</v>
      </c>
    </row>
    <row r="190" spans="1:8" ht="15">
      <c r="A190" s="20">
        <v>49</v>
      </c>
      <c r="B190" s="15" t="s">
        <v>363</v>
      </c>
      <c r="C190" s="15">
        <v>1984</v>
      </c>
      <c r="D190" s="18">
        <v>3.7303240740740741E-2</v>
      </c>
      <c r="E190" s="15">
        <v>49</v>
      </c>
      <c r="F190" s="15" t="s">
        <v>63</v>
      </c>
      <c r="G190" s="15">
        <v>10</v>
      </c>
      <c r="H190" s="15">
        <f t="shared" si="1"/>
        <v>40</v>
      </c>
    </row>
    <row r="191" spans="1:8" ht="15">
      <c r="A191" s="20">
        <v>50</v>
      </c>
      <c r="B191" s="15" t="s">
        <v>359</v>
      </c>
      <c r="C191" s="15">
        <v>1989</v>
      </c>
      <c r="D191" s="18">
        <v>3.7337962962962962E-2</v>
      </c>
      <c r="E191" s="15">
        <v>50</v>
      </c>
      <c r="F191" s="15" t="s">
        <v>63</v>
      </c>
      <c r="G191" s="15">
        <v>10</v>
      </c>
      <c r="H191" s="15">
        <f t="shared" si="1"/>
        <v>35</v>
      </c>
    </row>
    <row r="192" spans="1:8" ht="15">
      <c r="A192" s="20">
        <v>51</v>
      </c>
      <c r="B192" s="15" t="s">
        <v>558</v>
      </c>
      <c r="C192" s="15">
        <v>1986</v>
      </c>
      <c r="D192" s="18">
        <v>3.740740740740741E-2</v>
      </c>
      <c r="E192" s="15">
        <v>51</v>
      </c>
      <c r="F192" s="15" t="s">
        <v>63</v>
      </c>
      <c r="G192" s="15">
        <v>10</v>
      </c>
      <c r="H192" s="15">
        <f t="shared" si="1"/>
        <v>38</v>
      </c>
    </row>
    <row r="193" spans="1:8" ht="15">
      <c r="A193" s="20">
        <v>52</v>
      </c>
      <c r="B193" s="15" t="s">
        <v>559</v>
      </c>
      <c r="C193" s="15">
        <v>1989</v>
      </c>
      <c r="D193" s="18">
        <v>3.7476851851851851E-2</v>
      </c>
      <c r="E193" s="15">
        <v>52</v>
      </c>
      <c r="F193" s="15" t="s">
        <v>63</v>
      </c>
      <c r="G193" s="15">
        <v>10</v>
      </c>
      <c r="H193" s="15">
        <f t="shared" si="1"/>
        <v>35</v>
      </c>
    </row>
    <row r="194" spans="1:8" ht="15">
      <c r="A194" s="20">
        <v>53</v>
      </c>
      <c r="B194" s="15" t="s">
        <v>341</v>
      </c>
      <c r="C194" s="15">
        <v>1986</v>
      </c>
      <c r="D194" s="18">
        <v>3.7523148148148146E-2</v>
      </c>
      <c r="E194" s="15">
        <v>53</v>
      </c>
      <c r="F194" s="15" t="s">
        <v>63</v>
      </c>
      <c r="G194" s="15">
        <v>10</v>
      </c>
      <c r="H194" s="15">
        <f t="shared" si="1"/>
        <v>38</v>
      </c>
    </row>
    <row r="195" spans="1:8" ht="15">
      <c r="A195" s="20">
        <v>54</v>
      </c>
      <c r="B195" s="15" t="s">
        <v>419</v>
      </c>
      <c r="C195" s="15">
        <v>1988</v>
      </c>
      <c r="D195" s="18">
        <v>3.7615740740740741E-2</v>
      </c>
      <c r="E195" s="15">
        <v>54</v>
      </c>
      <c r="F195" s="15" t="s">
        <v>63</v>
      </c>
      <c r="G195" s="15">
        <v>10</v>
      </c>
      <c r="H195" s="15">
        <f t="shared" si="1"/>
        <v>36</v>
      </c>
    </row>
    <row r="196" spans="1:8" ht="15">
      <c r="A196" s="20">
        <v>55</v>
      </c>
      <c r="B196" s="15" t="s">
        <v>560</v>
      </c>
      <c r="C196" s="15">
        <v>1997</v>
      </c>
      <c r="D196" s="18">
        <v>3.7673611111111109E-2</v>
      </c>
      <c r="E196" s="15">
        <v>55</v>
      </c>
      <c r="F196" s="15" t="s">
        <v>63</v>
      </c>
      <c r="G196" s="15">
        <v>10</v>
      </c>
      <c r="H196" s="15">
        <f t="shared" si="1"/>
        <v>27</v>
      </c>
    </row>
    <row r="197" spans="1:8" ht="15">
      <c r="A197" s="20">
        <v>56</v>
      </c>
      <c r="B197" s="15" t="s">
        <v>561</v>
      </c>
      <c r="C197" s="15">
        <v>1987</v>
      </c>
      <c r="D197" s="18">
        <v>3.7800925925925925E-2</v>
      </c>
      <c r="E197" s="15">
        <v>56</v>
      </c>
      <c r="F197" s="15" t="s">
        <v>63</v>
      </c>
      <c r="G197" s="15">
        <v>10</v>
      </c>
      <c r="H197" s="15">
        <f t="shared" si="1"/>
        <v>37</v>
      </c>
    </row>
    <row r="198" spans="1:8" ht="15">
      <c r="A198" s="20">
        <v>57</v>
      </c>
      <c r="B198" s="15" t="s">
        <v>370</v>
      </c>
      <c r="C198" s="15">
        <v>1987</v>
      </c>
      <c r="D198" s="18">
        <v>3.8032407407407411E-2</v>
      </c>
      <c r="E198" s="15">
        <v>57</v>
      </c>
      <c r="F198" s="15" t="s">
        <v>63</v>
      </c>
      <c r="G198" s="15">
        <v>10</v>
      </c>
      <c r="H198" s="15">
        <f t="shared" si="1"/>
        <v>37</v>
      </c>
    </row>
    <row r="199" spans="1:8" ht="15">
      <c r="A199" s="20">
        <v>58</v>
      </c>
      <c r="B199" s="15" t="s">
        <v>44</v>
      </c>
      <c r="C199" s="15">
        <v>1988</v>
      </c>
      <c r="D199" s="18">
        <v>3.8124999999999999E-2</v>
      </c>
      <c r="E199" s="15">
        <v>58</v>
      </c>
      <c r="F199" s="15" t="s">
        <v>63</v>
      </c>
      <c r="G199" s="15">
        <v>10</v>
      </c>
      <c r="H199" s="15">
        <f t="shared" si="1"/>
        <v>36</v>
      </c>
    </row>
    <row r="200" spans="1:8" ht="15">
      <c r="A200" s="20">
        <v>59</v>
      </c>
      <c r="B200" s="15" t="s">
        <v>562</v>
      </c>
      <c r="C200" s="15">
        <v>1990</v>
      </c>
      <c r="D200" s="18">
        <v>3.8263888888888889E-2</v>
      </c>
      <c r="E200" s="15">
        <v>59</v>
      </c>
      <c r="F200" s="15" t="s">
        <v>63</v>
      </c>
      <c r="G200" s="15">
        <v>10</v>
      </c>
      <c r="H200" s="15">
        <f t="shared" si="1"/>
        <v>34</v>
      </c>
    </row>
    <row r="201" spans="1:8" ht="15">
      <c r="A201" s="20">
        <v>60</v>
      </c>
      <c r="B201" s="15" t="s">
        <v>340</v>
      </c>
      <c r="C201" s="15">
        <v>1987</v>
      </c>
      <c r="D201" s="18">
        <v>3.8321759259259257E-2</v>
      </c>
      <c r="E201" s="15">
        <v>60</v>
      </c>
      <c r="F201" s="15" t="s">
        <v>63</v>
      </c>
      <c r="G201" s="15">
        <v>10</v>
      </c>
      <c r="H201" s="15">
        <f t="shared" si="1"/>
        <v>37</v>
      </c>
    </row>
    <row r="202" spans="1:8" ht="15">
      <c r="A202" s="20">
        <v>61</v>
      </c>
      <c r="B202" s="15" t="s">
        <v>287</v>
      </c>
      <c r="C202" s="15">
        <v>1970</v>
      </c>
      <c r="D202" s="18">
        <v>3.8321759259259257E-2</v>
      </c>
      <c r="E202" s="15">
        <v>60</v>
      </c>
      <c r="F202" s="15" t="s">
        <v>63</v>
      </c>
      <c r="G202" s="15">
        <v>10</v>
      </c>
      <c r="H202" s="15">
        <f t="shared" si="1"/>
        <v>54</v>
      </c>
    </row>
    <row r="203" spans="1:8" ht="15">
      <c r="A203" s="20">
        <v>62</v>
      </c>
      <c r="B203" s="15" t="s">
        <v>563</v>
      </c>
      <c r="C203" s="15">
        <v>1987</v>
      </c>
      <c r="D203" s="18">
        <v>3.8391203703703698E-2</v>
      </c>
      <c r="E203" s="15">
        <v>62</v>
      </c>
      <c r="F203" s="15" t="s">
        <v>63</v>
      </c>
      <c r="G203" s="15">
        <v>10</v>
      </c>
      <c r="H203" s="15">
        <f t="shared" si="1"/>
        <v>37</v>
      </c>
    </row>
    <row r="204" spans="1:8" ht="15">
      <c r="A204" s="20">
        <v>63</v>
      </c>
      <c r="B204" s="15" t="s">
        <v>183</v>
      </c>
      <c r="C204" s="15">
        <v>1968</v>
      </c>
      <c r="D204" s="18">
        <v>3.858796296296297E-2</v>
      </c>
      <c r="E204" s="15">
        <v>63</v>
      </c>
      <c r="F204" s="15" t="s">
        <v>63</v>
      </c>
      <c r="G204" s="15">
        <v>10</v>
      </c>
      <c r="H204" s="15">
        <f t="shared" si="1"/>
        <v>56</v>
      </c>
    </row>
    <row r="205" spans="1:8" ht="15">
      <c r="A205" s="20">
        <v>64</v>
      </c>
      <c r="B205" s="15" t="s">
        <v>2535</v>
      </c>
      <c r="C205" s="15">
        <v>1986</v>
      </c>
      <c r="D205" s="18">
        <v>3.8726851851851853E-2</v>
      </c>
      <c r="E205" s="15">
        <v>64</v>
      </c>
      <c r="F205" s="15" t="s">
        <v>63</v>
      </c>
      <c r="G205" s="15">
        <v>10</v>
      </c>
      <c r="H205" s="15">
        <f t="shared" si="1"/>
        <v>38</v>
      </c>
    </row>
    <row r="206" spans="1:8" ht="15">
      <c r="A206" s="20">
        <v>65</v>
      </c>
      <c r="B206" s="15" t="s">
        <v>564</v>
      </c>
      <c r="C206" s="15">
        <v>1995</v>
      </c>
      <c r="D206" s="18">
        <v>3.875E-2</v>
      </c>
      <c r="E206" s="15">
        <v>65</v>
      </c>
      <c r="F206" s="15" t="s">
        <v>63</v>
      </c>
      <c r="G206" s="15">
        <v>10</v>
      </c>
      <c r="H206" s="15">
        <f t="shared" si="1"/>
        <v>29</v>
      </c>
    </row>
    <row r="207" spans="1:8" ht="15">
      <c r="A207" s="20">
        <v>66</v>
      </c>
      <c r="B207" s="15" t="s">
        <v>565</v>
      </c>
      <c r="C207" s="15">
        <v>1979</v>
      </c>
      <c r="D207" s="18">
        <v>3.8819444444444441E-2</v>
      </c>
      <c r="E207" s="15">
        <v>66</v>
      </c>
      <c r="F207" s="15" t="s">
        <v>63</v>
      </c>
      <c r="G207" s="15">
        <v>10</v>
      </c>
      <c r="H207" s="15">
        <f t="shared" si="1"/>
        <v>45</v>
      </c>
    </row>
    <row r="208" spans="1:8" ht="15">
      <c r="A208" s="20">
        <v>67</v>
      </c>
      <c r="B208" s="15" t="s">
        <v>313</v>
      </c>
      <c r="C208" s="15">
        <v>1980</v>
      </c>
      <c r="D208" s="18">
        <v>3.8842592592592588E-2</v>
      </c>
      <c r="E208" s="15">
        <v>67</v>
      </c>
      <c r="F208" s="15" t="s">
        <v>63</v>
      </c>
      <c r="G208" s="15">
        <v>10</v>
      </c>
      <c r="H208" s="15">
        <f t="shared" si="1"/>
        <v>44</v>
      </c>
    </row>
    <row r="209" spans="1:8" ht="15">
      <c r="A209" s="20">
        <v>68</v>
      </c>
      <c r="B209" s="15" t="s">
        <v>343</v>
      </c>
      <c r="C209" s="15">
        <v>1984</v>
      </c>
      <c r="D209" s="18">
        <v>3.8842592592592588E-2</v>
      </c>
      <c r="E209" s="15">
        <v>67</v>
      </c>
      <c r="F209" s="15" t="s">
        <v>63</v>
      </c>
      <c r="G209" s="15">
        <v>10</v>
      </c>
      <c r="H209" s="15">
        <f t="shared" si="1"/>
        <v>40</v>
      </c>
    </row>
    <row r="210" spans="1:8" ht="15">
      <c r="A210" s="20">
        <v>69</v>
      </c>
      <c r="B210" s="15" t="s">
        <v>2536</v>
      </c>
      <c r="C210" s="15">
        <v>1995</v>
      </c>
      <c r="D210" s="18">
        <v>3.8912037037037037E-2</v>
      </c>
      <c r="E210" s="15">
        <v>69</v>
      </c>
      <c r="F210" s="15" t="s">
        <v>63</v>
      </c>
      <c r="G210" s="15">
        <v>10</v>
      </c>
      <c r="H210" s="15">
        <f t="shared" si="1"/>
        <v>29</v>
      </c>
    </row>
    <row r="211" spans="1:8" ht="15">
      <c r="A211" s="20">
        <v>70</v>
      </c>
      <c r="B211" s="15" t="s">
        <v>314</v>
      </c>
      <c r="C211" s="15">
        <v>1982</v>
      </c>
      <c r="D211" s="18">
        <v>3.892361111111111E-2</v>
      </c>
      <c r="E211" s="15">
        <v>70</v>
      </c>
      <c r="F211" s="15" t="s">
        <v>63</v>
      </c>
      <c r="G211" s="15">
        <v>10</v>
      </c>
      <c r="H211" s="15">
        <f t="shared" si="1"/>
        <v>42</v>
      </c>
    </row>
    <row r="212" spans="1:8" ht="15">
      <c r="A212" s="20">
        <v>71</v>
      </c>
      <c r="B212" s="15" t="s">
        <v>345</v>
      </c>
      <c r="C212" s="15">
        <v>1984</v>
      </c>
      <c r="D212" s="18">
        <v>3.8935185185185191E-2</v>
      </c>
      <c r="E212" s="15">
        <v>71</v>
      </c>
      <c r="F212" s="15" t="s">
        <v>63</v>
      </c>
      <c r="G212" s="15">
        <v>10</v>
      </c>
      <c r="H212" s="15">
        <f t="shared" si="1"/>
        <v>40</v>
      </c>
    </row>
    <row r="213" spans="1:8" ht="15">
      <c r="A213" s="20">
        <v>72</v>
      </c>
      <c r="B213" s="15" t="s">
        <v>566</v>
      </c>
      <c r="C213" s="15">
        <v>1993</v>
      </c>
      <c r="D213" s="18">
        <v>3.8993055555555552E-2</v>
      </c>
      <c r="E213" s="15">
        <v>72</v>
      </c>
      <c r="F213" s="15" t="s">
        <v>63</v>
      </c>
      <c r="G213" s="15">
        <v>10</v>
      </c>
      <c r="H213" s="15">
        <f t="shared" si="1"/>
        <v>31</v>
      </c>
    </row>
    <row r="214" spans="1:8" ht="15">
      <c r="A214" s="20">
        <v>73</v>
      </c>
      <c r="B214" s="15" t="s">
        <v>391</v>
      </c>
      <c r="C214" s="15">
        <v>1996</v>
      </c>
      <c r="D214" s="18">
        <v>3.9074074074074074E-2</v>
      </c>
      <c r="E214" s="15">
        <v>73</v>
      </c>
      <c r="F214" s="15" t="s">
        <v>63</v>
      </c>
      <c r="G214" s="15">
        <v>10</v>
      </c>
      <c r="H214" s="15">
        <f t="shared" si="1"/>
        <v>28</v>
      </c>
    </row>
    <row r="215" spans="1:8" ht="15">
      <c r="A215" s="20">
        <v>74</v>
      </c>
      <c r="B215" s="15" t="s">
        <v>567</v>
      </c>
      <c r="C215" s="15">
        <v>1986</v>
      </c>
      <c r="D215" s="18">
        <v>3.9097222222222221E-2</v>
      </c>
      <c r="E215" s="15">
        <v>74</v>
      </c>
      <c r="F215" s="15" t="s">
        <v>63</v>
      </c>
      <c r="G215" s="15">
        <v>10</v>
      </c>
      <c r="H215" s="15">
        <f t="shared" si="1"/>
        <v>38</v>
      </c>
    </row>
    <row r="216" spans="1:8" ht="15">
      <c r="A216" s="20">
        <v>75</v>
      </c>
      <c r="B216" s="15" t="s">
        <v>568</v>
      </c>
      <c r="C216" s="15">
        <v>1981</v>
      </c>
      <c r="D216" s="18">
        <v>3.9375E-2</v>
      </c>
      <c r="E216" s="15">
        <v>75</v>
      </c>
      <c r="F216" s="15" t="s">
        <v>63</v>
      </c>
      <c r="G216" s="15">
        <v>10</v>
      </c>
      <c r="H216" s="15">
        <f t="shared" si="1"/>
        <v>43</v>
      </c>
    </row>
    <row r="217" spans="1:8" ht="15">
      <c r="A217" s="20">
        <v>76</v>
      </c>
      <c r="B217" s="15" t="s">
        <v>569</v>
      </c>
      <c r="C217" s="15">
        <v>1987</v>
      </c>
      <c r="D217" s="18">
        <v>3.9432870370370368E-2</v>
      </c>
      <c r="E217" s="15">
        <v>76</v>
      </c>
      <c r="F217" s="15" t="s">
        <v>63</v>
      </c>
      <c r="G217" s="15">
        <v>10</v>
      </c>
      <c r="H217" s="15">
        <f t="shared" si="1"/>
        <v>37</v>
      </c>
    </row>
    <row r="218" spans="1:8" ht="15">
      <c r="A218" s="20">
        <v>77</v>
      </c>
      <c r="B218" s="15" t="s">
        <v>570</v>
      </c>
      <c r="C218" s="15">
        <v>1987</v>
      </c>
      <c r="D218" s="18">
        <v>3.9456018518518522E-2</v>
      </c>
      <c r="E218" s="15">
        <v>77</v>
      </c>
      <c r="F218" s="15" t="s">
        <v>63</v>
      </c>
      <c r="G218" s="15">
        <v>10</v>
      </c>
      <c r="H218" s="15">
        <f t="shared" si="1"/>
        <v>37</v>
      </c>
    </row>
    <row r="219" spans="1:8" ht="15">
      <c r="A219" s="20">
        <v>78</v>
      </c>
      <c r="B219" s="15" t="s">
        <v>571</v>
      </c>
      <c r="C219" s="15">
        <v>1990</v>
      </c>
      <c r="D219" s="18">
        <v>3.9456018518518522E-2</v>
      </c>
      <c r="E219" s="15">
        <v>77</v>
      </c>
      <c r="F219" s="15" t="s">
        <v>63</v>
      </c>
      <c r="G219" s="15">
        <v>10</v>
      </c>
      <c r="H219" s="15">
        <f t="shared" si="1"/>
        <v>34</v>
      </c>
    </row>
    <row r="220" spans="1:8" ht="15">
      <c r="A220" s="20">
        <v>79</v>
      </c>
      <c r="B220" s="15" t="s">
        <v>572</v>
      </c>
      <c r="C220" s="15">
        <v>1996</v>
      </c>
      <c r="D220" s="18">
        <v>3.9884259259259258E-2</v>
      </c>
      <c r="E220" s="15">
        <v>79</v>
      </c>
      <c r="F220" s="15" t="s">
        <v>63</v>
      </c>
      <c r="G220" s="15">
        <v>10</v>
      </c>
      <c r="H220" s="15">
        <f t="shared" si="1"/>
        <v>28</v>
      </c>
    </row>
    <row r="221" spans="1:8" ht="15">
      <c r="A221" s="20">
        <v>80</v>
      </c>
      <c r="B221" s="15" t="s">
        <v>573</v>
      </c>
      <c r="C221" s="15">
        <v>2000</v>
      </c>
      <c r="D221" s="18">
        <v>3.9884259259259258E-2</v>
      </c>
      <c r="E221" s="15">
        <v>79</v>
      </c>
      <c r="F221" s="15" t="s">
        <v>63</v>
      </c>
      <c r="G221" s="15">
        <v>10</v>
      </c>
      <c r="H221" s="15">
        <f t="shared" si="1"/>
        <v>24</v>
      </c>
    </row>
    <row r="222" spans="1:8" ht="15">
      <c r="A222" s="20">
        <v>81</v>
      </c>
      <c r="B222" s="15" t="s">
        <v>574</v>
      </c>
      <c r="C222" s="15">
        <v>1988</v>
      </c>
      <c r="D222" s="18">
        <v>4.0162037037037038E-2</v>
      </c>
      <c r="E222" s="15">
        <v>81</v>
      </c>
      <c r="F222" s="15" t="s">
        <v>63</v>
      </c>
      <c r="G222" s="15">
        <v>10</v>
      </c>
      <c r="H222" s="15">
        <f t="shared" si="1"/>
        <v>36</v>
      </c>
    </row>
    <row r="223" spans="1:8" ht="15">
      <c r="A223" s="20">
        <v>82</v>
      </c>
      <c r="B223" s="15" t="s">
        <v>575</v>
      </c>
      <c r="C223" s="15">
        <v>1997</v>
      </c>
      <c r="D223" s="18">
        <v>4.024305555555556E-2</v>
      </c>
      <c r="E223" s="15">
        <v>82</v>
      </c>
      <c r="F223" s="15" t="s">
        <v>63</v>
      </c>
      <c r="G223" s="15">
        <v>10</v>
      </c>
      <c r="H223" s="15">
        <f t="shared" si="1"/>
        <v>27</v>
      </c>
    </row>
    <row r="224" spans="1:8" ht="15">
      <c r="A224" s="20">
        <v>83</v>
      </c>
      <c r="B224" s="15" t="s">
        <v>576</v>
      </c>
      <c r="C224" s="15">
        <v>1976</v>
      </c>
      <c r="D224" s="18">
        <v>4.0289351851851847E-2</v>
      </c>
      <c r="E224" s="15">
        <v>83</v>
      </c>
      <c r="F224" s="15" t="s">
        <v>63</v>
      </c>
      <c r="G224" s="15">
        <v>10</v>
      </c>
      <c r="H224" s="15">
        <f t="shared" si="1"/>
        <v>48</v>
      </c>
    </row>
    <row r="225" spans="1:8" ht="15">
      <c r="A225" s="20">
        <v>84</v>
      </c>
      <c r="B225" s="15" t="s">
        <v>577</v>
      </c>
      <c r="C225" s="15">
        <v>1999</v>
      </c>
      <c r="D225" s="18">
        <v>4.0300925925925928E-2</v>
      </c>
      <c r="E225" s="15">
        <v>84</v>
      </c>
      <c r="F225" s="15" t="s">
        <v>63</v>
      </c>
      <c r="G225" s="15">
        <v>10</v>
      </c>
      <c r="H225" s="15">
        <f t="shared" si="1"/>
        <v>25</v>
      </c>
    </row>
    <row r="226" spans="1:8" ht="15">
      <c r="A226" s="20">
        <v>85</v>
      </c>
      <c r="B226" s="15" t="s">
        <v>578</v>
      </c>
      <c r="C226" s="15">
        <v>1999</v>
      </c>
      <c r="D226" s="18">
        <v>4.040509259259259E-2</v>
      </c>
      <c r="E226" s="15">
        <v>85</v>
      </c>
      <c r="F226" s="15" t="s">
        <v>63</v>
      </c>
      <c r="G226" s="15">
        <v>10</v>
      </c>
      <c r="H226" s="15">
        <f t="shared" si="1"/>
        <v>25</v>
      </c>
    </row>
    <row r="227" spans="1:8" ht="15">
      <c r="A227" s="20">
        <v>86</v>
      </c>
      <c r="B227" s="15" t="s">
        <v>579</v>
      </c>
      <c r="C227" s="15">
        <v>1986</v>
      </c>
      <c r="D227" s="18">
        <v>4.0648148148148149E-2</v>
      </c>
      <c r="E227" s="15">
        <v>86</v>
      </c>
      <c r="F227" s="15" t="s">
        <v>63</v>
      </c>
      <c r="G227" s="15">
        <v>10</v>
      </c>
      <c r="H227" s="15">
        <f t="shared" si="1"/>
        <v>38</v>
      </c>
    </row>
    <row r="228" spans="1:8" ht="15">
      <c r="A228" s="20">
        <v>87</v>
      </c>
      <c r="B228" s="15" t="s">
        <v>580</v>
      </c>
      <c r="C228" s="15">
        <v>1982</v>
      </c>
      <c r="D228" s="18">
        <v>4.0856481481481487E-2</v>
      </c>
      <c r="E228" s="15">
        <v>87</v>
      </c>
      <c r="F228" s="15" t="s">
        <v>63</v>
      </c>
      <c r="G228" s="15">
        <v>10</v>
      </c>
      <c r="H228" s="15">
        <f t="shared" si="1"/>
        <v>42</v>
      </c>
    </row>
    <row r="229" spans="1:8" ht="15">
      <c r="A229" s="20">
        <v>88</v>
      </c>
      <c r="B229" s="15" t="s">
        <v>581</v>
      </c>
      <c r="C229" s="15">
        <v>1969</v>
      </c>
      <c r="D229" s="18">
        <v>4.0879629629629634E-2</v>
      </c>
      <c r="E229" s="15">
        <v>88</v>
      </c>
      <c r="F229" s="15" t="s">
        <v>63</v>
      </c>
      <c r="G229" s="15">
        <v>10</v>
      </c>
      <c r="H229" s="15">
        <f t="shared" si="1"/>
        <v>55</v>
      </c>
    </row>
    <row r="230" spans="1:8" ht="15">
      <c r="A230" s="20">
        <v>89</v>
      </c>
      <c r="B230" s="15" t="s">
        <v>411</v>
      </c>
      <c r="C230" s="15">
        <v>1987</v>
      </c>
      <c r="D230" s="18">
        <v>4.0983796296296296E-2</v>
      </c>
      <c r="E230" s="15">
        <v>89</v>
      </c>
      <c r="F230" s="15" t="s">
        <v>63</v>
      </c>
      <c r="G230" s="15">
        <v>10</v>
      </c>
      <c r="H230" s="15">
        <f t="shared" si="1"/>
        <v>37</v>
      </c>
    </row>
    <row r="231" spans="1:8" ht="15">
      <c r="A231" s="20">
        <v>90</v>
      </c>
      <c r="B231" s="15" t="s">
        <v>582</v>
      </c>
      <c r="C231" s="15">
        <v>1976</v>
      </c>
      <c r="D231" s="18">
        <v>4.1400462962962965E-2</v>
      </c>
      <c r="E231" s="15">
        <v>90</v>
      </c>
      <c r="F231" s="15" t="s">
        <v>63</v>
      </c>
      <c r="G231" s="15">
        <v>10</v>
      </c>
      <c r="H231" s="15">
        <f t="shared" si="1"/>
        <v>48</v>
      </c>
    </row>
    <row r="232" spans="1:8" ht="15">
      <c r="A232" s="20">
        <v>91</v>
      </c>
      <c r="B232" s="15" t="s">
        <v>399</v>
      </c>
      <c r="C232" s="15">
        <v>1950</v>
      </c>
      <c r="D232" s="18">
        <v>4.1608796296296297E-2</v>
      </c>
      <c r="E232" s="15">
        <v>91</v>
      </c>
      <c r="F232" s="15" t="s">
        <v>63</v>
      </c>
      <c r="G232" s="15">
        <v>10</v>
      </c>
      <c r="H232" s="15">
        <f t="shared" si="1"/>
        <v>74</v>
      </c>
    </row>
    <row r="233" spans="1:8" ht="15">
      <c r="A233" s="20">
        <v>92</v>
      </c>
      <c r="B233" s="15" t="s">
        <v>583</v>
      </c>
      <c r="C233" s="15">
        <v>1984</v>
      </c>
      <c r="D233" s="18">
        <v>4.1747685185185186E-2</v>
      </c>
      <c r="E233" s="15">
        <v>92</v>
      </c>
      <c r="F233" s="15" t="s">
        <v>63</v>
      </c>
      <c r="G233" s="15">
        <v>10</v>
      </c>
      <c r="H233" s="15">
        <f t="shared" si="1"/>
        <v>40</v>
      </c>
    </row>
    <row r="234" spans="1:8" ht="15">
      <c r="A234" s="20">
        <v>93</v>
      </c>
      <c r="B234" s="15" t="s">
        <v>584</v>
      </c>
      <c r="C234" s="15">
        <v>1989</v>
      </c>
      <c r="D234" s="18">
        <v>4.1967592592592591E-2</v>
      </c>
      <c r="E234" s="15">
        <v>93</v>
      </c>
      <c r="F234" s="15" t="s">
        <v>63</v>
      </c>
      <c r="G234" s="15">
        <v>10</v>
      </c>
      <c r="H234" s="15">
        <f t="shared" si="1"/>
        <v>35</v>
      </c>
    </row>
    <row r="235" spans="1:8" ht="15">
      <c r="A235" s="20">
        <v>94</v>
      </c>
      <c r="B235" s="15" t="s">
        <v>585</v>
      </c>
      <c r="C235" s="15">
        <v>1990</v>
      </c>
      <c r="D235" s="18">
        <v>4.2175925925925922E-2</v>
      </c>
      <c r="E235" s="15">
        <v>94</v>
      </c>
      <c r="F235" s="15" t="s">
        <v>63</v>
      </c>
      <c r="G235" s="15">
        <v>10</v>
      </c>
      <c r="H235" s="15">
        <f t="shared" si="1"/>
        <v>34</v>
      </c>
    </row>
    <row r="236" spans="1:8" ht="15">
      <c r="A236" s="20">
        <v>95</v>
      </c>
      <c r="B236" s="15" t="s">
        <v>586</v>
      </c>
      <c r="C236" s="15">
        <v>1981</v>
      </c>
      <c r="D236" s="18">
        <v>4.2500000000000003E-2</v>
      </c>
      <c r="E236" s="15">
        <v>95</v>
      </c>
      <c r="F236" s="15" t="s">
        <v>63</v>
      </c>
      <c r="G236" s="15">
        <v>10</v>
      </c>
      <c r="H236" s="15">
        <f t="shared" si="1"/>
        <v>43</v>
      </c>
    </row>
    <row r="237" spans="1:8" ht="15">
      <c r="A237" s="20">
        <v>96</v>
      </c>
      <c r="B237" s="15" t="s">
        <v>352</v>
      </c>
      <c r="C237" s="15">
        <v>1986</v>
      </c>
      <c r="D237" s="18">
        <v>4.2685185185185187E-2</v>
      </c>
      <c r="E237" s="15">
        <v>96</v>
      </c>
      <c r="F237" s="15" t="s">
        <v>63</v>
      </c>
      <c r="G237" s="15">
        <v>10</v>
      </c>
      <c r="H237" s="15">
        <f t="shared" si="1"/>
        <v>38</v>
      </c>
    </row>
    <row r="238" spans="1:8" ht="15">
      <c r="A238" s="20">
        <v>97</v>
      </c>
      <c r="B238" s="15" t="s">
        <v>587</v>
      </c>
      <c r="C238" s="15">
        <v>1991</v>
      </c>
      <c r="D238" s="18">
        <v>4.2881944444444438E-2</v>
      </c>
      <c r="E238" s="15">
        <v>97</v>
      </c>
      <c r="F238" s="15" t="s">
        <v>63</v>
      </c>
      <c r="G238" s="15">
        <v>10</v>
      </c>
      <c r="H238" s="15">
        <f t="shared" si="1"/>
        <v>33</v>
      </c>
    </row>
    <row r="239" spans="1:8" ht="15">
      <c r="A239" s="20">
        <v>98</v>
      </c>
      <c r="B239" s="15" t="s">
        <v>588</v>
      </c>
      <c r="C239" s="15">
        <v>1986</v>
      </c>
      <c r="D239" s="18">
        <v>4.2881944444444438E-2</v>
      </c>
      <c r="E239" s="15">
        <v>97</v>
      </c>
      <c r="F239" s="15" t="s">
        <v>63</v>
      </c>
      <c r="G239" s="15">
        <v>10</v>
      </c>
      <c r="H239" s="15">
        <f t="shared" ref="H239:H298" si="2">2024-C239</f>
        <v>38</v>
      </c>
    </row>
    <row r="240" spans="1:8" ht="15">
      <c r="A240" s="20">
        <v>99</v>
      </c>
      <c r="B240" s="15" t="s">
        <v>589</v>
      </c>
      <c r="C240" s="15">
        <v>1985</v>
      </c>
      <c r="D240" s="18">
        <v>4.3009259259259254E-2</v>
      </c>
      <c r="E240" s="15">
        <v>99</v>
      </c>
      <c r="F240" s="15" t="s">
        <v>63</v>
      </c>
      <c r="G240" s="15">
        <v>10</v>
      </c>
      <c r="H240" s="15">
        <f t="shared" si="2"/>
        <v>39</v>
      </c>
    </row>
    <row r="241" spans="1:8" ht="15">
      <c r="A241" s="20">
        <v>100</v>
      </c>
      <c r="B241" s="15" t="s">
        <v>590</v>
      </c>
      <c r="C241" s="15">
        <v>1996</v>
      </c>
      <c r="D241" s="18">
        <v>4.3078703703703702E-2</v>
      </c>
      <c r="E241" s="15">
        <v>100</v>
      </c>
      <c r="F241" s="15" t="s">
        <v>63</v>
      </c>
      <c r="G241" s="15">
        <v>10</v>
      </c>
      <c r="H241" s="15">
        <f t="shared" si="2"/>
        <v>28</v>
      </c>
    </row>
    <row r="242" spans="1:8" ht="15">
      <c r="A242" s="20">
        <v>101</v>
      </c>
      <c r="B242" s="15" t="s">
        <v>265</v>
      </c>
      <c r="C242" s="15">
        <v>1981</v>
      </c>
      <c r="D242" s="18">
        <v>4.3090277777777776E-2</v>
      </c>
      <c r="E242" s="15">
        <v>101</v>
      </c>
      <c r="F242" s="15" t="s">
        <v>63</v>
      </c>
      <c r="G242" s="15">
        <v>10</v>
      </c>
      <c r="H242" s="15">
        <f t="shared" si="2"/>
        <v>43</v>
      </c>
    </row>
    <row r="243" spans="1:8" ht="15">
      <c r="A243" s="20">
        <v>102</v>
      </c>
      <c r="B243" s="15" t="s">
        <v>591</v>
      </c>
      <c r="C243" s="15">
        <v>1990</v>
      </c>
      <c r="D243" s="18">
        <v>4.3379629629629629E-2</v>
      </c>
      <c r="E243" s="15">
        <v>102</v>
      </c>
      <c r="F243" s="15" t="s">
        <v>63</v>
      </c>
      <c r="G243" s="15">
        <v>10</v>
      </c>
      <c r="H243" s="15">
        <f t="shared" si="2"/>
        <v>34</v>
      </c>
    </row>
    <row r="244" spans="1:8" ht="15">
      <c r="A244" s="20">
        <v>103</v>
      </c>
      <c r="B244" s="15" t="s">
        <v>592</v>
      </c>
      <c r="C244" s="15">
        <v>1991</v>
      </c>
      <c r="D244" s="18">
        <v>4.3449074074074077E-2</v>
      </c>
      <c r="E244" s="15">
        <v>103</v>
      </c>
      <c r="F244" s="15" t="s">
        <v>63</v>
      </c>
      <c r="G244" s="15">
        <v>10</v>
      </c>
      <c r="H244" s="15">
        <f t="shared" si="2"/>
        <v>33</v>
      </c>
    </row>
    <row r="245" spans="1:8" ht="15">
      <c r="A245" s="20">
        <v>104</v>
      </c>
      <c r="B245" s="15" t="s">
        <v>189</v>
      </c>
      <c r="C245" s="15">
        <v>1987</v>
      </c>
      <c r="D245" s="18">
        <v>4.3564814814814813E-2</v>
      </c>
      <c r="E245" s="15">
        <v>104</v>
      </c>
      <c r="F245" s="15" t="s">
        <v>63</v>
      </c>
      <c r="G245" s="15">
        <v>10</v>
      </c>
      <c r="H245" s="15">
        <f t="shared" si="2"/>
        <v>37</v>
      </c>
    </row>
    <row r="246" spans="1:8" ht="15">
      <c r="A246" s="20">
        <v>105</v>
      </c>
      <c r="B246" s="15" t="s">
        <v>593</v>
      </c>
      <c r="C246" s="15">
        <v>1994</v>
      </c>
      <c r="D246" s="18">
        <v>4.3576388888888894E-2</v>
      </c>
      <c r="E246" s="15">
        <v>105</v>
      </c>
      <c r="F246" s="15" t="s">
        <v>63</v>
      </c>
      <c r="G246" s="15">
        <v>10</v>
      </c>
      <c r="H246" s="15">
        <f t="shared" si="2"/>
        <v>30</v>
      </c>
    </row>
    <row r="247" spans="1:8" ht="15">
      <c r="A247" s="20">
        <v>106</v>
      </c>
      <c r="B247" s="15" t="s">
        <v>594</v>
      </c>
      <c r="C247" s="15">
        <v>1985</v>
      </c>
      <c r="D247" s="18">
        <v>4.3576388888888894E-2</v>
      </c>
      <c r="E247" s="15">
        <v>105</v>
      </c>
      <c r="F247" s="15" t="s">
        <v>63</v>
      </c>
      <c r="G247" s="15">
        <v>10</v>
      </c>
      <c r="H247" s="15">
        <f t="shared" si="2"/>
        <v>39</v>
      </c>
    </row>
    <row r="248" spans="1:8" ht="15">
      <c r="A248" s="20">
        <v>107</v>
      </c>
      <c r="B248" s="15" t="s">
        <v>342</v>
      </c>
      <c r="C248" s="15">
        <v>1995</v>
      </c>
      <c r="D248" s="18">
        <v>4.3831018518518512E-2</v>
      </c>
      <c r="E248" s="15">
        <v>107</v>
      </c>
      <c r="F248" s="15" t="s">
        <v>63</v>
      </c>
      <c r="G248" s="15">
        <v>10</v>
      </c>
      <c r="H248" s="15">
        <f t="shared" si="2"/>
        <v>29</v>
      </c>
    </row>
    <row r="249" spans="1:8" ht="15">
      <c r="A249" s="20">
        <v>108</v>
      </c>
      <c r="B249" s="15" t="s">
        <v>595</v>
      </c>
      <c r="C249" s="15">
        <v>1970</v>
      </c>
      <c r="D249" s="18">
        <v>4.4027777777777777E-2</v>
      </c>
      <c r="E249" s="15">
        <v>108</v>
      </c>
      <c r="F249" s="15" t="s">
        <v>63</v>
      </c>
      <c r="G249" s="15">
        <v>10</v>
      </c>
      <c r="H249" s="15">
        <f t="shared" si="2"/>
        <v>54</v>
      </c>
    </row>
    <row r="250" spans="1:8" ht="15">
      <c r="A250" s="20">
        <v>109</v>
      </c>
      <c r="B250" s="15" t="s">
        <v>596</v>
      </c>
      <c r="C250" s="15">
        <v>1997</v>
      </c>
      <c r="D250" s="18">
        <v>4.403935185185185E-2</v>
      </c>
      <c r="E250" s="15">
        <v>109</v>
      </c>
      <c r="F250" s="15" t="s">
        <v>63</v>
      </c>
      <c r="G250" s="15">
        <v>10</v>
      </c>
      <c r="H250" s="15">
        <f t="shared" si="2"/>
        <v>27</v>
      </c>
    </row>
    <row r="251" spans="1:8" ht="15">
      <c r="A251" s="20">
        <v>110</v>
      </c>
      <c r="B251" s="15" t="s">
        <v>344</v>
      </c>
      <c r="C251" s="15">
        <v>1984</v>
      </c>
      <c r="D251" s="18">
        <v>4.4155092592592593E-2</v>
      </c>
      <c r="E251" s="15">
        <v>110</v>
      </c>
      <c r="F251" s="15" t="s">
        <v>63</v>
      </c>
      <c r="G251" s="15">
        <v>10</v>
      </c>
      <c r="H251" s="15">
        <f t="shared" si="2"/>
        <v>40</v>
      </c>
    </row>
    <row r="252" spans="1:8" ht="15">
      <c r="A252" s="20">
        <v>111</v>
      </c>
      <c r="B252" s="15" t="s">
        <v>597</v>
      </c>
      <c r="C252" s="15">
        <v>1979</v>
      </c>
      <c r="D252" s="18">
        <v>4.4583333333333336E-2</v>
      </c>
      <c r="E252" s="15">
        <v>111</v>
      </c>
      <c r="F252" s="15" t="s">
        <v>63</v>
      </c>
      <c r="G252" s="15">
        <v>10</v>
      </c>
      <c r="H252" s="15">
        <f t="shared" si="2"/>
        <v>45</v>
      </c>
    </row>
    <row r="253" spans="1:8" ht="15">
      <c r="A253" s="20">
        <v>112</v>
      </c>
      <c r="B253" s="15" t="s">
        <v>14</v>
      </c>
      <c r="C253" s="15">
        <v>1988</v>
      </c>
      <c r="D253" s="18">
        <v>4.4664351851851851E-2</v>
      </c>
      <c r="E253" s="15">
        <v>112</v>
      </c>
      <c r="F253" s="15" t="s">
        <v>63</v>
      </c>
      <c r="G253" s="15">
        <v>10</v>
      </c>
      <c r="H253" s="15">
        <f t="shared" si="2"/>
        <v>36</v>
      </c>
    </row>
    <row r="254" spans="1:8" ht="15">
      <c r="A254" s="20">
        <v>113</v>
      </c>
      <c r="B254" s="15" t="s">
        <v>289</v>
      </c>
      <c r="C254" s="15">
        <v>1965</v>
      </c>
      <c r="D254" s="18">
        <v>4.4849537037037035E-2</v>
      </c>
      <c r="E254" s="15">
        <v>113</v>
      </c>
      <c r="F254" s="15" t="s">
        <v>63</v>
      </c>
      <c r="G254" s="15">
        <v>10</v>
      </c>
      <c r="H254" s="15">
        <f t="shared" si="2"/>
        <v>59</v>
      </c>
    </row>
    <row r="255" spans="1:8" ht="15">
      <c r="A255" s="20">
        <v>114</v>
      </c>
      <c r="B255" s="15" t="s">
        <v>598</v>
      </c>
      <c r="C255" s="15">
        <v>1983</v>
      </c>
      <c r="D255" s="18">
        <v>4.5034722222222219E-2</v>
      </c>
      <c r="E255" s="15">
        <v>114</v>
      </c>
      <c r="F255" s="15" t="s">
        <v>63</v>
      </c>
      <c r="G255" s="15">
        <v>10</v>
      </c>
      <c r="H255" s="15">
        <f t="shared" si="2"/>
        <v>41</v>
      </c>
    </row>
    <row r="256" spans="1:8" ht="15">
      <c r="A256" s="20">
        <v>115</v>
      </c>
      <c r="B256" s="15" t="s">
        <v>304</v>
      </c>
      <c r="C256" s="15">
        <v>1977</v>
      </c>
      <c r="D256" s="18">
        <v>4.50462962962963E-2</v>
      </c>
      <c r="E256" s="15">
        <v>115</v>
      </c>
      <c r="F256" s="15" t="s">
        <v>63</v>
      </c>
      <c r="G256" s="15">
        <v>10</v>
      </c>
      <c r="H256" s="15">
        <f t="shared" si="2"/>
        <v>47</v>
      </c>
    </row>
    <row r="257" spans="1:8" ht="15">
      <c r="A257" s="20">
        <v>116</v>
      </c>
      <c r="B257" s="15" t="s">
        <v>205</v>
      </c>
      <c r="C257" s="15">
        <v>1986</v>
      </c>
      <c r="D257" s="18">
        <v>4.5138888888888888E-2</v>
      </c>
      <c r="E257" s="15">
        <v>116</v>
      </c>
      <c r="F257" s="15" t="s">
        <v>63</v>
      </c>
      <c r="G257" s="15">
        <v>10</v>
      </c>
      <c r="H257" s="15">
        <f t="shared" si="2"/>
        <v>38</v>
      </c>
    </row>
    <row r="258" spans="1:8" ht="15">
      <c r="A258" s="20">
        <v>117</v>
      </c>
      <c r="B258" s="15" t="s">
        <v>599</v>
      </c>
      <c r="C258" s="15">
        <v>1988</v>
      </c>
      <c r="D258" s="18">
        <v>4.5277777777777778E-2</v>
      </c>
      <c r="E258" s="15">
        <v>117</v>
      </c>
      <c r="F258" s="15" t="s">
        <v>63</v>
      </c>
      <c r="G258" s="15">
        <v>10</v>
      </c>
      <c r="H258" s="15">
        <f t="shared" si="2"/>
        <v>36</v>
      </c>
    </row>
    <row r="259" spans="1:8" ht="15">
      <c r="A259" s="20">
        <v>118</v>
      </c>
      <c r="B259" s="15" t="s">
        <v>257</v>
      </c>
      <c r="C259" s="15">
        <v>1990</v>
      </c>
      <c r="D259" s="18">
        <v>4.5775462962962969E-2</v>
      </c>
      <c r="E259" s="15">
        <v>118</v>
      </c>
      <c r="F259" s="15" t="s">
        <v>63</v>
      </c>
      <c r="G259" s="15">
        <v>10</v>
      </c>
      <c r="H259" s="15">
        <f t="shared" si="2"/>
        <v>34</v>
      </c>
    </row>
    <row r="260" spans="1:8" ht="15">
      <c r="A260" s="20">
        <v>119</v>
      </c>
      <c r="B260" s="15" t="s">
        <v>600</v>
      </c>
      <c r="C260" s="15">
        <v>1983</v>
      </c>
      <c r="D260" s="18">
        <v>4.5891203703703705E-2</v>
      </c>
      <c r="E260" s="15">
        <v>119</v>
      </c>
      <c r="F260" s="15" t="s">
        <v>63</v>
      </c>
      <c r="G260" s="15">
        <v>10</v>
      </c>
      <c r="H260" s="15">
        <f t="shared" si="2"/>
        <v>41</v>
      </c>
    </row>
    <row r="261" spans="1:8" ht="15">
      <c r="A261" s="20">
        <v>120</v>
      </c>
      <c r="B261" s="15" t="s">
        <v>601</v>
      </c>
      <c r="C261" s="15">
        <v>1978</v>
      </c>
      <c r="D261" s="18">
        <v>4.6099537037037036E-2</v>
      </c>
      <c r="E261" s="15">
        <v>120</v>
      </c>
      <c r="F261" s="15" t="s">
        <v>63</v>
      </c>
      <c r="G261" s="15">
        <v>10</v>
      </c>
      <c r="H261" s="15">
        <f t="shared" si="2"/>
        <v>46</v>
      </c>
    </row>
    <row r="262" spans="1:8" ht="15">
      <c r="A262" s="20">
        <v>121</v>
      </c>
      <c r="B262" s="15" t="s">
        <v>602</v>
      </c>
      <c r="C262" s="15">
        <v>1995</v>
      </c>
      <c r="D262" s="18">
        <v>4.6157407407407404E-2</v>
      </c>
      <c r="E262" s="15">
        <v>121</v>
      </c>
      <c r="F262" s="15" t="s">
        <v>63</v>
      </c>
      <c r="G262" s="15">
        <v>10</v>
      </c>
      <c r="H262" s="15">
        <f t="shared" si="2"/>
        <v>29</v>
      </c>
    </row>
    <row r="263" spans="1:8" ht="15">
      <c r="A263" s="20">
        <v>122</v>
      </c>
      <c r="B263" s="15" t="s">
        <v>603</v>
      </c>
      <c r="C263" s="15">
        <v>2000</v>
      </c>
      <c r="D263" s="18">
        <v>4.6180555555555558E-2</v>
      </c>
      <c r="E263" s="15">
        <v>122</v>
      </c>
      <c r="F263" s="15" t="s">
        <v>63</v>
      </c>
      <c r="G263" s="15">
        <v>10</v>
      </c>
      <c r="H263" s="15">
        <f t="shared" si="2"/>
        <v>24</v>
      </c>
    </row>
    <row r="264" spans="1:8" ht="15">
      <c r="A264" s="20">
        <v>123</v>
      </c>
      <c r="B264" s="15" t="s">
        <v>368</v>
      </c>
      <c r="C264" s="15">
        <v>1990</v>
      </c>
      <c r="D264" s="18">
        <v>4.6250000000000006E-2</v>
      </c>
      <c r="E264" s="15">
        <v>123</v>
      </c>
      <c r="F264" s="15" t="s">
        <v>63</v>
      </c>
      <c r="G264" s="15">
        <v>10</v>
      </c>
      <c r="H264" s="15">
        <f t="shared" si="2"/>
        <v>34</v>
      </c>
    </row>
    <row r="265" spans="1:8" ht="15">
      <c r="A265" s="20">
        <v>124</v>
      </c>
      <c r="B265" s="15" t="s">
        <v>382</v>
      </c>
      <c r="C265" s="15">
        <v>1987</v>
      </c>
      <c r="D265" s="18">
        <v>4.628472222222222E-2</v>
      </c>
      <c r="E265" s="15">
        <v>124</v>
      </c>
      <c r="F265" s="15" t="s">
        <v>63</v>
      </c>
      <c r="G265" s="15">
        <v>10</v>
      </c>
      <c r="H265" s="15">
        <f t="shared" si="2"/>
        <v>37</v>
      </c>
    </row>
    <row r="266" spans="1:8" ht="15">
      <c r="A266" s="20">
        <v>125</v>
      </c>
      <c r="B266" s="15" t="s">
        <v>604</v>
      </c>
      <c r="C266" s="15">
        <v>1980</v>
      </c>
      <c r="D266" s="18">
        <v>4.6446759259259257E-2</v>
      </c>
      <c r="E266" s="15">
        <v>125</v>
      </c>
      <c r="F266" s="15" t="s">
        <v>63</v>
      </c>
      <c r="G266" s="15">
        <v>10</v>
      </c>
      <c r="H266" s="15">
        <f t="shared" si="2"/>
        <v>44</v>
      </c>
    </row>
    <row r="267" spans="1:8" ht="15">
      <c r="A267" s="20">
        <v>126</v>
      </c>
      <c r="B267" s="15" t="s">
        <v>605</v>
      </c>
      <c r="C267" s="15">
        <v>2000</v>
      </c>
      <c r="D267" s="18">
        <v>4.65625E-2</v>
      </c>
      <c r="E267" s="15">
        <v>126</v>
      </c>
      <c r="F267" s="15" t="s">
        <v>63</v>
      </c>
      <c r="G267" s="15">
        <v>10</v>
      </c>
      <c r="H267" s="15">
        <f t="shared" si="2"/>
        <v>24</v>
      </c>
    </row>
    <row r="268" spans="1:8" ht="15">
      <c r="A268" s="20">
        <v>127</v>
      </c>
      <c r="B268" s="15" t="s">
        <v>346</v>
      </c>
      <c r="C268" s="15">
        <v>2005</v>
      </c>
      <c r="D268" s="18">
        <v>4.6840277777777779E-2</v>
      </c>
      <c r="E268" s="15">
        <v>127</v>
      </c>
      <c r="F268" s="15" t="s">
        <v>63</v>
      </c>
      <c r="G268" s="15">
        <v>10</v>
      </c>
      <c r="H268" s="15">
        <f t="shared" si="2"/>
        <v>19</v>
      </c>
    </row>
    <row r="269" spans="1:8" ht="15">
      <c r="A269" s="20">
        <v>128</v>
      </c>
      <c r="B269" s="15" t="s">
        <v>266</v>
      </c>
      <c r="C269" s="15">
        <v>1990</v>
      </c>
      <c r="D269" s="18">
        <v>4.7164351851851853E-2</v>
      </c>
      <c r="E269" s="15">
        <v>128</v>
      </c>
      <c r="F269" s="15" t="s">
        <v>63</v>
      </c>
      <c r="G269" s="15">
        <v>10</v>
      </c>
      <c r="H269" s="15">
        <f t="shared" si="2"/>
        <v>34</v>
      </c>
    </row>
    <row r="270" spans="1:8" ht="15">
      <c r="A270" s="20">
        <v>129</v>
      </c>
      <c r="B270" s="15" t="s">
        <v>606</v>
      </c>
      <c r="C270" s="15">
        <v>1993</v>
      </c>
      <c r="D270" s="18">
        <v>4.731481481481481E-2</v>
      </c>
      <c r="E270" s="15">
        <v>129</v>
      </c>
      <c r="F270" s="15" t="s">
        <v>63</v>
      </c>
      <c r="G270" s="15">
        <v>10</v>
      </c>
      <c r="H270" s="15">
        <f t="shared" si="2"/>
        <v>31</v>
      </c>
    </row>
    <row r="271" spans="1:8" ht="15">
      <c r="A271" s="20">
        <v>130</v>
      </c>
      <c r="B271" s="15" t="s">
        <v>607</v>
      </c>
      <c r="C271" s="15">
        <v>1995</v>
      </c>
      <c r="D271" s="18">
        <v>4.731481481481481E-2</v>
      </c>
      <c r="E271" s="15">
        <v>129</v>
      </c>
      <c r="F271" s="15" t="s">
        <v>63</v>
      </c>
      <c r="G271" s="15">
        <v>10</v>
      </c>
      <c r="H271" s="15">
        <f t="shared" si="2"/>
        <v>29</v>
      </c>
    </row>
    <row r="272" spans="1:8" ht="15">
      <c r="A272" s="20">
        <v>131</v>
      </c>
      <c r="B272" s="15" t="s">
        <v>224</v>
      </c>
      <c r="C272" s="15">
        <v>1978</v>
      </c>
      <c r="D272" s="18">
        <v>4.7395833333333331E-2</v>
      </c>
      <c r="E272" s="15">
        <v>131</v>
      </c>
      <c r="F272" s="15" t="s">
        <v>63</v>
      </c>
      <c r="G272" s="15">
        <v>10</v>
      </c>
      <c r="H272" s="15">
        <f t="shared" si="2"/>
        <v>46</v>
      </c>
    </row>
    <row r="273" spans="1:8" ht="15">
      <c r="A273" s="20">
        <v>132</v>
      </c>
      <c r="B273" s="15" t="s">
        <v>255</v>
      </c>
      <c r="C273" s="15">
        <v>1976</v>
      </c>
      <c r="D273" s="18">
        <v>4.7395833333333331E-2</v>
      </c>
      <c r="E273" s="15">
        <v>131</v>
      </c>
      <c r="F273" s="15" t="s">
        <v>63</v>
      </c>
      <c r="G273" s="15">
        <v>10</v>
      </c>
      <c r="H273" s="15">
        <f t="shared" si="2"/>
        <v>48</v>
      </c>
    </row>
    <row r="274" spans="1:8" ht="15">
      <c r="A274" s="20">
        <v>133</v>
      </c>
      <c r="B274" s="15" t="s">
        <v>365</v>
      </c>
      <c r="C274" s="15">
        <v>1992</v>
      </c>
      <c r="D274" s="18">
        <v>4.7662037037037037E-2</v>
      </c>
      <c r="E274" s="15">
        <v>133</v>
      </c>
      <c r="F274" s="15" t="s">
        <v>63</v>
      </c>
      <c r="G274" s="15">
        <v>10</v>
      </c>
      <c r="H274" s="15">
        <f t="shared" si="2"/>
        <v>32</v>
      </c>
    </row>
    <row r="275" spans="1:8" ht="15">
      <c r="A275" s="20">
        <v>134</v>
      </c>
      <c r="B275" s="15" t="s">
        <v>285</v>
      </c>
      <c r="C275" s="15">
        <v>1968</v>
      </c>
      <c r="D275" s="18">
        <v>4.8298611111111112E-2</v>
      </c>
      <c r="E275" s="15">
        <v>134</v>
      </c>
      <c r="F275" s="15" t="s">
        <v>63</v>
      </c>
      <c r="G275" s="15">
        <v>10</v>
      </c>
      <c r="H275" s="15">
        <f t="shared" si="2"/>
        <v>56</v>
      </c>
    </row>
    <row r="276" spans="1:8" ht="15">
      <c r="A276" s="20">
        <v>135</v>
      </c>
      <c r="B276" s="15" t="s">
        <v>53</v>
      </c>
      <c r="C276" s="15">
        <v>1990</v>
      </c>
      <c r="D276" s="18">
        <v>4.8912037037037039E-2</v>
      </c>
      <c r="E276" s="15">
        <v>135</v>
      </c>
      <c r="F276" s="15" t="s">
        <v>63</v>
      </c>
      <c r="G276" s="15">
        <v>10</v>
      </c>
      <c r="H276" s="15">
        <f t="shared" si="2"/>
        <v>34</v>
      </c>
    </row>
    <row r="277" spans="1:8" ht="15">
      <c r="A277" s="20">
        <v>136</v>
      </c>
      <c r="B277" s="15" t="s">
        <v>275</v>
      </c>
      <c r="C277" s="15">
        <v>1968</v>
      </c>
      <c r="D277" s="18">
        <v>4.8993055555555554E-2</v>
      </c>
      <c r="E277" s="15">
        <v>136</v>
      </c>
      <c r="F277" s="15" t="s">
        <v>63</v>
      </c>
      <c r="G277" s="15">
        <v>10</v>
      </c>
      <c r="H277" s="15">
        <f t="shared" si="2"/>
        <v>56</v>
      </c>
    </row>
    <row r="278" spans="1:8" ht="15">
      <c r="A278" s="20">
        <v>137</v>
      </c>
      <c r="B278" s="15" t="s">
        <v>608</v>
      </c>
      <c r="C278" s="15">
        <v>1994</v>
      </c>
      <c r="D278" s="18">
        <v>4.9074074074074076E-2</v>
      </c>
      <c r="E278" s="15">
        <v>137</v>
      </c>
      <c r="F278" s="15" t="s">
        <v>63</v>
      </c>
      <c r="G278" s="15">
        <v>10</v>
      </c>
      <c r="H278" s="15">
        <f t="shared" si="2"/>
        <v>30</v>
      </c>
    </row>
    <row r="279" spans="1:8" ht="15">
      <c r="A279" s="20">
        <v>138</v>
      </c>
      <c r="B279" s="15" t="s">
        <v>609</v>
      </c>
      <c r="C279" s="15">
        <v>1982</v>
      </c>
      <c r="D279" s="18">
        <v>4.9675925925925929E-2</v>
      </c>
      <c r="E279" s="15">
        <v>138</v>
      </c>
      <c r="F279" s="15" t="s">
        <v>63</v>
      </c>
      <c r="G279" s="15">
        <v>10</v>
      </c>
      <c r="H279" s="15">
        <f t="shared" si="2"/>
        <v>42</v>
      </c>
    </row>
    <row r="280" spans="1:8" ht="15">
      <c r="A280" s="20">
        <v>139</v>
      </c>
      <c r="B280" s="94" t="s">
        <v>2619</v>
      </c>
      <c r="C280" s="15">
        <v>1981</v>
      </c>
      <c r="D280" s="18">
        <v>4.9814814814814812E-2</v>
      </c>
      <c r="E280" s="15">
        <v>139</v>
      </c>
      <c r="F280" s="15" t="s">
        <v>63</v>
      </c>
      <c r="G280" s="15">
        <v>10</v>
      </c>
      <c r="H280" s="15">
        <f t="shared" si="2"/>
        <v>43</v>
      </c>
    </row>
    <row r="281" spans="1:8" ht="15">
      <c r="A281" s="20">
        <v>140</v>
      </c>
      <c r="B281" s="15" t="s">
        <v>611</v>
      </c>
      <c r="C281" s="15">
        <v>1992</v>
      </c>
      <c r="D281" s="18">
        <v>4.9814814814814812E-2</v>
      </c>
      <c r="E281" s="15">
        <v>139</v>
      </c>
      <c r="F281" s="15" t="s">
        <v>63</v>
      </c>
      <c r="G281" s="15">
        <v>10</v>
      </c>
      <c r="H281" s="15">
        <f t="shared" si="2"/>
        <v>32</v>
      </c>
    </row>
    <row r="282" spans="1:8" ht="15">
      <c r="A282" s="20">
        <v>141</v>
      </c>
      <c r="B282" s="15" t="s">
        <v>612</v>
      </c>
      <c r="C282" s="15">
        <v>1997</v>
      </c>
      <c r="D282" s="18">
        <v>5.0081018518518518E-2</v>
      </c>
      <c r="E282" s="15">
        <v>141</v>
      </c>
      <c r="F282" s="15" t="s">
        <v>63</v>
      </c>
      <c r="G282" s="15">
        <v>10</v>
      </c>
      <c r="H282" s="15">
        <f t="shared" si="2"/>
        <v>27</v>
      </c>
    </row>
    <row r="283" spans="1:8" ht="15">
      <c r="A283" s="20">
        <v>142</v>
      </c>
      <c r="B283" s="15" t="s">
        <v>613</v>
      </c>
      <c r="C283" s="15">
        <v>1992</v>
      </c>
      <c r="D283" s="18">
        <v>5.0219907407407414E-2</v>
      </c>
      <c r="E283" s="15">
        <v>142</v>
      </c>
      <c r="F283" s="15" t="s">
        <v>63</v>
      </c>
      <c r="G283" s="15">
        <v>10</v>
      </c>
      <c r="H283" s="15">
        <f t="shared" si="2"/>
        <v>32</v>
      </c>
    </row>
    <row r="284" spans="1:8" ht="15">
      <c r="A284" s="20">
        <v>143</v>
      </c>
      <c r="B284" s="15" t="s">
        <v>614</v>
      </c>
      <c r="C284" s="15">
        <v>1991</v>
      </c>
      <c r="D284" s="18">
        <v>5.0682870370370371E-2</v>
      </c>
      <c r="E284" s="15">
        <v>143</v>
      </c>
      <c r="F284" s="15" t="s">
        <v>63</v>
      </c>
      <c r="G284" s="15">
        <v>10</v>
      </c>
      <c r="H284" s="15">
        <f t="shared" si="2"/>
        <v>33</v>
      </c>
    </row>
    <row r="285" spans="1:8" ht="15">
      <c r="A285" s="20">
        <v>144</v>
      </c>
      <c r="B285" s="15" t="s">
        <v>2671</v>
      </c>
      <c r="C285" s="15">
        <v>1994</v>
      </c>
      <c r="D285" s="18">
        <v>5.1203703703703703E-2</v>
      </c>
      <c r="E285" s="15">
        <v>144</v>
      </c>
      <c r="F285" s="15" t="s">
        <v>63</v>
      </c>
      <c r="G285" s="15">
        <v>10</v>
      </c>
      <c r="H285" s="15">
        <f t="shared" si="2"/>
        <v>30</v>
      </c>
    </row>
    <row r="286" spans="1:8" ht="15">
      <c r="A286" s="20">
        <v>145</v>
      </c>
      <c r="B286" s="15" t="s">
        <v>347</v>
      </c>
      <c r="C286" s="15">
        <v>1990</v>
      </c>
      <c r="D286" s="18">
        <v>5.1203703703703703E-2</v>
      </c>
      <c r="E286" s="15">
        <v>144</v>
      </c>
      <c r="F286" s="15" t="s">
        <v>63</v>
      </c>
      <c r="G286" s="15">
        <v>10</v>
      </c>
      <c r="H286" s="15">
        <f t="shared" si="2"/>
        <v>34</v>
      </c>
    </row>
    <row r="287" spans="1:8" ht="15">
      <c r="A287" s="20">
        <v>146</v>
      </c>
      <c r="B287" s="15" t="s">
        <v>615</v>
      </c>
      <c r="C287" s="15">
        <v>1984</v>
      </c>
      <c r="D287" s="18">
        <v>5.2083333333333336E-2</v>
      </c>
      <c r="E287" s="15">
        <v>146</v>
      </c>
      <c r="F287" s="15" t="s">
        <v>63</v>
      </c>
      <c r="G287" s="15">
        <v>10</v>
      </c>
      <c r="H287" s="15">
        <f t="shared" si="2"/>
        <v>40</v>
      </c>
    </row>
    <row r="288" spans="1:8" ht="15">
      <c r="A288" s="20">
        <v>147</v>
      </c>
      <c r="B288" s="15" t="s">
        <v>2672</v>
      </c>
      <c r="C288" s="15">
        <v>1985</v>
      </c>
      <c r="D288" s="18">
        <v>5.3287037037037042E-2</v>
      </c>
      <c r="E288" s="15">
        <v>147</v>
      </c>
      <c r="F288" s="15" t="s">
        <v>63</v>
      </c>
      <c r="G288" s="15">
        <v>10</v>
      </c>
      <c r="H288" s="15">
        <f t="shared" si="2"/>
        <v>39</v>
      </c>
    </row>
    <row r="289" spans="1:8" ht="15">
      <c r="A289" s="20">
        <v>148</v>
      </c>
      <c r="B289" s="15" t="s">
        <v>616</v>
      </c>
      <c r="C289" s="15">
        <v>1983</v>
      </c>
      <c r="D289" s="18">
        <v>5.3692129629629631E-2</v>
      </c>
      <c r="E289" s="15">
        <v>148</v>
      </c>
      <c r="F289" s="15" t="s">
        <v>63</v>
      </c>
      <c r="G289" s="15">
        <v>10</v>
      </c>
      <c r="H289" s="15">
        <f t="shared" si="2"/>
        <v>41</v>
      </c>
    </row>
    <row r="290" spans="1:8" ht="15">
      <c r="A290" s="20">
        <v>149</v>
      </c>
      <c r="B290" s="15" t="s">
        <v>617</v>
      </c>
      <c r="C290" s="15">
        <v>2002</v>
      </c>
      <c r="D290" s="18">
        <v>5.4328703703703705E-2</v>
      </c>
      <c r="E290" s="15">
        <v>149</v>
      </c>
      <c r="F290" s="15" t="s">
        <v>63</v>
      </c>
      <c r="G290" s="15">
        <v>10</v>
      </c>
      <c r="H290" s="15">
        <f t="shared" si="2"/>
        <v>22</v>
      </c>
    </row>
    <row r="291" spans="1:8" ht="15">
      <c r="A291" s="20">
        <v>150</v>
      </c>
      <c r="B291" s="15" t="s">
        <v>618</v>
      </c>
      <c r="C291" s="15">
        <v>2002</v>
      </c>
      <c r="D291" s="18">
        <v>5.4745370370370368E-2</v>
      </c>
      <c r="E291" s="15">
        <v>150</v>
      </c>
      <c r="F291" s="15" t="s">
        <v>63</v>
      </c>
      <c r="G291" s="15">
        <v>10</v>
      </c>
      <c r="H291" s="15">
        <f t="shared" si="2"/>
        <v>22</v>
      </c>
    </row>
    <row r="292" spans="1:8" ht="15">
      <c r="A292" s="20">
        <v>151</v>
      </c>
      <c r="B292" s="15" t="s">
        <v>2528</v>
      </c>
      <c r="C292" s="15">
        <v>2002</v>
      </c>
      <c r="D292" s="18">
        <v>5.4745370370370368E-2</v>
      </c>
      <c r="E292" s="15">
        <v>150</v>
      </c>
      <c r="F292" s="15" t="s">
        <v>63</v>
      </c>
      <c r="G292" s="15">
        <v>10</v>
      </c>
      <c r="H292" s="15">
        <f t="shared" si="2"/>
        <v>22</v>
      </c>
    </row>
    <row r="293" spans="1:8" ht="15">
      <c r="A293" s="20">
        <v>152</v>
      </c>
      <c r="B293" s="15" t="s">
        <v>619</v>
      </c>
      <c r="C293" s="15">
        <v>2002</v>
      </c>
      <c r="D293" s="18">
        <v>5.4745370370370368E-2</v>
      </c>
      <c r="E293" s="15">
        <v>150</v>
      </c>
      <c r="F293" s="15" t="s">
        <v>63</v>
      </c>
      <c r="G293" s="15">
        <v>10</v>
      </c>
      <c r="H293" s="15">
        <f t="shared" si="2"/>
        <v>22</v>
      </c>
    </row>
    <row r="294" spans="1:8" ht="15">
      <c r="A294" s="20">
        <v>153</v>
      </c>
      <c r="B294" s="15" t="s">
        <v>620</v>
      </c>
      <c r="C294" s="15">
        <v>2003</v>
      </c>
      <c r="D294" s="18">
        <v>5.4745370370370368E-2</v>
      </c>
      <c r="E294" s="15">
        <v>150</v>
      </c>
      <c r="F294" s="15" t="s">
        <v>63</v>
      </c>
      <c r="G294" s="15">
        <v>10</v>
      </c>
      <c r="H294" s="15">
        <f t="shared" si="2"/>
        <v>21</v>
      </c>
    </row>
    <row r="295" spans="1:8" ht="15">
      <c r="A295" s="20">
        <v>154</v>
      </c>
      <c r="B295" s="15" t="s">
        <v>621</v>
      </c>
      <c r="C295" s="15">
        <v>2001</v>
      </c>
      <c r="D295" s="18">
        <v>5.4930555555555559E-2</v>
      </c>
      <c r="E295" s="15">
        <v>154</v>
      </c>
      <c r="F295" s="15" t="s">
        <v>63</v>
      </c>
      <c r="G295" s="15">
        <v>10</v>
      </c>
      <c r="H295" s="15">
        <f t="shared" si="2"/>
        <v>23</v>
      </c>
    </row>
    <row r="296" spans="1:8" ht="15">
      <c r="A296" s="20">
        <v>155</v>
      </c>
      <c r="B296" s="15" t="s">
        <v>622</v>
      </c>
      <c r="C296" s="15">
        <v>1996</v>
      </c>
      <c r="D296" s="18">
        <v>5.5393518518518516E-2</v>
      </c>
      <c r="E296" s="15">
        <v>155</v>
      </c>
      <c r="F296" s="15" t="s">
        <v>63</v>
      </c>
      <c r="G296" s="15">
        <v>10</v>
      </c>
      <c r="H296" s="15">
        <f t="shared" si="2"/>
        <v>28</v>
      </c>
    </row>
    <row r="297" spans="1:8" ht="15">
      <c r="A297" s="20">
        <v>156</v>
      </c>
      <c r="B297" s="15" t="s">
        <v>623</v>
      </c>
      <c r="C297" s="15">
        <v>1982</v>
      </c>
      <c r="D297" s="18">
        <v>5.5717592592592596E-2</v>
      </c>
      <c r="E297" s="15">
        <v>156</v>
      </c>
      <c r="F297" s="15" t="s">
        <v>63</v>
      </c>
      <c r="G297" s="15">
        <v>10</v>
      </c>
      <c r="H297" s="15">
        <f t="shared" si="2"/>
        <v>42</v>
      </c>
    </row>
    <row r="298" spans="1:8" ht="15">
      <c r="A298" s="20">
        <v>157</v>
      </c>
      <c r="B298" s="15" t="s">
        <v>624</v>
      </c>
      <c r="C298" s="15">
        <v>1984</v>
      </c>
      <c r="D298" s="18">
        <v>5.858796296296296E-2</v>
      </c>
      <c r="E298" s="15">
        <v>157</v>
      </c>
      <c r="F298" s="15" t="s">
        <v>63</v>
      </c>
      <c r="G298" s="15">
        <v>10</v>
      </c>
      <c r="H298" s="15">
        <f t="shared" si="2"/>
        <v>40</v>
      </c>
    </row>
    <row r="300" spans="1:8" ht="15.6">
      <c r="A300" s="17" t="s">
        <v>625</v>
      </c>
    </row>
    <row r="302" spans="1:8" ht="15">
      <c r="A302" s="19" t="s">
        <v>10</v>
      </c>
      <c r="B302" s="15" t="s">
        <v>11</v>
      </c>
      <c r="C302" s="15" t="s">
        <v>113</v>
      </c>
      <c r="D302" s="18" t="s">
        <v>64</v>
      </c>
      <c r="E302" s="15" t="s">
        <v>4</v>
      </c>
    </row>
    <row r="303" spans="1:8" ht="15">
      <c r="A303" s="20">
        <v>1</v>
      </c>
      <c r="B303" s="15" t="s">
        <v>626</v>
      </c>
      <c r="C303" s="15">
        <v>2005</v>
      </c>
      <c r="D303" s="18">
        <v>3.5717592592592592E-2</v>
      </c>
      <c r="E303" s="15">
        <v>1</v>
      </c>
      <c r="F303" s="15" t="s">
        <v>278</v>
      </c>
      <c r="G303" s="15">
        <v>10</v>
      </c>
      <c r="H303" s="15">
        <f t="shared" ref="H303:H366" si="3">2024-C303</f>
        <v>19</v>
      </c>
    </row>
    <row r="304" spans="1:8" ht="15">
      <c r="A304" s="20">
        <v>2</v>
      </c>
      <c r="B304" s="15" t="s">
        <v>153</v>
      </c>
      <c r="C304" s="15">
        <v>2003</v>
      </c>
      <c r="D304" s="18">
        <v>3.6354166666666667E-2</v>
      </c>
      <c r="E304" s="15">
        <v>2</v>
      </c>
      <c r="F304" s="15" t="s">
        <v>278</v>
      </c>
      <c r="G304" s="15">
        <v>10</v>
      </c>
      <c r="H304" s="15">
        <f t="shared" si="3"/>
        <v>21</v>
      </c>
    </row>
    <row r="305" spans="1:8" ht="15">
      <c r="A305" s="20">
        <v>3</v>
      </c>
      <c r="B305" s="15" t="s">
        <v>627</v>
      </c>
      <c r="C305" s="15">
        <v>1994</v>
      </c>
      <c r="D305" s="18">
        <v>3.7337962962962962E-2</v>
      </c>
      <c r="E305" s="15">
        <v>3</v>
      </c>
      <c r="F305" s="15" t="s">
        <v>278</v>
      </c>
      <c r="G305" s="15">
        <v>10</v>
      </c>
      <c r="H305" s="15">
        <f t="shared" si="3"/>
        <v>30</v>
      </c>
    </row>
    <row r="306" spans="1:8" ht="15">
      <c r="A306" s="20">
        <v>4</v>
      </c>
      <c r="B306" s="15" t="s">
        <v>628</v>
      </c>
      <c r="C306" s="15">
        <v>1987</v>
      </c>
      <c r="D306" s="18">
        <v>3.7476851851851851E-2</v>
      </c>
      <c r="E306" s="15">
        <v>4</v>
      </c>
      <c r="F306" s="15" t="s">
        <v>278</v>
      </c>
      <c r="G306" s="15">
        <v>10</v>
      </c>
      <c r="H306" s="15">
        <f t="shared" si="3"/>
        <v>37</v>
      </c>
    </row>
    <row r="307" spans="1:8" ht="15">
      <c r="A307" s="20">
        <v>5</v>
      </c>
      <c r="B307" s="15" t="s">
        <v>629</v>
      </c>
      <c r="C307" s="15">
        <v>1985</v>
      </c>
      <c r="D307" s="18">
        <v>3.7523148148148146E-2</v>
      </c>
      <c r="E307" s="15">
        <v>5</v>
      </c>
      <c r="F307" s="15" t="s">
        <v>278</v>
      </c>
      <c r="G307" s="15">
        <v>10</v>
      </c>
      <c r="H307" s="15">
        <f t="shared" si="3"/>
        <v>39</v>
      </c>
    </row>
    <row r="308" spans="1:8" ht="15">
      <c r="A308" s="20">
        <v>6</v>
      </c>
      <c r="B308" s="15" t="s">
        <v>630</v>
      </c>
      <c r="C308" s="15">
        <v>1979</v>
      </c>
      <c r="D308" s="18">
        <v>3.7777777777777778E-2</v>
      </c>
      <c r="E308" s="15">
        <v>6</v>
      </c>
      <c r="F308" s="15" t="s">
        <v>278</v>
      </c>
      <c r="G308" s="15">
        <v>10</v>
      </c>
      <c r="H308" s="15">
        <f t="shared" si="3"/>
        <v>45</v>
      </c>
    </row>
    <row r="309" spans="1:8" ht="15">
      <c r="A309" s="20">
        <v>7</v>
      </c>
      <c r="B309" s="15" t="s">
        <v>631</v>
      </c>
      <c r="C309" s="15">
        <v>1989</v>
      </c>
      <c r="D309" s="18">
        <v>3.8495370370370367E-2</v>
      </c>
      <c r="E309" s="15">
        <v>7</v>
      </c>
      <c r="F309" s="15" t="s">
        <v>278</v>
      </c>
      <c r="G309" s="15">
        <v>10</v>
      </c>
      <c r="H309" s="15">
        <f t="shared" si="3"/>
        <v>35</v>
      </c>
    </row>
    <row r="310" spans="1:8" ht="15">
      <c r="A310" s="20">
        <v>8</v>
      </c>
      <c r="B310" s="15" t="s">
        <v>632</v>
      </c>
      <c r="C310" s="15">
        <v>1981</v>
      </c>
      <c r="D310" s="18">
        <v>3.8877314814814816E-2</v>
      </c>
      <c r="E310" s="15">
        <v>8</v>
      </c>
      <c r="F310" s="15" t="s">
        <v>278</v>
      </c>
      <c r="G310" s="15">
        <v>10</v>
      </c>
      <c r="H310" s="15">
        <f t="shared" si="3"/>
        <v>43</v>
      </c>
    </row>
    <row r="311" spans="1:8" ht="15">
      <c r="A311" s="20">
        <v>9</v>
      </c>
      <c r="B311" s="15" t="s">
        <v>156</v>
      </c>
      <c r="C311" s="15">
        <v>1989</v>
      </c>
      <c r="D311" s="18">
        <v>3.9328703703703706E-2</v>
      </c>
      <c r="E311" s="15">
        <v>9</v>
      </c>
      <c r="F311" s="15" t="s">
        <v>278</v>
      </c>
      <c r="G311" s="15">
        <v>10</v>
      </c>
      <c r="H311" s="15">
        <f t="shared" si="3"/>
        <v>35</v>
      </c>
    </row>
    <row r="312" spans="1:8" ht="15">
      <c r="A312" s="20">
        <v>10</v>
      </c>
      <c r="B312" s="15" t="s">
        <v>2675</v>
      </c>
      <c r="C312" s="15">
        <v>1992</v>
      </c>
      <c r="D312" s="18">
        <v>4.0173611111111111E-2</v>
      </c>
      <c r="E312" s="15">
        <v>10</v>
      </c>
      <c r="F312" s="15" t="s">
        <v>278</v>
      </c>
      <c r="G312" s="15">
        <v>10</v>
      </c>
      <c r="H312" s="15">
        <f t="shared" si="3"/>
        <v>32</v>
      </c>
    </row>
    <row r="313" spans="1:8" ht="15">
      <c r="A313" s="20">
        <v>11</v>
      </c>
      <c r="B313" s="15" t="s">
        <v>392</v>
      </c>
      <c r="C313" s="15">
        <v>1976</v>
      </c>
      <c r="D313" s="18">
        <v>4.0289351851851847E-2</v>
      </c>
      <c r="E313" s="15">
        <v>11</v>
      </c>
      <c r="F313" s="15" t="s">
        <v>278</v>
      </c>
      <c r="G313" s="15">
        <v>10</v>
      </c>
      <c r="H313" s="15">
        <f t="shared" si="3"/>
        <v>48</v>
      </c>
    </row>
    <row r="314" spans="1:8" ht="15">
      <c r="A314" s="20">
        <v>12</v>
      </c>
      <c r="B314" s="15" t="s">
        <v>633</v>
      </c>
      <c r="C314" s="15">
        <v>1982</v>
      </c>
      <c r="D314" s="18">
        <v>4.0960648148148149E-2</v>
      </c>
      <c r="E314" s="15">
        <v>12</v>
      </c>
      <c r="F314" s="15" t="s">
        <v>278</v>
      </c>
      <c r="G314" s="15">
        <v>10</v>
      </c>
      <c r="H314" s="15">
        <f t="shared" si="3"/>
        <v>42</v>
      </c>
    </row>
    <row r="315" spans="1:8" ht="15">
      <c r="A315" s="20">
        <v>13</v>
      </c>
      <c r="B315" s="15" t="s">
        <v>634</v>
      </c>
      <c r="C315" s="15">
        <v>1983</v>
      </c>
      <c r="D315" s="18">
        <v>4.1157407407407406E-2</v>
      </c>
      <c r="E315" s="15">
        <v>13</v>
      </c>
      <c r="F315" s="15" t="s">
        <v>278</v>
      </c>
      <c r="G315" s="15">
        <v>10</v>
      </c>
      <c r="H315" s="15">
        <f t="shared" si="3"/>
        <v>41</v>
      </c>
    </row>
    <row r="316" spans="1:8" ht="15">
      <c r="A316" s="20">
        <v>14</v>
      </c>
      <c r="B316" s="15" t="s">
        <v>393</v>
      </c>
      <c r="C316" s="15">
        <v>1979</v>
      </c>
      <c r="D316" s="18">
        <v>4.1701388888888885E-2</v>
      </c>
      <c r="E316" s="15">
        <v>14</v>
      </c>
      <c r="F316" s="15" t="s">
        <v>278</v>
      </c>
      <c r="G316" s="15">
        <v>10</v>
      </c>
      <c r="H316" s="15">
        <f t="shared" si="3"/>
        <v>45</v>
      </c>
    </row>
    <row r="317" spans="1:8" ht="15">
      <c r="A317" s="20">
        <v>15</v>
      </c>
      <c r="B317" s="15" t="s">
        <v>635</v>
      </c>
      <c r="C317" s="15">
        <v>1988</v>
      </c>
      <c r="D317" s="18">
        <v>4.1770833333333333E-2</v>
      </c>
      <c r="E317" s="15">
        <v>15</v>
      </c>
      <c r="F317" s="15" t="s">
        <v>278</v>
      </c>
      <c r="G317" s="15">
        <v>10</v>
      </c>
      <c r="H317" s="15">
        <f t="shared" si="3"/>
        <v>36</v>
      </c>
    </row>
    <row r="318" spans="1:8" ht="15">
      <c r="A318" s="20">
        <v>16</v>
      </c>
      <c r="B318" s="15" t="s">
        <v>636</v>
      </c>
      <c r="C318" s="15">
        <v>1971</v>
      </c>
      <c r="D318" s="18">
        <v>4.1874999999999996E-2</v>
      </c>
      <c r="E318" s="15">
        <v>16</v>
      </c>
      <c r="F318" s="15" t="s">
        <v>278</v>
      </c>
      <c r="G318" s="15">
        <v>10</v>
      </c>
      <c r="H318" s="15">
        <f t="shared" si="3"/>
        <v>53</v>
      </c>
    </row>
    <row r="319" spans="1:8" ht="15">
      <c r="A319" s="20">
        <v>17</v>
      </c>
      <c r="B319" s="15" t="s">
        <v>637</v>
      </c>
      <c r="C319" s="15">
        <v>1991</v>
      </c>
      <c r="D319" s="18">
        <v>4.2002314814814812E-2</v>
      </c>
      <c r="E319" s="15">
        <v>17</v>
      </c>
      <c r="F319" s="15" t="s">
        <v>278</v>
      </c>
      <c r="G319" s="15">
        <v>10</v>
      </c>
      <c r="H319" s="15">
        <f t="shared" si="3"/>
        <v>33</v>
      </c>
    </row>
    <row r="320" spans="1:8" ht="15">
      <c r="A320" s="20">
        <v>18</v>
      </c>
      <c r="B320" s="15" t="s">
        <v>638</v>
      </c>
      <c r="C320" s="15">
        <v>1990</v>
      </c>
      <c r="D320" s="18">
        <v>4.2418981481481481E-2</v>
      </c>
      <c r="E320" s="15">
        <v>18</v>
      </c>
      <c r="F320" s="15" t="s">
        <v>278</v>
      </c>
      <c r="G320" s="15">
        <v>10</v>
      </c>
      <c r="H320" s="15">
        <f t="shared" si="3"/>
        <v>34</v>
      </c>
    </row>
    <row r="321" spans="1:8" ht="15">
      <c r="A321" s="20">
        <v>19</v>
      </c>
      <c r="B321" s="15" t="s">
        <v>639</v>
      </c>
      <c r="C321" s="15">
        <v>1994</v>
      </c>
      <c r="D321" s="18">
        <v>4.2511574074074077E-2</v>
      </c>
      <c r="E321" s="15">
        <v>19</v>
      </c>
      <c r="F321" s="15" t="s">
        <v>278</v>
      </c>
      <c r="G321" s="15">
        <v>10</v>
      </c>
      <c r="H321" s="15">
        <f t="shared" si="3"/>
        <v>30</v>
      </c>
    </row>
    <row r="322" spans="1:8" ht="15">
      <c r="A322" s="20">
        <v>20</v>
      </c>
      <c r="B322" s="15" t="s">
        <v>295</v>
      </c>
      <c r="C322" s="15">
        <v>1981</v>
      </c>
      <c r="D322" s="18">
        <v>4.2569444444444444E-2</v>
      </c>
      <c r="E322" s="15">
        <v>20</v>
      </c>
      <c r="F322" s="15" t="s">
        <v>278</v>
      </c>
      <c r="G322" s="15">
        <v>10</v>
      </c>
      <c r="H322" s="15">
        <f t="shared" si="3"/>
        <v>43</v>
      </c>
    </row>
    <row r="323" spans="1:8" ht="15">
      <c r="A323" s="20">
        <v>21</v>
      </c>
      <c r="B323" s="15" t="s">
        <v>332</v>
      </c>
      <c r="C323" s="15">
        <v>1985</v>
      </c>
      <c r="D323" s="18">
        <v>4.2743055555555555E-2</v>
      </c>
      <c r="E323" s="15">
        <v>21</v>
      </c>
      <c r="F323" s="15" t="s">
        <v>278</v>
      </c>
      <c r="G323" s="15">
        <v>10</v>
      </c>
      <c r="H323" s="15">
        <f t="shared" si="3"/>
        <v>39</v>
      </c>
    </row>
    <row r="324" spans="1:8" ht="15">
      <c r="A324" s="20">
        <v>22</v>
      </c>
      <c r="B324" s="15" t="s">
        <v>640</v>
      </c>
      <c r="C324" s="15">
        <v>1997</v>
      </c>
      <c r="D324" s="18">
        <v>4.3449074074074077E-2</v>
      </c>
      <c r="E324" s="15">
        <v>22</v>
      </c>
      <c r="F324" s="15" t="s">
        <v>278</v>
      </c>
      <c r="G324" s="15">
        <v>10</v>
      </c>
      <c r="H324" s="15">
        <f t="shared" si="3"/>
        <v>27</v>
      </c>
    </row>
    <row r="325" spans="1:8" ht="15">
      <c r="A325" s="20">
        <v>23</v>
      </c>
      <c r="B325" s="15" t="s">
        <v>641</v>
      </c>
      <c r="C325" s="15">
        <v>1971</v>
      </c>
      <c r="D325" s="18">
        <v>4.3738425925925924E-2</v>
      </c>
      <c r="E325" s="15">
        <v>23</v>
      </c>
      <c r="F325" s="15" t="s">
        <v>278</v>
      </c>
      <c r="G325" s="15">
        <v>10</v>
      </c>
      <c r="H325" s="15">
        <f t="shared" si="3"/>
        <v>53</v>
      </c>
    </row>
    <row r="326" spans="1:8" ht="15">
      <c r="A326" s="20">
        <v>24</v>
      </c>
      <c r="B326" s="15" t="s">
        <v>642</v>
      </c>
      <c r="C326" s="15">
        <v>1987</v>
      </c>
      <c r="D326" s="18">
        <v>4.3761574074074078E-2</v>
      </c>
      <c r="E326" s="15">
        <v>24</v>
      </c>
      <c r="F326" s="15" t="s">
        <v>278</v>
      </c>
      <c r="G326" s="15">
        <v>10</v>
      </c>
      <c r="H326" s="15">
        <f t="shared" si="3"/>
        <v>37</v>
      </c>
    </row>
    <row r="327" spans="1:8" ht="15">
      <c r="A327" s="20">
        <v>25</v>
      </c>
      <c r="B327" s="15" t="s">
        <v>643</v>
      </c>
      <c r="C327" s="15">
        <v>1999</v>
      </c>
      <c r="D327" s="18">
        <v>4.3796296296296298E-2</v>
      </c>
      <c r="E327" s="15">
        <v>25</v>
      </c>
      <c r="F327" s="15" t="s">
        <v>278</v>
      </c>
      <c r="G327" s="15">
        <v>10</v>
      </c>
      <c r="H327" s="15">
        <f t="shared" si="3"/>
        <v>25</v>
      </c>
    </row>
    <row r="328" spans="1:8" ht="15">
      <c r="A328" s="20">
        <v>26</v>
      </c>
      <c r="B328" s="15" t="s">
        <v>133</v>
      </c>
      <c r="C328" s="15">
        <v>1979</v>
      </c>
      <c r="D328" s="18">
        <v>4.4247685185185182E-2</v>
      </c>
      <c r="E328" s="15">
        <v>26</v>
      </c>
      <c r="F328" s="15" t="s">
        <v>278</v>
      </c>
      <c r="G328" s="15">
        <v>10</v>
      </c>
      <c r="H328" s="15">
        <f t="shared" si="3"/>
        <v>45</v>
      </c>
    </row>
    <row r="329" spans="1:8" ht="15">
      <c r="A329" s="20">
        <v>27</v>
      </c>
      <c r="B329" s="15" t="s">
        <v>644</v>
      </c>
      <c r="C329" s="15">
        <v>1986</v>
      </c>
      <c r="D329" s="18">
        <v>4.4398148148148152E-2</v>
      </c>
      <c r="E329" s="15">
        <v>27</v>
      </c>
      <c r="F329" s="15" t="s">
        <v>278</v>
      </c>
      <c r="G329" s="15">
        <v>10</v>
      </c>
      <c r="H329" s="15">
        <f t="shared" si="3"/>
        <v>38</v>
      </c>
    </row>
    <row r="330" spans="1:8" ht="15">
      <c r="A330" s="20">
        <v>28</v>
      </c>
      <c r="B330" s="15" t="s">
        <v>291</v>
      </c>
      <c r="C330" s="15">
        <v>1974</v>
      </c>
      <c r="D330" s="18">
        <v>4.4583333333333336E-2</v>
      </c>
      <c r="E330" s="15">
        <v>28</v>
      </c>
      <c r="F330" s="15" t="s">
        <v>278</v>
      </c>
      <c r="G330" s="15">
        <v>10</v>
      </c>
      <c r="H330" s="15">
        <f t="shared" si="3"/>
        <v>50</v>
      </c>
    </row>
    <row r="331" spans="1:8" ht="15">
      <c r="A331" s="20">
        <v>29</v>
      </c>
      <c r="B331" s="15" t="s">
        <v>645</v>
      </c>
      <c r="C331" s="15">
        <v>1996</v>
      </c>
      <c r="D331" s="18">
        <v>4.4652777777777784E-2</v>
      </c>
      <c r="E331" s="15">
        <v>29</v>
      </c>
      <c r="F331" s="15" t="s">
        <v>278</v>
      </c>
      <c r="G331" s="15">
        <v>10</v>
      </c>
      <c r="H331" s="15">
        <f t="shared" si="3"/>
        <v>28</v>
      </c>
    </row>
    <row r="332" spans="1:8" ht="15">
      <c r="A332" s="20">
        <v>30</v>
      </c>
      <c r="B332" s="15" t="s">
        <v>646</v>
      </c>
      <c r="C332" s="15">
        <v>2000</v>
      </c>
      <c r="D332" s="18">
        <v>4.4699074074074079E-2</v>
      </c>
      <c r="E332" s="15">
        <v>30</v>
      </c>
      <c r="F332" s="15" t="s">
        <v>278</v>
      </c>
      <c r="G332" s="15">
        <v>10</v>
      </c>
      <c r="H332" s="15">
        <f t="shared" si="3"/>
        <v>24</v>
      </c>
    </row>
    <row r="333" spans="1:8" ht="15">
      <c r="A333" s="20">
        <v>31</v>
      </c>
      <c r="B333" s="15" t="s">
        <v>647</v>
      </c>
      <c r="C333" s="15">
        <v>1988</v>
      </c>
      <c r="D333" s="18">
        <v>4.5069444444444447E-2</v>
      </c>
      <c r="E333" s="15">
        <v>31</v>
      </c>
      <c r="F333" s="15" t="s">
        <v>278</v>
      </c>
      <c r="G333" s="15">
        <v>10</v>
      </c>
      <c r="H333" s="15">
        <f t="shared" si="3"/>
        <v>36</v>
      </c>
    </row>
    <row r="334" spans="1:8" ht="15">
      <c r="A334" s="20">
        <v>32</v>
      </c>
      <c r="B334" s="15" t="s">
        <v>2690</v>
      </c>
      <c r="C334" s="15">
        <v>1984</v>
      </c>
      <c r="D334" s="18">
        <v>4.5081018518518513E-2</v>
      </c>
      <c r="E334" s="15">
        <v>32</v>
      </c>
      <c r="F334" s="15" t="s">
        <v>278</v>
      </c>
      <c r="G334" s="15">
        <v>10</v>
      </c>
      <c r="H334" s="15">
        <f t="shared" si="3"/>
        <v>40</v>
      </c>
    </row>
    <row r="335" spans="1:8" ht="15">
      <c r="A335" s="20">
        <v>33</v>
      </c>
      <c r="B335" s="15" t="s">
        <v>155</v>
      </c>
      <c r="C335" s="15">
        <v>1988</v>
      </c>
      <c r="D335" s="18">
        <v>4.5138888888888888E-2</v>
      </c>
      <c r="E335" s="15">
        <v>33</v>
      </c>
      <c r="F335" s="15" t="s">
        <v>278</v>
      </c>
      <c r="G335" s="15">
        <v>10</v>
      </c>
      <c r="H335" s="15">
        <f t="shared" si="3"/>
        <v>36</v>
      </c>
    </row>
    <row r="336" spans="1:8" ht="15">
      <c r="A336" s="20">
        <v>34</v>
      </c>
      <c r="B336" s="15" t="s">
        <v>648</v>
      </c>
      <c r="C336" s="15">
        <v>1980</v>
      </c>
      <c r="D336" s="18">
        <v>4.5324074074074072E-2</v>
      </c>
      <c r="E336" s="15">
        <v>34</v>
      </c>
      <c r="F336" s="15" t="s">
        <v>278</v>
      </c>
      <c r="G336" s="15">
        <v>10</v>
      </c>
      <c r="H336" s="15">
        <f t="shared" si="3"/>
        <v>44</v>
      </c>
    </row>
    <row r="337" spans="1:8" ht="15">
      <c r="A337" s="20">
        <v>35</v>
      </c>
      <c r="B337" s="15" t="s">
        <v>321</v>
      </c>
      <c r="C337" s="15">
        <v>1997</v>
      </c>
      <c r="D337" s="18">
        <v>4.5393518518518521E-2</v>
      </c>
      <c r="E337" s="15">
        <v>35</v>
      </c>
      <c r="F337" s="15" t="s">
        <v>278</v>
      </c>
      <c r="G337" s="15">
        <v>10</v>
      </c>
      <c r="H337" s="15">
        <f t="shared" si="3"/>
        <v>27</v>
      </c>
    </row>
    <row r="338" spans="1:8" ht="15">
      <c r="A338" s="20">
        <v>36</v>
      </c>
      <c r="B338" s="15" t="s">
        <v>403</v>
      </c>
      <c r="C338" s="15">
        <v>1983</v>
      </c>
      <c r="D338" s="18">
        <v>4.5416666666666668E-2</v>
      </c>
      <c r="E338" s="15">
        <v>36</v>
      </c>
      <c r="F338" s="15" t="s">
        <v>278</v>
      </c>
      <c r="G338" s="15">
        <v>10</v>
      </c>
      <c r="H338" s="15">
        <f t="shared" si="3"/>
        <v>41</v>
      </c>
    </row>
    <row r="339" spans="1:8" ht="15">
      <c r="A339" s="20">
        <v>37</v>
      </c>
      <c r="B339" s="15" t="s">
        <v>158</v>
      </c>
      <c r="C339" s="15">
        <v>1988</v>
      </c>
      <c r="D339" s="18">
        <v>4.6504629629629625E-2</v>
      </c>
      <c r="E339" s="15">
        <v>37</v>
      </c>
      <c r="F339" s="15" t="s">
        <v>278</v>
      </c>
      <c r="G339" s="15">
        <v>10</v>
      </c>
      <c r="H339" s="15">
        <f t="shared" si="3"/>
        <v>36</v>
      </c>
    </row>
    <row r="340" spans="1:8" ht="15">
      <c r="A340" s="20">
        <v>38</v>
      </c>
      <c r="B340" s="15" t="s">
        <v>415</v>
      </c>
      <c r="C340" s="15">
        <v>1987</v>
      </c>
      <c r="D340" s="18">
        <v>4.6620370370370368E-2</v>
      </c>
      <c r="E340" s="15">
        <v>38</v>
      </c>
      <c r="F340" s="15" t="s">
        <v>278</v>
      </c>
      <c r="G340" s="15">
        <v>10</v>
      </c>
      <c r="H340" s="15">
        <f t="shared" si="3"/>
        <v>37</v>
      </c>
    </row>
    <row r="341" spans="1:8" ht="15">
      <c r="A341" s="20">
        <v>39</v>
      </c>
      <c r="B341" s="15" t="s">
        <v>2662</v>
      </c>
      <c r="C341" s="15">
        <v>1983</v>
      </c>
      <c r="D341" s="18">
        <v>4.6655092592592595E-2</v>
      </c>
      <c r="E341" s="15">
        <v>39</v>
      </c>
      <c r="F341" s="15" t="s">
        <v>278</v>
      </c>
      <c r="G341" s="15">
        <v>10</v>
      </c>
      <c r="H341" s="15">
        <f t="shared" si="3"/>
        <v>41</v>
      </c>
    </row>
    <row r="342" spans="1:8" ht="15">
      <c r="A342" s="20">
        <v>40</v>
      </c>
      <c r="B342" s="15" t="s">
        <v>649</v>
      </c>
      <c r="C342" s="15">
        <v>1992</v>
      </c>
      <c r="D342" s="18">
        <v>4.6655092592592595E-2</v>
      </c>
      <c r="E342" s="15">
        <v>39</v>
      </c>
      <c r="F342" s="15" t="s">
        <v>278</v>
      </c>
      <c r="G342" s="15">
        <v>10</v>
      </c>
      <c r="H342" s="15">
        <f t="shared" si="3"/>
        <v>32</v>
      </c>
    </row>
    <row r="343" spans="1:8" ht="15">
      <c r="A343" s="20">
        <v>41</v>
      </c>
      <c r="B343" s="15" t="s">
        <v>650</v>
      </c>
      <c r="C343" s="15">
        <v>1989</v>
      </c>
      <c r="D343" s="18">
        <v>4.6956018518518522E-2</v>
      </c>
      <c r="E343" s="15">
        <v>41</v>
      </c>
      <c r="F343" s="15" t="s">
        <v>278</v>
      </c>
      <c r="G343" s="15">
        <v>10</v>
      </c>
      <c r="H343" s="15">
        <f t="shared" si="3"/>
        <v>35</v>
      </c>
    </row>
    <row r="344" spans="1:8" ht="15">
      <c r="A344" s="20">
        <v>42</v>
      </c>
      <c r="B344" s="15" t="s">
        <v>651</v>
      </c>
      <c r="C344" s="15">
        <v>1987</v>
      </c>
      <c r="D344" s="18">
        <v>4.6990740740740743E-2</v>
      </c>
      <c r="E344" s="15">
        <v>42</v>
      </c>
      <c r="F344" s="15" t="s">
        <v>278</v>
      </c>
      <c r="G344" s="15">
        <v>10</v>
      </c>
      <c r="H344" s="15">
        <f t="shared" si="3"/>
        <v>37</v>
      </c>
    </row>
    <row r="345" spans="1:8" ht="15">
      <c r="A345" s="20">
        <v>43</v>
      </c>
      <c r="B345" s="15" t="s">
        <v>652</v>
      </c>
      <c r="C345" s="15">
        <v>1995</v>
      </c>
      <c r="D345" s="18">
        <v>4.7337962962962964E-2</v>
      </c>
      <c r="E345" s="15">
        <v>43</v>
      </c>
      <c r="F345" s="15" t="s">
        <v>278</v>
      </c>
      <c r="G345" s="15">
        <v>10</v>
      </c>
      <c r="H345" s="15">
        <f t="shared" si="3"/>
        <v>29</v>
      </c>
    </row>
    <row r="346" spans="1:8" ht="15">
      <c r="A346" s="20">
        <v>44</v>
      </c>
      <c r="B346" s="15" t="s">
        <v>653</v>
      </c>
      <c r="C346" s="15">
        <v>1991</v>
      </c>
      <c r="D346" s="18">
        <v>4.7662037037037037E-2</v>
      </c>
      <c r="E346" s="15">
        <v>44</v>
      </c>
      <c r="F346" s="15" t="s">
        <v>278</v>
      </c>
      <c r="G346" s="15">
        <v>10</v>
      </c>
      <c r="H346" s="15">
        <f t="shared" si="3"/>
        <v>33</v>
      </c>
    </row>
    <row r="347" spans="1:8" ht="15">
      <c r="A347" s="20">
        <v>45</v>
      </c>
      <c r="B347" s="15" t="s">
        <v>654</v>
      </c>
      <c r="C347" s="15">
        <v>1985</v>
      </c>
      <c r="D347" s="18">
        <v>4.7662037037037037E-2</v>
      </c>
      <c r="E347" s="15">
        <v>44</v>
      </c>
      <c r="F347" s="15" t="s">
        <v>278</v>
      </c>
      <c r="G347" s="15">
        <v>10</v>
      </c>
      <c r="H347" s="15">
        <f t="shared" si="3"/>
        <v>39</v>
      </c>
    </row>
    <row r="348" spans="1:8" ht="15">
      <c r="A348" s="20">
        <v>46</v>
      </c>
      <c r="B348" s="15" t="s">
        <v>655</v>
      </c>
      <c r="C348" s="15">
        <v>1994</v>
      </c>
      <c r="D348" s="18">
        <v>4.7916666666666663E-2</v>
      </c>
      <c r="E348" s="15">
        <v>46</v>
      </c>
      <c r="F348" s="15" t="s">
        <v>278</v>
      </c>
      <c r="G348" s="15">
        <v>10</v>
      </c>
      <c r="H348" s="15">
        <f t="shared" si="3"/>
        <v>30</v>
      </c>
    </row>
    <row r="349" spans="1:8" ht="15">
      <c r="A349" s="20">
        <v>47</v>
      </c>
      <c r="B349" s="15" t="s">
        <v>656</v>
      </c>
      <c r="C349" s="15">
        <v>1995</v>
      </c>
      <c r="D349" s="18">
        <v>4.8113425925925928E-2</v>
      </c>
      <c r="E349" s="15">
        <v>47</v>
      </c>
      <c r="F349" s="15" t="s">
        <v>278</v>
      </c>
      <c r="G349" s="15">
        <v>10</v>
      </c>
      <c r="H349" s="15">
        <f t="shared" si="3"/>
        <v>29</v>
      </c>
    </row>
    <row r="350" spans="1:8" ht="15">
      <c r="A350" s="20">
        <v>48</v>
      </c>
      <c r="B350" s="15" t="s">
        <v>331</v>
      </c>
      <c r="C350" s="15">
        <v>1986</v>
      </c>
      <c r="D350" s="18">
        <v>4.8321759259259266E-2</v>
      </c>
      <c r="E350" s="15">
        <v>48</v>
      </c>
      <c r="F350" s="15" t="s">
        <v>278</v>
      </c>
      <c r="G350" s="15">
        <v>10</v>
      </c>
      <c r="H350" s="15">
        <f t="shared" si="3"/>
        <v>38</v>
      </c>
    </row>
    <row r="351" spans="1:8" ht="15">
      <c r="A351" s="20">
        <v>49</v>
      </c>
      <c r="B351" s="15" t="s">
        <v>657</v>
      </c>
      <c r="C351" s="15">
        <v>1987</v>
      </c>
      <c r="D351" s="18">
        <v>4.8912037037037039E-2</v>
      </c>
      <c r="E351" s="15">
        <v>49</v>
      </c>
      <c r="F351" s="15" t="s">
        <v>278</v>
      </c>
      <c r="G351" s="15">
        <v>10</v>
      </c>
      <c r="H351" s="15">
        <f t="shared" si="3"/>
        <v>37</v>
      </c>
    </row>
    <row r="352" spans="1:8" ht="15">
      <c r="A352" s="20">
        <v>50</v>
      </c>
      <c r="B352" s="15" t="s">
        <v>130</v>
      </c>
      <c r="C352" s="15">
        <v>1968</v>
      </c>
      <c r="D352" s="18">
        <v>4.8993055555555554E-2</v>
      </c>
      <c r="E352" s="15">
        <v>50</v>
      </c>
      <c r="F352" s="15" t="s">
        <v>278</v>
      </c>
      <c r="G352" s="15">
        <v>10</v>
      </c>
      <c r="H352" s="15">
        <f t="shared" si="3"/>
        <v>56</v>
      </c>
    </row>
    <row r="353" spans="1:8" ht="15">
      <c r="A353" s="20">
        <v>51</v>
      </c>
      <c r="B353" s="15" t="s">
        <v>2697</v>
      </c>
      <c r="C353" s="15">
        <v>1973</v>
      </c>
      <c r="D353" s="18">
        <v>4.9108796296296296E-2</v>
      </c>
      <c r="E353" s="15">
        <v>51</v>
      </c>
      <c r="F353" s="15" t="s">
        <v>278</v>
      </c>
      <c r="G353" s="15">
        <v>10</v>
      </c>
      <c r="H353" s="15">
        <f t="shared" si="3"/>
        <v>51</v>
      </c>
    </row>
    <row r="354" spans="1:8" ht="15">
      <c r="A354" s="20">
        <v>52</v>
      </c>
      <c r="B354" s="15" t="s">
        <v>658</v>
      </c>
      <c r="C354" s="15">
        <v>1988</v>
      </c>
      <c r="D354" s="18">
        <v>4.9490740740740745E-2</v>
      </c>
      <c r="E354" s="15">
        <v>52</v>
      </c>
      <c r="F354" s="15" t="s">
        <v>278</v>
      </c>
      <c r="G354" s="15">
        <v>10</v>
      </c>
      <c r="H354" s="15">
        <f t="shared" si="3"/>
        <v>36</v>
      </c>
    </row>
    <row r="355" spans="1:8" ht="15">
      <c r="A355" s="20">
        <v>53</v>
      </c>
      <c r="B355" s="15" t="s">
        <v>2597</v>
      </c>
      <c r="C355" s="15">
        <v>1988</v>
      </c>
      <c r="D355" s="18">
        <v>4.9652777777777775E-2</v>
      </c>
      <c r="E355" s="15">
        <v>53</v>
      </c>
      <c r="F355" s="15" t="s">
        <v>278</v>
      </c>
      <c r="G355" s="15">
        <v>10</v>
      </c>
      <c r="H355" s="15">
        <f t="shared" si="3"/>
        <v>36</v>
      </c>
    </row>
    <row r="356" spans="1:8" ht="15">
      <c r="A356" s="20">
        <v>54</v>
      </c>
      <c r="B356" s="15" t="s">
        <v>659</v>
      </c>
      <c r="C356" s="15">
        <v>1996</v>
      </c>
      <c r="D356" s="18">
        <v>4.988425925925926E-2</v>
      </c>
      <c r="E356" s="15">
        <v>54</v>
      </c>
      <c r="F356" s="15" t="s">
        <v>278</v>
      </c>
      <c r="G356" s="15">
        <v>10</v>
      </c>
      <c r="H356" s="15">
        <f t="shared" si="3"/>
        <v>28</v>
      </c>
    </row>
    <row r="357" spans="1:8" ht="15">
      <c r="A357" s="20">
        <v>55</v>
      </c>
      <c r="B357" s="15" t="s">
        <v>660</v>
      </c>
      <c r="C357" s="15">
        <v>1985</v>
      </c>
      <c r="D357" s="18">
        <v>4.988425925925926E-2</v>
      </c>
      <c r="E357" s="15">
        <v>54</v>
      </c>
      <c r="F357" s="15" t="s">
        <v>278</v>
      </c>
      <c r="G357" s="15">
        <v>10</v>
      </c>
      <c r="H357" s="15">
        <f t="shared" si="3"/>
        <v>39</v>
      </c>
    </row>
    <row r="358" spans="1:8" ht="15">
      <c r="A358" s="20">
        <v>56</v>
      </c>
      <c r="B358" s="15" t="s">
        <v>661</v>
      </c>
      <c r="C358" s="15">
        <v>1985</v>
      </c>
      <c r="D358" s="18">
        <v>4.988425925925926E-2</v>
      </c>
      <c r="E358" s="15">
        <v>54</v>
      </c>
      <c r="F358" s="15" t="s">
        <v>278</v>
      </c>
      <c r="G358" s="15">
        <v>10</v>
      </c>
      <c r="H358" s="15">
        <f t="shared" si="3"/>
        <v>39</v>
      </c>
    </row>
    <row r="359" spans="1:8" ht="15">
      <c r="A359" s="20">
        <v>57</v>
      </c>
      <c r="B359" s="15" t="s">
        <v>2649</v>
      </c>
      <c r="C359" s="15">
        <v>1985</v>
      </c>
      <c r="D359" s="18">
        <v>5.0381944444444444E-2</v>
      </c>
      <c r="E359" s="15">
        <v>57</v>
      </c>
      <c r="F359" s="15" t="s">
        <v>278</v>
      </c>
      <c r="G359" s="15">
        <v>10</v>
      </c>
      <c r="H359" s="15">
        <f t="shared" si="3"/>
        <v>39</v>
      </c>
    </row>
    <row r="360" spans="1:8" ht="15">
      <c r="A360" s="20">
        <v>58</v>
      </c>
      <c r="B360" s="15" t="s">
        <v>2657</v>
      </c>
      <c r="C360" s="15">
        <v>1990</v>
      </c>
      <c r="D360" s="18">
        <v>5.0486111111111114E-2</v>
      </c>
      <c r="E360" s="15">
        <v>58</v>
      </c>
      <c r="F360" s="15" t="s">
        <v>278</v>
      </c>
      <c r="G360" s="15">
        <v>10</v>
      </c>
      <c r="H360" s="15">
        <f t="shared" si="3"/>
        <v>34</v>
      </c>
    </row>
    <row r="361" spans="1:8" ht="15">
      <c r="A361" s="20">
        <v>59</v>
      </c>
      <c r="B361" s="15" t="s">
        <v>662</v>
      </c>
      <c r="C361" s="15">
        <v>1983</v>
      </c>
      <c r="D361" s="18">
        <v>5.1284722222222225E-2</v>
      </c>
      <c r="E361" s="15">
        <v>59</v>
      </c>
      <c r="F361" s="15" t="s">
        <v>278</v>
      </c>
      <c r="G361" s="15">
        <v>10</v>
      </c>
      <c r="H361" s="15">
        <f t="shared" si="3"/>
        <v>41</v>
      </c>
    </row>
    <row r="362" spans="1:8" ht="15">
      <c r="A362" s="20">
        <v>60</v>
      </c>
      <c r="B362" s="15" t="s">
        <v>663</v>
      </c>
      <c r="C362" s="15">
        <v>1975</v>
      </c>
      <c r="D362" s="18">
        <v>5.1388888888888894E-2</v>
      </c>
      <c r="E362" s="15">
        <v>60</v>
      </c>
      <c r="F362" s="15" t="s">
        <v>278</v>
      </c>
      <c r="G362" s="15">
        <v>10</v>
      </c>
      <c r="H362" s="15">
        <f t="shared" si="3"/>
        <v>49</v>
      </c>
    </row>
    <row r="363" spans="1:8" ht="15">
      <c r="A363" s="20">
        <v>61</v>
      </c>
      <c r="B363" s="15" t="s">
        <v>664</v>
      </c>
      <c r="C363" s="15">
        <v>1991</v>
      </c>
      <c r="D363" s="18">
        <v>5.1585648148148144E-2</v>
      </c>
      <c r="E363" s="15">
        <v>61</v>
      </c>
      <c r="F363" s="15" t="s">
        <v>278</v>
      </c>
      <c r="G363" s="15">
        <v>10</v>
      </c>
      <c r="H363" s="15">
        <f t="shared" si="3"/>
        <v>33</v>
      </c>
    </row>
    <row r="364" spans="1:8" ht="15">
      <c r="A364" s="20">
        <v>62</v>
      </c>
      <c r="B364" s="15" t="s">
        <v>665</v>
      </c>
      <c r="C364" s="15">
        <v>1978</v>
      </c>
      <c r="D364" s="18">
        <v>5.185185185185185E-2</v>
      </c>
      <c r="E364" s="15">
        <v>62</v>
      </c>
      <c r="F364" s="15" t="s">
        <v>278</v>
      </c>
      <c r="G364" s="15">
        <v>10</v>
      </c>
      <c r="H364" s="15">
        <f t="shared" si="3"/>
        <v>46</v>
      </c>
    </row>
    <row r="365" spans="1:8" ht="15">
      <c r="A365" s="20">
        <v>63</v>
      </c>
      <c r="B365" s="15" t="s">
        <v>666</v>
      </c>
      <c r="C365" s="15">
        <v>1995</v>
      </c>
      <c r="D365" s="18">
        <v>5.3043981481481484E-2</v>
      </c>
      <c r="E365" s="15">
        <v>63</v>
      </c>
      <c r="F365" s="15" t="s">
        <v>278</v>
      </c>
      <c r="G365" s="15">
        <v>10</v>
      </c>
      <c r="H365" s="15">
        <f t="shared" si="3"/>
        <v>29</v>
      </c>
    </row>
    <row r="366" spans="1:8" ht="15">
      <c r="A366" s="20">
        <v>64</v>
      </c>
      <c r="B366" s="15" t="s">
        <v>667</v>
      </c>
      <c r="C366" s="15">
        <v>1985</v>
      </c>
      <c r="D366" s="18">
        <v>5.3831018518518514E-2</v>
      </c>
      <c r="E366" s="15">
        <v>64</v>
      </c>
      <c r="F366" s="15" t="s">
        <v>278</v>
      </c>
      <c r="G366" s="15">
        <v>10</v>
      </c>
      <c r="H366" s="15">
        <f t="shared" si="3"/>
        <v>39</v>
      </c>
    </row>
    <row r="367" spans="1:8" ht="15">
      <c r="A367" s="20">
        <v>65</v>
      </c>
      <c r="B367" s="15" t="s">
        <v>2683</v>
      </c>
      <c r="C367" s="15">
        <v>1991</v>
      </c>
      <c r="D367" s="18">
        <v>5.4085648148148147E-2</v>
      </c>
      <c r="E367" s="15">
        <v>65</v>
      </c>
      <c r="F367" s="15" t="s">
        <v>278</v>
      </c>
      <c r="G367" s="15">
        <v>10</v>
      </c>
      <c r="H367" s="15">
        <f t="shared" ref="H367:H384" si="4">2024-C367</f>
        <v>33</v>
      </c>
    </row>
    <row r="368" spans="1:8" ht="15">
      <c r="A368" s="20">
        <v>66</v>
      </c>
      <c r="B368" s="15" t="s">
        <v>668</v>
      </c>
      <c r="C368" s="15">
        <v>1984</v>
      </c>
      <c r="D368" s="18">
        <v>5.4085648148148147E-2</v>
      </c>
      <c r="E368" s="15">
        <v>65</v>
      </c>
      <c r="F368" s="15" t="s">
        <v>278</v>
      </c>
      <c r="G368" s="15">
        <v>10</v>
      </c>
      <c r="H368" s="15">
        <f t="shared" si="4"/>
        <v>40</v>
      </c>
    </row>
    <row r="369" spans="1:8" ht="15">
      <c r="A369" s="20">
        <v>67</v>
      </c>
      <c r="B369" s="15" t="s">
        <v>669</v>
      </c>
      <c r="C369" s="15">
        <v>2003</v>
      </c>
      <c r="D369" s="18">
        <v>5.4733796296296294E-2</v>
      </c>
      <c r="E369" s="15">
        <v>67</v>
      </c>
      <c r="F369" s="15" t="s">
        <v>278</v>
      </c>
      <c r="G369" s="15">
        <v>10</v>
      </c>
      <c r="H369" s="15">
        <f t="shared" si="4"/>
        <v>21</v>
      </c>
    </row>
    <row r="370" spans="1:8" ht="15">
      <c r="A370" s="20">
        <v>68</v>
      </c>
      <c r="B370" s="15" t="s">
        <v>670</v>
      </c>
      <c r="C370" s="15">
        <v>2004</v>
      </c>
      <c r="D370" s="18">
        <v>5.4745370370370368E-2</v>
      </c>
      <c r="E370" s="15">
        <v>68</v>
      </c>
      <c r="F370" s="15" t="s">
        <v>278</v>
      </c>
      <c r="G370" s="15">
        <v>10</v>
      </c>
      <c r="H370" s="15">
        <f t="shared" si="4"/>
        <v>20</v>
      </c>
    </row>
    <row r="371" spans="1:8" ht="15">
      <c r="A371" s="20">
        <v>69</v>
      </c>
      <c r="B371" s="15" t="s">
        <v>671</v>
      </c>
      <c r="C371" s="15">
        <v>1999</v>
      </c>
      <c r="D371" s="18">
        <v>5.4768518518518522E-2</v>
      </c>
      <c r="E371" s="15">
        <v>69</v>
      </c>
      <c r="F371" s="15" t="s">
        <v>278</v>
      </c>
      <c r="G371" s="15">
        <v>10</v>
      </c>
      <c r="H371" s="15">
        <f t="shared" si="4"/>
        <v>25</v>
      </c>
    </row>
    <row r="372" spans="1:8" ht="15">
      <c r="A372" s="20">
        <v>70</v>
      </c>
      <c r="B372" s="15" t="s">
        <v>672</v>
      </c>
      <c r="C372" s="15">
        <v>1990</v>
      </c>
      <c r="D372" s="18">
        <v>5.4872685185185184E-2</v>
      </c>
      <c r="E372" s="15">
        <v>70</v>
      </c>
      <c r="F372" s="15" t="s">
        <v>278</v>
      </c>
      <c r="G372" s="15">
        <v>10</v>
      </c>
      <c r="H372" s="15">
        <f t="shared" si="4"/>
        <v>34</v>
      </c>
    </row>
    <row r="373" spans="1:8" ht="15">
      <c r="A373" s="20">
        <v>71</v>
      </c>
      <c r="B373" s="15" t="s">
        <v>2047</v>
      </c>
      <c r="C373" s="15">
        <v>2006</v>
      </c>
      <c r="D373" s="18">
        <v>5.5856481481481479E-2</v>
      </c>
      <c r="E373" s="15">
        <v>71</v>
      </c>
      <c r="F373" s="15" t="s">
        <v>278</v>
      </c>
      <c r="G373" s="15">
        <v>10</v>
      </c>
      <c r="H373" s="15">
        <f t="shared" si="4"/>
        <v>18</v>
      </c>
    </row>
    <row r="374" spans="1:8" ht="15">
      <c r="A374" s="20">
        <v>72</v>
      </c>
      <c r="B374" s="15" t="s">
        <v>674</v>
      </c>
      <c r="C374" s="15">
        <v>1986</v>
      </c>
      <c r="D374" s="18">
        <v>5.6145833333333339E-2</v>
      </c>
      <c r="E374" s="15">
        <v>72</v>
      </c>
      <c r="F374" s="15" t="s">
        <v>278</v>
      </c>
      <c r="G374" s="15">
        <v>10</v>
      </c>
      <c r="H374" s="15">
        <f t="shared" si="4"/>
        <v>38</v>
      </c>
    </row>
    <row r="375" spans="1:8" ht="15">
      <c r="A375" s="20">
        <v>73</v>
      </c>
      <c r="B375" s="15" t="s">
        <v>675</v>
      </c>
      <c r="C375" s="15">
        <v>1971</v>
      </c>
      <c r="D375" s="18">
        <v>5.6759259259259259E-2</v>
      </c>
      <c r="E375" s="15">
        <v>73</v>
      </c>
      <c r="F375" s="15" t="s">
        <v>278</v>
      </c>
      <c r="G375" s="15">
        <v>10</v>
      </c>
      <c r="H375" s="15">
        <f t="shared" si="4"/>
        <v>53</v>
      </c>
    </row>
    <row r="376" spans="1:8" ht="15">
      <c r="A376" s="20">
        <v>74</v>
      </c>
      <c r="B376" s="15" t="s">
        <v>676</v>
      </c>
      <c r="C376" s="15">
        <v>1990</v>
      </c>
      <c r="D376" s="18">
        <v>5.8171296296296297E-2</v>
      </c>
      <c r="E376" s="15">
        <v>74</v>
      </c>
      <c r="F376" s="15" t="s">
        <v>278</v>
      </c>
      <c r="G376" s="15">
        <v>10</v>
      </c>
      <c r="H376" s="15">
        <f t="shared" si="4"/>
        <v>34</v>
      </c>
    </row>
    <row r="377" spans="1:8" ht="15">
      <c r="A377" s="20">
        <v>75</v>
      </c>
      <c r="B377" s="15" t="s">
        <v>677</v>
      </c>
      <c r="C377" s="15">
        <v>1982</v>
      </c>
      <c r="D377" s="18">
        <v>5.8657407407407408E-2</v>
      </c>
      <c r="E377" s="15">
        <v>75</v>
      </c>
      <c r="F377" s="15" t="s">
        <v>278</v>
      </c>
      <c r="G377" s="15">
        <v>10</v>
      </c>
      <c r="H377" s="15">
        <f t="shared" si="4"/>
        <v>42</v>
      </c>
    </row>
    <row r="378" spans="1:8" ht="15">
      <c r="A378" s="20">
        <v>76</v>
      </c>
      <c r="B378" s="15" t="s">
        <v>678</v>
      </c>
      <c r="C378" s="15">
        <v>1986</v>
      </c>
      <c r="D378" s="18">
        <v>5.8668981481481482E-2</v>
      </c>
      <c r="E378" s="15">
        <v>76</v>
      </c>
      <c r="F378" s="15" t="s">
        <v>278</v>
      </c>
      <c r="G378" s="15">
        <v>10</v>
      </c>
      <c r="H378" s="15">
        <f t="shared" si="4"/>
        <v>38</v>
      </c>
    </row>
    <row r="379" spans="1:8" ht="15">
      <c r="A379" s="20">
        <v>77</v>
      </c>
      <c r="B379" s="15" t="s">
        <v>679</v>
      </c>
      <c r="C379" s="15">
        <v>1972</v>
      </c>
      <c r="D379" s="18">
        <v>5.8668981481481482E-2</v>
      </c>
      <c r="E379" s="15">
        <v>76</v>
      </c>
      <c r="F379" s="15" t="s">
        <v>278</v>
      </c>
      <c r="G379" s="15">
        <v>10</v>
      </c>
      <c r="H379" s="15">
        <f t="shared" si="4"/>
        <v>52</v>
      </c>
    </row>
    <row r="380" spans="1:8" ht="15">
      <c r="A380" s="20">
        <v>78</v>
      </c>
      <c r="B380" s="15" t="s">
        <v>680</v>
      </c>
      <c r="C380" s="15">
        <v>1997</v>
      </c>
      <c r="D380" s="18">
        <v>6.0590277777777778E-2</v>
      </c>
      <c r="E380" s="15">
        <v>78</v>
      </c>
      <c r="F380" s="15" t="s">
        <v>278</v>
      </c>
      <c r="G380" s="15">
        <v>10</v>
      </c>
      <c r="H380" s="15">
        <f t="shared" si="4"/>
        <v>27</v>
      </c>
    </row>
    <row r="381" spans="1:8" ht="15">
      <c r="A381" s="20">
        <v>79</v>
      </c>
      <c r="B381" s="15" t="s">
        <v>681</v>
      </c>
      <c r="C381" s="15">
        <v>1994</v>
      </c>
      <c r="D381" s="18">
        <v>6.0590277777777778E-2</v>
      </c>
      <c r="E381" s="15">
        <v>78</v>
      </c>
      <c r="F381" s="15" t="s">
        <v>278</v>
      </c>
      <c r="G381" s="15">
        <v>10</v>
      </c>
      <c r="H381" s="15">
        <f t="shared" si="4"/>
        <v>30</v>
      </c>
    </row>
    <row r="382" spans="1:8" ht="15">
      <c r="A382" s="20">
        <v>80</v>
      </c>
      <c r="B382" s="15" t="s">
        <v>38</v>
      </c>
      <c r="C382" s="15">
        <v>1982</v>
      </c>
      <c r="D382" s="18">
        <v>6.1134259259259256E-2</v>
      </c>
      <c r="E382" s="15">
        <v>80</v>
      </c>
      <c r="F382" s="15" t="s">
        <v>278</v>
      </c>
      <c r="G382" s="15">
        <v>10</v>
      </c>
      <c r="H382" s="15">
        <f t="shared" si="4"/>
        <v>42</v>
      </c>
    </row>
    <row r="383" spans="1:8" ht="15">
      <c r="A383" s="20">
        <v>81</v>
      </c>
      <c r="B383" s="15" t="s">
        <v>682</v>
      </c>
      <c r="C383" s="15">
        <v>1988</v>
      </c>
      <c r="D383" s="18">
        <v>6.1134259259259256E-2</v>
      </c>
      <c r="E383" s="15">
        <v>80</v>
      </c>
      <c r="F383" s="15" t="s">
        <v>278</v>
      </c>
      <c r="G383" s="15">
        <v>10</v>
      </c>
      <c r="H383" s="15">
        <f t="shared" si="4"/>
        <v>36</v>
      </c>
    </row>
    <row r="384" spans="1:8" ht="15">
      <c r="A384" s="20">
        <v>82</v>
      </c>
      <c r="B384" s="15" t="s">
        <v>683</v>
      </c>
      <c r="C384" s="15">
        <v>1973</v>
      </c>
      <c r="D384" s="18">
        <v>6.5011574074074083E-2</v>
      </c>
      <c r="E384" s="15">
        <v>82</v>
      </c>
      <c r="F384" s="15" t="s">
        <v>278</v>
      </c>
      <c r="G384" s="15">
        <v>10</v>
      </c>
      <c r="H384" s="15">
        <f t="shared" si="4"/>
        <v>51</v>
      </c>
    </row>
    <row r="386" spans="1:1" ht="15">
      <c r="A386" s="20"/>
    </row>
    <row r="387" spans="1:1" ht="15">
      <c r="A387" s="20"/>
    </row>
    <row r="388" spans="1:1" ht="15">
      <c r="A388" s="20"/>
    </row>
    <row r="389" spans="1:1" ht="15">
      <c r="A389" s="20"/>
    </row>
    <row r="390" spans="1:1" ht="15">
      <c r="A390" s="20"/>
    </row>
    <row r="391" spans="1:1" ht="15">
      <c r="A391" s="20"/>
    </row>
    <row r="392" spans="1:1" ht="15">
      <c r="A392" s="20"/>
    </row>
    <row r="393" spans="1:1" ht="15">
      <c r="A393" s="20"/>
    </row>
    <row r="394" spans="1:1" ht="15">
      <c r="A394" s="20"/>
    </row>
    <row r="395" spans="1:1" ht="15">
      <c r="A395" s="20"/>
    </row>
    <row r="396" spans="1:1" ht="15">
      <c r="A396" s="20"/>
    </row>
    <row r="397" spans="1:1" ht="15">
      <c r="A397" s="20"/>
    </row>
    <row r="398" spans="1:1" ht="15">
      <c r="A398" s="20"/>
    </row>
    <row r="399" spans="1:1" ht="15">
      <c r="A399" s="20"/>
    </row>
    <row r="400" spans="1:1" ht="15">
      <c r="A400" s="20"/>
    </row>
    <row r="402" spans="1:1" ht="15.6">
      <c r="A402" s="17"/>
    </row>
    <row r="404" spans="1:1" ht="15">
      <c r="A404" s="19"/>
    </row>
    <row r="405" spans="1:1" ht="15">
      <c r="A405" s="20"/>
    </row>
    <row r="406" spans="1:1" ht="15">
      <c r="A406" s="20"/>
    </row>
    <row r="407" spans="1:1" ht="15">
      <c r="A407" s="20"/>
    </row>
    <row r="408" spans="1:1" ht="15">
      <c r="A408" s="20"/>
    </row>
    <row r="409" spans="1:1" ht="15">
      <c r="A409" s="20"/>
    </row>
    <row r="410" spans="1:1" ht="15">
      <c r="A410" s="20"/>
    </row>
    <row r="411" spans="1:1" ht="15">
      <c r="A411" s="20"/>
    </row>
    <row r="412" spans="1:1" ht="15">
      <c r="A412" s="20"/>
    </row>
    <row r="413" spans="1:1" ht="15">
      <c r="A413" s="20"/>
    </row>
    <row r="414" spans="1:1" ht="15">
      <c r="A414" s="20"/>
    </row>
    <row r="415" spans="1:1" ht="15">
      <c r="A415" s="20"/>
    </row>
    <row r="416" spans="1:1" ht="15">
      <c r="A416" s="20"/>
    </row>
    <row r="417" spans="1:1" ht="15">
      <c r="A417" s="20"/>
    </row>
    <row r="418" spans="1:1" ht="15">
      <c r="A418" s="20"/>
    </row>
    <row r="419" spans="1:1" ht="15">
      <c r="A419" s="20"/>
    </row>
    <row r="420" spans="1:1" ht="15">
      <c r="A420" s="20"/>
    </row>
    <row r="421" spans="1:1" ht="15">
      <c r="A421" s="20"/>
    </row>
    <row r="422" spans="1:1" ht="15">
      <c r="A422" s="20"/>
    </row>
    <row r="423" spans="1:1" ht="15">
      <c r="A423" s="20"/>
    </row>
    <row r="424" spans="1:1" ht="15">
      <c r="A424" s="20"/>
    </row>
    <row r="425" spans="1:1" ht="15">
      <c r="A425" s="20"/>
    </row>
    <row r="426" spans="1:1" ht="15">
      <c r="A426" s="20"/>
    </row>
    <row r="427" spans="1:1" ht="15">
      <c r="A427" s="20"/>
    </row>
    <row r="428" spans="1:1" ht="15">
      <c r="A428" s="20"/>
    </row>
    <row r="429" spans="1:1" ht="15">
      <c r="A429" s="20"/>
    </row>
    <row r="430" spans="1:1" ht="15">
      <c r="A430" s="20"/>
    </row>
    <row r="431" spans="1:1" ht="15">
      <c r="A431" s="20"/>
    </row>
    <row r="432" spans="1:1" ht="15">
      <c r="A432" s="20"/>
    </row>
    <row r="433" spans="1:1" ht="15">
      <c r="A433" s="20"/>
    </row>
    <row r="434" spans="1:1" ht="15">
      <c r="A434" s="20"/>
    </row>
    <row r="435" spans="1:1" ht="15">
      <c r="A435" s="20"/>
    </row>
    <row r="436" spans="1:1" ht="15">
      <c r="A436" s="20"/>
    </row>
    <row r="437" spans="1:1" ht="15">
      <c r="A437" s="20"/>
    </row>
    <row r="438" spans="1:1" ht="15">
      <c r="A438" s="20"/>
    </row>
    <row r="439" spans="1:1" ht="15">
      <c r="A439" s="20"/>
    </row>
    <row r="440" spans="1:1" ht="15">
      <c r="A440" s="20"/>
    </row>
    <row r="441" spans="1:1" ht="15">
      <c r="A441" s="20"/>
    </row>
    <row r="442" spans="1:1" ht="15">
      <c r="A442" s="20"/>
    </row>
    <row r="443" spans="1:1" ht="15">
      <c r="A443" s="20"/>
    </row>
    <row r="444" spans="1:1" ht="15">
      <c r="A444" s="20"/>
    </row>
    <row r="445" spans="1:1" ht="15">
      <c r="A445" s="20"/>
    </row>
    <row r="446" spans="1:1" ht="15">
      <c r="A446" s="20"/>
    </row>
    <row r="447" spans="1:1" ht="15">
      <c r="A447" s="20"/>
    </row>
    <row r="448" spans="1:1" ht="15">
      <c r="A448" s="20"/>
    </row>
    <row r="449" spans="1:1" ht="15">
      <c r="A449" s="20"/>
    </row>
    <row r="450" spans="1:1" ht="15">
      <c r="A450" s="20"/>
    </row>
    <row r="451" spans="1:1" ht="15">
      <c r="A451" s="20"/>
    </row>
    <row r="452" spans="1:1" ht="15">
      <c r="A452" s="20"/>
    </row>
    <row r="453" spans="1:1" ht="15">
      <c r="A453" s="20"/>
    </row>
    <row r="454" spans="1:1" ht="15">
      <c r="A454" s="20"/>
    </row>
    <row r="455" spans="1:1" ht="15">
      <c r="A455" s="20"/>
    </row>
    <row r="456" spans="1:1" ht="15">
      <c r="A456" s="20"/>
    </row>
    <row r="457" spans="1:1" ht="15">
      <c r="A457" s="20"/>
    </row>
    <row r="458" spans="1:1" ht="15">
      <c r="A458" s="20"/>
    </row>
    <row r="459" spans="1:1" ht="15">
      <c r="A459" s="20"/>
    </row>
    <row r="460" spans="1:1" ht="15">
      <c r="A460" s="20"/>
    </row>
    <row r="461" spans="1:1" ht="15">
      <c r="A461" s="20"/>
    </row>
    <row r="462" spans="1:1" ht="15">
      <c r="A462" s="20"/>
    </row>
    <row r="463" spans="1:1" ht="15">
      <c r="A463" s="20"/>
    </row>
    <row r="464" spans="1:1" ht="15">
      <c r="A464" s="20"/>
    </row>
    <row r="465" spans="1:1" ht="15">
      <c r="A465" s="20"/>
    </row>
    <row r="466" spans="1:1" ht="15">
      <c r="A466" s="20"/>
    </row>
    <row r="467" spans="1:1" ht="15">
      <c r="A467" s="20"/>
    </row>
    <row r="468" spans="1:1" ht="15">
      <c r="A468" s="20"/>
    </row>
    <row r="469" spans="1:1" ht="15">
      <c r="A469" s="20"/>
    </row>
    <row r="470" spans="1:1" ht="15">
      <c r="A470" s="20"/>
    </row>
    <row r="471" spans="1:1" ht="15">
      <c r="A471" s="20"/>
    </row>
    <row r="472" spans="1:1" ht="15">
      <c r="A472" s="20"/>
    </row>
    <row r="473" spans="1:1" ht="15">
      <c r="A473" s="20"/>
    </row>
    <row r="474" spans="1:1" ht="15">
      <c r="A474" s="20"/>
    </row>
    <row r="475" spans="1:1" ht="15">
      <c r="A475" s="20"/>
    </row>
    <row r="476" spans="1:1" ht="15">
      <c r="A476" s="20"/>
    </row>
    <row r="477" spans="1:1" ht="15">
      <c r="A477" s="20"/>
    </row>
    <row r="478" spans="1:1" ht="15">
      <c r="A478" s="20"/>
    </row>
    <row r="479" spans="1:1" ht="15">
      <c r="A479" s="20"/>
    </row>
    <row r="480" spans="1:1" ht="15">
      <c r="A480" s="20"/>
    </row>
    <row r="481" spans="1:1" ht="15">
      <c r="A481" s="20"/>
    </row>
    <row r="482" spans="1:1" ht="15">
      <c r="A482" s="20"/>
    </row>
    <row r="483" spans="1:1" ht="15">
      <c r="A483" s="20"/>
    </row>
    <row r="484" spans="1:1" ht="15">
      <c r="A484" s="20"/>
    </row>
    <row r="485" spans="1:1" ht="15">
      <c r="A485" s="20"/>
    </row>
    <row r="486" spans="1:1" ht="15">
      <c r="A486" s="20"/>
    </row>
    <row r="487" spans="1:1" ht="15">
      <c r="A487" s="20"/>
    </row>
    <row r="488" spans="1:1" ht="15">
      <c r="A488" s="20"/>
    </row>
    <row r="489" spans="1:1" ht="15">
      <c r="A489" s="20"/>
    </row>
    <row r="490" spans="1:1" ht="15">
      <c r="A490" s="20"/>
    </row>
    <row r="491" spans="1:1" ht="15">
      <c r="A491" s="20"/>
    </row>
    <row r="492" spans="1:1" ht="15">
      <c r="A492" s="20"/>
    </row>
    <row r="493" spans="1:1" ht="15">
      <c r="A493" s="20"/>
    </row>
    <row r="494" spans="1:1" ht="15">
      <c r="A494" s="20"/>
    </row>
    <row r="495" spans="1:1" ht="15">
      <c r="A495" s="20"/>
    </row>
    <row r="496" spans="1:1" ht="15">
      <c r="A496" s="20"/>
    </row>
    <row r="497" spans="1:1" ht="15">
      <c r="A497" s="20"/>
    </row>
    <row r="498" spans="1:1" ht="15">
      <c r="A498" s="20"/>
    </row>
    <row r="500" spans="1:1" ht="15.6">
      <c r="A500" s="17"/>
    </row>
    <row r="502" spans="1:1" ht="15">
      <c r="A502" s="19"/>
    </row>
    <row r="503" spans="1:1" ht="15">
      <c r="A503" s="20"/>
    </row>
    <row r="504" spans="1:1" ht="15">
      <c r="A504" s="20"/>
    </row>
    <row r="505" spans="1:1" ht="15">
      <c r="A505" s="20"/>
    </row>
    <row r="506" spans="1:1" ht="15">
      <c r="A506" s="20"/>
    </row>
    <row r="507" spans="1:1" ht="15">
      <c r="A507" s="20"/>
    </row>
    <row r="508" spans="1:1" ht="15">
      <c r="A508" s="20"/>
    </row>
    <row r="509" spans="1:1" ht="15">
      <c r="A509" s="20"/>
    </row>
    <row r="510" spans="1:1" ht="15">
      <c r="A510" s="20"/>
    </row>
    <row r="511" spans="1:1" ht="15">
      <c r="A511" s="20"/>
    </row>
    <row r="512" spans="1:1" ht="15">
      <c r="A512" s="20"/>
    </row>
    <row r="513" spans="1:1" ht="15">
      <c r="A513" s="20"/>
    </row>
    <row r="514" spans="1:1" ht="15">
      <c r="A514" s="20"/>
    </row>
    <row r="515" spans="1:1" ht="15">
      <c r="A515" s="20"/>
    </row>
    <row r="516" spans="1:1" ht="15">
      <c r="A516" s="20"/>
    </row>
    <row r="517" spans="1:1" ht="15">
      <c r="A517" s="20"/>
    </row>
    <row r="518" spans="1:1" ht="15">
      <c r="A518" s="20"/>
    </row>
    <row r="519" spans="1:1" ht="15">
      <c r="A519" s="20"/>
    </row>
    <row r="520" spans="1:1" ht="15">
      <c r="A520" s="20"/>
    </row>
    <row r="521" spans="1:1" ht="15">
      <c r="A521" s="20"/>
    </row>
    <row r="522" spans="1:1" ht="15">
      <c r="A522" s="20"/>
    </row>
    <row r="523" spans="1:1" ht="15">
      <c r="A523" s="20"/>
    </row>
    <row r="524" spans="1:1" ht="15">
      <c r="A524" s="20"/>
    </row>
    <row r="525" spans="1:1" ht="15">
      <c r="A525" s="20"/>
    </row>
    <row r="526" spans="1:1" ht="15">
      <c r="A526" s="20"/>
    </row>
    <row r="527" spans="1:1" ht="15">
      <c r="A527" s="20"/>
    </row>
    <row r="528" spans="1:1" ht="15">
      <c r="A528" s="20"/>
    </row>
    <row r="529" spans="1:1" ht="15">
      <c r="A529" s="20"/>
    </row>
    <row r="530" spans="1:1" ht="15">
      <c r="A530" s="20"/>
    </row>
    <row r="531" spans="1:1" ht="15">
      <c r="A531" s="20"/>
    </row>
    <row r="532" spans="1:1" ht="15">
      <c r="A532" s="20"/>
    </row>
    <row r="533" spans="1:1" ht="15">
      <c r="A533" s="20"/>
    </row>
    <row r="534" spans="1:1" ht="15">
      <c r="A534" s="20"/>
    </row>
    <row r="535" spans="1:1" ht="15">
      <c r="A535" s="20"/>
    </row>
    <row r="536" spans="1:1" ht="15">
      <c r="A536" s="20"/>
    </row>
    <row r="537" spans="1:1" ht="15">
      <c r="A537" s="20"/>
    </row>
    <row r="538" spans="1:1" ht="15">
      <c r="A538" s="20"/>
    </row>
    <row r="539" spans="1:1" ht="15">
      <c r="A539" s="20"/>
    </row>
    <row r="540" spans="1:1" ht="15">
      <c r="A540" s="20"/>
    </row>
    <row r="541" spans="1:1" ht="15">
      <c r="A541" s="20"/>
    </row>
    <row r="542" spans="1:1" ht="15">
      <c r="A542" s="20"/>
    </row>
    <row r="543" spans="1:1" ht="15">
      <c r="A543" s="20"/>
    </row>
    <row r="544" spans="1:1" ht="15">
      <c r="A544" s="20"/>
    </row>
    <row r="545" spans="1:1" ht="15">
      <c r="A545" s="20"/>
    </row>
    <row r="546" spans="1:1" ht="15">
      <c r="A546" s="20"/>
    </row>
    <row r="547" spans="1:1" ht="15">
      <c r="A547" s="20"/>
    </row>
    <row r="548" spans="1:1" ht="15">
      <c r="A548" s="20"/>
    </row>
    <row r="549" spans="1:1" ht="15">
      <c r="A549" s="20"/>
    </row>
    <row r="550" spans="1:1" ht="15">
      <c r="A550" s="20"/>
    </row>
    <row r="551" spans="1:1" ht="15">
      <c r="A551" s="20"/>
    </row>
    <row r="552" spans="1:1" ht="15">
      <c r="A552" s="20"/>
    </row>
    <row r="553" spans="1:1" ht="15">
      <c r="A553" s="20"/>
    </row>
    <row r="554" spans="1:1" ht="15">
      <c r="A554" s="20"/>
    </row>
    <row r="555" spans="1:1" ht="15">
      <c r="A555" s="20"/>
    </row>
    <row r="556" spans="1:1" ht="15">
      <c r="A556" s="20"/>
    </row>
    <row r="557" spans="1:1" ht="15">
      <c r="A557" s="20"/>
    </row>
    <row r="559" spans="1:1" ht="15.6">
      <c r="A559" s="17"/>
    </row>
    <row r="561" spans="1:1" ht="15">
      <c r="A561" s="19"/>
    </row>
    <row r="562" spans="1:1" ht="15">
      <c r="A562" s="20"/>
    </row>
    <row r="563" spans="1:1" ht="15">
      <c r="A563" s="20"/>
    </row>
    <row r="564" spans="1:1" ht="15">
      <c r="A564" s="20"/>
    </row>
    <row r="565" spans="1:1" ht="15">
      <c r="A565" s="20"/>
    </row>
    <row r="566" spans="1:1" ht="15">
      <c r="A566" s="20"/>
    </row>
    <row r="567" spans="1:1" ht="15">
      <c r="A567" s="20"/>
    </row>
    <row r="568" spans="1:1" ht="15">
      <c r="A568" s="20"/>
    </row>
    <row r="569" spans="1:1" ht="15">
      <c r="A569" s="20"/>
    </row>
    <row r="570" spans="1:1" ht="15">
      <c r="A570" s="20"/>
    </row>
    <row r="571" spans="1:1" ht="15">
      <c r="A571" s="20"/>
    </row>
    <row r="572" spans="1:1" ht="15">
      <c r="A572" s="20"/>
    </row>
    <row r="573" spans="1:1" ht="15">
      <c r="A573" s="20"/>
    </row>
    <row r="574" spans="1:1" ht="15">
      <c r="A574" s="20"/>
    </row>
  </sheetData>
  <autoFilter ref="A8:H384"/>
  <mergeCells count="4">
    <mergeCell ref="B2:D2"/>
    <mergeCell ref="B3:D3"/>
    <mergeCell ref="B4:D4"/>
    <mergeCell ref="B5:D5"/>
  </mergeCells>
  <conditionalFormatting sqref="B1:B279 B281:B1048576">
    <cfRule type="duplicateValues" dxfId="235" priority="9"/>
    <cfRule type="duplicateValues" dxfId="234" priority="10"/>
    <cfRule type="duplicateValues" dxfId="233" priority="11"/>
  </conditionalFormatting>
  <conditionalFormatting sqref="B280">
    <cfRule type="duplicateValues" dxfId="232" priority="8"/>
  </conditionalFormatting>
  <conditionalFormatting sqref="B280">
    <cfRule type="duplicateValues" dxfId="231" priority="7"/>
  </conditionalFormatting>
  <conditionalFormatting sqref="B280">
    <cfRule type="duplicateValues" dxfId="230" priority="6"/>
  </conditionalFormatting>
  <conditionalFormatting sqref="B280">
    <cfRule type="duplicateValues" dxfId="229" priority="5"/>
  </conditionalFormatting>
  <conditionalFormatting sqref="B280">
    <cfRule type="duplicateValues" dxfId="228" priority="4"/>
  </conditionalFormatting>
  <conditionalFormatting sqref="B280">
    <cfRule type="duplicateValues" dxfId="227" priority="3"/>
  </conditionalFormatting>
  <conditionalFormatting sqref="B280">
    <cfRule type="duplicateValues" dxfId="226" priority="2"/>
  </conditionalFormatting>
  <conditionalFormatting sqref="B280">
    <cfRule type="duplicateValues" dxfId="225" priority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2:H575"/>
  <sheetViews>
    <sheetView workbookViewId="0">
      <selection activeCell="B9" sqref="B9"/>
    </sheetView>
  </sheetViews>
  <sheetFormatPr defaultRowHeight="14.4"/>
  <cols>
    <col min="1" max="1" width="8.88671875" style="15"/>
    <col min="2" max="2" width="27.44140625" style="15" customWidth="1"/>
    <col min="3" max="3" width="8.88671875" style="15"/>
    <col min="4" max="4" width="8.88671875" style="18"/>
    <col min="5" max="16384" width="8.88671875" style="15"/>
  </cols>
  <sheetData>
    <row r="2" spans="1:8" ht="24.75" customHeight="1">
      <c r="B2" s="338" t="s">
        <v>422</v>
      </c>
      <c r="C2" s="338"/>
      <c r="D2" s="338"/>
      <c r="G2" s="15" t="s">
        <v>6087</v>
      </c>
      <c r="H2" s="15">
        <v>453</v>
      </c>
    </row>
    <row r="3" spans="1:8" ht="15.6">
      <c r="B3" s="338" t="s">
        <v>684</v>
      </c>
      <c r="C3" s="338"/>
      <c r="D3" s="338"/>
    </row>
    <row r="4" spans="1:8" ht="15.6">
      <c r="B4" s="338" t="s">
        <v>685</v>
      </c>
      <c r="C4" s="338"/>
      <c r="D4" s="338"/>
    </row>
    <row r="5" spans="1:8" ht="22.5" customHeight="1">
      <c r="B5" s="338" t="s">
        <v>62</v>
      </c>
      <c r="C5" s="338"/>
      <c r="D5" s="338"/>
    </row>
    <row r="6" spans="1:8" ht="15.6">
      <c r="A6" s="17" t="s">
        <v>425</v>
      </c>
    </row>
    <row r="8" spans="1:8" ht="15">
      <c r="A8" s="19" t="s">
        <v>10</v>
      </c>
      <c r="B8" s="15" t="s">
        <v>11</v>
      </c>
      <c r="C8" s="15" t="s">
        <v>113</v>
      </c>
      <c r="D8" s="18" t="s">
        <v>64</v>
      </c>
      <c r="E8" s="15" t="s">
        <v>4</v>
      </c>
      <c r="F8" s="15" t="s">
        <v>282</v>
      </c>
      <c r="G8" s="15" t="s">
        <v>269</v>
      </c>
      <c r="H8" s="15" t="s">
        <v>268</v>
      </c>
    </row>
    <row r="9" spans="1:8" ht="15">
      <c r="A9" s="20">
        <v>1</v>
      </c>
      <c r="B9" s="15" t="s">
        <v>267</v>
      </c>
      <c r="C9" s="15">
        <v>2008</v>
      </c>
      <c r="D9" s="18">
        <v>2.9050925925925928E-3</v>
      </c>
      <c r="E9" s="15">
        <v>1</v>
      </c>
    </row>
    <row r="10" spans="1:8" ht="15">
      <c r="A10" s="20">
        <v>2</v>
      </c>
      <c r="B10" s="15" t="s">
        <v>686</v>
      </c>
      <c r="C10" s="15">
        <v>2011</v>
      </c>
      <c r="D10" s="18">
        <v>3.0787037037037037E-3</v>
      </c>
      <c r="E10" s="15">
        <v>2</v>
      </c>
    </row>
    <row r="11" spans="1:8" ht="15">
      <c r="A11" s="20">
        <v>3</v>
      </c>
      <c r="B11" s="15" t="s">
        <v>687</v>
      </c>
      <c r="C11" s="15">
        <v>2008</v>
      </c>
      <c r="D11" s="18">
        <v>3.1712962962962958E-3</v>
      </c>
      <c r="E11" s="15">
        <v>3</v>
      </c>
    </row>
    <row r="12" spans="1:8" ht="15">
      <c r="A12" s="20">
        <v>4</v>
      </c>
      <c r="B12" s="15" t="s">
        <v>688</v>
      </c>
      <c r="C12" s="15">
        <v>2008</v>
      </c>
      <c r="D12" s="18">
        <v>3.2291666666666666E-3</v>
      </c>
      <c r="E12" s="15">
        <v>4</v>
      </c>
    </row>
    <row r="13" spans="1:8" ht="15">
      <c r="A13" s="20">
        <v>5</v>
      </c>
      <c r="B13" s="15" t="s">
        <v>2575</v>
      </c>
      <c r="C13" s="15">
        <v>2016</v>
      </c>
      <c r="D13" s="18">
        <v>3.2523148148148151E-3</v>
      </c>
      <c r="E13" s="15">
        <v>5</v>
      </c>
    </row>
    <row r="14" spans="1:8" ht="15">
      <c r="A14" s="20">
        <v>6</v>
      </c>
      <c r="B14" s="15" t="s">
        <v>689</v>
      </c>
      <c r="C14" s="15">
        <v>2012</v>
      </c>
      <c r="D14" s="18">
        <v>3.2986111111111111E-3</v>
      </c>
      <c r="E14" s="15">
        <v>6</v>
      </c>
    </row>
    <row r="15" spans="1:8" ht="15">
      <c r="A15" s="20">
        <v>7</v>
      </c>
      <c r="B15" s="15" t="s">
        <v>690</v>
      </c>
      <c r="C15" s="15">
        <v>2012</v>
      </c>
      <c r="D15" s="18">
        <v>3.3912037037037036E-3</v>
      </c>
      <c r="E15" s="15">
        <v>7</v>
      </c>
    </row>
    <row r="16" spans="1:8" ht="15">
      <c r="A16" s="20">
        <v>8</v>
      </c>
      <c r="B16" s="15" t="s">
        <v>2529</v>
      </c>
      <c r="C16" s="15">
        <v>2013</v>
      </c>
      <c r="D16" s="18">
        <v>3.425925925925926E-3</v>
      </c>
      <c r="E16" s="15">
        <v>8</v>
      </c>
    </row>
    <row r="17" spans="1:5" ht="15">
      <c r="A17" s="20">
        <v>9</v>
      </c>
      <c r="B17" s="15" t="s">
        <v>691</v>
      </c>
      <c r="C17" s="15">
        <v>2012</v>
      </c>
      <c r="D17" s="18">
        <v>3.5069444444444445E-3</v>
      </c>
      <c r="E17" s="15">
        <v>9</v>
      </c>
    </row>
    <row r="18" spans="1:5" ht="15">
      <c r="A18" s="20">
        <v>10</v>
      </c>
      <c r="B18" s="15" t="s">
        <v>692</v>
      </c>
      <c r="C18" s="15">
        <v>2012</v>
      </c>
      <c r="D18" s="18">
        <v>3.5648148148148154E-3</v>
      </c>
      <c r="E18" s="15">
        <v>10</v>
      </c>
    </row>
    <row r="19" spans="1:5" ht="15">
      <c r="A19" s="20">
        <v>11</v>
      </c>
      <c r="B19" s="15" t="s">
        <v>429</v>
      </c>
      <c r="C19" s="15">
        <v>2014</v>
      </c>
      <c r="D19" s="18">
        <v>3.5879629629629629E-3</v>
      </c>
      <c r="E19" s="15">
        <v>11</v>
      </c>
    </row>
    <row r="20" spans="1:5" ht="15">
      <c r="A20" s="20">
        <v>12</v>
      </c>
      <c r="B20" s="15" t="s">
        <v>693</v>
      </c>
      <c r="C20" s="15">
        <v>2012</v>
      </c>
      <c r="D20" s="18">
        <v>3.5879629629629629E-3</v>
      </c>
      <c r="E20" s="15">
        <v>11</v>
      </c>
    </row>
    <row r="21" spans="1:5" ht="15">
      <c r="A21" s="20">
        <v>13</v>
      </c>
      <c r="B21" s="15" t="s">
        <v>694</v>
      </c>
      <c r="C21" s="15">
        <v>2015</v>
      </c>
      <c r="D21" s="18">
        <v>3.645833333333333E-3</v>
      </c>
      <c r="E21" s="15">
        <v>13</v>
      </c>
    </row>
    <row r="22" spans="1:5" ht="15">
      <c r="A22" s="20">
        <v>14</v>
      </c>
      <c r="B22" s="15" t="s">
        <v>695</v>
      </c>
      <c r="C22" s="15">
        <v>2013</v>
      </c>
      <c r="D22" s="18">
        <v>3.6574074074074074E-3</v>
      </c>
      <c r="E22" s="15">
        <v>14</v>
      </c>
    </row>
    <row r="23" spans="1:5" ht="15">
      <c r="A23" s="20">
        <v>15</v>
      </c>
      <c r="B23" s="15" t="s">
        <v>696</v>
      </c>
      <c r="C23" s="15">
        <v>1984</v>
      </c>
      <c r="D23" s="18">
        <v>3.6689814814814814E-3</v>
      </c>
      <c r="E23" s="15">
        <v>15</v>
      </c>
    </row>
    <row r="24" spans="1:5" ht="15">
      <c r="A24" s="20">
        <v>16</v>
      </c>
      <c r="B24" s="15" t="s">
        <v>697</v>
      </c>
      <c r="C24" s="15">
        <v>2011</v>
      </c>
      <c r="D24" s="18">
        <v>3.8541666666666668E-3</v>
      </c>
      <c r="E24" s="15">
        <v>16</v>
      </c>
    </row>
    <row r="25" spans="1:5" ht="15">
      <c r="A25" s="20">
        <v>17</v>
      </c>
      <c r="B25" s="15" t="s">
        <v>698</v>
      </c>
      <c r="C25" s="15">
        <v>2016</v>
      </c>
      <c r="D25" s="18">
        <v>3.9004629629629632E-3</v>
      </c>
      <c r="E25" s="15">
        <v>17</v>
      </c>
    </row>
    <row r="26" spans="1:5" ht="15">
      <c r="A26" s="20">
        <v>18</v>
      </c>
      <c r="B26" s="15" t="s">
        <v>699</v>
      </c>
      <c r="C26" s="15">
        <v>2015</v>
      </c>
      <c r="D26" s="18">
        <v>4.0046296296296297E-3</v>
      </c>
      <c r="E26" s="15">
        <v>18</v>
      </c>
    </row>
    <row r="27" spans="1:5" ht="15">
      <c r="A27" s="20">
        <v>19</v>
      </c>
      <c r="B27" s="15" t="s">
        <v>700</v>
      </c>
      <c r="C27" s="15">
        <v>2017</v>
      </c>
      <c r="D27" s="18">
        <v>4.0277777777777777E-3</v>
      </c>
      <c r="E27" s="15">
        <v>19</v>
      </c>
    </row>
    <row r="28" spans="1:5" ht="15">
      <c r="A28" s="20">
        <v>20</v>
      </c>
      <c r="B28" s="15" t="s">
        <v>701</v>
      </c>
      <c r="C28" s="15">
        <v>2012</v>
      </c>
      <c r="D28" s="18">
        <v>4.0624999999999993E-3</v>
      </c>
      <c r="E28" s="15">
        <v>20</v>
      </c>
    </row>
    <row r="29" spans="1:5" ht="15">
      <c r="A29" s="20">
        <v>21</v>
      </c>
      <c r="B29" s="15" t="s">
        <v>702</v>
      </c>
      <c r="C29" s="15">
        <v>2014</v>
      </c>
      <c r="D29" s="18">
        <v>4.0856481481481481E-3</v>
      </c>
      <c r="E29" s="15">
        <v>21</v>
      </c>
    </row>
    <row r="30" spans="1:5" ht="15">
      <c r="A30" s="20">
        <v>22</v>
      </c>
      <c r="B30" s="15" t="s">
        <v>703</v>
      </c>
      <c r="C30" s="15">
        <v>2013</v>
      </c>
      <c r="D30" s="18">
        <v>4.0972222222222226E-3</v>
      </c>
      <c r="E30" s="15">
        <v>22</v>
      </c>
    </row>
    <row r="31" spans="1:5" ht="15">
      <c r="A31" s="20">
        <v>23</v>
      </c>
      <c r="B31" s="15" t="s">
        <v>704</v>
      </c>
      <c r="C31" s="15">
        <v>2014</v>
      </c>
      <c r="D31" s="18">
        <v>4.1203703703703706E-3</v>
      </c>
      <c r="E31" s="15">
        <v>23</v>
      </c>
    </row>
    <row r="32" spans="1:5" ht="15">
      <c r="A32" s="20">
        <v>24</v>
      </c>
      <c r="B32" s="15" t="s">
        <v>705</v>
      </c>
      <c r="C32" s="15">
        <v>2013</v>
      </c>
      <c r="D32" s="18">
        <v>4.3055555555555555E-3</v>
      </c>
      <c r="E32" s="15">
        <v>24</v>
      </c>
    </row>
    <row r="33" spans="1:5" ht="15">
      <c r="A33" s="20">
        <v>25</v>
      </c>
      <c r="B33" s="15" t="s">
        <v>706</v>
      </c>
      <c r="C33" s="15">
        <v>2015</v>
      </c>
      <c r="D33" s="18">
        <v>4.340277777777778E-3</v>
      </c>
      <c r="E33" s="15">
        <v>25</v>
      </c>
    </row>
    <row r="34" spans="1:5" ht="15">
      <c r="A34" s="20">
        <v>26</v>
      </c>
      <c r="B34" s="15" t="s">
        <v>707</v>
      </c>
      <c r="C34" s="15">
        <v>2013</v>
      </c>
      <c r="D34" s="18">
        <v>4.340277777777778E-3</v>
      </c>
      <c r="E34" s="15">
        <v>25</v>
      </c>
    </row>
    <row r="35" spans="1:5" ht="15">
      <c r="A35" s="20">
        <v>27</v>
      </c>
      <c r="B35" s="15" t="s">
        <v>373</v>
      </c>
      <c r="C35" s="15">
        <v>2011</v>
      </c>
      <c r="D35" s="18">
        <v>4.4328703703703709E-3</v>
      </c>
      <c r="E35" s="15">
        <v>27</v>
      </c>
    </row>
    <row r="36" spans="1:5" ht="15">
      <c r="A36" s="20">
        <v>28</v>
      </c>
      <c r="B36" s="15" t="s">
        <v>708</v>
      </c>
      <c r="C36" s="15">
        <v>2017</v>
      </c>
      <c r="D36" s="18">
        <v>4.4444444444444444E-3</v>
      </c>
      <c r="E36" s="15">
        <v>28</v>
      </c>
    </row>
    <row r="37" spans="1:5" ht="15">
      <c r="A37" s="20">
        <v>29</v>
      </c>
      <c r="B37" s="15" t="s">
        <v>709</v>
      </c>
      <c r="C37" s="15">
        <v>2013</v>
      </c>
      <c r="D37" s="18">
        <v>4.4675925925925933E-3</v>
      </c>
      <c r="E37" s="15">
        <v>29</v>
      </c>
    </row>
    <row r="38" spans="1:5" ht="15">
      <c r="A38" s="20">
        <v>30</v>
      </c>
      <c r="B38" s="15" t="s">
        <v>710</v>
      </c>
      <c r="C38" s="15">
        <v>2016</v>
      </c>
      <c r="D38" s="18">
        <v>4.5486111111111109E-3</v>
      </c>
      <c r="E38" s="15">
        <v>30</v>
      </c>
    </row>
    <row r="39" spans="1:5" ht="15">
      <c r="A39" s="20">
        <v>31</v>
      </c>
      <c r="B39" s="15" t="s">
        <v>711</v>
      </c>
      <c r="C39" s="15">
        <v>2017</v>
      </c>
      <c r="D39" s="18">
        <v>4.5717592592592589E-3</v>
      </c>
      <c r="E39" s="15">
        <v>31</v>
      </c>
    </row>
    <row r="40" spans="1:5" ht="15">
      <c r="A40" s="20">
        <v>32</v>
      </c>
      <c r="B40" s="15" t="s">
        <v>712</v>
      </c>
      <c r="C40" s="15">
        <v>2015</v>
      </c>
      <c r="D40" s="18">
        <v>4.6296296296296302E-3</v>
      </c>
      <c r="E40" s="15">
        <v>32</v>
      </c>
    </row>
    <row r="41" spans="1:5" ht="15">
      <c r="A41" s="20">
        <v>33</v>
      </c>
      <c r="B41" s="15" t="s">
        <v>713</v>
      </c>
      <c r="C41" s="15">
        <v>2012</v>
      </c>
      <c r="D41" s="18">
        <v>4.6874999999999998E-3</v>
      </c>
      <c r="E41" s="15">
        <v>33</v>
      </c>
    </row>
    <row r="42" spans="1:5" ht="15">
      <c r="A42" s="20">
        <v>34</v>
      </c>
      <c r="B42" s="15" t="s">
        <v>714</v>
      </c>
      <c r="C42" s="15">
        <v>2015</v>
      </c>
      <c r="D42" s="18">
        <v>4.7916666666666672E-3</v>
      </c>
      <c r="E42" s="15">
        <v>34</v>
      </c>
    </row>
    <row r="43" spans="1:5" ht="15">
      <c r="A43" s="20">
        <v>35</v>
      </c>
      <c r="B43" s="15" t="s">
        <v>715</v>
      </c>
      <c r="C43" s="15">
        <v>2018</v>
      </c>
      <c r="D43" s="18">
        <v>4.8263888888888887E-3</v>
      </c>
      <c r="E43" s="15">
        <v>35</v>
      </c>
    </row>
    <row r="44" spans="1:5" ht="15">
      <c r="A44" s="20">
        <v>36</v>
      </c>
      <c r="B44" s="15" t="s">
        <v>716</v>
      </c>
      <c r="C44" s="15">
        <v>2010</v>
      </c>
      <c r="D44" s="18">
        <v>4.9074074074074072E-3</v>
      </c>
      <c r="E44" s="15">
        <v>36</v>
      </c>
    </row>
    <row r="45" spans="1:5" ht="15">
      <c r="A45" s="20">
        <v>37</v>
      </c>
      <c r="B45" s="15" t="s">
        <v>717</v>
      </c>
      <c r="C45" s="15">
        <v>2013</v>
      </c>
      <c r="D45" s="18">
        <v>5.2430555555555555E-3</v>
      </c>
      <c r="E45" s="15">
        <v>37</v>
      </c>
    </row>
    <row r="46" spans="1:5" ht="15">
      <c r="A46" s="20">
        <v>38</v>
      </c>
      <c r="B46" s="15" t="s">
        <v>2577</v>
      </c>
      <c r="C46" s="15">
        <v>2017</v>
      </c>
      <c r="D46" s="18">
        <v>5.2893518518518515E-3</v>
      </c>
      <c r="E46" s="15">
        <v>38</v>
      </c>
    </row>
    <row r="47" spans="1:5" ht="15">
      <c r="A47" s="20">
        <v>39</v>
      </c>
      <c r="B47" s="15" t="s">
        <v>696</v>
      </c>
      <c r="C47" s="15">
        <v>1984</v>
      </c>
      <c r="D47" s="18">
        <v>5.3819444444444453E-3</v>
      </c>
      <c r="E47" s="15">
        <v>39</v>
      </c>
    </row>
    <row r="48" spans="1:5" ht="15">
      <c r="A48" s="20">
        <v>40</v>
      </c>
      <c r="B48" s="15" t="s">
        <v>696</v>
      </c>
      <c r="C48" s="15">
        <v>1984</v>
      </c>
      <c r="D48" s="18">
        <v>5.3935185185185188E-3</v>
      </c>
      <c r="E48" s="15">
        <v>40</v>
      </c>
    </row>
    <row r="49" spans="1:5" ht="15">
      <c r="A49" s="20">
        <v>41</v>
      </c>
      <c r="B49" s="15" t="s">
        <v>718</v>
      </c>
      <c r="C49" s="15">
        <v>2019</v>
      </c>
      <c r="D49" s="18">
        <v>6.3194444444444444E-3</v>
      </c>
      <c r="E49" s="15">
        <v>41</v>
      </c>
    </row>
    <row r="50" spans="1:5" ht="15">
      <c r="A50" s="20">
        <v>42</v>
      </c>
      <c r="B50" s="15" t="s">
        <v>719</v>
      </c>
      <c r="C50" s="15">
        <v>2014</v>
      </c>
      <c r="D50" s="18">
        <v>7.1643518518518514E-3</v>
      </c>
      <c r="E50" s="15">
        <v>42</v>
      </c>
    </row>
    <row r="52" spans="1:5" ht="15.6">
      <c r="A52" s="17" t="s">
        <v>439</v>
      </c>
    </row>
    <row r="54" spans="1:5" ht="15">
      <c r="A54" s="19" t="s">
        <v>10</v>
      </c>
      <c r="B54" s="15" t="s">
        <v>11</v>
      </c>
      <c r="C54" s="15" t="s">
        <v>113</v>
      </c>
      <c r="D54" s="18" t="s">
        <v>64</v>
      </c>
      <c r="E54" s="15" t="s">
        <v>4</v>
      </c>
    </row>
    <row r="55" spans="1:5" ht="15">
      <c r="A55" s="20">
        <v>1</v>
      </c>
      <c r="B55" s="15" t="s">
        <v>720</v>
      </c>
      <c r="C55" s="15">
        <v>2011</v>
      </c>
      <c r="D55" s="18">
        <v>3.0092592592592588E-3</v>
      </c>
      <c r="E55" s="15">
        <v>1</v>
      </c>
    </row>
    <row r="56" spans="1:5" ht="15">
      <c r="A56" s="20">
        <v>2</v>
      </c>
      <c r="B56" s="15" t="s">
        <v>721</v>
      </c>
      <c r="C56" s="15">
        <v>2014</v>
      </c>
      <c r="D56" s="18">
        <v>3.0787037037037037E-3</v>
      </c>
      <c r="E56" s="15">
        <v>2</v>
      </c>
    </row>
    <row r="57" spans="1:5" ht="15">
      <c r="A57" s="20">
        <v>3</v>
      </c>
      <c r="B57" s="15" t="s">
        <v>722</v>
      </c>
      <c r="C57" s="15">
        <v>2009</v>
      </c>
      <c r="D57" s="18">
        <v>3.3449074074074071E-3</v>
      </c>
      <c r="E57" s="15">
        <v>3</v>
      </c>
    </row>
    <row r="58" spans="1:5" ht="15">
      <c r="A58" s="20">
        <v>4</v>
      </c>
      <c r="B58" s="15" t="s">
        <v>723</v>
      </c>
      <c r="C58" s="15">
        <v>2013</v>
      </c>
      <c r="D58" s="18">
        <v>3.5532407407407405E-3</v>
      </c>
      <c r="E58" s="15">
        <v>4</v>
      </c>
    </row>
    <row r="59" spans="1:5" ht="15">
      <c r="A59" s="20">
        <v>5</v>
      </c>
      <c r="B59" s="15" t="s">
        <v>724</v>
      </c>
      <c r="C59" s="15">
        <v>2011</v>
      </c>
      <c r="D59" s="18">
        <v>3.5648148148148154E-3</v>
      </c>
      <c r="E59" s="15">
        <v>5</v>
      </c>
    </row>
    <row r="60" spans="1:5" ht="15">
      <c r="A60" s="20">
        <v>6</v>
      </c>
      <c r="B60" s="15" t="s">
        <v>725</v>
      </c>
      <c r="C60" s="15">
        <v>2011</v>
      </c>
      <c r="D60" s="18">
        <v>3.6805555555555554E-3</v>
      </c>
      <c r="E60" s="15">
        <v>6</v>
      </c>
    </row>
    <row r="61" spans="1:5" ht="15">
      <c r="A61" s="20">
        <v>7</v>
      </c>
      <c r="B61" s="15" t="s">
        <v>726</v>
      </c>
      <c r="C61" s="15">
        <v>2011</v>
      </c>
      <c r="D61" s="18">
        <v>3.7268518518518514E-3</v>
      </c>
      <c r="E61" s="15">
        <v>7</v>
      </c>
    </row>
    <row r="62" spans="1:5" ht="15">
      <c r="A62" s="20">
        <v>8</v>
      </c>
      <c r="B62" s="15" t="s">
        <v>727</v>
      </c>
      <c r="C62" s="15">
        <v>2013</v>
      </c>
      <c r="D62" s="18">
        <v>3.7384259259259263E-3</v>
      </c>
      <c r="E62" s="15">
        <v>8</v>
      </c>
    </row>
    <row r="63" spans="1:5" ht="15">
      <c r="A63" s="20">
        <v>9</v>
      </c>
      <c r="B63" s="15" t="s">
        <v>728</v>
      </c>
      <c r="C63" s="15">
        <v>2013</v>
      </c>
      <c r="D63" s="18">
        <v>3.7615740740740739E-3</v>
      </c>
      <c r="E63" s="15">
        <v>9</v>
      </c>
    </row>
    <row r="64" spans="1:5" ht="15">
      <c r="A64" s="20">
        <v>10</v>
      </c>
      <c r="B64" s="15" t="s">
        <v>442</v>
      </c>
      <c r="C64" s="15">
        <v>2013</v>
      </c>
      <c r="D64" s="18">
        <v>3.7962962962962963E-3</v>
      </c>
      <c r="E64" s="15">
        <v>10</v>
      </c>
    </row>
    <row r="65" spans="1:5" ht="15">
      <c r="A65" s="20">
        <v>11</v>
      </c>
      <c r="B65" s="15" t="s">
        <v>443</v>
      </c>
      <c r="C65" s="15">
        <v>2014</v>
      </c>
      <c r="D65" s="18">
        <v>3.8657407407407408E-3</v>
      </c>
      <c r="E65" s="15">
        <v>11</v>
      </c>
    </row>
    <row r="66" spans="1:5" ht="15">
      <c r="A66" s="20">
        <v>12</v>
      </c>
      <c r="B66" s="15" t="s">
        <v>729</v>
      </c>
      <c r="C66" s="15">
        <v>2010</v>
      </c>
      <c r="D66" s="18">
        <v>3.9004629629629632E-3</v>
      </c>
      <c r="E66" s="15">
        <v>12</v>
      </c>
    </row>
    <row r="67" spans="1:5" ht="15">
      <c r="A67" s="20">
        <v>13</v>
      </c>
      <c r="B67" s="15" t="s">
        <v>441</v>
      </c>
      <c r="C67" s="15">
        <v>2015</v>
      </c>
      <c r="D67" s="18">
        <v>3.9467592592592592E-3</v>
      </c>
      <c r="E67" s="15">
        <v>13</v>
      </c>
    </row>
    <row r="68" spans="1:5" ht="15">
      <c r="A68" s="20">
        <v>14</v>
      </c>
      <c r="B68" s="15" t="s">
        <v>730</v>
      </c>
      <c r="C68" s="15">
        <v>2015</v>
      </c>
      <c r="D68" s="18">
        <v>3.9583333333333337E-3</v>
      </c>
      <c r="E68" s="15">
        <v>14</v>
      </c>
    </row>
    <row r="69" spans="1:5" ht="15">
      <c r="A69" s="20">
        <v>15</v>
      </c>
      <c r="B69" s="15" t="s">
        <v>731</v>
      </c>
      <c r="C69" s="15">
        <v>2012</v>
      </c>
      <c r="D69" s="18">
        <v>3.9699074074074072E-3</v>
      </c>
      <c r="E69" s="15">
        <v>15</v>
      </c>
    </row>
    <row r="70" spans="1:5" ht="15">
      <c r="A70" s="20">
        <v>16</v>
      </c>
      <c r="B70" s="15" t="s">
        <v>732</v>
      </c>
      <c r="C70" s="15">
        <v>2016</v>
      </c>
      <c r="D70" s="18">
        <v>3.9814814814814817E-3</v>
      </c>
      <c r="E70" s="15">
        <v>16</v>
      </c>
    </row>
    <row r="71" spans="1:5" ht="15">
      <c r="A71" s="20">
        <v>17</v>
      </c>
      <c r="B71" s="15" t="s">
        <v>733</v>
      </c>
      <c r="C71" s="15">
        <v>2010</v>
      </c>
      <c r="D71" s="18">
        <v>3.9930555555555561E-3</v>
      </c>
      <c r="E71" s="15">
        <v>17</v>
      </c>
    </row>
    <row r="72" spans="1:5" ht="15">
      <c r="A72" s="20">
        <v>18</v>
      </c>
      <c r="B72" s="15" t="s">
        <v>734</v>
      </c>
      <c r="C72" s="15">
        <v>2012</v>
      </c>
      <c r="D72" s="18">
        <v>3.9930555555555561E-3</v>
      </c>
      <c r="E72" s="15">
        <v>17</v>
      </c>
    </row>
    <row r="73" spans="1:5" ht="15">
      <c r="A73" s="20">
        <v>19</v>
      </c>
      <c r="B73" s="15" t="s">
        <v>735</v>
      </c>
      <c r="C73" s="15">
        <v>2007</v>
      </c>
      <c r="D73" s="18">
        <v>4.0046296296296297E-3</v>
      </c>
      <c r="E73" s="15">
        <v>19</v>
      </c>
    </row>
    <row r="74" spans="1:5" ht="15">
      <c r="A74" s="20">
        <v>20</v>
      </c>
      <c r="B74" s="15" t="s">
        <v>736</v>
      </c>
      <c r="C74" s="15">
        <v>1988</v>
      </c>
      <c r="D74" s="18">
        <v>4.0162037037037033E-3</v>
      </c>
      <c r="E74" s="15">
        <v>20</v>
      </c>
    </row>
    <row r="75" spans="1:5" ht="15">
      <c r="A75" s="20">
        <v>21</v>
      </c>
      <c r="B75" s="15" t="s">
        <v>737</v>
      </c>
      <c r="C75" s="15">
        <v>2014</v>
      </c>
      <c r="D75" s="18">
        <v>4.0393518518518521E-3</v>
      </c>
      <c r="E75" s="15">
        <v>21</v>
      </c>
    </row>
    <row r="76" spans="1:5" ht="15">
      <c r="A76" s="20">
        <v>22</v>
      </c>
      <c r="B76" s="15" t="s">
        <v>738</v>
      </c>
      <c r="C76" s="15">
        <v>2014</v>
      </c>
      <c r="D76" s="18">
        <v>4.0856481481481481E-3</v>
      </c>
      <c r="E76" s="15">
        <v>22</v>
      </c>
    </row>
    <row r="77" spans="1:5" ht="15">
      <c r="A77" s="20">
        <v>23</v>
      </c>
      <c r="B77" s="15" t="s">
        <v>739</v>
      </c>
      <c r="C77" s="15">
        <v>2010</v>
      </c>
      <c r="D77" s="18">
        <v>4.108796296296297E-3</v>
      </c>
      <c r="E77" s="15">
        <v>23</v>
      </c>
    </row>
    <row r="78" spans="1:5" ht="15">
      <c r="A78" s="20">
        <v>24</v>
      </c>
      <c r="B78" s="15" t="s">
        <v>740</v>
      </c>
      <c r="C78" s="15">
        <v>2013</v>
      </c>
      <c r="D78" s="18">
        <v>4.1782407407407402E-3</v>
      </c>
      <c r="E78" s="15">
        <v>24</v>
      </c>
    </row>
    <row r="79" spans="1:5" ht="15">
      <c r="A79" s="20">
        <v>25</v>
      </c>
      <c r="B79" s="15" t="s">
        <v>741</v>
      </c>
      <c r="C79" s="15">
        <v>2012</v>
      </c>
      <c r="D79" s="18">
        <v>4.3749999999999995E-3</v>
      </c>
      <c r="E79" s="15">
        <v>25</v>
      </c>
    </row>
    <row r="80" spans="1:5" ht="15">
      <c r="A80" s="20">
        <v>26</v>
      </c>
      <c r="B80" s="15" t="s">
        <v>742</v>
      </c>
      <c r="C80" s="15">
        <v>2013</v>
      </c>
      <c r="D80" s="18">
        <v>4.3749999999999995E-3</v>
      </c>
      <c r="E80" s="15">
        <v>25</v>
      </c>
    </row>
    <row r="81" spans="1:5" ht="15">
      <c r="A81" s="20">
        <v>27</v>
      </c>
      <c r="B81" s="15" t="s">
        <v>743</v>
      </c>
      <c r="C81" s="15">
        <v>2018</v>
      </c>
      <c r="D81" s="18">
        <v>4.8263888888888887E-3</v>
      </c>
      <c r="E81" s="15">
        <v>27</v>
      </c>
    </row>
    <row r="82" spans="1:5" ht="15">
      <c r="A82" s="20">
        <v>28</v>
      </c>
      <c r="B82" s="15" t="s">
        <v>744</v>
      </c>
      <c r="C82" s="15">
        <v>2017</v>
      </c>
      <c r="D82" s="18">
        <v>4.8611111111111112E-3</v>
      </c>
      <c r="E82" s="15">
        <v>28</v>
      </c>
    </row>
    <row r="83" spans="1:5" ht="15">
      <c r="A83" s="20">
        <v>29</v>
      </c>
      <c r="B83" s="15" t="s">
        <v>2578</v>
      </c>
      <c r="C83" s="15">
        <v>2013</v>
      </c>
      <c r="D83" s="18">
        <v>4.8726851851851856E-3</v>
      </c>
      <c r="E83" s="15">
        <v>29</v>
      </c>
    </row>
    <row r="84" spans="1:5" ht="15">
      <c r="A84" s="20">
        <v>30</v>
      </c>
      <c r="B84" s="15" t="s">
        <v>745</v>
      </c>
      <c r="C84" s="15">
        <v>2017</v>
      </c>
      <c r="D84" s="18">
        <v>4.9768518518518521E-3</v>
      </c>
      <c r="E84" s="15">
        <v>30</v>
      </c>
    </row>
    <row r="85" spans="1:5" ht="15">
      <c r="A85" s="20">
        <v>31</v>
      </c>
      <c r="B85" s="15" t="s">
        <v>746</v>
      </c>
      <c r="C85" s="15">
        <v>2017</v>
      </c>
      <c r="D85" s="18">
        <v>5.0115740740740737E-3</v>
      </c>
      <c r="E85" s="15">
        <v>31</v>
      </c>
    </row>
    <row r="86" spans="1:5" ht="15">
      <c r="A86" s="20">
        <v>32</v>
      </c>
      <c r="B86" s="15" t="s">
        <v>747</v>
      </c>
      <c r="C86" s="15">
        <v>2009</v>
      </c>
      <c r="D86" s="18">
        <v>5.0347222222222225E-3</v>
      </c>
      <c r="E86" s="15">
        <v>32</v>
      </c>
    </row>
    <row r="87" spans="1:5" ht="15">
      <c r="A87" s="20">
        <v>33</v>
      </c>
      <c r="B87" s="15" t="s">
        <v>748</v>
      </c>
      <c r="C87" s="15">
        <v>2015</v>
      </c>
      <c r="D87" s="18">
        <v>5.0578703703703706E-3</v>
      </c>
      <c r="E87" s="15">
        <v>33</v>
      </c>
    </row>
    <row r="88" spans="1:5" ht="15">
      <c r="A88" s="20">
        <v>34</v>
      </c>
      <c r="B88" s="15" t="s">
        <v>749</v>
      </c>
      <c r="C88" s="15">
        <v>2017</v>
      </c>
      <c r="D88" s="18">
        <v>5.138888888888889E-3</v>
      </c>
      <c r="E88" s="15">
        <v>34</v>
      </c>
    </row>
    <row r="89" spans="1:5" ht="15">
      <c r="A89" s="20">
        <v>35</v>
      </c>
      <c r="B89" s="15" t="s">
        <v>2579</v>
      </c>
      <c r="C89" s="15">
        <v>2015</v>
      </c>
      <c r="D89" s="18">
        <v>5.138888888888889E-3</v>
      </c>
      <c r="E89" s="15">
        <v>34</v>
      </c>
    </row>
    <row r="90" spans="1:5" ht="15">
      <c r="A90" s="20">
        <v>36</v>
      </c>
      <c r="B90" s="15" t="s">
        <v>750</v>
      </c>
      <c r="C90" s="15">
        <v>2015</v>
      </c>
      <c r="D90" s="18">
        <v>5.347222222222222E-3</v>
      </c>
      <c r="E90" s="15">
        <v>36</v>
      </c>
    </row>
    <row r="91" spans="1:5" ht="15">
      <c r="A91" s="20">
        <v>37</v>
      </c>
      <c r="B91" s="15" t="s">
        <v>452</v>
      </c>
      <c r="C91" s="15">
        <v>2017</v>
      </c>
      <c r="D91" s="18">
        <v>5.37037037037037E-3</v>
      </c>
      <c r="E91" s="15">
        <v>37</v>
      </c>
    </row>
    <row r="92" spans="1:5" ht="15">
      <c r="A92" s="20">
        <v>38</v>
      </c>
      <c r="B92" s="15" t="s">
        <v>751</v>
      </c>
      <c r="C92" s="15">
        <v>2016</v>
      </c>
      <c r="D92" s="18">
        <v>5.4745370370370373E-3</v>
      </c>
      <c r="E92" s="15">
        <v>38</v>
      </c>
    </row>
    <row r="93" spans="1:5" ht="15">
      <c r="A93" s="20">
        <v>39</v>
      </c>
      <c r="B93" s="15" t="s">
        <v>752</v>
      </c>
      <c r="C93" s="15">
        <v>2019</v>
      </c>
      <c r="D93" s="18">
        <v>5.4861111111111117E-3</v>
      </c>
      <c r="E93" s="15">
        <v>39</v>
      </c>
    </row>
    <row r="94" spans="1:5" ht="15">
      <c r="A94" s="20">
        <v>40</v>
      </c>
      <c r="B94" s="15" t="s">
        <v>753</v>
      </c>
      <c r="C94" s="15">
        <v>2018</v>
      </c>
      <c r="D94" s="18">
        <v>6.3194444444444444E-3</v>
      </c>
      <c r="E94" s="15">
        <v>40</v>
      </c>
    </row>
    <row r="95" spans="1:5" ht="15">
      <c r="A95" s="20">
        <v>41</v>
      </c>
      <c r="B95" s="15" t="s">
        <v>754</v>
      </c>
      <c r="C95" s="15">
        <v>2017</v>
      </c>
      <c r="D95" s="18">
        <v>6.875E-3</v>
      </c>
      <c r="E95" s="15">
        <v>41</v>
      </c>
    </row>
    <row r="96" spans="1:5" ht="15">
      <c r="A96" s="20">
        <v>42</v>
      </c>
      <c r="B96" s="15" t="s">
        <v>755</v>
      </c>
      <c r="C96" s="15">
        <v>2010</v>
      </c>
      <c r="D96" s="18">
        <v>6.9560185185185185E-3</v>
      </c>
      <c r="E96" s="15">
        <v>42</v>
      </c>
    </row>
    <row r="98" spans="1:8" ht="15.6">
      <c r="A98" s="17" t="s">
        <v>756</v>
      </c>
    </row>
    <row r="100" spans="1:8" ht="15">
      <c r="A100" s="19" t="s">
        <v>10</v>
      </c>
      <c r="B100" s="15" t="s">
        <v>11</v>
      </c>
      <c r="C100" s="15" t="s">
        <v>113</v>
      </c>
      <c r="D100" s="18" t="s">
        <v>64</v>
      </c>
      <c r="E100" s="15" t="s">
        <v>4</v>
      </c>
    </row>
    <row r="101" spans="1:8" ht="15">
      <c r="A101" s="20">
        <v>1</v>
      </c>
      <c r="B101" s="15" t="s">
        <v>757</v>
      </c>
      <c r="C101" s="15">
        <v>1995</v>
      </c>
      <c r="D101" s="18">
        <v>1.3819444444444445E-2</v>
      </c>
      <c r="E101" s="15">
        <v>1</v>
      </c>
      <c r="F101" s="15" t="s">
        <v>63</v>
      </c>
      <c r="G101" s="15">
        <v>5</v>
      </c>
      <c r="H101" s="15">
        <f>2024-C101</f>
        <v>29</v>
      </c>
    </row>
    <row r="102" spans="1:8" ht="15">
      <c r="A102" s="20">
        <v>2</v>
      </c>
      <c r="B102" s="15" t="s">
        <v>533</v>
      </c>
      <c r="C102" s="15">
        <v>1987</v>
      </c>
      <c r="D102" s="18">
        <v>1.4699074074074074E-2</v>
      </c>
      <c r="E102" s="15">
        <v>2</v>
      </c>
      <c r="F102" s="15" t="s">
        <v>63</v>
      </c>
      <c r="G102" s="15">
        <v>5</v>
      </c>
      <c r="H102" s="15">
        <f t="shared" ref="H102:H165" si="0">2024-C102</f>
        <v>37</v>
      </c>
    </row>
    <row r="103" spans="1:8" ht="15">
      <c r="A103" s="20">
        <v>3</v>
      </c>
      <c r="B103" s="15" t="s">
        <v>377</v>
      </c>
      <c r="C103" s="15">
        <v>1991</v>
      </c>
      <c r="D103" s="18">
        <v>1.4918981481481483E-2</v>
      </c>
      <c r="E103" s="15">
        <v>3</v>
      </c>
      <c r="F103" s="15" t="s">
        <v>63</v>
      </c>
      <c r="G103" s="15">
        <v>5</v>
      </c>
      <c r="H103" s="15">
        <f t="shared" si="0"/>
        <v>33</v>
      </c>
    </row>
    <row r="104" spans="1:8" ht="15">
      <c r="A104" s="20">
        <v>4</v>
      </c>
      <c r="B104" s="15" t="s">
        <v>455</v>
      </c>
      <c r="C104" s="15">
        <v>2007</v>
      </c>
      <c r="D104" s="18">
        <v>1.5289351851851851E-2</v>
      </c>
      <c r="E104" s="15">
        <v>4</v>
      </c>
      <c r="F104" s="15" t="s">
        <v>63</v>
      </c>
      <c r="G104" s="15">
        <v>5</v>
      </c>
      <c r="H104" s="15">
        <f t="shared" si="0"/>
        <v>17</v>
      </c>
    </row>
    <row r="105" spans="1:8" ht="15">
      <c r="A105" s="20">
        <v>5</v>
      </c>
      <c r="B105" s="15" t="s">
        <v>2621</v>
      </c>
      <c r="C105" s="15">
        <v>1982</v>
      </c>
      <c r="D105" s="18">
        <v>1.53125E-2</v>
      </c>
      <c r="E105" s="15">
        <v>5</v>
      </c>
      <c r="F105" s="15" t="s">
        <v>63</v>
      </c>
      <c r="G105" s="15">
        <v>5</v>
      </c>
      <c r="H105" s="15">
        <f t="shared" si="0"/>
        <v>42</v>
      </c>
    </row>
    <row r="106" spans="1:8" ht="15">
      <c r="A106" s="20">
        <v>6</v>
      </c>
      <c r="B106" s="15" t="s">
        <v>758</v>
      </c>
      <c r="C106" s="15">
        <v>1991</v>
      </c>
      <c r="D106" s="18">
        <v>1.5763888888888886E-2</v>
      </c>
      <c r="E106" s="15">
        <v>6</v>
      </c>
      <c r="F106" s="15" t="s">
        <v>63</v>
      </c>
      <c r="G106" s="15">
        <v>5</v>
      </c>
      <c r="H106" s="15">
        <f t="shared" si="0"/>
        <v>33</v>
      </c>
    </row>
    <row r="107" spans="1:8" ht="15">
      <c r="A107" s="20">
        <v>7</v>
      </c>
      <c r="B107" s="15" t="s">
        <v>759</v>
      </c>
      <c r="C107" s="15">
        <v>1964</v>
      </c>
      <c r="D107" s="18">
        <v>1.6446759259259262E-2</v>
      </c>
      <c r="E107" s="15">
        <v>7</v>
      </c>
      <c r="F107" s="15" t="s">
        <v>63</v>
      </c>
      <c r="G107" s="15">
        <v>5</v>
      </c>
      <c r="H107" s="15">
        <f t="shared" si="0"/>
        <v>60</v>
      </c>
    </row>
    <row r="108" spans="1:8" ht="15">
      <c r="A108" s="20">
        <v>8</v>
      </c>
      <c r="B108" s="15" t="s">
        <v>227</v>
      </c>
      <c r="C108" s="15">
        <v>1982</v>
      </c>
      <c r="D108" s="18">
        <v>1.6562500000000001E-2</v>
      </c>
      <c r="E108" s="15">
        <v>8</v>
      </c>
      <c r="F108" s="15" t="s">
        <v>63</v>
      </c>
      <c r="G108" s="15">
        <v>5</v>
      </c>
      <c r="H108" s="15">
        <f t="shared" si="0"/>
        <v>42</v>
      </c>
    </row>
    <row r="109" spans="1:8" ht="15">
      <c r="A109" s="20">
        <v>9</v>
      </c>
      <c r="B109" s="15" t="s">
        <v>374</v>
      </c>
      <c r="C109" s="15">
        <v>1984</v>
      </c>
      <c r="D109" s="18">
        <v>1.6793981481481483E-2</v>
      </c>
      <c r="E109" s="15">
        <v>9</v>
      </c>
      <c r="F109" s="15" t="s">
        <v>63</v>
      </c>
      <c r="G109" s="15">
        <v>5</v>
      </c>
      <c r="H109" s="15">
        <f t="shared" si="0"/>
        <v>40</v>
      </c>
    </row>
    <row r="110" spans="1:8" ht="15">
      <c r="A110" s="20">
        <v>10</v>
      </c>
      <c r="B110" s="15" t="s">
        <v>760</v>
      </c>
      <c r="C110" s="15">
        <v>1994</v>
      </c>
      <c r="D110" s="18">
        <v>1.7615740740740741E-2</v>
      </c>
      <c r="E110" s="15">
        <v>10</v>
      </c>
      <c r="F110" s="15" t="s">
        <v>63</v>
      </c>
      <c r="G110" s="15">
        <v>5</v>
      </c>
      <c r="H110" s="15">
        <f t="shared" si="0"/>
        <v>30</v>
      </c>
    </row>
    <row r="111" spans="1:8" ht="15">
      <c r="A111" s="20">
        <v>11</v>
      </c>
      <c r="B111" s="15" t="s">
        <v>761</v>
      </c>
      <c r="C111" s="15">
        <v>2003</v>
      </c>
      <c r="D111" s="18">
        <v>1.7824074074074076E-2</v>
      </c>
      <c r="E111" s="15">
        <v>11</v>
      </c>
      <c r="F111" s="15" t="s">
        <v>63</v>
      </c>
      <c r="G111" s="15">
        <v>5</v>
      </c>
      <c r="H111" s="15">
        <f t="shared" si="0"/>
        <v>21</v>
      </c>
    </row>
    <row r="112" spans="1:8" ht="15">
      <c r="A112" s="20">
        <v>12</v>
      </c>
      <c r="B112" s="15" t="s">
        <v>460</v>
      </c>
      <c r="C112" s="15">
        <v>1984</v>
      </c>
      <c r="D112" s="18">
        <v>1.8113425925925925E-2</v>
      </c>
      <c r="E112" s="15">
        <v>12</v>
      </c>
      <c r="F112" s="15" t="s">
        <v>63</v>
      </c>
      <c r="G112" s="15">
        <v>5</v>
      </c>
      <c r="H112" s="15">
        <f t="shared" si="0"/>
        <v>40</v>
      </c>
    </row>
    <row r="113" spans="1:8" ht="15">
      <c r="A113" s="20">
        <v>13</v>
      </c>
      <c r="B113" s="15" t="s">
        <v>372</v>
      </c>
      <c r="C113" s="15">
        <v>1998</v>
      </c>
      <c r="D113" s="18">
        <v>1.818287037037037E-2</v>
      </c>
      <c r="E113" s="15">
        <v>13</v>
      </c>
      <c r="F113" s="15" t="s">
        <v>63</v>
      </c>
      <c r="G113" s="15">
        <v>5</v>
      </c>
      <c r="H113" s="15">
        <f t="shared" si="0"/>
        <v>26</v>
      </c>
    </row>
    <row r="114" spans="1:8" ht="15">
      <c r="A114" s="20">
        <v>14</v>
      </c>
      <c r="B114" s="15" t="s">
        <v>398</v>
      </c>
      <c r="C114" s="15">
        <v>1986</v>
      </c>
      <c r="D114" s="18">
        <v>1.8229166666666668E-2</v>
      </c>
      <c r="E114" s="15">
        <v>14</v>
      </c>
      <c r="F114" s="15" t="s">
        <v>63</v>
      </c>
      <c r="G114" s="15">
        <v>5</v>
      </c>
      <c r="H114" s="15">
        <f t="shared" si="0"/>
        <v>38</v>
      </c>
    </row>
    <row r="115" spans="1:8" ht="15">
      <c r="A115" s="20">
        <v>15</v>
      </c>
      <c r="B115" s="15" t="s">
        <v>762</v>
      </c>
      <c r="C115" s="15">
        <v>1994</v>
      </c>
      <c r="D115" s="18">
        <v>1.8680555555555554E-2</v>
      </c>
      <c r="E115" s="15">
        <v>15</v>
      </c>
      <c r="F115" s="15" t="s">
        <v>63</v>
      </c>
      <c r="G115" s="15">
        <v>5</v>
      </c>
      <c r="H115" s="15">
        <f t="shared" si="0"/>
        <v>30</v>
      </c>
    </row>
    <row r="116" spans="1:8" ht="15">
      <c r="A116" s="20">
        <v>16</v>
      </c>
      <c r="B116" s="15" t="s">
        <v>763</v>
      </c>
      <c r="C116" s="15">
        <v>1984</v>
      </c>
      <c r="D116" s="18">
        <v>1.8865740740740742E-2</v>
      </c>
      <c r="E116" s="15">
        <v>16</v>
      </c>
      <c r="F116" s="15" t="s">
        <v>63</v>
      </c>
      <c r="G116" s="15">
        <v>5</v>
      </c>
      <c r="H116" s="15">
        <f t="shared" si="0"/>
        <v>40</v>
      </c>
    </row>
    <row r="117" spans="1:8" ht="15">
      <c r="A117" s="20">
        <v>17</v>
      </c>
      <c r="B117" s="15" t="s">
        <v>764</v>
      </c>
      <c r="C117" s="15">
        <v>1987</v>
      </c>
      <c r="D117" s="18">
        <v>1.9050925925925926E-2</v>
      </c>
      <c r="E117" s="15">
        <v>17</v>
      </c>
      <c r="F117" s="15" t="s">
        <v>63</v>
      </c>
      <c r="G117" s="15">
        <v>5</v>
      </c>
      <c r="H117" s="15">
        <f t="shared" si="0"/>
        <v>37</v>
      </c>
    </row>
    <row r="118" spans="1:8" ht="15">
      <c r="A118" s="20">
        <v>18</v>
      </c>
      <c r="B118" s="15" t="s">
        <v>380</v>
      </c>
      <c r="C118" s="15">
        <v>1967</v>
      </c>
      <c r="D118" s="18">
        <v>1.9131944444444444E-2</v>
      </c>
      <c r="E118" s="15">
        <v>18</v>
      </c>
      <c r="F118" s="15" t="s">
        <v>63</v>
      </c>
      <c r="G118" s="15">
        <v>5</v>
      </c>
      <c r="H118" s="15">
        <f t="shared" si="0"/>
        <v>57</v>
      </c>
    </row>
    <row r="119" spans="1:8" ht="15">
      <c r="A119" s="20">
        <v>19</v>
      </c>
      <c r="B119" s="15" t="s">
        <v>765</v>
      </c>
      <c r="C119" s="15">
        <v>1991</v>
      </c>
      <c r="D119" s="18">
        <v>1.9282407407407408E-2</v>
      </c>
      <c r="E119" s="15">
        <v>19</v>
      </c>
      <c r="F119" s="15" t="s">
        <v>63</v>
      </c>
      <c r="G119" s="15">
        <v>5</v>
      </c>
      <c r="H119" s="15">
        <f t="shared" si="0"/>
        <v>33</v>
      </c>
    </row>
    <row r="120" spans="1:8" ht="15">
      <c r="A120" s="20">
        <v>20</v>
      </c>
      <c r="B120" s="15" t="s">
        <v>766</v>
      </c>
      <c r="C120" s="15">
        <v>1984</v>
      </c>
      <c r="D120" s="18">
        <v>1.9490740740740743E-2</v>
      </c>
      <c r="E120" s="15">
        <v>20</v>
      </c>
      <c r="F120" s="15" t="s">
        <v>63</v>
      </c>
      <c r="G120" s="15">
        <v>5</v>
      </c>
      <c r="H120" s="15">
        <f t="shared" si="0"/>
        <v>40</v>
      </c>
    </row>
    <row r="121" spans="1:8" ht="15">
      <c r="A121" s="20">
        <v>21</v>
      </c>
      <c r="B121" s="15" t="s">
        <v>2670</v>
      </c>
      <c r="C121" s="15">
        <v>1995</v>
      </c>
      <c r="D121" s="18">
        <v>1.9699074074074074E-2</v>
      </c>
      <c r="E121" s="15">
        <v>21</v>
      </c>
      <c r="F121" s="15" t="s">
        <v>63</v>
      </c>
      <c r="G121" s="15">
        <v>5</v>
      </c>
      <c r="H121" s="15">
        <f t="shared" si="0"/>
        <v>29</v>
      </c>
    </row>
    <row r="122" spans="1:8" ht="15">
      <c r="A122" s="20">
        <v>22</v>
      </c>
      <c r="B122" s="15" t="s">
        <v>360</v>
      </c>
      <c r="C122" s="15">
        <v>1986</v>
      </c>
      <c r="D122" s="18">
        <v>1.9710648148148147E-2</v>
      </c>
      <c r="E122" s="15">
        <v>22</v>
      </c>
      <c r="F122" s="15" t="s">
        <v>63</v>
      </c>
      <c r="G122" s="15">
        <v>5</v>
      </c>
      <c r="H122" s="15">
        <f t="shared" si="0"/>
        <v>38</v>
      </c>
    </row>
    <row r="123" spans="1:8" ht="15">
      <c r="A123" s="20">
        <v>23</v>
      </c>
      <c r="B123" s="15" t="s">
        <v>767</v>
      </c>
      <c r="C123" s="15">
        <v>1988</v>
      </c>
      <c r="D123" s="18">
        <v>1.9745370370370371E-2</v>
      </c>
      <c r="E123" s="15">
        <v>23</v>
      </c>
      <c r="F123" s="15" t="s">
        <v>63</v>
      </c>
      <c r="G123" s="15">
        <v>5</v>
      </c>
      <c r="H123" s="15">
        <f t="shared" si="0"/>
        <v>36</v>
      </c>
    </row>
    <row r="124" spans="1:8" ht="15">
      <c r="A124" s="20">
        <v>24</v>
      </c>
      <c r="B124" s="15" t="s">
        <v>310</v>
      </c>
      <c r="C124" s="15">
        <v>1982</v>
      </c>
      <c r="D124" s="18">
        <v>1.9768518518518515E-2</v>
      </c>
      <c r="E124" s="15">
        <v>24</v>
      </c>
      <c r="F124" s="15" t="s">
        <v>63</v>
      </c>
      <c r="G124" s="15">
        <v>5</v>
      </c>
      <c r="H124" s="15">
        <f t="shared" si="0"/>
        <v>42</v>
      </c>
    </row>
    <row r="125" spans="1:8" ht="15">
      <c r="A125" s="20">
        <v>25</v>
      </c>
      <c r="B125" s="15" t="s">
        <v>44</v>
      </c>
      <c r="C125" s="15">
        <v>1988</v>
      </c>
      <c r="D125" s="18">
        <v>1.9803240740740739E-2</v>
      </c>
      <c r="E125" s="15">
        <v>25</v>
      </c>
      <c r="F125" s="15" t="s">
        <v>63</v>
      </c>
      <c r="G125" s="15">
        <v>5</v>
      </c>
      <c r="H125" s="15">
        <f t="shared" si="0"/>
        <v>36</v>
      </c>
    </row>
    <row r="126" spans="1:8" ht="15">
      <c r="A126" s="20">
        <v>26</v>
      </c>
      <c r="B126" s="15" t="s">
        <v>768</v>
      </c>
      <c r="C126" s="15">
        <v>1974</v>
      </c>
      <c r="D126" s="18">
        <v>1.9918981481481482E-2</v>
      </c>
      <c r="E126" s="15">
        <v>26</v>
      </c>
      <c r="F126" s="15" t="s">
        <v>63</v>
      </c>
      <c r="G126" s="15">
        <v>5</v>
      </c>
      <c r="H126" s="15">
        <f t="shared" si="0"/>
        <v>50</v>
      </c>
    </row>
    <row r="127" spans="1:8" ht="15">
      <c r="A127" s="20">
        <v>27</v>
      </c>
      <c r="B127" s="15" t="s">
        <v>396</v>
      </c>
      <c r="C127" s="15">
        <v>2008</v>
      </c>
      <c r="D127" s="18">
        <v>1.9953703703703706E-2</v>
      </c>
      <c r="E127" s="15">
        <v>27</v>
      </c>
      <c r="F127" s="15" t="s">
        <v>63</v>
      </c>
      <c r="G127" s="15">
        <v>5</v>
      </c>
      <c r="H127" s="15">
        <f t="shared" si="0"/>
        <v>16</v>
      </c>
    </row>
    <row r="128" spans="1:8" ht="15">
      <c r="A128" s="20">
        <v>28</v>
      </c>
      <c r="B128" s="15" t="s">
        <v>769</v>
      </c>
      <c r="C128" s="15">
        <v>1992</v>
      </c>
      <c r="D128" s="18">
        <v>2.0011574074074074E-2</v>
      </c>
      <c r="E128" s="15">
        <v>28</v>
      </c>
      <c r="F128" s="15" t="s">
        <v>63</v>
      </c>
      <c r="G128" s="15">
        <v>5</v>
      </c>
      <c r="H128" s="15">
        <f t="shared" si="0"/>
        <v>32</v>
      </c>
    </row>
    <row r="129" spans="1:8" ht="15">
      <c r="A129" s="20">
        <v>29</v>
      </c>
      <c r="B129" s="15" t="s">
        <v>770</v>
      </c>
      <c r="C129" s="15">
        <v>1984</v>
      </c>
      <c r="D129" s="18">
        <v>2.028935185185185E-2</v>
      </c>
      <c r="E129" s="15">
        <v>29</v>
      </c>
      <c r="F129" s="15" t="s">
        <v>63</v>
      </c>
      <c r="G129" s="15">
        <v>5</v>
      </c>
      <c r="H129" s="15">
        <f t="shared" si="0"/>
        <v>40</v>
      </c>
    </row>
    <row r="130" spans="1:8" ht="15">
      <c r="A130" s="20">
        <v>30</v>
      </c>
      <c r="B130" s="15" t="s">
        <v>771</v>
      </c>
      <c r="C130" s="15">
        <v>1995</v>
      </c>
      <c r="D130" s="18">
        <v>2.0439814814814817E-2</v>
      </c>
      <c r="E130" s="15">
        <v>30</v>
      </c>
      <c r="F130" s="15" t="s">
        <v>63</v>
      </c>
      <c r="G130" s="15">
        <v>5</v>
      </c>
      <c r="H130" s="15">
        <f t="shared" si="0"/>
        <v>29</v>
      </c>
    </row>
    <row r="131" spans="1:8" ht="15">
      <c r="A131" s="20">
        <v>31</v>
      </c>
      <c r="B131" s="15" t="s">
        <v>772</v>
      </c>
      <c r="C131" s="15">
        <v>1989</v>
      </c>
      <c r="D131" s="18">
        <v>2.0543981481481479E-2</v>
      </c>
      <c r="E131" s="15">
        <v>31</v>
      </c>
      <c r="F131" s="15" t="s">
        <v>63</v>
      </c>
      <c r="G131" s="15">
        <v>5</v>
      </c>
      <c r="H131" s="15">
        <f t="shared" si="0"/>
        <v>35</v>
      </c>
    </row>
    <row r="132" spans="1:8" ht="15">
      <c r="A132" s="20">
        <v>32</v>
      </c>
      <c r="B132" s="15" t="s">
        <v>773</v>
      </c>
      <c r="C132" s="15">
        <v>1989</v>
      </c>
      <c r="D132" s="18">
        <v>2.0543981481481479E-2</v>
      </c>
      <c r="E132" s="15">
        <v>31</v>
      </c>
      <c r="F132" s="15" t="s">
        <v>63</v>
      </c>
      <c r="G132" s="15">
        <v>5</v>
      </c>
      <c r="H132" s="15">
        <f t="shared" si="0"/>
        <v>35</v>
      </c>
    </row>
    <row r="133" spans="1:8" ht="15">
      <c r="A133" s="20">
        <v>33</v>
      </c>
      <c r="B133" s="15" t="s">
        <v>774</v>
      </c>
      <c r="C133" s="15">
        <v>1995</v>
      </c>
      <c r="D133" s="18">
        <v>2.0543981481481479E-2</v>
      </c>
      <c r="E133" s="15">
        <v>31</v>
      </c>
      <c r="F133" s="15" t="s">
        <v>63</v>
      </c>
      <c r="G133" s="15">
        <v>5</v>
      </c>
      <c r="H133" s="15">
        <f t="shared" si="0"/>
        <v>29</v>
      </c>
    </row>
    <row r="134" spans="1:8" ht="15">
      <c r="A134" s="20">
        <v>34</v>
      </c>
      <c r="B134" s="15" t="s">
        <v>775</v>
      </c>
      <c r="C134" s="15">
        <v>1993</v>
      </c>
      <c r="D134" s="18">
        <v>2.056712962962963E-2</v>
      </c>
      <c r="E134" s="15">
        <v>34</v>
      </c>
      <c r="F134" s="15" t="s">
        <v>63</v>
      </c>
      <c r="G134" s="15">
        <v>5</v>
      </c>
      <c r="H134" s="15">
        <f t="shared" si="0"/>
        <v>31</v>
      </c>
    </row>
    <row r="135" spans="1:8" ht="15">
      <c r="A135" s="20">
        <v>35</v>
      </c>
      <c r="B135" s="15" t="s">
        <v>2623</v>
      </c>
      <c r="C135" s="15">
        <v>1984</v>
      </c>
      <c r="D135" s="18">
        <v>2.0902777777777781E-2</v>
      </c>
      <c r="E135" s="15">
        <v>35</v>
      </c>
      <c r="F135" s="15" t="s">
        <v>63</v>
      </c>
      <c r="G135" s="15">
        <v>5</v>
      </c>
      <c r="H135" s="15">
        <f t="shared" si="0"/>
        <v>40</v>
      </c>
    </row>
    <row r="136" spans="1:8" ht="15">
      <c r="A136" s="20">
        <v>36</v>
      </c>
      <c r="B136" s="15" t="s">
        <v>776</v>
      </c>
      <c r="C136" s="15">
        <v>1975</v>
      </c>
      <c r="D136" s="18">
        <v>2.1087962962962961E-2</v>
      </c>
      <c r="E136" s="15">
        <v>36</v>
      </c>
      <c r="F136" s="15" t="s">
        <v>63</v>
      </c>
      <c r="G136" s="15">
        <v>5</v>
      </c>
      <c r="H136" s="15">
        <f t="shared" si="0"/>
        <v>49</v>
      </c>
    </row>
    <row r="137" spans="1:8" ht="15">
      <c r="A137" s="20">
        <v>37</v>
      </c>
      <c r="B137" s="15" t="s">
        <v>777</v>
      </c>
      <c r="C137" s="15">
        <v>2000</v>
      </c>
      <c r="D137" s="18">
        <v>2.1215277777777777E-2</v>
      </c>
      <c r="E137" s="15">
        <v>37</v>
      </c>
      <c r="F137" s="15" t="s">
        <v>63</v>
      </c>
      <c r="G137" s="15">
        <v>5</v>
      </c>
      <c r="H137" s="15">
        <f t="shared" si="0"/>
        <v>24</v>
      </c>
    </row>
    <row r="138" spans="1:8" ht="15">
      <c r="A138" s="20">
        <v>38</v>
      </c>
      <c r="B138" s="15" t="s">
        <v>778</v>
      </c>
      <c r="C138" s="15">
        <v>1986</v>
      </c>
      <c r="D138" s="18">
        <v>2.1307870370370369E-2</v>
      </c>
      <c r="E138" s="15">
        <v>38</v>
      </c>
      <c r="F138" s="15" t="s">
        <v>63</v>
      </c>
      <c r="G138" s="15">
        <v>5</v>
      </c>
      <c r="H138" s="15">
        <f t="shared" si="0"/>
        <v>38</v>
      </c>
    </row>
    <row r="139" spans="1:8" ht="15">
      <c r="A139" s="20">
        <v>39</v>
      </c>
      <c r="B139" s="15" t="s">
        <v>779</v>
      </c>
      <c r="C139" s="15">
        <v>1988</v>
      </c>
      <c r="D139" s="18">
        <v>2.1597222222222223E-2</v>
      </c>
      <c r="E139" s="15">
        <v>39</v>
      </c>
      <c r="F139" s="15" t="s">
        <v>63</v>
      </c>
      <c r="G139" s="15">
        <v>5</v>
      </c>
      <c r="H139" s="15">
        <f t="shared" si="0"/>
        <v>36</v>
      </c>
    </row>
    <row r="140" spans="1:8" ht="15">
      <c r="A140" s="20">
        <v>40</v>
      </c>
      <c r="B140" s="15" t="s">
        <v>780</v>
      </c>
      <c r="C140" s="15">
        <v>1994</v>
      </c>
      <c r="D140" s="18">
        <v>2.162037037037037E-2</v>
      </c>
      <c r="E140" s="15">
        <v>40</v>
      </c>
      <c r="F140" s="15" t="s">
        <v>63</v>
      </c>
      <c r="G140" s="15">
        <v>5</v>
      </c>
      <c r="H140" s="15">
        <f t="shared" si="0"/>
        <v>30</v>
      </c>
    </row>
    <row r="141" spans="1:8" ht="15">
      <c r="A141" s="20">
        <v>41</v>
      </c>
      <c r="B141" s="15" t="s">
        <v>781</v>
      </c>
      <c r="C141" s="15">
        <v>1987</v>
      </c>
      <c r="D141" s="18">
        <v>2.162037037037037E-2</v>
      </c>
      <c r="E141" s="15">
        <v>40</v>
      </c>
      <c r="F141" s="15" t="s">
        <v>63</v>
      </c>
      <c r="G141" s="15">
        <v>5</v>
      </c>
      <c r="H141" s="15">
        <f t="shared" si="0"/>
        <v>37</v>
      </c>
    </row>
    <row r="142" spans="1:8" ht="15">
      <c r="A142" s="20">
        <v>42</v>
      </c>
      <c r="B142" s="15" t="s">
        <v>782</v>
      </c>
      <c r="C142" s="15">
        <v>2004</v>
      </c>
      <c r="D142" s="18">
        <v>2.1782407407407407E-2</v>
      </c>
      <c r="E142" s="15">
        <v>42</v>
      </c>
      <c r="F142" s="15" t="s">
        <v>63</v>
      </c>
      <c r="G142" s="15">
        <v>5</v>
      </c>
      <c r="H142" s="15">
        <f t="shared" si="0"/>
        <v>20</v>
      </c>
    </row>
    <row r="143" spans="1:8" ht="15">
      <c r="A143" s="20">
        <v>43</v>
      </c>
      <c r="B143" s="15" t="s">
        <v>783</v>
      </c>
      <c r="C143" s="15">
        <v>1988</v>
      </c>
      <c r="D143" s="18">
        <v>2.1990740740740741E-2</v>
      </c>
      <c r="E143" s="15">
        <v>43</v>
      </c>
      <c r="F143" s="15" t="s">
        <v>63</v>
      </c>
      <c r="G143" s="15">
        <v>5</v>
      </c>
      <c r="H143" s="15">
        <f t="shared" si="0"/>
        <v>36</v>
      </c>
    </row>
    <row r="144" spans="1:8" ht="15">
      <c r="A144" s="20">
        <v>44</v>
      </c>
      <c r="B144" s="15" t="s">
        <v>784</v>
      </c>
      <c r="C144" s="15">
        <v>1994</v>
      </c>
      <c r="D144" s="18">
        <v>2.2002314814814818E-2</v>
      </c>
      <c r="E144" s="15">
        <v>44</v>
      </c>
      <c r="F144" s="15" t="s">
        <v>63</v>
      </c>
      <c r="G144" s="15">
        <v>5</v>
      </c>
      <c r="H144" s="15">
        <f t="shared" si="0"/>
        <v>30</v>
      </c>
    </row>
    <row r="145" spans="1:8" ht="15">
      <c r="A145" s="20">
        <v>45</v>
      </c>
      <c r="B145" s="15" t="s">
        <v>785</v>
      </c>
      <c r="C145" s="15">
        <v>1990</v>
      </c>
      <c r="D145" s="18">
        <v>2.2083333333333333E-2</v>
      </c>
      <c r="E145" s="15">
        <v>45</v>
      </c>
      <c r="F145" s="15" t="s">
        <v>63</v>
      </c>
      <c r="G145" s="15">
        <v>5</v>
      </c>
      <c r="H145" s="15">
        <f t="shared" si="0"/>
        <v>34</v>
      </c>
    </row>
    <row r="146" spans="1:8" ht="15">
      <c r="A146" s="20">
        <v>46</v>
      </c>
      <c r="B146" s="15" t="s">
        <v>2580</v>
      </c>
      <c r="C146" s="15">
        <v>1989</v>
      </c>
      <c r="D146" s="18">
        <v>2.224537037037037E-2</v>
      </c>
      <c r="E146" s="15">
        <v>46</v>
      </c>
      <c r="F146" s="15" t="s">
        <v>63</v>
      </c>
      <c r="G146" s="15">
        <v>5</v>
      </c>
      <c r="H146" s="15">
        <f t="shared" si="0"/>
        <v>35</v>
      </c>
    </row>
    <row r="147" spans="1:8" ht="15">
      <c r="A147" s="20">
        <v>47</v>
      </c>
      <c r="B147" s="15" t="s">
        <v>688</v>
      </c>
      <c r="C147" s="15">
        <v>1993</v>
      </c>
      <c r="D147" s="18">
        <v>2.225694444444444E-2</v>
      </c>
      <c r="E147" s="15">
        <v>47</v>
      </c>
      <c r="F147" s="15" t="s">
        <v>63</v>
      </c>
      <c r="G147" s="15">
        <v>5</v>
      </c>
      <c r="H147" s="15">
        <f t="shared" si="0"/>
        <v>31</v>
      </c>
    </row>
    <row r="148" spans="1:8" ht="15">
      <c r="A148" s="20">
        <v>48</v>
      </c>
      <c r="B148" s="15" t="s">
        <v>477</v>
      </c>
      <c r="C148" s="15">
        <v>1987</v>
      </c>
      <c r="D148" s="18">
        <v>2.2337962962962962E-2</v>
      </c>
      <c r="E148" s="15">
        <v>48</v>
      </c>
      <c r="F148" s="15" t="s">
        <v>63</v>
      </c>
      <c r="G148" s="15">
        <v>5</v>
      </c>
      <c r="H148" s="15">
        <f t="shared" si="0"/>
        <v>37</v>
      </c>
    </row>
    <row r="149" spans="1:8" ht="15">
      <c r="A149" s="20">
        <v>49</v>
      </c>
      <c r="B149" s="15" t="s">
        <v>786</v>
      </c>
      <c r="C149" s="15">
        <v>1987</v>
      </c>
      <c r="D149" s="18">
        <v>2.2337962962962962E-2</v>
      </c>
      <c r="E149" s="15">
        <v>48</v>
      </c>
      <c r="F149" s="15" t="s">
        <v>63</v>
      </c>
      <c r="G149" s="15">
        <v>5</v>
      </c>
      <c r="H149" s="15">
        <f t="shared" si="0"/>
        <v>37</v>
      </c>
    </row>
    <row r="150" spans="1:8" ht="15">
      <c r="A150" s="20">
        <v>50</v>
      </c>
      <c r="B150" s="15" t="s">
        <v>787</v>
      </c>
      <c r="C150" s="15">
        <v>1981</v>
      </c>
      <c r="D150" s="18">
        <v>2.2430555555555554E-2</v>
      </c>
      <c r="E150" s="15">
        <v>50</v>
      </c>
      <c r="F150" s="15" t="s">
        <v>63</v>
      </c>
      <c r="G150" s="15">
        <v>5</v>
      </c>
      <c r="H150" s="15">
        <f t="shared" si="0"/>
        <v>43</v>
      </c>
    </row>
    <row r="151" spans="1:8" ht="15">
      <c r="A151" s="20">
        <v>51</v>
      </c>
      <c r="B151" s="15" t="s">
        <v>788</v>
      </c>
      <c r="C151" s="15">
        <v>1973</v>
      </c>
      <c r="D151" s="18">
        <v>2.2476851851851855E-2</v>
      </c>
      <c r="E151" s="15">
        <v>51</v>
      </c>
      <c r="F151" s="15" t="s">
        <v>63</v>
      </c>
      <c r="G151" s="15">
        <v>5</v>
      </c>
      <c r="H151" s="15">
        <f t="shared" si="0"/>
        <v>51</v>
      </c>
    </row>
    <row r="152" spans="1:8" ht="15">
      <c r="A152" s="20">
        <v>52</v>
      </c>
      <c r="B152" s="15" t="s">
        <v>2689</v>
      </c>
      <c r="C152" s="15">
        <v>1984</v>
      </c>
      <c r="D152" s="18">
        <v>2.2615740740740742E-2</v>
      </c>
      <c r="E152" s="15">
        <v>52</v>
      </c>
      <c r="F152" s="15" t="s">
        <v>63</v>
      </c>
      <c r="G152" s="15">
        <v>5</v>
      </c>
      <c r="H152" s="15">
        <f t="shared" si="0"/>
        <v>40</v>
      </c>
    </row>
    <row r="153" spans="1:8" ht="15">
      <c r="A153" s="20">
        <v>53</v>
      </c>
      <c r="B153" s="15" t="s">
        <v>789</v>
      </c>
      <c r="C153" s="15">
        <v>1992</v>
      </c>
      <c r="D153" s="18">
        <v>2.2870370370370371E-2</v>
      </c>
      <c r="E153" s="15">
        <v>53</v>
      </c>
      <c r="F153" s="15" t="s">
        <v>63</v>
      </c>
      <c r="G153" s="15">
        <v>5</v>
      </c>
      <c r="H153" s="15">
        <f t="shared" si="0"/>
        <v>32</v>
      </c>
    </row>
    <row r="154" spans="1:8" ht="15">
      <c r="A154" s="20">
        <v>54</v>
      </c>
      <c r="B154" s="15" t="s">
        <v>302</v>
      </c>
      <c r="C154" s="15">
        <v>1978</v>
      </c>
      <c r="D154" s="18">
        <v>2.2881944444444444E-2</v>
      </c>
      <c r="E154" s="15">
        <v>54</v>
      </c>
      <c r="F154" s="15" t="s">
        <v>63</v>
      </c>
      <c r="G154" s="15">
        <v>5</v>
      </c>
      <c r="H154" s="15">
        <f t="shared" si="0"/>
        <v>46</v>
      </c>
    </row>
    <row r="155" spans="1:8" ht="15">
      <c r="A155" s="20">
        <v>55</v>
      </c>
      <c r="B155" s="15" t="s">
        <v>790</v>
      </c>
      <c r="C155" s="15">
        <v>1997</v>
      </c>
      <c r="D155" s="18">
        <v>2.3043981481481481E-2</v>
      </c>
      <c r="E155" s="15">
        <v>55</v>
      </c>
      <c r="F155" s="15" t="s">
        <v>63</v>
      </c>
      <c r="G155" s="15">
        <v>5</v>
      </c>
      <c r="H155" s="15">
        <f t="shared" si="0"/>
        <v>27</v>
      </c>
    </row>
    <row r="156" spans="1:8" ht="15">
      <c r="A156" s="20">
        <v>56</v>
      </c>
      <c r="B156" s="15" t="s">
        <v>791</v>
      </c>
      <c r="C156" s="15">
        <v>1997</v>
      </c>
      <c r="D156" s="18">
        <v>2.3043981481481481E-2</v>
      </c>
      <c r="E156" s="15">
        <v>55</v>
      </c>
      <c r="F156" s="15" t="s">
        <v>63</v>
      </c>
      <c r="G156" s="15">
        <v>5</v>
      </c>
      <c r="H156" s="15">
        <f t="shared" si="0"/>
        <v>27</v>
      </c>
    </row>
    <row r="157" spans="1:8" ht="15">
      <c r="A157" s="20">
        <v>57</v>
      </c>
      <c r="B157" s="15" t="s">
        <v>792</v>
      </c>
      <c r="C157" s="15">
        <v>1987</v>
      </c>
      <c r="D157" s="18">
        <v>2.3495370370370371E-2</v>
      </c>
      <c r="E157" s="15">
        <v>57</v>
      </c>
      <c r="F157" s="15" t="s">
        <v>63</v>
      </c>
      <c r="G157" s="15">
        <v>5</v>
      </c>
      <c r="H157" s="15">
        <f t="shared" si="0"/>
        <v>37</v>
      </c>
    </row>
    <row r="158" spans="1:8" ht="15">
      <c r="A158" s="20">
        <v>58</v>
      </c>
      <c r="B158" s="15" t="s">
        <v>793</v>
      </c>
      <c r="C158" s="15">
        <v>1990</v>
      </c>
      <c r="D158" s="18">
        <v>2.359953703703704E-2</v>
      </c>
      <c r="E158" s="15">
        <v>58</v>
      </c>
      <c r="F158" s="15" t="s">
        <v>63</v>
      </c>
      <c r="G158" s="15">
        <v>5</v>
      </c>
      <c r="H158" s="15">
        <f t="shared" si="0"/>
        <v>34</v>
      </c>
    </row>
    <row r="159" spans="1:8" ht="15">
      <c r="A159" s="20">
        <v>59</v>
      </c>
      <c r="B159" s="15" t="s">
        <v>794</v>
      </c>
      <c r="C159" s="15">
        <v>1994</v>
      </c>
      <c r="D159" s="18">
        <v>2.3912037037037034E-2</v>
      </c>
      <c r="E159" s="15">
        <v>59</v>
      </c>
      <c r="F159" s="15" t="s">
        <v>63</v>
      </c>
      <c r="G159" s="15">
        <v>5</v>
      </c>
      <c r="H159" s="15">
        <f t="shared" si="0"/>
        <v>30</v>
      </c>
    </row>
    <row r="160" spans="1:8" ht="15">
      <c r="A160" s="20">
        <v>60</v>
      </c>
      <c r="B160" s="15" t="s">
        <v>795</v>
      </c>
      <c r="C160" s="15">
        <v>1989</v>
      </c>
      <c r="D160" s="18">
        <v>2.4097222222222225E-2</v>
      </c>
      <c r="E160" s="15">
        <v>60</v>
      </c>
      <c r="F160" s="15" t="s">
        <v>63</v>
      </c>
      <c r="G160" s="15">
        <v>5</v>
      </c>
      <c r="H160" s="15">
        <f t="shared" si="0"/>
        <v>35</v>
      </c>
    </row>
    <row r="161" spans="1:8" ht="15">
      <c r="A161" s="20">
        <v>61</v>
      </c>
      <c r="B161" s="15" t="s">
        <v>796</v>
      </c>
      <c r="C161" s="15">
        <v>1984</v>
      </c>
      <c r="D161" s="18">
        <v>2.4131944444444445E-2</v>
      </c>
      <c r="E161" s="15">
        <v>61</v>
      </c>
      <c r="F161" s="15" t="s">
        <v>63</v>
      </c>
      <c r="G161" s="15">
        <v>5</v>
      </c>
      <c r="H161" s="15">
        <f t="shared" si="0"/>
        <v>40</v>
      </c>
    </row>
    <row r="162" spans="1:8" ht="15">
      <c r="A162" s="20">
        <v>62</v>
      </c>
      <c r="B162" s="15" t="s">
        <v>797</v>
      </c>
      <c r="C162" s="15">
        <v>1994</v>
      </c>
      <c r="D162" s="18">
        <v>2.4537037037037038E-2</v>
      </c>
      <c r="E162" s="15">
        <v>62</v>
      </c>
      <c r="F162" s="15" t="s">
        <v>63</v>
      </c>
      <c r="G162" s="15">
        <v>5</v>
      </c>
      <c r="H162" s="15">
        <f t="shared" si="0"/>
        <v>30</v>
      </c>
    </row>
    <row r="163" spans="1:8" ht="15">
      <c r="A163" s="20">
        <v>63</v>
      </c>
      <c r="B163" s="15" t="s">
        <v>484</v>
      </c>
      <c r="C163" s="15">
        <v>1996</v>
      </c>
      <c r="D163" s="18">
        <v>2.4907407407407406E-2</v>
      </c>
      <c r="E163" s="15">
        <v>63</v>
      </c>
      <c r="F163" s="15" t="s">
        <v>63</v>
      </c>
      <c r="G163" s="15">
        <v>5</v>
      </c>
      <c r="H163" s="15">
        <f t="shared" si="0"/>
        <v>28</v>
      </c>
    </row>
    <row r="164" spans="1:8" ht="15">
      <c r="A164" s="20">
        <v>64</v>
      </c>
      <c r="B164" s="15" t="s">
        <v>798</v>
      </c>
      <c r="C164" s="15">
        <v>2001</v>
      </c>
      <c r="D164" s="18">
        <v>2.6180555555555558E-2</v>
      </c>
      <c r="E164" s="15">
        <v>64</v>
      </c>
      <c r="F164" s="15" t="s">
        <v>63</v>
      </c>
      <c r="G164" s="15">
        <v>5</v>
      </c>
      <c r="H164" s="15">
        <f t="shared" si="0"/>
        <v>23</v>
      </c>
    </row>
    <row r="165" spans="1:8" ht="15">
      <c r="A165" s="20">
        <v>65</v>
      </c>
      <c r="B165" s="15" t="s">
        <v>799</v>
      </c>
      <c r="C165" s="15">
        <v>1985</v>
      </c>
      <c r="D165" s="18">
        <v>2.631944444444444E-2</v>
      </c>
      <c r="E165" s="15">
        <v>65</v>
      </c>
      <c r="F165" s="15" t="s">
        <v>63</v>
      </c>
      <c r="G165" s="15">
        <v>5</v>
      </c>
      <c r="H165" s="15">
        <f t="shared" si="0"/>
        <v>39</v>
      </c>
    </row>
    <row r="166" spans="1:8" ht="15">
      <c r="A166" s="20">
        <v>66</v>
      </c>
      <c r="B166" s="15" t="s">
        <v>548</v>
      </c>
      <c r="C166" s="15">
        <v>1977</v>
      </c>
      <c r="D166" s="18">
        <v>2.6504629629629628E-2</v>
      </c>
      <c r="E166" s="15">
        <v>66</v>
      </c>
      <c r="F166" s="15" t="s">
        <v>63</v>
      </c>
      <c r="G166" s="15">
        <v>5</v>
      </c>
      <c r="H166" s="15">
        <f t="shared" ref="H166:H229" si="1">2024-C166</f>
        <v>47</v>
      </c>
    </row>
    <row r="167" spans="1:8" ht="15">
      <c r="A167" s="20">
        <v>67</v>
      </c>
      <c r="B167" s="15" t="s">
        <v>585</v>
      </c>
      <c r="C167" s="15">
        <v>1990</v>
      </c>
      <c r="D167" s="18">
        <v>2.6504629629629628E-2</v>
      </c>
      <c r="E167" s="15">
        <v>66</v>
      </c>
      <c r="F167" s="15" t="s">
        <v>63</v>
      </c>
      <c r="G167" s="15">
        <v>5</v>
      </c>
      <c r="H167" s="15">
        <f t="shared" si="1"/>
        <v>34</v>
      </c>
    </row>
    <row r="168" spans="1:8" ht="15">
      <c r="A168" s="20">
        <v>68</v>
      </c>
      <c r="B168" s="15" t="s">
        <v>800</v>
      </c>
      <c r="C168" s="15">
        <v>1997</v>
      </c>
      <c r="D168" s="18">
        <v>2.6539351851851852E-2</v>
      </c>
      <c r="E168" s="15">
        <v>68</v>
      </c>
      <c r="F168" s="15" t="s">
        <v>63</v>
      </c>
      <c r="G168" s="15">
        <v>5</v>
      </c>
      <c r="H168" s="15">
        <f t="shared" si="1"/>
        <v>27</v>
      </c>
    </row>
    <row r="169" spans="1:8" ht="15">
      <c r="A169" s="20">
        <v>69</v>
      </c>
      <c r="B169" s="15" t="s">
        <v>801</v>
      </c>
      <c r="C169" s="15">
        <v>1980</v>
      </c>
      <c r="D169" s="18">
        <v>2.7037037037037037E-2</v>
      </c>
      <c r="E169" s="15">
        <v>69</v>
      </c>
      <c r="F169" s="15" t="s">
        <v>63</v>
      </c>
      <c r="G169" s="15">
        <v>5</v>
      </c>
      <c r="H169" s="15">
        <f t="shared" si="1"/>
        <v>44</v>
      </c>
    </row>
    <row r="170" spans="1:8" ht="15">
      <c r="A170" s="20">
        <v>70</v>
      </c>
      <c r="B170" s="15" t="s">
        <v>2688</v>
      </c>
      <c r="C170" s="15">
        <v>1984</v>
      </c>
      <c r="D170" s="18">
        <v>2.736111111111111E-2</v>
      </c>
      <c r="E170" s="15">
        <v>70</v>
      </c>
      <c r="F170" s="15" t="s">
        <v>63</v>
      </c>
      <c r="G170" s="15">
        <v>5</v>
      </c>
      <c r="H170" s="15">
        <f t="shared" si="1"/>
        <v>40</v>
      </c>
    </row>
    <row r="171" spans="1:8" ht="15">
      <c r="A171" s="20">
        <v>71</v>
      </c>
      <c r="B171" s="15" t="s">
        <v>802</v>
      </c>
      <c r="C171" s="15">
        <v>1986</v>
      </c>
      <c r="D171" s="18">
        <v>2.763888888888889E-2</v>
      </c>
      <c r="E171" s="15">
        <v>71</v>
      </c>
      <c r="F171" s="15" t="s">
        <v>63</v>
      </c>
      <c r="G171" s="15">
        <v>5</v>
      </c>
      <c r="H171" s="15">
        <f t="shared" si="1"/>
        <v>38</v>
      </c>
    </row>
    <row r="172" spans="1:8" ht="15">
      <c r="A172" s="20">
        <v>72</v>
      </c>
      <c r="B172" s="15" t="s">
        <v>383</v>
      </c>
      <c r="C172" s="15">
        <v>1984</v>
      </c>
      <c r="D172" s="18">
        <v>2.7939814814814817E-2</v>
      </c>
      <c r="E172" s="15">
        <v>72</v>
      </c>
      <c r="F172" s="15" t="s">
        <v>63</v>
      </c>
      <c r="G172" s="15">
        <v>5</v>
      </c>
      <c r="H172" s="15">
        <f t="shared" si="1"/>
        <v>40</v>
      </c>
    </row>
    <row r="173" spans="1:8" ht="15">
      <c r="A173" s="20">
        <v>73</v>
      </c>
      <c r="B173" s="15" t="s">
        <v>803</v>
      </c>
      <c r="C173" s="15">
        <v>1993</v>
      </c>
      <c r="D173" s="18">
        <v>2.9317129629629634E-2</v>
      </c>
      <c r="E173" s="15">
        <v>73</v>
      </c>
      <c r="F173" s="15" t="s">
        <v>63</v>
      </c>
      <c r="G173" s="15">
        <v>5</v>
      </c>
      <c r="H173" s="15">
        <f t="shared" si="1"/>
        <v>31</v>
      </c>
    </row>
    <row r="174" spans="1:8" ht="15">
      <c r="A174" s="20">
        <v>74</v>
      </c>
      <c r="B174" s="15" t="s">
        <v>804</v>
      </c>
      <c r="C174" s="15">
        <v>1992</v>
      </c>
      <c r="D174" s="18">
        <v>3.8622685185185184E-2</v>
      </c>
      <c r="E174" s="15">
        <v>74</v>
      </c>
      <c r="F174" s="15" t="s">
        <v>63</v>
      </c>
      <c r="G174" s="15">
        <v>5</v>
      </c>
      <c r="H174" s="15">
        <f t="shared" si="1"/>
        <v>32</v>
      </c>
    </row>
    <row r="176" spans="1:8" ht="15.6">
      <c r="A176" s="17" t="s">
        <v>805</v>
      </c>
    </row>
    <row r="178" spans="1:8" ht="15">
      <c r="A178" s="19" t="s">
        <v>10</v>
      </c>
      <c r="B178" s="15" t="s">
        <v>11</v>
      </c>
      <c r="C178" s="15" t="s">
        <v>113</v>
      </c>
      <c r="D178" s="18" t="s">
        <v>64</v>
      </c>
      <c r="E178" s="15" t="s">
        <v>4</v>
      </c>
    </row>
    <row r="179" spans="1:8" ht="15">
      <c r="A179" s="20">
        <v>1</v>
      </c>
      <c r="B179" s="15" t="s">
        <v>806</v>
      </c>
      <c r="C179" s="15">
        <v>1989</v>
      </c>
      <c r="D179" s="18">
        <v>1.579861111111111E-2</v>
      </c>
      <c r="E179" s="15">
        <v>1</v>
      </c>
      <c r="F179" s="15" t="s">
        <v>278</v>
      </c>
      <c r="G179" s="15">
        <v>5</v>
      </c>
      <c r="H179" s="15">
        <f t="shared" si="1"/>
        <v>35</v>
      </c>
    </row>
    <row r="180" spans="1:8" ht="15">
      <c r="A180" s="20">
        <v>2</v>
      </c>
      <c r="B180" s="15" t="s">
        <v>807</v>
      </c>
      <c r="C180" s="15">
        <v>1987</v>
      </c>
      <c r="D180" s="18">
        <v>1.5914351851851853E-2</v>
      </c>
      <c r="E180" s="15">
        <v>2</v>
      </c>
      <c r="F180" s="15" t="s">
        <v>278</v>
      </c>
      <c r="G180" s="15">
        <v>5</v>
      </c>
      <c r="H180" s="15">
        <f t="shared" si="1"/>
        <v>37</v>
      </c>
    </row>
    <row r="181" spans="1:8" ht="15">
      <c r="A181" s="20">
        <v>3</v>
      </c>
      <c r="B181" s="15" t="s">
        <v>808</v>
      </c>
      <c r="C181" s="15">
        <v>1992</v>
      </c>
      <c r="D181" s="18">
        <v>1.7881944444444443E-2</v>
      </c>
      <c r="E181" s="15">
        <v>3</v>
      </c>
      <c r="F181" s="15" t="s">
        <v>278</v>
      </c>
      <c r="G181" s="15">
        <v>5</v>
      </c>
      <c r="H181" s="15">
        <f t="shared" si="1"/>
        <v>32</v>
      </c>
    </row>
    <row r="182" spans="1:8" ht="15">
      <c r="A182" s="20">
        <v>4</v>
      </c>
      <c r="B182" s="15" t="s">
        <v>626</v>
      </c>
      <c r="C182" s="15">
        <v>2005</v>
      </c>
      <c r="D182" s="18">
        <v>1.818287037037037E-2</v>
      </c>
      <c r="E182" s="15">
        <v>4</v>
      </c>
      <c r="F182" s="15" t="s">
        <v>278</v>
      </c>
      <c r="G182" s="15">
        <v>5</v>
      </c>
      <c r="H182" s="15">
        <f t="shared" si="1"/>
        <v>19</v>
      </c>
    </row>
    <row r="183" spans="1:8" ht="15">
      <c r="A183" s="20">
        <v>5</v>
      </c>
      <c r="B183" s="15" t="s">
        <v>809</v>
      </c>
      <c r="C183" s="15">
        <v>1989</v>
      </c>
      <c r="D183" s="18">
        <v>1.9398148148148147E-2</v>
      </c>
      <c r="E183" s="15">
        <v>5</v>
      </c>
      <c r="F183" s="15" t="s">
        <v>278</v>
      </c>
      <c r="G183" s="15">
        <v>5</v>
      </c>
      <c r="H183" s="15">
        <f t="shared" si="1"/>
        <v>35</v>
      </c>
    </row>
    <row r="184" spans="1:8" ht="15">
      <c r="A184" s="20">
        <v>6</v>
      </c>
      <c r="B184" s="15" t="s">
        <v>810</v>
      </c>
      <c r="C184" s="15">
        <v>1999</v>
      </c>
      <c r="D184" s="18">
        <v>2.0578703703703703E-2</v>
      </c>
      <c r="E184" s="15">
        <v>6</v>
      </c>
      <c r="F184" s="15" t="s">
        <v>278</v>
      </c>
      <c r="G184" s="15">
        <v>5</v>
      </c>
      <c r="H184" s="15">
        <f t="shared" si="1"/>
        <v>25</v>
      </c>
    </row>
    <row r="185" spans="1:8" ht="15">
      <c r="A185" s="20">
        <v>7</v>
      </c>
      <c r="B185" s="15" t="s">
        <v>811</v>
      </c>
      <c r="C185" s="15">
        <v>1986</v>
      </c>
      <c r="D185" s="18">
        <v>2.0682870370370372E-2</v>
      </c>
      <c r="E185" s="15">
        <v>7</v>
      </c>
      <c r="F185" s="15" t="s">
        <v>278</v>
      </c>
      <c r="G185" s="15">
        <v>5</v>
      </c>
      <c r="H185" s="15">
        <f t="shared" si="1"/>
        <v>38</v>
      </c>
    </row>
    <row r="186" spans="1:8" ht="15">
      <c r="A186" s="20">
        <v>8</v>
      </c>
      <c r="B186" s="15" t="s">
        <v>812</v>
      </c>
      <c r="C186" s="15">
        <v>1987</v>
      </c>
      <c r="D186" s="18">
        <v>2.074074074074074E-2</v>
      </c>
      <c r="E186" s="15">
        <v>8</v>
      </c>
      <c r="F186" s="15" t="s">
        <v>278</v>
      </c>
      <c r="G186" s="15">
        <v>5</v>
      </c>
      <c r="H186" s="15">
        <f t="shared" si="1"/>
        <v>37</v>
      </c>
    </row>
    <row r="187" spans="1:8" ht="15">
      <c r="A187" s="20">
        <v>9</v>
      </c>
      <c r="B187" s="15" t="s">
        <v>813</v>
      </c>
      <c r="C187" s="15">
        <v>1977</v>
      </c>
      <c r="D187" s="18">
        <v>2.1307870370370369E-2</v>
      </c>
      <c r="E187" s="15">
        <v>9</v>
      </c>
      <c r="F187" s="15" t="s">
        <v>278</v>
      </c>
      <c r="G187" s="15">
        <v>5</v>
      </c>
      <c r="H187" s="15">
        <f t="shared" si="1"/>
        <v>47</v>
      </c>
    </row>
    <row r="188" spans="1:8" ht="15">
      <c r="A188" s="20">
        <v>10</v>
      </c>
      <c r="B188" s="15" t="s">
        <v>814</v>
      </c>
      <c r="C188" s="15">
        <v>1987</v>
      </c>
      <c r="D188" s="18">
        <v>2.1562499999999998E-2</v>
      </c>
      <c r="E188" s="15">
        <v>10</v>
      </c>
      <c r="F188" s="15" t="s">
        <v>278</v>
      </c>
      <c r="G188" s="15">
        <v>5</v>
      </c>
      <c r="H188" s="15">
        <f t="shared" si="1"/>
        <v>37</v>
      </c>
    </row>
    <row r="189" spans="1:8" ht="15">
      <c r="A189" s="20">
        <v>11</v>
      </c>
      <c r="B189" s="15" t="s">
        <v>815</v>
      </c>
      <c r="C189" s="15">
        <v>1989</v>
      </c>
      <c r="D189" s="18">
        <v>2.1597222222222223E-2</v>
      </c>
      <c r="E189" s="15">
        <v>11</v>
      </c>
      <c r="F189" s="15" t="s">
        <v>278</v>
      </c>
      <c r="G189" s="15">
        <v>5</v>
      </c>
      <c r="H189" s="15">
        <f t="shared" si="1"/>
        <v>35</v>
      </c>
    </row>
    <row r="190" spans="1:8" ht="15">
      <c r="A190" s="20">
        <v>12</v>
      </c>
      <c r="B190" s="15" t="s">
        <v>645</v>
      </c>
      <c r="C190" s="15">
        <v>1996</v>
      </c>
      <c r="D190" s="18">
        <v>2.1666666666666667E-2</v>
      </c>
      <c r="E190" s="15">
        <v>12</v>
      </c>
      <c r="F190" s="15" t="s">
        <v>278</v>
      </c>
      <c r="G190" s="15">
        <v>5</v>
      </c>
      <c r="H190" s="15">
        <f t="shared" si="1"/>
        <v>28</v>
      </c>
    </row>
    <row r="191" spans="1:8" ht="15">
      <c r="A191" s="20">
        <v>13</v>
      </c>
      <c r="B191" s="15" t="s">
        <v>816</v>
      </c>
      <c r="C191" s="15">
        <v>1998</v>
      </c>
      <c r="D191" s="18">
        <v>2.1712962962962962E-2</v>
      </c>
      <c r="E191" s="15">
        <v>13</v>
      </c>
      <c r="F191" s="15" t="s">
        <v>278</v>
      </c>
      <c r="G191" s="15">
        <v>5</v>
      </c>
      <c r="H191" s="15">
        <f t="shared" si="1"/>
        <v>26</v>
      </c>
    </row>
    <row r="192" spans="1:8" ht="15">
      <c r="A192" s="20">
        <v>14</v>
      </c>
      <c r="B192" s="15" t="s">
        <v>817</v>
      </c>
      <c r="C192" s="15">
        <v>1986</v>
      </c>
      <c r="D192" s="18">
        <v>2.1770833333333336E-2</v>
      </c>
      <c r="E192" s="15">
        <v>14</v>
      </c>
      <c r="F192" s="15" t="s">
        <v>278</v>
      </c>
      <c r="G192" s="15">
        <v>5</v>
      </c>
      <c r="H192" s="15">
        <f t="shared" si="1"/>
        <v>38</v>
      </c>
    </row>
    <row r="193" spans="1:8" ht="15">
      <c r="A193" s="20">
        <v>15</v>
      </c>
      <c r="B193" s="15" t="s">
        <v>818</v>
      </c>
      <c r="C193" s="15">
        <v>1975</v>
      </c>
      <c r="D193" s="18">
        <v>2.210648148148148E-2</v>
      </c>
      <c r="E193" s="15">
        <v>15</v>
      </c>
      <c r="F193" s="15" t="s">
        <v>278</v>
      </c>
      <c r="G193" s="15">
        <v>5</v>
      </c>
      <c r="H193" s="15">
        <f t="shared" si="1"/>
        <v>49</v>
      </c>
    </row>
    <row r="194" spans="1:8" ht="15">
      <c r="A194" s="20">
        <v>16</v>
      </c>
      <c r="B194" s="15" t="s">
        <v>819</v>
      </c>
      <c r="C194" s="15">
        <v>1980</v>
      </c>
      <c r="D194" s="18">
        <v>2.2118055555555557E-2</v>
      </c>
      <c r="E194" s="15">
        <v>16</v>
      </c>
      <c r="F194" s="15" t="s">
        <v>278</v>
      </c>
      <c r="G194" s="15">
        <v>5</v>
      </c>
      <c r="H194" s="15">
        <f t="shared" si="1"/>
        <v>44</v>
      </c>
    </row>
    <row r="195" spans="1:8" ht="15">
      <c r="A195" s="20">
        <v>17</v>
      </c>
      <c r="B195" s="15" t="s">
        <v>820</v>
      </c>
      <c r="C195" s="15">
        <v>1995</v>
      </c>
      <c r="D195" s="18">
        <v>2.2210648148148149E-2</v>
      </c>
      <c r="E195" s="15">
        <v>17</v>
      </c>
      <c r="F195" s="15" t="s">
        <v>278</v>
      </c>
      <c r="G195" s="15">
        <v>5</v>
      </c>
      <c r="H195" s="15">
        <f t="shared" si="1"/>
        <v>29</v>
      </c>
    </row>
    <row r="196" spans="1:8" ht="15">
      <c r="A196" s="20">
        <v>18</v>
      </c>
      <c r="B196" s="15" t="s">
        <v>821</v>
      </c>
      <c r="C196" s="15">
        <v>1989</v>
      </c>
      <c r="D196" s="18">
        <v>2.3136574074074077E-2</v>
      </c>
      <c r="E196" s="15">
        <v>18</v>
      </c>
      <c r="F196" s="15" t="s">
        <v>278</v>
      </c>
      <c r="G196" s="15">
        <v>5</v>
      </c>
      <c r="H196" s="15">
        <f t="shared" si="1"/>
        <v>35</v>
      </c>
    </row>
    <row r="197" spans="1:8" ht="15">
      <c r="A197" s="20">
        <v>19</v>
      </c>
      <c r="B197" s="15" t="s">
        <v>386</v>
      </c>
      <c r="C197" s="15">
        <v>1967</v>
      </c>
      <c r="D197" s="18">
        <v>2.3240740740740742E-2</v>
      </c>
      <c r="E197" s="15">
        <v>19</v>
      </c>
      <c r="F197" s="15" t="s">
        <v>278</v>
      </c>
      <c r="G197" s="15">
        <v>5</v>
      </c>
      <c r="H197" s="15">
        <f t="shared" si="1"/>
        <v>57</v>
      </c>
    </row>
    <row r="198" spans="1:8" ht="15">
      <c r="A198" s="20">
        <v>20</v>
      </c>
      <c r="B198" s="15" t="s">
        <v>335</v>
      </c>
      <c r="C198" s="15">
        <v>1995</v>
      </c>
      <c r="D198" s="18">
        <v>2.3310185185185187E-2</v>
      </c>
      <c r="E198" s="15">
        <v>20</v>
      </c>
      <c r="F198" s="15" t="s">
        <v>278</v>
      </c>
      <c r="G198" s="15">
        <v>5</v>
      </c>
      <c r="H198" s="15">
        <f t="shared" si="1"/>
        <v>29</v>
      </c>
    </row>
    <row r="199" spans="1:8" ht="15">
      <c r="A199" s="20">
        <v>21</v>
      </c>
      <c r="B199" s="15" t="s">
        <v>822</v>
      </c>
      <c r="C199" s="15">
        <v>1986</v>
      </c>
      <c r="D199" s="18">
        <v>2.344907407407407E-2</v>
      </c>
      <c r="E199" s="15">
        <v>21</v>
      </c>
      <c r="F199" s="15" t="s">
        <v>278</v>
      </c>
      <c r="G199" s="15">
        <v>5</v>
      </c>
      <c r="H199" s="15">
        <f t="shared" si="1"/>
        <v>38</v>
      </c>
    </row>
    <row r="200" spans="1:8" ht="15">
      <c r="A200" s="20">
        <v>22</v>
      </c>
      <c r="B200" s="15" t="s">
        <v>823</v>
      </c>
      <c r="C200" s="15">
        <v>1986</v>
      </c>
      <c r="D200" s="18">
        <v>2.3564814814814813E-2</v>
      </c>
      <c r="E200" s="15">
        <v>22</v>
      </c>
      <c r="F200" s="15" t="s">
        <v>278</v>
      </c>
      <c r="G200" s="15">
        <v>5</v>
      </c>
      <c r="H200" s="15">
        <f t="shared" si="1"/>
        <v>38</v>
      </c>
    </row>
    <row r="201" spans="1:8" ht="15">
      <c r="A201" s="20">
        <v>23</v>
      </c>
      <c r="B201" s="15" t="s">
        <v>824</v>
      </c>
      <c r="C201" s="15">
        <v>1984</v>
      </c>
      <c r="D201" s="18">
        <v>2.3587962962962963E-2</v>
      </c>
      <c r="E201" s="15">
        <v>23</v>
      </c>
      <c r="F201" s="15" t="s">
        <v>278</v>
      </c>
      <c r="G201" s="15">
        <v>5</v>
      </c>
      <c r="H201" s="15">
        <f t="shared" si="1"/>
        <v>40</v>
      </c>
    </row>
    <row r="202" spans="1:8" ht="15">
      <c r="A202" s="20">
        <v>24</v>
      </c>
      <c r="B202" s="15" t="s">
        <v>825</v>
      </c>
      <c r="C202" s="15">
        <v>1990</v>
      </c>
      <c r="D202" s="18">
        <v>2.3819444444444445E-2</v>
      </c>
      <c r="E202" s="15">
        <v>24</v>
      </c>
      <c r="F202" s="15" t="s">
        <v>278</v>
      </c>
      <c r="G202" s="15">
        <v>5</v>
      </c>
      <c r="H202" s="15">
        <f t="shared" si="1"/>
        <v>34</v>
      </c>
    </row>
    <row r="203" spans="1:8" ht="15">
      <c r="A203" s="20">
        <v>25</v>
      </c>
      <c r="B203" s="15" t="s">
        <v>385</v>
      </c>
      <c r="C203" s="15">
        <v>1986</v>
      </c>
      <c r="D203" s="18">
        <v>2.3854166666666666E-2</v>
      </c>
      <c r="E203" s="15">
        <v>25</v>
      </c>
      <c r="F203" s="15" t="s">
        <v>278</v>
      </c>
      <c r="G203" s="15">
        <v>5</v>
      </c>
      <c r="H203" s="15">
        <f t="shared" si="1"/>
        <v>38</v>
      </c>
    </row>
    <row r="204" spans="1:8" ht="15">
      <c r="A204" s="20">
        <v>26</v>
      </c>
      <c r="B204" s="15" t="s">
        <v>826</v>
      </c>
      <c r="C204" s="15">
        <v>1989</v>
      </c>
      <c r="D204" s="18">
        <v>2.3877314814814813E-2</v>
      </c>
      <c r="E204" s="15">
        <v>26</v>
      </c>
      <c r="F204" s="15" t="s">
        <v>278</v>
      </c>
      <c r="G204" s="15">
        <v>5</v>
      </c>
      <c r="H204" s="15">
        <f t="shared" si="1"/>
        <v>35</v>
      </c>
    </row>
    <row r="205" spans="1:8" ht="15">
      <c r="A205" s="20">
        <v>27</v>
      </c>
      <c r="B205" s="15" t="s">
        <v>405</v>
      </c>
      <c r="C205" s="15">
        <v>2008</v>
      </c>
      <c r="D205" s="18">
        <v>2.390046296296296E-2</v>
      </c>
      <c r="E205" s="15">
        <v>27</v>
      </c>
      <c r="F205" s="15" t="s">
        <v>278</v>
      </c>
      <c r="G205" s="15">
        <v>5</v>
      </c>
      <c r="H205" s="15">
        <f t="shared" si="1"/>
        <v>16</v>
      </c>
    </row>
    <row r="206" spans="1:8" ht="15">
      <c r="A206" s="20">
        <v>28</v>
      </c>
      <c r="B206" s="15" t="s">
        <v>827</v>
      </c>
      <c r="C206" s="15">
        <v>1985</v>
      </c>
      <c r="D206" s="18">
        <v>2.3969907407407409E-2</v>
      </c>
      <c r="E206" s="15">
        <v>28</v>
      </c>
      <c r="F206" s="15" t="s">
        <v>278</v>
      </c>
      <c r="G206" s="15">
        <v>5</v>
      </c>
      <c r="H206" s="15">
        <f t="shared" si="1"/>
        <v>39</v>
      </c>
    </row>
    <row r="207" spans="1:8" ht="15">
      <c r="A207" s="20">
        <v>29</v>
      </c>
      <c r="B207" s="15" t="s">
        <v>290</v>
      </c>
      <c r="C207" s="15">
        <v>1974</v>
      </c>
      <c r="D207" s="18">
        <v>2.3993055555555556E-2</v>
      </c>
      <c r="E207" s="15">
        <v>29</v>
      </c>
      <c r="F207" s="15" t="s">
        <v>278</v>
      </c>
      <c r="G207" s="15">
        <v>5</v>
      </c>
      <c r="H207" s="15">
        <f t="shared" si="1"/>
        <v>50</v>
      </c>
    </row>
    <row r="208" spans="1:8" ht="15">
      <c r="A208" s="20">
        <v>30</v>
      </c>
      <c r="B208" s="15" t="s">
        <v>828</v>
      </c>
      <c r="C208" s="15">
        <v>1987</v>
      </c>
      <c r="D208" s="18">
        <v>2.4097222222222225E-2</v>
      </c>
      <c r="E208" s="15">
        <v>30</v>
      </c>
      <c r="F208" s="15" t="s">
        <v>278</v>
      </c>
      <c r="G208" s="15">
        <v>5</v>
      </c>
      <c r="H208" s="15">
        <f t="shared" si="1"/>
        <v>37</v>
      </c>
    </row>
    <row r="209" spans="1:8" ht="15">
      <c r="A209" s="20">
        <v>31</v>
      </c>
      <c r="B209" s="15" t="s">
        <v>499</v>
      </c>
      <c r="C209" s="15">
        <v>1987</v>
      </c>
      <c r="D209" s="18">
        <v>2.4143518518518519E-2</v>
      </c>
      <c r="E209" s="15">
        <v>31</v>
      </c>
      <c r="F209" s="15" t="s">
        <v>278</v>
      </c>
      <c r="G209" s="15">
        <v>5</v>
      </c>
      <c r="H209" s="15">
        <f t="shared" si="1"/>
        <v>37</v>
      </c>
    </row>
    <row r="210" spans="1:8" ht="15">
      <c r="A210" s="20">
        <v>32</v>
      </c>
      <c r="B210" s="15" t="s">
        <v>829</v>
      </c>
      <c r="C210" s="15">
        <v>1979</v>
      </c>
      <c r="D210" s="18">
        <v>2.417824074074074E-2</v>
      </c>
      <c r="E210" s="15">
        <v>32</v>
      </c>
      <c r="F210" s="15" t="s">
        <v>278</v>
      </c>
      <c r="G210" s="15">
        <v>5</v>
      </c>
      <c r="H210" s="15">
        <f t="shared" si="1"/>
        <v>45</v>
      </c>
    </row>
    <row r="211" spans="1:8" ht="15">
      <c r="A211" s="20">
        <v>33</v>
      </c>
      <c r="B211" s="15" t="s">
        <v>830</v>
      </c>
      <c r="C211" s="15">
        <v>1983</v>
      </c>
      <c r="D211" s="18">
        <v>2.4189814814814817E-2</v>
      </c>
      <c r="E211" s="15">
        <v>33</v>
      </c>
      <c r="F211" s="15" t="s">
        <v>278</v>
      </c>
      <c r="G211" s="15">
        <v>5</v>
      </c>
      <c r="H211" s="15">
        <f t="shared" si="1"/>
        <v>41</v>
      </c>
    </row>
    <row r="212" spans="1:8" ht="15">
      <c r="A212" s="20">
        <v>34</v>
      </c>
      <c r="B212" s="15" t="s">
        <v>831</v>
      </c>
      <c r="C212" s="15">
        <v>1984</v>
      </c>
      <c r="D212" s="18">
        <v>2.4421296296296292E-2</v>
      </c>
      <c r="E212" s="15">
        <v>34</v>
      </c>
      <c r="F212" s="15" t="s">
        <v>278</v>
      </c>
      <c r="G212" s="15">
        <v>5</v>
      </c>
      <c r="H212" s="15">
        <f t="shared" si="1"/>
        <v>40</v>
      </c>
    </row>
    <row r="213" spans="1:8" ht="15">
      <c r="A213" s="20">
        <v>35</v>
      </c>
      <c r="B213" s="15" t="s">
        <v>832</v>
      </c>
      <c r="C213" s="15">
        <v>1983</v>
      </c>
      <c r="D213" s="18">
        <v>2.4432870370370369E-2</v>
      </c>
      <c r="E213" s="15">
        <v>35</v>
      </c>
      <c r="F213" s="15" t="s">
        <v>278</v>
      </c>
      <c r="G213" s="15">
        <v>5</v>
      </c>
      <c r="H213" s="15">
        <f t="shared" si="1"/>
        <v>41</v>
      </c>
    </row>
    <row r="214" spans="1:8" ht="15">
      <c r="A214" s="20">
        <v>36</v>
      </c>
      <c r="B214" s="15" t="s">
        <v>833</v>
      </c>
      <c r="C214" s="15">
        <v>1995</v>
      </c>
      <c r="D214" s="18">
        <v>2.4571759259259262E-2</v>
      </c>
      <c r="E214" s="15">
        <v>36</v>
      </c>
      <c r="F214" s="15" t="s">
        <v>278</v>
      </c>
      <c r="G214" s="15">
        <v>5</v>
      </c>
      <c r="H214" s="15">
        <f t="shared" si="1"/>
        <v>29</v>
      </c>
    </row>
    <row r="215" spans="1:8" ht="15">
      <c r="A215" s="20">
        <v>37</v>
      </c>
      <c r="B215" s="15" t="s">
        <v>834</v>
      </c>
      <c r="C215" s="15">
        <v>2005</v>
      </c>
      <c r="D215" s="18">
        <v>2.4594907407407409E-2</v>
      </c>
      <c r="E215" s="15">
        <v>37</v>
      </c>
      <c r="F215" s="15" t="s">
        <v>278</v>
      </c>
      <c r="G215" s="15">
        <v>5</v>
      </c>
      <c r="H215" s="15">
        <f t="shared" si="1"/>
        <v>19</v>
      </c>
    </row>
    <row r="216" spans="1:8" ht="15">
      <c r="A216" s="20">
        <v>38</v>
      </c>
      <c r="B216" s="15" t="s">
        <v>835</v>
      </c>
      <c r="C216" s="15">
        <v>1998</v>
      </c>
      <c r="D216" s="18">
        <v>2.4594907407407409E-2</v>
      </c>
      <c r="E216" s="15">
        <v>37</v>
      </c>
      <c r="F216" s="15" t="s">
        <v>278</v>
      </c>
      <c r="G216" s="15">
        <v>5</v>
      </c>
      <c r="H216" s="15">
        <f t="shared" si="1"/>
        <v>26</v>
      </c>
    </row>
    <row r="217" spans="1:8" ht="15">
      <c r="A217" s="20">
        <v>39</v>
      </c>
      <c r="B217" s="15" t="s">
        <v>836</v>
      </c>
      <c r="C217" s="15">
        <v>1991</v>
      </c>
      <c r="D217" s="18">
        <v>2.4606481481481479E-2</v>
      </c>
      <c r="E217" s="15">
        <v>39</v>
      </c>
      <c r="F217" s="15" t="s">
        <v>278</v>
      </c>
      <c r="G217" s="15">
        <v>5</v>
      </c>
      <c r="H217" s="15">
        <f t="shared" si="1"/>
        <v>33</v>
      </c>
    </row>
    <row r="218" spans="1:8" ht="15">
      <c r="A218" s="20">
        <v>40</v>
      </c>
      <c r="B218" s="15" t="s">
        <v>296</v>
      </c>
      <c r="C218" s="15">
        <v>1981</v>
      </c>
      <c r="D218" s="18">
        <v>2.4722222222222225E-2</v>
      </c>
      <c r="E218" s="15">
        <v>40</v>
      </c>
      <c r="F218" s="15" t="s">
        <v>278</v>
      </c>
      <c r="G218" s="15">
        <v>5</v>
      </c>
      <c r="H218" s="15">
        <f t="shared" si="1"/>
        <v>43</v>
      </c>
    </row>
    <row r="219" spans="1:8" ht="15">
      <c r="A219" s="20">
        <v>41</v>
      </c>
      <c r="B219" s="15" t="s">
        <v>837</v>
      </c>
      <c r="C219" s="15">
        <v>1986</v>
      </c>
      <c r="D219" s="18">
        <v>2.480324074074074E-2</v>
      </c>
      <c r="E219" s="15">
        <v>41</v>
      </c>
      <c r="F219" s="15" t="s">
        <v>278</v>
      </c>
      <c r="G219" s="15">
        <v>5</v>
      </c>
      <c r="H219" s="15">
        <f t="shared" si="1"/>
        <v>38</v>
      </c>
    </row>
    <row r="220" spans="1:8" ht="15">
      <c r="A220" s="20">
        <v>42</v>
      </c>
      <c r="B220" s="15" t="s">
        <v>2684</v>
      </c>
      <c r="C220" s="15">
        <v>1993</v>
      </c>
      <c r="D220" s="18">
        <v>2.49537037037037E-2</v>
      </c>
      <c r="E220" s="15">
        <v>42</v>
      </c>
      <c r="F220" s="15" t="s">
        <v>278</v>
      </c>
      <c r="G220" s="15">
        <v>5</v>
      </c>
      <c r="H220" s="15">
        <f t="shared" si="1"/>
        <v>31</v>
      </c>
    </row>
    <row r="221" spans="1:8" ht="15">
      <c r="A221" s="20">
        <v>43</v>
      </c>
      <c r="B221" s="15" t="s">
        <v>838</v>
      </c>
      <c r="C221" s="15">
        <v>1989</v>
      </c>
      <c r="D221" s="18">
        <v>2.5358796296296296E-2</v>
      </c>
      <c r="E221" s="15">
        <v>43</v>
      </c>
      <c r="F221" s="15" t="s">
        <v>278</v>
      </c>
      <c r="G221" s="15">
        <v>5</v>
      </c>
      <c r="H221" s="15">
        <f t="shared" si="1"/>
        <v>35</v>
      </c>
    </row>
    <row r="222" spans="1:8" ht="15">
      <c r="A222" s="20">
        <v>44</v>
      </c>
      <c r="B222" s="15" t="s">
        <v>2581</v>
      </c>
      <c r="C222" s="15">
        <v>1987</v>
      </c>
      <c r="D222" s="18">
        <v>2.5416666666666667E-2</v>
      </c>
      <c r="E222" s="15">
        <v>44</v>
      </c>
      <c r="F222" s="15" t="s">
        <v>278</v>
      </c>
      <c r="G222" s="15">
        <v>5</v>
      </c>
      <c r="H222" s="15">
        <f t="shared" si="1"/>
        <v>37</v>
      </c>
    </row>
    <row r="223" spans="1:8" ht="15">
      <c r="A223" s="20">
        <v>45</v>
      </c>
      <c r="B223" s="15" t="s">
        <v>839</v>
      </c>
      <c r="C223" s="15">
        <v>1989</v>
      </c>
      <c r="D223" s="18">
        <v>2.5416666666666667E-2</v>
      </c>
      <c r="E223" s="15">
        <v>44</v>
      </c>
      <c r="F223" s="15" t="s">
        <v>278</v>
      </c>
      <c r="G223" s="15">
        <v>5</v>
      </c>
      <c r="H223" s="15">
        <f t="shared" si="1"/>
        <v>35</v>
      </c>
    </row>
    <row r="224" spans="1:8" ht="15">
      <c r="A224" s="20">
        <v>46</v>
      </c>
      <c r="B224" s="15" t="s">
        <v>840</v>
      </c>
      <c r="C224" s="15">
        <v>1981</v>
      </c>
      <c r="D224" s="18">
        <v>2.5474537037037035E-2</v>
      </c>
      <c r="E224" s="15">
        <v>46</v>
      </c>
      <c r="F224" s="15" t="s">
        <v>278</v>
      </c>
      <c r="G224" s="15">
        <v>5</v>
      </c>
      <c r="H224" s="15">
        <f t="shared" si="1"/>
        <v>43</v>
      </c>
    </row>
    <row r="225" spans="1:8" ht="15">
      <c r="A225" s="20">
        <v>47</v>
      </c>
      <c r="B225" s="15" t="s">
        <v>841</v>
      </c>
      <c r="C225" s="15">
        <v>1985</v>
      </c>
      <c r="D225" s="18">
        <v>2.5532407407407406E-2</v>
      </c>
      <c r="E225" s="15">
        <v>47</v>
      </c>
      <c r="F225" s="15" t="s">
        <v>278</v>
      </c>
      <c r="G225" s="15">
        <v>5</v>
      </c>
      <c r="H225" s="15">
        <f t="shared" si="1"/>
        <v>39</v>
      </c>
    </row>
    <row r="226" spans="1:8" ht="15">
      <c r="A226" s="20">
        <v>48</v>
      </c>
      <c r="B226" s="15" t="s">
        <v>334</v>
      </c>
      <c r="C226" s="15">
        <v>1984</v>
      </c>
      <c r="D226" s="18">
        <v>2.5833333333333333E-2</v>
      </c>
      <c r="E226" s="15">
        <v>48</v>
      </c>
      <c r="F226" s="15" t="s">
        <v>278</v>
      </c>
      <c r="G226" s="15">
        <v>5</v>
      </c>
      <c r="H226" s="15">
        <f t="shared" si="1"/>
        <v>40</v>
      </c>
    </row>
    <row r="227" spans="1:8" ht="15">
      <c r="A227" s="20">
        <v>49</v>
      </c>
      <c r="B227" s="15" t="s">
        <v>137</v>
      </c>
      <c r="C227" s="15">
        <v>1992</v>
      </c>
      <c r="D227" s="18">
        <v>2.5902777777777775E-2</v>
      </c>
      <c r="E227" s="15">
        <v>49</v>
      </c>
      <c r="F227" s="15" t="s">
        <v>278</v>
      </c>
      <c r="G227" s="15">
        <v>5</v>
      </c>
      <c r="H227" s="15">
        <f t="shared" si="1"/>
        <v>32</v>
      </c>
    </row>
    <row r="228" spans="1:8" ht="15">
      <c r="A228" s="20">
        <v>50</v>
      </c>
      <c r="B228" s="15" t="s">
        <v>842</v>
      </c>
      <c r="C228" s="15">
        <v>1992</v>
      </c>
      <c r="D228" s="18">
        <v>2.6018518518518521E-2</v>
      </c>
      <c r="E228" s="15">
        <v>50</v>
      </c>
      <c r="F228" s="15" t="s">
        <v>278</v>
      </c>
      <c r="G228" s="15">
        <v>5</v>
      </c>
      <c r="H228" s="15">
        <f t="shared" si="1"/>
        <v>32</v>
      </c>
    </row>
    <row r="229" spans="1:8" ht="15">
      <c r="A229" s="20">
        <v>51</v>
      </c>
      <c r="B229" s="15" t="s">
        <v>843</v>
      </c>
      <c r="C229" s="15">
        <v>1985</v>
      </c>
      <c r="D229" s="18">
        <v>2.6111111111111113E-2</v>
      </c>
      <c r="E229" s="15">
        <v>51</v>
      </c>
      <c r="F229" s="15" t="s">
        <v>278</v>
      </c>
      <c r="G229" s="15">
        <v>5</v>
      </c>
      <c r="H229" s="15">
        <f t="shared" si="1"/>
        <v>39</v>
      </c>
    </row>
    <row r="230" spans="1:8" ht="15">
      <c r="A230" s="20">
        <v>52</v>
      </c>
      <c r="B230" s="15" t="s">
        <v>2695</v>
      </c>
      <c r="C230" s="15">
        <v>1984</v>
      </c>
      <c r="D230" s="18">
        <v>2.613425925925926E-2</v>
      </c>
      <c r="E230" s="15">
        <v>52</v>
      </c>
      <c r="F230" s="15" t="s">
        <v>278</v>
      </c>
      <c r="G230" s="15">
        <v>5</v>
      </c>
      <c r="H230" s="15">
        <f t="shared" ref="H230:H293" si="2">2024-C230</f>
        <v>40</v>
      </c>
    </row>
    <row r="231" spans="1:8" ht="15">
      <c r="A231" s="20">
        <v>53</v>
      </c>
      <c r="B231" s="15" t="s">
        <v>297</v>
      </c>
      <c r="C231" s="15">
        <v>1982</v>
      </c>
      <c r="D231" s="18">
        <v>2.6203703703703705E-2</v>
      </c>
      <c r="E231" s="15">
        <v>53</v>
      </c>
      <c r="F231" s="15" t="s">
        <v>278</v>
      </c>
      <c r="G231" s="15">
        <v>5</v>
      </c>
      <c r="H231" s="15">
        <f t="shared" si="2"/>
        <v>42</v>
      </c>
    </row>
    <row r="232" spans="1:8" ht="15">
      <c r="A232" s="20">
        <v>54</v>
      </c>
      <c r="B232" s="15" t="s">
        <v>844</v>
      </c>
      <c r="C232" s="15">
        <v>1988</v>
      </c>
      <c r="D232" s="18">
        <v>2.6215277777777778E-2</v>
      </c>
      <c r="E232" s="15">
        <v>54</v>
      </c>
      <c r="F232" s="15" t="s">
        <v>278</v>
      </c>
      <c r="G232" s="15">
        <v>5</v>
      </c>
      <c r="H232" s="15">
        <f t="shared" si="2"/>
        <v>36</v>
      </c>
    </row>
    <row r="233" spans="1:8" ht="15">
      <c r="A233" s="20">
        <v>55</v>
      </c>
      <c r="B233" s="15" t="s">
        <v>845</v>
      </c>
      <c r="C233" s="15">
        <v>1985</v>
      </c>
      <c r="D233" s="18">
        <v>2.631944444444444E-2</v>
      </c>
      <c r="E233" s="15">
        <v>55</v>
      </c>
      <c r="F233" s="15" t="s">
        <v>278</v>
      </c>
      <c r="G233" s="15">
        <v>5</v>
      </c>
      <c r="H233" s="15">
        <f t="shared" si="2"/>
        <v>39</v>
      </c>
    </row>
    <row r="234" spans="1:8" ht="15">
      <c r="A234" s="20">
        <v>56</v>
      </c>
      <c r="B234" s="15" t="s">
        <v>846</v>
      </c>
      <c r="C234" s="15">
        <v>1987</v>
      </c>
      <c r="D234" s="18">
        <v>2.6412037037037036E-2</v>
      </c>
      <c r="E234" s="15">
        <v>56</v>
      </c>
      <c r="F234" s="15" t="s">
        <v>278</v>
      </c>
      <c r="G234" s="15">
        <v>5</v>
      </c>
      <c r="H234" s="15">
        <f t="shared" si="2"/>
        <v>37</v>
      </c>
    </row>
    <row r="235" spans="1:8" ht="15">
      <c r="A235" s="20">
        <v>57</v>
      </c>
      <c r="B235" s="15" t="s">
        <v>847</v>
      </c>
      <c r="C235" s="15">
        <v>1995</v>
      </c>
      <c r="D235" s="18">
        <v>2.6446759259259264E-2</v>
      </c>
      <c r="E235" s="15">
        <v>57</v>
      </c>
      <c r="F235" s="15" t="s">
        <v>278</v>
      </c>
      <c r="G235" s="15">
        <v>5</v>
      </c>
      <c r="H235" s="15">
        <f t="shared" si="2"/>
        <v>29</v>
      </c>
    </row>
    <row r="236" spans="1:8" ht="15">
      <c r="A236" s="20">
        <v>58</v>
      </c>
      <c r="B236" s="15" t="s">
        <v>848</v>
      </c>
      <c r="C236" s="15">
        <v>1998</v>
      </c>
      <c r="D236" s="18">
        <v>2.6458333333333334E-2</v>
      </c>
      <c r="E236" s="15">
        <v>58</v>
      </c>
      <c r="F236" s="15" t="s">
        <v>278</v>
      </c>
      <c r="G236" s="15">
        <v>5</v>
      </c>
      <c r="H236" s="15">
        <f t="shared" si="2"/>
        <v>26</v>
      </c>
    </row>
    <row r="237" spans="1:8" ht="15">
      <c r="A237" s="20">
        <v>59</v>
      </c>
      <c r="B237" s="15" t="s">
        <v>849</v>
      </c>
      <c r="C237" s="15">
        <v>1990</v>
      </c>
      <c r="D237" s="18">
        <v>2.6493055555555558E-2</v>
      </c>
      <c r="E237" s="15">
        <v>59</v>
      </c>
      <c r="F237" s="15" t="s">
        <v>278</v>
      </c>
      <c r="G237" s="15">
        <v>5</v>
      </c>
      <c r="H237" s="15">
        <f t="shared" si="2"/>
        <v>34</v>
      </c>
    </row>
    <row r="238" spans="1:8" ht="15">
      <c r="A238" s="20">
        <v>60</v>
      </c>
      <c r="B238" s="15" t="s">
        <v>2646</v>
      </c>
      <c r="C238" s="15">
        <v>1984</v>
      </c>
      <c r="D238" s="18">
        <v>2.6504629629629628E-2</v>
      </c>
      <c r="E238" s="15">
        <v>60</v>
      </c>
      <c r="F238" s="15" t="s">
        <v>278</v>
      </c>
      <c r="G238" s="15">
        <v>5</v>
      </c>
      <c r="H238" s="15">
        <f t="shared" si="2"/>
        <v>40</v>
      </c>
    </row>
    <row r="239" spans="1:8" ht="15">
      <c r="A239" s="20">
        <v>61</v>
      </c>
      <c r="B239" s="15" t="s">
        <v>2047</v>
      </c>
      <c r="C239" s="15">
        <v>2006</v>
      </c>
      <c r="D239" s="18">
        <v>2.6504629629629628E-2</v>
      </c>
      <c r="E239" s="15">
        <v>60</v>
      </c>
      <c r="F239" s="15" t="s">
        <v>278</v>
      </c>
      <c r="G239" s="15">
        <v>5</v>
      </c>
      <c r="H239" s="15">
        <f t="shared" si="2"/>
        <v>18</v>
      </c>
    </row>
    <row r="240" spans="1:8" ht="15">
      <c r="A240" s="20">
        <v>62</v>
      </c>
      <c r="B240" s="15" t="s">
        <v>850</v>
      </c>
      <c r="C240" s="15">
        <v>1979</v>
      </c>
      <c r="D240" s="18">
        <v>2.6770833333333331E-2</v>
      </c>
      <c r="E240" s="15">
        <v>62</v>
      </c>
      <c r="F240" s="15" t="s">
        <v>278</v>
      </c>
      <c r="G240" s="15">
        <v>5</v>
      </c>
      <c r="H240" s="15">
        <f t="shared" si="2"/>
        <v>45</v>
      </c>
    </row>
    <row r="241" spans="1:8" ht="15">
      <c r="A241" s="20">
        <v>63</v>
      </c>
      <c r="B241" s="15" t="s">
        <v>851</v>
      </c>
      <c r="C241" s="15">
        <v>1999</v>
      </c>
      <c r="D241" s="18">
        <v>2.71875E-2</v>
      </c>
      <c r="E241" s="15">
        <v>63</v>
      </c>
      <c r="F241" s="15" t="s">
        <v>278</v>
      </c>
      <c r="G241" s="15">
        <v>5</v>
      </c>
      <c r="H241" s="15">
        <f t="shared" si="2"/>
        <v>25</v>
      </c>
    </row>
    <row r="242" spans="1:8" ht="15">
      <c r="A242" s="20">
        <v>64</v>
      </c>
      <c r="B242" s="15" t="s">
        <v>673</v>
      </c>
      <c r="C242" s="15">
        <v>2006</v>
      </c>
      <c r="D242" s="18">
        <v>2.7337962962962963E-2</v>
      </c>
      <c r="E242" s="15">
        <v>64</v>
      </c>
    </row>
    <row r="243" spans="1:8" ht="15">
      <c r="A243" s="20">
        <v>65</v>
      </c>
      <c r="B243" s="15" t="s">
        <v>852</v>
      </c>
      <c r="C243" s="15">
        <v>1991</v>
      </c>
      <c r="D243" s="18">
        <v>2.7442129629629632E-2</v>
      </c>
      <c r="E243" s="15">
        <v>65</v>
      </c>
      <c r="F243" s="15" t="s">
        <v>278</v>
      </c>
      <c r="G243" s="15">
        <v>5</v>
      </c>
      <c r="H243" s="15">
        <f t="shared" si="2"/>
        <v>33</v>
      </c>
    </row>
    <row r="244" spans="1:8" ht="15">
      <c r="A244" s="20">
        <v>66</v>
      </c>
      <c r="B244" s="15" t="s">
        <v>853</v>
      </c>
      <c r="C244" s="15">
        <v>1996</v>
      </c>
      <c r="D244" s="18">
        <v>2.7442129629629632E-2</v>
      </c>
      <c r="E244" s="15">
        <v>65</v>
      </c>
      <c r="F244" s="15" t="s">
        <v>278</v>
      </c>
      <c r="G244" s="15">
        <v>5</v>
      </c>
      <c r="H244" s="15">
        <f t="shared" si="2"/>
        <v>28</v>
      </c>
    </row>
    <row r="245" spans="1:8" ht="15">
      <c r="A245" s="20">
        <v>67</v>
      </c>
      <c r="B245" s="15" t="s">
        <v>854</v>
      </c>
      <c r="C245" s="15">
        <v>1989</v>
      </c>
      <c r="D245" s="18">
        <v>2.7685185185185188E-2</v>
      </c>
      <c r="E245" s="15">
        <v>67</v>
      </c>
      <c r="F245" s="15" t="s">
        <v>278</v>
      </c>
      <c r="G245" s="15">
        <v>5</v>
      </c>
      <c r="H245" s="15">
        <f t="shared" si="2"/>
        <v>35</v>
      </c>
    </row>
    <row r="246" spans="1:8" ht="15">
      <c r="A246" s="20">
        <v>68</v>
      </c>
      <c r="B246" s="15" t="s">
        <v>336</v>
      </c>
      <c r="C246" s="15">
        <v>1996</v>
      </c>
      <c r="D246" s="18">
        <v>2.7696759259259258E-2</v>
      </c>
      <c r="E246" s="15">
        <v>68</v>
      </c>
      <c r="F246" s="15" t="s">
        <v>278</v>
      </c>
      <c r="G246" s="15">
        <v>5</v>
      </c>
      <c r="H246" s="15">
        <f t="shared" si="2"/>
        <v>28</v>
      </c>
    </row>
    <row r="247" spans="1:8" ht="15">
      <c r="A247" s="20">
        <v>69</v>
      </c>
      <c r="B247" s="15" t="s">
        <v>140</v>
      </c>
      <c r="C247" s="15">
        <v>1989</v>
      </c>
      <c r="D247" s="18">
        <v>2.7754629629629629E-2</v>
      </c>
      <c r="E247" s="15">
        <v>69</v>
      </c>
      <c r="F247" s="15" t="s">
        <v>278</v>
      </c>
      <c r="G247" s="15">
        <v>5</v>
      </c>
      <c r="H247" s="15">
        <f t="shared" si="2"/>
        <v>35</v>
      </c>
    </row>
    <row r="248" spans="1:8" ht="15">
      <c r="A248" s="20">
        <v>70</v>
      </c>
      <c r="B248" s="15" t="s">
        <v>2659</v>
      </c>
      <c r="C248" s="15">
        <v>1987</v>
      </c>
      <c r="D248" s="18">
        <v>2.8182870370370372E-2</v>
      </c>
      <c r="E248" s="15">
        <v>70</v>
      </c>
      <c r="F248" s="15" t="s">
        <v>278</v>
      </c>
      <c r="G248" s="15">
        <v>5</v>
      </c>
      <c r="H248" s="15">
        <f t="shared" si="2"/>
        <v>37</v>
      </c>
    </row>
    <row r="249" spans="1:8" ht="15">
      <c r="A249" s="20">
        <v>71</v>
      </c>
      <c r="B249" s="15" t="s">
        <v>387</v>
      </c>
      <c r="C249" s="15">
        <v>1993</v>
      </c>
      <c r="D249" s="18">
        <v>2.8217592592592589E-2</v>
      </c>
      <c r="E249" s="15">
        <v>71</v>
      </c>
      <c r="F249" s="15" t="s">
        <v>278</v>
      </c>
      <c r="G249" s="15">
        <v>5</v>
      </c>
      <c r="H249" s="15">
        <f t="shared" si="2"/>
        <v>31</v>
      </c>
    </row>
    <row r="250" spans="1:8" ht="15">
      <c r="A250" s="20">
        <v>72</v>
      </c>
      <c r="B250" s="15" t="s">
        <v>674</v>
      </c>
      <c r="C250" s="15">
        <v>1986</v>
      </c>
      <c r="D250" s="18">
        <v>2.8865740740740744E-2</v>
      </c>
      <c r="E250" s="15">
        <v>72</v>
      </c>
      <c r="F250" s="15" t="s">
        <v>278</v>
      </c>
      <c r="G250" s="15">
        <v>5</v>
      </c>
      <c r="H250" s="15">
        <f t="shared" si="2"/>
        <v>38</v>
      </c>
    </row>
    <row r="251" spans="1:8" ht="15">
      <c r="A251" s="20">
        <v>73</v>
      </c>
      <c r="B251" s="15" t="s">
        <v>2582</v>
      </c>
      <c r="C251" s="15">
        <v>1978</v>
      </c>
      <c r="D251" s="18">
        <v>2.9120370370370366E-2</v>
      </c>
      <c r="E251" s="15">
        <v>73</v>
      </c>
      <c r="F251" s="15" t="s">
        <v>278</v>
      </c>
      <c r="G251" s="15">
        <v>5</v>
      </c>
      <c r="H251" s="15">
        <f t="shared" si="2"/>
        <v>46</v>
      </c>
    </row>
    <row r="252" spans="1:8" ht="15">
      <c r="A252" s="20">
        <v>74</v>
      </c>
      <c r="B252" s="15" t="s">
        <v>855</v>
      </c>
      <c r="C252" s="15">
        <v>1997</v>
      </c>
      <c r="D252" s="18">
        <v>2.9166666666666664E-2</v>
      </c>
      <c r="E252" s="15">
        <v>74</v>
      </c>
      <c r="F252" s="15" t="s">
        <v>278</v>
      </c>
      <c r="G252" s="15">
        <v>5</v>
      </c>
      <c r="H252" s="15">
        <f t="shared" si="2"/>
        <v>27</v>
      </c>
    </row>
    <row r="253" spans="1:8" ht="15">
      <c r="A253" s="20">
        <v>75</v>
      </c>
      <c r="B253" s="15" t="s">
        <v>856</v>
      </c>
      <c r="C253" s="15">
        <v>1993</v>
      </c>
      <c r="D253" s="18">
        <v>2.9456018518518517E-2</v>
      </c>
      <c r="E253" s="15">
        <v>75</v>
      </c>
      <c r="F253" s="15" t="s">
        <v>278</v>
      </c>
      <c r="G253" s="15">
        <v>5</v>
      </c>
      <c r="H253" s="15">
        <f t="shared" si="2"/>
        <v>31</v>
      </c>
    </row>
    <row r="254" spans="1:8" ht="15">
      <c r="A254" s="20">
        <v>76</v>
      </c>
      <c r="B254" s="15" t="s">
        <v>2583</v>
      </c>
      <c r="C254" s="15">
        <v>1987</v>
      </c>
      <c r="D254" s="18">
        <v>2.974537037037037E-2</v>
      </c>
      <c r="E254" s="15">
        <v>76</v>
      </c>
      <c r="F254" s="15" t="s">
        <v>278</v>
      </c>
      <c r="G254" s="15">
        <v>5</v>
      </c>
      <c r="H254" s="15">
        <f t="shared" si="2"/>
        <v>37</v>
      </c>
    </row>
    <row r="255" spans="1:8" ht="15">
      <c r="A255" s="20">
        <v>77</v>
      </c>
      <c r="B255" s="15" t="s">
        <v>857</v>
      </c>
      <c r="C255" s="15">
        <v>1990</v>
      </c>
      <c r="D255" s="18">
        <v>2.974537037037037E-2</v>
      </c>
      <c r="E255" s="15">
        <v>76</v>
      </c>
      <c r="F255" s="15" t="s">
        <v>278</v>
      </c>
      <c r="G255" s="15">
        <v>5</v>
      </c>
      <c r="H255" s="15">
        <f t="shared" si="2"/>
        <v>34</v>
      </c>
    </row>
    <row r="256" spans="1:8" ht="15">
      <c r="A256" s="20">
        <v>78</v>
      </c>
      <c r="B256" s="15" t="s">
        <v>858</v>
      </c>
      <c r="C256" s="15">
        <v>1993</v>
      </c>
      <c r="D256" s="18">
        <v>3.0231481481481481E-2</v>
      </c>
      <c r="E256" s="15">
        <v>78</v>
      </c>
      <c r="F256" s="15" t="s">
        <v>278</v>
      </c>
      <c r="G256" s="15">
        <v>5</v>
      </c>
      <c r="H256" s="15">
        <f t="shared" si="2"/>
        <v>31</v>
      </c>
    </row>
    <row r="257" spans="1:8" ht="15">
      <c r="A257" s="20">
        <v>79</v>
      </c>
      <c r="B257" s="15" t="s">
        <v>859</v>
      </c>
      <c r="C257" s="15">
        <v>1992</v>
      </c>
      <c r="D257" s="18">
        <v>3.0590277777777775E-2</v>
      </c>
      <c r="E257" s="15">
        <v>79</v>
      </c>
      <c r="F257" s="15" t="s">
        <v>278</v>
      </c>
      <c r="G257" s="15">
        <v>5</v>
      </c>
      <c r="H257" s="15">
        <f t="shared" si="2"/>
        <v>32</v>
      </c>
    </row>
    <row r="258" spans="1:8" ht="15">
      <c r="A258" s="20">
        <v>80</v>
      </c>
      <c r="B258" s="15" t="s">
        <v>860</v>
      </c>
      <c r="C258" s="15">
        <v>2008</v>
      </c>
      <c r="D258" s="18">
        <v>3.0601851851851852E-2</v>
      </c>
      <c r="E258" s="15">
        <v>80</v>
      </c>
      <c r="F258" s="15" t="s">
        <v>278</v>
      </c>
      <c r="G258" s="15">
        <v>5</v>
      </c>
      <c r="H258" s="15">
        <f t="shared" si="2"/>
        <v>16</v>
      </c>
    </row>
    <row r="259" spans="1:8" ht="15">
      <c r="A259" s="20">
        <v>81</v>
      </c>
      <c r="B259" s="15" t="s">
        <v>38</v>
      </c>
      <c r="C259" s="15">
        <v>1982</v>
      </c>
      <c r="D259" s="18">
        <v>3.0752314814814816E-2</v>
      </c>
      <c r="E259" s="15">
        <v>81</v>
      </c>
      <c r="F259" s="15" t="s">
        <v>278</v>
      </c>
      <c r="G259" s="15">
        <v>5</v>
      </c>
      <c r="H259" s="15">
        <f t="shared" si="2"/>
        <v>42</v>
      </c>
    </row>
    <row r="260" spans="1:8" ht="15">
      <c r="A260" s="20">
        <v>82</v>
      </c>
      <c r="B260" s="15" t="s">
        <v>861</v>
      </c>
      <c r="C260" s="15">
        <v>1989</v>
      </c>
      <c r="D260" s="18">
        <v>3.0972222222222224E-2</v>
      </c>
      <c r="E260" s="15">
        <v>82</v>
      </c>
      <c r="F260" s="15" t="s">
        <v>278</v>
      </c>
      <c r="G260" s="15">
        <v>5</v>
      </c>
      <c r="H260" s="15">
        <f t="shared" si="2"/>
        <v>35</v>
      </c>
    </row>
    <row r="261" spans="1:8" ht="15">
      <c r="A261" s="20">
        <v>83</v>
      </c>
      <c r="B261" s="15" t="s">
        <v>316</v>
      </c>
      <c r="C261" s="15">
        <v>1986</v>
      </c>
      <c r="D261" s="18">
        <v>3.0972222222222224E-2</v>
      </c>
      <c r="E261" s="15">
        <v>82</v>
      </c>
      <c r="F261" s="15" t="s">
        <v>278</v>
      </c>
      <c r="G261" s="15">
        <v>5</v>
      </c>
      <c r="H261" s="15">
        <f t="shared" si="2"/>
        <v>38</v>
      </c>
    </row>
    <row r="262" spans="1:8" ht="15">
      <c r="A262" s="20">
        <v>84</v>
      </c>
      <c r="B262" s="15" t="s">
        <v>862</v>
      </c>
      <c r="C262" s="15">
        <v>1990</v>
      </c>
      <c r="D262" s="18">
        <v>3.1597222222222221E-2</v>
      </c>
      <c r="E262" s="15">
        <v>84</v>
      </c>
      <c r="F262" s="15" t="s">
        <v>278</v>
      </c>
      <c r="G262" s="15">
        <v>5</v>
      </c>
      <c r="H262" s="15">
        <f t="shared" si="2"/>
        <v>34</v>
      </c>
    </row>
    <row r="263" spans="1:8" ht="15">
      <c r="A263" s="20">
        <v>85</v>
      </c>
      <c r="B263" s="15" t="s">
        <v>863</v>
      </c>
      <c r="C263" s="15">
        <v>1976</v>
      </c>
      <c r="D263" s="18">
        <v>3.2893518518518523E-2</v>
      </c>
      <c r="E263" s="15">
        <v>85</v>
      </c>
      <c r="F263" s="15" t="s">
        <v>278</v>
      </c>
      <c r="G263" s="15">
        <v>5</v>
      </c>
      <c r="H263" s="15">
        <f t="shared" si="2"/>
        <v>48</v>
      </c>
    </row>
    <row r="264" spans="1:8" ht="15">
      <c r="A264" s="20">
        <v>86</v>
      </c>
      <c r="B264" s="15" t="s">
        <v>864</v>
      </c>
      <c r="C264" s="15">
        <v>2000</v>
      </c>
      <c r="D264" s="18">
        <v>3.3854166666666664E-2</v>
      </c>
      <c r="E264" s="15">
        <v>86</v>
      </c>
      <c r="F264" s="15" t="s">
        <v>278</v>
      </c>
      <c r="G264" s="15">
        <v>5</v>
      </c>
      <c r="H264" s="15">
        <f t="shared" si="2"/>
        <v>24</v>
      </c>
    </row>
    <row r="265" spans="1:8" ht="15">
      <c r="A265" s="20">
        <v>87</v>
      </c>
      <c r="B265" s="15" t="s">
        <v>2664</v>
      </c>
      <c r="C265" s="15">
        <v>2007</v>
      </c>
      <c r="D265" s="18">
        <v>3.4178240740740738E-2</v>
      </c>
      <c r="E265" s="15">
        <v>87</v>
      </c>
      <c r="F265" s="15" t="s">
        <v>278</v>
      </c>
      <c r="G265" s="15">
        <v>5</v>
      </c>
      <c r="H265" s="15">
        <f t="shared" si="2"/>
        <v>17</v>
      </c>
    </row>
    <row r="266" spans="1:8" ht="15">
      <c r="A266" s="20">
        <v>88</v>
      </c>
      <c r="B266" s="15" t="s">
        <v>865</v>
      </c>
      <c r="C266" s="15">
        <v>1985</v>
      </c>
      <c r="D266" s="18">
        <v>3.5104166666666665E-2</v>
      </c>
      <c r="E266" s="15">
        <v>88</v>
      </c>
      <c r="F266" s="15" t="s">
        <v>278</v>
      </c>
      <c r="G266" s="15">
        <v>5</v>
      </c>
      <c r="H266" s="15">
        <f t="shared" si="2"/>
        <v>39</v>
      </c>
    </row>
    <row r="267" spans="1:8" ht="15">
      <c r="A267" s="20">
        <v>89</v>
      </c>
      <c r="B267" s="15" t="s">
        <v>866</v>
      </c>
      <c r="C267" s="15">
        <v>1982</v>
      </c>
      <c r="D267" s="18">
        <v>3.5104166666666665E-2</v>
      </c>
      <c r="E267" s="15">
        <v>88</v>
      </c>
      <c r="F267" s="15" t="s">
        <v>278</v>
      </c>
      <c r="G267" s="15">
        <v>5</v>
      </c>
      <c r="H267" s="15">
        <f t="shared" si="2"/>
        <v>42</v>
      </c>
    </row>
    <row r="268" spans="1:8" ht="15">
      <c r="A268" s="20">
        <v>90</v>
      </c>
      <c r="B268" s="15" t="s">
        <v>867</v>
      </c>
      <c r="C268" s="15">
        <v>1994</v>
      </c>
      <c r="D268" s="18">
        <v>3.861111111111111E-2</v>
      </c>
      <c r="E268" s="15">
        <v>90</v>
      </c>
      <c r="F268" s="15" t="s">
        <v>278</v>
      </c>
      <c r="G268" s="15">
        <v>5</v>
      </c>
      <c r="H268" s="15">
        <f t="shared" si="2"/>
        <v>30</v>
      </c>
    </row>
    <row r="269" spans="1:8" ht="15">
      <c r="A269" s="20">
        <v>91</v>
      </c>
      <c r="B269" s="15" t="s">
        <v>2680</v>
      </c>
      <c r="C269" s="15">
        <v>1989</v>
      </c>
      <c r="D269" s="18">
        <v>3.9282407407407412E-2</v>
      </c>
      <c r="E269" s="15">
        <v>91</v>
      </c>
      <c r="F269" s="15" t="s">
        <v>278</v>
      </c>
      <c r="G269" s="15">
        <v>5</v>
      </c>
      <c r="H269" s="15">
        <f t="shared" si="2"/>
        <v>35</v>
      </c>
    </row>
    <row r="270" spans="1:8" ht="15">
      <c r="A270" s="20">
        <v>92</v>
      </c>
      <c r="B270" s="15" t="s">
        <v>868</v>
      </c>
      <c r="C270" s="15">
        <v>1990</v>
      </c>
    </row>
    <row r="272" spans="1:8" ht="15.6">
      <c r="A272" s="17" t="s">
        <v>869</v>
      </c>
    </row>
    <row r="274" spans="1:8" ht="15">
      <c r="A274" s="19" t="s">
        <v>10</v>
      </c>
      <c r="B274" s="15" t="s">
        <v>11</v>
      </c>
      <c r="C274" s="15" t="s">
        <v>113</v>
      </c>
      <c r="D274" s="18" t="s">
        <v>64</v>
      </c>
      <c r="E274" s="15" t="s">
        <v>4</v>
      </c>
    </row>
    <row r="275" spans="1:8" ht="15">
      <c r="A275" s="20">
        <v>1</v>
      </c>
      <c r="B275" s="15" t="s">
        <v>870</v>
      </c>
      <c r="C275" s="15">
        <v>1989</v>
      </c>
      <c r="D275" s="18">
        <v>3.7951388888888889E-2</v>
      </c>
      <c r="E275" s="15">
        <v>1</v>
      </c>
      <c r="F275" s="15" t="s">
        <v>63</v>
      </c>
      <c r="G275" s="15">
        <v>15</v>
      </c>
      <c r="H275" s="15">
        <f t="shared" si="2"/>
        <v>35</v>
      </c>
    </row>
    <row r="276" spans="1:8" ht="15">
      <c r="A276" s="20">
        <v>2</v>
      </c>
      <c r="B276" s="15" t="s">
        <v>871</v>
      </c>
      <c r="C276" s="15">
        <v>1985</v>
      </c>
      <c r="D276" s="18">
        <v>4.0312499999999994E-2</v>
      </c>
      <c r="E276" s="15">
        <v>2</v>
      </c>
      <c r="F276" s="15" t="s">
        <v>63</v>
      </c>
      <c r="G276" s="15">
        <v>15</v>
      </c>
      <c r="H276" s="15">
        <f t="shared" si="2"/>
        <v>39</v>
      </c>
    </row>
    <row r="277" spans="1:8" ht="15">
      <c r="A277" s="20">
        <v>3</v>
      </c>
      <c r="B277" s="15" t="s">
        <v>95</v>
      </c>
      <c r="C277" s="15">
        <v>1994</v>
      </c>
      <c r="D277" s="18">
        <v>4.0949074074074075E-2</v>
      </c>
      <c r="E277" s="15">
        <v>3</v>
      </c>
      <c r="F277" s="15" t="s">
        <v>63</v>
      </c>
      <c r="G277" s="15">
        <v>15</v>
      </c>
      <c r="H277" s="15">
        <f t="shared" si="2"/>
        <v>30</v>
      </c>
    </row>
    <row r="278" spans="1:8" ht="15">
      <c r="A278" s="20">
        <v>4</v>
      </c>
      <c r="B278" s="15" t="s">
        <v>173</v>
      </c>
      <c r="C278" s="15">
        <v>1984</v>
      </c>
      <c r="D278" s="18">
        <v>4.1874999999999996E-2</v>
      </c>
      <c r="E278" s="15">
        <v>4</v>
      </c>
      <c r="F278" s="15" t="s">
        <v>63</v>
      </c>
      <c r="G278" s="15">
        <v>15</v>
      </c>
      <c r="H278" s="15">
        <f t="shared" si="2"/>
        <v>40</v>
      </c>
    </row>
    <row r="279" spans="1:8" ht="15">
      <c r="A279" s="20">
        <v>5</v>
      </c>
      <c r="B279" s="15" t="s">
        <v>196</v>
      </c>
      <c r="C279" s="15">
        <v>1992</v>
      </c>
      <c r="D279" s="18">
        <v>4.3298611111111107E-2</v>
      </c>
      <c r="E279" s="15">
        <v>5</v>
      </c>
      <c r="F279" s="15" t="s">
        <v>63</v>
      </c>
      <c r="G279" s="15">
        <v>15</v>
      </c>
      <c r="H279" s="15">
        <f t="shared" si="2"/>
        <v>32</v>
      </c>
    </row>
    <row r="280" spans="1:8" ht="15">
      <c r="A280" s="20">
        <v>6</v>
      </c>
      <c r="B280" s="15" t="s">
        <v>195</v>
      </c>
      <c r="C280" s="15">
        <v>1978</v>
      </c>
      <c r="D280" s="18">
        <v>4.3657407407407402E-2</v>
      </c>
      <c r="E280" s="15">
        <v>6</v>
      </c>
      <c r="F280" s="15" t="s">
        <v>63</v>
      </c>
      <c r="G280" s="15">
        <v>15</v>
      </c>
      <c r="H280" s="15">
        <f t="shared" si="2"/>
        <v>46</v>
      </c>
    </row>
    <row r="281" spans="1:8" ht="15">
      <c r="A281" s="20">
        <v>7</v>
      </c>
      <c r="B281" s="15" t="s">
        <v>872</v>
      </c>
      <c r="C281" s="15">
        <v>1984</v>
      </c>
      <c r="D281" s="18">
        <v>4.5057870370370373E-2</v>
      </c>
      <c r="E281" s="15">
        <v>7</v>
      </c>
      <c r="F281" s="15" t="s">
        <v>63</v>
      </c>
      <c r="G281" s="15">
        <v>15</v>
      </c>
      <c r="H281" s="15">
        <f t="shared" si="2"/>
        <v>40</v>
      </c>
    </row>
    <row r="282" spans="1:8" ht="15">
      <c r="A282" s="20">
        <v>8</v>
      </c>
      <c r="B282" s="15" t="s">
        <v>284</v>
      </c>
      <c r="C282" s="15">
        <v>1972</v>
      </c>
      <c r="D282" s="18">
        <v>4.5092592592592594E-2</v>
      </c>
      <c r="E282" s="15">
        <v>8</v>
      </c>
      <c r="F282" s="15" t="s">
        <v>63</v>
      </c>
      <c r="G282" s="15">
        <v>15</v>
      </c>
      <c r="H282" s="15">
        <f t="shared" si="2"/>
        <v>52</v>
      </c>
    </row>
    <row r="283" spans="1:8" ht="15">
      <c r="A283" s="20">
        <v>9</v>
      </c>
      <c r="B283" s="15" t="s">
        <v>873</v>
      </c>
      <c r="C283" s="15">
        <v>1994</v>
      </c>
      <c r="D283" s="18">
        <v>4.5671296296296293E-2</v>
      </c>
      <c r="E283" s="15">
        <v>9</v>
      </c>
      <c r="F283" s="15" t="s">
        <v>63</v>
      </c>
      <c r="G283" s="15">
        <v>15</v>
      </c>
      <c r="H283" s="15">
        <f t="shared" si="2"/>
        <v>30</v>
      </c>
    </row>
    <row r="284" spans="1:8" ht="15">
      <c r="A284" s="20">
        <v>10</v>
      </c>
      <c r="B284" s="15" t="s">
        <v>41</v>
      </c>
      <c r="C284" s="15">
        <v>1969</v>
      </c>
      <c r="D284" s="18">
        <v>4.611111111111111E-2</v>
      </c>
      <c r="E284" s="15">
        <v>10</v>
      </c>
      <c r="F284" s="15" t="s">
        <v>63</v>
      </c>
      <c r="G284" s="15">
        <v>15</v>
      </c>
      <c r="H284" s="15">
        <f t="shared" si="2"/>
        <v>55</v>
      </c>
    </row>
    <row r="285" spans="1:8" ht="15">
      <c r="A285" s="20">
        <v>11</v>
      </c>
      <c r="B285" s="15" t="s">
        <v>43</v>
      </c>
      <c r="C285" s="15">
        <v>1983</v>
      </c>
      <c r="D285" s="18">
        <v>4.6250000000000006E-2</v>
      </c>
      <c r="E285" s="15">
        <v>11</v>
      </c>
      <c r="F285" s="15" t="s">
        <v>63</v>
      </c>
      <c r="G285" s="15">
        <v>15</v>
      </c>
      <c r="H285" s="15">
        <f t="shared" si="2"/>
        <v>41</v>
      </c>
    </row>
    <row r="286" spans="1:8" ht="15">
      <c r="A286" s="20">
        <v>12</v>
      </c>
      <c r="B286" s="15" t="s">
        <v>874</v>
      </c>
      <c r="C286" s="15">
        <v>1994</v>
      </c>
      <c r="D286" s="18">
        <v>4.6504629629629625E-2</v>
      </c>
      <c r="E286" s="15">
        <v>12</v>
      </c>
      <c r="F286" s="15" t="s">
        <v>63</v>
      </c>
      <c r="G286" s="15">
        <v>15</v>
      </c>
      <c r="H286" s="15">
        <f t="shared" si="2"/>
        <v>30</v>
      </c>
    </row>
    <row r="287" spans="1:8" ht="15">
      <c r="A287" s="20">
        <v>13</v>
      </c>
      <c r="B287" s="15" t="s">
        <v>354</v>
      </c>
      <c r="C287" s="15">
        <v>1984</v>
      </c>
      <c r="D287" s="18">
        <v>4.6689814814814816E-2</v>
      </c>
      <c r="E287" s="15">
        <v>13</v>
      </c>
      <c r="F287" s="15" t="s">
        <v>63</v>
      </c>
      <c r="G287" s="15">
        <v>15</v>
      </c>
      <c r="H287" s="15">
        <f t="shared" si="2"/>
        <v>40</v>
      </c>
    </row>
    <row r="288" spans="1:8" ht="15">
      <c r="A288" s="20">
        <v>14</v>
      </c>
      <c r="B288" s="15" t="s">
        <v>264</v>
      </c>
      <c r="C288" s="15">
        <v>1976</v>
      </c>
      <c r="D288" s="18">
        <v>4.7129629629629632E-2</v>
      </c>
      <c r="E288" s="15">
        <v>14</v>
      </c>
      <c r="F288" s="15" t="s">
        <v>63</v>
      </c>
      <c r="G288" s="15">
        <v>15</v>
      </c>
      <c r="H288" s="15">
        <f t="shared" si="2"/>
        <v>48</v>
      </c>
    </row>
    <row r="289" spans="1:8" ht="15">
      <c r="A289" s="20">
        <v>15</v>
      </c>
      <c r="B289" s="15" t="s">
        <v>875</v>
      </c>
      <c r="C289" s="15">
        <v>1982</v>
      </c>
      <c r="D289" s="18">
        <v>4.7361111111111111E-2</v>
      </c>
      <c r="E289" s="15">
        <v>15</v>
      </c>
      <c r="F289" s="15" t="s">
        <v>63</v>
      </c>
      <c r="G289" s="15">
        <v>15</v>
      </c>
      <c r="H289" s="15">
        <f t="shared" si="2"/>
        <v>42</v>
      </c>
    </row>
    <row r="290" spans="1:8" ht="15">
      <c r="A290" s="20">
        <v>16</v>
      </c>
      <c r="B290" s="15" t="s">
        <v>876</v>
      </c>
      <c r="C290" s="15">
        <v>1987</v>
      </c>
      <c r="D290" s="18">
        <v>4.7395833333333331E-2</v>
      </c>
      <c r="E290" s="15">
        <v>16</v>
      </c>
      <c r="F290" s="15" t="s">
        <v>63</v>
      </c>
      <c r="G290" s="15">
        <v>15</v>
      </c>
      <c r="H290" s="15">
        <f t="shared" si="2"/>
        <v>37</v>
      </c>
    </row>
    <row r="291" spans="1:8" ht="15">
      <c r="A291" s="20">
        <v>17</v>
      </c>
      <c r="B291" s="15" t="s">
        <v>376</v>
      </c>
      <c r="C291" s="15">
        <v>1976</v>
      </c>
      <c r="D291" s="18">
        <v>4.7407407407407405E-2</v>
      </c>
      <c r="E291" s="15">
        <v>17</v>
      </c>
      <c r="F291" s="15" t="s">
        <v>63</v>
      </c>
      <c r="G291" s="15">
        <v>15</v>
      </c>
      <c r="H291" s="15">
        <f t="shared" si="2"/>
        <v>48</v>
      </c>
    </row>
    <row r="292" spans="1:8" ht="15">
      <c r="A292" s="20">
        <v>18</v>
      </c>
      <c r="B292" s="15" t="s">
        <v>877</v>
      </c>
      <c r="C292" s="15">
        <v>1993</v>
      </c>
      <c r="D292" s="18">
        <v>4.8402777777777774E-2</v>
      </c>
      <c r="E292" s="15">
        <v>18</v>
      </c>
      <c r="F292" s="15" t="s">
        <v>63</v>
      </c>
      <c r="G292" s="15">
        <v>15</v>
      </c>
      <c r="H292" s="15">
        <f t="shared" si="2"/>
        <v>31</v>
      </c>
    </row>
    <row r="293" spans="1:8" ht="15">
      <c r="A293" s="20">
        <v>19</v>
      </c>
      <c r="B293" s="15" t="s">
        <v>348</v>
      </c>
      <c r="C293" s="15">
        <v>1989</v>
      </c>
      <c r="D293" s="18">
        <v>4.8437500000000001E-2</v>
      </c>
      <c r="E293" s="15">
        <v>19</v>
      </c>
      <c r="F293" s="15" t="s">
        <v>63</v>
      </c>
      <c r="G293" s="15">
        <v>15</v>
      </c>
      <c r="H293" s="15">
        <f t="shared" si="2"/>
        <v>35</v>
      </c>
    </row>
    <row r="294" spans="1:8" ht="15">
      <c r="A294" s="20">
        <v>20</v>
      </c>
      <c r="B294" s="15" t="s">
        <v>414</v>
      </c>
      <c r="C294" s="15">
        <v>1978</v>
      </c>
      <c r="D294" s="18">
        <v>4.8877314814814811E-2</v>
      </c>
      <c r="E294" s="15">
        <v>20</v>
      </c>
      <c r="F294" s="15" t="s">
        <v>63</v>
      </c>
      <c r="G294" s="15">
        <v>15</v>
      </c>
      <c r="H294" s="15">
        <f t="shared" ref="H294:H357" si="3">2024-C294</f>
        <v>46</v>
      </c>
    </row>
    <row r="295" spans="1:8" ht="15">
      <c r="A295" s="20">
        <v>21</v>
      </c>
      <c r="B295" s="15" t="s">
        <v>379</v>
      </c>
      <c r="C295" s="15">
        <v>1991</v>
      </c>
      <c r="D295" s="18">
        <v>4.9398148148148142E-2</v>
      </c>
      <c r="E295" s="15">
        <v>21</v>
      </c>
      <c r="F295" s="15" t="s">
        <v>63</v>
      </c>
      <c r="G295" s="15">
        <v>15</v>
      </c>
      <c r="H295" s="15">
        <f t="shared" si="3"/>
        <v>33</v>
      </c>
    </row>
    <row r="296" spans="1:8" ht="15">
      <c r="A296" s="20">
        <v>22</v>
      </c>
      <c r="B296" s="15" t="s">
        <v>878</v>
      </c>
      <c r="C296" s="15">
        <v>1989</v>
      </c>
      <c r="D296" s="18">
        <v>4.9467592592592591E-2</v>
      </c>
      <c r="E296" s="15">
        <v>22</v>
      </c>
      <c r="F296" s="15" t="s">
        <v>63</v>
      </c>
      <c r="G296" s="15">
        <v>15</v>
      </c>
      <c r="H296" s="15">
        <f t="shared" si="3"/>
        <v>35</v>
      </c>
    </row>
    <row r="297" spans="1:8" ht="15">
      <c r="A297" s="20">
        <v>23</v>
      </c>
      <c r="B297" s="15" t="s">
        <v>879</v>
      </c>
      <c r="C297" s="15">
        <v>1975</v>
      </c>
      <c r="D297" s="18">
        <v>4.9606481481481481E-2</v>
      </c>
      <c r="E297" s="15">
        <v>23</v>
      </c>
      <c r="F297" s="15" t="s">
        <v>63</v>
      </c>
      <c r="G297" s="15">
        <v>15</v>
      </c>
      <c r="H297" s="15">
        <f t="shared" si="3"/>
        <v>49</v>
      </c>
    </row>
    <row r="298" spans="1:8" ht="15">
      <c r="A298" s="20">
        <v>24</v>
      </c>
      <c r="B298" s="15" t="s">
        <v>880</v>
      </c>
      <c r="C298" s="15">
        <v>1985</v>
      </c>
      <c r="D298" s="18">
        <v>4.9837962962962966E-2</v>
      </c>
      <c r="E298" s="15">
        <v>24</v>
      </c>
      <c r="F298" s="15" t="s">
        <v>63</v>
      </c>
      <c r="G298" s="15">
        <v>15</v>
      </c>
      <c r="H298" s="15">
        <f t="shared" si="3"/>
        <v>39</v>
      </c>
    </row>
    <row r="299" spans="1:8" ht="15">
      <c r="A299" s="20">
        <v>25</v>
      </c>
      <c r="B299" s="15" t="s">
        <v>306</v>
      </c>
      <c r="C299" s="15">
        <v>1980</v>
      </c>
      <c r="D299" s="18">
        <v>4.987268518518518E-2</v>
      </c>
      <c r="E299" s="15">
        <v>25</v>
      </c>
      <c r="F299" s="15" t="s">
        <v>63</v>
      </c>
      <c r="G299" s="15">
        <v>15</v>
      </c>
      <c r="H299" s="15">
        <f t="shared" si="3"/>
        <v>44</v>
      </c>
    </row>
    <row r="300" spans="1:8" ht="15">
      <c r="A300" s="20">
        <v>26</v>
      </c>
      <c r="B300" s="15" t="s">
        <v>307</v>
      </c>
      <c r="C300" s="15">
        <v>1982</v>
      </c>
      <c r="D300" s="18">
        <v>5.0347222222222217E-2</v>
      </c>
      <c r="E300" s="15">
        <v>26</v>
      </c>
      <c r="F300" s="15" t="s">
        <v>63</v>
      </c>
      <c r="G300" s="15">
        <v>15</v>
      </c>
      <c r="H300" s="15">
        <f t="shared" si="3"/>
        <v>42</v>
      </c>
    </row>
    <row r="301" spans="1:8" ht="15">
      <c r="A301" s="20">
        <v>27</v>
      </c>
      <c r="B301" s="15" t="s">
        <v>205</v>
      </c>
      <c r="C301" s="15">
        <v>1986</v>
      </c>
      <c r="D301" s="18">
        <v>5.0891203703703702E-2</v>
      </c>
      <c r="E301" s="15">
        <v>27</v>
      </c>
      <c r="F301" s="15" t="s">
        <v>63</v>
      </c>
      <c r="G301" s="15">
        <v>15</v>
      </c>
      <c r="H301" s="15">
        <f t="shared" si="3"/>
        <v>38</v>
      </c>
    </row>
    <row r="302" spans="1:8" ht="15">
      <c r="A302" s="20">
        <v>28</v>
      </c>
      <c r="B302" s="15" t="s">
        <v>2633</v>
      </c>
      <c r="C302" s="15">
        <v>1992</v>
      </c>
      <c r="D302" s="18">
        <v>5.1307870370370372E-2</v>
      </c>
      <c r="E302" s="15">
        <v>28</v>
      </c>
      <c r="F302" s="15" t="s">
        <v>63</v>
      </c>
      <c r="G302" s="15">
        <v>15</v>
      </c>
      <c r="H302" s="15">
        <f t="shared" si="3"/>
        <v>32</v>
      </c>
    </row>
    <row r="303" spans="1:8" ht="15">
      <c r="A303" s="20">
        <v>29</v>
      </c>
      <c r="B303" s="15" t="s">
        <v>300</v>
      </c>
      <c r="C303" s="15">
        <v>1978</v>
      </c>
      <c r="D303" s="18">
        <v>5.1412037037037034E-2</v>
      </c>
      <c r="E303" s="15">
        <v>29</v>
      </c>
      <c r="F303" s="15" t="s">
        <v>63</v>
      </c>
      <c r="G303" s="15">
        <v>15</v>
      </c>
      <c r="H303" s="15">
        <f t="shared" si="3"/>
        <v>46</v>
      </c>
    </row>
    <row r="304" spans="1:8" ht="15">
      <c r="A304" s="20">
        <v>30</v>
      </c>
      <c r="B304" s="15" t="s">
        <v>378</v>
      </c>
      <c r="C304" s="15">
        <v>1987</v>
      </c>
      <c r="D304" s="18">
        <v>5.1585648148148144E-2</v>
      </c>
      <c r="E304" s="15">
        <v>30</v>
      </c>
      <c r="F304" s="15" t="s">
        <v>63</v>
      </c>
      <c r="G304" s="15">
        <v>15</v>
      </c>
      <c r="H304" s="15">
        <f t="shared" si="3"/>
        <v>37</v>
      </c>
    </row>
    <row r="305" spans="1:8" ht="15">
      <c r="A305" s="20">
        <v>31</v>
      </c>
      <c r="B305" s="15" t="s">
        <v>301</v>
      </c>
      <c r="C305" s="15">
        <v>1982</v>
      </c>
      <c r="D305" s="18">
        <v>5.1655092592592593E-2</v>
      </c>
      <c r="E305" s="15">
        <v>31</v>
      </c>
      <c r="F305" s="15" t="s">
        <v>63</v>
      </c>
      <c r="G305" s="15">
        <v>15</v>
      </c>
      <c r="H305" s="15">
        <f t="shared" si="3"/>
        <v>42</v>
      </c>
    </row>
    <row r="306" spans="1:8" ht="15">
      <c r="A306" s="20">
        <v>32</v>
      </c>
      <c r="B306" s="15" t="s">
        <v>881</v>
      </c>
      <c r="C306" s="15">
        <v>1980</v>
      </c>
      <c r="D306" s="18">
        <v>5.1805555555555556E-2</v>
      </c>
      <c r="E306" s="15">
        <v>32</v>
      </c>
      <c r="F306" s="15" t="s">
        <v>63</v>
      </c>
      <c r="G306" s="15">
        <v>15</v>
      </c>
      <c r="H306" s="15">
        <f t="shared" si="3"/>
        <v>44</v>
      </c>
    </row>
    <row r="307" spans="1:8" ht="15">
      <c r="A307" s="20">
        <v>33</v>
      </c>
      <c r="B307" s="15" t="s">
        <v>882</v>
      </c>
      <c r="C307" s="15">
        <v>1986</v>
      </c>
      <c r="D307" s="18">
        <v>5.2083333333333336E-2</v>
      </c>
      <c r="E307" s="15">
        <v>33</v>
      </c>
      <c r="F307" s="15" t="s">
        <v>63</v>
      </c>
      <c r="G307" s="15">
        <v>15</v>
      </c>
      <c r="H307" s="15">
        <f t="shared" si="3"/>
        <v>38</v>
      </c>
    </row>
    <row r="308" spans="1:8" ht="15">
      <c r="A308" s="20">
        <v>34</v>
      </c>
      <c r="B308" s="15" t="s">
        <v>350</v>
      </c>
      <c r="C308" s="15">
        <v>1990</v>
      </c>
      <c r="D308" s="18">
        <v>5.226851851851852E-2</v>
      </c>
      <c r="E308" s="15">
        <v>34</v>
      </c>
      <c r="F308" s="15" t="s">
        <v>63</v>
      </c>
      <c r="G308" s="15">
        <v>15</v>
      </c>
      <c r="H308" s="15">
        <f t="shared" si="3"/>
        <v>34</v>
      </c>
    </row>
    <row r="309" spans="1:8" ht="15">
      <c r="A309" s="20">
        <v>35</v>
      </c>
      <c r="B309" s="15" t="s">
        <v>883</v>
      </c>
      <c r="C309" s="15">
        <v>1983</v>
      </c>
      <c r="D309" s="18">
        <v>5.2488425925925924E-2</v>
      </c>
      <c r="E309" s="15">
        <v>35</v>
      </c>
      <c r="F309" s="15" t="s">
        <v>63</v>
      </c>
      <c r="G309" s="15">
        <v>15</v>
      </c>
      <c r="H309" s="15">
        <f t="shared" si="3"/>
        <v>41</v>
      </c>
    </row>
    <row r="310" spans="1:8" ht="15">
      <c r="A310" s="20">
        <v>36</v>
      </c>
      <c r="B310" s="15" t="s">
        <v>355</v>
      </c>
      <c r="C310" s="15">
        <v>1991</v>
      </c>
      <c r="D310" s="18">
        <v>5.2523148148148145E-2</v>
      </c>
      <c r="E310" s="15">
        <v>36</v>
      </c>
      <c r="F310" s="15" t="s">
        <v>63</v>
      </c>
      <c r="G310" s="15">
        <v>15</v>
      </c>
      <c r="H310" s="15">
        <f t="shared" si="3"/>
        <v>33</v>
      </c>
    </row>
    <row r="311" spans="1:8" ht="15">
      <c r="A311" s="20">
        <v>37</v>
      </c>
      <c r="B311" s="15" t="s">
        <v>884</v>
      </c>
      <c r="C311" s="15">
        <v>1980</v>
      </c>
      <c r="D311" s="18">
        <v>5.2546296296296292E-2</v>
      </c>
      <c r="E311" s="15">
        <v>37</v>
      </c>
      <c r="F311" s="15" t="s">
        <v>63</v>
      </c>
      <c r="G311" s="15">
        <v>15</v>
      </c>
      <c r="H311" s="15">
        <f t="shared" si="3"/>
        <v>44</v>
      </c>
    </row>
    <row r="312" spans="1:8" ht="15">
      <c r="A312" s="20">
        <v>38</v>
      </c>
      <c r="B312" s="15" t="s">
        <v>885</v>
      </c>
      <c r="C312" s="15">
        <v>1991</v>
      </c>
      <c r="D312" s="18">
        <v>5.2546296296296292E-2</v>
      </c>
      <c r="E312" s="15">
        <v>37</v>
      </c>
      <c r="F312" s="15" t="s">
        <v>63</v>
      </c>
      <c r="G312" s="15">
        <v>15</v>
      </c>
      <c r="H312" s="15">
        <f t="shared" si="3"/>
        <v>33</v>
      </c>
    </row>
    <row r="313" spans="1:8" ht="15">
      <c r="A313" s="20">
        <v>39</v>
      </c>
      <c r="B313" s="15" t="s">
        <v>22</v>
      </c>
      <c r="C313" s="15">
        <v>1986</v>
      </c>
      <c r="D313" s="18">
        <v>5.3090277777777778E-2</v>
      </c>
      <c r="E313" s="15">
        <v>39</v>
      </c>
      <c r="F313" s="15" t="s">
        <v>63</v>
      </c>
      <c r="G313" s="15">
        <v>15</v>
      </c>
      <c r="H313" s="15">
        <f t="shared" si="3"/>
        <v>38</v>
      </c>
    </row>
    <row r="314" spans="1:8" ht="15">
      <c r="A314" s="20">
        <v>40</v>
      </c>
      <c r="B314" s="15" t="s">
        <v>886</v>
      </c>
      <c r="C314" s="15">
        <v>1991</v>
      </c>
      <c r="D314" s="18">
        <v>5.3576388888888889E-2</v>
      </c>
      <c r="E314" s="15">
        <v>40</v>
      </c>
      <c r="F314" s="15" t="s">
        <v>63</v>
      </c>
      <c r="G314" s="15">
        <v>15</v>
      </c>
      <c r="H314" s="15">
        <f t="shared" si="3"/>
        <v>33</v>
      </c>
    </row>
    <row r="315" spans="1:8" ht="15">
      <c r="A315" s="20">
        <v>41</v>
      </c>
      <c r="B315" s="15" t="s">
        <v>2584</v>
      </c>
      <c r="C315" s="15">
        <v>1997</v>
      </c>
      <c r="D315" s="18">
        <v>5.3738425925925926E-2</v>
      </c>
      <c r="E315" s="15">
        <v>41</v>
      </c>
      <c r="F315" s="15" t="s">
        <v>63</v>
      </c>
      <c r="G315" s="15">
        <v>15</v>
      </c>
      <c r="H315" s="15">
        <f t="shared" si="3"/>
        <v>27</v>
      </c>
    </row>
    <row r="316" spans="1:8" ht="15">
      <c r="A316" s="20">
        <v>42</v>
      </c>
      <c r="B316" s="15" t="s">
        <v>887</v>
      </c>
      <c r="C316" s="15">
        <v>1995</v>
      </c>
      <c r="D316" s="18">
        <v>5.3819444444444448E-2</v>
      </c>
      <c r="E316" s="15">
        <v>42</v>
      </c>
      <c r="F316" s="15" t="s">
        <v>63</v>
      </c>
      <c r="G316" s="15">
        <v>15</v>
      </c>
      <c r="H316" s="15">
        <f t="shared" si="3"/>
        <v>29</v>
      </c>
    </row>
    <row r="317" spans="1:8" ht="15">
      <c r="A317" s="20">
        <v>43</v>
      </c>
      <c r="B317" s="15" t="s">
        <v>888</v>
      </c>
      <c r="C317" s="15">
        <v>2001</v>
      </c>
      <c r="D317" s="18">
        <v>5.3865740740740742E-2</v>
      </c>
      <c r="E317" s="15">
        <v>43</v>
      </c>
      <c r="F317" s="15" t="s">
        <v>63</v>
      </c>
      <c r="G317" s="15">
        <v>15</v>
      </c>
      <c r="H317" s="15">
        <f t="shared" si="3"/>
        <v>23</v>
      </c>
    </row>
    <row r="318" spans="1:8" ht="15">
      <c r="A318" s="20">
        <v>44</v>
      </c>
      <c r="B318" s="15" t="s">
        <v>889</v>
      </c>
      <c r="C318" s="15">
        <v>1995</v>
      </c>
      <c r="D318" s="18">
        <v>5.4675925925925926E-2</v>
      </c>
      <c r="E318" s="15">
        <v>44</v>
      </c>
      <c r="F318" s="15" t="s">
        <v>63</v>
      </c>
      <c r="G318" s="15">
        <v>15</v>
      </c>
      <c r="H318" s="15">
        <f t="shared" si="3"/>
        <v>29</v>
      </c>
    </row>
    <row r="319" spans="1:8" ht="15">
      <c r="A319" s="20">
        <v>45</v>
      </c>
      <c r="B319" s="15" t="s">
        <v>890</v>
      </c>
      <c r="C319" s="15">
        <v>1989</v>
      </c>
      <c r="D319" s="18">
        <v>5.4675925925925926E-2</v>
      </c>
      <c r="E319" s="15">
        <v>44</v>
      </c>
      <c r="F319" s="15" t="s">
        <v>63</v>
      </c>
      <c r="G319" s="15">
        <v>15</v>
      </c>
      <c r="H319" s="15">
        <f t="shared" si="3"/>
        <v>35</v>
      </c>
    </row>
    <row r="320" spans="1:8" ht="15">
      <c r="A320" s="20">
        <v>46</v>
      </c>
      <c r="B320" s="15" t="s">
        <v>891</v>
      </c>
      <c r="C320" s="15">
        <v>1991</v>
      </c>
      <c r="D320" s="18">
        <v>5.46875E-2</v>
      </c>
      <c r="E320" s="15">
        <v>46</v>
      </c>
      <c r="F320" s="15" t="s">
        <v>63</v>
      </c>
      <c r="G320" s="15">
        <v>15</v>
      </c>
      <c r="H320" s="15">
        <f t="shared" si="3"/>
        <v>33</v>
      </c>
    </row>
    <row r="321" spans="1:8" ht="15">
      <c r="A321" s="20">
        <v>47</v>
      </c>
      <c r="B321" s="15" t="s">
        <v>356</v>
      </c>
      <c r="C321" s="15">
        <v>1985</v>
      </c>
      <c r="D321" s="18">
        <v>5.4768518518518522E-2</v>
      </c>
      <c r="E321" s="15">
        <v>47</v>
      </c>
      <c r="F321" s="15" t="s">
        <v>63</v>
      </c>
      <c r="G321" s="15">
        <v>15</v>
      </c>
      <c r="H321" s="15">
        <f t="shared" si="3"/>
        <v>39</v>
      </c>
    </row>
    <row r="322" spans="1:8" ht="15">
      <c r="A322" s="20">
        <v>48</v>
      </c>
      <c r="B322" s="15" t="s">
        <v>892</v>
      </c>
      <c r="C322" s="15">
        <v>1985</v>
      </c>
      <c r="D322" s="18">
        <v>5.4837962962962956E-2</v>
      </c>
      <c r="E322" s="15">
        <v>48</v>
      </c>
      <c r="F322" s="15" t="s">
        <v>63</v>
      </c>
      <c r="G322" s="15">
        <v>15</v>
      </c>
      <c r="H322" s="15">
        <f t="shared" si="3"/>
        <v>39</v>
      </c>
    </row>
    <row r="323" spans="1:8" ht="15">
      <c r="A323" s="20">
        <v>49</v>
      </c>
      <c r="B323" s="15" t="s">
        <v>461</v>
      </c>
      <c r="C323" s="15">
        <v>1991</v>
      </c>
      <c r="D323" s="18">
        <v>5.5150462962962964E-2</v>
      </c>
      <c r="E323" s="15">
        <v>49</v>
      </c>
      <c r="F323" s="15" t="s">
        <v>63</v>
      </c>
      <c r="G323" s="15">
        <v>15</v>
      </c>
      <c r="H323" s="15">
        <f t="shared" si="3"/>
        <v>33</v>
      </c>
    </row>
    <row r="324" spans="1:8" ht="15">
      <c r="A324" s="20">
        <v>50</v>
      </c>
      <c r="B324" s="15" t="s">
        <v>893</v>
      </c>
      <c r="C324" s="15">
        <v>1987</v>
      </c>
      <c r="D324" s="18">
        <v>5.5335648148148148E-2</v>
      </c>
      <c r="E324" s="15">
        <v>50</v>
      </c>
      <c r="F324" s="15" t="s">
        <v>63</v>
      </c>
      <c r="G324" s="15">
        <v>15</v>
      </c>
      <c r="H324" s="15">
        <f t="shared" si="3"/>
        <v>37</v>
      </c>
    </row>
    <row r="325" spans="1:8" ht="15">
      <c r="A325" s="20">
        <v>51</v>
      </c>
      <c r="B325" s="15" t="s">
        <v>369</v>
      </c>
      <c r="C325" s="15">
        <v>1987</v>
      </c>
      <c r="D325" s="18">
        <v>5.541666666666667E-2</v>
      </c>
      <c r="E325" s="15">
        <v>51</v>
      </c>
      <c r="F325" s="15" t="s">
        <v>63</v>
      </c>
      <c r="G325" s="15">
        <v>15</v>
      </c>
      <c r="H325" s="15">
        <f t="shared" si="3"/>
        <v>37</v>
      </c>
    </row>
    <row r="326" spans="1:8" ht="15">
      <c r="A326" s="20">
        <v>52</v>
      </c>
      <c r="B326" s="15" t="s">
        <v>894</v>
      </c>
      <c r="C326" s="15">
        <v>1988</v>
      </c>
      <c r="D326" s="18">
        <v>5.559027777777778E-2</v>
      </c>
      <c r="E326" s="15">
        <v>52</v>
      </c>
      <c r="F326" s="15" t="s">
        <v>63</v>
      </c>
      <c r="G326" s="15">
        <v>15</v>
      </c>
      <c r="H326" s="15">
        <f t="shared" si="3"/>
        <v>36</v>
      </c>
    </row>
    <row r="327" spans="1:8" ht="15">
      <c r="A327" s="20">
        <v>53</v>
      </c>
      <c r="B327" s="15" t="s">
        <v>895</v>
      </c>
      <c r="C327" s="15">
        <v>1988</v>
      </c>
      <c r="D327" s="18">
        <v>5.5775462962962964E-2</v>
      </c>
      <c r="E327" s="15">
        <v>53</v>
      </c>
      <c r="F327" s="15" t="s">
        <v>63</v>
      </c>
      <c r="G327" s="15">
        <v>15</v>
      </c>
      <c r="H327" s="15">
        <f t="shared" si="3"/>
        <v>36</v>
      </c>
    </row>
    <row r="328" spans="1:8" ht="15">
      <c r="A328" s="20">
        <v>54</v>
      </c>
      <c r="B328" s="15" t="s">
        <v>896</v>
      </c>
      <c r="C328" s="15">
        <v>1985</v>
      </c>
      <c r="D328" s="18">
        <v>5.5995370370370369E-2</v>
      </c>
      <c r="E328" s="15">
        <v>54</v>
      </c>
      <c r="F328" s="15" t="s">
        <v>63</v>
      </c>
      <c r="G328" s="15">
        <v>15</v>
      </c>
      <c r="H328" s="15">
        <f t="shared" si="3"/>
        <v>39</v>
      </c>
    </row>
    <row r="329" spans="1:8" ht="15">
      <c r="A329" s="20">
        <v>55</v>
      </c>
      <c r="B329" s="15" t="s">
        <v>897</v>
      </c>
      <c r="C329" s="15">
        <v>1988</v>
      </c>
      <c r="D329" s="18">
        <v>5.6053240740740744E-2</v>
      </c>
      <c r="E329" s="15">
        <v>55</v>
      </c>
      <c r="F329" s="15" t="s">
        <v>63</v>
      </c>
      <c r="G329" s="15">
        <v>15</v>
      </c>
      <c r="H329" s="15">
        <f t="shared" si="3"/>
        <v>36</v>
      </c>
    </row>
    <row r="330" spans="1:8" ht="15">
      <c r="A330" s="20">
        <v>56</v>
      </c>
      <c r="B330" s="15" t="s">
        <v>571</v>
      </c>
      <c r="C330" s="15">
        <v>1990</v>
      </c>
      <c r="D330" s="18">
        <v>5.6076388888888884E-2</v>
      </c>
      <c r="E330" s="15">
        <v>56</v>
      </c>
      <c r="F330" s="15" t="s">
        <v>63</v>
      </c>
      <c r="G330" s="15">
        <v>15</v>
      </c>
      <c r="H330" s="15">
        <f t="shared" si="3"/>
        <v>34</v>
      </c>
    </row>
    <row r="331" spans="1:8" ht="15">
      <c r="A331" s="20">
        <v>57</v>
      </c>
      <c r="B331" s="15" t="s">
        <v>208</v>
      </c>
      <c r="C331" s="15">
        <v>1969</v>
      </c>
      <c r="D331" s="18">
        <v>5.6250000000000001E-2</v>
      </c>
      <c r="E331" s="15">
        <v>57</v>
      </c>
      <c r="F331" s="15" t="s">
        <v>63</v>
      </c>
      <c r="G331" s="15">
        <v>15</v>
      </c>
      <c r="H331" s="15">
        <f t="shared" si="3"/>
        <v>55</v>
      </c>
    </row>
    <row r="332" spans="1:8" ht="15">
      <c r="A332" s="20">
        <v>58</v>
      </c>
      <c r="B332" s="15" t="s">
        <v>898</v>
      </c>
      <c r="C332" s="15">
        <v>1982</v>
      </c>
      <c r="D332" s="18">
        <v>5.6319444444444443E-2</v>
      </c>
      <c r="E332" s="15">
        <v>58</v>
      </c>
      <c r="F332" s="15" t="s">
        <v>63</v>
      </c>
      <c r="G332" s="15">
        <v>15</v>
      </c>
      <c r="H332" s="15">
        <f t="shared" si="3"/>
        <v>42</v>
      </c>
    </row>
    <row r="333" spans="1:8" ht="15">
      <c r="A333" s="20">
        <v>59</v>
      </c>
      <c r="B333" s="15" t="s">
        <v>351</v>
      </c>
      <c r="C333" s="15">
        <v>1993</v>
      </c>
      <c r="D333" s="18">
        <v>5.6666666666666671E-2</v>
      </c>
      <c r="E333" s="15">
        <v>59</v>
      </c>
      <c r="F333" s="15" t="s">
        <v>63</v>
      </c>
      <c r="G333" s="15">
        <v>15</v>
      </c>
      <c r="H333" s="15">
        <f t="shared" si="3"/>
        <v>31</v>
      </c>
    </row>
    <row r="334" spans="1:8" ht="15">
      <c r="A334" s="20">
        <v>60</v>
      </c>
      <c r="B334" s="15" t="s">
        <v>899</v>
      </c>
      <c r="C334" s="15">
        <v>1992</v>
      </c>
      <c r="D334" s="18">
        <v>5.7060185185185186E-2</v>
      </c>
      <c r="E334" s="15">
        <v>60</v>
      </c>
      <c r="F334" s="15" t="s">
        <v>63</v>
      </c>
      <c r="G334" s="15">
        <v>15</v>
      </c>
      <c r="H334" s="15">
        <f t="shared" si="3"/>
        <v>32</v>
      </c>
    </row>
    <row r="335" spans="1:8" ht="15">
      <c r="A335" s="20">
        <v>61</v>
      </c>
      <c r="B335" s="15" t="s">
        <v>900</v>
      </c>
      <c r="C335" s="15">
        <v>1992</v>
      </c>
      <c r="D335" s="18">
        <v>5.7361111111111113E-2</v>
      </c>
      <c r="E335" s="15">
        <v>61</v>
      </c>
      <c r="F335" s="15" t="s">
        <v>63</v>
      </c>
      <c r="G335" s="15">
        <v>15</v>
      </c>
      <c r="H335" s="15">
        <f t="shared" si="3"/>
        <v>32</v>
      </c>
    </row>
    <row r="336" spans="1:8" ht="15">
      <c r="A336" s="20">
        <v>62</v>
      </c>
      <c r="B336" s="15" t="s">
        <v>901</v>
      </c>
      <c r="C336" s="15">
        <v>2000</v>
      </c>
      <c r="D336" s="18">
        <v>5.7488425925925929E-2</v>
      </c>
      <c r="E336" s="15">
        <v>62</v>
      </c>
      <c r="F336" s="15" t="s">
        <v>63</v>
      </c>
      <c r="G336" s="15">
        <v>15</v>
      </c>
      <c r="H336" s="15">
        <f t="shared" si="3"/>
        <v>24</v>
      </c>
    </row>
    <row r="337" spans="1:8" ht="15">
      <c r="A337" s="20">
        <v>63</v>
      </c>
      <c r="B337" s="15" t="s">
        <v>902</v>
      </c>
      <c r="C337" s="15">
        <v>1994</v>
      </c>
      <c r="D337" s="18">
        <v>5.7581018518518517E-2</v>
      </c>
      <c r="E337" s="15">
        <v>63</v>
      </c>
      <c r="F337" s="15" t="s">
        <v>63</v>
      </c>
      <c r="G337" s="15">
        <v>15</v>
      </c>
      <c r="H337" s="15">
        <f t="shared" si="3"/>
        <v>30</v>
      </c>
    </row>
    <row r="338" spans="1:8" ht="15">
      <c r="A338" s="20">
        <v>64</v>
      </c>
      <c r="B338" s="15" t="s">
        <v>903</v>
      </c>
      <c r="C338" s="15">
        <v>1971</v>
      </c>
      <c r="D338" s="18">
        <v>5.7719907407407407E-2</v>
      </c>
      <c r="E338" s="15">
        <v>64</v>
      </c>
      <c r="F338" s="15" t="s">
        <v>63</v>
      </c>
      <c r="G338" s="15">
        <v>15</v>
      </c>
      <c r="H338" s="15">
        <f t="shared" si="3"/>
        <v>53</v>
      </c>
    </row>
    <row r="339" spans="1:8" ht="15">
      <c r="A339" s="20">
        <v>65</v>
      </c>
      <c r="B339" s="15" t="s">
        <v>904</v>
      </c>
      <c r="C339" s="15">
        <v>2000</v>
      </c>
      <c r="D339" s="18">
        <v>5.7789351851851856E-2</v>
      </c>
      <c r="E339" s="15">
        <v>65</v>
      </c>
      <c r="F339" s="15" t="s">
        <v>63</v>
      </c>
      <c r="G339" s="15">
        <v>15</v>
      </c>
      <c r="H339" s="15">
        <f t="shared" si="3"/>
        <v>24</v>
      </c>
    </row>
    <row r="340" spans="1:8" ht="15">
      <c r="A340" s="20">
        <v>66</v>
      </c>
      <c r="B340" s="15" t="s">
        <v>362</v>
      </c>
      <c r="C340" s="15">
        <v>1992</v>
      </c>
      <c r="D340" s="18">
        <v>5.7824074074074076E-2</v>
      </c>
      <c r="E340" s="15">
        <v>66</v>
      </c>
      <c r="F340" s="15" t="s">
        <v>63</v>
      </c>
      <c r="G340" s="15">
        <v>15</v>
      </c>
      <c r="H340" s="15">
        <f t="shared" si="3"/>
        <v>32</v>
      </c>
    </row>
    <row r="341" spans="1:8" ht="15">
      <c r="A341" s="20">
        <v>67</v>
      </c>
      <c r="B341" s="15" t="s">
        <v>905</v>
      </c>
      <c r="C341" s="15">
        <v>1991</v>
      </c>
      <c r="D341" s="18">
        <v>5.7928240740740738E-2</v>
      </c>
      <c r="E341" s="15">
        <v>67</v>
      </c>
      <c r="F341" s="15" t="s">
        <v>63</v>
      </c>
      <c r="G341" s="15">
        <v>15</v>
      </c>
      <c r="H341" s="15">
        <f t="shared" si="3"/>
        <v>33</v>
      </c>
    </row>
    <row r="342" spans="1:8" ht="15">
      <c r="A342" s="20">
        <v>68</v>
      </c>
      <c r="B342" s="15" t="s">
        <v>906</v>
      </c>
      <c r="C342" s="15">
        <v>1991</v>
      </c>
      <c r="D342" s="18">
        <v>5.7928240740740738E-2</v>
      </c>
      <c r="E342" s="15">
        <v>67</v>
      </c>
      <c r="F342" s="15" t="s">
        <v>63</v>
      </c>
      <c r="G342" s="15">
        <v>15</v>
      </c>
      <c r="H342" s="15">
        <f t="shared" si="3"/>
        <v>33</v>
      </c>
    </row>
    <row r="343" spans="1:8" ht="15">
      <c r="A343" s="20">
        <v>69</v>
      </c>
      <c r="B343" s="15" t="s">
        <v>286</v>
      </c>
      <c r="C343" s="15">
        <v>1972</v>
      </c>
      <c r="D343" s="18">
        <v>5.8773148148148151E-2</v>
      </c>
      <c r="E343" s="15">
        <v>69</v>
      </c>
      <c r="F343" s="15" t="s">
        <v>63</v>
      </c>
      <c r="G343" s="15">
        <v>15</v>
      </c>
      <c r="H343" s="15">
        <f t="shared" si="3"/>
        <v>52</v>
      </c>
    </row>
    <row r="344" spans="1:8" ht="15">
      <c r="A344" s="20">
        <v>70</v>
      </c>
      <c r="B344" s="15" t="s">
        <v>907</v>
      </c>
      <c r="C344" s="15">
        <v>1987</v>
      </c>
      <c r="D344" s="18">
        <v>5.8912037037037034E-2</v>
      </c>
      <c r="E344" s="15">
        <v>70</v>
      </c>
      <c r="F344" s="15" t="s">
        <v>63</v>
      </c>
      <c r="G344" s="15">
        <v>15</v>
      </c>
      <c r="H344" s="15">
        <f t="shared" si="3"/>
        <v>37</v>
      </c>
    </row>
    <row r="345" spans="1:8" ht="15">
      <c r="A345" s="20">
        <v>71</v>
      </c>
      <c r="B345" s="15" t="s">
        <v>359</v>
      </c>
      <c r="C345" s="15">
        <v>1989</v>
      </c>
      <c r="D345" s="18">
        <v>5.9074074074074077E-2</v>
      </c>
      <c r="E345" s="15">
        <v>71</v>
      </c>
      <c r="F345" s="15" t="s">
        <v>63</v>
      </c>
      <c r="G345" s="15">
        <v>15</v>
      </c>
      <c r="H345" s="15">
        <f t="shared" si="3"/>
        <v>35</v>
      </c>
    </row>
    <row r="346" spans="1:8" ht="15">
      <c r="A346" s="20">
        <v>72</v>
      </c>
      <c r="B346" s="15" t="s">
        <v>908</v>
      </c>
      <c r="C346" s="15">
        <v>1989</v>
      </c>
      <c r="D346" s="18">
        <v>5.9236111111111107E-2</v>
      </c>
      <c r="E346" s="15">
        <v>72</v>
      </c>
      <c r="F346" s="15" t="s">
        <v>63</v>
      </c>
      <c r="G346" s="15">
        <v>15</v>
      </c>
      <c r="H346" s="15">
        <f t="shared" si="3"/>
        <v>35</v>
      </c>
    </row>
    <row r="347" spans="1:8" ht="15">
      <c r="A347" s="20">
        <v>73</v>
      </c>
      <c r="B347" s="15" t="s">
        <v>909</v>
      </c>
      <c r="C347" s="15">
        <v>1987</v>
      </c>
      <c r="D347" s="18">
        <v>5.9270833333333335E-2</v>
      </c>
      <c r="E347" s="15">
        <v>73</v>
      </c>
      <c r="F347" s="15" t="s">
        <v>63</v>
      </c>
      <c r="G347" s="15">
        <v>15</v>
      </c>
      <c r="H347" s="15">
        <f t="shared" si="3"/>
        <v>37</v>
      </c>
    </row>
    <row r="348" spans="1:8" ht="15">
      <c r="A348" s="20">
        <v>74</v>
      </c>
      <c r="B348" s="15" t="s">
        <v>910</v>
      </c>
      <c r="C348" s="15">
        <v>1986</v>
      </c>
      <c r="D348" s="18">
        <v>5.9456018518518526E-2</v>
      </c>
      <c r="E348" s="15">
        <v>74</v>
      </c>
      <c r="F348" s="15" t="s">
        <v>63</v>
      </c>
      <c r="G348" s="15">
        <v>15</v>
      </c>
      <c r="H348" s="15">
        <f t="shared" si="3"/>
        <v>38</v>
      </c>
    </row>
    <row r="349" spans="1:8" ht="15">
      <c r="A349" s="20">
        <v>75</v>
      </c>
      <c r="B349" s="15" t="s">
        <v>2536</v>
      </c>
      <c r="C349" s="15">
        <v>1995</v>
      </c>
      <c r="D349" s="18">
        <v>5.9918981481481483E-2</v>
      </c>
      <c r="E349" s="15">
        <v>75</v>
      </c>
      <c r="F349" s="15" t="s">
        <v>63</v>
      </c>
      <c r="G349" s="15">
        <v>15</v>
      </c>
      <c r="H349" s="15">
        <f t="shared" si="3"/>
        <v>29</v>
      </c>
    </row>
    <row r="350" spans="1:8" ht="15">
      <c r="A350" s="20">
        <v>76</v>
      </c>
      <c r="B350" s="15" t="s">
        <v>345</v>
      </c>
      <c r="C350" s="15">
        <v>1984</v>
      </c>
      <c r="D350" s="18">
        <v>6.0092592592592593E-2</v>
      </c>
      <c r="E350" s="15">
        <v>76</v>
      </c>
      <c r="F350" s="15" t="s">
        <v>63</v>
      </c>
      <c r="G350" s="15">
        <v>15</v>
      </c>
      <c r="H350" s="15">
        <f t="shared" si="3"/>
        <v>40</v>
      </c>
    </row>
    <row r="351" spans="1:8" ht="15">
      <c r="A351" s="20">
        <v>77</v>
      </c>
      <c r="B351" s="15" t="s">
        <v>911</v>
      </c>
      <c r="C351" s="15">
        <v>1977</v>
      </c>
      <c r="D351" s="18">
        <v>6.0532407407407403E-2</v>
      </c>
      <c r="E351" s="15">
        <v>77</v>
      </c>
      <c r="F351" s="15" t="s">
        <v>63</v>
      </c>
      <c r="G351" s="15">
        <v>15</v>
      </c>
      <c r="H351" s="15">
        <f t="shared" si="3"/>
        <v>47</v>
      </c>
    </row>
    <row r="352" spans="1:8" ht="15">
      <c r="A352" s="20">
        <v>78</v>
      </c>
      <c r="B352" s="15" t="s">
        <v>363</v>
      </c>
      <c r="C352" s="15">
        <v>1984</v>
      </c>
      <c r="D352" s="18">
        <v>6.0601851851851851E-2</v>
      </c>
      <c r="E352" s="15">
        <v>78</v>
      </c>
      <c r="F352" s="15" t="s">
        <v>63</v>
      </c>
      <c r="G352" s="15">
        <v>15</v>
      </c>
      <c r="H352" s="15">
        <f t="shared" si="3"/>
        <v>40</v>
      </c>
    </row>
    <row r="353" spans="1:8" ht="15">
      <c r="A353" s="20">
        <v>79</v>
      </c>
      <c r="B353" s="15" t="s">
        <v>912</v>
      </c>
      <c r="C353" s="15">
        <v>1986</v>
      </c>
      <c r="D353" s="18">
        <v>6.0659722222222219E-2</v>
      </c>
      <c r="E353" s="15">
        <v>79</v>
      </c>
      <c r="F353" s="15" t="s">
        <v>63</v>
      </c>
      <c r="G353" s="15">
        <v>15</v>
      </c>
      <c r="H353" s="15">
        <f t="shared" si="3"/>
        <v>38</v>
      </c>
    </row>
    <row r="354" spans="1:8" ht="15">
      <c r="A354" s="20">
        <v>80</v>
      </c>
      <c r="B354" s="15" t="s">
        <v>311</v>
      </c>
      <c r="C354" s="15">
        <v>1981</v>
      </c>
      <c r="D354" s="18">
        <v>6.0798611111111116E-2</v>
      </c>
      <c r="E354" s="15">
        <v>80</v>
      </c>
      <c r="F354" s="15" t="s">
        <v>63</v>
      </c>
      <c r="G354" s="15">
        <v>15</v>
      </c>
      <c r="H354" s="15">
        <f t="shared" si="3"/>
        <v>43</v>
      </c>
    </row>
    <row r="355" spans="1:8" ht="15">
      <c r="A355" s="20">
        <v>81</v>
      </c>
      <c r="B355" s="15" t="s">
        <v>584</v>
      </c>
      <c r="C355" s="15">
        <v>1989</v>
      </c>
      <c r="D355" s="18">
        <v>6.0891203703703704E-2</v>
      </c>
      <c r="E355" s="15">
        <v>81</v>
      </c>
      <c r="F355" s="15" t="s">
        <v>63</v>
      </c>
      <c r="G355" s="15">
        <v>15</v>
      </c>
      <c r="H355" s="15">
        <f t="shared" si="3"/>
        <v>35</v>
      </c>
    </row>
    <row r="356" spans="1:8" ht="15">
      <c r="A356" s="20">
        <v>82</v>
      </c>
      <c r="B356" s="15" t="s">
        <v>357</v>
      </c>
      <c r="C356" s="15">
        <v>1987</v>
      </c>
      <c r="D356" s="18">
        <v>6.0995370370370366E-2</v>
      </c>
      <c r="E356" s="15">
        <v>82</v>
      </c>
      <c r="F356" s="15" t="s">
        <v>63</v>
      </c>
      <c r="G356" s="15">
        <v>15</v>
      </c>
      <c r="H356" s="15">
        <f t="shared" si="3"/>
        <v>37</v>
      </c>
    </row>
    <row r="357" spans="1:8" ht="15">
      <c r="A357" s="20">
        <v>83</v>
      </c>
      <c r="B357" s="15" t="s">
        <v>275</v>
      </c>
      <c r="C357" s="15">
        <v>1968</v>
      </c>
      <c r="D357" s="18">
        <v>6.1099537037037042E-2</v>
      </c>
      <c r="E357" s="15">
        <v>83</v>
      </c>
      <c r="F357" s="15" t="s">
        <v>63</v>
      </c>
      <c r="G357" s="15">
        <v>15</v>
      </c>
      <c r="H357" s="15">
        <f t="shared" si="3"/>
        <v>56</v>
      </c>
    </row>
    <row r="358" spans="1:8" ht="15">
      <c r="A358" s="20">
        <v>84</v>
      </c>
      <c r="B358" s="15" t="s">
        <v>913</v>
      </c>
      <c r="C358" s="15">
        <v>1994</v>
      </c>
      <c r="D358" s="18">
        <v>6.1446759259259263E-2</v>
      </c>
      <c r="E358" s="15">
        <v>84</v>
      </c>
      <c r="F358" s="15" t="s">
        <v>63</v>
      </c>
      <c r="G358" s="15">
        <v>15</v>
      </c>
      <c r="H358" s="15">
        <f t="shared" ref="H358:H421" si="4">2024-C358</f>
        <v>30</v>
      </c>
    </row>
    <row r="359" spans="1:8" ht="15">
      <c r="A359" s="20">
        <v>85</v>
      </c>
      <c r="B359" s="15" t="s">
        <v>914</v>
      </c>
      <c r="C359" s="15">
        <v>1993</v>
      </c>
      <c r="D359" s="18">
        <v>6.1446759259259263E-2</v>
      </c>
      <c r="E359" s="15">
        <v>84</v>
      </c>
      <c r="F359" s="15" t="s">
        <v>63</v>
      </c>
      <c r="G359" s="15">
        <v>15</v>
      </c>
      <c r="H359" s="15">
        <f t="shared" si="4"/>
        <v>31</v>
      </c>
    </row>
    <row r="360" spans="1:8" ht="15">
      <c r="A360" s="20">
        <v>86</v>
      </c>
      <c r="B360" s="15" t="s">
        <v>915</v>
      </c>
      <c r="C360" s="15">
        <v>1984</v>
      </c>
      <c r="D360" s="18">
        <v>6.1504629629629631E-2</v>
      </c>
      <c r="E360" s="15">
        <v>86</v>
      </c>
      <c r="F360" s="15" t="s">
        <v>63</v>
      </c>
      <c r="G360" s="15">
        <v>15</v>
      </c>
      <c r="H360" s="15">
        <f t="shared" si="4"/>
        <v>40</v>
      </c>
    </row>
    <row r="361" spans="1:8" ht="15">
      <c r="A361" s="20">
        <v>87</v>
      </c>
      <c r="B361" s="15" t="s">
        <v>391</v>
      </c>
      <c r="C361" s="15">
        <v>1996</v>
      </c>
      <c r="D361" s="18">
        <v>6.1608796296296293E-2</v>
      </c>
      <c r="E361" s="15">
        <v>87</v>
      </c>
      <c r="F361" s="15" t="s">
        <v>63</v>
      </c>
      <c r="G361" s="15">
        <v>15</v>
      </c>
      <c r="H361" s="15">
        <f t="shared" si="4"/>
        <v>28</v>
      </c>
    </row>
    <row r="362" spans="1:8" ht="15">
      <c r="A362" s="20">
        <v>88</v>
      </c>
      <c r="B362" s="15" t="s">
        <v>916</v>
      </c>
      <c r="C362" s="15">
        <v>1984</v>
      </c>
      <c r="D362" s="18">
        <v>6.1678240740740742E-2</v>
      </c>
      <c r="E362" s="15">
        <v>88</v>
      </c>
      <c r="F362" s="15" t="s">
        <v>63</v>
      </c>
      <c r="G362" s="15">
        <v>15</v>
      </c>
      <c r="H362" s="15">
        <f t="shared" si="4"/>
        <v>40</v>
      </c>
    </row>
    <row r="363" spans="1:8" ht="15">
      <c r="A363" s="20">
        <v>89</v>
      </c>
      <c r="B363" s="15" t="s">
        <v>917</v>
      </c>
      <c r="C363" s="15">
        <v>1978</v>
      </c>
      <c r="D363" s="18">
        <v>6.1712962962962963E-2</v>
      </c>
      <c r="E363" s="15">
        <v>89</v>
      </c>
      <c r="F363" s="15" t="s">
        <v>63</v>
      </c>
      <c r="G363" s="15">
        <v>15</v>
      </c>
      <c r="H363" s="15">
        <f t="shared" si="4"/>
        <v>46</v>
      </c>
    </row>
    <row r="364" spans="1:8" ht="15">
      <c r="A364" s="20">
        <v>90</v>
      </c>
      <c r="B364" s="15" t="s">
        <v>918</v>
      </c>
      <c r="C364" s="15">
        <v>1987</v>
      </c>
      <c r="D364" s="18">
        <v>6.2002314814814809E-2</v>
      </c>
      <c r="E364" s="15">
        <v>90</v>
      </c>
      <c r="F364" s="15" t="s">
        <v>63</v>
      </c>
      <c r="G364" s="15">
        <v>15</v>
      </c>
      <c r="H364" s="15">
        <f t="shared" si="4"/>
        <v>37</v>
      </c>
    </row>
    <row r="365" spans="1:8" ht="15">
      <c r="A365" s="20">
        <v>91</v>
      </c>
      <c r="B365" s="15" t="s">
        <v>919</v>
      </c>
      <c r="C365" s="15">
        <v>1991</v>
      </c>
      <c r="D365" s="18">
        <v>6.2094907407407411E-2</v>
      </c>
      <c r="E365" s="15">
        <v>91</v>
      </c>
      <c r="F365" s="15" t="s">
        <v>63</v>
      </c>
      <c r="G365" s="15">
        <v>15</v>
      </c>
      <c r="H365" s="15">
        <f t="shared" si="4"/>
        <v>33</v>
      </c>
    </row>
    <row r="366" spans="1:8" ht="15">
      <c r="A366" s="20">
        <v>92</v>
      </c>
      <c r="B366" s="15" t="s">
        <v>920</v>
      </c>
      <c r="C366" s="15">
        <v>1984</v>
      </c>
      <c r="D366" s="18">
        <v>6.267361111111111E-2</v>
      </c>
      <c r="E366" s="15">
        <v>92</v>
      </c>
      <c r="F366" s="15" t="s">
        <v>63</v>
      </c>
      <c r="G366" s="15">
        <v>15</v>
      </c>
      <c r="H366" s="15">
        <f t="shared" si="4"/>
        <v>40</v>
      </c>
    </row>
    <row r="367" spans="1:8" ht="15">
      <c r="A367" s="20">
        <v>93</v>
      </c>
      <c r="B367" s="15" t="s">
        <v>921</v>
      </c>
      <c r="C367" s="15">
        <v>1995</v>
      </c>
      <c r="D367" s="18">
        <v>6.3101851851851853E-2</v>
      </c>
      <c r="E367" s="15">
        <v>93</v>
      </c>
      <c r="F367" s="15" t="s">
        <v>63</v>
      </c>
      <c r="G367" s="15">
        <v>15</v>
      </c>
      <c r="H367" s="15">
        <f t="shared" si="4"/>
        <v>29</v>
      </c>
    </row>
    <row r="368" spans="1:8" ht="15">
      <c r="A368" s="20">
        <v>94</v>
      </c>
      <c r="B368" s="15" t="s">
        <v>922</v>
      </c>
      <c r="C368" s="15">
        <v>1990</v>
      </c>
      <c r="D368" s="18">
        <v>6.3206018518518522E-2</v>
      </c>
      <c r="E368" s="15">
        <v>94</v>
      </c>
      <c r="F368" s="15" t="s">
        <v>63</v>
      </c>
      <c r="G368" s="15">
        <v>15</v>
      </c>
      <c r="H368" s="15">
        <f t="shared" si="4"/>
        <v>34</v>
      </c>
    </row>
    <row r="369" spans="1:8" ht="15">
      <c r="A369" s="20">
        <v>95</v>
      </c>
      <c r="B369" s="15" t="s">
        <v>582</v>
      </c>
      <c r="C369" s="15">
        <v>1976</v>
      </c>
      <c r="D369" s="18">
        <v>6.3622685185185185E-2</v>
      </c>
      <c r="E369" s="15">
        <v>95</v>
      </c>
      <c r="F369" s="15" t="s">
        <v>63</v>
      </c>
      <c r="G369" s="15">
        <v>15</v>
      </c>
      <c r="H369" s="15">
        <f t="shared" si="4"/>
        <v>48</v>
      </c>
    </row>
    <row r="370" spans="1:8" ht="15">
      <c r="A370" s="20">
        <v>96</v>
      </c>
      <c r="B370" s="15" t="s">
        <v>923</v>
      </c>
      <c r="C370" s="15">
        <v>1999</v>
      </c>
      <c r="D370" s="18">
        <v>6.3877314814814817E-2</v>
      </c>
      <c r="E370" s="15">
        <v>96</v>
      </c>
      <c r="F370" s="15" t="s">
        <v>63</v>
      </c>
      <c r="G370" s="15">
        <v>15</v>
      </c>
      <c r="H370" s="15">
        <f t="shared" si="4"/>
        <v>25</v>
      </c>
    </row>
    <row r="371" spans="1:8" ht="15">
      <c r="A371" s="20">
        <v>97</v>
      </c>
      <c r="B371" s="15" t="s">
        <v>924</v>
      </c>
      <c r="C371" s="15">
        <v>1989</v>
      </c>
      <c r="D371" s="18">
        <v>6.3877314814814817E-2</v>
      </c>
      <c r="E371" s="15">
        <v>96</v>
      </c>
      <c r="F371" s="15" t="s">
        <v>63</v>
      </c>
      <c r="G371" s="15">
        <v>15</v>
      </c>
      <c r="H371" s="15">
        <f t="shared" si="4"/>
        <v>35</v>
      </c>
    </row>
    <row r="372" spans="1:8" ht="15">
      <c r="A372" s="20">
        <v>98</v>
      </c>
      <c r="B372" s="15" t="s">
        <v>925</v>
      </c>
      <c r="C372" s="15">
        <v>1964</v>
      </c>
      <c r="D372" s="18">
        <v>6.4143518518518516E-2</v>
      </c>
      <c r="E372" s="15">
        <v>98</v>
      </c>
      <c r="F372" s="15" t="s">
        <v>63</v>
      </c>
      <c r="G372" s="15">
        <v>15</v>
      </c>
      <c r="H372" s="15">
        <f t="shared" si="4"/>
        <v>60</v>
      </c>
    </row>
    <row r="373" spans="1:8" ht="15">
      <c r="A373" s="20">
        <v>99</v>
      </c>
      <c r="B373" s="15" t="s">
        <v>926</v>
      </c>
      <c r="C373" s="15">
        <v>1990</v>
      </c>
      <c r="D373" s="18">
        <v>6.4143518518518516E-2</v>
      </c>
      <c r="E373" s="15">
        <v>98</v>
      </c>
      <c r="F373" s="15" t="s">
        <v>63</v>
      </c>
      <c r="G373" s="15">
        <v>15</v>
      </c>
      <c r="H373" s="15">
        <f t="shared" si="4"/>
        <v>34</v>
      </c>
    </row>
    <row r="374" spans="1:8" ht="15">
      <c r="A374" s="20">
        <v>100</v>
      </c>
      <c r="B374" s="15" t="s">
        <v>927</v>
      </c>
      <c r="C374" s="15">
        <v>1983</v>
      </c>
      <c r="D374" s="18">
        <v>6.4641203703703701E-2</v>
      </c>
      <c r="E374" s="15">
        <v>100</v>
      </c>
      <c r="F374" s="15" t="s">
        <v>63</v>
      </c>
      <c r="G374" s="15">
        <v>15</v>
      </c>
      <c r="H374" s="15">
        <f t="shared" si="4"/>
        <v>41</v>
      </c>
    </row>
    <row r="375" spans="1:8" ht="15">
      <c r="A375" s="20">
        <v>101</v>
      </c>
      <c r="B375" s="15" t="s">
        <v>186</v>
      </c>
      <c r="C375" s="15">
        <v>1983</v>
      </c>
      <c r="D375" s="18">
        <v>6.4722222222222223E-2</v>
      </c>
      <c r="E375" s="15">
        <v>101</v>
      </c>
      <c r="F375" s="15" t="s">
        <v>63</v>
      </c>
      <c r="G375" s="15">
        <v>15</v>
      </c>
      <c r="H375" s="15">
        <f t="shared" si="4"/>
        <v>41</v>
      </c>
    </row>
    <row r="376" spans="1:8" ht="15">
      <c r="A376" s="20">
        <v>102</v>
      </c>
      <c r="B376" s="15" t="s">
        <v>420</v>
      </c>
      <c r="C376" s="15">
        <v>1978</v>
      </c>
      <c r="D376" s="18">
        <v>6.4722222222222223E-2</v>
      </c>
      <c r="E376" s="15">
        <v>101</v>
      </c>
      <c r="F376" s="15" t="s">
        <v>63</v>
      </c>
      <c r="G376" s="15">
        <v>15</v>
      </c>
      <c r="H376" s="15">
        <f t="shared" si="4"/>
        <v>46</v>
      </c>
    </row>
    <row r="377" spans="1:8" ht="15">
      <c r="A377" s="20">
        <v>103</v>
      </c>
      <c r="B377" s="15" t="s">
        <v>928</v>
      </c>
      <c r="C377" s="15">
        <v>1991</v>
      </c>
      <c r="D377" s="18">
        <v>6.4803240740740745E-2</v>
      </c>
      <c r="E377" s="15">
        <v>103</v>
      </c>
      <c r="F377" s="15" t="s">
        <v>63</v>
      </c>
      <c r="G377" s="15">
        <v>15</v>
      </c>
      <c r="H377" s="15">
        <f t="shared" si="4"/>
        <v>33</v>
      </c>
    </row>
    <row r="378" spans="1:8" ht="15">
      <c r="A378" s="20">
        <v>104</v>
      </c>
      <c r="B378" s="15" t="s">
        <v>929</v>
      </c>
      <c r="C378" s="15">
        <v>1979</v>
      </c>
      <c r="D378" s="18">
        <v>6.5497685185185187E-2</v>
      </c>
      <c r="E378" s="15">
        <v>104</v>
      </c>
      <c r="F378" s="15" t="s">
        <v>63</v>
      </c>
      <c r="G378" s="15">
        <v>15</v>
      </c>
      <c r="H378" s="15">
        <f t="shared" si="4"/>
        <v>45</v>
      </c>
    </row>
    <row r="379" spans="1:8" ht="15">
      <c r="A379" s="20">
        <v>105</v>
      </c>
      <c r="B379" s="15" t="s">
        <v>930</v>
      </c>
      <c r="C379" s="15">
        <v>2000</v>
      </c>
      <c r="D379" s="18">
        <v>6.5902777777777768E-2</v>
      </c>
      <c r="E379" s="15">
        <v>105</v>
      </c>
      <c r="F379" s="15" t="s">
        <v>63</v>
      </c>
      <c r="G379" s="15">
        <v>15</v>
      </c>
      <c r="H379" s="15">
        <f t="shared" si="4"/>
        <v>24</v>
      </c>
    </row>
    <row r="380" spans="1:8" ht="15">
      <c r="A380" s="20">
        <v>106</v>
      </c>
      <c r="B380" s="15" t="s">
        <v>21</v>
      </c>
      <c r="C380" s="15">
        <v>1976</v>
      </c>
      <c r="D380" s="18">
        <v>6.6435185185185194E-2</v>
      </c>
      <c r="E380" s="15">
        <v>106</v>
      </c>
      <c r="F380" s="15" t="s">
        <v>63</v>
      </c>
      <c r="G380" s="15">
        <v>15</v>
      </c>
      <c r="H380" s="15">
        <f t="shared" si="4"/>
        <v>48</v>
      </c>
    </row>
    <row r="381" spans="1:8" ht="15">
      <c r="A381" s="20">
        <v>107</v>
      </c>
      <c r="B381" s="15" t="s">
        <v>469</v>
      </c>
      <c r="C381" s="15">
        <v>1987</v>
      </c>
      <c r="D381" s="18">
        <v>6.6435185185185194E-2</v>
      </c>
      <c r="E381" s="15">
        <v>106</v>
      </c>
      <c r="F381" s="15" t="s">
        <v>63</v>
      </c>
      <c r="G381" s="15">
        <v>15</v>
      </c>
      <c r="H381" s="15">
        <f t="shared" si="4"/>
        <v>37</v>
      </c>
    </row>
    <row r="382" spans="1:8" ht="15">
      <c r="A382" s="20">
        <v>108</v>
      </c>
      <c r="B382" s="15" t="s">
        <v>212</v>
      </c>
      <c r="C382" s="15">
        <v>1986</v>
      </c>
      <c r="D382" s="18">
        <v>6.6446759259259261E-2</v>
      </c>
      <c r="E382" s="15">
        <v>108</v>
      </c>
      <c r="F382" s="15" t="s">
        <v>63</v>
      </c>
      <c r="G382" s="15">
        <v>15</v>
      </c>
      <c r="H382" s="15">
        <f t="shared" si="4"/>
        <v>38</v>
      </c>
    </row>
    <row r="383" spans="1:8" ht="15">
      <c r="A383" s="20">
        <v>109</v>
      </c>
      <c r="B383" s="15" t="s">
        <v>931</v>
      </c>
      <c r="C383" s="15">
        <v>1992</v>
      </c>
      <c r="D383" s="18">
        <v>6.6944444444444445E-2</v>
      </c>
      <c r="E383" s="15">
        <v>109</v>
      </c>
      <c r="F383" s="15" t="s">
        <v>63</v>
      </c>
      <c r="G383" s="15">
        <v>15</v>
      </c>
      <c r="H383" s="15">
        <f t="shared" si="4"/>
        <v>32</v>
      </c>
    </row>
    <row r="384" spans="1:8" ht="15">
      <c r="A384" s="20">
        <v>110</v>
      </c>
      <c r="B384" s="15" t="s">
        <v>603</v>
      </c>
      <c r="C384" s="15">
        <v>2000</v>
      </c>
      <c r="D384" s="18">
        <v>6.7083333333333328E-2</v>
      </c>
      <c r="E384" s="15">
        <v>110</v>
      </c>
      <c r="F384" s="15" t="s">
        <v>63</v>
      </c>
      <c r="G384" s="15">
        <v>15</v>
      </c>
      <c r="H384" s="15">
        <f t="shared" si="4"/>
        <v>24</v>
      </c>
    </row>
    <row r="385" spans="1:8" ht="15">
      <c r="A385" s="20">
        <v>111</v>
      </c>
      <c r="B385" s="15" t="s">
        <v>932</v>
      </c>
      <c r="C385" s="15">
        <v>1989</v>
      </c>
      <c r="D385" s="18">
        <v>6.7187499999999997E-2</v>
      </c>
      <c r="E385" s="15">
        <v>111</v>
      </c>
      <c r="F385" s="15" t="s">
        <v>63</v>
      </c>
      <c r="G385" s="15">
        <v>15</v>
      </c>
      <c r="H385" s="15">
        <f t="shared" si="4"/>
        <v>35</v>
      </c>
    </row>
    <row r="386" spans="1:8" ht="15">
      <c r="A386" s="20">
        <v>112</v>
      </c>
      <c r="B386" s="15" t="s">
        <v>591</v>
      </c>
      <c r="C386" s="15">
        <v>1990</v>
      </c>
      <c r="D386" s="18">
        <v>6.9594907407407411E-2</v>
      </c>
      <c r="E386" s="15">
        <v>112</v>
      </c>
      <c r="F386" s="15" t="s">
        <v>63</v>
      </c>
      <c r="G386" s="15">
        <v>15</v>
      </c>
      <c r="H386" s="15">
        <f t="shared" si="4"/>
        <v>34</v>
      </c>
    </row>
    <row r="387" spans="1:8" ht="15">
      <c r="A387" s="20">
        <v>113</v>
      </c>
      <c r="B387" s="15" t="s">
        <v>933</v>
      </c>
      <c r="C387" s="15">
        <v>1986</v>
      </c>
      <c r="D387" s="18">
        <v>7.166666666666667E-2</v>
      </c>
      <c r="E387" s="15">
        <v>113</v>
      </c>
      <c r="F387" s="15" t="s">
        <v>63</v>
      </c>
      <c r="G387" s="15">
        <v>15</v>
      </c>
      <c r="H387" s="15">
        <f t="shared" si="4"/>
        <v>38</v>
      </c>
    </row>
    <row r="388" spans="1:8" ht="15">
      <c r="A388" s="20">
        <v>114</v>
      </c>
      <c r="B388" s="15" t="s">
        <v>934</v>
      </c>
      <c r="C388" s="15">
        <v>1993</v>
      </c>
      <c r="D388" s="18">
        <v>7.1759259259259259E-2</v>
      </c>
      <c r="E388" s="15">
        <v>114</v>
      </c>
      <c r="F388" s="15" t="s">
        <v>63</v>
      </c>
      <c r="G388" s="15">
        <v>15</v>
      </c>
      <c r="H388" s="15">
        <f t="shared" si="4"/>
        <v>31</v>
      </c>
    </row>
    <row r="389" spans="1:8" ht="15">
      <c r="A389" s="20">
        <v>115</v>
      </c>
      <c r="B389" s="15" t="s">
        <v>536</v>
      </c>
      <c r="C389" s="15">
        <v>1991</v>
      </c>
      <c r="D389" s="18">
        <v>7.1759259259259259E-2</v>
      </c>
      <c r="E389" s="15">
        <v>115</v>
      </c>
      <c r="F389" s="15" t="s">
        <v>63</v>
      </c>
      <c r="G389" s="15">
        <v>15</v>
      </c>
      <c r="H389" s="15">
        <f t="shared" si="4"/>
        <v>33</v>
      </c>
    </row>
    <row r="390" spans="1:8" ht="15">
      <c r="A390" s="20">
        <v>116</v>
      </c>
      <c r="B390" s="15" t="s">
        <v>400</v>
      </c>
      <c r="C390" s="15">
        <v>1991</v>
      </c>
      <c r="D390" s="18">
        <v>7.3541666666666672E-2</v>
      </c>
      <c r="E390" s="15">
        <v>116</v>
      </c>
      <c r="F390" s="15" t="s">
        <v>63</v>
      </c>
      <c r="G390" s="15">
        <v>15</v>
      </c>
      <c r="H390" s="15">
        <f t="shared" si="4"/>
        <v>33</v>
      </c>
    </row>
    <row r="391" spans="1:8" ht="15">
      <c r="A391" s="20">
        <v>117</v>
      </c>
      <c r="B391" s="15" t="s">
        <v>935</v>
      </c>
      <c r="C391" s="15">
        <v>1979</v>
      </c>
      <c r="D391" s="18">
        <v>7.3599537037037033E-2</v>
      </c>
      <c r="E391" s="15">
        <v>117</v>
      </c>
      <c r="F391" s="15" t="s">
        <v>63</v>
      </c>
      <c r="G391" s="15">
        <v>15</v>
      </c>
      <c r="H391" s="15">
        <f t="shared" si="4"/>
        <v>45</v>
      </c>
    </row>
    <row r="392" spans="1:8" ht="15">
      <c r="A392" s="20">
        <v>118</v>
      </c>
      <c r="B392" s="15" t="s">
        <v>936</v>
      </c>
      <c r="C392" s="15">
        <v>1988</v>
      </c>
      <c r="D392" s="18">
        <v>7.3703703703703702E-2</v>
      </c>
      <c r="E392" s="15">
        <v>118</v>
      </c>
      <c r="F392" s="15" t="s">
        <v>63</v>
      </c>
      <c r="G392" s="15">
        <v>15</v>
      </c>
      <c r="H392" s="15">
        <f t="shared" si="4"/>
        <v>36</v>
      </c>
    </row>
    <row r="393" spans="1:8" ht="15">
      <c r="A393" s="20">
        <v>119</v>
      </c>
      <c r="B393" s="15" t="s">
        <v>937</v>
      </c>
      <c r="C393" s="15">
        <v>1986</v>
      </c>
      <c r="D393" s="18">
        <v>7.513888888888888E-2</v>
      </c>
      <c r="E393" s="15">
        <v>119</v>
      </c>
      <c r="F393" s="15" t="s">
        <v>63</v>
      </c>
      <c r="G393" s="15">
        <v>15</v>
      </c>
      <c r="H393" s="15">
        <f t="shared" si="4"/>
        <v>38</v>
      </c>
    </row>
    <row r="394" spans="1:8" ht="15">
      <c r="A394" s="20">
        <v>120</v>
      </c>
      <c r="B394" s="15" t="s">
        <v>5787</v>
      </c>
      <c r="C394" s="15">
        <v>1982</v>
      </c>
      <c r="D394" s="18">
        <v>7.6226851851851851E-2</v>
      </c>
      <c r="E394" s="15">
        <v>120</v>
      </c>
      <c r="F394" s="15" t="s">
        <v>63</v>
      </c>
      <c r="G394" s="15">
        <v>15</v>
      </c>
      <c r="H394" s="15">
        <f t="shared" si="4"/>
        <v>42</v>
      </c>
    </row>
    <row r="395" spans="1:8" ht="15">
      <c r="A395" s="20">
        <v>121</v>
      </c>
      <c r="B395" s="15" t="s">
        <v>602</v>
      </c>
      <c r="C395" s="15">
        <v>1995</v>
      </c>
      <c r="D395" s="18">
        <v>7.6284722222222226E-2</v>
      </c>
      <c r="E395" s="15">
        <v>121</v>
      </c>
      <c r="F395" s="15" t="s">
        <v>63</v>
      </c>
      <c r="G395" s="15">
        <v>15</v>
      </c>
      <c r="H395" s="15">
        <f t="shared" si="4"/>
        <v>29</v>
      </c>
    </row>
    <row r="396" spans="1:8" ht="15">
      <c r="A396" s="20">
        <v>122</v>
      </c>
      <c r="B396" s="15" t="s">
        <v>381</v>
      </c>
      <c r="C396" s="15">
        <v>1998</v>
      </c>
      <c r="D396" s="18">
        <v>7.6354166666666667E-2</v>
      </c>
      <c r="E396" s="15">
        <v>122</v>
      </c>
      <c r="F396" s="15" t="s">
        <v>63</v>
      </c>
      <c r="G396" s="15">
        <v>15</v>
      </c>
      <c r="H396" s="15">
        <f t="shared" si="4"/>
        <v>26</v>
      </c>
    </row>
    <row r="397" spans="1:8" ht="15">
      <c r="A397" s="20">
        <v>123</v>
      </c>
      <c r="B397" s="15" t="s">
        <v>939</v>
      </c>
      <c r="C397" s="15">
        <v>1998</v>
      </c>
      <c r="D397" s="18">
        <v>7.6354166666666667E-2</v>
      </c>
      <c r="E397" s="15">
        <v>122</v>
      </c>
      <c r="F397" s="15" t="s">
        <v>63</v>
      </c>
      <c r="G397" s="15">
        <v>15</v>
      </c>
      <c r="H397" s="15">
        <f t="shared" si="4"/>
        <v>26</v>
      </c>
    </row>
    <row r="398" spans="1:8" ht="15">
      <c r="A398" s="20">
        <v>124</v>
      </c>
      <c r="B398" s="15" t="s">
        <v>940</v>
      </c>
      <c r="C398" s="15">
        <v>1982</v>
      </c>
      <c r="D398" s="18">
        <v>7.767361111111111E-2</v>
      </c>
      <c r="E398" s="15">
        <v>124</v>
      </c>
      <c r="F398" s="15" t="s">
        <v>63</v>
      </c>
      <c r="G398" s="15">
        <v>15</v>
      </c>
      <c r="H398" s="15">
        <f t="shared" si="4"/>
        <v>42</v>
      </c>
    </row>
    <row r="399" spans="1:8" ht="15">
      <c r="A399" s="20">
        <v>125</v>
      </c>
      <c r="B399" s="15" t="s">
        <v>941</v>
      </c>
      <c r="C399" s="15">
        <v>1979</v>
      </c>
      <c r="D399" s="18">
        <v>7.829861111111111E-2</v>
      </c>
      <c r="E399" s="15">
        <v>125</v>
      </c>
      <c r="F399" s="15" t="s">
        <v>63</v>
      </c>
      <c r="G399" s="15">
        <v>15</v>
      </c>
      <c r="H399" s="15">
        <f t="shared" si="4"/>
        <v>45</v>
      </c>
    </row>
    <row r="400" spans="1:8" ht="15">
      <c r="A400" s="20">
        <v>126</v>
      </c>
      <c r="B400" s="15" t="s">
        <v>358</v>
      </c>
      <c r="C400" s="15">
        <v>1993</v>
      </c>
      <c r="D400" s="18">
        <v>8.3657407407407403E-2</v>
      </c>
      <c r="E400" s="15">
        <v>126</v>
      </c>
      <c r="F400" s="15" t="s">
        <v>63</v>
      </c>
      <c r="G400" s="15">
        <v>15</v>
      </c>
      <c r="H400" s="15">
        <f t="shared" si="4"/>
        <v>31</v>
      </c>
    </row>
    <row r="401" spans="1:8" ht="15">
      <c r="A401" s="20">
        <v>127</v>
      </c>
      <c r="B401" s="15" t="s">
        <v>942</v>
      </c>
      <c r="C401" s="15">
        <v>1983</v>
      </c>
      <c r="D401" s="18">
        <v>8.6863425925925927E-2</v>
      </c>
      <c r="E401" s="15">
        <v>127</v>
      </c>
      <c r="F401" s="15" t="s">
        <v>63</v>
      </c>
      <c r="G401" s="15">
        <v>15</v>
      </c>
      <c r="H401" s="15">
        <f t="shared" si="4"/>
        <v>41</v>
      </c>
    </row>
    <row r="403" spans="1:8" ht="15.6">
      <c r="A403" s="17" t="s">
        <v>943</v>
      </c>
    </row>
    <row r="405" spans="1:8" ht="15">
      <c r="A405" s="19" t="s">
        <v>10</v>
      </c>
      <c r="B405" s="15" t="s">
        <v>11</v>
      </c>
      <c r="C405" s="15" t="s">
        <v>113</v>
      </c>
      <c r="D405" s="18" t="s">
        <v>64</v>
      </c>
      <c r="E405" s="15" t="s">
        <v>4</v>
      </c>
    </row>
    <row r="406" spans="1:8" ht="15">
      <c r="A406" s="20">
        <v>1</v>
      </c>
      <c r="B406" s="15" t="s">
        <v>114</v>
      </c>
      <c r="C406" s="15">
        <v>1996</v>
      </c>
      <c r="D406" s="18">
        <v>4.3657407407407402E-2</v>
      </c>
      <c r="E406" s="15">
        <v>1</v>
      </c>
      <c r="F406" s="15" t="s">
        <v>278</v>
      </c>
      <c r="G406" s="15">
        <v>15</v>
      </c>
      <c r="H406" s="15">
        <f t="shared" si="4"/>
        <v>28</v>
      </c>
    </row>
    <row r="407" spans="1:8" ht="15">
      <c r="A407" s="20">
        <v>2</v>
      </c>
      <c r="B407" s="15" t="s">
        <v>320</v>
      </c>
      <c r="C407" s="15">
        <v>1990</v>
      </c>
      <c r="D407" s="18">
        <v>5.004629629629629E-2</v>
      </c>
      <c r="E407" s="15">
        <v>2</v>
      </c>
      <c r="F407" s="15" t="s">
        <v>278</v>
      </c>
      <c r="G407" s="15">
        <v>15</v>
      </c>
      <c r="H407" s="15">
        <f t="shared" si="4"/>
        <v>34</v>
      </c>
    </row>
    <row r="408" spans="1:8" ht="15">
      <c r="A408" s="20">
        <v>3</v>
      </c>
      <c r="B408" s="15" t="s">
        <v>149</v>
      </c>
      <c r="C408" s="15">
        <v>1993</v>
      </c>
      <c r="D408" s="18">
        <v>5.0138888888888893E-2</v>
      </c>
      <c r="E408" s="15">
        <v>3</v>
      </c>
      <c r="F408" s="15" t="s">
        <v>278</v>
      </c>
      <c r="G408" s="15">
        <v>15</v>
      </c>
      <c r="H408" s="15">
        <f t="shared" si="4"/>
        <v>31</v>
      </c>
    </row>
    <row r="409" spans="1:8" ht="15">
      <c r="A409" s="20">
        <v>4</v>
      </c>
      <c r="B409" s="15" t="s">
        <v>318</v>
      </c>
      <c r="C409" s="15">
        <v>1990</v>
      </c>
      <c r="D409" s="18">
        <v>5.0532407407407408E-2</v>
      </c>
      <c r="E409" s="15">
        <v>4</v>
      </c>
      <c r="F409" s="15" t="s">
        <v>278</v>
      </c>
      <c r="G409" s="15">
        <v>15</v>
      </c>
      <c r="H409" s="15">
        <f t="shared" si="4"/>
        <v>34</v>
      </c>
    </row>
    <row r="410" spans="1:8" ht="15">
      <c r="A410" s="20">
        <v>5</v>
      </c>
      <c r="B410" s="15" t="s">
        <v>944</v>
      </c>
      <c r="C410" s="15">
        <v>1979</v>
      </c>
      <c r="D410" s="18">
        <v>5.1875000000000004E-2</v>
      </c>
      <c r="E410" s="15">
        <v>5</v>
      </c>
      <c r="F410" s="15" t="s">
        <v>278</v>
      </c>
      <c r="G410" s="15">
        <v>15</v>
      </c>
      <c r="H410" s="15">
        <f t="shared" si="4"/>
        <v>45</v>
      </c>
    </row>
    <row r="411" spans="1:8" ht="15">
      <c r="A411" s="20">
        <v>6</v>
      </c>
      <c r="B411" s="15" t="s">
        <v>322</v>
      </c>
      <c r="C411" s="15">
        <v>1986</v>
      </c>
      <c r="D411" s="18">
        <v>5.2835648148148145E-2</v>
      </c>
      <c r="E411" s="15">
        <v>6</v>
      </c>
      <c r="F411" s="15" t="s">
        <v>278</v>
      </c>
      <c r="G411" s="15">
        <v>15</v>
      </c>
      <c r="H411" s="15">
        <f t="shared" si="4"/>
        <v>38</v>
      </c>
    </row>
    <row r="412" spans="1:8" ht="15">
      <c r="A412" s="20">
        <v>7</v>
      </c>
      <c r="B412" s="15" t="s">
        <v>945</v>
      </c>
      <c r="C412" s="15">
        <v>1988</v>
      </c>
      <c r="D412" s="18">
        <v>5.2893518518518513E-2</v>
      </c>
      <c r="E412" s="15">
        <v>7</v>
      </c>
      <c r="F412" s="15" t="s">
        <v>278</v>
      </c>
      <c r="G412" s="15">
        <v>15</v>
      </c>
      <c r="H412" s="15">
        <f t="shared" si="4"/>
        <v>36</v>
      </c>
    </row>
    <row r="413" spans="1:8" ht="15">
      <c r="A413" s="20">
        <v>8</v>
      </c>
      <c r="B413" s="15" t="s">
        <v>47</v>
      </c>
      <c r="C413" s="15">
        <v>1986</v>
      </c>
      <c r="D413" s="18">
        <v>5.3680555555555558E-2</v>
      </c>
      <c r="E413" s="15">
        <v>8</v>
      </c>
      <c r="F413" s="15" t="s">
        <v>278</v>
      </c>
      <c r="G413" s="15">
        <v>15</v>
      </c>
      <c r="H413" s="15">
        <f t="shared" si="4"/>
        <v>38</v>
      </c>
    </row>
    <row r="414" spans="1:8" ht="15">
      <c r="A414" s="20">
        <v>9</v>
      </c>
      <c r="B414" s="15" t="s">
        <v>946</v>
      </c>
      <c r="C414" s="15">
        <v>1992</v>
      </c>
      <c r="D414" s="18">
        <v>5.4131944444444441E-2</v>
      </c>
      <c r="E414" s="15">
        <v>9</v>
      </c>
      <c r="F414" s="15" t="s">
        <v>278</v>
      </c>
      <c r="G414" s="15">
        <v>15</v>
      </c>
      <c r="H414" s="15">
        <f t="shared" si="4"/>
        <v>32</v>
      </c>
    </row>
    <row r="415" spans="1:8" ht="15">
      <c r="A415" s="20">
        <v>10</v>
      </c>
      <c r="B415" s="15" t="s">
        <v>947</v>
      </c>
      <c r="C415" s="15">
        <v>1988</v>
      </c>
      <c r="D415" s="18">
        <v>5.4351851851851853E-2</v>
      </c>
      <c r="E415" s="15">
        <v>10</v>
      </c>
      <c r="F415" s="15" t="s">
        <v>278</v>
      </c>
      <c r="G415" s="15">
        <v>15</v>
      </c>
      <c r="H415" s="15">
        <f t="shared" si="4"/>
        <v>36</v>
      </c>
    </row>
    <row r="416" spans="1:8" ht="15">
      <c r="A416" s="20">
        <v>11</v>
      </c>
      <c r="B416" s="15" t="s">
        <v>948</v>
      </c>
      <c r="C416" s="15">
        <v>1987</v>
      </c>
      <c r="D416" s="18">
        <v>5.4930555555555559E-2</v>
      </c>
      <c r="E416" s="15">
        <v>11</v>
      </c>
      <c r="F416" s="15" t="s">
        <v>278</v>
      </c>
      <c r="G416" s="15">
        <v>15</v>
      </c>
      <c r="H416" s="15">
        <f t="shared" si="4"/>
        <v>37</v>
      </c>
    </row>
    <row r="417" spans="1:8" ht="15">
      <c r="A417" s="20">
        <v>12</v>
      </c>
      <c r="B417" s="15" t="s">
        <v>148</v>
      </c>
      <c r="C417" s="15">
        <v>1987</v>
      </c>
      <c r="D417" s="18">
        <v>5.4988425925925927E-2</v>
      </c>
      <c r="E417" s="15">
        <v>12</v>
      </c>
      <c r="F417" s="15" t="s">
        <v>278</v>
      </c>
      <c r="G417" s="15">
        <v>15</v>
      </c>
      <c r="H417" s="15">
        <f t="shared" si="4"/>
        <v>37</v>
      </c>
    </row>
    <row r="418" spans="1:8" ht="15">
      <c r="A418" s="20">
        <v>13</v>
      </c>
      <c r="B418" s="15" t="s">
        <v>949</v>
      </c>
      <c r="C418" s="15">
        <v>1986</v>
      </c>
      <c r="D418" s="18">
        <v>5.5393518518518516E-2</v>
      </c>
      <c r="E418" s="15">
        <v>13</v>
      </c>
      <c r="F418" s="15" t="s">
        <v>278</v>
      </c>
      <c r="G418" s="15">
        <v>15</v>
      </c>
      <c r="H418" s="15">
        <f t="shared" si="4"/>
        <v>38</v>
      </c>
    </row>
    <row r="419" spans="1:8" ht="15">
      <c r="A419" s="20">
        <v>14</v>
      </c>
      <c r="B419" s="15" t="s">
        <v>157</v>
      </c>
      <c r="C419" s="15">
        <v>1981</v>
      </c>
      <c r="D419" s="18">
        <v>5.6076388888888884E-2</v>
      </c>
      <c r="E419" s="15">
        <v>14</v>
      </c>
      <c r="F419" s="15" t="s">
        <v>278</v>
      </c>
      <c r="G419" s="15">
        <v>15</v>
      </c>
      <c r="H419" s="15">
        <f t="shared" si="4"/>
        <v>43</v>
      </c>
    </row>
    <row r="420" spans="1:8" ht="15">
      <c r="A420" s="20">
        <v>15</v>
      </c>
      <c r="B420" s="15" t="s">
        <v>2676</v>
      </c>
      <c r="C420" s="15">
        <v>1986</v>
      </c>
      <c r="D420" s="18">
        <v>5.7766203703703702E-2</v>
      </c>
      <c r="E420" s="15">
        <v>15</v>
      </c>
      <c r="F420" s="15" t="s">
        <v>278</v>
      </c>
      <c r="G420" s="15">
        <v>15</v>
      </c>
      <c r="H420" s="15">
        <f t="shared" si="4"/>
        <v>38</v>
      </c>
    </row>
    <row r="421" spans="1:8" ht="15">
      <c r="A421" s="20">
        <v>16</v>
      </c>
      <c r="B421" s="15" t="s">
        <v>950</v>
      </c>
      <c r="C421" s="15">
        <v>1986</v>
      </c>
      <c r="D421" s="18">
        <v>5.7847222222222223E-2</v>
      </c>
      <c r="E421" s="15">
        <v>16</v>
      </c>
      <c r="F421" s="15" t="s">
        <v>278</v>
      </c>
      <c r="G421" s="15">
        <v>15</v>
      </c>
      <c r="H421" s="15">
        <f t="shared" si="4"/>
        <v>38</v>
      </c>
    </row>
    <row r="422" spans="1:8" ht="15">
      <c r="A422" s="20">
        <v>17</v>
      </c>
      <c r="B422" s="15" t="s">
        <v>323</v>
      </c>
      <c r="C422" s="15">
        <v>1991</v>
      </c>
      <c r="D422" s="18">
        <v>5.8090277777777775E-2</v>
      </c>
      <c r="E422" s="15">
        <v>17</v>
      </c>
      <c r="F422" s="15" t="s">
        <v>278</v>
      </c>
      <c r="G422" s="15">
        <v>15</v>
      </c>
      <c r="H422" s="15">
        <f t="shared" ref="H422:H485" si="5">2024-C422</f>
        <v>33</v>
      </c>
    </row>
    <row r="423" spans="1:8" ht="15">
      <c r="A423" s="20">
        <v>18</v>
      </c>
      <c r="B423" s="15" t="s">
        <v>152</v>
      </c>
      <c r="C423" s="15">
        <v>1984</v>
      </c>
      <c r="D423" s="18">
        <v>5.8171296296296297E-2</v>
      </c>
      <c r="E423" s="15">
        <v>18</v>
      </c>
      <c r="F423" s="15" t="s">
        <v>278</v>
      </c>
      <c r="G423" s="15">
        <v>15</v>
      </c>
      <c r="H423" s="15">
        <f t="shared" si="5"/>
        <v>40</v>
      </c>
    </row>
    <row r="424" spans="1:8" ht="15">
      <c r="A424" s="20">
        <v>19</v>
      </c>
      <c r="B424" s="15" t="s">
        <v>384</v>
      </c>
      <c r="C424" s="15">
        <v>1978</v>
      </c>
      <c r="D424" s="18">
        <v>5.935185185185185E-2</v>
      </c>
      <c r="E424" s="15">
        <v>19</v>
      </c>
      <c r="F424" s="15" t="s">
        <v>278</v>
      </c>
      <c r="G424" s="15">
        <v>15</v>
      </c>
      <c r="H424" s="15">
        <f t="shared" si="5"/>
        <v>46</v>
      </c>
    </row>
    <row r="425" spans="1:8" ht="15">
      <c r="A425" s="20">
        <v>20</v>
      </c>
      <c r="B425" s="15" t="s">
        <v>151</v>
      </c>
      <c r="C425" s="15">
        <v>1975</v>
      </c>
      <c r="D425" s="18">
        <v>5.9861111111111108E-2</v>
      </c>
      <c r="E425" s="15">
        <v>20</v>
      </c>
      <c r="F425" s="15" t="s">
        <v>278</v>
      </c>
      <c r="G425" s="15">
        <v>15</v>
      </c>
      <c r="H425" s="15">
        <f t="shared" si="5"/>
        <v>49</v>
      </c>
    </row>
    <row r="426" spans="1:8" ht="15">
      <c r="A426" s="20">
        <v>21</v>
      </c>
      <c r="B426" s="15" t="s">
        <v>394</v>
      </c>
      <c r="C426" s="15">
        <v>1980</v>
      </c>
      <c r="D426" s="18">
        <v>5.994212962962963E-2</v>
      </c>
      <c r="E426" s="15">
        <v>21</v>
      </c>
      <c r="F426" s="15" t="s">
        <v>278</v>
      </c>
      <c r="G426" s="15">
        <v>15</v>
      </c>
      <c r="H426" s="15">
        <f t="shared" si="5"/>
        <v>44</v>
      </c>
    </row>
    <row r="427" spans="1:8" ht="15">
      <c r="A427" s="20">
        <v>22</v>
      </c>
      <c r="B427" s="15" t="s">
        <v>951</v>
      </c>
      <c r="C427" s="15">
        <v>1986</v>
      </c>
      <c r="D427" s="18">
        <v>6.0162037037037042E-2</v>
      </c>
      <c r="E427" s="15">
        <v>22</v>
      </c>
      <c r="F427" s="15" t="s">
        <v>278</v>
      </c>
      <c r="G427" s="15">
        <v>15</v>
      </c>
      <c r="H427" s="15">
        <f t="shared" si="5"/>
        <v>38</v>
      </c>
    </row>
    <row r="428" spans="1:8" ht="15">
      <c r="A428" s="20">
        <v>23</v>
      </c>
      <c r="B428" s="15" t="s">
        <v>2648</v>
      </c>
      <c r="C428" s="15">
        <v>1983</v>
      </c>
      <c r="D428" s="18">
        <v>6.0185185185185182E-2</v>
      </c>
      <c r="E428" s="15">
        <v>23</v>
      </c>
      <c r="F428" s="15" t="s">
        <v>278</v>
      </c>
      <c r="G428" s="15">
        <v>15</v>
      </c>
      <c r="H428" s="15">
        <f t="shared" si="5"/>
        <v>41</v>
      </c>
    </row>
    <row r="429" spans="1:8" ht="15">
      <c r="A429" s="20">
        <v>24</v>
      </c>
      <c r="B429" s="15" t="s">
        <v>78</v>
      </c>
      <c r="C429" s="15">
        <v>1995</v>
      </c>
      <c r="D429" s="18">
        <v>6.115740740740741E-2</v>
      </c>
      <c r="E429" s="15">
        <v>24</v>
      </c>
      <c r="F429" s="15" t="s">
        <v>278</v>
      </c>
      <c r="G429" s="15">
        <v>15</v>
      </c>
      <c r="H429" s="15">
        <f t="shared" si="5"/>
        <v>29</v>
      </c>
    </row>
    <row r="430" spans="1:8" ht="15">
      <c r="A430" s="20">
        <v>25</v>
      </c>
      <c r="B430" s="15" t="s">
        <v>629</v>
      </c>
      <c r="C430" s="15">
        <v>1985</v>
      </c>
      <c r="D430" s="18">
        <v>6.1319444444444447E-2</v>
      </c>
      <c r="E430" s="15">
        <v>25</v>
      </c>
      <c r="F430" s="15" t="s">
        <v>278</v>
      </c>
      <c r="G430" s="15">
        <v>15</v>
      </c>
      <c r="H430" s="15">
        <f t="shared" si="5"/>
        <v>39</v>
      </c>
    </row>
    <row r="431" spans="1:8" ht="15">
      <c r="A431" s="20">
        <v>26</v>
      </c>
      <c r="B431" s="15" t="s">
        <v>952</v>
      </c>
      <c r="C431" s="15">
        <v>1988</v>
      </c>
      <c r="D431" s="18">
        <v>6.1562499999999999E-2</v>
      </c>
      <c r="E431" s="15">
        <v>26</v>
      </c>
      <c r="F431" s="15" t="s">
        <v>278</v>
      </c>
      <c r="G431" s="15">
        <v>15</v>
      </c>
      <c r="H431" s="15">
        <f t="shared" si="5"/>
        <v>36</v>
      </c>
    </row>
    <row r="432" spans="1:8" ht="15">
      <c r="A432" s="20">
        <v>27</v>
      </c>
      <c r="B432" s="15" t="s">
        <v>953</v>
      </c>
      <c r="C432" s="15">
        <v>1985</v>
      </c>
      <c r="D432" s="18">
        <v>6.1585648148148153E-2</v>
      </c>
      <c r="E432" s="15">
        <v>27</v>
      </c>
      <c r="F432" s="15" t="s">
        <v>278</v>
      </c>
      <c r="G432" s="15">
        <v>15</v>
      </c>
      <c r="H432" s="15">
        <f t="shared" si="5"/>
        <v>39</v>
      </c>
    </row>
    <row r="433" spans="1:8" ht="15">
      <c r="A433" s="20">
        <v>28</v>
      </c>
      <c r="B433" s="15" t="s">
        <v>156</v>
      </c>
      <c r="C433" s="15">
        <v>1989</v>
      </c>
      <c r="D433" s="18">
        <v>6.2141203703703705E-2</v>
      </c>
      <c r="E433" s="15">
        <v>28</v>
      </c>
      <c r="F433" s="15" t="s">
        <v>278</v>
      </c>
      <c r="G433" s="15">
        <v>15</v>
      </c>
      <c r="H433" s="15">
        <f t="shared" si="5"/>
        <v>35</v>
      </c>
    </row>
    <row r="434" spans="1:8" ht="15">
      <c r="A434" s="20">
        <v>29</v>
      </c>
      <c r="B434" s="15" t="s">
        <v>403</v>
      </c>
      <c r="C434" s="15">
        <v>1983</v>
      </c>
      <c r="D434" s="18">
        <v>6.2847222222222221E-2</v>
      </c>
      <c r="E434" s="15">
        <v>29</v>
      </c>
      <c r="F434" s="15" t="s">
        <v>278</v>
      </c>
      <c r="G434" s="15">
        <v>15</v>
      </c>
      <c r="H434" s="15">
        <f t="shared" si="5"/>
        <v>41</v>
      </c>
    </row>
    <row r="435" spans="1:8" ht="15">
      <c r="A435" s="20">
        <v>30</v>
      </c>
      <c r="B435" s="15" t="s">
        <v>2679</v>
      </c>
      <c r="C435" s="15">
        <v>1997</v>
      </c>
      <c r="D435" s="18">
        <v>6.2962962962962957E-2</v>
      </c>
      <c r="E435" s="15">
        <v>30</v>
      </c>
      <c r="F435" s="15" t="s">
        <v>278</v>
      </c>
      <c r="G435" s="15">
        <v>15</v>
      </c>
      <c r="H435" s="15">
        <f t="shared" si="5"/>
        <v>27</v>
      </c>
    </row>
    <row r="436" spans="1:8" ht="15">
      <c r="A436" s="20">
        <v>31</v>
      </c>
      <c r="B436" s="15" t="s">
        <v>118</v>
      </c>
      <c r="C436" s="15">
        <v>1991</v>
      </c>
      <c r="D436" s="18">
        <v>6.2986111111111118E-2</v>
      </c>
      <c r="E436" s="15">
        <v>31</v>
      </c>
      <c r="F436" s="15" t="s">
        <v>278</v>
      </c>
      <c r="G436" s="15">
        <v>15</v>
      </c>
      <c r="H436" s="15">
        <f t="shared" si="5"/>
        <v>33</v>
      </c>
    </row>
    <row r="437" spans="1:8" ht="15">
      <c r="A437" s="20">
        <v>32</v>
      </c>
      <c r="B437" s="15" t="s">
        <v>326</v>
      </c>
      <c r="C437" s="15">
        <v>1993</v>
      </c>
      <c r="D437" s="18">
        <v>6.3101851851851853E-2</v>
      </c>
      <c r="E437" s="15">
        <v>32</v>
      </c>
      <c r="F437" s="15" t="s">
        <v>278</v>
      </c>
      <c r="G437" s="15">
        <v>15</v>
      </c>
      <c r="H437" s="15">
        <f t="shared" si="5"/>
        <v>31</v>
      </c>
    </row>
    <row r="438" spans="1:8" ht="15">
      <c r="A438" s="20">
        <v>33</v>
      </c>
      <c r="B438" s="15" t="s">
        <v>500</v>
      </c>
      <c r="C438" s="15">
        <v>1984</v>
      </c>
      <c r="D438" s="18">
        <v>6.324074074074075E-2</v>
      </c>
      <c r="E438" s="15">
        <v>33</v>
      </c>
      <c r="F438" s="15" t="s">
        <v>278</v>
      </c>
      <c r="G438" s="15">
        <v>15</v>
      </c>
      <c r="H438" s="15">
        <f t="shared" si="5"/>
        <v>40</v>
      </c>
    </row>
    <row r="439" spans="1:8" ht="15">
      <c r="A439" s="20">
        <v>34</v>
      </c>
      <c r="B439" s="15" t="s">
        <v>2585</v>
      </c>
      <c r="C439" s="15">
        <v>1989</v>
      </c>
      <c r="D439" s="18">
        <v>6.3263888888888883E-2</v>
      </c>
      <c r="E439" s="15">
        <v>34</v>
      </c>
      <c r="F439" s="15" t="s">
        <v>278</v>
      </c>
      <c r="G439" s="15">
        <v>15</v>
      </c>
      <c r="H439" s="15">
        <f t="shared" si="5"/>
        <v>35</v>
      </c>
    </row>
    <row r="440" spans="1:8" ht="15">
      <c r="A440" s="20">
        <v>35</v>
      </c>
      <c r="B440" s="15" t="s">
        <v>636</v>
      </c>
      <c r="C440" s="15">
        <v>1971</v>
      </c>
      <c r="D440" s="18">
        <v>6.3321759259259258E-2</v>
      </c>
      <c r="E440" s="15">
        <v>35</v>
      </c>
      <c r="F440" s="15" t="s">
        <v>278</v>
      </c>
      <c r="G440" s="15">
        <v>15</v>
      </c>
      <c r="H440" s="15">
        <f t="shared" si="5"/>
        <v>53</v>
      </c>
    </row>
    <row r="441" spans="1:8" ht="15">
      <c r="A441" s="20">
        <v>36</v>
      </c>
      <c r="B441" s="15" t="s">
        <v>954</v>
      </c>
      <c r="C441" s="15">
        <v>1984</v>
      </c>
      <c r="D441" s="18">
        <v>6.356481481481481E-2</v>
      </c>
      <c r="E441" s="15">
        <v>36</v>
      </c>
      <c r="F441" s="15" t="s">
        <v>278</v>
      </c>
      <c r="G441" s="15">
        <v>15</v>
      </c>
      <c r="H441" s="15">
        <f t="shared" si="5"/>
        <v>40</v>
      </c>
    </row>
    <row r="442" spans="1:8" ht="15">
      <c r="A442" s="20">
        <v>37</v>
      </c>
      <c r="B442" s="15" t="s">
        <v>125</v>
      </c>
      <c r="C442" s="15">
        <v>1990</v>
      </c>
      <c r="D442" s="18">
        <v>6.3587962962962971E-2</v>
      </c>
      <c r="E442" s="15">
        <v>37</v>
      </c>
      <c r="F442" s="15" t="s">
        <v>278</v>
      </c>
      <c r="G442" s="15">
        <v>15</v>
      </c>
      <c r="H442" s="15">
        <f t="shared" si="5"/>
        <v>34</v>
      </c>
    </row>
    <row r="443" spans="1:8" ht="15">
      <c r="A443" s="20">
        <v>38</v>
      </c>
      <c r="B443" s="15" t="s">
        <v>955</v>
      </c>
      <c r="C443" s="15">
        <v>1979</v>
      </c>
      <c r="D443" s="18">
        <v>6.3831018518518523E-2</v>
      </c>
      <c r="E443" s="15">
        <v>38</v>
      </c>
      <c r="F443" s="15" t="s">
        <v>278</v>
      </c>
      <c r="G443" s="15">
        <v>15</v>
      </c>
      <c r="H443" s="15">
        <f t="shared" si="5"/>
        <v>45</v>
      </c>
    </row>
    <row r="444" spans="1:8" ht="15">
      <c r="A444" s="20">
        <v>39</v>
      </c>
      <c r="B444" s="15" t="s">
        <v>327</v>
      </c>
      <c r="C444" s="15">
        <v>1987</v>
      </c>
      <c r="D444" s="18">
        <v>6.3958333333333339E-2</v>
      </c>
      <c r="E444" s="15">
        <v>39</v>
      </c>
      <c r="F444" s="15" t="s">
        <v>278</v>
      </c>
      <c r="G444" s="15">
        <v>15</v>
      </c>
      <c r="H444" s="15">
        <f t="shared" si="5"/>
        <v>37</v>
      </c>
    </row>
    <row r="445" spans="1:8" ht="15">
      <c r="A445" s="20">
        <v>40</v>
      </c>
      <c r="B445" s="15" t="s">
        <v>956</v>
      </c>
      <c r="C445" s="15">
        <v>1984</v>
      </c>
      <c r="D445" s="18">
        <v>6.4027777777777781E-2</v>
      </c>
      <c r="E445" s="15">
        <v>40</v>
      </c>
      <c r="F445" s="15" t="s">
        <v>278</v>
      </c>
      <c r="G445" s="15">
        <v>15</v>
      </c>
      <c r="H445" s="15">
        <f t="shared" si="5"/>
        <v>40</v>
      </c>
    </row>
    <row r="446" spans="1:8" ht="15">
      <c r="A446" s="20">
        <v>41</v>
      </c>
      <c r="B446" s="15" t="s">
        <v>497</v>
      </c>
      <c r="C446" s="15">
        <v>1966</v>
      </c>
      <c r="D446" s="18">
        <v>6.4224537037037038E-2</v>
      </c>
      <c r="E446" s="15">
        <v>41</v>
      </c>
      <c r="F446" s="15" t="s">
        <v>278</v>
      </c>
      <c r="G446" s="15">
        <v>15</v>
      </c>
      <c r="H446" s="15">
        <f t="shared" si="5"/>
        <v>58</v>
      </c>
    </row>
    <row r="447" spans="1:8" ht="15">
      <c r="A447" s="20">
        <v>42</v>
      </c>
      <c r="B447" s="15" t="s">
        <v>324</v>
      </c>
      <c r="C447" s="15">
        <v>1984</v>
      </c>
      <c r="D447" s="18">
        <v>6.4606481481481473E-2</v>
      </c>
      <c r="E447" s="15">
        <v>42</v>
      </c>
      <c r="F447" s="15" t="s">
        <v>278</v>
      </c>
      <c r="G447" s="15">
        <v>15</v>
      </c>
      <c r="H447" s="15">
        <f t="shared" si="5"/>
        <v>40</v>
      </c>
    </row>
    <row r="448" spans="1:8" ht="15">
      <c r="A448" s="20">
        <v>43</v>
      </c>
      <c r="B448" s="15" t="s">
        <v>416</v>
      </c>
      <c r="C448" s="15">
        <v>1981</v>
      </c>
      <c r="D448" s="18">
        <v>6.4722222222222223E-2</v>
      </c>
      <c r="E448" s="15">
        <v>43</v>
      </c>
      <c r="F448" s="15" t="s">
        <v>278</v>
      </c>
      <c r="G448" s="15">
        <v>15</v>
      </c>
      <c r="H448" s="15">
        <f t="shared" si="5"/>
        <v>43</v>
      </c>
    </row>
    <row r="449" spans="1:8" ht="15">
      <c r="A449" s="20">
        <v>44</v>
      </c>
      <c r="B449" s="15" t="s">
        <v>957</v>
      </c>
      <c r="C449" s="15">
        <v>1981</v>
      </c>
      <c r="D449" s="18">
        <v>6.4780092592592597E-2</v>
      </c>
      <c r="E449" s="15">
        <v>44</v>
      </c>
      <c r="F449" s="15" t="s">
        <v>278</v>
      </c>
      <c r="G449" s="15">
        <v>15</v>
      </c>
      <c r="H449" s="15">
        <f t="shared" si="5"/>
        <v>43</v>
      </c>
    </row>
    <row r="450" spans="1:8" ht="15">
      <c r="A450" s="20">
        <v>45</v>
      </c>
      <c r="B450" s="15" t="s">
        <v>958</v>
      </c>
      <c r="C450" s="15">
        <v>1984</v>
      </c>
      <c r="D450" s="18">
        <v>6.4803240740740745E-2</v>
      </c>
      <c r="E450" s="15">
        <v>45</v>
      </c>
      <c r="F450" s="15" t="s">
        <v>278</v>
      </c>
      <c r="G450" s="15">
        <v>15</v>
      </c>
      <c r="H450" s="15">
        <f t="shared" si="5"/>
        <v>40</v>
      </c>
    </row>
    <row r="451" spans="1:8" ht="15">
      <c r="A451" s="20">
        <v>46</v>
      </c>
      <c r="B451" s="15" t="s">
        <v>404</v>
      </c>
      <c r="C451" s="15">
        <v>1982</v>
      </c>
      <c r="D451" s="18">
        <v>6.5451388888888892E-2</v>
      </c>
      <c r="E451" s="15">
        <v>46</v>
      </c>
      <c r="F451" s="15" t="s">
        <v>278</v>
      </c>
      <c r="G451" s="15">
        <v>15</v>
      </c>
      <c r="H451" s="15">
        <f t="shared" si="5"/>
        <v>42</v>
      </c>
    </row>
    <row r="452" spans="1:8" ht="15">
      <c r="A452" s="20">
        <v>47</v>
      </c>
      <c r="B452" s="15" t="s">
        <v>2576</v>
      </c>
      <c r="C452" s="15">
        <v>1985</v>
      </c>
      <c r="D452" s="18">
        <v>6.5509259259259267E-2</v>
      </c>
      <c r="E452" s="15">
        <v>47</v>
      </c>
      <c r="F452" s="15" t="s">
        <v>278</v>
      </c>
      <c r="G452" s="15">
        <v>15</v>
      </c>
      <c r="H452" s="15">
        <f t="shared" si="5"/>
        <v>39</v>
      </c>
    </row>
    <row r="453" spans="1:8" ht="15">
      <c r="A453" s="20">
        <v>48</v>
      </c>
      <c r="B453" s="15" t="s">
        <v>155</v>
      </c>
      <c r="C453" s="15">
        <v>1988</v>
      </c>
      <c r="D453" s="18">
        <v>6.5833333333333341E-2</v>
      </c>
      <c r="E453" s="15">
        <v>48</v>
      </c>
      <c r="F453" s="15" t="s">
        <v>278</v>
      </c>
      <c r="G453" s="15">
        <v>15</v>
      </c>
      <c r="H453" s="15">
        <f t="shared" si="5"/>
        <v>36</v>
      </c>
    </row>
    <row r="454" spans="1:8" ht="15">
      <c r="A454" s="20">
        <v>49</v>
      </c>
      <c r="B454" s="15" t="s">
        <v>959</v>
      </c>
      <c r="C454" s="15">
        <v>1978</v>
      </c>
      <c r="D454" s="18">
        <v>6.7291666666666666E-2</v>
      </c>
      <c r="E454" s="15">
        <v>49</v>
      </c>
      <c r="F454" s="15" t="s">
        <v>278</v>
      </c>
      <c r="G454" s="15">
        <v>15</v>
      </c>
      <c r="H454" s="15">
        <f t="shared" si="5"/>
        <v>46</v>
      </c>
    </row>
    <row r="455" spans="1:8" ht="15">
      <c r="A455" s="20">
        <v>50</v>
      </c>
      <c r="B455" s="15" t="s">
        <v>332</v>
      </c>
      <c r="C455" s="15">
        <v>1985</v>
      </c>
      <c r="D455" s="18">
        <v>6.7384259259259269E-2</v>
      </c>
      <c r="E455" s="15">
        <v>50</v>
      </c>
      <c r="F455" s="15" t="s">
        <v>278</v>
      </c>
      <c r="G455" s="15">
        <v>15</v>
      </c>
      <c r="H455" s="15">
        <f t="shared" si="5"/>
        <v>39</v>
      </c>
    </row>
    <row r="456" spans="1:8" ht="15">
      <c r="A456" s="20">
        <v>51</v>
      </c>
      <c r="B456" s="15" t="s">
        <v>129</v>
      </c>
      <c r="C456" s="15">
        <v>1980</v>
      </c>
      <c r="D456" s="18">
        <v>6.7708333333333329E-2</v>
      </c>
      <c r="E456" s="15">
        <v>51</v>
      </c>
      <c r="F456" s="15" t="s">
        <v>278</v>
      </c>
      <c r="G456" s="15">
        <v>15</v>
      </c>
      <c r="H456" s="15">
        <f t="shared" si="5"/>
        <v>44</v>
      </c>
    </row>
    <row r="457" spans="1:8" ht="15">
      <c r="A457" s="20">
        <v>52</v>
      </c>
      <c r="B457" s="15" t="s">
        <v>128</v>
      </c>
      <c r="C457" s="15">
        <v>1978</v>
      </c>
      <c r="D457" s="18">
        <v>6.7708333333333329E-2</v>
      </c>
      <c r="E457" s="15">
        <v>51</v>
      </c>
      <c r="F457" s="15" t="s">
        <v>278</v>
      </c>
      <c r="G457" s="15">
        <v>15</v>
      </c>
      <c r="H457" s="15">
        <f t="shared" si="5"/>
        <v>46</v>
      </c>
    </row>
    <row r="458" spans="1:8" ht="15">
      <c r="A458" s="20">
        <v>53</v>
      </c>
      <c r="B458" s="15" t="s">
        <v>960</v>
      </c>
      <c r="C458" s="15">
        <v>1986</v>
      </c>
      <c r="D458" s="18">
        <v>6.8032407407407403E-2</v>
      </c>
      <c r="E458" s="15">
        <v>53</v>
      </c>
      <c r="F458" s="15" t="s">
        <v>278</v>
      </c>
      <c r="G458" s="15">
        <v>15</v>
      </c>
      <c r="H458" s="15">
        <f t="shared" si="5"/>
        <v>38</v>
      </c>
    </row>
    <row r="459" spans="1:8" ht="15">
      <c r="A459" s="20">
        <v>54</v>
      </c>
      <c r="B459" s="15" t="s">
        <v>325</v>
      </c>
      <c r="C459" s="15">
        <v>1984</v>
      </c>
      <c r="D459" s="18">
        <v>6.8113425925925938E-2</v>
      </c>
      <c r="E459" s="15">
        <v>54</v>
      </c>
      <c r="F459" s="15" t="s">
        <v>278</v>
      </c>
      <c r="G459" s="15">
        <v>15</v>
      </c>
      <c r="H459" s="15">
        <f t="shared" si="5"/>
        <v>40</v>
      </c>
    </row>
    <row r="460" spans="1:8" ht="15">
      <c r="A460" s="20">
        <v>55</v>
      </c>
      <c r="B460" s="15" t="s">
        <v>961</v>
      </c>
      <c r="C460" s="15">
        <v>1994</v>
      </c>
      <c r="D460" s="18">
        <v>6.8136574074074072E-2</v>
      </c>
      <c r="E460" s="15">
        <v>55</v>
      </c>
      <c r="F460" s="15" t="s">
        <v>278</v>
      </c>
      <c r="G460" s="15">
        <v>15</v>
      </c>
      <c r="H460" s="15">
        <f t="shared" si="5"/>
        <v>30</v>
      </c>
    </row>
    <row r="461" spans="1:8" ht="15">
      <c r="A461" s="20">
        <v>56</v>
      </c>
      <c r="B461" s="15" t="s">
        <v>962</v>
      </c>
      <c r="C461" s="15">
        <v>1988</v>
      </c>
      <c r="D461" s="18">
        <v>6.8194444444444446E-2</v>
      </c>
      <c r="E461" s="15">
        <v>56</v>
      </c>
      <c r="F461" s="15" t="s">
        <v>278</v>
      </c>
      <c r="G461" s="15">
        <v>15</v>
      </c>
      <c r="H461" s="15">
        <f t="shared" si="5"/>
        <v>36</v>
      </c>
    </row>
    <row r="462" spans="1:8" ht="15">
      <c r="A462" s="20">
        <v>57</v>
      </c>
      <c r="B462" s="15" t="s">
        <v>295</v>
      </c>
      <c r="C462" s="15">
        <v>1981</v>
      </c>
      <c r="D462" s="18">
        <v>6.8217592592592594E-2</v>
      </c>
      <c r="E462" s="15">
        <v>57</v>
      </c>
      <c r="F462" s="15" t="s">
        <v>278</v>
      </c>
      <c r="G462" s="15">
        <v>15</v>
      </c>
      <c r="H462" s="15">
        <f t="shared" si="5"/>
        <v>43</v>
      </c>
    </row>
    <row r="463" spans="1:8" ht="15">
      <c r="A463" s="20">
        <v>58</v>
      </c>
      <c r="B463" s="15" t="s">
        <v>963</v>
      </c>
      <c r="C463" s="15">
        <v>1981</v>
      </c>
      <c r="D463" s="18">
        <v>6.8368055555555557E-2</v>
      </c>
      <c r="E463" s="15">
        <v>58</v>
      </c>
      <c r="F463" s="15" t="s">
        <v>278</v>
      </c>
      <c r="G463" s="15">
        <v>15</v>
      </c>
      <c r="H463" s="15">
        <f t="shared" si="5"/>
        <v>43</v>
      </c>
    </row>
    <row r="464" spans="1:8" ht="15">
      <c r="A464" s="20">
        <v>59</v>
      </c>
      <c r="B464" s="15" t="s">
        <v>163</v>
      </c>
      <c r="C464" s="15">
        <v>1970</v>
      </c>
      <c r="D464" s="18">
        <v>6.9340277777777778E-2</v>
      </c>
      <c r="E464" s="15">
        <v>59</v>
      </c>
      <c r="F464" s="15" t="s">
        <v>278</v>
      </c>
      <c r="G464" s="15">
        <v>15</v>
      </c>
      <c r="H464" s="15">
        <f t="shared" si="5"/>
        <v>54</v>
      </c>
    </row>
    <row r="465" spans="1:8" ht="15">
      <c r="A465" s="20">
        <v>60</v>
      </c>
      <c r="B465" s="15" t="s">
        <v>964</v>
      </c>
      <c r="C465" s="15">
        <v>1981</v>
      </c>
      <c r="D465" s="18">
        <v>7.0694444444444449E-2</v>
      </c>
      <c r="E465" s="15">
        <v>60</v>
      </c>
      <c r="F465" s="15" t="s">
        <v>278</v>
      </c>
      <c r="G465" s="15">
        <v>15</v>
      </c>
      <c r="H465" s="15">
        <f t="shared" si="5"/>
        <v>43</v>
      </c>
    </row>
    <row r="466" spans="1:8" ht="15">
      <c r="A466" s="20">
        <v>61</v>
      </c>
      <c r="B466" s="15" t="s">
        <v>965</v>
      </c>
      <c r="C466" s="15">
        <v>1986</v>
      </c>
      <c r="D466" s="18">
        <v>7.1527777777777787E-2</v>
      </c>
      <c r="E466" s="15">
        <v>61</v>
      </c>
      <c r="F466" s="15" t="s">
        <v>278</v>
      </c>
      <c r="G466" s="15">
        <v>15</v>
      </c>
      <c r="H466" s="15">
        <f t="shared" si="5"/>
        <v>38</v>
      </c>
    </row>
    <row r="467" spans="1:8" ht="15">
      <c r="A467" s="20">
        <v>62</v>
      </c>
      <c r="B467" s="15" t="s">
        <v>966</v>
      </c>
      <c r="C467" s="15">
        <v>1992</v>
      </c>
      <c r="D467" s="18">
        <v>7.1562499999999987E-2</v>
      </c>
      <c r="E467" s="15">
        <v>62</v>
      </c>
      <c r="F467" s="15" t="s">
        <v>278</v>
      </c>
      <c r="G467" s="15">
        <v>15</v>
      </c>
      <c r="H467" s="15">
        <f t="shared" si="5"/>
        <v>32</v>
      </c>
    </row>
    <row r="468" spans="1:8" ht="15">
      <c r="A468" s="20">
        <v>63</v>
      </c>
      <c r="B468" s="15" t="s">
        <v>967</v>
      </c>
      <c r="C468" s="15">
        <v>1976</v>
      </c>
      <c r="D468" s="18">
        <v>7.165509259259259E-2</v>
      </c>
      <c r="E468" s="15">
        <v>63</v>
      </c>
      <c r="F468" s="15" t="s">
        <v>278</v>
      </c>
      <c r="G468" s="15">
        <v>15</v>
      </c>
      <c r="H468" s="15">
        <f t="shared" si="5"/>
        <v>48</v>
      </c>
    </row>
    <row r="469" spans="1:8" ht="15">
      <c r="A469" s="20">
        <v>64</v>
      </c>
      <c r="B469" s="15" t="s">
        <v>968</v>
      </c>
      <c r="C469" s="15">
        <v>1992</v>
      </c>
      <c r="D469" s="18">
        <v>7.1759259259259259E-2</v>
      </c>
      <c r="E469" s="15">
        <v>64</v>
      </c>
      <c r="F469" s="15" t="s">
        <v>278</v>
      </c>
      <c r="G469" s="15">
        <v>15</v>
      </c>
      <c r="H469" s="15">
        <f t="shared" si="5"/>
        <v>32</v>
      </c>
    </row>
    <row r="470" spans="1:8" ht="15">
      <c r="A470" s="20">
        <v>65</v>
      </c>
      <c r="B470" s="15" t="s">
        <v>969</v>
      </c>
      <c r="C470" s="15">
        <v>1992</v>
      </c>
      <c r="D470" s="18">
        <v>7.1909722222222222E-2</v>
      </c>
      <c r="E470" s="15">
        <v>65</v>
      </c>
      <c r="F470" s="15" t="s">
        <v>278</v>
      </c>
      <c r="G470" s="15">
        <v>15</v>
      </c>
      <c r="H470" s="15">
        <f t="shared" si="5"/>
        <v>32</v>
      </c>
    </row>
    <row r="471" spans="1:8" ht="15">
      <c r="A471" s="20">
        <v>66</v>
      </c>
      <c r="B471" s="15" t="s">
        <v>970</v>
      </c>
      <c r="C471" s="15">
        <v>2004</v>
      </c>
      <c r="D471" s="18">
        <v>7.2430555555555554E-2</v>
      </c>
      <c r="E471" s="15">
        <v>66</v>
      </c>
      <c r="F471" s="15" t="s">
        <v>278</v>
      </c>
      <c r="G471" s="15">
        <v>15</v>
      </c>
      <c r="H471" s="15">
        <f t="shared" si="5"/>
        <v>20</v>
      </c>
    </row>
    <row r="472" spans="1:8" ht="15">
      <c r="A472" s="20">
        <v>67</v>
      </c>
      <c r="B472" s="15" t="s">
        <v>294</v>
      </c>
      <c r="C472" s="15">
        <v>1982</v>
      </c>
      <c r="D472" s="18">
        <v>7.2534722222222223E-2</v>
      </c>
      <c r="E472" s="15">
        <v>67</v>
      </c>
      <c r="F472" s="15" t="s">
        <v>278</v>
      </c>
      <c r="G472" s="15">
        <v>15</v>
      </c>
      <c r="H472" s="15">
        <f t="shared" si="5"/>
        <v>42</v>
      </c>
    </row>
    <row r="473" spans="1:8" ht="15">
      <c r="A473" s="20">
        <v>68</v>
      </c>
      <c r="B473" s="15" t="s">
        <v>131</v>
      </c>
      <c r="C473" s="15">
        <v>1987</v>
      </c>
      <c r="D473" s="18">
        <v>7.3541666666666672E-2</v>
      </c>
      <c r="E473" s="15">
        <v>68</v>
      </c>
      <c r="F473" s="15" t="s">
        <v>278</v>
      </c>
      <c r="G473" s="15">
        <v>15</v>
      </c>
      <c r="H473" s="15">
        <f t="shared" si="5"/>
        <v>37</v>
      </c>
    </row>
    <row r="474" spans="1:8" ht="15">
      <c r="A474" s="20">
        <v>69</v>
      </c>
      <c r="B474" s="15" t="s">
        <v>135</v>
      </c>
      <c r="C474" s="15">
        <v>1981</v>
      </c>
      <c r="D474" s="18">
        <v>7.3541666666666672E-2</v>
      </c>
      <c r="E474" s="15">
        <v>68</v>
      </c>
      <c r="F474" s="15" t="s">
        <v>278</v>
      </c>
      <c r="G474" s="15">
        <v>15</v>
      </c>
      <c r="H474" s="15">
        <f t="shared" si="5"/>
        <v>43</v>
      </c>
    </row>
    <row r="475" spans="1:8" ht="15">
      <c r="A475" s="20">
        <v>70</v>
      </c>
      <c r="B475" s="15" t="s">
        <v>134</v>
      </c>
      <c r="C475" s="15">
        <v>1990</v>
      </c>
      <c r="D475" s="18">
        <v>7.3541666666666672E-2</v>
      </c>
      <c r="E475" s="15">
        <v>68</v>
      </c>
      <c r="F475" s="15" t="s">
        <v>278</v>
      </c>
      <c r="G475" s="15">
        <v>15</v>
      </c>
      <c r="H475" s="15">
        <f t="shared" si="5"/>
        <v>34</v>
      </c>
    </row>
    <row r="476" spans="1:8" ht="15">
      <c r="A476" s="20">
        <v>71</v>
      </c>
      <c r="B476" s="15" t="s">
        <v>971</v>
      </c>
      <c r="C476" s="15">
        <v>1989</v>
      </c>
      <c r="D476" s="18">
        <v>7.3703703703703702E-2</v>
      </c>
      <c r="E476" s="15">
        <v>71</v>
      </c>
      <c r="F476" s="15" t="s">
        <v>278</v>
      </c>
      <c r="G476" s="15">
        <v>15</v>
      </c>
      <c r="H476" s="15">
        <f t="shared" si="5"/>
        <v>35</v>
      </c>
    </row>
    <row r="477" spans="1:8" ht="15">
      <c r="A477" s="20">
        <v>72</v>
      </c>
      <c r="B477" s="15" t="s">
        <v>972</v>
      </c>
      <c r="C477" s="15">
        <v>1998</v>
      </c>
      <c r="D477" s="18">
        <v>7.3969907407407401E-2</v>
      </c>
      <c r="E477" s="15">
        <v>72</v>
      </c>
      <c r="F477" s="15" t="s">
        <v>278</v>
      </c>
      <c r="G477" s="15">
        <v>15</v>
      </c>
      <c r="H477" s="15">
        <f t="shared" si="5"/>
        <v>26</v>
      </c>
    </row>
    <row r="478" spans="1:8" ht="15">
      <c r="A478" s="20">
        <v>73</v>
      </c>
      <c r="B478" s="15" t="s">
        <v>973</v>
      </c>
      <c r="C478" s="15">
        <v>1995</v>
      </c>
      <c r="D478" s="18">
        <v>7.513888888888888E-2</v>
      </c>
      <c r="E478" s="15">
        <v>73</v>
      </c>
      <c r="F478" s="15" t="s">
        <v>278</v>
      </c>
      <c r="G478" s="15">
        <v>15</v>
      </c>
      <c r="H478" s="15">
        <f t="shared" si="5"/>
        <v>29</v>
      </c>
    </row>
    <row r="479" spans="1:8" ht="15">
      <c r="A479" s="20">
        <v>74</v>
      </c>
      <c r="B479" s="15" t="s">
        <v>974</v>
      </c>
      <c r="C479" s="15">
        <v>1992</v>
      </c>
      <c r="D479" s="18">
        <v>7.5173611111111108E-2</v>
      </c>
      <c r="E479" s="15">
        <v>74</v>
      </c>
      <c r="F479" s="15" t="s">
        <v>278</v>
      </c>
      <c r="G479" s="15">
        <v>15</v>
      </c>
      <c r="H479" s="15">
        <f t="shared" si="5"/>
        <v>32</v>
      </c>
    </row>
    <row r="480" spans="1:8" ht="15">
      <c r="A480" s="20">
        <v>75</v>
      </c>
      <c r="B480" s="15" t="s">
        <v>975</v>
      </c>
      <c r="C480" s="15">
        <v>1974</v>
      </c>
      <c r="D480" s="18">
        <v>7.5231481481481483E-2</v>
      </c>
      <c r="E480" s="15">
        <v>75</v>
      </c>
      <c r="F480" s="15" t="s">
        <v>278</v>
      </c>
      <c r="G480" s="15">
        <v>15</v>
      </c>
      <c r="H480" s="15">
        <f t="shared" si="5"/>
        <v>50</v>
      </c>
    </row>
    <row r="481" spans="1:8" ht="15">
      <c r="A481" s="20">
        <v>76</v>
      </c>
      <c r="B481" s="15" t="s">
        <v>321</v>
      </c>
      <c r="C481" s="15">
        <v>1997</v>
      </c>
      <c r="D481" s="18">
        <v>7.5671296296296306E-2</v>
      </c>
      <c r="E481" s="15">
        <v>76</v>
      </c>
      <c r="F481" s="15" t="s">
        <v>278</v>
      </c>
      <c r="G481" s="15">
        <v>15</v>
      </c>
      <c r="H481" s="15">
        <f t="shared" si="5"/>
        <v>27</v>
      </c>
    </row>
    <row r="482" spans="1:8" ht="15">
      <c r="A482" s="20">
        <v>77</v>
      </c>
      <c r="B482" s="15" t="s">
        <v>976</v>
      </c>
      <c r="C482" s="15">
        <v>1990</v>
      </c>
      <c r="D482" s="18">
        <v>7.7164351851851845E-2</v>
      </c>
      <c r="E482" s="15">
        <v>77</v>
      </c>
      <c r="F482" s="15" t="s">
        <v>278</v>
      </c>
      <c r="G482" s="15">
        <v>15</v>
      </c>
      <c r="H482" s="15">
        <f t="shared" si="5"/>
        <v>34</v>
      </c>
    </row>
    <row r="483" spans="1:8" ht="15">
      <c r="A483" s="20">
        <v>78</v>
      </c>
      <c r="B483" s="15" t="s">
        <v>977</v>
      </c>
      <c r="C483" s="15">
        <v>1986</v>
      </c>
      <c r="D483" s="18">
        <v>7.795138888888889E-2</v>
      </c>
      <c r="E483" s="15">
        <v>78</v>
      </c>
      <c r="F483" s="15" t="s">
        <v>278</v>
      </c>
      <c r="G483" s="15">
        <v>15</v>
      </c>
      <c r="H483" s="15">
        <f t="shared" si="5"/>
        <v>38</v>
      </c>
    </row>
    <row r="484" spans="1:8" ht="15">
      <c r="A484" s="20">
        <v>79</v>
      </c>
      <c r="B484" s="15" t="s">
        <v>978</v>
      </c>
      <c r="C484" s="15">
        <v>1987</v>
      </c>
      <c r="D484" s="18">
        <v>7.829861111111111E-2</v>
      </c>
      <c r="E484" s="15">
        <v>79</v>
      </c>
      <c r="F484" s="15" t="s">
        <v>278</v>
      </c>
      <c r="G484" s="15">
        <v>15</v>
      </c>
      <c r="H484" s="15">
        <f t="shared" si="5"/>
        <v>37</v>
      </c>
    </row>
    <row r="485" spans="1:8" ht="15">
      <c r="A485" s="20">
        <v>80</v>
      </c>
      <c r="B485" s="15" t="s">
        <v>979</v>
      </c>
      <c r="C485" s="15">
        <v>1986</v>
      </c>
      <c r="D485" s="18">
        <v>7.8495370370370368E-2</v>
      </c>
      <c r="E485" s="15">
        <v>80</v>
      </c>
      <c r="F485" s="15" t="s">
        <v>278</v>
      </c>
      <c r="G485" s="15">
        <v>15</v>
      </c>
      <c r="H485" s="15">
        <f t="shared" si="5"/>
        <v>38</v>
      </c>
    </row>
    <row r="486" spans="1:8" ht="15">
      <c r="A486" s="20">
        <v>81</v>
      </c>
      <c r="B486" s="15" t="s">
        <v>328</v>
      </c>
      <c r="C486" s="15">
        <v>1986</v>
      </c>
      <c r="D486" s="18">
        <v>7.8495370370370368E-2</v>
      </c>
      <c r="E486" s="15">
        <v>80</v>
      </c>
      <c r="F486" s="15" t="s">
        <v>278</v>
      </c>
      <c r="G486" s="15">
        <v>15</v>
      </c>
      <c r="H486" s="15">
        <f t="shared" ref="H486:H549" si="6">2024-C486</f>
        <v>38</v>
      </c>
    </row>
    <row r="487" spans="1:8" ht="15">
      <c r="A487" s="20">
        <v>82</v>
      </c>
      <c r="B487" s="15" t="s">
        <v>158</v>
      </c>
      <c r="C487" s="15">
        <v>1988</v>
      </c>
      <c r="D487" s="18">
        <v>7.9004629629629633E-2</v>
      </c>
      <c r="E487" s="15">
        <v>82</v>
      </c>
      <c r="F487" s="15" t="s">
        <v>278</v>
      </c>
      <c r="G487" s="15">
        <v>15</v>
      </c>
      <c r="H487" s="15">
        <f t="shared" si="6"/>
        <v>36</v>
      </c>
    </row>
    <row r="488" spans="1:8" ht="15">
      <c r="A488" s="20">
        <v>83</v>
      </c>
      <c r="B488" s="15" t="s">
        <v>980</v>
      </c>
      <c r="C488" s="15">
        <v>1990</v>
      </c>
      <c r="D488" s="18">
        <v>7.9745370370370369E-2</v>
      </c>
      <c r="E488" s="15">
        <v>83</v>
      </c>
      <c r="F488" s="15" t="s">
        <v>278</v>
      </c>
      <c r="G488" s="15">
        <v>15</v>
      </c>
      <c r="H488" s="15">
        <f t="shared" si="6"/>
        <v>34</v>
      </c>
    </row>
    <row r="489" spans="1:8" ht="15">
      <c r="A489" s="20">
        <v>84</v>
      </c>
      <c r="B489" s="15" t="s">
        <v>166</v>
      </c>
      <c r="C489" s="15">
        <v>1980</v>
      </c>
      <c r="D489" s="18">
        <v>7.9965277777777774E-2</v>
      </c>
      <c r="E489" s="15">
        <v>84</v>
      </c>
      <c r="F489" s="15" t="s">
        <v>278</v>
      </c>
      <c r="G489" s="15">
        <v>15</v>
      </c>
      <c r="H489" s="15">
        <f t="shared" si="6"/>
        <v>44</v>
      </c>
    </row>
    <row r="490" spans="1:8" ht="15">
      <c r="A490" s="20">
        <v>85</v>
      </c>
      <c r="B490" s="15" t="s">
        <v>165</v>
      </c>
      <c r="C490" s="15">
        <v>1994</v>
      </c>
      <c r="D490" s="18">
        <v>7.9965277777777774E-2</v>
      </c>
      <c r="E490" s="15">
        <v>84</v>
      </c>
      <c r="F490" s="15" t="s">
        <v>278</v>
      </c>
      <c r="G490" s="15">
        <v>15</v>
      </c>
      <c r="H490" s="15">
        <f t="shared" si="6"/>
        <v>30</v>
      </c>
    </row>
    <row r="491" spans="1:8" ht="15">
      <c r="A491" s="20">
        <v>86</v>
      </c>
      <c r="B491" s="15" t="s">
        <v>2682</v>
      </c>
      <c r="C491" s="15">
        <v>1990</v>
      </c>
      <c r="D491" s="18">
        <v>8.0613425925925922E-2</v>
      </c>
      <c r="E491" s="15">
        <v>86</v>
      </c>
      <c r="F491" s="15" t="s">
        <v>278</v>
      </c>
      <c r="G491" s="15">
        <v>15</v>
      </c>
      <c r="H491" s="15">
        <f t="shared" si="6"/>
        <v>34</v>
      </c>
    </row>
    <row r="492" spans="1:8" ht="15">
      <c r="A492" s="20">
        <v>87</v>
      </c>
      <c r="B492" s="15" t="s">
        <v>333</v>
      </c>
      <c r="C492" s="15">
        <v>1996</v>
      </c>
      <c r="D492" s="18">
        <v>8.0625000000000002E-2</v>
      </c>
      <c r="E492" s="15">
        <v>87</v>
      </c>
      <c r="F492" s="15" t="s">
        <v>278</v>
      </c>
      <c r="G492" s="15">
        <v>15</v>
      </c>
      <c r="H492" s="15">
        <f t="shared" si="6"/>
        <v>28</v>
      </c>
    </row>
    <row r="493" spans="1:8" ht="15">
      <c r="A493" s="20">
        <v>88</v>
      </c>
      <c r="B493" s="15" t="s">
        <v>981</v>
      </c>
      <c r="C493" s="15">
        <v>1985</v>
      </c>
      <c r="D493" s="18">
        <v>8.0844907407407407E-2</v>
      </c>
      <c r="E493" s="15">
        <v>88</v>
      </c>
      <c r="F493" s="15" t="s">
        <v>278</v>
      </c>
      <c r="G493" s="15">
        <v>15</v>
      </c>
      <c r="H493" s="15">
        <f t="shared" si="6"/>
        <v>39</v>
      </c>
    </row>
    <row r="494" spans="1:8" ht="15">
      <c r="A494" s="20">
        <v>89</v>
      </c>
      <c r="B494" s="15" t="s">
        <v>130</v>
      </c>
      <c r="C494" s="15">
        <v>1968</v>
      </c>
      <c r="D494" s="18">
        <v>8.1585648148148157E-2</v>
      </c>
      <c r="E494" s="15">
        <v>89</v>
      </c>
      <c r="F494" s="15" t="s">
        <v>278</v>
      </c>
      <c r="G494" s="15">
        <v>15</v>
      </c>
      <c r="H494" s="15">
        <f t="shared" si="6"/>
        <v>56</v>
      </c>
    </row>
    <row r="495" spans="1:8" ht="15">
      <c r="A495" s="20">
        <v>90</v>
      </c>
      <c r="B495" s="15" t="s">
        <v>141</v>
      </c>
      <c r="C495" s="15">
        <v>1989</v>
      </c>
      <c r="D495" s="18">
        <v>8.3657407407407403E-2</v>
      </c>
      <c r="E495" s="15">
        <v>90</v>
      </c>
      <c r="F495" s="15" t="s">
        <v>278</v>
      </c>
      <c r="G495" s="15">
        <v>15</v>
      </c>
      <c r="H495" s="15">
        <f t="shared" si="6"/>
        <v>35</v>
      </c>
    </row>
    <row r="496" spans="1:8" ht="15">
      <c r="A496" s="20">
        <v>91</v>
      </c>
      <c r="B496" s="15" t="s">
        <v>39</v>
      </c>
      <c r="C496" s="15">
        <v>1990</v>
      </c>
      <c r="D496" s="18">
        <v>8.3657407407407403E-2</v>
      </c>
      <c r="E496" s="15">
        <v>90</v>
      </c>
      <c r="F496" s="15" t="s">
        <v>278</v>
      </c>
      <c r="G496" s="15">
        <v>15</v>
      </c>
      <c r="H496" s="15">
        <f t="shared" si="6"/>
        <v>34</v>
      </c>
    </row>
    <row r="497" spans="1:8" ht="15">
      <c r="A497" s="20">
        <v>92</v>
      </c>
      <c r="B497" s="15" t="s">
        <v>164</v>
      </c>
      <c r="C497" s="15">
        <v>1971</v>
      </c>
      <c r="D497" s="18">
        <v>8.6319444444444449E-2</v>
      </c>
      <c r="E497" s="15">
        <v>92</v>
      </c>
      <c r="F497" s="15" t="s">
        <v>278</v>
      </c>
      <c r="G497" s="15">
        <v>15</v>
      </c>
      <c r="H497" s="15">
        <f t="shared" si="6"/>
        <v>53</v>
      </c>
    </row>
    <row r="498" spans="1:8" ht="15">
      <c r="A498" s="20">
        <v>93</v>
      </c>
      <c r="B498" s="15" t="s">
        <v>982</v>
      </c>
      <c r="C498" s="15">
        <v>1989</v>
      </c>
      <c r="D498" s="18">
        <v>8.7129629629629626E-2</v>
      </c>
      <c r="E498" s="15">
        <v>93</v>
      </c>
      <c r="F498" s="15" t="s">
        <v>278</v>
      </c>
      <c r="G498" s="15">
        <v>15</v>
      </c>
      <c r="H498" s="15">
        <f t="shared" si="6"/>
        <v>35</v>
      </c>
    </row>
    <row r="499" spans="1:8" ht="15">
      <c r="A499" s="20">
        <v>94</v>
      </c>
      <c r="B499" s="15" t="s">
        <v>983</v>
      </c>
      <c r="C499" s="15">
        <v>1983</v>
      </c>
      <c r="D499" s="18">
        <v>8.7129629629629626E-2</v>
      </c>
      <c r="E499" s="15">
        <v>93</v>
      </c>
      <c r="F499" s="15" t="s">
        <v>278</v>
      </c>
      <c r="G499" s="15">
        <v>15</v>
      </c>
      <c r="H499" s="15">
        <f t="shared" si="6"/>
        <v>41</v>
      </c>
    </row>
    <row r="501" spans="1:8" ht="15.6">
      <c r="A501" s="17" t="s">
        <v>984</v>
      </c>
    </row>
    <row r="503" spans="1:8" ht="15">
      <c r="A503" s="19" t="s">
        <v>10</v>
      </c>
      <c r="B503" s="15" t="s">
        <v>11</v>
      </c>
      <c r="C503" s="15" t="s">
        <v>113</v>
      </c>
      <c r="D503" s="18" t="s">
        <v>64</v>
      </c>
      <c r="E503" s="15" t="s">
        <v>4</v>
      </c>
    </row>
    <row r="504" spans="1:8" ht="15">
      <c r="A504" s="20">
        <v>1</v>
      </c>
      <c r="B504" s="15" t="s">
        <v>253</v>
      </c>
      <c r="C504" s="15">
        <v>1985</v>
      </c>
      <c r="D504" s="18">
        <v>8.9803240740740739E-2</v>
      </c>
      <c r="E504" s="15">
        <v>1</v>
      </c>
      <c r="F504" s="15" t="s">
        <v>63</v>
      </c>
      <c r="G504" s="15">
        <v>30</v>
      </c>
      <c r="H504" s="15">
        <f t="shared" si="6"/>
        <v>39</v>
      </c>
    </row>
    <row r="505" spans="1:8" ht="15">
      <c r="A505" s="20">
        <v>2</v>
      </c>
      <c r="B505" s="15" t="s">
        <v>189</v>
      </c>
      <c r="C505" s="15">
        <v>1987</v>
      </c>
      <c r="D505" s="18">
        <v>9.67824074074074E-2</v>
      </c>
      <c r="E505" s="15">
        <v>2</v>
      </c>
      <c r="F505" s="15" t="s">
        <v>63</v>
      </c>
      <c r="G505" s="15">
        <v>30</v>
      </c>
      <c r="H505" s="15">
        <f t="shared" si="6"/>
        <v>37</v>
      </c>
    </row>
    <row r="506" spans="1:8" ht="15">
      <c r="A506" s="20">
        <v>3</v>
      </c>
      <c r="B506" s="15" t="s">
        <v>986</v>
      </c>
      <c r="C506" s="15">
        <v>1995</v>
      </c>
      <c r="D506" s="18">
        <v>9.6909722222222217E-2</v>
      </c>
      <c r="E506" s="15">
        <v>3</v>
      </c>
      <c r="F506" s="15" t="s">
        <v>63</v>
      </c>
      <c r="G506" s="15">
        <v>30</v>
      </c>
      <c r="H506" s="15">
        <f t="shared" si="6"/>
        <v>29</v>
      </c>
    </row>
    <row r="507" spans="1:8" ht="15">
      <c r="A507" s="20">
        <v>4</v>
      </c>
      <c r="B507" s="15" t="s">
        <v>987</v>
      </c>
      <c r="C507" s="15">
        <v>1976</v>
      </c>
      <c r="D507" s="18">
        <v>9.7650462962962967E-2</v>
      </c>
      <c r="E507" s="15">
        <v>4</v>
      </c>
      <c r="F507" s="15" t="s">
        <v>63</v>
      </c>
      <c r="G507" s="15">
        <v>30</v>
      </c>
      <c r="H507" s="15">
        <f t="shared" si="6"/>
        <v>48</v>
      </c>
    </row>
    <row r="508" spans="1:8" ht="15">
      <c r="A508" s="20">
        <v>5</v>
      </c>
      <c r="B508" s="15" t="s">
        <v>988</v>
      </c>
      <c r="C508" s="15">
        <v>1985</v>
      </c>
      <c r="D508" s="18">
        <v>9.8032407407407415E-2</v>
      </c>
      <c r="E508" s="15">
        <v>5</v>
      </c>
      <c r="F508" s="15" t="s">
        <v>63</v>
      </c>
      <c r="G508" s="15">
        <v>30</v>
      </c>
      <c r="H508" s="15">
        <f t="shared" si="6"/>
        <v>39</v>
      </c>
    </row>
    <row r="509" spans="1:8" ht="15">
      <c r="A509" s="20">
        <v>6</v>
      </c>
      <c r="B509" s="15" t="s">
        <v>989</v>
      </c>
      <c r="C509" s="15">
        <v>2000</v>
      </c>
      <c r="D509" s="18">
        <v>9.886574074074074E-2</v>
      </c>
      <c r="E509" s="15">
        <v>6</v>
      </c>
      <c r="F509" s="15" t="s">
        <v>63</v>
      </c>
      <c r="G509" s="15">
        <v>30</v>
      </c>
      <c r="H509" s="15">
        <f t="shared" si="6"/>
        <v>24</v>
      </c>
    </row>
    <row r="510" spans="1:8" ht="15">
      <c r="A510" s="20">
        <v>7</v>
      </c>
      <c r="B510" s="15" t="s">
        <v>990</v>
      </c>
      <c r="C510" s="15">
        <v>1960</v>
      </c>
      <c r="D510" s="18">
        <v>0.1047337962962963</v>
      </c>
      <c r="E510" s="15">
        <v>7</v>
      </c>
      <c r="F510" s="15" t="s">
        <v>63</v>
      </c>
      <c r="G510" s="15">
        <v>30</v>
      </c>
      <c r="H510" s="15">
        <f t="shared" si="6"/>
        <v>64</v>
      </c>
    </row>
    <row r="511" spans="1:8" ht="15">
      <c r="A511" s="20">
        <v>8</v>
      </c>
      <c r="B511" s="15" t="s">
        <v>202</v>
      </c>
      <c r="C511" s="15">
        <v>1984</v>
      </c>
      <c r="D511" s="18">
        <v>0.10626157407407406</v>
      </c>
      <c r="E511" s="15">
        <v>8</v>
      </c>
      <c r="F511" s="15" t="s">
        <v>63</v>
      </c>
      <c r="G511" s="15">
        <v>30</v>
      </c>
      <c r="H511" s="15">
        <f t="shared" si="6"/>
        <v>40</v>
      </c>
    </row>
    <row r="512" spans="1:8" ht="15">
      <c r="A512" s="20">
        <v>9</v>
      </c>
      <c r="B512" s="15" t="s">
        <v>991</v>
      </c>
      <c r="C512" s="15">
        <v>1990</v>
      </c>
      <c r="D512" s="18">
        <v>0.10712962962962963</v>
      </c>
      <c r="E512" s="15">
        <v>9</v>
      </c>
      <c r="F512" s="15" t="s">
        <v>63</v>
      </c>
      <c r="G512" s="15">
        <v>30</v>
      </c>
      <c r="H512" s="15">
        <f t="shared" si="6"/>
        <v>34</v>
      </c>
    </row>
    <row r="513" spans="1:8" ht="15">
      <c r="A513" s="20">
        <v>10</v>
      </c>
      <c r="B513" s="15" t="s">
        <v>375</v>
      </c>
      <c r="C513" s="15">
        <v>1987</v>
      </c>
      <c r="D513" s="18">
        <v>0.10780092592592593</v>
      </c>
      <c r="E513" s="15">
        <v>10</v>
      </c>
      <c r="F513" s="15" t="s">
        <v>63</v>
      </c>
      <c r="G513" s="15">
        <v>30</v>
      </c>
      <c r="H513" s="15">
        <f t="shared" si="6"/>
        <v>37</v>
      </c>
    </row>
    <row r="514" spans="1:8" ht="15">
      <c r="A514" s="20">
        <v>11</v>
      </c>
      <c r="B514" s="15" t="s">
        <v>192</v>
      </c>
      <c r="C514" s="15">
        <v>1986</v>
      </c>
      <c r="D514" s="18">
        <v>0.10802083333333333</v>
      </c>
      <c r="E514" s="15">
        <v>11</v>
      </c>
      <c r="F514" s="15" t="s">
        <v>63</v>
      </c>
      <c r="G514" s="15">
        <v>30</v>
      </c>
      <c r="H514" s="15">
        <f t="shared" si="6"/>
        <v>38</v>
      </c>
    </row>
    <row r="515" spans="1:8" ht="15">
      <c r="A515" s="20">
        <v>12</v>
      </c>
      <c r="B515" s="15" t="s">
        <v>298</v>
      </c>
      <c r="C515" s="15">
        <v>1976</v>
      </c>
      <c r="D515" s="18">
        <v>0.11079861111111111</v>
      </c>
      <c r="E515" s="15">
        <v>12</v>
      </c>
      <c r="F515" s="15" t="s">
        <v>63</v>
      </c>
      <c r="G515" s="15">
        <v>30</v>
      </c>
      <c r="H515" s="15">
        <f t="shared" si="6"/>
        <v>48</v>
      </c>
    </row>
    <row r="516" spans="1:8" ht="15">
      <c r="A516" s="20">
        <v>13</v>
      </c>
      <c r="B516" s="15" t="s">
        <v>992</v>
      </c>
      <c r="C516" s="15">
        <v>1982</v>
      </c>
      <c r="D516" s="18">
        <v>0.11114583333333333</v>
      </c>
      <c r="E516" s="15">
        <v>13</v>
      </c>
      <c r="F516" s="15" t="s">
        <v>63</v>
      </c>
      <c r="G516" s="15">
        <v>30</v>
      </c>
      <c r="H516" s="15">
        <f t="shared" si="6"/>
        <v>42</v>
      </c>
    </row>
    <row r="517" spans="1:8" ht="15">
      <c r="A517" s="20">
        <v>14</v>
      </c>
      <c r="B517" s="15" t="s">
        <v>35</v>
      </c>
      <c r="C517" s="15">
        <v>1994</v>
      </c>
      <c r="D517" s="18">
        <v>0.11312499999999999</v>
      </c>
      <c r="E517" s="15">
        <v>14</v>
      </c>
      <c r="F517" s="15" t="s">
        <v>63</v>
      </c>
      <c r="G517" s="15">
        <v>30</v>
      </c>
      <c r="H517" s="15">
        <f t="shared" si="6"/>
        <v>30</v>
      </c>
    </row>
    <row r="518" spans="1:8" ht="15">
      <c r="A518" s="20">
        <v>15</v>
      </c>
      <c r="B518" s="15" t="s">
        <v>222</v>
      </c>
      <c r="C518" s="15">
        <v>1986</v>
      </c>
      <c r="D518" s="18">
        <v>0.11322916666666666</v>
      </c>
      <c r="E518" s="15">
        <v>15</v>
      </c>
      <c r="F518" s="15" t="s">
        <v>63</v>
      </c>
      <c r="G518" s="15">
        <v>30</v>
      </c>
      <c r="H518" s="15">
        <f t="shared" si="6"/>
        <v>38</v>
      </c>
    </row>
    <row r="519" spans="1:8" ht="15">
      <c r="A519" s="20">
        <v>16</v>
      </c>
      <c r="B519" s="15" t="s">
        <v>993</v>
      </c>
      <c r="C519" s="15">
        <v>1982</v>
      </c>
      <c r="D519" s="18">
        <v>0.11385416666666666</v>
      </c>
      <c r="E519" s="15">
        <v>16</v>
      </c>
      <c r="F519" s="15" t="s">
        <v>63</v>
      </c>
      <c r="G519" s="15">
        <v>30</v>
      </c>
      <c r="H519" s="15">
        <f t="shared" si="6"/>
        <v>42</v>
      </c>
    </row>
    <row r="520" spans="1:8" ht="15">
      <c r="A520" s="20">
        <v>17</v>
      </c>
      <c r="B520" s="15" t="s">
        <v>994</v>
      </c>
      <c r="C520" s="15">
        <v>1982</v>
      </c>
      <c r="D520" s="18">
        <v>0.11456018518518518</v>
      </c>
      <c r="E520" s="15">
        <v>17</v>
      </c>
      <c r="F520" s="15" t="s">
        <v>63</v>
      </c>
      <c r="G520" s="15">
        <v>30</v>
      </c>
      <c r="H520" s="15">
        <f t="shared" si="6"/>
        <v>42</v>
      </c>
    </row>
    <row r="521" spans="1:8" ht="15">
      <c r="A521" s="20">
        <v>18</v>
      </c>
      <c r="B521" s="15" t="s">
        <v>397</v>
      </c>
      <c r="C521" s="15">
        <v>1981</v>
      </c>
      <c r="D521" s="18">
        <v>0.11552083333333334</v>
      </c>
      <c r="E521" s="15">
        <v>18</v>
      </c>
      <c r="F521" s="15" t="s">
        <v>63</v>
      </c>
      <c r="G521" s="15">
        <v>30</v>
      </c>
      <c r="H521" s="15">
        <f t="shared" si="6"/>
        <v>43</v>
      </c>
    </row>
    <row r="522" spans="1:8" ht="15">
      <c r="A522" s="20">
        <v>19</v>
      </c>
      <c r="B522" s="15" t="s">
        <v>995</v>
      </c>
      <c r="C522" s="15">
        <v>1977</v>
      </c>
      <c r="D522" s="18">
        <v>0.11797453703703703</v>
      </c>
      <c r="E522" s="15">
        <v>19</v>
      </c>
      <c r="F522" s="15" t="s">
        <v>63</v>
      </c>
      <c r="G522" s="15">
        <v>30</v>
      </c>
      <c r="H522" s="15">
        <f t="shared" si="6"/>
        <v>47</v>
      </c>
    </row>
    <row r="523" spans="1:8" ht="15">
      <c r="A523" s="20">
        <v>20</v>
      </c>
      <c r="B523" s="15" t="s">
        <v>547</v>
      </c>
      <c r="C523" s="15">
        <v>1978</v>
      </c>
      <c r="D523" s="18">
        <v>0.11863425925925926</v>
      </c>
      <c r="E523" s="15">
        <v>20</v>
      </c>
      <c r="F523" s="15" t="s">
        <v>63</v>
      </c>
      <c r="G523" s="15">
        <v>30</v>
      </c>
      <c r="H523" s="15">
        <f t="shared" si="6"/>
        <v>46</v>
      </c>
    </row>
    <row r="524" spans="1:8" ht="15">
      <c r="A524" s="20">
        <v>21</v>
      </c>
      <c r="B524" s="15" t="s">
        <v>204</v>
      </c>
      <c r="C524" s="15">
        <v>1994</v>
      </c>
      <c r="D524" s="18">
        <v>0.11905092592592592</v>
      </c>
      <c r="E524" s="15">
        <v>21</v>
      </c>
      <c r="F524" s="15" t="s">
        <v>63</v>
      </c>
      <c r="G524" s="15">
        <v>30</v>
      </c>
      <c r="H524" s="15">
        <f t="shared" si="6"/>
        <v>30</v>
      </c>
    </row>
    <row r="525" spans="1:8" ht="15">
      <c r="A525" s="20">
        <v>22</v>
      </c>
      <c r="B525" s="15" t="s">
        <v>996</v>
      </c>
      <c r="C525" s="15">
        <v>1981</v>
      </c>
      <c r="D525" s="18">
        <v>0.11912037037037038</v>
      </c>
      <c r="E525" s="15">
        <v>22</v>
      </c>
      <c r="F525" s="15" t="s">
        <v>63</v>
      </c>
      <c r="G525" s="15">
        <v>30</v>
      </c>
      <c r="H525" s="15">
        <f t="shared" si="6"/>
        <v>43</v>
      </c>
    </row>
    <row r="526" spans="1:8" ht="15">
      <c r="A526" s="20">
        <v>23</v>
      </c>
      <c r="B526" s="15" t="s">
        <v>273</v>
      </c>
      <c r="C526" s="15">
        <v>1981</v>
      </c>
      <c r="D526" s="18">
        <v>0.11973379629629628</v>
      </c>
      <c r="E526" s="15">
        <v>23</v>
      </c>
      <c r="F526" s="15" t="s">
        <v>63</v>
      </c>
      <c r="G526" s="15">
        <v>30</v>
      </c>
      <c r="H526" s="15">
        <f t="shared" si="6"/>
        <v>43</v>
      </c>
    </row>
    <row r="527" spans="1:8" ht="15">
      <c r="A527" s="20">
        <v>24</v>
      </c>
      <c r="B527" s="15" t="s">
        <v>201</v>
      </c>
      <c r="C527" s="15">
        <v>1987</v>
      </c>
      <c r="D527" s="18">
        <v>0.12093749999999999</v>
      </c>
      <c r="E527" s="15">
        <v>24</v>
      </c>
      <c r="F527" s="15" t="s">
        <v>63</v>
      </c>
      <c r="G527" s="15">
        <v>30</v>
      </c>
      <c r="H527" s="15">
        <f t="shared" si="6"/>
        <v>37</v>
      </c>
    </row>
    <row r="528" spans="1:8" ht="15">
      <c r="A528" s="20">
        <v>25</v>
      </c>
      <c r="B528" s="15" t="s">
        <v>997</v>
      </c>
      <c r="C528" s="15">
        <v>1981</v>
      </c>
      <c r="D528" s="18">
        <v>0.12171296296296297</v>
      </c>
      <c r="E528" s="15">
        <v>25</v>
      </c>
      <c r="F528" s="15" t="s">
        <v>63</v>
      </c>
      <c r="G528" s="15">
        <v>30</v>
      </c>
      <c r="H528" s="15">
        <f t="shared" si="6"/>
        <v>43</v>
      </c>
    </row>
    <row r="529" spans="1:8" ht="15">
      <c r="A529" s="20">
        <v>26</v>
      </c>
      <c r="B529" s="15" t="s">
        <v>200</v>
      </c>
      <c r="C529" s="15">
        <v>1978</v>
      </c>
      <c r="D529" s="18">
        <v>0.12244212962962964</v>
      </c>
      <c r="E529" s="15">
        <v>26</v>
      </c>
      <c r="F529" s="15" t="s">
        <v>63</v>
      </c>
      <c r="G529" s="15">
        <v>30</v>
      </c>
      <c r="H529" s="15">
        <f t="shared" si="6"/>
        <v>46</v>
      </c>
    </row>
    <row r="530" spans="1:8" ht="15">
      <c r="A530" s="20">
        <v>27</v>
      </c>
      <c r="B530" s="15" t="s">
        <v>998</v>
      </c>
      <c r="C530" s="15">
        <v>1982</v>
      </c>
      <c r="D530" s="18">
        <v>0.12265046296296296</v>
      </c>
      <c r="E530" s="15">
        <v>27</v>
      </c>
      <c r="F530" s="15" t="s">
        <v>63</v>
      </c>
      <c r="G530" s="15">
        <v>30</v>
      </c>
      <c r="H530" s="15">
        <f t="shared" si="6"/>
        <v>42</v>
      </c>
    </row>
    <row r="531" spans="1:8" ht="15">
      <c r="A531" s="20">
        <v>28</v>
      </c>
      <c r="B531" s="15" t="s">
        <v>999</v>
      </c>
      <c r="C531" s="15">
        <v>1985</v>
      </c>
      <c r="D531" s="18">
        <v>0.12315972222222223</v>
      </c>
      <c r="E531" s="15">
        <v>28</v>
      </c>
      <c r="F531" s="15" t="s">
        <v>63</v>
      </c>
      <c r="G531" s="15">
        <v>30</v>
      </c>
      <c r="H531" s="15">
        <f t="shared" si="6"/>
        <v>39</v>
      </c>
    </row>
    <row r="532" spans="1:8" ht="15">
      <c r="A532" s="20">
        <v>29</v>
      </c>
      <c r="B532" s="15" t="s">
        <v>541</v>
      </c>
      <c r="C532" s="15">
        <v>1993</v>
      </c>
      <c r="D532" s="18">
        <v>0.12344907407407407</v>
      </c>
      <c r="E532" s="15">
        <v>29</v>
      </c>
      <c r="F532" s="15" t="s">
        <v>63</v>
      </c>
      <c r="G532" s="15">
        <v>30</v>
      </c>
      <c r="H532" s="15">
        <f t="shared" si="6"/>
        <v>31</v>
      </c>
    </row>
    <row r="533" spans="1:8" ht="15">
      <c r="A533" s="20">
        <v>30</v>
      </c>
      <c r="B533" s="15" t="s">
        <v>34</v>
      </c>
      <c r="C533" s="15">
        <v>1988</v>
      </c>
      <c r="D533" s="18">
        <v>0.12517361111111111</v>
      </c>
      <c r="E533" s="15">
        <v>30</v>
      </c>
      <c r="F533" s="15" t="s">
        <v>63</v>
      </c>
      <c r="G533" s="15">
        <v>30</v>
      </c>
      <c r="H533" s="15">
        <f t="shared" si="6"/>
        <v>36</v>
      </c>
    </row>
    <row r="534" spans="1:8" ht="15">
      <c r="A534" s="20">
        <v>31</v>
      </c>
      <c r="B534" s="15" t="s">
        <v>207</v>
      </c>
      <c r="C534" s="15">
        <v>1982</v>
      </c>
      <c r="D534" s="18">
        <v>0.12710648148148149</v>
      </c>
      <c r="E534" s="15">
        <v>31</v>
      </c>
      <c r="F534" s="15" t="s">
        <v>63</v>
      </c>
      <c r="G534" s="15">
        <v>30</v>
      </c>
      <c r="H534" s="15">
        <f t="shared" si="6"/>
        <v>42</v>
      </c>
    </row>
    <row r="535" spans="1:8" ht="15">
      <c r="A535" s="20">
        <v>32</v>
      </c>
      <c r="B535" s="15" t="s">
        <v>1000</v>
      </c>
      <c r="C535" s="15">
        <v>1982</v>
      </c>
      <c r="D535" s="18">
        <v>0.12740740740740741</v>
      </c>
      <c r="E535" s="15">
        <v>32</v>
      </c>
      <c r="F535" s="15" t="s">
        <v>63</v>
      </c>
      <c r="G535" s="15">
        <v>30</v>
      </c>
      <c r="H535" s="15">
        <f t="shared" si="6"/>
        <v>42</v>
      </c>
    </row>
    <row r="536" spans="1:8" ht="15">
      <c r="A536" s="20">
        <v>33</v>
      </c>
      <c r="B536" s="15" t="s">
        <v>2661</v>
      </c>
      <c r="C536" s="15">
        <v>1985</v>
      </c>
      <c r="D536" s="18">
        <v>0.12802083333333333</v>
      </c>
      <c r="E536" s="15">
        <v>33</v>
      </c>
      <c r="F536" s="15" t="s">
        <v>63</v>
      </c>
      <c r="G536" s="15">
        <v>30</v>
      </c>
      <c r="H536" s="15">
        <f t="shared" si="6"/>
        <v>39</v>
      </c>
    </row>
    <row r="537" spans="1:8" ht="15">
      <c r="A537" s="20">
        <v>34</v>
      </c>
      <c r="B537" s="15" t="s">
        <v>1001</v>
      </c>
      <c r="C537" s="15">
        <v>1979</v>
      </c>
      <c r="D537" s="18">
        <v>0.12912037037037036</v>
      </c>
      <c r="E537" s="15">
        <v>34</v>
      </c>
      <c r="F537" s="15" t="s">
        <v>63</v>
      </c>
      <c r="G537" s="15">
        <v>30</v>
      </c>
      <c r="H537" s="15">
        <f t="shared" si="6"/>
        <v>45</v>
      </c>
    </row>
    <row r="538" spans="1:8" ht="15">
      <c r="A538" s="20">
        <v>35</v>
      </c>
      <c r="B538" s="15" t="s">
        <v>411</v>
      </c>
      <c r="C538" s="15">
        <v>1987</v>
      </c>
      <c r="D538" s="18">
        <v>0.13021990740740741</v>
      </c>
      <c r="E538" s="15">
        <v>35</v>
      </c>
      <c r="F538" s="15" t="s">
        <v>63</v>
      </c>
      <c r="G538" s="15">
        <v>30</v>
      </c>
      <c r="H538" s="15">
        <f t="shared" si="6"/>
        <v>37</v>
      </c>
    </row>
    <row r="539" spans="1:8" ht="15">
      <c r="A539" s="20">
        <v>36</v>
      </c>
      <c r="B539" s="15" t="s">
        <v>308</v>
      </c>
      <c r="C539" s="15">
        <v>1982</v>
      </c>
      <c r="D539" s="18">
        <v>0.13200231481481481</v>
      </c>
      <c r="E539" s="15">
        <v>36</v>
      </c>
      <c r="F539" s="15" t="s">
        <v>63</v>
      </c>
      <c r="G539" s="15">
        <v>30</v>
      </c>
      <c r="H539" s="15">
        <f t="shared" si="6"/>
        <v>42</v>
      </c>
    </row>
    <row r="540" spans="1:8" ht="15">
      <c r="A540" s="20">
        <v>37</v>
      </c>
      <c r="B540" s="15" t="s">
        <v>1002</v>
      </c>
      <c r="C540" s="15">
        <v>1997</v>
      </c>
      <c r="D540" s="18">
        <v>0.13314814814814815</v>
      </c>
      <c r="E540" s="15">
        <v>37</v>
      </c>
      <c r="F540" s="15" t="s">
        <v>63</v>
      </c>
      <c r="G540" s="15">
        <v>30</v>
      </c>
      <c r="H540" s="15">
        <f t="shared" si="6"/>
        <v>27</v>
      </c>
    </row>
    <row r="541" spans="1:8" ht="15">
      <c r="A541" s="20">
        <v>38</v>
      </c>
      <c r="B541" s="15" t="s">
        <v>1003</v>
      </c>
      <c r="C541" s="15">
        <v>1989</v>
      </c>
      <c r="D541" s="18">
        <v>0.13622685185185185</v>
      </c>
      <c r="E541" s="15">
        <v>38</v>
      </c>
      <c r="F541" s="15" t="s">
        <v>63</v>
      </c>
      <c r="G541" s="15">
        <v>30</v>
      </c>
      <c r="H541" s="15">
        <f t="shared" si="6"/>
        <v>35</v>
      </c>
    </row>
    <row r="542" spans="1:8" ht="15">
      <c r="A542" s="20">
        <v>39</v>
      </c>
      <c r="B542" s="15" t="s">
        <v>1004</v>
      </c>
      <c r="C542" s="15">
        <v>1980</v>
      </c>
      <c r="D542" s="18">
        <v>0.13674768518518518</v>
      </c>
      <c r="E542" s="15">
        <v>39</v>
      </c>
      <c r="F542" s="15" t="s">
        <v>63</v>
      </c>
      <c r="G542" s="15">
        <v>30</v>
      </c>
      <c r="H542" s="15">
        <f t="shared" si="6"/>
        <v>44</v>
      </c>
    </row>
    <row r="543" spans="1:8" ht="15">
      <c r="A543" s="20">
        <v>40</v>
      </c>
      <c r="B543" s="15" t="s">
        <v>199</v>
      </c>
      <c r="C543" s="15">
        <v>1986</v>
      </c>
      <c r="D543" s="18">
        <v>0.13737268518518519</v>
      </c>
      <c r="E543" s="15">
        <v>40</v>
      </c>
      <c r="F543" s="15" t="s">
        <v>63</v>
      </c>
      <c r="G543" s="15">
        <v>30</v>
      </c>
      <c r="H543" s="15">
        <f t="shared" si="6"/>
        <v>38</v>
      </c>
    </row>
    <row r="544" spans="1:8" ht="15">
      <c r="A544" s="20">
        <v>41</v>
      </c>
      <c r="B544" s="15" t="s">
        <v>1005</v>
      </c>
      <c r="C544" s="15">
        <v>1987</v>
      </c>
      <c r="D544" s="18">
        <v>0.14055555555555554</v>
      </c>
      <c r="E544" s="15">
        <v>41</v>
      </c>
      <c r="F544" s="15" t="s">
        <v>63</v>
      </c>
      <c r="G544" s="15">
        <v>30</v>
      </c>
      <c r="H544" s="15">
        <f t="shared" si="6"/>
        <v>37</v>
      </c>
    </row>
    <row r="545" spans="1:8" ht="15">
      <c r="A545" s="20">
        <v>42</v>
      </c>
      <c r="B545" s="15" t="s">
        <v>1006</v>
      </c>
      <c r="C545" s="15">
        <v>1980</v>
      </c>
      <c r="D545" s="18">
        <v>0.14072916666666666</v>
      </c>
      <c r="E545" s="15">
        <v>42</v>
      </c>
      <c r="F545" s="15" t="s">
        <v>63</v>
      </c>
      <c r="G545" s="15">
        <v>30</v>
      </c>
      <c r="H545" s="15">
        <f t="shared" si="6"/>
        <v>44</v>
      </c>
    </row>
    <row r="546" spans="1:8" ht="15">
      <c r="A546" s="20">
        <v>43</v>
      </c>
      <c r="B546" s="15" t="s">
        <v>313</v>
      </c>
      <c r="C546" s="15">
        <v>1980</v>
      </c>
      <c r="D546" s="18">
        <v>0.14219907407407409</v>
      </c>
      <c r="E546" s="15">
        <v>43</v>
      </c>
      <c r="F546" s="15" t="s">
        <v>63</v>
      </c>
      <c r="G546" s="15">
        <v>30</v>
      </c>
      <c r="H546" s="15">
        <f t="shared" si="6"/>
        <v>44</v>
      </c>
    </row>
    <row r="547" spans="1:8" ht="15">
      <c r="A547" s="20">
        <v>44</v>
      </c>
      <c r="B547" s="15" t="s">
        <v>312</v>
      </c>
      <c r="C547" s="15">
        <v>1981</v>
      </c>
      <c r="D547" s="18">
        <v>0.14283564814814814</v>
      </c>
      <c r="E547" s="15">
        <v>44</v>
      </c>
      <c r="F547" s="15" t="s">
        <v>63</v>
      </c>
      <c r="G547" s="15">
        <v>30</v>
      </c>
      <c r="H547" s="15">
        <f t="shared" si="6"/>
        <v>43</v>
      </c>
    </row>
    <row r="548" spans="1:8" ht="15">
      <c r="A548" s="20">
        <v>45</v>
      </c>
      <c r="B548" s="15" t="s">
        <v>309</v>
      </c>
      <c r="C548" s="15">
        <v>1981</v>
      </c>
      <c r="D548" s="18">
        <v>0.14887731481481481</v>
      </c>
      <c r="E548" s="15">
        <v>45</v>
      </c>
      <c r="F548" s="15" t="s">
        <v>63</v>
      </c>
      <c r="G548" s="15">
        <v>30</v>
      </c>
      <c r="H548" s="15">
        <f t="shared" si="6"/>
        <v>43</v>
      </c>
    </row>
    <row r="549" spans="1:8" ht="15">
      <c r="A549" s="20">
        <v>46</v>
      </c>
      <c r="B549" s="15" t="s">
        <v>225</v>
      </c>
      <c r="C549" s="15">
        <v>1983</v>
      </c>
      <c r="D549" s="18">
        <v>0.14997685185185186</v>
      </c>
      <c r="E549" s="15">
        <v>46</v>
      </c>
      <c r="F549" s="15" t="s">
        <v>63</v>
      </c>
      <c r="G549" s="15">
        <v>30</v>
      </c>
      <c r="H549" s="15">
        <f t="shared" si="6"/>
        <v>41</v>
      </c>
    </row>
    <row r="550" spans="1:8" ht="15">
      <c r="A550" s="20">
        <v>47</v>
      </c>
      <c r="B550" s="15" t="s">
        <v>1007</v>
      </c>
      <c r="C550" s="15">
        <v>1992</v>
      </c>
      <c r="D550" s="18">
        <v>0.15350694444444443</v>
      </c>
      <c r="E550" s="15">
        <v>47</v>
      </c>
      <c r="F550" s="15" t="s">
        <v>63</v>
      </c>
      <c r="G550" s="15">
        <v>30</v>
      </c>
      <c r="H550" s="15">
        <f t="shared" ref="H550:H575" si="7">2024-C550</f>
        <v>32</v>
      </c>
    </row>
    <row r="551" spans="1:8" ht="15">
      <c r="A551" s="20">
        <v>48</v>
      </c>
      <c r="B551" s="15" t="s">
        <v>1008</v>
      </c>
      <c r="C551" s="15">
        <v>1987</v>
      </c>
      <c r="D551" s="18">
        <v>0.1547685185185185</v>
      </c>
      <c r="E551" s="15">
        <v>48</v>
      </c>
      <c r="F551" s="15" t="s">
        <v>63</v>
      </c>
      <c r="G551" s="15">
        <v>30</v>
      </c>
      <c r="H551" s="15">
        <f t="shared" si="7"/>
        <v>37</v>
      </c>
    </row>
    <row r="552" spans="1:8" ht="15">
      <c r="A552" s="20">
        <v>49</v>
      </c>
      <c r="B552" s="15" t="s">
        <v>344</v>
      </c>
      <c r="C552" s="15">
        <v>1984</v>
      </c>
      <c r="D552" s="18">
        <v>0.15565972222222221</v>
      </c>
      <c r="E552" s="15">
        <v>49</v>
      </c>
      <c r="F552" s="15" t="s">
        <v>63</v>
      </c>
      <c r="G552" s="15">
        <v>30</v>
      </c>
      <c r="H552" s="15">
        <f t="shared" si="7"/>
        <v>40</v>
      </c>
    </row>
    <row r="553" spans="1:8" ht="15">
      <c r="A553" s="20">
        <v>50</v>
      </c>
      <c r="B553" s="15" t="s">
        <v>1009</v>
      </c>
      <c r="C553" s="15">
        <v>1984</v>
      </c>
      <c r="D553" s="18">
        <v>0.16180555555555556</v>
      </c>
      <c r="E553" s="15">
        <v>50</v>
      </c>
      <c r="F553" s="15" t="s">
        <v>63</v>
      </c>
      <c r="G553" s="15">
        <v>30</v>
      </c>
      <c r="H553" s="15">
        <f t="shared" si="7"/>
        <v>40</v>
      </c>
    </row>
    <row r="554" spans="1:8" ht="15">
      <c r="A554" s="20">
        <v>51</v>
      </c>
      <c r="B554" s="15" t="s">
        <v>1010</v>
      </c>
      <c r="C554" s="15">
        <v>1996</v>
      </c>
      <c r="D554" s="18">
        <v>0.1620486111111111</v>
      </c>
      <c r="E554" s="15">
        <v>51</v>
      </c>
      <c r="F554" s="15" t="s">
        <v>63</v>
      </c>
      <c r="G554" s="15">
        <v>30</v>
      </c>
      <c r="H554" s="15">
        <f t="shared" si="7"/>
        <v>28</v>
      </c>
    </row>
    <row r="555" spans="1:8" ht="15">
      <c r="A555" s="20">
        <v>52</v>
      </c>
      <c r="B555" s="15" t="s">
        <v>343</v>
      </c>
      <c r="C555" s="15">
        <v>1984</v>
      </c>
      <c r="D555" s="18">
        <v>0.16776620370370368</v>
      </c>
      <c r="E555" s="15">
        <v>52</v>
      </c>
      <c r="F555" s="15" t="s">
        <v>63</v>
      </c>
      <c r="G555" s="15">
        <v>30</v>
      </c>
      <c r="H555" s="15">
        <f t="shared" si="7"/>
        <v>40</v>
      </c>
    </row>
    <row r="556" spans="1:8" ht="15">
      <c r="A556" s="20">
        <v>53</v>
      </c>
      <c r="B556" s="15" t="s">
        <v>553</v>
      </c>
      <c r="C556" s="15">
        <v>1995</v>
      </c>
      <c r="D556" s="18">
        <v>0.16944444444444443</v>
      </c>
      <c r="E556" s="15">
        <v>53</v>
      </c>
      <c r="F556" s="15" t="s">
        <v>63</v>
      </c>
      <c r="G556" s="15">
        <v>30</v>
      </c>
      <c r="H556" s="15">
        <f t="shared" si="7"/>
        <v>29</v>
      </c>
    </row>
    <row r="557" spans="1:8" ht="15">
      <c r="A557" s="20">
        <v>54</v>
      </c>
      <c r="B557" s="15" t="s">
        <v>314</v>
      </c>
      <c r="C557" s="15">
        <v>1982</v>
      </c>
      <c r="D557" s="18">
        <v>0.18119212962962963</v>
      </c>
      <c r="E557" s="15">
        <v>54</v>
      </c>
      <c r="F557" s="15" t="s">
        <v>63</v>
      </c>
      <c r="G557" s="15">
        <v>30</v>
      </c>
      <c r="H557" s="15">
        <f t="shared" si="7"/>
        <v>42</v>
      </c>
    </row>
    <row r="558" spans="1:8" ht="15">
      <c r="A558" s="20">
        <v>55</v>
      </c>
      <c r="B558" s="15" t="s">
        <v>382</v>
      </c>
      <c r="C558" s="15">
        <v>1987</v>
      </c>
      <c r="D558" s="18">
        <v>0.20435185185185187</v>
      </c>
      <c r="E558" s="15">
        <v>55</v>
      </c>
      <c r="F558" s="15" t="s">
        <v>63</v>
      </c>
      <c r="G558" s="15">
        <v>30</v>
      </c>
      <c r="H558" s="15">
        <f t="shared" si="7"/>
        <v>37</v>
      </c>
    </row>
    <row r="560" spans="1:8" ht="15.6">
      <c r="A560" s="17" t="s">
        <v>1011</v>
      </c>
    </row>
    <row r="562" spans="1:8" ht="15">
      <c r="A562" s="19" t="s">
        <v>10</v>
      </c>
      <c r="B562" s="15" t="s">
        <v>11</v>
      </c>
      <c r="C562" s="15" t="s">
        <v>113</v>
      </c>
      <c r="D562" s="18" t="s">
        <v>64</v>
      </c>
      <c r="E562" s="15" t="s">
        <v>4</v>
      </c>
    </row>
    <row r="563" spans="1:8" ht="15">
      <c r="A563" s="20">
        <v>1</v>
      </c>
      <c r="B563" s="15" t="s">
        <v>401</v>
      </c>
      <c r="C563" s="15">
        <v>1992</v>
      </c>
      <c r="D563" s="18">
        <v>0.10834490740740742</v>
      </c>
      <c r="E563" s="15">
        <v>1</v>
      </c>
      <c r="F563" s="15" t="s">
        <v>278</v>
      </c>
      <c r="G563" s="15">
        <v>30</v>
      </c>
      <c r="H563" s="15">
        <f t="shared" si="7"/>
        <v>32</v>
      </c>
    </row>
    <row r="564" spans="1:8" ht="15">
      <c r="A564" s="20">
        <v>2</v>
      </c>
      <c r="B564" s="15" t="s">
        <v>317</v>
      </c>
      <c r="C564" s="15">
        <v>1990</v>
      </c>
      <c r="D564" s="18">
        <v>0.11496527777777778</v>
      </c>
      <c r="E564" s="15">
        <v>2</v>
      </c>
      <c r="F564" s="15" t="s">
        <v>278</v>
      </c>
      <c r="G564" s="15">
        <v>30</v>
      </c>
      <c r="H564" s="15">
        <f t="shared" si="7"/>
        <v>34</v>
      </c>
    </row>
    <row r="565" spans="1:8" ht="15">
      <c r="A565" s="20">
        <v>3</v>
      </c>
      <c r="B565" s="15" t="s">
        <v>2650</v>
      </c>
      <c r="C565" s="15">
        <v>1981</v>
      </c>
      <c r="D565" s="18">
        <v>0.11703703703703704</v>
      </c>
      <c r="E565" s="15">
        <v>3</v>
      </c>
      <c r="F565" s="15" t="s">
        <v>278</v>
      </c>
      <c r="G565" s="15">
        <v>30</v>
      </c>
      <c r="H565" s="15">
        <f t="shared" si="7"/>
        <v>43</v>
      </c>
    </row>
    <row r="566" spans="1:8" ht="15">
      <c r="A566" s="20">
        <v>4</v>
      </c>
      <c r="B566" s="15" t="s">
        <v>1012</v>
      </c>
      <c r="C566" s="15">
        <v>1999</v>
      </c>
      <c r="D566" s="18">
        <v>0.12589120370370369</v>
      </c>
      <c r="E566" s="15">
        <v>4</v>
      </c>
      <c r="F566" s="15" t="s">
        <v>278</v>
      </c>
      <c r="G566" s="15">
        <v>30</v>
      </c>
      <c r="H566" s="15">
        <f t="shared" si="7"/>
        <v>25</v>
      </c>
    </row>
    <row r="567" spans="1:8" ht="15">
      <c r="A567" s="20">
        <v>5</v>
      </c>
      <c r="B567" s="15" t="s">
        <v>150</v>
      </c>
      <c r="C567" s="15">
        <v>1986</v>
      </c>
      <c r="D567" s="18">
        <v>0.13087962962962962</v>
      </c>
      <c r="E567" s="15">
        <v>5</v>
      </c>
      <c r="F567" s="15" t="s">
        <v>278</v>
      </c>
      <c r="G567" s="15">
        <v>30</v>
      </c>
      <c r="H567" s="15">
        <f t="shared" si="7"/>
        <v>38</v>
      </c>
    </row>
    <row r="568" spans="1:8" ht="15">
      <c r="A568" s="20">
        <v>6</v>
      </c>
      <c r="B568" s="15" t="s">
        <v>413</v>
      </c>
      <c r="C568" s="15">
        <v>1983</v>
      </c>
      <c r="D568" s="18">
        <v>0.13278935185185184</v>
      </c>
      <c r="E568" s="15">
        <v>6</v>
      </c>
      <c r="F568" s="15" t="s">
        <v>278</v>
      </c>
      <c r="G568" s="15">
        <v>30</v>
      </c>
      <c r="H568" s="15">
        <f t="shared" si="7"/>
        <v>41</v>
      </c>
    </row>
    <row r="569" spans="1:8" ht="15">
      <c r="A569" s="20">
        <v>7</v>
      </c>
      <c r="B569" s="15" t="s">
        <v>1013</v>
      </c>
      <c r="C569" s="15">
        <v>1989</v>
      </c>
      <c r="D569" s="18">
        <v>0.14070601851851852</v>
      </c>
      <c r="E569" s="15">
        <v>7</v>
      </c>
      <c r="F569" s="15" t="s">
        <v>278</v>
      </c>
      <c r="G569" s="15">
        <v>30</v>
      </c>
      <c r="H569" s="15">
        <f t="shared" si="7"/>
        <v>35</v>
      </c>
    </row>
    <row r="570" spans="1:8" ht="15">
      <c r="A570" s="20">
        <v>8</v>
      </c>
      <c r="B570" s="15" t="s">
        <v>319</v>
      </c>
      <c r="C570" s="15">
        <v>1987</v>
      </c>
      <c r="D570" s="18">
        <v>0.14090277777777779</v>
      </c>
      <c r="E570" s="15">
        <v>8</v>
      </c>
      <c r="F570" s="15" t="s">
        <v>278</v>
      </c>
      <c r="G570" s="15">
        <v>30</v>
      </c>
      <c r="H570" s="15">
        <f t="shared" si="7"/>
        <v>37</v>
      </c>
    </row>
    <row r="571" spans="1:8" ht="15">
      <c r="A571" s="20">
        <v>9</v>
      </c>
      <c r="B571" s="15" t="s">
        <v>402</v>
      </c>
      <c r="C571" s="15">
        <v>1990</v>
      </c>
      <c r="D571" s="18">
        <v>0.1424074074074074</v>
      </c>
      <c r="E571" s="15">
        <v>9</v>
      </c>
      <c r="F571" s="15" t="s">
        <v>278</v>
      </c>
      <c r="G571" s="15">
        <v>30</v>
      </c>
      <c r="H571" s="15">
        <f t="shared" si="7"/>
        <v>34</v>
      </c>
    </row>
    <row r="572" spans="1:8" ht="15">
      <c r="A572" s="20">
        <v>10</v>
      </c>
      <c r="B572" s="15" t="s">
        <v>1014</v>
      </c>
      <c r="C572" s="15">
        <v>1989</v>
      </c>
      <c r="D572" s="18">
        <v>0.15122685185185183</v>
      </c>
      <c r="E572" s="15">
        <v>10</v>
      </c>
      <c r="F572" s="15" t="s">
        <v>278</v>
      </c>
      <c r="G572" s="15">
        <v>30</v>
      </c>
      <c r="H572" s="15">
        <f t="shared" si="7"/>
        <v>35</v>
      </c>
    </row>
    <row r="573" spans="1:8" ht="15">
      <c r="A573" s="20">
        <v>11</v>
      </c>
      <c r="B573" s="15" t="s">
        <v>1015</v>
      </c>
      <c r="C573" s="15">
        <v>1992</v>
      </c>
      <c r="D573" s="18">
        <v>0.15267361111111111</v>
      </c>
      <c r="E573" s="15">
        <v>11</v>
      </c>
      <c r="F573" s="15" t="s">
        <v>278</v>
      </c>
      <c r="G573" s="15">
        <v>30</v>
      </c>
      <c r="H573" s="15">
        <f t="shared" si="7"/>
        <v>32</v>
      </c>
    </row>
    <row r="574" spans="1:8" ht="15">
      <c r="A574" s="20">
        <v>12</v>
      </c>
      <c r="B574" s="15" t="s">
        <v>169</v>
      </c>
      <c r="C574" s="15">
        <v>1980</v>
      </c>
      <c r="D574" s="18">
        <v>0.16376157407407407</v>
      </c>
      <c r="E574" s="15">
        <v>12</v>
      </c>
      <c r="F574" s="15" t="s">
        <v>278</v>
      </c>
      <c r="G574" s="15">
        <v>30</v>
      </c>
      <c r="H574" s="15">
        <f t="shared" si="7"/>
        <v>44</v>
      </c>
    </row>
    <row r="575" spans="1:8" ht="15">
      <c r="A575" s="20">
        <v>13</v>
      </c>
      <c r="B575" s="15" t="s">
        <v>170</v>
      </c>
      <c r="C575" s="15">
        <v>2000</v>
      </c>
      <c r="D575" s="18">
        <v>0.16376157407407407</v>
      </c>
      <c r="E575" s="15">
        <v>12</v>
      </c>
      <c r="F575" s="15" t="s">
        <v>278</v>
      </c>
      <c r="G575" s="15">
        <v>30</v>
      </c>
      <c r="H575" s="15">
        <f t="shared" si="7"/>
        <v>24</v>
      </c>
    </row>
  </sheetData>
  <autoFilter ref="A8:H575"/>
  <mergeCells count="4">
    <mergeCell ref="B2:D2"/>
    <mergeCell ref="B3:D3"/>
    <mergeCell ref="B4:D4"/>
    <mergeCell ref="B5:D5"/>
  </mergeCells>
  <conditionalFormatting sqref="B1:B577 B814:B1048576">
    <cfRule type="duplicateValues" dxfId="224" priority="27"/>
  </conditionalFormatting>
  <conditionalFormatting sqref="B1:B577 B814:B1048576">
    <cfRule type="duplicateValues" dxfId="223" priority="12"/>
    <cfRule type="duplicateValues" dxfId="222" priority="14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H148"/>
  <sheetViews>
    <sheetView workbookViewId="0">
      <selection activeCell="L11" sqref="L11"/>
    </sheetView>
  </sheetViews>
  <sheetFormatPr defaultRowHeight="14.4"/>
  <cols>
    <col min="1" max="1" width="8.6640625" style="21" customWidth="1"/>
    <col min="2" max="2" width="20.5546875" style="21" customWidth="1"/>
    <col min="3" max="3" width="6.44140625" style="21" customWidth="1"/>
    <col min="4" max="4" width="8.88671875" style="21"/>
    <col min="5" max="5" width="6.77734375" style="21" customWidth="1"/>
    <col min="6" max="16384" width="8.88671875" style="21"/>
  </cols>
  <sheetData>
    <row r="1" spans="1:8" ht="16.8" customHeight="1">
      <c r="A1" s="339" t="s">
        <v>1016</v>
      </c>
      <c r="B1" s="339"/>
      <c r="C1" s="339"/>
      <c r="D1" s="339"/>
      <c r="E1" s="339"/>
      <c r="F1" s="339"/>
      <c r="G1" s="307" t="s">
        <v>6088</v>
      </c>
      <c r="H1" s="21">
        <v>56</v>
      </c>
    </row>
    <row r="2" spans="1:8" ht="15" customHeight="1">
      <c r="A2" s="339" t="s">
        <v>62</v>
      </c>
      <c r="B2" s="339"/>
      <c r="C2" s="339"/>
      <c r="D2" s="339"/>
      <c r="E2" s="339"/>
      <c r="F2" s="339"/>
    </row>
    <row r="4" spans="1:8" ht="15.6">
      <c r="A4" s="22" t="s">
        <v>1017</v>
      </c>
    </row>
    <row r="6" spans="1:8" ht="15">
      <c r="A6" s="23" t="s">
        <v>10</v>
      </c>
      <c r="B6" s="23" t="s">
        <v>11</v>
      </c>
      <c r="C6" s="23" t="s">
        <v>113</v>
      </c>
      <c r="D6" s="23" t="s">
        <v>64</v>
      </c>
      <c r="E6" s="23" t="s">
        <v>4</v>
      </c>
      <c r="F6" s="23" t="s">
        <v>1018</v>
      </c>
      <c r="G6" s="24" t="s">
        <v>269</v>
      </c>
      <c r="H6" s="21" t="s">
        <v>268</v>
      </c>
    </row>
    <row r="7" spans="1:8" ht="15">
      <c r="A7" s="25">
        <v>1</v>
      </c>
      <c r="B7" s="26" t="s">
        <v>47</v>
      </c>
      <c r="C7" s="26">
        <v>1986</v>
      </c>
      <c r="D7" s="27">
        <v>3.5393518518518519E-2</v>
      </c>
      <c r="E7" s="26">
        <v>1</v>
      </c>
      <c r="F7" s="26" t="s">
        <v>27</v>
      </c>
      <c r="G7" s="21">
        <v>11</v>
      </c>
      <c r="H7" s="21">
        <f>2024-C7</f>
        <v>38</v>
      </c>
    </row>
    <row r="8" spans="1:8" ht="15">
      <c r="A8" s="25">
        <v>2</v>
      </c>
      <c r="B8" s="26" t="s">
        <v>321</v>
      </c>
      <c r="C8" s="26">
        <v>1997</v>
      </c>
      <c r="D8" s="27">
        <v>3.6168981481481483E-2</v>
      </c>
      <c r="E8" s="26">
        <v>2</v>
      </c>
      <c r="F8" s="26" t="s">
        <v>27</v>
      </c>
      <c r="G8" s="21">
        <v>11</v>
      </c>
      <c r="H8" s="21">
        <f t="shared" ref="H8:H63" si="0">2024-C8</f>
        <v>27</v>
      </c>
    </row>
    <row r="9" spans="1:8" ht="15">
      <c r="A9" s="25">
        <v>3</v>
      </c>
      <c r="B9" s="26" t="s">
        <v>946</v>
      </c>
      <c r="C9" s="26">
        <v>1992</v>
      </c>
      <c r="D9" s="27">
        <v>3.6516203703703703E-2</v>
      </c>
      <c r="E9" s="26">
        <v>3</v>
      </c>
      <c r="F9" s="26" t="s">
        <v>27</v>
      </c>
      <c r="G9" s="21">
        <v>11</v>
      </c>
      <c r="H9" s="21">
        <f t="shared" si="0"/>
        <v>32</v>
      </c>
    </row>
    <row r="10" spans="1:8" ht="15">
      <c r="A10" s="25">
        <v>4</v>
      </c>
      <c r="B10" s="26" t="s">
        <v>156</v>
      </c>
      <c r="C10" s="26">
        <v>1989</v>
      </c>
      <c r="D10" s="27">
        <v>3.7384259259259263E-2</v>
      </c>
      <c r="E10" s="26">
        <v>4</v>
      </c>
      <c r="F10" s="26" t="s">
        <v>27</v>
      </c>
      <c r="G10" s="21">
        <v>11</v>
      </c>
      <c r="H10" s="21">
        <f t="shared" si="0"/>
        <v>35</v>
      </c>
    </row>
    <row r="11" spans="1:8" ht="15">
      <c r="A11" s="25">
        <v>5</v>
      </c>
      <c r="B11" s="26" t="s">
        <v>494</v>
      </c>
      <c r="C11" s="26">
        <v>1975</v>
      </c>
      <c r="D11" s="27">
        <v>3.7557870370370373E-2</v>
      </c>
      <c r="E11" s="26">
        <v>5</v>
      </c>
      <c r="F11" s="26" t="s">
        <v>29</v>
      </c>
      <c r="G11" s="21">
        <v>11</v>
      </c>
      <c r="H11" s="21">
        <f t="shared" si="0"/>
        <v>49</v>
      </c>
    </row>
    <row r="12" spans="1:8" ht="15">
      <c r="A12" s="25">
        <v>6</v>
      </c>
      <c r="B12" s="26" t="s">
        <v>48</v>
      </c>
      <c r="C12" s="26">
        <v>1972</v>
      </c>
      <c r="D12" s="27">
        <v>3.8680555555555558E-2</v>
      </c>
      <c r="E12" s="26">
        <v>6</v>
      </c>
      <c r="F12" s="26" t="s">
        <v>28</v>
      </c>
      <c r="G12" s="21">
        <v>11</v>
      </c>
      <c r="H12" s="21">
        <f t="shared" si="0"/>
        <v>52</v>
      </c>
    </row>
    <row r="13" spans="1:8" ht="15">
      <c r="A13" s="25">
        <v>7</v>
      </c>
      <c r="B13" s="26" t="s">
        <v>384</v>
      </c>
      <c r="C13" s="26">
        <v>1978</v>
      </c>
      <c r="D13" s="27">
        <v>3.90625E-2</v>
      </c>
      <c r="E13" s="26">
        <v>7</v>
      </c>
      <c r="F13" s="26" t="s">
        <v>29</v>
      </c>
      <c r="G13" s="21">
        <v>11</v>
      </c>
      <c r="H13" s="21">
        <f t="shared" si="0"/>
        <v>46</v>
      </c>
    </row>
    <row r="14" spans="1:8" ht="15">
      <c r="A14" s="25">
        <v>8</v>
      </c>
      <c r="B14" s="26" t="s">
        <v>121</v>
      </c>
      <c r="C14" s="26">
        <v>1981</v>
      </c>
      <c r="D14" s="27">
        <v>3.936342592592592E-2</v>
      </c>
      <c r="E14" s="26">
        <v>8</v>
      </c>
      <c r="F14" s="26" t="s">
        <v>29</v>
      </c>
      <c r="G14" s="21">
        <v>11</v>
      </c>
      <c r="H14" s="21">
        <f t="shared" si="0"/>
        <v>43</v>
      </c>
    </row>
    <row r="15" spans="1:8" ht="15">
      <c r="A15" s="25">
        <v>9</v>
      </c>
      <c r="B15" s="26" t="s">
        <v>133</v>
      </c>
      <c r="C15" s="26">
        <v>1979</v>
      </c>
      <c r="D15" s="27">
        <v>4.0150462962962964E-2</v>
      </c>
      <c r="E15" s="26">
        <v>9</v>
      </c>
      <c r="F15" s="26" t="s">
        <v>29</v>
      </c>
      <c r="G15" s="21">
        <v>11</v>
      </c>
      <c r="H15" s="21">
        <f t="shared" si="0"/>
        <v>45</v>
      </c>
    </row>
    <row r="16" spans="1:8" ht="15">
      <c r="A16" s="25">
        <v>10</v>
      </c>
      <c r="B16" s="26" t="s">
        <v>395</v>
      </c>
      <c r="C16" s="26">
        <v>1979</v>
      </c>
      <c r="D16" s="27">
        <v>4.1018518518518517E-2</v>
      </c>
      <c r="E16" s="26">
        <v>10</v>
      </c>
      <c r="F16" s="26" t="s">
        <v>29</v>
      </c>
      <c r="G16" s="21">
        <v>11</v>
      </c>
      <c r="H16" s="21">
        <f t="shared" si="0"/>
        <v>45</v>
      </c>
    </row>
    <row r="17" spans="1:8" ht="15">
      <c r="A17" s="25">
        <v>11</v>
      </c>
      <c r="B17" s="26" t="s">
        <v>332</v>
      </c>
      <c r="C17" s="26">
        <v>1985</v>
      </c>
      <c r="D17" s="27">
        <v>4.1527777777777775E-2</v>
      </c>
      <c r="E17" s="26">
        <v>11</v>
      </c>
      <c r="F17" s="26" t="s">
        <v>27</v>
      </c>
      <c r="G17" s="21">
        <v>11</v>
      </c>
      <c r="H17" s="21">
        <f t="shared" si="0"/>
        <v>39</v>
      </c>
    </row>
    <row r="18" spans="1:8" ht="15">
      <c r="A18" s="25">
        <v>12</v>
      </c>
      <c r="B18" s="26" t="s">
        <v>1019</v>
      </c>
      <c r="C18" s="26">
        <v>1971</v>
      </c>
      <c r="D18" s="27">
        <v>4.2106481481481488E-2</v>
      </c>
      <c r="E18" s="26">
        <v>12</v>
      </c>
      <c r="F18" s="26" t="s">
        <v>28</v>
      </c>
      <c r="G18" s="21">
        <v>11</v>
      </c>
      <c r="H18" s="21">
        <f t="shared" si="0"/>
        <v>53</v>
      </c>
    </row>
    <row r="19" spans="1:8" ht="15">
      <c r="A19" s="25">
        <v>13</v>
      </c>
      <c r="B19" s="26" t="s">
        <v>953</v>
      </c>
      <c r="C19" s="26">
        <v>1985</v>
      </c>
      <c r="D19" s="27">
        <v>4.2361111111111106E-2</v>
      </c>
      <c r="E19" s="26">
        <v>13</v>
      </c>
      <c r="F19" s="26" t="s">
        <v>27</v>
      </c>
      <c r="G19" s="21">
        <v>11</v>
      </c>
      <c r="H19" s="21">
        <f t="shared" si="0"/>
        <v>39</v>
      </c>
    </row>
    <row r="20" spans="1:8" ht="15">
      <c r="A20" s="25">
        <v>14</v>
      </c>
      <c r="B20" s="26" t="s">
        <v>1020</v>
      </c>
      <c r="C20" s="26">
        <v>1987</v>
      </c>
      <c r="D20" s="27">
        <v>4.4016203703703703E-2</v>
      </c>
      <c r="E20" s="26">
        <v>14</v>
      </c>
      <c r="F20" s="26" t="s">
        <v>27</v>
      </c>
      <c r="G20" s="21">
        <v>11</v>
      </c>
      <c r="H20" s="21">
        <f t="shared" si="0"/>
        <v>37</v>
      </c>
    </row>
    <row r="21" spans="1:8" ht="15">
      <c r="A21" s="25">
        <v>15</v>
      </c>
      <c r="B21" s="26" t="s">
        <v>970</v>
      </c>
      <c r="C21" s="26">
        <v>2004</v>
      </c>
      <c r="D21" s="27">
        <v>4.7592592592592596E-2</v>
      </c>
      <c r="E21" s="26">
        <v>15</v>
      </c>
      <c r="F21" s="26" t="s">
        <v>27</v>
      </c>
      <c r="G21" s="21">
        <v>11</v>
      </c>
      <c r="H21" s="21">
        <f t="shared" si="0"/>
        <v>20</v>
      </c>
    </row>
    <row r="22" spans="1:8" ht="15">
      <c r="A22" s="25">
        <v>16</v>
      </c>
      <c r="B22" s="26" t="s">
        <v>846</v>
      </c>
      <c r="C22" s="26">
        <v>1987</v>
      </c>
      <c r="D22" s="27">
        <v>4.7812500000000001E-2</v>
      </c>
      <c r="E22" s="26">
        <v>16</v>
      </c>
      <c r="F22" s="26" t="s">
        <v>27</v>
      </c>
      <c r="G22" s="21">
        <v>11</v>
      </c>
      <c r="H22" s="21">
        <f t="shared" si="0"/>
        <v>37</v>
      </c>
    </row>
    <row r="24" spans="1:8" ht="15.6">
      <c r="A24" s="22" t="s">
        <v>1021</v>
      </c>
    </row>
    <row r="26" spans="1:8" ht="15">
      <c r="A26" s="23" t="s">
        <v>10</v>
      </c>
      <c r="B26" s="23" t="s">
        <v>11</v>
      </c>
      <c r="C26" s="23" t="s">
        <v>113</v>
      </c>
      <c r="D26" s="23" t="s">
        <v>64</v>
      </c>
      <c r="E26" s="23" t="s">
        <v>4</v>
      </c>
      <c r="F26" s="23" t="s">
        <v>1018</v>
      </c>
    </row>
    <row r="27" spans="1:8" ht="15">
      <c r="A27" s="25">
        <v>1</v>
      </c>
      <c r="B27" s="26" t="s">
        <v>53</v>
      </c>
      <c r="C27" s="26">
        <v>1990</v>
      </c>
      <c r="D27" s="27">
        <v>2.6481481481481481E-2</v>
      </c>
      <c r="E27" s="26">
        <v>1</v>
      </c>
      <c r="F27" s="26" t="s">
        <v>24</v>
      </c>
      <c r="G27" s="21">
        <v>11</v>
      </c>
      <c r="H27" s="21">
        <f t="shared" si="0"/>
        <v>34</v>
      </c>
    </row>
    <row r="28" spans="1:8" ht="15">
      <c r="A28" s="25">
        <v>2</v>
      </c>
      <c r="B28" s="26" t="s">
        <v>2592</v>
      </c>
      <c r="C28" s="26">
        <v>1982</v>
      </c>
      <c r="D28" s="27">
        <v>2.7256944444444445E-2</v>
      </c>
      <c r="E28" s="26">
        <v>2</v>
      </c>
      <c r="F28" s="26" t="s">
        <v>25</v>
      </c>
      <c r="G28" s="21">
        <v>11</v>
      </c>
      <c r="H28" s="21">
        <f t="shared" si="0"/>
        <v>42</v>
      </c>
    </row>
    <row r="29" spans="1:8" ht="15">
      <c r="A29" s="25">
        <v>3</v>
      </c>
      <c r="B29" s="26" t="s">
        <v>377</v>
      </c>
      <c r="C29" s="26">
        <v>1991</v>
      </c>
      <c r="D29" s="27">
        <v>2.8483796296296295E-2</v>
      </c>
      <c r="E29" s="26">
        <v>3</v>
      </c>
      <c r="F29" s="26" t="s">
        <v>24</v>
      </c>
      <c r="G29" s="21">
        <v>11</v>
      </c>
      <c r="H29" s="21">
        <f t="shared" si="0"/>
        <v>33</v>
      </c>
    </row>
    <row r="30" spans="1:8" ht="15">
      <c r="A30" s="25">
        <v>4</v>
      </c>
      <c r="B30" s="85" t="s">
        <v>35</v>
      </c>
      <c r="C30" s="26">
        <v>1994</v>
      </c>
      <c r="D30" s="27">
        <v>2.8506944444444442E-2</v>
      </c>
      <c r="E30" s="26">
        <v>4</v>
      </c>
      <c r="F30" s="26" t="s">
        <v>24</v>
      </c>
      <c r="G30" s="21">
        <v>11</v>
      </c>
      <c r="H30" s="21">
        <f t="shared" si="0"/>
        <v>30</v>
      </c>
    </row>
    <row r="31" spans="1:8" ht="15">
      <c r="A31" s="25">
        <v>5</v>
      </c>
      <c r="B31" s="26" t="s">
        <v>98</v>
      </c>
      <c r="C31" s="26">
        <v>1969</v>
      </c>
      <c r="D31" s="27">
        <v>3.107638888888889E-2</v>
      </c>
      <c r="E31" s="26">
        <v>5</v>
      </c>
      <c r="F31" s="26" t="s">
        <v>26</v>
      </c>
      <c r="G31" s="21">
        <v>11</v>
      </c>
      <c r="H31" s="21">
        <f t="shared" si="0"/>
        <v>55</v>
      </c>
    </row>
    <row r="32" spans="1:8" ht="15">
      <c r="A32" s="25">
        <v>6</v>
      </c>
      <c r="B32" s="26" t="s">
        <v>87</v>
      </c>
      <c r="C32" s="26">
        <v>1973</v>
      </c>
      <c r="D32" s="27">
        <v>3.1493055555555559E-2</v>
      </c>
      <c r="E32" s="26">
        <v>6</v>
      </c>
      <c r="F32" s="26" t="s">
        <v>26</v>
      </c>
      <c r="G32" s="21">
        <v>11</v>
      </c>
      <c r="H32" s="21">
        <f t="shared" si="0"/>
        <v>51</v>
      </c>
    </row>
    <row r="33" spans="1:8" ht="15">
      <c r="A33" s="25">
        <v>7</v>
      </c>
      <c r="B33" s="26" t="s">
        <v>17</v>
      </c>
      <c r="C33" s="26"/>
      <c r="D33" s="27">
        <v>3.2071759259259258E-2</v>
      </c>
      <c r="E33" s="26">
        <v>7</v>
      </c>
      <c r="F33" s="26" t="s">
        <v>26</v>
      </c>
      <c r="G33" s="21">
        <v>11</v>
      </c>
      <c r="H33" s="21">
        <v>50</v>
      </c>
    </row>
    <row r="34" spans="1:8" ht="15">
      <c r="A34" s="25">
        <v>8</v>
      </c>
      <c r="B34" s="26" t="s">
        <v>174</v>
      </c>
      <c r="C34" s="26">
        <v>1976</v>
      </c>
      <c r="D34" s="27">
        <v>3.3194444444444443E-2</v>
      </c>
      <c r="E34" s="26">
        <v>8</v>
      </c>
      <c r="F34" s="26" t="s">
        <v>25</v>
      </c>
      <c r="G34" s="21">
        <v>11</v>
      </c>
      <c r="H34" s="21">
        <f t="shared" si="0"/>
        <v>48</v>
      </c>
    </row>
    <row r="35" spans="1:8" ht="15">
      <c r="A35" s="25">
        <v>9</v>
      </c>
      <c r="B35" s="26" t="s">
        <v>1022</v>
      </c>
      <c r="C35" s="26">
        <v>1989</v>
      </c>
      <c r="D35" s="27">
        <v>3.3379629629629634E-2</v>
      </c>
      <c r="E35" s="26">
        <v>9</v>
      </c>
      <c r="F35" s="26" t="s">
        <v>24</v>
      </c>
      <c r="G35" s="21">
        <v>11</v>
      </c>
      <c r="H35" s="21">
        <f t="shared" si="0"/>
        <v>35</v>
      </c>
    </row>
    <row r="36" spans="1:8" ht="15">
      <c r="A36" s="25">
        <v>10</v>
      </c>
      <c r="B36" s="26" t="s">
        <v>43</v>
      </c>
      <c r="C36" s="26">
        <v>1983</v>
      </c>
      <c r="D36" s="27">
        <v>3.3449074074074069E-2</v>
      </c>
      <c r="E36" s="26">
        <v>10</v>
      </c>
      <c r="F36" s="26" t="s">
        <v>25</v>
      </c>
      <c r="G36" s="21">
        <v>11</v>
      </c>
      <c r="H36" s="21">
        <f t="shared" si="0"/>
        <v>41</v>
      </c>
    </row>
    <row r="37" spans="1:8" ht="15">
      <c r="A37" s="25">
        <v>11</v>
      </c>
      <c r="B37" s="26" t="s">
        <v>1023</v>
      </c>
      <c r="C37" s="26">
        <v>1993</v>
      </c>
      <c r="D37" s="27">
        <v>3.363425925925926E-2</v>
      </c>
      <c r="E37" s="26">
        <v>11</v>
      </c>
      <c r="F37" s="26" t="s">
        <v>24</v>
      </c>
      <c r="G37" s="21">
        <v>11</v>
      </c>
      <c r="H37" s="21">
        <f t="shared" si="0"/>
        <v>31</v>
      </c>
    </row>
    <row r="38" spans="1:8" ht="15">
      <c r="A38" s="25">
        <v>12</v>
      </c>
      <c r="B38" s="26" t="s">
        <v>264</v>
      </c>
      <c r="C38" s="26">
        <v>1976</v>
      </c>
      <c r="D38" s="27">
        <v>3.4930555555555555E-2</v>
      </c>
      <c r="E38" s="26">
        <v>12</v>
      </c>
      <c r="F38" s="26" t="s">
        <v>25</v>
      </c>
      <c r="G38" s="21">
        <v>11</v>
      </c>
      <c r="H38" s="21">
        <f t="shared" si="0"/>
        <v>48</v>
      </c>
    </row>
    <row r="39" spans="1:8" ht="15">
      <c r="A39" s="25">
        <v>13</v>
      </c>
      <c r="B39" s="26" t="s">
        <v>1024</v>
      </c>
      <c r="C39" s="26">
        <v>1976</v>
      </c>
      <c r="D39" s="27">
        <v>3.516203703703704E-2</v>
      </c>
      <c r="E39" s="26">
        <v>13</v>
      </c>
      <c r="F39" s="26" t="s">
        <v>25</v>
      </c>
      <c r="G39" s="21">
        <v>11</v>
      </c>
      <c r="H39" s="21">
        <f t="shared" si="0"/>
        <v>48</v>
      </c>
    </row>
    <row r="40" spans="1:8" ht="15">
      <c r="A40" s="25">
        <v>14</v>
      </c>
      <c r="B40" s="26" t="s">
        <v>338</v>
      </c>
      <c r="C40" s="26">
        <v>1987</v>
      </c>
      <c r="D40" s="27">
        <v>3.6423611111111115E-2</v>
      </c>
      <c r="E40" s="26">
        <v>14</v>
      </c>
      <c r="F40" s="26" t="s">
        <v>24</v>
      </c>
      <c r="G40" s="21">
        <v>11</v>
      </c>
      <c r="H40" s="21">
        <f t="shared" si="0"/>
        <v>37</v>
      </c>
    </row>
    <row r="41" spans="1:8" ht="15">
      <c r="A41" s="25">
        <v>15</v>
      </c>
      <c r="B41" s="26" t="s">
        <v>44</v>
      </c>
      <c r="C41" s="26">
        <v>1988</v>
      </c>
      <c r="D41" s="27">
        <v>3.8206018518518521E-2</v>
      </c>
      <c r="E41" s="26">
        <v>15</v>
      </c>
      <c r="F41" s="26" t="s">
        <v>24</v>
      </c>
      <c r="G41" s="21">
        <v>11</v>
      </c>
      <c r="H41" s="21">
        <f t="shared" si="0"/>
        <v>36</v>
      </c>
    </row>
    <row r="42" spans="1:8" ht="15">
      <c r="A42" s="25">
        <v>16</v>
      </c>
      <c r="B42" s="26" t="s">
        <v>345</v>
      </c>
      <c r="C42" s="26">
        <v>1984</v>
      </c>
      <c r="D42" s="27">
        <v>3.8287037037037036E-2</v>
      </c>
      <c r="E42" s="26">
        <v>16</v>
      </c>
      <c r="F42" s="26" t="s">
        <v>25</v>
      </c>
      <c r="G42" s="21">
        <v>11</v>
      </c>
      <c r="H42" s="21">
        <f t="shared" si="0"/>
        <v>40</v>
      </c>
    </row>
    <row r="43" spans="1:8" ht="15">
      <c r="A43" s="25">
        <v>17</v>
      </c>
      <c r="B43" s="26" t="s">
        <v>31</v>
      </c>
      <c r="C43" s="26">
        <v>1976</v>
      </c>
      <c r="D43" s="27">
        <v>4.130787037037037E-2</v>
      </c>
      <c r="E43" s="26">
        <v>17</v>
      </c>
      <c r="F43" s="26" t="s">
        <v>25</v>
      </c>
      <c r="G43" s="21">
        <v>11</v>
      </c>
      <c r="H43" s="21">
        <f t="shared" si="0"/>
        <v>48</v>
      </c>
    </row>
    <row r="44" spans="1:8" ht="15">
      <c r="A44" s="25">
        <v>18</v>
      </c>
      <c r="B44" s="26" t="s">
        <v>1025</v>
      </c>
      <c r="C44" s="26">
        <v>1967</v>
      </c>
      <c r="D44" s="27">
        <v>4.2106481481481488E-2</v>
      </c>
      <c r="E44" s="26">
        <v>18</v>
      </c>
      <c r="F44" s="26" t="s">
        <v>26</v>
      </c>
      <c r="G44" s="21">
        <v>11</v>
      </c>
      <c r="H44" s="21">
        <f t="shared" si="0"/>
        <v>57</v>
      </c>
    </row>
    <row r="46" spans="1:8" ht="15.6">
      <c r="A46" s="22" t="s">
        <v>1026</v>
      </c>
    </row>
    <row r="48" spans="1:8" ht="15">
      <c r="A48" s="23" t="s">
        <v>10</v>
      </c>
      <c r="B48" s="23" t="s">
        <v>11</v>
      </c>
      <c r="C48" s="23" t="s">
        <v>113</v>
      </c>
      <c r="D48" s="23" t="s">
        <v>64</v>
      </c>
      <c r="E48" s="23" t="s">
        <v>4</v>
      </c>
      <c r="F48" s="23" t="s">
        <v>1018</v>
      </c>
    </row>
    <row r="49" spans="1:8" ht="15">
      <c r="A49" s="25">
        <v>1</v>
      </c>
      <c r="B49" s="26" t="s">
        <v>317</v>
      </c>
      <c r="C49" s="26">
        <v>1990</v>
      </c>
      <c r="D49" s="27">
        <v>9.8460648148148144E-2</v>
      </c>
      <c r="E49" s="26">
        <v>1</v>
      </c>
      <c r="F49" s="26" t="s">
        <v>57</v>
      </c>
      <c r="G49" s="21">
        <v>25</v>
      </c>
      <c r="H49" s="21">
        <f t="shared" si="0"/>
        <v>34</v>
      </c>
    </row>
    <row r="50" spans="1:8" ht="15">
      <c r="A50" s="25">
        <v>2</v>
      </c>
      <c r="B50" s="26" t="s">
        <v>54</v>
      </c>
      <c r="C50" s="26">
        <v>1975</v>
      </c>
      <c r="D50" s="27">
        <v>0.11361111111111111</v>
      </c>
      <c r="E50" s="26">
        <v>2</v>
      </c>
      <c r="F50" s="26" t="s">
        <v>55</v>
      </c>
      <c r="G50" s="21">
        <v>25</v>
      </c>
      <c r="H50" s="21">
        <f t="shared" si="0"/>
        <v>49</v>
      </c>
    </row>
    <row r="51" spans="1:8" ht="15">
      <c r="A51" s="25">
        <v>3</v>
      </c>
      <c r="B51" s="26" t="s">
        <v>319</v>
      </c>
      <c r="C51" s="26">
        <v>1987</v>
      </c>
      <c r="D51" s="27">
        <v>0.14094907407407406</v>
      </c>
      <c r="E51" s="26">
        <v>3</v>
      </c>
      <c r="F51" s="26" t="s">
        <v>57</v>
      </c>
      <c r="G51" s="21">
        <v>25</v>
      </c>
      <c r="H51" s="21">
        <f t="shared" si="0"/>
        <v>37</v>
      </c>
    </row>
    <row r="52" spans="1:8" ht="15">
      <c r="A52" s="25">
        <v>4</v>
      </c>
      <c r="B52" s="26" t="s">
        <v>154</v>
      </c>
      <c r="C52" s="26">
        <v>1989</v>
      </c>
      <c r="D52" s="27">
        <v>0.1512037037037037</v>
      </c>
      <c r="E52" s="26">
        <v>4</v>
      </c>
      <c r="F52" s="26" t="s">
        <v>57</v>
      </c>
      <c r="G52" s="21">
        <v>25</v>
      </c>
      <c r="H52" s="21">
        <f t="shared" si="0"/>
        <v>35</v>
      </c>
    </row>
    <row r="54" spans="1:8" ht="15.6">
      <c r="A54" s="22" t="s">
        <v>1027</v>
      </c>
    </row>
    <row r="56" spans="1:8" ht="15">
      <c r="A56" s="23" t="s">
        <v>10</v>
      </c>
      <c r="B56" s="23" t="s">
        <v>11</v>
      </c>
      <c r="C56" s="23" t="s">
        <v>113</v>
      </c>
      <c r="D56" s="23" t="s">
        <v>64</v>
      </c>
      <c r="E56" s="23" t="s">
        <v>4</v>
      </c>
      <c r="F56" s="23" t="s">
        <v>1018</v>
      </c>
    </row>
    <row r="57" spans="1:8" ht="15">
      <c r="A57" s="25">
        <v>1</v>
      </c>
      <c r="B57" s="26" t="s">
        <v>61</v>
      </c>
      <c r="C57" s="26">
        <v>1990</v>
      </c>
      <c r="D57" s="27">
        <v>8.1932870370370378E-2</v>
      </c>
      <c r="E57" s="26">
        <v>1</v>
      </c>
      <c r="F57" s="26" t="s">
        <v>50</v>
      </c>
      <c r="G57" s="21">
        <v>25</v>
      </c>
      <c r="H57" s="21">
        <f t="shared" si="0"/>
        <v>34</v>
      </c>
    </row>
    <row r="58" spans="1:8" ht="15">
      <c r="A58" s="25">
        <v>2</v>
      </c>
      <c r="B58" s="26" t="s">
        <v>1028</v>
      </c>
      <c r="C58" s="26">
        <v>1992</v>
      </c>
      <c r="D58" s="27">
        <v>8.3796296296296299E-2</v>
      </c>
      <c r="E58" s="26">
        <v>2</v>
      </c>
      <c r="F58" s="26" t="s">
        <v>50</v>
      </c>
      <c r="G58" s="21">
        <v>25</v>
      </c>
      <c r="H58" s="21">
        <f t="shared" si="0"/>
        <v>32</v>
      </c>
    </row>
    <row r="59" spans="1:8" ht="15">
      <c r="A59" s="25">
        <v>3</v>
      </c>
      <c r="B59" s="26" t="s">
        <v>375</v>
      </c>
      <c r="C59" s="26">
        <v>1987</v>
      </c>
      <c r="D59" s="27">
        <v>8.6458333333333345E-2</v>
      </c>
      <c r="E59" s="26">
        <v>3</v>
      </c>
      <c r="F59" s="26" t="s">
        <v>50</v>
      </c>
      <c r="G59" s="21">
        <v>25</v>
      </c>
      <c r="H59" s="21">
        <f t="shared" si="0"/>
        <v>37</v>
      </c>
    </row>
    <row r="60" spans="1:8" ht="15">
      <c r="A60" s="25">
        <v>4</v>
      </c>
      <c r="B60" s="26" t="s">
        <v>202</v>
      </c>
      <c r="C60" s="26">
        <v>1984</v>
      </c>
      <c r="D60" s="27">
        <v>8.9907407407407394E-2</v>
      </c>
      <c r="E60" s="26">
        <v>4</v>
      </c>
      <c r="F60" s="26" t="s">
        <v>51</v>
      </c>
      <c r="G60" s="21">
        <v>25</v>
      </c>
      <c r="H60" s="21">
        <f t="shared" si="0"/>
        <v>40</v>
      </c>
    </row>
    <row r="61" spans="1:8" ht="15">
      <c r="A61" s="25">
        <v>5</v>
      </c>
      <c r="B61" s="26" t="s">
        <v>41</v>
      </c>
      <c r="C61" s="26">
        <v>1969</v>
      </c>
      <c r="D61" s="27">
        <v>9.9675925925925932E-2</v>
      </c>
      <c r="E61" s="26">
        <v>5</v>
      </c>
      <c r="F61" s="26" t="s">
        <v>52</v>
      </c>
      <c r="G61" s="21">
        <v>25</v>
      </c>
      <c r="H61" s="21">
        <f t="shared" si="0"/>
        <v>55</v>
      </c>
    </row>
    <row r="62" spans="1:8" ht="15">
      <c r="A62" s="25">
        <v>6</v>
      </c>
      <c r="B62" s="26" t="s">
        <v>308</v>
      </c>
      <c r="C62" s="26">
        <v>1982</v>
      </c>
      <c r="D62" s="27">
        <v>0.10185185185185186</v>
      </c>
      <c r="E62" s="26">
        <v>6</v>
      </c>
      <c r="F62" s="26" t="s">
        <v>51</v>
      </c>
      <c r="G62" s="21">
        <v>25</v>
      </c>
      <c r="H62" s="21">
        <f t="shared" si="0"/>
        <v>42</v>
      </c>
    </row>
    <row r="63" spans="1:8" ht="15">
      <c r="A63" s="25">
        <v>7</v>
      </c>
      <c r="B63" s="26" t="s">
        <v>359</v>
      </c>
      <c r="C63" s="26">
        <v>1989</v>
      </c>
      <c r="D63" s="27">
        <v>0.12168981481481482</v>
      </c>
      <c r="E63" s="26">
        <v>7</v>
      </c>
      <c r="F63" s="26" t="s">
        <v>50</v>
      </c>
      <c r="G63" s="21">
        <v>25</v>
      </c>
      <c r="H63" s="21">
        <f t="shared" si="0"/>
        <v>35</v>
      </c>
    </row>
    <row r="65" spans="1:6" ht="31.2">
      <c r="A65" s="22" t="s">
        <v>262</v>
      </c>
    </row>
    <row r="67" spans="1:6" ht="15">
      <c r="A67" s="23" t="s">
        <v>10</v>
      </c>
      <c r="B67" s="23" t="s">
        <v>11</v>
      </c>
      <c r="C67" s="23" t="s">
        <v>113</v>
      </c>
      <c r="D67" s="23" t="s">
        <v>64</v>
      </c>
      <c r="E67" s="23" t="s">
        <v>4</v>
      </c>
      <c r="F67" s="23" t="s">
        <v>1018</v>
      </c>
    </row>
    <row r="68" spans="1:6" ht="15">
      <c r="A68" s="25">
        <v>1</v>
      </c>
      <c r="B68" s="26" t="s">
        <v>1029</v>
      </c>
      <c r="C68" s="26">
        <v>2013</v>
      </c>
      <c r="D68" s="27">
        <v>2.9282407407407412E-3</v>
      </c>
      <c r="E68" s="26">
        <v>1</v>
      </c>
      <c r="F68" s="26" t="s">
        <v>262</v>
      </c>
    </row>
    <row r="69" spans="1:6" ht="15">
      <c r="A69" s="25">
        <v>2</v>
      </c>
      <c r="B69" s="26" t="s">
        <v>1030</v>
      </c>
      <c r="C69" s="26">
        <v>2012</v>
      </c>
      <c r="D69" s="27">
        <v>3.0902777777777782E-3</v>
      </c>
      <c r="E69" s="26">
        <v>2</v>
      </c>
      <c r="F69" s="26" t="s">
        <v>262</v>
      </c>
    </row>
    <row r="70" spans="1:6" ht="15">
      <c r="A70" s="25">
        <v>3</v>
      </c>
      <c r="B70" s="26" t="s">
        <v>1031</v>
      </c>
      <c r="C70" s="26">
        <v>2011</v>
      </c>
      <c r="D70" s="27">
        <v>3.0902777777777782E-3</v>
      </c>
      <c r="E70" s="26">
        <v>3</v>
      </c>
      <c r="F70" s="26" t="s">
        <v>262</v>
      </c>
    </row>
    <row r="71" spans="1:6" ht="15">
      <c r="A71" s="25">
        <v>4</v>
      </c>
      <c r="B71" s="26" t="s">
        <v>443</v>
      </c>
      <c r="C71" s="26">
        <v>2014</v>
      </c>
      <c r="D71" s="27">
        <v>3.5763888888888894E-3</v>
      </c>
      <c r="E71" s="26">
        <v>4</v>
      </c>
      <c r="F71" s="26" t="s">
        <v>262</v>
      </c>
    </row>
    <row r="73" spans="1:6" ht="31.2">
      <c r="A73" s="22" t="s">
        <v>263</v>
      </c>
    </row>
    <row r="75" spans="1:6" ht="15">
      <c r="A75" s="23" t="s">
        <v>10</v>
      </c>
      <c r="B75" s="23" t="s">
        <v>11</v>
      </c>
      <c r="C75" s="23" t="s">
        <v>113</v>
      </c>
      <c r="D75" s="23" t="s">
        <v>64</v>
      </c>
      <c r="E75" s="23" t="s">
        <v>4</v>
      </c>
      <c r="F75" s="23" t="s">
        <v>1018</v>
      </c>
    </row>
    <row r="76" spans="1:6" ht="15">
      <c r="A76" s="25">
        <v>1</v>
      </c>
      <c r="B76" s="26" t="s">
        <v>1032</v>
      </c>
      <c r="C76" s="26">
        <v>2011</v>
      </c>
      <c r="D76" s="27">
        <v>2.5578703703703705E-3</v>
      </c>
      <c r="E76" s="26">
        <v>1</v>
      </c>
      <c r="F76" s="26" t="s">
        <v>263</v>
      </c>
    </row>
    <row r="77" spans="1:6" ht="15">
      <c r="A77" s="25">
        <v>2</v>
      </c>
      <c r="B77" s="26" t="s">
        <v>1033</v>
      </c>
      <c r="C77" s="26">
        <v>2011</v>
      </c>
      <c r="D77" s="27">
        <v>2.5694444444444445E-3</v>
      </c>
      <c r="E77" s="26">
        <v>2</v>
      </c>
      <c r="F77" s="26" t="s">
        <v>263</v>
      </c>
    </row>
    <row r="78" spans="1:6" ht="15">
      <c r="A78" s="25">
        <v>3</v>
      </c>
      <c r="B78" s="26" t="s">
        <v>1034</v>
      </c>
      <c r="C78" s="26">
        <v>2011</v>
      </c>
      <c r="D78" s="27">
        <v>2.5810185185185185E-3</v>
      </c>
      <c r="E78" s="26">
        <v>3</v>
      </c>
      <c r="F78" s="26" t="s">
        <v>263</v>
      </c>
    </row>
    <row r="79" spans="1:6" ht="15">
      <c r="A79" s="25">
        <v>4</v>
      </c>
      <c r="B79" s="26" t="s">
        <v>1035</v>
      </c>
      <c r="C79" s="26">
        <v>2014</v>
      </c>
      <c r="D79" s="27">
        <v>2.615740740740741E-3</v>
      </c>
      <c r="E79" s="26">
        <v>4</v>
      </c>
      <c r="F79" s="26" t="s">
        <v>263</v>
      </c>
    </row>
    <row r="80" spans="1:6" ht="15">
      <c r="A80" s="25">
        <v>5</v>
      </c>
      <c r="B80" s="26" t="s">
        <v>1036</v>
      </c>
      <c r="C80" s="26">
        <v>2012</v>
      </c>
      <c r="D80" s="27">
        <v>2.6620370370370374E-3</v>
      </c>
      <c r="E80" s="26">
        <v>5</v>
      </c>
      <c r="F80" s="26" t="s">
        <v>263</v>
      </c>
    </row>
    <row r="81" spans="1:6" ht="15">
      <c r="A81" s="25">
        <v>6</v>
      </c>
      <c r="B81" s="26" t="s">
        <v>1037</v>
      </c>
      <c r="C81" s="26">
        <v>2012</v>
      </c>
      <c r="D81" s="27">
        <v>2.6620370370370374E-3</v>
      </c>
      <c r="E81" s="26">
        <v>6</v>
      </c>
      <c r="F81" s="26" t="s">
        <v>263</v>
      </c>
    </row>
    <row r="82" spans="1:6" ht="15">
      <c r="A82" s="25">
        <v>7</v>
      </c>
      <c r="B82" s="26" t="s">
        <v>1038</v>
      </c>
      <c r="C82" s="26">
        <v>2011</v>
      </c>
      <c r="D82" s="27">
        <v>2.6967592592592594E-3</v>
      </c>
      <c r="E82" s="26">
        <v>7</v>
      </c>
      <c r="F82" s="26" t="s">
        <v>263</v>
      </c>
    </row>
    <row r="83" spans="1:6" ht="15">
      <c r="A83" s="25">
        <v>8</v>
      </c>
      <c r="B83" s="26" t="s">
        <v>1039</v>
      </c>
      <c r="C83" s="26"/>
      <c r="D83" s="27">
        <v>2.7083333333333334E-3</v>
      </c>
      <c r="E83" s="26">
        <v>8</v>
      </c>
      <c r="F83" s="26" t="s">
        <v>263</v>
      </c>
    </row>
    <row r="84" spans="1:6" ht="15">
      <c r="A84" s="25">
        <v>9</v>
      </c>
      <c r="B84" s="26" t="s">
        <v>1040</v>
      </c>
      <c r="C84" s="26">
        <v>2012</v>
      </c>
      <c r="D84" s="27">
        <v>2.7662037037037034E-3</v>
      </c>
      <c r="E84" s="26">
        <v>9</v>
      </c>
      <c r="F84" s="26" t="s">
        <v>263</v>
      </c>
    </row>
    <row r="85" spans="1:6" ht="15">
      <c r="A85" s="25">
        <v>10</v>
      </c>
      <c r="B85" s="26" t="s">
        <v>1041</v>
      </c>
      <c r="C85" s="26">
        <v>2013</v>
      </c>
      <c r="D85" s="27">
        <v>2.7777777777777779E-3</v>
      </c>
      <c r="E85" s="26">
        <v>10</v>
      </c>
      <c r="F85" s="26" t="s">
        <v>263</v>
      </c>
    </row>
    <row r="86" spans="1:6" ht="15">
      <c r="A86" s="25">
        <v>11</v>
      </c>
      <c r="B86" s="26" t="s">
        <v>1042</v>
      </c>
      <c r="C86" s="26">
        <v>2012</v>
      </c>
      <c r="D86" s="27">
        <v>2.8240740740740739E-3</v>
      </c>
      <c r="E86" s="26">
        <v>11</v>
      </c>
      <c r="F86" s="26" t="s">
        <v>263</v>
      </c>
    </row>
    <row r="87" spans="1:6" ht="15">
      <c r="A87" s="25">
        <v>12</v>
      </c>
      <c r="B87" s="26" t="s">
        <v>1043</v>
      </c>
      <c r="C87" s="26">
        <v>2011</v>
      </c>
      <c r="D87" s="27">
        <v>2.8240740740740739E-3</v>
      </c>
      <c r="E87" s="26">
        <v>12</v>
      </c>
      <c r="F87" s="26" t="s">
        <v>263</v>
      </c>
    </row>
    <row r="88" spans="1:6" ht="15">
      <c r="A88" s="25">
        <v>13</v>
      </c>
      <c r="B88" s="26" t="s">
        <v>1044</v>
      </c>
      <c r="C88" s="26">
        <v>2012</v>
      </c>
      <c r="D88" s="27">
        <v>2.8819444444444444E-3</v>
      </c>
      <c r="E88" s="26">
        <v>13</v>
      </c>
      <c r="F88" s="26" t="s">
        <v>263</v>
      </c>
    </row>
    <row r="89" spans="1:6" ht="15">
      <c r="A89" s="25">
        <v>14</v>
      </c>
      <c r="B89" s="26" t="s">
        <v>1045</v>
      </c>
      <c r="C89" s="26">
        <v>2013</v>
      </c>
      <c r="D89" s="27">
        <v>3.1828703703703702E-3</v>
      </c>
      <c r="E89" s="26">
        <v>14</v>
      </c>
      <c r="F89" s="26" t="s">
        <v>263</v>
      </c>
    </row>
    <row r="90" spans="1:6" ht="15">
      <c r="A90" s="25">
        <v>15</v>
      </c>
      <c r="B90" s="26" t="s">
        <v>703</v>
      </c>
      <c r="C90" s="26">
        <v>2013</v>
      </c>
      <c r="D90" s="27">
        <v>3.1944444444444442E-3</v>
      </c>
      <c r="E90" s="26">
        <v>15</v>
      </c>
      <c r="F90" s="26" t="s">
        <v>263</v>
      </c>
    </row>
    <row r="91" spans="1:6" ht="15">
      <c r="A91" s="25">
        <v>16</v>
      </c>
      <c r="B91" s="26" t="s">
        <v>2574</v>
      </c>
      <c r="C91" s="26">
        <v>2013</v>
      </c>
      <c r="D91" s="27">
        <v>3.2407407407407406E-3</v>
      </c>
      <c r="E91" s="26">
        <v>16</v>
      </c>
      <c r="F91" s="26" t="s">
        <v>263</v>
      </c>
    </row>
    <row r="92" spans="1:6" ht="15">
      <c r="A92" s="25">
        <v>17</v>
      </c>
      <c r="B92" s="26" t="s">
        <v>1046</v>
      </c>
      <c r="C92" s="26">
        <v>2013</v>
      </c>
      <c r="D92" s="27">
        <v>5.4745370370370373E-3</v>
      </c>
      <c r="E92" s="26">
        <v>17</v>
      </c>
      <c r="F92" s="26" t="s">
        <v>263</v>
      </c>
    </row>
    <row r="94" spans="1:6" ht="15.6">
      <c r="A94" s="22" t="s">
        <v>1047</v>
      </c>
    </row>
    <row r="96" spans="1:6" ht="15">
      <c r="A96" s="23" t="s">
        <v>10</v>
      </c>
      <c r="B96" s="23" t="s">
        <v>11</v>
      </c>
      <c r="C96" s="23" t="s">
        <v>113</v>
      </c>
      <c r="D96" s="23" t="s">
        <v>64</v>
      </c>
      <c r="E96" s="23" t="s">
        <v>4</v>
      </c>
      <c r="F96" s="23" t="s">
        <v>1018</v>
      </c>
    </row>
    <row r="97" spans="1:8" ht="15">
      <c r="A97" s="25">
        <v>1</v>
      </c>
      <c r="B97" s="26" t="s">
        <v>1048</v>
      </c>
      <c r="C97" s="26">
        <v>2019</v>
      </c>
      <c r="D97" s="27">
        <v>2.7083333333333334E-3</v>
      </c>
      <c r="E97" s="26">
        <v>1</v>
      </c>
      <c r="F97" s="26" t="s">
        <v>1047</v>
      </c>
    </row>
    <row r="98" spans="1:8" ht="15">
      <c r="A98" s="25">
        <v>2</v>
      </c>
      <c r="B98" s="26" t="s">
        <v>1049</v>
      </c>
      <c r="C98" s="26">
        <v>2020</v>
      </c>
      <c r="D98" s="27">
        <v>3.0439814814814821E-3</v>
      </c>
      <c r="E98" s="26">
        <v>2</v>
      </c>
      <c r="F98" s="26" t="s">
        <v>1047</v>
      </c>
    </row>
    <row r="100" spans="1:8" ht="15.6">
      <c r="A100" s="22" t="s">
        <v>1050</v>
      </c>
    </row>
    <row r="102" spans="1:8" ht="15">
      <c r="A102" s="23" t="s">
        <v>10</v>
      </c>
      <c r="B102" s="23" t="s">
        <v>11</v>
      </c>
      <c r="C102" s="23" t="s">
        <v>113</v>
      </c>
      <c r="D102" s="23" t="s">
        <v>64</v>
      </c>
      <c r="E102" s="23" t="s">
        <v>4</v>
      </c>
      <c r="F102" s="23" t="s">
        <v>1018</v>
      </c>
    </row>
    <row r="103" spans="1:8" ht="15">
      <c r="A103" s="25">
        <v>1</v>
      </c>
      <c r="B103" s="26" t="s">
        <v>2575</v>
      </c>
      <c r="C103" s="26">
        <v>2016</v>
      </c>
      <c r="D103" s="27">
        <v>1.6435185185185183E-3</v>
      </c>
      <c r="E103" s="26">
        <v>1</v>
      </c>
      <c r="F103" s="26" t="s">
        <v>1050</v>
      </c>
    </row>
    <row r="104" spans="1:8" ht="15">
      <c r="A104" s="25">
        <v>2</v>
      </c>
      <c r="B104" s="26" t="s">
        <v>1051</v>
      </c>
      <c r="C104" s="26">
        <v>2016</v>
      </c>
      <c r="D104" s="27">
        <v>1.8750000000000001E-3</v>
      </c>
      <c r="E104" s="26">
        <v>2</v>
      </c>
      <c r="F104" s="26" t="s">
        <v>1050</v>
      </c>
    </row>
    <row r="105" spans="1:8" ht="15">
      <c r="A105" s="25">
        <v>3</v>
      </c>
      <c r="B105" s="26" t="s">
        <v>1052</v>
      </c>
      <c r="C105" s="26">
        <v>2017</v>
      </c>
      <c r="D105" s="27">
        <v>1.9444444444444442E-3</v>
      </c>
      <c r="E105" s="26">
        <v>3</v>
      </c>
      <c r="F105" s="26" t="s">
        <v>1050</v>
      </c>
    </row>
    <row r="106" spans="1:8" ht="15">
      <c r="A106" s="25">
        <v>4</v>
      </c>
      <c r="B106" s="26" t="s">
        <v>1053</v>
      </c>
      <c r="C106" s="26">
        <v>2017</v>
      </c>
      <c r="D106" s="27">
        <v>2.1643518518518518E-3</v>
      </c>
      <c r="E106" s="26">
        <v>4</v>
      </c>
      <c r="F106" s="26" t="s">
        <v>1050</v>
      </c>
    </row>
    <row r="108" spans="1:8" ht="15.6">
      <c r="A108" s="22" t="s">
        <v>16</v>
      </c>
    </row>
    <row r="110" spans="1:8" ht="15">
      <c r="A110" s="23" t="s">
        <v>10</v>
      </c>
      <c r="B110" s="23" t="s">
        <v>11</v>
      </c>
      <c r="C110" s="23" t="s">
        <v>113</v>
      </c>
      <c r="D110" s="23" t="s">
        <v>64</v>
      </c>
      <c r="E110" s="23" t="s">
        <v>4</v>
      </c>
      <c r="F110" s="23" t="s">
        <v>1018</v>
      </c>
    </row>
    <row r="111" spans="1:8" ht="15">
      <c r="A111" s="25">
        <v>1</v>
      </c>
      <c r="B111" s="26" t="s">
        <v>13</v>
      </c>
      <c r="C111" s="26">
        <v>2007</v>
      </c>
      <c r="D111" s="27">
        <v>1.1423611111111112E-2</v>
      </c>
      <c r="E111" s="26">
        <v>1</v>
      </c>
      <c r="F111" s="26" t="s">
        <v>16</v>
      </c>
      <c r="G111" s="21">
        <v>3</v>
      </c>
      <c r="H111" s="21">
        <f>2024-C111</f>
        <v>17</v>
      </c>
    </row>
    <row r="112" spans="1:8" ht="15">
      <c r="A112" s="25">
        <v>2</v>
      </c>
      <c r="B112" s="26" t="s">
        <v>1054</v>
      </c>
      <c r="C112" s="26">
        <v>2007</v>
      </c>
      <c r="D112" s="27">
        <v>1.2222222222222223E-2</v>
      </c>
      <c r="E112" s="26">
        <v>2</v>
      </c>
      <c r="F112" s="26" t="s">
        <v>16</v>
      </c>
      <c r="G112" s="21">
        <v>3</v>
      </c>
      <c r="H112" s="21">
        <f>2024-C112</f>
        <v>17</v>
      </c>
    </row>
    <row r="113" spans="1:8" ht="15">
      <c r="A113" s="25">
        <v>3</v>
      </c>
      <c r="B113" s="26" t="s">
        <v>1055</v>
      </c>
      <c r="C113" s="26">
        <v>2008</v>
      </c>
      <c r="D113" s="27">
        <v>1.2430555555555554E-2</v>
      </c>
      <c r="E113" s="26">
        <v>3</v>
      </c>
      <c r="F113" s="26" t="s">
        <v>16</v>
      </c>
      <c r="G113" s="21">
        <v>3</v>
      </c>
      <c r="H113" s="21">
        <f>2024-C113</f>
        <v>16</v>
      </c>
    </row>
    <row r="114" spans="1:8" ht="15">
      <c r="A114" s="25">
        <v>4</v>
      </c>
      <c r="B114" s="26" t="s">
        <v>1056</v>
      </c>
      <c r="C114" s="26">
        <v>2008</v>
      </c>
      <c r="D114" s="27">
        <v>1.3414351851851851E-2</v>
      </c>
      <c r="E114" s="26">
        <v>4</v>
      </c>
      <c r="F114" s="26" t="s">
        <v>16</v>
      </c>
      <c r="G114" s="21">
        <v>3</v>
      </c>
      <c r="H114" s="21">
        <f>2024-C114</f>
        <v>16</v>
      </c>
    </row>
    <row r="115" spans="1:8" ht="15">
      <c r="A115" s="25">
        <v>5</v>
      </c>
      <c r="B115" s="26" t="s">
        <v>59</v>
      </c>
      <c r="C115" s="26">
        <v>2008</v>
      </c>
      <c r="D115" s="26" t="s">
        <v>1057</v>
      </c>
      <c r="E115" s="26"/>
      <c r="F115" s="26" t="s">
        <v>16</v>
      </c>
    </row>
    <row r="116" spans="1:8" ht="15">
      <c r="A116" s="25">
        <v>6</v>
      </c>
      <c r="B116" s="26" t="s">
        <v>1058</v>
      </c>
      <c r="C116" s="26">
        <v>2009</v>
      </c>
      <c r="D116" s="26" t="s">
        <v>1057</v>
      </c>
      <c r="E116" s="26"/>
      <c r="F116" s="26" t="s">
        <v>16</v>
      </c>
    </row>
    <row r="118" spans="1:8" ht="15.6">
      <c r="A118" s="22" t="s">
        <v>30</v>
      </c>
    </row>
    <row r="120" spans="1:8" ht="15">
      <c r="A120" s="23" t="s">
        <v>10</v>
      </c>
      <c r="B120" s="23" t="s">
        <v>11</v>
      </c>
      <c r="C120" s="23" t="s">
        <v>113</v>
      </c>
      <c r="D120" s="23" t="s">
        <v>64</v>
      </c>
      <c r="E120" s="23" t="s">
        <v>4</v>
      </c>
      <c r="F120" s="23" t="s">
        <v>1018</v>
      </c>
    </row>
    <row r="121" spans="1:8" ht="15">
      <c r="A121" s="25">
        <v>1</v>
      </c>
      <c r="B121" s="26" t="s">
        <v>33</v>
      </c>
      <c r="C121" s="26">
        <v>2008</v>
      </c>
      <c r="D121" s="27">
        <v>1.2534722222222223E-2</v>
      </c>
      <c r="E121" s="26">
        <v>1</v>
      </c>
      <c r="F121" s="26" t="s">
        <v>30</v>
      </c>
      <c r="G121" s="21">
        <v>3</v>
      </c>
      <c r="H121" s="21">
        <f t="shared" ref="H121:H127" si="1">2024-C121</f>
        <v>16</v>
      </c>
    </row>
    <row r="122" spans="1:8" ht="15">
      <c r="A122" s="25">
        <v>2</v>
      </c>
      <c r="B122" s="26" t="s">
        <v>388</v>
      </c>
      <c r="C122" s="26">
        <v>2007</v>
      </c>
      <c r="D122" s="27">
        <v>1.4606481481481482E-2</v>
      </c>
      <c r="E122" s="26">
        <v>2</v>
      </c>
      <c r="F122" s="26" t="s">
        <v>30</v>
      </c>
      <c r="G122" s="21">
        <v>3</v>
      </c>
      <c r="H122" s="21">
        <f t="shared" si="1"/>
        <v>17</v>
      </c>
    </row>
    <row r="123" spans="1:8" ht="15">
      <c r="A123" s="25">
        <v>3</v>
      </c>
      <c r="B123" s="26" t="s">
        <v>58</v>
      </c>
      <c r="C123" s="26">
        <v>2009</v>
      </c>
      <c r="D123" s="27">
        <v>1.5300925925925926E-2</v>
      </c>
      <c r="E123" s="26">
        <v>3</v>
      </c>
      <c r="F123" s="26" t="s">
        <v>30</v>
      </c>
      <c r="G123" s="21">
        <v>3</v>
      </c>
      <c r="H123" s="21">
        <f t="shared" si="1"/>
        <v>15</v>
      </c>
    </row>
    <row r="124" spans="1:8" ht="15">
      <c r="A124" s="25">
        <v>4</v>
      </c>
      <c r="B124" s="26" t="s">
        <v>1059</v>
      </c>
      <c r="C124" s="26">
        <v>2009</v>
      </c>
      <c r="D124" s="27">
        <v>1.5787037037037037E-2</v>
      </c>
      <c r="E124" s="26">
        <v>4</v>
      </c>
      <c r="F124" s="26" t="s">
        <v>30</v>
      </c>
      <c r="G124" s="21">
        <v>3</v>
      </c>
      <c r="H124" s="21">
        <f t="shared" si="1"/>
        <v>15</v>
      </c>
    </row>
    <row r="125" spans="1:8" ht="15">
      <c r="A125" s="25">
        <v>5</v>
      </c>
      <c r="B125" s="26" t="s">
        <v>1060</v>
      </c>
      <c r="C125" s="26">
        <v>2009</v>
      </c>
      <c r="D125" s="27">
        <v>1.5995370370370372E-2</v>
      </c>
      <c r="E125" s="26">
        <v>5</v>
      </c>
      <c r="F125" s="26" t="s">
        <v>30</v>
      </c>
      <c r="G125" s="21">
        <v>3</v>
      </c>
      <c r="H125" s="21">
        <f t="shared" si="1"/>
        <v>15</v>
      </c>
    </row>
    <row r="126" spans="1:8" ht="15">
      <c r="A126" s="25">
        <v>6</v>
      </c>
      <c r="B126" s="26" t="s">
        <v>1061</v>
      </c>
      <c r="C126" s="26">
        <v>2009</v>
      </c>
      <c r="D126" s="27">
        <v>1.6319444444444445E-2</v>
      </c>
      <c r="E126" s="26">
        <v>6</v>
      </c>
      <c r="F126" s="26" t="s">
        <v>30</v>
      </c>
      <c r="G126" s="21">
        <v>3</v>
      </c>
      <c r="H126" s="21">
        <f t="shared" si="1"/>
        <v>15</v>
      </c>
    </row>
    <row r="127" spans="1:8" ht="15">
      <c r="A127" s="25">
        <v>7</v>
      </c>
      <c r="B127" s="85" t="s">
        <v>2664</v>
      </c>
      <c r="C127" s="26">
        <v>2007</v>
      </c>
      <c r="D127" s="27">
        <v>2.6851851851851849E-2</v>
      </c>
      <c r="E127" s="26">
        <v>7</v>
      </c>
      <c r="F127" s="26" t="s">
        <v>30</v>
      </c>
      <c r="G127" s="21">
        <v>3</v>
      </c>
      <c r="H127" s="21">
        <f t="shared" si="1"/>
        <v>17</v>
      </c>
    </row>
    <row r="129" spans="1:6" ht="15.6">
      <c r="A129" s="22" t="s">
        <v>37</v>
      </c>
    </row>
    <row r="131" spans="1:6" ht="15">
      <c r="A131" s="23" t="s">
        <v>10</v>
      </c>
      <c r="B131" s="23" t="s">
        <v>11</v>
      </c>
      <c r="C131" s="23" t="s">
        <v>113</v>
      </c>
      <c r="D131" s="23" t="s">
        <v>64</v>
      </c>
      <c r="E131" s="23" t="s">
        <v>4</v>
      </c>
      <c r="F131" s="23" t="s">
        <v>1018</v>
      </c>
    </row>
    <row r="132" spans="1:6" ht="15">
      <c r="A132" s="25">
        <v>1</v>
      </c>
      <c r="B132" s="26" t="s">
        <v>56</v>
      </c>
      <c r="C132" s="26">
        <v>2001</v>
      </c>
      <c r="D132" s="27">
        <v>1.2800925925925926E-2</v>
      </c>
      <c r="E132" s="26">
        <v>1</v>
      </c>
      <c r="F132" s="26" t="s">
        <v>37</v>
      </c>
    </row>
    <row r="133" spans="1:6" ht="15">
      <c r="A133" s="25">
        <v>2</v>
      </c>
      <c r="B133" s="26" t="s">
        <v>1062</v>
      </c>
      <c r="C133" s="26">
        <v>1985</v>
      </c>
      <c r="D133" s="27">
        <v>1.9155092592592592E-2</v>
      </c>
      <c r="E133" s="26">
        <v>2</v>
      </c>
      <c r="F133" s="26" t="s">
        <v>37</v>
      </c>
    </row>
    <row r="134" spans="1:6" ht="15">
      <c r="A134" s="25">
        <v>3</v>
      </c>
      <c r="B134" s="26" t="s">
        <v>847</v>
      </c>
      <c r="C134" s="26">
        <v>1995</v>
      </c>
      <c r="D134" s="27">
        <v>1.9398148148148147E-2</v>
      </c>
      <c r="E134" s="26">
        <v>3</v>
      </c>
      <c r="F134" s="26" t="s">
        <v>37</v>
      </c>
    </row>
    <row r="135" spans="1:6" ht="15">
      <c r="A135" s="25">
        <v>4</v>
      </c>
      <c r="B135" s="266" t="s">
        <v>1963</v>
      </c>
      <c r="C135" s="26">
        <v>1986</v>
      </c>
      <c r="D135" s="27">
        <v>1.996527777777778E-2</v>
      </c>
      <c r="E135" s="26">
        <v>4</v>
      </c>
      <c r="F135" s="26" t="s">
        <v>37</v>
      </c>
    </row>
    <row r="136" spans="1:6" ht="15">
      <c r="A136" s="25">
        <v>5</v>
      </c>
      <c r="B136" s="26" t="s">
        <v>1063</v>
      </c>
      <c r="C136" s="26">
        <v>1935</v>
      </c>
      <c r="D136" s="27">
        <v>2.028935185185185E-2</v>
      </c>
      <c r="E136" s="26">
        <v>5</v>
      </c>
      <c r="F136" s="26" t="s">
        <v>37</v>
      </c>
    </row>
    <row r="137" spans="1:6" ht="15">
      <c r="A137" s="25">
        <v>6</v>
      </c>
      <c r="B137" s="26" t="s">
        <v>143</v>
      </c>
      <c r="C137" s="26">
        <v>1988</v>
      </c>
      <c r="D137" s="27">
        <v>2.2951388888888886E-2</v>
      </c>
      <c r="E137" s="26">
        <v>6</v>
      </c>
      <c r="F137" s="26" t="s">
        <v>37</v>
      </c>
    </row>
    <row r="138" spans="1:6" ht="15">
      <c r="A138" s="25">
        <v>7</v>
      </c>
      <c r="B138" s="26" t="s">
        <v>32</v>
      </c>
      <c r="C138" s="26">
        <v>1982</v>
      </c>
      <c r="D138" s="27">
        <v>2.3460648148148147E-2</v>
      </c>
      <c r="E138" s="26">
        <v>7</v>
      </c>
      <c r="F138" s="26" t="s">
        <v>37</v>
      </c>
    </row>
    <row r="140" spans="1:6" ht="15.6">
      <c r="A140" s="22" t="s">
        <v>40</v>
      </c>
    </row>
    <row r="142" spans="1:6" ht="15">
      <c r="A142" s="23" t="s">
        <v>10</v>
      </c>
      <c r="B142" s="23" t="s">
        <v>11</v>
      </c>
      <c r="C142" s="23" t="s">
        <v>113</v>
      </c>
      <c r="D142" s="23" t="s">
        <v>64</v>
      </c>
      <c r="E142" s="23" t="s">
        <v>4</v>
      </c>
      <c r="F142" s="23" t="s">
        <v>1018</v>
      </c>
    </row>
    <row r="143" spans="1:6" ht="15">
      <c r="A143" s="25">
        <v>1</v>
      </c>
      <c r="B143" s="26" t="s">
        <v>1064</v>
      </c>
      <c r="C143" s="26">
        <v>1993</v>
      </c>
      <c r="D143" s="27">
        <v>1.2939814814814814E-2</v>
      </c>
      <c r="E143" s="26">
        <v>1</v>
      </c>
      <c r="F143" s="26" t="s">
        <v>40</v>
      </c>
    </row>
    <row r="144" spans="1:6" ht="15">
      <c r="A144" s="25">
        <v>2</v>
      </c>
      <c r="B144" s="26" t="s">
        <v>1065</v>
      </c>
      <c r="C144" s="26">
        <v>1986</v>
      </c>
      <c r="D144" s="27">
        <v>1.4513888888888889E-2</v>
      </c>
      <c r="E144" s="26">
        <v>2</v>
      </c>
      <c r="F144" s="26" t="s">
        <v>40</v>
      </c>
    </row>
    <row r="145" spans="1:6" ht="15">
      <c r="A145" s="25">
        <v>3</v>
      </c>
      <c r="B145" s="26" t="s">
        <v>1066</v>
      </c>
      <c r="C145" s="26">
        <v>1940</v>
      </c>
      <c r="D145" s="27">
        <v>1.5358796296296296E-2</v>
      </c>
      <c r="E145" s="26">
        <v>3</v>
      </c>
      <c r="F145" s="26" t="s">
        <v>40</v>
      </c>
    </row>
    <row r="147" spans="1:6" ht="15">
      <c r="A147" s="28"/>
    </row>
    <row r="148" spans="1:6" ht="15">
      <c r="A148" s="28"/>
    </row>
  </sheetData>
  <autoFilter ref="A6:H145"/>
  <mergeCells count="2">
    <mergeCell ref="A1:F1"/>
    <mergeCell ref="A2:F2"/>
  </mergeCells>
  <conditionalFormatting sqref="B1:B147 B389:B1048576">
    <cfRule type="duplicateValues" dxfId="221" priority="45"/>
  </conditionalFormatting>
  <pageMargins left="0.7" right="0.7" top="0.75" bottom="0.75" header="0.3" footer="0.3"/>
  <pageSetup paperSize="9" orientation="portrait" horizontalDpi="180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P3290"/>
  <sheetViews>
    <sheetView topLeftCell="A697" workbookViewId="0">
      <selection activeCell="B726" sqref="B726"/>
    </sheetView>
  </sheetViews>
  <sheetFormatPr defaultColWidth="12.6640625" defaultRowHeight="15.75" customHeight="1"/>
  <cols>
    <col min="1" max="1" width="12.6640625" style="59"/>
    <col min="2" max="2" width="27.88671875" style="67" customWidth="1"/>
    <col min="3" max="3" width="10.33203125" style="60" customWidth="1"/>
    <col min="4" max="16" width="12.6640625" style="60"/>
    <col min="17" max="16384" width="12.6640625" style="59"/>
  </cols>
  <sheetData>
    <row r="1" spans="1:16" ht="50.4" customHeight="1">
      <c r="B1" s="80" t="s">
        <v>426</v>
      </c>
      <c r="C1" s="65"/>
      <c r="D1" s="65" t="s">
        <v>1090</v>
      </c>
      <c r="E1" s="65" t="s">
        <v>1084</v>
      </c>
      <c r="F1" s="65" t="s">
        <v>1092</v>
      </c>
      <c r="G1" s="65" t="s">
        <v>407</v>
      </c>
      <c r="H1" s="65" t="s">
        <v>1094</v>
      </c>
      <c r="I1" s="65" t="s">
        <v>268</v>
      </c>
      <c r="J1" s="65" t="s">
        <v>1093</v>
      </c>
      <c r="K1" s="65" t="s">
        <v>1091</v>
      </c>
      <c r="L1" s="65" t="s">
        <v>1089</v>
      </c>
      <c r="M1" s="65" t="s">
        <v>1088</v>
      </c>
      <c r="N1" s="65" t="s">
        <v>1087</v>
      </c>
      <c r="O1" s="65" t="s">
        <v>1086</v>
      </c>
      <c r="P1" s="65" t="s">
        <v>1085</v>
      </c>
    </row>
    <row r="2" spans="1:16" ht="14.4">
      <c r="A2" s="59" t="s">
        <v>6088</v>
      </c>
      <c r="B2" s="68" t="s">
        <v>1956</v>
      </c>
      <c r="C2" s="62">
        <v>1985</v>
      </c>
      <c r="D2" s="64">
        <v>1.0775462962962962E-2</v>
      </c>
      <c r="E2" s="62">
        <v>1</v>
      </c>
      <c r="F2" s="62" t="s">
        <v>1069</v>
      </c>
      <c r="G2" s="62">
        <v>5</v>
      </c>
      <c r="H2" s="62"/>
      <c r="I2" s="62">
        <f>2024-C2</f>
        <v>39</v>
      </c>
      <c r="J2" s="62" t="s">
        <v>1071</v>
      </c>
      <c r="K2" s="64">
        <v>1.0787037037037038E-2</v>
      </c>
      <c r="L2" s="62">
        <v>1</v>
      </c>
      <c r="M2" s="62">
        <v>1</v>
      </c>
      <c r="N2" s="63"/>
      <c r="O2" s="63"/>
      <c r="P2" s="62">
        <v>1</v>
      </c>
    </row>
    <row r="3" spans="1:16" ht="14.4">
      <c r="A3" s="59">
        <v>952</v>
      </c>
      <c r="B3" s="68" t="s">
        <v>1691</v>
      </c>
      <c r="C3" s="62">
        <v>1992</v>
      </c>
      <c r="D3" s="64">
        <v>1.3078703703703703E-2</v>
      </c>
      <c r="E3" s="62">
        <v>1</v>
      </c>
      <c r="F3" s="62" t="s">
        <v>1070</v>
      </c>
      <c r="G3" s="62">
        <v>5</v>
      </c>
      <c r="H3" s="62"/>
      <c r="I3" s="62">
        <f t="shared" ref="I3:I66" si="0">2024-C3</f>
        <v>32</v>
      </c>
      <c r="J3" s="62" t="s">
        <v>1071</v>
      </c>
      <c r="K3" s="64">
        <v>1.3078703703703703E-2</v>
      </c>
      <c r="L3" s="62">
        <v>10</v>
      </c>
      <c r="M3" s="62">
        <v>10</v>
      </c>
      <c r="N3" s="63"/>
      <c r="O3" s="63"/>
      <c r="P3" s="62">
        <v>1</v>
      </c>
    </row>
    <row r="4" spans="1:16" ht="14.4">
      <c r="B4" s="68" t="s">
        <v>1955</v>
      </c>
      <c r="C4" s="62">
        <v>1987</v>
      </c>
      <c r="D4" s="64">
        <v>1.3148148148148148E-2</v>
      </c>
      <c r="E4" s="62">
        <v>2</v>
      </c>
      <c r="F4" s="62" t="s">
        <v>1070</v>
      </c>
      <c r="G4" s="62">
        <v>5</v>
      </c>
      <c r="H4" s="62"/>
      <c r="I4" s="62">
        <f t="shared" si="0"/>
        <v>37</v>
      </c>
      <c r="J4" s="62" t="s">
        <v>1071</v>
      </c>
      <c r="K4" s="64">
        <v>1.3148148148148148E-2</v>
      </c>
      <c r="L4" s="62">
        <v>11</v>
      </c>
      <c r="M4" s="62">
        <v>11</v>
      </c>
      <c r="N4" s="63"/>
      <c r="O4" s="63"/>
      <c r="P4" s="62">
        <v>2</v>
      </c>
    </row>
    <row r="5" spans="1:16" ht="14.4">
      <c r="B5" s="68" t="s">
        <v>1629</v>
      </c>
      <c r="C5" s="62">
        <v>1996</v>
      </c>
      <c r="D5" s="64">
        <v>1.0925925925925926E-2</v>
      </c>
      <c r="E5" s="62">
        <v>2</v>
      </c>
      <c r="F5" s="62" t="s">
        <v>1069</v>
      </c>
      <c r="G5" s="62">
        <v>5</v>
      </c>
      <c r="H5" s="62"/>
      <c r="I5" s="62">
        <f t="shared" si="0"/>
        <v>28</v>
      </c>
      <c r="J5" s="62" t="s">
        <v>1071</v>
      </c>
      <c r="K5" s="64">
        <v>1.0925925925925926E-2</v>
      </c>
      <c r="L5" s="62">
        <v>2</v>
      </c>
      <c r="M5" s="62">
        <v>2</v>
      </c>
      <c r="N5" s="63"/>
      <c r="O5" s="63"/>
      <c r="P5" s="62">
        <v>2</v>
      </c>
    </row>
    <row r="6" spans="1:16" ht="14.4">
      <c r="B6" s="68" t="s">
        <v>1960</v>
      </c>
      <c r="C6" s="62">
        <v>1994</v>
      </c>
      <c r="D6" s="64">
        <v>1.1817129629629629E-2</v>
      </c>
      <c r="E6" s="62">
        <v>3</v>
      </c>
      <c r="F6" s="62" t="s">
        <v>1069</v>
      </c>
      <c r="G6" s="62">
        <v>5</v>
      </c>
      <c r="H6" s="62"/>
      <c r="I6" s="62">
        <f t="shared" si="0"/>
        <v>30</v>
      </c>
      <c r="J6" s="62" t="s">
        <v>1071</v>
      </c>
      <c r="K6" s="64">
        <v>1.1817129629629629E-2</v>
      </c>
      <c r="L6" s="62">
        <v>3</v>
      </c>
      <c r="M6" s="62">
        <v>3</v>
      </c>
      <c r="N6" s="63"/>
      <c r="O6" s="63"/>
      <c r="P6" s="62">
        <v>3</v>
      </c>
    </row>
    <row r="7" spans="1:16" ht="14.4">
      <c r="B7" s="68" t="s">
        <v>807</v>
      </c>
      <c r="C7" s="62">
        <v>1996</v>
      </c>
      <c r="D7" s="64">
        <v>1.3298611111111112E-2</v>
      </c>
      <c r="E7" s="62">
        <v>3</v>
      </c>
      <c r="F7" s="62" t="s">
        <v>1070</v>
      </c>
      <c r="G7" s="62">
        <v>5</v>
      </c>
      <c r="H7" s="62"/>
      <c r="I7" s="62">
        <f t="shared" si="0"/>
        <v>28</v>
      </c>
      <c r="J7" s="62" t="s">
        <v>1071</v>
      </c>
      <c r="K7" s="64">
        <v>1.3310185185185185E-2</v>
      </c>
      <c r="L7" s="62">
        <v>15</v>
      </c>
      <c r="M7" s="62">
        <v>15</v>
      </c>
      <c r="N7" s="63"/>
      <c r="O7" s="63"/>
      <c r="P7" s="62">
        <v>3</v>
      </c>
    </row>
    <row r="8" spans="1:16" ht="14.4">
      <c r="B8" s="68" t="s">
        <v>2326</v>
      </c>
      <c r="C8" s="62">
        <v>2000</v>
      </c>
      <c r="D8" s="64">
        <v>1.1979166666666667E-2</v>
      </c>
      <c r="E8" s="62">
        <v>4</v>
      </c>
      <c r="F8" s="62" t="s">
        <v>1069</v>
      </c>
      <c r="G8" s="62">
        <v>5</v>
      </c>
      <c r="H8" s="62"/>
      <c r="I8" s="62">
        <f t="shared" si="0"/>
        <v>24</v>
      </c>
      <c r="J8" s="62" t="s">
        <v>1071</v>
      </c>
      <c r="K8" s="64">
        <v>1.1979166666666667E-2</v>
      </c>
      <c r="L8" s="62">
        <v>4</v>
      </c>
      <c r="M8" s="62">
        <v>4</v>
      </c>
      <c r="N8" s="63"/>
      <c r="O8" s="63"/>
      <c r="P8" s="62">
        <v>4</v>
      </c>
    </row>
    <row r="9" spans="1:16" ht="14.4">
      <c r="B9" s="68" t="s">
        <v>1492</v>
      </c>
      <c r="C9" s="62">
        <v>1989</v>
      </c>
      <c r="D9" s="64">
        <v>1.3865740740740741E-2</v>
      </c>
      <c r="E9" s="62">
        <v>4</v>
      </c>
      <c r="F9" s="62" t="s">
        <v>1070</v>
      </c>
      <c r="G9" s="62">
        <v>5</v>
      </c>
      <c r="H9" s="62"/>
      <c r="I9" s="62">
        <f t="shared" si="0"/>
        <v>35</v>
      </c>
      <c r="J9" s="62" t="s">
        <v>1071</v>
      </c>
      <c r="K9" s="64">
        <v>1.4178240740740741E-2</v>
      </c>
      <c r="L9" s="62">
        <v>24</v>
      </c>
      <c r="M9" s="62">
        <v>24</v>
      </c>
      <c r="N9" s="63"/>
      <c r="O9" s="63"/>
      <c r="P9" s="62">
        <v>4</v>
      </c>
    </row>
    <row r="10" spans="1:16" ht="14.4">
      <c r="B10" s="68" t="s">
        <v>2031</v>
      </c>
      <c r="C10" s="62">
        <v>1985</v>
      </c>
      <c r="D10" s="64">
        <v>1.4050925925925927E-2</v>
      </c>
      <c r="E10" s="62">
        <v>5</v>
      </c>
      <c r="F10" s="62" t="s">
        <v>1070</v>
      </c>
      <c r="G10" s="62">
        <v>5</v>
      </c>
      <c r="H10" s="62"/>
      <c r="I10" s="62">
        <f t="shared" si="0"/>
        <v>39</v>
      </c>
      <c r="J10" s="62" t="s">
        <v>1071</v>
      </c>
      <c r="K10" s="64">
        <v>1.4050925925925927E-2</v>
      </c>
      <c r="L10" s="62">
        <v>26</v>
      </c>
      <c r="M10" s="62">
        <v>26</v>
      </c>
      <c r="N10" s="63"/>
      <c r="O10" s="63"/>
      <c r="P10" s="62">
        <v>5</v>
      </c>
    </row>
    <row r="11" spans="1:16" ht="14.4">
      <c r="B11" s="68" t="s">
        <v>1640</v>
      </c>
      <c r="C11" s="62">
        <v>1985</v>
      </c>
      <c r="D11" s="64">
        <v>1.2106481481481482E-2</v>
      </c>
      <c r="E11" s="62">
        <v>5</v>
      </c>
      <c r="F11" s="62" t="s">
        <v>1069</v>
      </c>
      <c r="G11" s="62">
        <v>5</v>
      </c>
      <c r="H11" s="62"/>
      <c r="I11" s="62">
        <f t="shared" si="0"/>
        <v>39</v>
      </c>
      <c r="J11" s="62" t="s">
        <v>1071</v>
      </c>
      <c r="K11" s="64">
        <v>1.2106481481481482E-2</v>
      </c>
      <c r="L11" s="62">
        <v>5</v>
      </c>
      <c r="M11" s="62">
        <v>5</v>
      </c>
      <c r="N11" s="63"/>
      <c r="O11" s="63"/>
      <c r="P11" s="62">
        <v>5</v>
      </c>
    </row>
    <row r="12" spans="1:16" ht="14.4">
      <c r="B12" s="68" t="s">
        <v>2276</v>
      </c>
      <c r="C12" s="62">
        <v>1996</v>
      </c>
      <c r="D12" s="64">
        <v>1.4074074074074074E-2</v>
      </c>
      <c r="E12" s="62">
        <v>6</v>
      </c>
      <c r="F12" s="62" t="s">
        <v>1070</v>
      </c>
      <c r="G12" s="62">
        <v>5</v>
      </c>
      <c r="H12" s="62"/>
      <c r="I12" s="62">
        <f t="shared" si="0"/>
        <v>28</v>
      </c>
      <c r="J12" s="62" t="s">
        <v>1071</v>
      </c>
      <c r="K12" s="64">
        <v>1.4074074074074074E-2</v>
      </c>
      <c r="L12" s="62">
        <v>27</v>
      </c>
      <c r="M12" s="62">
        <v>27</v>
      </c>
      <c r="N12" s="63"/>
      <c r="O12" s="62"/>
      <c r="P12" s="62">
        <v>6</v>
      </c>
    </row>
    <row r="13" spans="1:16" ht="14.4">
      <c r="B13" s="95" t="s">
        <v>2620</v>
      </c>
      <c r="C13" s="62">
        <v>1986</v>
      </c>
      <c r="D13" s="64">
        <v>1.2256944444444445E-2</v>
      </c>
      <c r="E13" s="62">
        <v>6</v>
      </c>
      <c r="F13" s="62" t="s">
        <v>1069</v>
      </c>
      <c r="G13" s="62">
        <v>5</v>
      </c>
      <c r="H13" s="62"/>
      <c r="I13" s="62">
        <f t="shared" si="0"/>
        <v>38</v>
      </c>
      <c r="J13" s="62" t="s">
        <v>1071</v>
      </c>
      <c r="K13" s="64">
        <v>1.2256944444444445E-2</v>
      </c>
      <c r="L13" s="62">
        <v>6</v>
      </c>
      <c r="M13" s="62">
        <v>6</v>
      </c>
      <c r="N13" s="63"/>
      <c r="O13" s="63"/>
      <c r="P13" s="62">
        <v>6</v>
      </c>
    </row>
    <row r="14" spans="1:16" ht="14.4">
      <c r="B14" s="83" t="s">
        <v>1814</v>
      </c>
      <c r="C14" s="62">
        <v>1975</v>
      </c>
      <c r="D14" s="64">
        <v>1.2418981481481482E-2</v>
      </c>
      <c r="E14" s="62">
        <v>7</v>
      </c>
      <c r="F14" s="62" t="s">
        <v>1069</v>
      </c>
      <c r="G14" s="62">
        <v>5</v>
      </c>
      <c r="H14" s="62"/>
      <c r="I14" s="62">
        <f t="shared" si="0"/>
        <v>49</v>
      </c>
      <c r="J14" s="62" t="s">
        <v>1071</v>
      </c>
      <c r="K14" s="64">
        <v>1.2430555555555556E-2</v>
      </c>
      <c r="L14" s="62">
        <v>7</v>
      </c>
      <c r="M14" s="62">
        <v>7</v>
      </c>
      <c r="N14" s="63"/>
      <c r="O14" s="62"/>
      <c r="P14" s="62">
        <v>7</v>
      </c>
    </row>
    <row r="15" spans="1:16" ht="14.4">
      <c r="B15" s="68" t="s">
        <v>1502</v>
      </c>
      <c r="C15" s="62">
        <v>1987</v>
      </c>
      <c r="D15" s="64">
        <v>1.4918981481481481E-2</v>
      </c>
      <c r="E15" s="62">
        <v>7</v>
      </c>
      <c r="F15" s="62" t="s">
        <v>1070</v>
      </c>
      <c r="G15" s="62">
        <v>5</v>
      </c>
      <c r="H15" s="62"/>
      <c r="I15" s="62">
        <f t="shared" si="0"/>
        <v>37</v>
      </c>
      <c r="J15" s="62" t="s">
        <v>1071</v>
      </c>
      <c r="K15" s="64">
        <v>1.4930555555555556E-2</v>
      </c>
      <c r="L15" s="62">
        <v>35</v>
      </c>
      <c r="M15" s="62">
        <v>35</v>
      </c>
      <c r="N15" s="63"/>
      <c r="O15" s="62"/>
      <c r="P15" s="62">
        <v>7</v>
      </c>
    </row>
    <row r="16" spans="1:16" ht="14.4">
      <c r="B16" s="92" t="s">
        <v>2647</v>
      </c>
      <c r="C16" s="62">
        <v>1990</v>
      </c>
      <c r="D16" s="64">
        <v>1.5208333333333334E-2</v>
      </c>
      <c r="E16" s="62">
        <v>8</v>
      </c>
      <c r="F16" s="62" t="s">
        <v>1070</v>
      </c>
      <c r="G16" s="62">
        <v>5</v>
      </c>
      <c r="H16" s="62"/>
      <c r="I16" s="62">
        <f t="shared" si="0"/>
        <v>34</v>
      </c>
      <c r="J16" s="62" t="s">
        <v>1071</v>
      </c>
      <c r="K16" s="64">
        <v>1.5277777777777777E-2</v>
      </c>
      <c r="L16" s="62">
        <v>38</v>
      </c>
      <c r="M16" s="62">
        <v>38</v>
      </c>
      <c r="N16" s="63"/>
      <c r="O16" s="62"/>
      <c r="P16" s="62">
        <v>8</v>
      </c>
    </row>
    <row r="17" spans="2:16" ht="14.4">
      <c r="B17" s="83" t="s">
        <v>1461</v>
      </c>
      <c r="C17" s="62">
        <v>1980</v>
      </c>
      <c r="D17" s="64">
        <v>1.255787037037037E-2</v>
      </c>
      <c r="E17" s="62">
        <v>8</v>
      </c>
      <c r="F17" s="62" t="s">
        <v>1069</v>
      </c>
      <c r="G17" s="62">
        <v>5</v>
      </c>
      <c r="H17" s="62"/>
      <c r="I17" s="62">
        <f t="shared" si="0"/>
        <v>44</v>
      </c>
      <c r="J17" s="62" t="s">
        <v>1071</v>
      </c>
      <c r="K17" s="64">
        <v>1.255787037037037E-2</v>
      </c>
      <c r="L17" s="62">
        <v>8</v>
      </c>
      <c r="M17" s="62">
        <v>8</v>
      </c>
      <c r="N17" s="63"/>
      <c r="O17" s="62"/>
      <c r="P17" s="62">
        <v>8</v>
      </c>
    </row>
    <row r="18" spans="2:16" ht="14.4">
      <c r="B18" s="68" t="s">
        <v>2427</v>
      </c>
      <c r="C18" s="62">
        <v>1988</v>
      </c>
      <c r="D18" s="64">
        <v>1.545138888888889E-2</v>
      </c>
      <c r="E18" s="62">
        <v>9</v>
      </c>
      <c r="F18" s="62" t="s">
        <v>1070</v>
      </c>
      <c r="G18" s="62">
        <v>5</v>
      </c>
      <c r="H18" s="62"/>
      <c r="I18" s="62">
        <f t="shared" si="0"/>
        <v>36</v>
      </c>
      <c r="J18" s="62" t="s">
        <v>1071</v>
      </c>
      <c r="K18" s="64">
        <v>1.5532407407407408E-2</v>
      </c>
      <c r="L18" s="62">
        <v>43</v>
      </c>
      <c r="M18" s="62">
        <v>43</v>
      </c>
      <c r="N18" s="63"/>
      <c r="O18" s="62"/>
      <c r="P18" s="62">
        <v>9</v>
      </c>
    </row>
    <row r="19" spans="2:16" ht="14.4">
      <c r="B19" s="83" t="s">
        <v>1973</v>
      </c>
      <c r="C19" s="62">
        <v>1977</v>
      </c>
      <c r="D19" s="64">
        <v>1.3020833333333334E-2</v>
      </c>
      <c r="E19" s="62">
        <v>9</v>
      </c>
      <c r="F19" s="62" t="s">
        <v>1069</v>
      </c>
      <c r="G19" s="62">
        <v>5</v>
      </c>
      <c r="H19" s="62"/>
      <c r="I19" s="62">
        <f t="shared" si="0"/>
        <v>47</v>
      </c>
      <c r="J19" s="62" t="s">
        <v>1071</v>
      </c>
      <c r="K19" s="64">
        <v>1.3020833333333334E-2</v>
      </c>
      <c r="L19" s="62">
        <v>9</v>
      </c>
      <c r="M19" s="62">
        <v>9</v>
      </c>
      <c r="N19" s="63"/>
      <c r="O19" s="62"/>
      <c r="P19" s="62">
        <v>9</v>
      </c>
    </row>
    <row r="20" spans="2:16" ht="14.4">
      <c r="B20" s="92" t="s">
        <v>2654</v>
      </c>
      <c r="C20" s="62">
        <v>1987</v>
      </c>
      <c r="D20" s="64">
        <v>1.5636574074074074E-2</v>
      </c>
      <c r="E20" s="62">
        <v>10</v>
      </c>
      <c r="F20" s="62" t="s">
        <v>1070</v>
      </c>
      <c r="G20" s="62">
        <v>5</v>
      </c>
      <c r="H20" s="62"/>
      <c r="I20" s="62">
        <f t="shared" si="0"/>
        <v>37</v>
      </c>
      <c r="J20" s="62" t="s">
        <v>1071</v>
      </c>
      <c r="K20" s="64">
        <v>1.5706018518518518E-2</v>
      </c>
      <c r="L20" s="62">
        <v>46</v>
      </c>
      <c r="M20" s="62">
        <v>46</v>
      </c>
      <c r="N20" s="63"/>
      <c r="O20" s="62"/>
      <c r="P20" s="62">
        <v>10</v>
      </c>
    </row>
    <row r="21" spans="2:16" ht="14.4">
      <c r="B21" s="83" t="s">
        <v>1885</v>
      </c>
      <c r="C21" s="62">
        <v>1984</v>
      </c>
      <c r="D21" s="64">
        <v>1.3182870370370371E-2</v>
      </c>
      <c r="E21" s="62">
        <v>10</v>
      </c>
      <c r="F21" s="62" t="s">
        <v>1069</v>
      </c>
      <c r="G21" s="62">
        <v>5</v>
      </c>
      <c r="H21" s="62"/>
      <c r="I21" s="62">
        <f t="shared" si="0"/>
        <v>40</v>
      </c>
      <c r="J21" s="62" t="s">
        <v>1071</v>
      </c>
      <c r="K21" s="64">
        <v>1.3217592592592593E-2</v>
      </c>
      <c r="L21" s="62">
        <v>12</v>
      </c>
      <c r="M21" s="62">
        <v>12</v>
      </c>
      <c r="N21" s="63"/>
      <c r="O21" s="62"/>
      <c r="P21" s="62">
        <v>10</v>
      </c>
    </row>
    <row r="22" spans="2:16" ht="14.4">
      <c r="B22" s="68" t="s">
        <v>2058</v>
      </c>
      <c r="C22" s="62">
        <v>1994</v>
      </c>
      <c r="D22" s="64">
        <v>1.3206018518518518E-2</v>
      </c>
      <c r="E22" s="62">
        <v>11</v>
      </c>
      <c r="F22" s="62" t="s">
        <v>1069</v>
      </c>
      <c r="G22" s="62">
        <v>5</v>
      </c>
      <c r="H22" s="62"/>
      <c r="I22" s="62">
        <f t="shared" si="0"/>
        <v>30</v>
      </c>
      <c r="J22" s="62" t="s">
        <v>1071</v>
      </c>
      <c r="K22" s="64">
        <v>1.3229166666666667E-2</v>
      </c>
      <c r="L22" s="62">
        <v>13</v>
      </c>
      <c r="M22" s="62">
        <v>13</v>
      </c>
      <c r="N22" s="63"/>
      <c r="O22" s="62"/>
      <c r="P22" s="62">
        <v>11</v>
      </c>
    </row>
    <row r="23" spans="2:16" ht="14.4">
      <c r="B23" s="68" t="s">
        <v>2562</v>
      </c>
      <c r="C23" s="62">
        <v>1998</v>
      </c>
      <c r="D23" s="64">
        <v>1.5648148148148147E-2</v>
      </c>
      <c r="E23" s="62">
        <v>11</v>
      </c>
      <c r="F23" s="62" t="s">
        <v>1070</v>
      </c>
      <c r="G23" s="62">
        <v>5</v>
      </c>
      <c r="H23" s="62"/>
      <c r="I23" s="62">
        <f t="shared" si="0"/>
        <v>26</v>
      </c>
      <c r="J23" s="62" t="s">
        <v>1071</v>
      </c>
      <c r="K23" s="64">
        <v>1.5659722222222221E-2</v>
      </c>
      <c r="L23" s="62">
        <v>48</v>
      </c>
      <c r="M23" s="62">
        <v>48</v>
      </c>
      <c r="N23" s="63"/>
      <c r="O23" s="62"/>
      <c r="P23" s="62">
        <v>11</v>
      </c>
    </row>
    <row r="24" spans="2:16" ht="14.4">
      <c r="B24" s="92" t="s">
        <v>2652</v>
      </c>
      <c r="C24" s="62">
        <v>1984</v>
      </c>
      <c r="D24" s="64">
        <v>1.5706018518518518E-2</v>
      </c>
      <c r="E24" s="62">
        <v>12</v>
      </c>
      <c r="F24" s="62" t="s">
        <v>1070</v>
      </c>
      <c r="G24" s="62">
        <v>5</v>
      </c>
      <c r="H24" s="62"/>
      <c r="I24" s="62">
        <f t="shared" si="0"/>
        <v>40</v>
      </c>
      <c r="J24" s="62" t="s">
        <v>1071</v>
      </c>
      <c r="K24" s="64">
        <v>1.5729166666666666E-2</v>
      </c>
      <c r="L24" s="62">
        <v>49</v>
      </c>
      <c r="M24" s="62">
        <v>49</v>
      </c>
      <c r="N24" s="63"/>
      <c r="O24" s="62"/>
      <c r="P24" s="62">
        <v>12</v>
      </c>
    </row>
    <row r="25" spans="2:16" ht="14.4">
      <c r="B25" s="83" t="s">
        <v>1641</v>
      </c>
      <c r="C25" s="62">
        <v>1980</v>
      </c>
      <c r="D25" s="64">
        <v>1.3252314814814814E-2</v>
      </c>
      <c r="E25" s="62">
        <v>12</v>
      </c>
      <c r="F25" s="62" t="s">
        <v>1069</v>
      </c>
      <c r="G25" s="62">
        <v>5</v>
      </c>
      <c r="H25" s="62"/>
      <c r="I25" s="62">
        <f t="shared" si="0"/>
        <v>44</v>
      </c>
      <c r="J25" s="62" t="s">
        <v>1071</v>
      </c>
      <c r="K25" s="64">
        <v>1.3252314814814814E-2</v>
      </c>
      <c r="L25" s="62">
        <v>14</v>
      </c>
      <c r="M25" s="62">
        <v>14</v>
      </c>
      <c r="N25" s="63"/>
      <c r="O25" s="62"/>
      <c r="P25" s="62">
        <v>12</v>
      </c>
    </row>
    <row r="26" spans="2:16" ht="14.4">
      <c r="B26" s="83" t="s">
        <v>2139</v>
      </c>
      <c r="C26" s="62">
        <v>1979</v>
      </c>
      <c r="D26" s="64">
        <v>1.3321759259259259E-2</v>
      </c>
      <c r="E26" s="62">
        <v>13</v>
      </c>
      <c r="F26" s="62" t="s">
        <v>1069</v>
      </c>
      <c r="G26" s="62">
        <v>5</v>
      </c>
      <c r="H26" s="62"/>
      <c r="I26" s="62">
        <f t="shared" si="0"/>
        <v>45</v>
      </c>
      <c r="J26" s="62" t="s">
        <v>1071</v>
      </c>
      <c r="K26" s="64">
        <v>1.3518518518518518E-2</v>
      </c>
      <c r="L26" s="62">
        <v>16</v>
      </c>
      <c r="M26" s="62">
        <v>16</v>
      </c>
      <c r="N26" s="63"/>
      <c r="O26" s="62"/>
      <c r="P26" s="62">
        <v>13</v>
      </c>
    </row>
    <row r="27" spans="2:16" ht="14.4">
      <c r="B27" s="68" t="s">
        <v>2033</v>
      </c>
      <c r="C27" s="62">
        <v>2003</v>
      </c>
      <c r="D27" s="64">
        <v>1.5879629629629629E-2</v>
      </c>
      <c r="E27" s="62">
        <v>13</v>
      </c>
      <c r="F27" s="62" t="s">
        <v>1070</v>
      </c>
      <c r="G27" s="62">
        <v>5</v>
      </c>
      <c r="H27" s="62"/>
      <c r="I27" s="62">
        <f t="shared" si="0"/>
        <v>21</v>
      </c>
      <c r="J27" s="62" t="s">
        <v>1071</v>
      </c>
      <c r="K27" s="64">
        <v>1.5902777777777776E-2</v>
      </c>
      <c r="L27" s="62">
        <v>55</v>
      </c>
      <c r="M27" s="62">
        <v>55</v>
      </c>
      <c r="N27" s="63"/>
      <c r="O27" s="62"/>
      <c r="P27" s="62">
        <v>13</v>
      </c>
    </row>
    <row r="28" spans="2:16" ht="14.4">
      <c r="B28" s="68" t="s">
        <v>2297</v>
      </c>
      <c r="C28" s="62">
        <v>1995</v>
      </c>
      <c r="D28" s="64">
        <v>1.3321759259259259E-2</v>
      </c>
      <c r="E28" s="62">
        <v>14</v>
      </c>
      <c r="F28" s="62" t="s">
        <v>1069</v>
      </c>
      <c r="G28" s="62">
        <v>5</v>
      </c>
      <c r="H28" s="62"/>
      <c r="I28" s="62">
        <f t="shared" si="0"/>
        <v>29</v>
      </c>
      <c r="J28" s="62" t="s">
        <v>1071</v>
      </c>
      <c r="K28" s="64">
        <v>1.3391203703703704E-2</v>
      </c>
      <c r="L28" s="62">
        <v>17</v>
      </c>
      <c r="M28" s="62">
        <v>17</v>
      </c>
      <c r="N28" s="63"/>
      <c r="O28" s="62"/>
      <c r="P28" s="62">
        <v>14</v>
      </c>
    </row>
    <row r="29" spans="2:16" ht="14.4">
      <c r="B29" s="68" t="s">
        <v>2127</v>
      </c>
      <c r="C29" s="62">
        <v>1986</v>
      </c>
      <c r="D29" s="64">
        <v>1.5914351851851853E-2</v>
      </c>
      <c r="E29" s="62">
        <v>14</v>
      </c>
      <c r="F29" s="62" t="s">
        <v>1070</v>
      </c>
      <c r="G29" s="62">
        <v>5</v>
      </c>
      <c r="H29" s="62"/>
      <c r="I29" s="62">
        <f t="shared" si="0"/>
        <v>38</v>
      </c>
      <c r="J29" s="62" t="s">
        <v>1071</v>
      </c>
      <c r="K29" s="64">
        <v>1.5925925925925927E-2</v>
      </c>
      <c r="L29" s="62">
        <v>57</v>
      </c>
      <c r="M29" s="62">
        <v>57</v>
      </c>
      <c r="N29" s="63"/>
      <c r="O29" s="62"/>
      <c r="P29" s="62">
        <v>14</v>
      </c>
    </row>
    <row r="30" spans="2:16" ht="14.4">
      <c r="B30" s="83" t="s">
        <v>46</v>
      </c>
      <c r="C30" s="62">
        <v>1980</v>
      </c>
      <c r="D30" s="64">
        <v>1.3449074074074073E-2</v>
      </c>
      <c r="E30" s="62">
        <v>15</v>
      </c>
      <c r="F30" s="62" t="s">
        <v>1069</v>
      </c>
      <c r="G30" s="62">
        <v>5</v>
      </c>
      <c r="H30" s="62"/>
      <c r="I30" s="62">
        <f t="shared" si="0"/>
        <v>44</v>
      </c>
      <c r="J30" s="62" t="s">
        <v>1071</v>
      </c>
      <c r="K30" s="64">
        <v>1.3495370370370371E-2</v>
      </c>
      <c r="L30" s="62">
        <v>18</v>
      </c>
      <c r="M30" s="62">
        <v>18</v>
      </c>
      <c r="N30" s="63"/>
      <c r="O30" s="62"/>
      <c r="P30" s="62">
        <v>15</v>
      </c>
    </row>
    <row r="31" spans="2:16" ht="14.4">
      <c r="B31" s="68" t="s">
        <v>1685</v>
      </c>
      <c r="C31" s="62">
        <v>1978</v>
      </c>
      <c r="D31" s="64">
        <v>1.6111111111111111E-2</v>
      </c>
      <c r="E31" s="62">
        <v>15</v>
      </c>
      <c r="F31" s="62" t="s">
        <v>1070</v>
      </c>
      <c r="G31" s="62">
        <v>5</v>
      </c>
      <c r="H31" s="62"/>
      <c r="I31" s="62">
        <f t="shared" si="0"/>
        <v>46</v>
      </c>
      <c r="J31" s="62" t="s">
        <v>1071</v>
      </c>
      <c r="K31" s="64">
        <v>1.6307870370370372E-2</v>
      </c>
      <c r="L31" s="62">
        <v>59</v>
      </c>
      <c r="M31" s="62">
        <v>59</v>
      </c>
      <c r="N31" s="63"/>
      <c r="O31" s="62"/>
      <c r="P31" s="62">
        <v>15</v>
      </c>
    </row>
    <row r="32" spans="2:16" ht="14.4">
      <c r="B32" s="92" t="s">
        <v>2365</v>
      </c>
      <c r="C32" s="62">
        <v>1967</v>
      </c>
      <c r="D32" s="64">
        <v>1.3449074074074073E-2</v>
      </c>
      <c r="E32" s="62">
        <v>16</v>
      </c>
      <c r="F32" s="62" t="s">
        <v>1069</v>
      </c>
      <c r="G32" s="62">
        <v>5</v>
      </c>
      <c r="H32" s="62"/>
      <c r="I32" s="62">
        <f t="shared" si="0"/>
        <v>57</v>
      </c>
      <c r="J32" s="62" t="s">
        <v>1071</v>
      </c>
      <c r="K32" s="64">
        <v>1.3506944444444445E-2</v>
      </c>
      <c r="L32" s="62">
        <v>19</v>
      </c>
      <c r="M32" s="62">
        <v>19</v>
      </c>
      <c r="N32" s="63"/>
      <c r="O32" s="62"/>
      <c r="P32" s="62">
        <v>16</v>
      </c>
    </row>
    <row r="33" spans="2:16" ht="14.4">
      <c r="B33" s="68" t="s">
        <v>1535</v>
      </c>
      <c r="C33" s="62">
        <v>1983</v>
      </c>
      <c r="D33" s="64">
        <v>1.6238425925925927E-2</v>
      </c>
      <c r="E33" s="62">
        <v>16</v>
      </c>
      <c r="F33" s="62" t="s">
        <v>1070</v>
      </c>
      <c r="G33" s="62">
        <v>5</v>
      </c>
      <c r="H33" s="62"/>
      <c r="I33" s="62">
        <f t="shared" si="0"/>
        <v>41</v>
      </c>
      <c r="J33" s="62" t="s">
        <v>1071</v>
      </c>
      <c r="K33" s="64">
        <v>1.6423611111111111E-2</v>
      </c>
      <c r="L33" s="62">
        <v>65</v>
      </c>
      <c r="M33" s="62">
        <v>65</v>
      </c>
      <c r="N33" s="63"/>
      <c r="O33" s="62"/>
      <c r="P33" s="62">
        <v>16</v>
      </c>
    </row>
    <row r="34" spans="2:16" ht="14.4">
      <c r="B34" s="68" t="s">
        <v>1991</v>
      </c>
      <c r="C34" s="62">
        <v>1985</v>
      </c>
      <c r="D34" s="64">
        <v>1.361111111111111E-2</v>
      </c>
      <c r="E34" s="62">
        <v>17</v>
      </c>
      <c r="F34" s="62" t="s">
        <v>1069</v>
      </c>
      <c r="G34" s="62">
        <v>5</v>
      </c>
      <c r="H34" s="62"/>
      <c r="I34" s="62">
        <f t="shared" si="0"/>
        <v>39</v>
      </c>
      <c r="J34" s="62" t="s">
        <v>1071</v>
      </c>
      <c r="K34" s="64">
        <v>1.3622685185185186E-2</v>
      </c>
      <c r="L34" s="62">
        <v>20</v>
      </c>
      <c r="M34" s="62">
        <v>20</v>
      </c>
      <c r="N34" s="63"/>
      <c r="O34" s="62"/>
      <c r="P34" s="62">
        <v>17</v>
      </c>
    </row>
    <row r="35" spans="2:16" ht="14.4">
      <c r="B35" s="68" t="s">
        <v>1529</v>
      </c>
      <c r="C35" s="62">
        <v>1993</v>
      </c>
      <c r="D35" s="64">
        <v>1.6296296296296295E-2</v>
      </c>
      <c r="E35" s="62">
        <v>17</v>
      </c>
      <c r="F35" s="62" t="s">
        <v>1070</v>
      </c>
      <c r="G35" s="62">
        <v>5</v>
      </c>
      <c r="H35" s="62"/>
      <c r="I35" s="62">
        <f t="shared" si="0"/>
        <v>31</v>
      </c>
      <c r="J35" s="62" t="s">
        <v>1071</v>
      </c>
      <c r="K35" s="64">
        <v>1.6331018518518519E-2</v>
      </c>
      <c r="L35" s="62">
        <v>66</v>
      </c>
      <c r="M35" s="62">
        <v>66</v>
      </c>
      <c r="N35" s="63"/>
      <c r="O35" s="62"/>
      <c r="P35" s="62">
        <v>17</v>
      </c>
    </row>
    <row r="36" spans="2:16" ht="14.4">
      <c r="B36" s="68" t="s">
        <v>2432</v>
      </c>
      <c r="C36" s="62">
        <v>1990</v>
      </c>
      <c r="D36" s="64">
        <v>1.369212962962963E-2</v>
      </c>
      <c r="E36" s="62">
        <v>18</v>
      </c>
      <c r="F36" s="62" t="s">
        <v>1069</v>
      </c>
      <c r="G36" s="62">
        <v>5</v>
      </c>
      <c r="H36" s="62"/>
      <c r="I36" s="62">
        <f t="shared" si="0"/>
        <v>34</v>
      </c>
      <c r="J36" s="62" t="s">
        <v>1071</v>
      </c>
      <c r="K36" s="64">
        <v>1.3773148148148149E-2</v>
      </c>
      <c r="L36" s="62">
        <v>21</v>
      </c>
      <c r="M36" s="62">
        <v>21</v>
      </c>
      <c r="N36" s="63"/>
      <c r="O36" s="62"/>
      <c r="P36" s="62">
        <v>18</v>
      </c>
    </row>
    <row r="37" spans="2:16" ht="14.4">
      <c r="B37" s="68" t="s">
        <v>1483</v>
      </c>
      <c r="C37" s="62">
        <v>1984</v>
      </c>
      <c r="D37" s="64">
        <v>1.667824074074074E-2</v>
      </c>
      <c r="E37" s="62">
        <v>18</v>
      </c>
      <c r="F37" s="62" t="s">
        <v>1070</v>
      </c>
      <c r="G37" s="62">
        <v>5</v>
      </c>
      <c r="H37" s="62"/>
      <c r="I37" s="62">
        <f t="shared" si="0"/>
        <v>40</v>
      </c>
      <c r="J37" s="62" t="s">
        <v>1071</v>
      </c>
      <c r="K37" s="64">
        <v>1.6736111111111111E-2</v>
      </c>
      <c r="L37" s="62">
        <v>79</v>
      </c>
      <c r="M37" s="62">
        <v>79</v>
      </c>
      <c r="N37" s="63"/>
      <c r="O37" s="62"/>
      <c r="P37" s="62">
        <v>18</v>
      </c>
    </row>
    <row r="38" spans="2:16" ht="14.4">
      <c r="B38" s="83" t="s">
        <v>1737</v>
      </c>
      <c r="C38" s="62">
        <v>1977</v>
      </c>
      <c r="D38" s="64">
        <v>1.3773148148148149E-2</v>
      </c>
      <c r="E38" s="62">
        <v>19</v>
      </c>
      <c r="F38" s="62" t="s">
        <v>1069</v>
      </c>
      <c r="G38" s="62">
        <v>5</v>
      </c>
      <c r="H38" s="62"/>
      <c r="I38" s="62">
        <f t="shared" si="0"/>
        <v>47</v>
      </c>
      <c r="J38" s="62" t="s">
        <v>1071</v>
      </c>
      <c r="K38" s="64">
        <v>1.3784722222222223E-2</v>
      </c>
      <c r="L38" s="62">
        <v>22</v>
      </c>
      <c r="M38" s="62">
        <v>22</v>
      </c>
      <c r="N38" s="63"/>
      <c r="O38" s="62"/>
      <c r="P38" s="62">
        <v>19</v>
      </c>
    </row>
    <row r="39" spans="2:16" ht="14.4">
      <c r="B39" s="68" t="s">
        <v>1733</v>
      </c>
      <c r="C39" s="62">
        <v>1984</v>
      </c>
      <c r="D39" s="64">
        <v>1.6689814814814814E-2</v>
      </c>
      <c r="E39" s="62">
        <v>19</v>
      </c>
      <c r="F39" s="62" t="s">
        <v>1070</v>
      </c>
      <c r="G39" s="62">
        <v>5</v>
      </c>
      <c r="H39" s="62"/>
      <c r="I39" s="62">
        <f t="shared" si="0"/>
        <v>40</v>
      </c>
      <c r="J39" s="62" t="s">
        <v>1071</v>
      </c>
      <c r="K39" s="64">
        <v>1.6770833333333332E-2</v>
      </c>
      <c r="L39" s="62">
        <v>81</v>
      </c>
      <c r="M39" s="62">
        <v>81</v>
      </c>
      <c r="N39" s="63"/>
      <c r="O39" s="62"/>
      <c r="P39" s="62">
        <v>19</v>
      </c>
    </row>
    <row r="40" spans="2:16" ht="14.4">
      <c r="B40" s="68" t="s">
        <v>2397</v>
      </c>
      <c r="C40" s="62">
        <v>2003</v>
      </c>
      <c r="D40" s="64">
        <v>1.6932870370370369E-2</v>
      </c>
      <c r="E40" s="62">
        <v>20</v>
      </c>
      <c r="F40" s="62" t="s">
        <v>1070</v>
      </c>
      <c r="G40" s="62">
        <v>5</v>
      </c>
      <c r="H40" s="62"/>
      <c r="I40" s="62">
        <f t="shared" si="0"/>
        <v>21</v>
      </c>
      <c r="J40" s="62" t="s">
        <v>1071</v>
      </c>
      <c r="K40" s="64">
        <v>1.7118055555555556E-2</v>
      </c>
      <c r="L40" s="62">
        <v>85</v>
      </c>
      <c r="M40" s="62">
        <v>85</v>
      </c>
      <c r="N40" s="63"/>
      <c r="O40" s="62"/>
      <c r="P40" s="62">
        <v>20</v>
      </c>
    </row>
    <row r="41" spans="2:16" ht="14.4">
      <c r="B41" s="83" t="s">
        <v>1862</v>
      </c>
      <c r="C41" s="62">
        <v>1976</v>
      </c>
      <c r="D41" s="64">
        <v>1.3773148148148149E-2</v>
      </c>
      <c r="E41" s="62">
        <v>20</v>
      </c>
      <c r="F41" s="62" t="s">
        <v>1069</v>
      </c>
      <c r="G41" s="62">
        <v>5</v>
      </c>
      <c r="H41" s="62"/>
      <c r="I41" s="62">
        <f t="shared" si="0"/>
        <v>48</v>
      </c>
      <c r="J41" s="62" t="s">
        <v>1071</v>
      </c>
      <c r="K41" s="64">
        <v>1.3784722222222223E-2</v>
      </c>
      <c r="L41" s="62">
        <v>23</v>
      </c>
      <c r="M41" s="62">
        <v>23</v>
      </c>
      <c r="N41" s="63"/>
      <c r="O41" s="62"/>
      <c r="P41" s="62">
        <v>20</v>
      </c>
    </row>
    <row r="42" spans="2:16" ht="14.4">
      <c r="B42" s="68" t="s">
        <v>2143</v>
      </c>
      <c r="C42" s="62">
        <v>1988</v>
      </c>
      <c r="D42" s="64">
        <v>1.6932870370370369E-2</v>
      </c>
      <c r="E42" s="62">
        <v>21</v>
      </c>
      <c r="F42" s="62" t="s">
        <v>1070</v>
      </c>
      <c r="G42" s="62">
        <v>5</v>
      </c>
      <c r="H42" s="62"/>
      <c r="I42" s="62">
        <f t="shared" si="0"/>
        <v>36</v>
      </c>
      <c r="J42" s="62" t="s">
        <v>1071</v>
      </c>
      <c r="K42" s="64">
        <v>1.7002314814814814E-2</v>
      </c>
      <c r="L42" s="62">
        <v>86</v>
      </c>
      <c r="M42" s="62">
        <v>86</v>
      </c>
      <c r="N42" s="63"/>
      <c r="O42" s="62"/>
      <c r="P42" s="62">
        <v>21</v>
      </c>
    </row>
    <row r="43" spans="2:16" ht="14.4">
      <c r="B43" s="68" t="s">
        <v>1499</v>
      </c>
      <c r="C43" s="62">
        <v>1986</v>
      </c>
      <c r="D43" s="64">
        <v>1.3865740740740741E-2</v>
      </c>
      <c r="E43" s="62">
        <v>21</v>
      </c>
      <c r="F43" s="62" t="s">
        <v>1069</v>
      </c>
      <c r="G43" s="62">
        <v>5</v>
      </c>
      <c r="H43" s="62"/>
      <c r="I43" s="62">
        <f t="shared" si="0"/>
        <v>38</v>
      </c>
      <c r="J43" s="62" t="s">
        <v>1071</v>
      </c>
      <c r="K43" s="64">
        <v>1.4178240740740741E-2</v>
      </c>
      <c r="L43" s="62">
        <v>25</v>
      </c>
      <c r="M43" s="62">
        <v>25</v>
      </c>
      <c r="N43" s="63"/>
      <c r="O43" s="62"/>
      <c r="P43" s="62">
        <v>21</v>
      </c>
    </row>
    <row r="44" spans="2:16" ht="14.4">
      <c r="B44" s="68" t="s">
        <v>2479</v>
      </c>
      <c r="C44" s="62">
        <v>2004</v>
      </c>
      <c r="D44" s="64">
        <v>1.695601851851852E-2</v>
      </c>
      <c r="E44" s="62">
        <v>22</v>
      </c>
      <c r="F44" s="62" t="s">
        <v>1070</v>
      </c>
      <c r="G44" s="62">
        <v>5</v>
      </c>
      <c r="H44" s="62"/>
      <c r="I44" s="62">
        <f t="shared" si="0"/>
        <v>20</v>
      </c>
      <c r="J44" s="62" t="s">
        <v>1071</v>
      </c>
      <c r="K44" s="64">
        <v>1.695601851851852E-2</v>
      </c>
      <c r="L44" s="62">
        <v>87</v>
      </c>
      <c r="M44" s="62">
        <v>87</v>
      </c>
      <c r="N44" s="63"/>
      <c r="O44" s="62"/>
      <c r="P44" s="62">
        <v>22</v>
      </c>
    </row>
    <row r="45" spans="2:16" ht="14.4">
      <c r="B45" s="68" t="s">
        <v>2563</v>
      </c>
      <c r="C45" s="62">
        <v>2001</v>
      </c>
      <c r="D45" s="64">
        <v>1.4131944444444445E-2</v>
      </c>
      <c r="E45" s="62">
        <v>22</v>
      </c>
      <c r="F45" s="62" t="s">
        <v>1069</v>
      </c>
      <c r="G45" s="62">
        <v>5</v>
      </c>
      <c r="H45" s="62"/>
      <c r="I45" s="62">
        <f t="shared" si="0"/>
        <v>23</v>
      </c>
      <c r="J45" s="62" t="s">
        <v>1071</v>
      </c>
      <c r="K45" s="64">
        <v>1.4131944444444445E-2</v>
      </c>
      <c r="L45" s="62">
        <v>28</v>
      </c>
      <c r="M45" s="62">
        <v>28</v>
      </c>
      <c r="N45" s="63"/>
      <c r="O45" s="62"/>
      <c r="P45" s="62">
        <v>22</v>
      </c>
    </row>
    <row r="46" spans="2:16" ht="14.4">
      <c r="B46" s="68" t="s">
        <v>2296</v>
      </c>
      <c r="C46" s="62">
        <v>1992</v>
      </c>
      <c r="D46" s="64">
        <v>1.4317129629629629E-2</v>
      </c>
      <c r="E46" s="62">
        <v>23</v>
      </c>
      <c r="F46" s="62" t="s">
        <v>1069</v>
      </c>
      <c r="G46" s="62">
        <v>5</v>
      </c>
      <c r="H46" s="62"/>
      <c r="I46" s="62">
        <f t="shared" si="0"/>
        <v>32</v>
      </c>
      <c r="J46" s="62" t="s">
        <v>1071</v>
      </c>
      <c r="K46" s="64">
        <v>1.4606481481481481E-2</v>
      </c>
      <c r="L46" s="62">
        <v>29</v>
      </c>
      <c r="M46" s="62">
        <v>29</v>
      </c>
      <c r="N46" s="63"/>
      <c r="O46" s="62"/>
      <c r="P46" s="62">
        <v>23</v>
      </c>
    </row>
    <row r="47" spans="2:16" ht="14.4">
      <c r="B47" s="68" t="s">
        <v>2023</v>
      </c>
      <c r="C47" s="62">
        <v>1986</v>
      </c>
      <c r="D47" s="64">
        <v>1.699074074074074E-2</v>
      </c>
      <c r="E47" s="62">
        <v>23</v>
      </c>
      <c r="F47" s="62" t="s">
        <v>1070</v>
      </c>
      <c r="G47" s="62">
        <v>5</v>
      </c>
      <c r="H47" s="62"/>
      <c r="I47" s="62">
        <f t="shared" si="0"/>
        <v>38</v>
      </c>
      <c r="J47" s="62" t="s">
        <v>1071</v>
      </c>
      <c r="K47" s="64">
        <v>1.7002314814814814E-2</v>
      </c>
      <c r="L47" s="62">
        <v>88</v>
      </c>
      <c r="M47" s="62">
        <v>88</v>
      </c>
      <c r="N47" s="63"/>
      <c r="O47" s="62"/>
      <c r="P47" s="62">
        <v>23</v>
      </c>
    </row>
    <row r="48" spans="2:16" ht="14.4">
      <c r="B48" s="68" t="s">
        <v>2204</v>
      </c>
      <c r="C48" s="62">
        <v>1982</v>
      </c>
      <c r="D48" s="64">
        <v>1.7060185185185185E-2</v>
      </c>
      <c r="E48" s="62">
        <v>24</v>
      </c>
      <c r="F48" s="62" t="s">
        <v>1070</v>
      </c>
      <c r="G48" s="62">
        <v>5</v>
      </c>
      <c r="H48" s="62"/>
      <c r="I48" s="62">
        <f t="shared" si="0"/>
        <v>42</v>
      </c>
      <c r="J48" s="62" t="s">
        <v>1071</v>
      </c>
      <c r="K48" s="64">
        <v>1.712962962962963E-2</v>
      </c>
      <c r="L48" s="62">
        <v>91</v>
      </c>
      <c r="M48" s="62">
        <v>91</v>
      </c>
      <c r="N48" s="63"/>
      <c r="O48" s="62"/>
      <c r="P48" s="62">
        <v>24</v>
      </c>
    </row>
    <row r="49" spans="2:16" ht="14.4">
      <c r="B49" s="83" t="s">
        <v>1766</v>
      </c>
      <c r="C49" s="62">
        <v>1984</v>
      </c>
      <c r="D49" s="64">
        <v>1.4675925925925926E-2</v>
      </c>
      <c r="E49" s="62">
        <v>24</v>
      </c>
      <c r="F49" s="62" t="s">
        <v>1069</v>
      </c>
      <c r="G49" s="62">
        <v>5</v>
      </c>
      <c r="H49" s="62"/>
      <c r="I49" s="62">
        <f t="shared" si="0"/>
        <v>40</v>
      </c>
      <c r="J49" s="62" t="s">
        <v>1071</v>
      </c>
      <c r="K49" s="64">
        <v>1.4722222222222222E-2</v>
      </c>
      <c r="L49" s="62">
        <v>30</v>
      </c>
      <c r="M49" s="62">
        <v>30</v>
      </c>
      <c r="N49" s="63"/>
      <c r="O49" s="62"/>
      <c r="P49" s="62">
        <v>24</v>
      </c>
    </row>
    <row r="50" spans="2:16" ht="14.4">
      <c r="B50" s="92" t="s">
        <v>2390</v>
      </c>
      <c r="C50" s="62">
        <v>1964</v>
      </c>
      <c r="D50" s="64">
        <v>1.4710648148148148E-2</v>
      </c>
      <c r="E50" s="62">
        <v>25</v>
      </c>
      <c r="F50" s="62" t="s">
        <v>1069</v>
      </c>
      <c r="G50" s="62">
        <v>5</v>
      </c>
      <c r="H50" s="62"/>
      <c r="I50" s="62">
        <f t="shared" si="0"/>
        <v>60</v>
      </c>
      <c r="J50" s="62" t="s">
        <v>1071</v>
      </c>
      <c r="K50" s="64">
        <v>1.4722222222222222E-2</v>
      </c>
      <c r="L50" s="62">
        <v>31</v>
      </c>
      <c r="M50" s="62">
        <v>31</v>
      </c>
      <c r="N50" s="63"/>
      <c r="O50" s="62"/>
      <c r="P50" s="62">
        <v>25</v>
      </c>
    </row>
    <row r="51" spans="2:16" ht="14.4">
      <c r="B51" s="68" t="s">
        <v>66</v>
      </c>
      <c r="C51" s="62">
        <v>1979</v>
      </c>
      <c r="D51" s="64">
        <v>1.726851851851852E-2</v>
      </c>
      <c r="E51" s="62">
        <v>25</v>
      </c>
      <c r="F51" s="62" t="s">
        <v>1070</v>
      </c>
      <c r="G51" s="62">
        <v>5</v>
      </c>
      <c r="H51" s="62"/>
      <c r="I51" s="62">
        <f t="shared" si="0"/>
        <v>45</v>
      </c>
      <c r="J51" s="62" t="s">
        <v>1071</v>
      </c>
      <c r="K51" s="64">
        <v>1.7627314814814814E-2</v>
      </c>
      <c r="L51" s="62">
        <v>94</v>
      </c>
      <c r="M51" s="62">
        <v>94</v>
      </c>
      <c r="N51" s="63"/>
      <c r="O51" s="62"/>
      <c r="P51" s="62">
        <v>25</v>
      </c>
    </row>
    <row r="52" spans="2:16" ht="14.4">
      <c r="B52" s="288" t="s">
        <v>5774</v>
      </c>
      <c r="C52" s="62">
        <v>1974</v>
      </c>
      <c r="D52" s="64">
        <v>1.4780092592592593E-2</v>
      </c>
      <c r="E52" s="62">
        <v>26</v>
      </c>
      <c r="F52" s="62" t="s">
        <v>1069</v>
      </c>
      <c r="G52" s="62">
        <v>5</v>
      </c>
      <c r="H52" s="62"/>
      <c r="I52" s="62">
        <f t="shared" si="0"/>
        <v>50</v>
      </c>
      <c r="J52" s="62" t="s">
        <v>1071</v>
      </c>
      <c r="K52" s="64">
        <v>1.480324074074074E-2</v>
      </c>
      <c r="L52" s="62">
        <v>32</v>
      </c>
      <c r="M52" s="62">
        <v>32</v>
      </c>
      <c r="N52" s="63"/>
      <c r="O52" s="62"/>
      <c r="P52" s="62">
        <v>26</v>
      </c>
    </row>
    <row r="53" spans="2:16" ht="14.4">
      <c r="B53" s="68" t="s">
        <v>2382</v>
      </c>
      <c r="C53" s="62">
        <v>1992</v>
      </c>
      <c r="D53" s="64">
        <v>1.7349537037037038E-2</v>
      </c>
      <c r="E53" s="62">
        <v>26</v>
      </c>
      <c r="F53" s="62" t="s">
        <v>1070</v>
      </c>
      <c r="G53" s="62">
        <v>5</v>
      </c>
      <c r="H53" s="62"/>
      <c r="I53" s="62">
        <f t="shared" si="0"/>
        <v>32</v>
      </c>
      <c r="J53" s="62" t="s">
        <v>1071</v>
      </c>
      <c r="K53" s="64">
        <v>1.7430555555555557E-2</v>
      </c>
      <c r="L53" s="62">
        <v>95</v>
      </c>
      <c r="M53" s="62">
        <v>95</v>
      </c>
      <c r="N53" s="63"/>
      <c r="O53" s="62"/>
      <c r="P53" s="62">
        <v>26</v>
      </c>
    </row>
    <row r="54" spans="2:16" ht="14.4">
      <c r="B54" s="68" t="s">
        <v>2323</v>
      </c>
      <c r="C54" s="62">
        <v>1990</v>
      </c>
      <c r="D54" s="64">
        <v>1.7361111111111112E-2</v>
      </c>
      <c r="E54" s="62">
        <v>27</v>
      </c>
      <c r="F54" s="62" t="s">
        <v>1070</v>
      </c>
      <c r="G54" s="62">
        <v>5</v>
      </c>
      <c r="H54" s="62"/>
      <c r="I54" s="62">
        <f t="shared" si="0"/>
        <v>34</v>
      </c>
      <c r="J54" s="62" t="s">
        <v>1071</v>
      </c>
      <c r="K54" s="64">
        <v>1.7395833333333333E-2</v>
      </c>
      <c r="L54" s="62">
        <v>98</v>
      </c>
      <c r="M54" s="62">
        <v>98</v>
      </c>
      <c r="N54" s="63"/>
      <c r="O54" s="62"/>
      <c r="P54" s="62">
        <v>27</v>
      </c>
    </row>
    <row r="55" spans="2:16" ht="14.4">
      <c r="B55" s="83" t="s">
        <v>1858</v>
      </c>
      <c r="C55" s="62">
        <v>1976</v>
      </c>
      <c r="D55" s="64">
        <v>1.4872685185185185E-2</v>
      </c>
      <c r="E55" s="62">
        <v>27</v>
      </c>
      <c r="F55" s="62" t="s">
        <v>1069</v>
      </c>
      <c r="G55" s="62">
        <v>5</v>
      </c>
      <c r="H55" s="62"/>
      <c r="I55" s="62">
        <f t="shared" si="0"/>
        <v>48</v>
      </c>
      <c r="J55" s="62" t="s">
        <v>1071</v>
      </c>
      <c r="K55" s="64">
        <v>1.4918981481481481E-2</v>
      </c>
      <c r="L55" s="62">
        <v>33</v>
      </c>
      <c r="M55" s="62">
        <v>33</v>
      </c>
      <c r="N55" s="63"/>
      <c r="O55" s="62"/>
      <c r="P55" s="62">
        <v>27</v>
      </c>
    </row>
    <row r="56" spans="2:16" ht="14.4">
      <c r="B56" s="68" t="s">
        <v>1601</v>
      </c>
      <c r="C56" s="62">
        <v>1999</v>
      </c>
      <c r="D56" s="64">
        <v>1.4884259259259259E-2</v>
      </c>
      <c r="E56" s="62">
        <v>28</v>
      </c>
      <c r="F56" s="62" t="s">
        <v>1069</v>
      </c>
      <c r="G56" s="62">
        <v>5</v>
      </c>
      <c r="H56" s="62"/>
      <c r="I56" s="62">
        <f t="shared" si="0"/>
        <v>25</v>
      </c>
      <c r="J56" s="62" t="s">
        <v>1071</v>
      </c>
      <c r="K56" s="64">
        <v>1.5277777777777777E-2</v>
      </c>
      <c r="L56" s="62">
        <v>34</v>
      </c>
      <c r="M56" s="62">
        <v>34</v>
      </c>
      <c r="N56" s="63"/>
      <c r="O56" s="62"/>
      <c r="P56" s="62">
        <v>28</v>
      </c>
    </row>
    <row r="57" spans="2:16" ht="14.4">
      <c r="B57" s="68" t="s">
        <v>1597</v>
      </c>
      <c r="C57" s="62">
        <v>1995</v>
      </c>
      <c r="D57" s="64">
        <v>1.7430555555555557E-2</v>
      </c>
      <c r="E57" s="62">
        <v>28</v>
      </c>
      <c r="F57" s="62" t="s">
        <v>1070</v>
      </c>
      <c r="G57" s="62">
        <v>5</v>
      </c>
      <c r="H57" s="62"/>
      <c r="I57" s="62">
        <f t="shared" si="0"/>
        <v>29</v>
      </c>
      <c r="J57" s="62" t="s">
        <v>1071</v>
      </c>
      <c r="K57" s="64">
        <v>1.7592592592592594E-2</v>
      </c>
      <c r="L57" s="62">
        <v>99</v>
      </c>
      <c r="M57" s="62">
        <v>99</v>
      </c>
      <c r="N57" s="63"/>
      <c r="O57" s="62"/>
      <c r="P57" s="62">
        <v>28</v>
      </c>
    </row>
    <row r="58" spans="2:16" ht="14.4">
      <c r="B58" s="68" t="s">
        <v>2186</v>
      </c>
      <c r="C58" s="62">
        <v>1989</v>
      </c>
      <c r="D58" s="64">
        <v>1.494212962962963E-2</v>
      </c>
      <c r="E58" s="62">
        <v>29</v>
      </c>
      <c r="F58" s="62" t="s">
        <v>1069</v>
      </c>
      <c r="G58" s="62">
        <v>5</v>
      </c>
      <c r="H58" s="62"/>
      <c r="I58" s="62">
        <f t="shared" si="0"/>
        <v>35</v>
      </c>
      <c r="J58" s="62" t="s">
        <v>1071</v>
      </c>
      <c r="K58" s="64">
        <v>1.5057870370370371E-2</v>
      </c>
      <c r="L58" s="62">
        <v>36</v>
      </c>
      <c r="M58" s="62">
        <v>36</v>
      </c>
      <c r="N58" s="63"/>
      <c r="O58" s="62"/>
      <c r="P58" s="62">
        <v>29</v>
      </c>
    </row>
    <row r="59" spans="2:16" ht="14.4">
      <c r="B59" s="68" t="s">
        <v>2105</v>
      </c>
      <c r="C59" s="62">
        <v>1987</v>
      </c>
      <c r="D59" s="64">
        <v>1.7465277777777777E-2</v>
      </c>
      <c r="E59" s="62">
        <v>29</v>
      </c>
      <c r="F59" s="62" t="s">
        <v>1070</v>
      </c>
      <c r="G59" s="62">
        <v>5</v>
      </c>
      <c r="H59" s="62"/>
      <c r="I59" s="62">
        <f t="shared" si="0"/>
        <v>37</v>
      </c>
      <c r="J59" s="62" t="s">
        <v>1071</v>
      </c>
      <c r="K59" s="64">
        <v>1.773148148148148E-2</v>
      </c>
      <c r="L59" s="62">
        <v>100</v>
      </c>
      <c r="M59" s="62">
        <v>100</v>
      </c>
      <c r="N59" s="63"/>
      <c r="O59" s="62"/>
      <c r="P59" s="62">
        <v>29</v>
      </c>
    </row>
    <row r="60" spans="2:16" ht="14.4">
      <c r="B60" s="68" t="s">
        <v>1836</v>
      </c>
      <c r="C60" s="62">
        <v>1982</v>
      </c>
      <c r="D60" s="64">
        <v>1.758101851851852E-2</v>
      </c>
      <c r="E60" s="62">
        <v>30</v>
      </c>
      <c r="F60" s="62" t="s">
        <v>1070</v>
      </c>
      <c r="G60" s="62">
        <v>5</v>
      </c>
      <c r="H60" s="62"/>
      <c r="I60" s="62">
        <f t="shared" si="0"/>
        <v>42</v>
      </c>
      <c r="J60" s="62" t="s">
        <v>1071</v>
      </c>
      <c r="K60" s="64">
        <v>1.7824074074074076E-2</v>
      </c>
      <c r="L60" s="62">
        <v>104</v>
      </c>
      <c r="M60" s="62">
        <v>104</v>
      </c>
      <c r="N60" s="63"/>
      <c r="O60" s="62"/>
      <c r="P60" s="62">
        <v>30</v>
      </c>
    </row>
    <row r="61" spans="2:16" ht="14.4">
      <c r="B61" s="68" t="s">
        <v>1765</v>
      </c>
      <c r="C61" s="62">
        <v>1994</v>
      </c>
      <c r="D61" s="64">
        <v>1.4988425925925926E-2</v>
      </c>
      <c r="E61" s="62">
        <v>30</v>
      </c>
      <c r="F61" s="62" t="s">
        <v>1069</v>
      </c>
      <c r="G61" s="62">
        <v>5</v>
      </c>
      <c r="H61" s="62"/>
      <c r="I61" s="62">
        <f t="shared" si="0"/>
        <v>30</v>
      </c>
      <c r="J61" s="62" t="s">
        <v>1071</v>
      </c>
      <c r="K61" s="64">
        <v>1.5023148148148148E-2</v>
      </c>
      <c r="L61" s="62">
        <v>37</v>
      </c>
      <c r="M61" s="62">
        <v>37</v>
      </c>
      <c r="N61" s="63"/>
      <c r="O61" s="62"/>
      <c r="P61" s="62">
        <v>30</v>
      </c>
    </row>
    <row r="62" spans="2:16" ht="14.4">
      <c r="B62" s="68" t="s">
        <v>2469</v>
      </c>
      <c r="C62" s="62">
        <v>2002</v>
      </c>
      <c r="D62" s="64">
        <v>1.5231481481481481E-2</v>
      </c>
      <c r="E62" s="62">
        <v>31</v>
      </c>
      <c r="F62" s="62" t="s">
        <v>1069</v>
      </c>
      <c r="G62" s="62">
        <v>5</v>
      </c>
      <c r="H62" s="62"/>
      <c r="I62" s="62">
        <f t="shared" si="0"/>
        <v>22</v>
      </c>
      <c r="J62" s="62" t="s">
        <v>1071</v>
      </c>
      <c r="K62" s="64">
        <v>1.525462962962963E-2</v>
      </c>
      <c r="L62" s="62">
        <v>39</v>
      </c>
      <c r="M62" s="62">
        <v>39</v>
      </c>
      <c r="N62" s="63"/>
      <c r="O62" s="62"/>
      <c r="P62" s="62">
        <v>31</v>
      </c>
    </row>
    <row r="63" spans="2:16" ht="14.4">
      <c r="B63" s="68" t="s">
        <v>1577</v>
      </c>
      <c r="C63" s="62">
        <v>2004</v>
      </c>
      <c r="D63" s="64">
        <v>1.7696759259259259E-2</v>
      </c>
      <c r="E63" s="62">
        <v>31</v>
      </c>
      <c r="F63" s="62" t="s">
        <v>1070</v>
      </c>
      <c r="G63" s="62">
        <v>5</v>
      </c>
      <c r="H63" s="62"/>
      <c r="I63" s="62">
        <f t="shared" si="0"/>
        <v>20</v>
      </c>
      <c r="J63" s="62" t="s">
        <v>1071</v>
      </c>
      <c r="K63" s="64">
        <v>1.7719907407407406E-2</v>
      </c>
      <c r="L63" s="62">
        <v>106</v>
      </c>
      <c r="M63" s="62">
        <v>106</v>
      </c>
      <c r="N63" s="63"/>
      <c r="O63" s="62"/>
      <c r="P63" s="62">
        <v>31</v>
      </c>
    </row>
    <row r="64" spans="2:16" ht="14.4">
      <c r="B64" s="68" t="s">
        <v>2311</v>
      </c>
      <c r="C64" s="62">
        <v>1981</v>
      </c>
      <c r="D64" s="64">
        <v>1.7800925925925925E-2</v>
      </c>
      <c r="E64" s="62">
        <v>32</v>
      </c>
      <c r="F64" s="62" t="s">
        <v>1070</v>
      </c>
      <c r="G64" s="62">
        <v>5</v>
      </c>
      <c r="H64" s="62"/>
      <c r="I64" s="62">
        <f t="shared" si="0"/>
        <v>43</v>
      </c>
      <c r="J64" s="62" t="s">
        <v>1071</v>
      </c>
      <c r="K64" s="64">
        <v>1.7800925925925925E-2</v>
      </c>
      <c r="L64" s="62">
        <v>107</v>
      </c>
      <c r="M64" s="62">
        <v>107</v>
      </c>
      <c r="N64" s="63"/>
      <c r="O64" s="62"/>
      <c r="P64" s="62">
        <v>32</v>
      </c>
    </row>
    <row r="65" spans="2:16" ht="14.4">
      <c r="B65" s="68" t="s">
        <v>896</v>
      </c>
      <c r="C65" s="62">
        <v>1985</v>
      </c>
      <c r="D65" s="64">
        <v>1.5277777777777777E-2</v>
      </c>
      <c r="E65" s="62">
        <v>32</v>
      </c>
      <c r="F65" s="62" t="s">
        <v>1069</v>
      </c>
      <c r="G65" s="62">
        <v>5</v>
      </c>
      <c r="H65" s="62"/>
      <c r="I65" s="62">
        <f t="shared" si="0"/>
        <v>39</v>
      </c>
      <c r="J65" s="62" t="s">
        <v>1071</v>
      </c>
      <c r="K65" s="64">
        <v>1.5358796296296296E-2</v>
      </c>
      <c r="L65" s="62">
        <v>40</v>
      </c>
      <c r="M65" s="62">
        <v>40</v>
      </c>
      <c r="N65" s="63"/>
      <c r="O65" s="62"/>
      <c r="P65" s="62">
        <v>32</v>
      </c>
    </row>
    <row r="66" spans="2:16" ht="14.4">
      <c r="B66" s="68" t="s">
        <v>2465</v>
      </c>
      <c r="C66" s="62">
        <v>1981</v>
      </c>
      <c r="D66" s="64">
        <v>1.787037037037037E-2</v>
      </c>
      <c r="E66" s="62">
        <v>33</v>
      </c>
      <c r="F66" s="62" t="s">
        <v>1070</v>
      </c>
      <c r="G66" s="62">
        <v>5</v>
      </c>
      <c r="H66" s="62"/>
      <c r="I66" s="62">
        <f t="shared" si="0"/>
        <v>43</v>
      </c>
      <c r="J66" s="62" t="s">
        <v>1071</v>
      </c>
      <c r="K66" s="64">
        <v>1.7997685185185186E-2</v>
      </c>
      <c r="L66" s="62">
        <v>109</v>
      </c>
      <c r="M66" s="62">
        <v>109</v>
      </c>
      <c r="N66" s="63"/>
      <c r="O66" s="62"/>
      <c r="P66" s="62">
        <v>33</v>
      </c>
    </row>
    <row r="67" spans="2:16" ht="14.4">
      <c r="B67" s="83" t="s">
        <v>1484</v>
      </c>
      <c r="C67" s="62">
        <v>1984</v>
      </c>
      <c r="D67" s="64">
        <v>1.5370370370370371E-2</v>
      </c>
      <c r="E67" s="62">
        <v>33</v>
      </c>
      <c r="F67" s="62" t="s">
        <v>1069</v>
      </c>
      <c r="G67" s="62">
        <v>5</v>
      </c>
      <c r="H67" s="62"/>
      <c r="I67" s="62">
        <f t="shared" ref="I67:I130" si="1">2024-C67</f>
        <v>40</v>
      </c>
      <c r="J67" s="62" t="s">
        <v>1071</v>
      </c>
      <c r="K67" s="64">
        <v>1.5416666666666667E-2</v>
      </c>
      <c r="L67" s="62">
        <v>41</v>
      </c>
      <c r="M67" s="62">
        <v>41</v>
      </c>
      <c r="N67" s="63"/>
      <c r="O67" s="62"/>
      <c r="P67" s="62">
        <v>33</v>
      </c>
    </row>
    <row r="68" spans="2:16" ht="14.4">
      <c r="B68" s="68" t="s">
        <v>2145</v>
      </c>
      <c r="C68" s="62">
        <v>2005</v>
      </c>
      <c r="D68" s="64">
        <v>1.5370370370370371E-2</v>
      </c>
      <c r="E68" s="62">
        <v>34</v>
      </c>
      <c r="F68" s="62" t="s">
        <v>1069</v>
      </c>
      <c r="G68" s="62">
        <v>5</v>
      </c>
      <c r="H68" s="62"/>
      <c r="I68" s="62">
        <f t="shared" si="1"/>
        <v>19</v>
      </c>
      <c r="J68" s="62" t="s">
        <v>1071</v>
      </c>
      <c r="K68" s="64">
        <v>1.5381944444444445E-2</v>
      </c>
      <c r="L68" s="62">
        <v>42</v>
      </c>
      <c r="M68" s="62">
        <v>42</v>
      </c>
      <c r="N68" s="63"/>
      <c r="O68" s="62"/>
      <c r="P68" s="62">
        <v>34</v>
      </c>
    </row>
    <row r="69" spans="2:16" ht="14.4">
      <c r="B69" s="68" t="s">
        <v>1611</v>
      </c>
      <c r="C69" s="62">
        <v>2004</v>
      </c>
      <c r="D69" s="64">
        <v>1.7986111111111112E-2</v>
      </c>
      <c r="E69" s="62">
        <v>34</v>
      </c>
      <c r="F69" s="62" t="s">
        <v>1070</v>
      </c>
      <c r="G69" s="62">
        <v>5</v>
      </c>
      <c r="H69" s="62"/>
      <c r="I69" s="62">
        <f t="shared" si="1"/>
        <v>20</v>
      </c>
      <c r="J69" s="62" t="s">
        <v>1071</v>
      </c>
      <c r="K69" s="64">
        <v>1.8020833333333333E-2</v>
      </c>
      <c r="L69" s="62">
        <v>115</v>
      </c>
      <c r="M69" s="62">
        <v>115</v>
      </c>
      <c r="N69" s="63"/>
      <c r="O69" s="62"/>
      <c r="P69" s="62">
        <v>34</v>
      </c>
    </row>
    <row r="70" spans="2:16" ht="14.4">
      <c r="B70" s="68" t="s">
        <v>2474</v>
      </c>
      <c r="C70" s="62">
        <v>1989</v>
      </c>
      <c r="D70" s="64">
        <v>1.5497685185185186E-2</v>
      </c>
      <c r="E70" s="62">
        <v>35</v>
      </c>
      <c r="F70" s="62" t="s">
        <v>1069</v>
      </c>
      <c r="G70" s="62">
        <v>5</v>
      </c>
      <c r="H70" s="62"/>
      <c r="I70" s="62">
        <f t="shared" si="1"/>
        <v>35</v>
      </c>
      <c r="J70" s="62" t="s">
        <v>1071</v>
      </c>
      <c r="K70" s="64">
        <v>1.5694444444444445E-2</v>
      </c>
      <c r="L70" s="62">
        <v>44</v>
      </c>
      <c r="M70" s="62">
        <v>44</v>
      </c>
      <c r="N70" s="63"/>
      <c r="O70" s="62"/>
      <c r="P70" s="62">
        <v>35</v>
      </c>
    </row>
    <row r="71" spans="2:16" ht="14.4">
      <c r="B71" s="68" t="s">
        <v>2221</v>
      </c>
      <c r="C71" s="62">
        <v>2001</v>
      </c>
      <c r="D71" s="64">
        <v>1.8252314814814815E-2</v>
      </c>
      <c r="E71" s="62">
        <v>35</v>
      </c>
      <c r="F71" s="62" t="s">
        <v>1070</v>
      </c>
      <c r="G71" s="62">
        <v>5</v>
      </c>
      <c r="H71" s="62"/>
      <c r="I71" s="62">
        <f t="shared" si="1"/>
        <v>23</v>
      </c>
      <c r="J71" s="62" t="s">
        <v>1071</v>
      </c>
      <c r="K71" s="64">
        <v>1.8287037037037036E-2</v>
      </c>
      <c r="L71" s="62">
        <v>121</v>
      </c>
      <c r="M71" s="62">
        <v>121</v>
      </c>
      <c r="N71" s="63"/>
      <c r="O71" s="62"/>
      <c r="P71" s="62">
        <v>35</v>
      </c>
    </row>
    <row r="72" spans="2:16" ht="14.4">
      <c r="B72" s="68" t="s">
        <v>2337</v>
      </c>
      <c r="C72" s="62">
        <v>1998</v>
      </c>
      <c r="D72" s="64">
        <v>1.8344907407407407E-2</v>
      </c>
      <c r="E72" s="62">
        <v>36</v>
      </c>
      <c r="F72" s="62" t="s">
        <v>1070</v>
      </c>
      <c r="G72" s="62">
        <v>5</v>
      </c>
      <c r="H72" s="62"/>
      <c r="I72" s="62">
        <f t="shared" si="1"/>
        <v>26</v>
      </c>
      <c r="J72" s="62" t="s">
        <v>1071</v>
      </c>
      <c r="K72" s="64">
        <v>1.8541666666666668E-2</v>
      </c>
      <c r="L72" s="62">
        <v>124</v>
      </c>
      <c r="M72" s="62">
        <v>124</v>
      </c>
      <c r="N72" s="63"/>
      <c r="O72" s="62"/>
      <c r="P72" s="62">
        <v>36</v>
      </c>
    </row>
    <row r="73" spans="2:16" ht="14.4">
      <c r="B73" s="68" t="s">
        <v>1677</v>
      </c>
      <c r="C73" s="62">
        <v>1990</v>
      </c>
      <c r="D73" s="64">
        <v>1.5625E-2</v>
      </c>
      <c r="E73" s="62">
        <v>36</v>
      </c>
      <c r="F73" s="62" t="s">
        <v>1069</v>
      </c>
      <c r="G73" s="62">
        <v>5</v>
      </c>
      <c r="H73" s="62"/>
      <c r="I73" s="62">
        <f t="shared" si="1"/>
        <v>34</v>
      </c>
      <c r="J73" s="62" t="s">
        <v>1071</v>
      </c>
      <c r="K73" s="64">
        <v>1.5659722222222221E-2</v>
      </c>
      <c r="L73" s="62">
        <v>45</v>
      </c>
      <c r="M73" s="62">
        <v>45</v>
      </c>
      <c r="N73" s="63"/>
      <c r="O73" s="62"/>
      <c r="P73" s="62">
        <v>36</v>
      </c>
    </row>
    <row r="74" spans="2:16" ht="14.4">
      <c r="B74" s="68" t="s">
        <v>2049</v>
      </c>
      <c r="C74" s="62">
        <v>1985</v>
      </c>
      <c r="D74" s="64">
        <v>1.8344907407407407E-2</v>
      </c>
      <c r="E74" s="62">
        <v>37</v>
      </c>
      <c r="F74" s="62" t="s">
        <v>1070</v>
      </c>
      <c r="G74" s="62">
        <v>5</v>
      </c>
      <c r="H74" s="62"/>
      <c r="I74" s="62">
        <f t="shared" si="1"/>
        <v>39</v>
      </c>
      <c r="J74" s="62" t="s">
        <v>1071</v>
      </c>
      <c r="K74" s="64">
        <v>1.863425925925926E-2</v>
      </c>
      <c r="L74" s="62">
        <v>125</v>
      </c>
      <c r="M74" s="62">
        <v>125</v>
      </c>
      <c r="N74" s="63"/>
      <c r="O74" s="62"/>
      <c r="P74" s="62">
        <v>37</v>
      </c>
    </row>
    <row r="75" spans="2:16" ht="14.4">
      <c r="B75" s="83" t="s">
        <v>460</v>
      </c>
      <c r="C75" s="62">
        <v>1984</v>
      </c>
      <c r="D75" s="64">
        <v>1.5740740740740739E-2</v>
      </c>
      <c r="E75" s="62">
        <v>37</v>
      </c>
      <c r="F75" s="62" t="s">
        <v>1069</v>
      </c>
      <c r="G75" s="62">
        <v>5</v>
      </c>
      <c r="H75" s="62"/>
      <c r="I75" s="62">
        <f t="shared" si="1"/>
        <v>40</v>
      </c>
      <c r="J75" s="62" t="s">
        <v>1071</v>
      </c>
      <c r="K75" s="64">
        <v>1.576388888888889E-2</v>
      </c>
      <c r="L75" s="62">
        <v>50</v>
      </c>
      <c r="M75" s="62">
        <v>50</v>
      </c>
      <c r="N75" s="63"/>
      <c r="O75" s="62"/>
      <c r="P75" s="62">
        <v>37</v>
      </c>
    </row>
    <row r="76" spans="2:16" ht="14.4">
      <c r="B76" s="68" t="s">
        <v>2235</v>
      </c>
      <c r="C76" s="62">
        <v>2006</v>
      </c>
      <c r="D76" s="64">
        <v>1.8437499999999999E-2</v>
      </c>
      <c r="E76" s="62">
        <v>38</v>
      </c>
      <c r="F76" s="62" t="s">
        <v>1070</v>
      </c>
      <c r="G76" s="62">
        <v>5</v>
      </c>
      <c r="H76" s="62"/>
      <c r="I76" s="62">
        <f t="shared" si="1"/>
        <v>18</v>
      </c>
      <c r="J76" s="62" t="s">
        <v>1071</v>
      </c>
      <c r="K76" s="64">
        <v>1.849537037037037E-2</v>
      </c>
      <c r="L76" s="62">
        <v>127</v>
      </c>
      <c r="M76" s="62">
        <v>127</v>
      </c>
      <c r="N76" s="63"/>
      <c r="O76" s="62"/>
      <c r="P76" s="62">
        <v>38</v>
      </c>
    </row>
    <row r="77" spans="2:16" ht="14.4">
      <c r="B77" s="83" t="s">
        <v>1540</v>
      </c>
      <c r="C77" s="62">
        <v>1983</v>
      </c>
      <c r="D77" s="64">
        <v>1.5752314814814816E-2</v>
      </c>
      <c r="E77" s="62">
        <v>38</v>
      </c>
      <c r="F77" s="62" t="s">
        <v>1069</v>
      </c>
      <c r="G77" s="62">
        <v>5</v>
      </c>
      <c r="H77" s="62"/>
      <c r="I77" s="62">
        <f t="shared" si="1"/>
        <v>41</v>
      </c>
      <c r="J77" s="62" t="s">
        <v>1071</v>
      </c>
      <c r="K77" s="64">
        <v>1.5868055555555555E-2</v>
      </c>
      <c r="L77" s="62">
        <v>51</v>
      </c>
      <c r="M77" s="62">
        <v>51</v>
      </c>
      <c r="N77" s="63"/>
      <c r="O77" s="62"/>
      <c r="P77" s="62">
        <v>38</v>
      </c>
    </row>
    <row r="78" spans="2:16" ht="14.4">
      <c r="B78" s="68" t="s">
        <v>2552</v>
      </c>
      <c r="C78" s="62">
        <v>1997</v>
      </c>
      <c r="D78" s="64">
        <v>1.576388888888889E-2</v>
      </c>
      <c r="E78" s="62">
        <v>39</v>
      </c>
      <c r="F78" s="62" t="s">
        <v>1069</v>
      </c>
      <c r="G78" s="62">
        <v>5</v>
      </c>
      <c r="H78" s="62"/>
      <c r="I78" s="62">
        <f t="shared" si="1"/>
        <v>27</v>
      </c>
      <c r="J78" s="62" t="s">
        <v>1071</v>
      </c>
      <c r="K78" s="64">
        <v>1.5810185185185184E-2</v>
      </c>
      <c r="L78" s="62">
        <v>52</v>
      </c>
      <c r="M78" s="62">
        <v>52</v>
      </c>
      <c r="N78" s="63"/>
      <c r="O78" s="62"/>
      <c r="P78" s="62">
        <v>39</v>
      </c>
    </row>
    <row r="79" spans="2:16" ht="14.4">
      <c r="B79" s="68" t="s">
        <v>2478</v>
      </c>
      <c r="C79" s="62">
        <v>1997</v>
      </c>
      <c r="D79" s="64">
        <v>1.8437499999999999E-2</v>
      </c>
      <c r="E79" s="62">
        <v>39</v>
      </c>
      <c r="F79" s="62" t="s">
        <v>1070</v>
      </c>
      <c r="G79" s="62">
        <v>5</v>
      </c>
      <c r="H79" s="62"/>
      <c r="I79" s="62">
        <f t="shared" si="1"/>
        <v>27</v>
      </c>
      <c r="J79" s="62" t="s">
        <v>1071</v>
      </c>
      <c r="K79" s="64">
        <v>1.8599537037037036E-2</v>
      </c>
      <c r="L79" s="62">
        <v>128</v>
      </c>
      <c r="M79" s="62">
        <v>128</v>
      </c>
      <c r="N79" s="63"/>
      <c r="O79" s="62"/>
      <c r="P79" s="62">
        <v>39</v>
      </c>
    </row>
    <row r="80" spans="2:16" ht="14.4">
      <c r="B80" s="68" t="s">
        <v>2000</v>
      </c>
      <c r="C80" s="62">
        <v>1993</v>
      </c>
      <c r="D80" s="64">
        <v>1.8449074074074073E-2</v>
      </c>
      <c r="E80" s="62">
        <v>40</v>
      </c>
      <c r="F80" s="62" t="s">
        <v>1070</v>
      </c>
      <c r="G80" s="62">
        <v>5</v>
      </c>
      <c r="H80" s="62"/>
      <c r="I80" s="62">
        <f t="shared" si="1"/>
        <v>31</v>
      </c>
      <c r="J80" s="62" t="s">
        <v>1071</v>
      </c>
      <c r="K80" s="64">
        <v>1.8506944444444444E-2</v>
      </c>
      <c r="L80" s="62">
        <v>129</v>
      </c>
      <c r="M80" s="62">
        <v>129</v>
      </c>
      <c r="N80" s="63"/>
      <c r="O80" s="62"/>
      <c r="P80" s="62">
        <v>40</v>
      </c>
    </row>
    <row r="81" spans="2:16" ht="14.4">
      <c r="B81" s="68" t="s">
        <v>1992</v>
      </c>
      <c r="C81" s="62">
        <v>1993</v>
      </c>
      <c r="D81" s="64">
        <v>1.5844907407407408E-2</v>
      </c>
      <c r="E81" s="62">
        <v>40</v>
      </c>
      <c r="F81" s="62" t="s">
        <v>1069</v>
      </c>
      <c r="G81" s="62">
        <v>5</v>
      </c>
      <c r="H81" s="62"/>
      <c r="I81" s="62">
        <f t="shared" si="1"/>
        <v>31</v>
      </c>
      <c r="J81" s="62" t="s">
        <v>1071</v>
      </c>
      <c r="K81" s="64">
        <v>1.5856481481481482E-2</v>
      </c>
      <c r="L81" s="62">
        <v>53</v>
      </c>
      <c r="M81" s="62">
        <v>53</v>
      </c>
      <c r="N81" s="63"/>
      <c r="O81" s="62"/>
      <c r="P81" s="62">
        <v>40</v>
      </c>
    </row>
    <row r="82" spans="2:16" ht="14.4">
      <c r="B82" s="68" t="s">
        <v>2179</v>
      </c>
      <c r="C82" s="62">
        <v>2002</v>
      </c>
      <c r="D82" s="64">
        <v>1.5868055555555555E-2</v>
      </c>
      <c r="E82" s="62">
        <v>41</v>
      </c>
      <c r="F82" s="62" t="s">
        <v>1069</v>
      </c>
      <c r="G82" s="62">
        <v>5</v>
      </c>
      <c r="H82" s="62"/>
      <c r="I82" s="62">
        <f t="shared" si="1"/>
        <v>22</v>
      </c>
      <c r="J82" s="62" t="s">
        <v>1071</v>
      </c>
      <c r="K82" s="64">
        <v>1.6261574074074074E-2</v>
      </c>
      <c r="L82" s="62">
        <v>54</v>
      </c>
      <c r="M82" s="62">
        <v>54</v>
      </c>
      <c r="N82" s="63"/>
      <c r="O82" s="62"/>
      <c r="P82" s="62">
        <v>41</v>
      </c>
    </row>
    <row r="83" spans="2:16" ht="14.4">
      <c r="B83" s="68" t="s">
        <v>1849</v>
      </c>
      <c r="C83" s="62">
        <v>1992</v>
      </c>
      <c r="D83" s="64">
        <v>1.8668981481481481E-2</v>
      </c>
      <c r="E83" s="62">
        <v>41</v>
      </c>
      <c r="F83" s="62" t="s">
        <v>1070</v>
      </c>
      <c r="G83" s="62">
        <v>5</v>
      </c>
      <c r="H83" s="62"/>
      <c r="I83" s="62">
        <f t="shared" si="1"/>
        <v>32</v>
      </c>
      <c r="J83" s="62" t="s">
        <v>1071</v>
      </c>
      <c r="K83" s="64">
        <v>1.8692129629629628E-2</v>
      </c>
      <c r="L83" s="62">
        <v>136</v>
      </c>
      <c r="M83" s="62">
        <v>136</v>
      </c>
      <c r="N83" s="63"/>
      <c r="O83" s="62"/>
      <c r="P83" s="62">
        <v>41</v>
      </c>
    </row>
    <row r="84" spans="2:16" ht="14.4">
      <c r="B84" s="68" t="s">
        <v>2165</v>
      </c>
      <c r="C84" s="62">
        <v>1987</v>
      </c>
      <c r="D84" s="64">
        <v>1.8738425925925926E-2</v>
      </c>
      <c r="E84" s="62">
        <v>42</v>
      </c>
      <c r="F84" s="62" t="s">
        <v>1070</v>
      </c>
      <c r="G84" s="62">
        <v>5</v>
      </c>
      <c r="H84" s="62"/>
      <c r="I84" s="62">
        <f t="shared" si="1"/>
        <v>37</v>
      </c>
      <c r="J84" s="62" t="s">
        <v>1071</v>
      </c>
      <c r="K84" s="64">
        <v>1.8749999999999999E-2</v>
      </c>
      <c r="L84" s="62">
        <v>138</v>
      </c>
      <c r="M84" s="62">
        <v>138</v>
      </c>
      <c r="N84" s="63"/>
      <c r="O84" s="62"/>
      <c r="P84" s="62">
        <v>42</v>
      </c>
    </row>
    <row r="85" spans="2:16" ht="14.4">
      <c r="B85" s="92" t="s">
        <v>2631</v>
      </c>
      <c r="C85" s="62">
        <v>1992</v>
      </c>
      <c r="D85" s="64">
        <v>1.5902777777777776E-2</v>
      </c>
      <c r="E85" s="62">
        <v>42</v>
      </c>
      <c r="F85" s="62" t="s">
        <v>1069</v>
      </c>
      <c r="G85" s="62">
        <v>5</v>
      </c>
      <c r="H85" s="62"/>
      <c r="I85" s="62">
        <f t="shared" si="1"/>
        <v>32</v>
      </c>
      <c r="J85" s="62" t="s">
        <v>1071</v>
      </c>
      <c r="K85" s="64">
        <v>1.6261574074074074E-2</v>
      </c>
      <c r="L85" s="62">
        <v>56</v>
      </c>
      <c r="M85" s="62">
        <v>56</v>
      </c>
      <c r="N85" s="63"/>
      <c r="O85" s="62"/>
      <c r="P85" s="62">
        <v>42</v>
      </c>
    </row>
    <row r="86" spans="2:16" ht="14.4">
      <c r="B86" s="68" t="s">
        <v>2514</v>
      </c>
      <c r="C86" s="62">
        <v>1992</v>
      </c>
      <c r="D86" s="64">
        <v>1.5925925925925927E-2</v>
      </c>
      <c r="E86" s="62">
        <v>43</v>
      </c>
      <c r="F86" s="62" t="s">
        <v>1069</v>
      </c>
      <c r="G86" s="62">
        <v>5</v>
      </c>
      <c r="H86" s="62"/>
      <c r="I86" s="62">
        <f t="shared" si="1"/>
        <v>32</v>
      </c>
      <c r="J86" s="62" t="s">
        <v>1071</v>
      </c>
      <c r="K86" s="64">
        <v>1.6192129629629629E-2</v>
      </c>
      <c r="L86" s="62">
        <v>58</v>
      </c>
      <c r="M86" s="62">
        <v>58</v>
      </c>
      <c r="N86" s="63"/>
      <c r="O86" s="62"/>
      <c r="P86" s="62">
        <v>43</v>
      </c>
    </row>
    <row r="87" spans="2:16" ht="14.4">
      <c r="B87" s="68" t="s">
        <v>2200</v>
      </c>
      <c r="C87" s="62">
        <v>2004</v>
      </c>
      <c r="D87" s="64">
        <v>1.8784722222222223E-2</v>
      </c>
      <c r="E87" s="62">
        <v>43</v>
      </c>
      <c r="F87" s="62" t="s">
        <v>1070</v>
      </c>
      <c r="G87" s="62">
        <v>5</v>
      </c>
      <c r="H87" s="62"/>
      <c r="I87" s="62">
        <f t="shared" si="1"/>
        <v>20</v>
      </c>
      <c r="J87" s="62" t="s">
        <v>1071</v>
      </c>
      <c r="K87" s="64">
        <v>1.8819444444444444E-2</v>
      </c>
      <c r="L87" s="62">
        <v>140</v>
      </c>
      <c r="M87" s="62">
        <v>140</v>
      </c>
      <c r="N87" s="63"/>
      <c r="O87" s="62"/>
      <c r="P87" s="62">
        <v>43</v>
      </c>
    </row>
    <row r="88" spans="2:16" ht="14.4">
      <c r="B88" s="68" t="s">
        <v>1672</v>
      </c>
      <c r="C88" s="62">
        <v>1987</v>
      </c>
      <c r="D88" s="64">
        <v>1.8912037037037036E-2</v>
      </c>
      <c r="E88" s="62">
        <v>44</v>
      </c>
      <c r="F88" s="62" t="s">
        <v>1070</v>
      </c>
      <c r="G88" s="62">
        <v>5</v>
      </c>
      <c r="H88" s="62"/>
      <c r="I88" s="62">
        <f t="shared" si="1"/>
        <v>37</v>
      </c>
      <c r="J88" s="62" t="s">
        <v>1071</v>
      </c>
      <c r="K88" s="64">
        <v>1.892361111111111E-2</v>
      </c>
      <c r="L88" s="62">
        <v>142</v>
      </c>
      <c r="M88" s="62">
        <v>142</v>
      </c>
      <c r="N88" s="63"/>
      <c r="O88" s="62"/>
      <c r="P88" s="62">
        <v>44</v>
      </c>
    </row>
    <row r="89" spans="2:16" ht="14.4">
      <c r="B89" s="68" t="s">
        <v>1463</v>
      </c>
      <c r="C89" s="62">
        <v>1993</v>
      </c>
      <c r="D89" s="64">
        <v>1.6145833333333335E-2</v>
      </c>
      <c r="E89" s="62">
        <v>44</v>
      </c>
      <c r="F89" s="62" t="s">
        <v>1069</v>
      </c>
      <c r="G89" s="62">
        <v>5</v>
      </c>
      <c r="H89" s="62"/>
      <c r="I89" s="62">
        <f t="shared" si="1"/>
        <v>31</v>
      </c>
      <c r="J89" s="62" t="s">
        <v>1071</v>
      </c>
      <c r="K89" s="64">
        <v>1.6250000000000001E-2</v>
      </c>
      <c r="L89" s="62">
        <v>60</v>
      </c>
      <c r="M89" s="62">
        <v>60</v>
      </c>
      <c r="N89" s="63"/>
      <c r="O89" s="62"/>
      <c r="P89" s="62">
        <v>44</v>
      </c>
    </row>
    <row r="90" spans="2:16" ht="14.4">
      <c r="B90" s="68" t="s">
        <v>2187</v>
      </c>
      <c r="C90" s="62">
        <v>1991</v>
      </c>
      <c r="D90" s="64">
        <v>1.6157407407407409E-2</v>
      </c>
      <c r="E90" s="62">
        <v>45</v>
      </c>
      <c r="F90" s="62" t="s">
        <v>1069</v>
      </c>
      <c r="G90" s="62">
        <v>5</v>
      </c>
      <c r="H90" s="62"/>
      <c r="I90" s="62">
        <f t="shared" si="1"/>
        <v>33</v>
      </c>
      <c r="J90" s="62" t="s">
        <v>1071</v>
      </c>
      <c r="K90" s="64">
        <v>1.6238425925925927E-2</v>
      </c>
      <c r="L90" s="62">
        <v>61</v>
      </c>
      <c r="M90" s="62">
        <v>61</v>
      </c>
      <c r="N90" s="63"/>
      <c r="O90" s="62"/>
      <c r="P90" s="62">
        <v>45</v>
      </c>
    </row>
    <row r="91" spans="2:16" ht="14.4">
      <c r="B91" s="68" t="s">
        <v>1804</v>
      </c>
      <c r="C91" s="62">
        <v>1986</v>
      </c>
      <c r="D91" s="64">
        <v>1.892361111111111E-2</v>
      </c>
      <c r="E91" s="62">
        <v>45</v>
      </c>
      <c r="F91" s="62" t="s">
        <v>1070</v>
      </c>
      <c r="G91" s="62">
        <v>5</v>
      </c>
      <c r="H91" s="62"/>
      <c r="I91" s="62">
        <f t="shared" si="1"/>
        <v>38</v>
      </c>
      <c r="J91" s="62" t="s">
        <v>1071</v>
      </c>
      <c r="K91" s="64">
        <v>1.9143518518518518E-2</v>
      </c>
      <c r="L91" s="62">
        <v>143</v>
      </c>
      <c r="M91" s="62">
        <v>143</v>
      </c>
      <c r="N91" s="63"/>
      <c r="O91" s="62"/>
      <c r="P91" s="62">
        <v>45</v>
      </c>
    </row>
    <row r="92" spans="2:16" ht="14.4">
      <c r="B92" s="68" t="s">
        <v>2131</v>
      </c>
      <c r="C92" s="62">
        <v>2002</v>
      </c>
      <c r="D92" s="64">
        <v>1.9050925925925926E-2</v>
      </c>
      <c r="E92" s="62">
        <v>46</v>
      </c>
      <c r="F92" s="62" t="s">
        <v>1070</v>
      </c>
      <c r="G92" s="62">
        <v>5</v>
      </c>
      <c r="H92" s="62"/>
      <c r="I92" s="62">
        <f t="shared" si="1"/>
        <v>22</v>
      </c>
      <c r="J92" s="62" t="s">
        <v>1071</v>
      </c>
      <c r="K92" s="64">
        <v>1.9108796296296297E-2</v>
      </c>
      <c r="L92" s="62">
        <v>145</v>
      </c>
      <c r="M92" s="62">
        <v>145</v>
      </c>
      <c r="N92" s="63"/>
      <c r="O92" s="62"/>
      <c r="P92" s="62">
        <v>46</v>
      </c>
    </row>
    <row r="93" spans="2:16" ht="14.4">
      <c r="B93" s="68" t="s">
        <v>1440</v>
      </c>
      <c r="C93" s="62">
        <v>1990</v>
      </c>
      <c r="D93" s="64">
        <v>1.6157407407407409E-2</v>
      </c>
      <c r="E93" s="62">
        <v>46</v>
      </c>
      <c r="F93" s="62" t="s">
        <v>1069</v>
      </c>
      <c r="G93" s="62">
        <v>5</v>
      </c>
      <c r="H93" s="62"/>
      <c r="I93" s="62">
        <f t="shared" si="1"/>
        <v>34</v>
      </c>
      <c r="J93" s="62" t="s">
        <v>1071</v>
      </c>
      <c r="K93" s="64">
        <v>1.6319444444444445E-2</v>
      </c>
      <c r="L93" s="62">
        <v>62</v>
      </c>
      <c r="M93" s="62">
        <v>62</v>
      </c>
      <c r="N93" s="63"/>
      <c r="O93" s="62"/>
      <c r="P93" s="62">
        <v>46</v>
      </c>
    </row>
    <row r="94" spans="2:16" ht="14.4">
      <c r="B94" s="68" t="s">
        <v>1897</v>
      </c>
      <c r="C94" s="62">
        <v>1999</v>
      </c>
      <c r="D94" s="64">
        <v>1.6180555555555556E-2</v>
      </c>
      <c r="E94" s="62">
        <v>47</v>
      </c>
      <c r="F94" s="62" t="s">
        <v>1069</v>
      </c>
      <c r="G94" s="62">
        <v>5</v>
      </c>
      <c r="H94" s="62"/>
      <c r="I94" s="62">
        <f t="shared" si="1"/>
        <v>25</v>
      </c>
      <c r="J94" s="62" t="s">
        <v>1071</v>
      </c>
      <c r="K94" s="64">
        <v>1.6261574074074074E-2</v>
      </c>
      <c r="L94" s="62">
        <v>63</v>
      </c>
      <c r="M94" s="62">
        <v>63</v>
      </c>
      <c r="N94" s="63"/>
      <c r="O94" s="62"/>
      <c r="P94" s="62">
        <v>47</v>
      </c>
    </row>
    <row r="95" spans="2:16" ht="14.4">
      <c r="B95" s="68" t="s">
        <v>1690</v>
      </c>
      <c r="C95" s="62">
        <v>2002</v>
      </c>
      <c r="D95" s="64">
        <v>1.90625E-2</v>
      </c>
      <c r="E95" s="62">
        <v>47</v>
      </c>
      <c r="F95" s="62" t="s">
        <v>1070</v>
      </c>
      <c r="G95" s="62">
        <v>5</v>
      </c>
      <c r="H95" s="62"/>
      <c r="I95" s="62">
        <f t="shared" si="1"/>
        <v>22</v>
      </c>
      <c r="J95" s="62" t="s">
        <v>1071</v>
      </c>
      <c r="K95" s="64">
        <v>1.9120370370370371E-2</v>
      </c>
      <c r="L95" s="62">
        <v>146</v>
      </c>
      <c r="M95" s="62">
        <v>146</v>
      </c>
      <c r="N95" s="63"/>
      <c r="O95" s="62"/>
      <c r="P95" s="62">
        <v>47</v>
      </c>
    </row>
    <row r="96" spans="2:16" ht="14.4">
      <c r="B96" s="83" t="s">
        <v>1781</v>
      </c>
      <c r="C96" s="62">
        <v>1982</v>
      </c>
      <c r="D96" s="64">
        <v>1.6215277777777776E-2</v>
      </c>
      <c r="E96" s="62">
        <v>48</v>
      </c>
      <c r="F96" s="62" t="s">
        <v>1069</v>
      </c>
      <c r="G96" s="62">
        <v>5</v>
      </c>
      <c r="H96" s="62"/>
      <c r="I96" s="62">
        <f t="shared" si="1"/>
        <v>42</v>
      </c>
      <c r="J96" s="62" t="s">
        <v>1071</v>
      </c>
      <c r="K96" s="64">
        <v>1.6307870370370372E-2</v>
      </c>
      <c r="L96" s="62">
        <v>64</v>
      </c>
      <c r="M96" s="62">
        <v>64</v>
      </c>
      <c r="N96" s="63"/>
      <c r="O96" s="62"/>
      <c r="P96" s="62">
        <v>48</v>
      </c>
    </row>
    <row r="97" spans="2:16" ht="14.4">
      <c r="B97" s="68" t="s">
        <v>1504</v>
      </c>
      <c r="C97" s="62">
        <v>1990</v>
      </c>
      <c r="D97" s="64">
        <v>1.9224537037037037E-2</v>
      </c>
      <c r="E97" s="62">
        <v>48</v>
      </c>
      <c r="F97" s="62" t="s">
        <v>1070</v>
      </c>
      <c r="G97" s="62">
        <v>5</v>
      </c>
      <c r="H97" s="62"/>
      <c r="I97" s="62">
        <f t="shared" si="1"/>
        <v>34</v>
      </c>
      <c r="J97" s="62" t="s">
        <v>1071</v>
      </c>
      <c r="K97" s="64">
        <v>1.9490740740740739E-2</v>
      </c>
      <c r="L97" s="62">
        <v>151</v>
      </c>
      <c r="M97" s="62">
        <v>151</v>
      </c>
      <c r="N97" s="63"/>
      <c r="O97" s="62"/>
      <c r="P97" s="62">
        <v>48</v>
      </c>
    </row>
    <row r="98" spans="2:16" ht="13.8">
      <c r="B98" s="62" t="s">
        <v>2553</v>
      </c>
      <c r="C98" s="62">
        <v>2007</v>
      </c>
      <c r="D98" s="64">
        <v>1.6331018518518519E-2</v>
      </c>
      <c r="E98" s="62">
        <v>49</v>
      </c>
      <c r="F98" s="62" t="s">
        <v>1069</v>
      </c>
      <c r="G98" s="62">
        <v>5</v>
      </c>
      <c r="H98" s="62"/>
      <c r="I98" s="62">
        <f t="shared" si="1"/>
        <v>17</v>
      </c>
      <c r="J98" s="62" t="s">
        <v>1071</v>
      </c>
      <c r="K98" s="64">
        <v>1.6400462962962964E-2</v>
      </c>
      <c r="L98" s="62">
        <v>67</v>
      </c>
      <c r="M98" s="62">
        <v>67</v>
      </c>
      <c r="N98" s="63"/>
      <c r="O98" s="62"/>
      <c r="P98" s="62">
        <v>49</v>
      </c>
    </row>
    <row r="99" spans="2:16" ht="14.4">
      <c r="B99" s="68" t="s">
        <v>1993</v>
      </c>
      <c r="C99" s="62">
        <v>1993</v>
      </c>
      <c r="D99" s="64">
        <v>1.923611111111111E-2</v>
      </c>
      <c r="E99" s="62">
        <v>49</v>
      </c>
      <c r="F99" s="62" t="s">
        <v>1070</v>
      </c>
      <c r="G99" s="62">
        <v>5</v>
      </c>
      <c r="H99" s="62"/>
      <c r="I99" s="62">
        <f t="shared" si="1"/>
        <v>31</v>
      </c>
      <c r="J99" s="62" t="s">
        <v>1071</v>
      </c>
      <c r="K99" s="64">
        <v>1.9351851851851853E-2</v>
      </c>
      <c r="L99" s="62">
        <v>152</v>
      </c>
      <c r="M99" s="62">
        <v>152</v>
      </c>
      <c r="N99" s="63"/>
      <c r="O99" s="62"/>
      <c r="P99" s="62">
        <v>49</v>
      </c>
    </row>
    <row r="100" spans="2:16" ht="14.4">
      <c r="B100" s="68" t="s">
        <v>1763</v>
      </c>
      <c r="C100" s="62">
        <v>1989</v>
      </c>
      <c r="D100" s="64">
        <v>1.9398148148148147E-2</v>
      </c>
      <c r="E100" s="62">
        <v>50</v>
      </c>
      <c r="F100" s="62" t="s">
        <v>1070</v>
      </c>
      <c r="G100" s="62">
        <v>5</v>
      </c>
      <c r="H100" s="62"/>
      <c r="I100" s="62">
        <f t="shared" si="1"/>
        <v>35</v>
      </c>
      <c r="J100" s="62" t="s">
        <v>1071</v>
      </c>
      <c r="K100" s="64">
        <v>1.9537037037037037E-2</v>
      </c>
      <c r="L100" s="62">
        <v>157</v>
      </c>
      <c r="M100" s="62">
        <v>157</v>
      </c>
      <c r="N100" s="63"/>
      <c r="O100" s="62"/>
      <c r="P100" s="62">
        <v>50</v>
      </c>
    </row>
    <row r="101" spans="2:16" ht="14.4">
      <c r="B101" s="68" t="s">
        <v>1544</v>
      </c>
      <c r="C101" s="62">
        <v>1986</v>
      </c>
      <c r="D101" s="64">
        <v>1.6331018518518519E-2</v>
      </c>
      <c r="E101" s="62">
        <v>50</v>
      </c>
      <c r="F101" s="62" t="s">
        <v>1069</v>
      </c>
      <c r="G101" s="62">
        <v>5</v>
      </c>
      <c r="H101" s="62"/>
      <c r="I101" s="62">
        <f t="shared" si="1"/>
        <v>38</v>
      </c>
      <c r="J101" s="62" t="s">
        <v>1071</v>
      </c>
      <c r="K101" s="64">
        <v>1.6354166666666666E-2</v>
      </c>
      <c r="L101" s="62">
        <v>68</v>
      </c>
      <c r="M101" s="62">
        <v>68</v>
      </c>
      <c r="N101" s="63"/>
      <c r="O101" s="62"/>
      <c r="P101" s="62">
        <v>50</v>
      </c>
    </row>
    <row r="102" spans="2:16" ht="14.4">
      <c r="B102" s="68" t="s">
        <v>2481</v>
      </c>
      <c r="C102" s="62">
        <v>1993</v>
      </c>
      <c r="D102" s="64">
        <v>1.6354166666666666E-2</v>
      </c>
      <c r="E102" s="62">
        <v>51</v>
      </c>
      <c r="F102" s="62" t="s">
        <v>1069</v>
      </c>
      <c r="G102" s="62">
        <v>5</v>
      </c>
      <c r="H102" s="62"/>
      <c r="I102" s="62">
        <f t="shared" si="1"/>
        <v>31</v>
      </c>
      <c r="J102" s="62" t="s">
        <v>1071</v>
      </c>
      <c r="K102" s="64">
        <v>1.638888888888889E-2</v>
      </c>
      <c r="L102" s="62">
        <v>69</v>
      </c>
      <c r="M102" s="62">
        <v>69</v>
      </c>
      <c r="N102" s="63"/>
      <c r="O102" s="62"/>
      <c r="P102" s="62">
        <v>51</v>
      </c>
    </row>
    <row r="103" spans="2:16" ht="14.4">
      <c r="B103" s="68" t="s">
        <v>2418</v>
      </c>
      <c r="C103" s="62">
        <v>1991</v>
      </c>
      <c r="D103" s="64">
        <v>1.9398148148148147E-2</v>
      </c>
      <c r="E103" s="62">
        <v>51</v>
      </c>
      <c r="F103" s="62" t="s">
        <v>1070</v>
      </c>
      <c r="G103" s="62">
        <v>5</v>
      </c>
      <c r="H103" s="62"/>
      <c r="I103" s="62">
        <f t="shared" si="1"/>
        <v>33</v>
      </c>
      <c r="J103" s="62" t="s">
        <v>1071</v>
      </c>
      <c r="K103" s="64">
        <v>1.9537037037037037E-2</v>
      </c>
      <c r="L103" s="62">
        <v>158</v>
      </c>
      <c r="M103" s="62">
        <v>158</v>
      </c>
      <c r="N103" s="63"/>
      <c r="O103" s="62"/>
      <c r="P103" s="62">
        <v>51</v>
      </c>
    </row>
    <row r="104" spans="2:16" ht="13.8">
      <c r="B104" s="62" t="s">
        <v>1436</v>
      </c>
      <c r="C104" s="62">
        <v>2008</v>
      </c>
      <c r="D104" s="64">
        <v>1.638888888888889E-2</v>
      </c>
      <c r="E104" s="62">
        <v>52</v>
      </c>
      <c r="F104" s="62" t="s">
        <v>1069</v>
      </c>
      <c r="G104" s="62">
        <v>5</v>
      </c>
      <c r="H104" s="62"/>
      <c r="I104" s="62">
        <f t="shared" si="1"/>
        <v>16</v>
      </c>
      <c r="J104" s="62" t="s">
        <v>1071</v>
      </c>
      <c r="K104" s="64">
        <v>1.6608796296296295E-2</v>
      </c>
      <c r="L104" s="62">
        <v>70</v>
      </c>
      <c r="M104" s="62">
        <v>70</v>
      </c>
      <c r="N104" s="63"/>
      <c r="O104" s="62"/>
      <c r="P104" s="62">
        <v>52</v>
      </c>
    </row>
    <row r="105" spans="2:16" ht="14.4">
      <c r="B105" s="68" t="s">
        <v>1478</v>
      </c>
      <c r="C105" s="62">
        <v>1987</v>
      </c>
      <c r="D105" s="64">
        <v>1.9421296296296298E-2</v>
      </c>
      <c r="E105" s="62">
        <v>52</v>
      </c>
      <c r="F105" s="62" t="s">
        <v>1070</v>
      </c>
      <c r="G105" s="62">
        <v>5</v>
      </c>
      <c r="H105" s="62"/>
      <c r="I105" s="62">
        <f t="shared" si="1"/>
        <v>37</v>
      </c>
      <c r="J105" s="62" t="s">
        <v>1071</v>
      </c>
      <c r="K105" s="64">
        <v>1.9560185185185184E-2</v>
      </c>
      <c r="L105" s="62">
        <v>160</v>
      </c>
      <c r="M105" s="62">
        <v>160</v>
      </c>
      <c r="N105" s="63"/>
      <c r="O105" s="62"/>
      <c r="P105" s="62">
        <v>52</v>
      </c>
    </row>
    <row r="106" spans="2:16" ht="14.4">
      <c r="B106" s="68" t="s">
        <v>2286</v>
      </c>
      <c r="C106" s="62">
        <v>1983</v>
      </c>
      <c r="D106" s="64">
        <v>1.9444444444444445E-2</v>
      </c>
      <c r="E106" s="62">
        <v>53</v>
      </c>
      <c r="F106" s="62" t="s">
        <v>1070</v>
      </c>
      <c r="G106" s="62">
        <v>5</v>
      </c>
      <c r="H106" s="62"/>
      <c r="I106" s="62">
        <f t="shared" si="1"/>
        <v>41</v>
      </c>
      <c r="J106" s="62" t="s">
        <v>1071</v>
      </c>
      <c r="K106" s="64">
        <v>1.9594907407407408E-2</v>
      </c>
      <c r="L106" s="62">
        <v>161</v>
      </c>
      <c r="M106" s="62">
        <v>161</v>
      </c>
      <c r="N106" s="63"/>
      <c r="O106" s="62"/>
      <c r="P106" s="62">
        <v>53</v>
      </c>
    </row>
    <row r="107" spans="2:16" ht="13.8">
      <c r="B107" s="62" t="s">
        <v>2170</v>
      </c>
      <c r="C107" s="62">
        <v>2008</v>
      </c>
      <c r="D107" s="64">
        <v>1.6423611111111111E-2</v>
      </c>
      <c r="E107" s="62">
        <v>53</v>
      </c>
      <c r="F107" s="62" t="s">
        <v>1069</v>
      </c>
      <c r="G107" s="62">
        <v>5</v>
      </c>
      <c r="H107" s="62"/>
      <c r="I107" s="62">
        <f t="shared" si="1"/>
        <v>16</v>
      </c>
      <c r="J107" s="62" t="s">
        <v>1071</v>
      </c>
      <c r="K107" s="64">
        <v>1.653935185185185E-2</v>
      </c>
      <c r="L107" s="62">
        <v>71</v>
      </c>
      <c r="M107" s="62">
        <v>71</v>
      </c>
      <c r="N107" s="63"/>
      <c r="O107" s="62"/>
      <c r="P107" s="62">
        <v>53</v>
      </c>
    </row>
    <row r="108" spans="2:16" ht="14.4">
      <c r="B108" s="68" t="s">
        <v>2554</v>
      </c>
      <c r="C108" s="62">
        <v>1986</v>
      </c>
      <c r="D108" s="64">
        <v>1.6458333333333332E-2</v>
      </c>
      <c r="E108" s="62">
        <v>54</v>
      </c>
      <c r="F108" s="62" t="s">
        <v>1069</v>
      </c>
      <c r="G108" s="62">
        <v>5</v>
      </c>
      <c r="H108" s="62"/>
      <c r="I108" s="62">
        <f t="shared" si="1"/>
        <v>38</v>
      </c>
      <c r="J108" s="62" t="s">
        <v>1071</v>
      </c>
      <c r="K108" s="64">
        <v>1.650462962962963E-2</v>
      </c>
      <c r="L108" s="62">
        <v>72</v>
      </c>
      <c r="M108" s="62">
        <v>72</v>
      </c>
      <c r="N108" s="63"/>
      <c r="O108" s="62"/>
      <c r="P108" s="62">
        <v>54</v>
      </c>
    </row>
    <row r="109" spans="2:16" ht="14.4">
      <c r="B109" s="68" t="s">
        <v>1995</v>
      </c>
      <c r="C109" s="62">
        <v>1985</v>
      </c>
      <c r="D109" s="64">
        <v>1.9583333333333335E-2</v>
      </c>
      <c r="E109" s="62">
        <v>54</v>
      </c>
      <c r="F109" s="62" t="s">
        <v>1070</v>
      </c>
      <c r="G109" s="62">
        <v>5</v>
      </c>
      <c r="H109" s="62"/>
      <c r="I109" s="62">
        <f t="shared" si="1"/>
        <v>39</v>
      </c>
      <c r="J109" s="62" t="s">
        <v>1071</v>
      </c>
      <c r="K109" s="64">
        <v>1.9710648148148147E-2</v>
      </c>
      <c r="L109" s="62">
        <v>163</v>
      </c>
      <c r="M109" s="62">
        <v>163</v>
      </c>
      <c r="N109" s="63"/>
      <c r="O109" s="62"/>
      <c r="P109" s="62">
        <v>54</v>
      </c>
    </row>
    <row r="110" spans="2:16" ht="14.4">
      <c r="B110" s="83" t="s">
        <v>1875</v>
      </c>
      <c r="C110" s="62">
        <v>1978</v>
      </c>
      <c r="D110" s="64">
        <v>1.6458333333333332E-2</v>
      </c>
      <c r="E110" s="62">
        <v>55</v>
      </c>
      <c r="F110" s="62" t="s">
        <v>1069</v>
      </c>
      <c r="G110" s="62">
        <v>5</v>
      </c>
      <c r="H110" s="62"/>
      <c r="I110" s="62">
        <f t="shared" si="1"/>
        <v>46</v>
      </c>
      <c r="J110" s="62" t="s">
        <v>1071</v>
      </c>
      <c r="K110" s="64">
        <v>1.6527777777777777E-2</v>
      </c>
      <c r="L110" s="62">
        <v>73</v>
      </c>
      <c r="M110" s="62">
        <v>73</v>
      </c>
      <c r="N110" s="63"/>
      <c r="O110" s="62"/>
      <c r="P110" s="62">
        <v>55</v>
      </c>
    </row>
    <row r="111" spans="2:16" ht="14.4">
      <c r="B111" s="68" t="s">
        <v>1846</v>
      </c>
      <c r="C111" s="62">
        <v>1990</v>
      </c>
      <c r="D111" s="64">
        <v>1.9606481481481482E-2</v>
      </c>
      <c r="E111" s="62">
        <v>55</v>
      </c>
      <c r="F111" s="62" t="s">
        <v>1070</v>
      </c>
      <c r="G111" s="62">
        <v>5</v>
      </c>
      <c r="H111" s="62"/>
      <c r="I111" s="62">
        <f t="shared" si="1"/>
        <v>34</v>
      </c>
      <c r="J111" s="62" t="s">
        <v>1071</v>
      </c>
      <c r="K111" s="64">
        <v>1.9756944444444445E-2</v>
      </c>
      <c r="L111" s="62">
        <v>164</v>
      </c>
      <c r="M111" s="62">
        <v>164</v>
      </c>
      <c r="N111" s="63"/>
      <c r="O111" s="62"/>
      <c r="P111" s="62">
        <v>55</v>
      </c>
    </row>
    <row r="112" spans="2:16" ht="14.4">
      <c r="B112" s="68" t="s">
        <v>2379</v>
      </c>
      <c r="C112" s="62">
        <v>1986</v>
      </c>
      <c r="D112" s="64">
        <v>1.9664351851851853E-2</v>
      </c>
      <c r="E112" s="62">
        <v>56</v>
      </c>
      <c r="F112" s="62" t="s">
        <v>1070</v>
      </c>
      <c r="G112" s="62">
        <v>5</v>
      </c>
      <c r="H112" s="62"/>
      <c r="I112" s="62">
        <f t="shared" si="1"/>
        <v>38</v>
      </c>
      <c r="J112" s="62" t="s">
        <v>1071</v>
      </c>
      <c r="K112" s="64">
        <v>1.9710648148148147E-2</v>
      </c>
      <c r="L112" s="62">
        <v>165</v>
      </c>
      <c r="M112" s="62">
        <v>165</v>
      </c>
      <c r="N112" s="63"/>
      <c r="O112" s="62"/>
      <c r="P112" s="62">
        <v>56</v>
      </c>
    </row>
    <row r="113" spans="2:16" ht="14.4">
      <c r="B113" s="68" t="s">
        <v>1799</v>
      </c>
      <c r="C113" s="62">
        <v>1993</v>
      </c>
      <c r="D113" s="64">
        <v>1.6469907407407409E-2</v>
      </c>
      <c r="E113" s="62">
        <v>56</v>
      </c>
      <c r="F113" s="62" t="s">
        <v>1069</v>
      </c>
      <c r="G113" s="62">
        <v>5</v>
      </c>
      <c r="H113" s="62"/>
      <c r="I113" s="62">
        <f t="shared" si="1"/>
        <v>31</v>
      </c>
      <c r="J113" s="62" t="s">
        <v>1071</v>
      </c>
      <c r="K113" s="64">
        <v>1.6724537037037038E-2</v>
      </c>
      <c r="L113" s="62">
        <v>74</v>
      </c>
      <c r="M113" s="62">
        <v>74</v>
      </c>
      <c r="N113" s="63"/>
      <c r="O113" s="62"/>
      <c r="P113" s="62">
        <v>56</v>
      </c>
    </row>
    <row r="114" spans="2:16" ht="14.4">
      <c r="B114" s="68" t="s">
        <v>2037</v>
      </c>
      <c r="C114" s="62">
        <v>1993</v>
      </c>
      <c r="D114" s="64">
        <v>1.6469907407407409E-2</v>
      </c>
      <c r="E114" s="62">
        <v>57</v>
      </c>
      <c r="F114" s="62" t="s">
        <v>1069</v>
      </c>
      <c r="G114" s="62">
        <v>5</v>
      </c>
      <c r="H114" s="62"/>
      <c r="I114" s="62">
        <f t="shared" si="1"/>
        <v>31</v>
      </c>
      <c r="J114" s="62" t="s">
        <v>1071</v>
      </c>
      <c r="K114" s="64">
        <v>1.650462962962963E-2</v>
      </c>
      <c r="L114" s="62">
        <v>75</v>
      </c>
      <c r="M114" s="62">
        <v>75</v>
      </c>
      <c r="N114" s="63"/>
      <c r="O114" s="62"/>
      <c r="P114" s="62">
        <v>57</v>
      </c>
    </row>
    <row r="115" spans="2:16" ht="14.4">
      <c r="B115" s="68" t="s">
        <v>1493</v>
      </c>
      <c r="C115" s="62">
        <v>1989</v>
      </c>
      <c r="D115" s="64">
        <v>1.96875E-2</v>
      </c>
      <c r="E115" s="62">
        <v>57</v>
      </c>
      <c r="F115" s="62" t="s">
        <v>1070</v>
      </c>
      <c r="G115" s="62">
        <v>5</v>
      </c>
      <c r="H115" s="62"/>
      <c r="I115" s="62">
        <f t="shared" si="1"/>
        <v>35</v>
      </c>
      <c r="J115" s="62" t="s">
        <v>1071</v>
      </c>
      <c r="K115" s="64">
        <v>1.9780092592592592E-2</v>
      </c>
      <c r="L115" s="62">
        <v>168</v>
      </c>
      <c r="M115" s="62">
        <v>168</v>
      </c>
      <c r="N115" s="63"/>
      <c r="O115" s="62"/>
      <c r="P115" s="62">
        <v>57</v>
      </c>
    </row>
    <row r="116" spans="2:16" ht="14.4">
      <c r="B116" s="83" t="s">
        <v>2518</v>
      </c>
      <c r="C116" s="62">
        <v>1983</v>
      </c>
      <c r="D116" s="64">
        <v>1.6550925925925927E-2</v>
      </c>
      <c r="E116" s="62">
        <v>58</v>
      </c>
      <c r="F116" s="62" t="s">
        <v>1069</v>
      </c>
      <c r="G116" s="62">
        <v>5</v>
      </c>
      <c r="H116" s="62"/>
      <c r="I116" s="62">
        <f t="shared" si="1"/>
        <v>41</v>
      </c>
      <c r="J116" s="62" t="s">
        <v>1071</v>
      </c>
      <c r="K116" s="64">
        <v>1.6736111111111111E-2</v>
      </c>
      <c r="L116" s="62">
        <v>76</v>
      </c>
      <c r="M116" s="62">
        <v>76</v>
      </c>
      <c r="N116" s="63"/>
      <c r="O116" s="62"/>
      <c r="P116" s="62">
        <v>58</v>
      </c>
    </row>
    <row r="117" spans="2:16" ht="13.8">
      <c r="B117" s="62" t="s">
        <v>2191</v>
      </c>
      <c r="C117" s="62">
        <v>1970</v>
      </c>
      <c r="D117" s="64">
        <v>1.9733796296296298E-2</v>
      </c>
      <c r="E117" s="62">
        <v>58</v>
      </c>
      <c r="F117" s="62" t="s">
        <v>1070</v>
      </c>
      <c r="G117" s="62">
        <v>5</v>
      </c>
      <c r="H117" s="62"/>
      <c r="I117" s="62">
        <f t="shared" si="1"/>
        <v>54</v>
      </c>
      <c r="J117" s="62" t="s">
        <v>1071</v>
      </c>
      <c r="K117" s="64">
        <v>1.9918981481481482E-2</v>
      </c>
      <c r="L117" s="62">
        <v>169</v>
      </c>
      <c r="M117" s="62">
        <v>169</v>
      </c>
      <c r="N117" s="63"/>
      <c r="O117" s="62"/>
      <c r="P117" s="62">
        <v>58</v>
      </c>
    </row>
    <row r="118" spans="2:16" ht="14.4">
      <c r="B118" s="68" t="s">
        <v>2075</v>
      </c>
      <c r="C118" s="62">
        <v>1982</v>
      </c>
      <c r="D118" s="64">
        <v>1.9733796296296298E-2</v>
      </c>
      <c r="E118" s="62">
        <v>59</v>
      </c>
      <c r="F118" s="62" t="s">
        <v>1070</v>
      </c>
      <c r="G118" s="62">
        <v>5</v>
      </c>
      <c r="H118" s="62"/>
      <c r="I118" s="62">
        <f t="shared" si="1"/>
        <v>42</v>
      </c>
      <c r="J118" s="62" t="s">
        <v>1071</v>
      </c>
      <c r="K118" s="64">
        <v>1.9953703703703703E-2</v>
      </c>
      <c r="L118" s="62">
        <v>170</v>
      </c>
      <c r="M118" s="62">
        <v>170</v>
      </c>
      <c r="N118" s="63"/>
      <c r="O118" s="62"/>
      <c r="P118" s="62">
        <v>59</v>
      </c>
    </row>
    <row r="119" spans="2:16" ht="14.4">
      <c r="B119" s="68" t="s">
        <v>1545</v>
      </c>
      <c r="C119" s="62">
        <v>1989</v>
      </c>
      <c r="D119" s="64">
        <v>1.6597222222222222E-2</v>
      </c>
      <c r="E119" s="62">
        <v>59</v>
      </c>
      <c r="F119" s="62" t="s">
        <v>1069</v>
      </c>
      <c r="G119" s="62">
        <v>5</v>
      </c>
      <c r="H119" s="62"/>
      <c r="I119" s="62">
        <f t="shared" si="1"/>
        <v>35</v>
      </c>
      <c r="J119" s="62" t="s">
        <v>1071</v>
      </c>
      <c r="K119" s="64">
        <v>1.6863425925925928E-2</v>
      </c>
      <c r="L119" s="62">
        <v>77</v>
      </c>
      <c r="M119" s="62">
        <v>77</v>
      </c>
      <c r="N119" s="63"/>
      <c r="O119" s="62"/>
      <c r="P119" s="62">
        <v>59</v>
      </c>
    </row>
    <row r="120" spans="2:16" ht="14.4">
      <c r="B120" s="68" t="s">
        <v>1551</v>
      </c>
      <c r="C120" s="62">
        <v>1981</v>
      </c>
      <c r="D120" s="64">
        <v>1.9756944444444445E-2</v>
      </c>
      <c r="E120" s="62">
        <v>60</v>
      </c>
      <c r="F120" s="62" t="s">
        <v>1070</v>
      </c>
      <c r="G120" s="62">
        <v>5</v>
      </c>
      <c r="H120" s="62"/>
      <c r="I120" s="62">
        <f t="shared" si="1"/>
        <v>43</v>
      </c>
      <c r="J120" s="62" t="s">
        <v>1071</v>
      </c>
      <c r="K120" s="64">
        <v>2.0023148148148148E-2</v>
      </c>
      <c r="L120" s="62">
        <v>171</v>
      </c>
      <c r="M120" s="62">
        <v>171</v>
      </c>
      <c r="N120" s="63"/>
      <c r="O120" s="62"/>
      <c r="P120" s="62">
        <v>60</v>
      </c>
    </row>
    <row r="121" spans="2:16" ht="14.4">
      <c r="B121" s="107" t="s">
        <v>1506</v>
      </c>
      <c r="C121" s="62">
        <v>1971</v>
      </c>
      <c r="D121" s="64">
        <v>1.6666666666666666E-2</v>
      </c>
      <c r="E121" s="62">
        <v>60</v>
      </c>
      <c r="F121" s="62" t="s">
        <v>1069</v>
      </c>
      <c r="G121" s="62">
        <v>5</v>
      </c>
      <c r="H121" s="62"/>
      <c r="I121" s="62">
        <f t="shared" si="1"/>
        <v>53</v>
      </c>
      <c r="J121" s="62" t="s">
        <v>1071</v>
      </c>
      <c r="K121" s="64">
        <v>1.6736111111111111E-2</v>
      </c>
      <c r="L121" s="62">
        <v>78</v>
      </c>
      <c r="M121" s="62">
        <v>78</v>
      </c>
      <c r="N121" s="63"/>
      <c r="O121" s="62"/>
      <c r="P121" s="62">
        <v>60</v>
      </c>
    </row>
    <row r="122" spans="2:16" ht="14.4">
      <c r="B122" s="68" t="s">
        <v>1796</v>
      </c>
      <c r="C122" s="62">
        <v>1991</v>
      </c>
      <c r="D122" s="64">
        <v>1.9814814814814816E-2</v>
      </c>
      <c r="E122" s="62">
        <v>61</v>
      </c>
      <c r="F122" s="62" t="s">
        <v>1070</v>
      </c>
      <c r="G122" s="62">
        <v>5</v>
      </c>
      <c r="H122" s="62"/>
      <c r="I122" s="62">
        <f t="shared" si="1"/>
        <v>33</v>
      </c>
      <c r="J122" s="62" t="s">
        <v>1071</v>
      </c>
      <c r="K122" s="64">
        <v>1.9895833333333335E-2</v>
      </c>
      <c r="L122" s="62">
        <v>172</v>
      </c>
      <c r="M122" s="62">
        <v>172</v>
      </c>
      <c r="N122" s="63"/>
      <c r="O122" s="62"/>
      <c r="P122" s="62">
        <v>61</v>
      </c>
    </row>
    <row r="123" spans="2:16" ht="14.4">
      <c r="B123" s="68" t="s">
        <v>1731</v>
      </c>
      <c r="C123" s="62">
        <v>1987</v>
      </c>
      <c r="D123" s="64">
        <v>1.6689814814814814E-2</v>
      </c>
      <c r="E123" s="62">
        <v>61</v>
      </c>
      <c r="F123" s="62" t="s">
        <v>1069</v>
      </c>
      <c r="G123" s="62">
        <v>5</v>
      </c>
      <c r="H123" s="62"/>
      <c r="I123" s="62">
        <f t="shared" si="1"/>
        <v>37</v>
      </c>
      <c r="J123" s="62" t="s">
        <v>1071</v>
      </c>
      <c r="K123" s="64">
        <v>1.6932870370370369E-2</v>
      </c>
      <c r="L123" s="62">
        <v>80</v>
      </c>
      <c r="M123" s="62">
        <v>80</v>
      </c>
      <c r="N123" s="63"/>
      <c r="O123" s="62"/>
      <c r="P123" s="62">
        <v>61</v>
      </c>
    </row>
    <row r="124" spans="2:16" ht="14.4">
      <c r="B124" s="68" t="s">
        <v>2289</v>
      </c>
      <c r="C124" s="62">
        <v>1993</v>
      </c>
      <c r="D124" s="64">
        <v>1.6724537037037038E-2</v>
      </c>
      <c r="E124" s="62">
        <v>62</v>
      </c>
      <c r="F124" s="62" t="s">
        <v>1069</v>
      </c>
      <c r="G124" s="62">
        <v>5</v>
      </c>
      <c r="H124" s="62"/>
      <c r="I124" s="62">
        <f t="shared" si="1"/>
        <v>31</v>
      </c>
      <c r="J124" s="62" t="s">
        <v>1071</v>
      </c>
      <c r="K124" s="64">
        <v>1.6840277777777777E-2</v>
      </c>
      <c r="L124" s="62">
        <v>82</v>
      </c>
      <c r="M124" s="62">
        <v>82</v>
      </c>
      <c r="N124" s="63"/>
      <c r="O124" s="62"/>
      <c r="P124" s="62">
        <v>62</v>
      </c>
    </row>
    <row r="125" spans="2:16" ht="14.4">
      <c r="B125" s="68" t="s">
        <v>1807</v>
      </c>
      <c r="C125" s="62">
        <v>1985</v>
      </c>
      <c r="D125" s="64">
        <v>1.9837962962962963E-2</v>
      </c>
      <c r="E125" s="62">
        <v>62</v>
      </c>
      <c r="F125" s="62" t="s">
        <v>1070</v>
      </c>
      <c r="G125" s="62">
        <v>5</v>
      </c>
      <c r="H125" s="62"/>
      <c r="I125" s="62">
        <f t="shared" si="1"/>
        <v>39</v>
      </c>
      <c r="J125" s="62" t="s">
        <v>1071</v>
      </c>
      <c r="K125" s="64">
        <v>1.9884259259259258E-2</v>
      </c>
      <c r="L125" s="62">
        <v>174</v>
      </c>
      <c r="M125" s="62">
        <v>174</v>
      </c>
      <c r="N125" s="63"/>
      <c r="O125" s="62"/>
      <c r="P125" s="62">
        <v>62</v>
      </c>
    </row>
    <row r="126" spans="2:16" ht="14.4">
      <c r="B126" s="68" t="s">
        <v>2122</v>
      </c>
      <c r="C126" s="62">
        <v>1986</v>
      </c>
      <c r="D126" s="64">
        <v>1.681712962962963E-2</v>
      </c>
      <c r="E126" s="62">
        <v>63</v>
      </c>
      <c r="F126" s="62" t="s">
        <v>1069</v>
      </c>
      <c r="G126" s="62">
        <v>5</v>
      </c>
      <c r="H126" s="62"/>
      <c r="I126" s="62">
        <f t="shared" si="1"/>
        <v>38</v>
      </c>
      <c r="J126" s="62" t="s">
        <v>1071</v>
      </c>
      <c r="K126" s="64">
        <v>1.6828703703703703E-2</v>
      </c>
      <c r="L126" s="62">
        <v>83</v>
      </c>
      <c r="M126" s="62">
        <v>83</v>
      </c>
      <c r="N126" s="63"/>
      <c r="O126" s="62"/>
      <c r="P126" s="62">
        <v>63</v>
      </c>
    </row>
    <row r="127" spans="2:16" ht="14.4">
      <c r="B127" s="68" t="s">
        <v>1468</v>
      </c>
      <c r="C127" s="62">
        <v>1992</v>
      </c>
      <c r="D127" s="64">
        <v>1.9872685185185184E-2</v>
      </c>
      <c r="E127" s="62">
        <v>63</v>
      </c>
      <c r="F127" s="62" t="s">
        <v>1070</v>
      </c>
      <c r="G127" s="62">
        <v>5</v>
      </c>
      <c r="H127" s="62"/>
      <c r="I127" s="62">
        <f t="shared" si="1"/>
        <v>32</v>
      </c>
      <c r="J127" s="62" t="s">
        <v>1071</v>
      </c>
      <c r="K127" s="64">
        <v>2.0046296296296295E-2</v>
      </c>
      <c r="L127" s="62">
        <v>176</v>
      </c>
      <c r="M127" s="62">
        <v>176</v>
      </c>
      <c r="N127" s="63"/>
      <c r="O127" s="62"/>
      <c r="P127" s="62">
        <v>63</v>
      </c>
    </row>
    <row r="128" spans="2:16" ht="14.4">
      <c r="B128" s="83" t="s">
        <v>2267</v>
      </c>
      <c r="C128" s="62">
        <v>1984</v>
      </c>
      <c r="D128" s="64">
        <v>1.681712962962963E-2</v>
      </c>
      <c r="E128" s="62">
        <v>64</v>
      </c>
      <c r="F128" s="62" t="s">
        <v>1069</v>
      </c>
      <c r="G128" s="62">
        <v>5</v>
      </c>
      <c r="H128" s="62"/>
      <c r="I128" s="62">
        <f t="shared" si="1"/>
        <v>40</v>
      </c>
      <c r="J128" s="62" t="s">
        <v>1071</v>
      </c>
      <c r="K128" s="64">
        <v>1.6840277777777777E-2</v>
      </c>
      <c r="L128" s="62">
        <v>84</v>
      </c>
      <c r="M128" s="62">
        <v>84</v>
      </c>
      <c r="N128" s="63"/>
      <c r="O128" s="62"/>
      <c r="P128" s="62">
        <v>64</v>
      </c>
    </row>
    <row r="129" spans="2:16" ht="14.4">
      <c r="B129" s="68" t="s">
        <v>1511</v>
      </c>
      <c r="C129" s="62">
        <v>1992</v>
      </c>
      <c r="D129" s="64">
        <v>1.9907407407407408E-2</v>
      </c>
      <c r="E129" s="62">
        <v>64</v>
      </c>
      <c r="F129" s="62" t="s">
        <v>1070</v>
      </c>
      <c r="G129" s="62">
        <v>5</v>
      </c>
      <c r="H129" s="62"/>
      <c r="I129" s="62">
        <f t="shared" si="1"/>
        <v>32</v>
      </c>
      <c r="J129" s="62" t="s">
        <v>1071</v>
      </c>
      <c r="K129" s="64">
        <v>2.0162037037037037E-2</v>
      </c>
      <c r="L129" s="62">
        <v>177</v>
      </c>
      <c r="M129" s="62">
        <v>177</v>
      </c>
      <c r="N129" s="63"/>
      <c r="O129" s="62"/>
      <c r="P129" s="62">
        <v>64</v>
      </c>
    </row>
    <row r="130" spans="2:16" ht="14.4">
      <c r="B130" s="68" t="s">
        <v>2457</v>
      </c>
      <c r="C130" s="62">
        <v>1988</v>
      </c>
      <c r="D130" s="64">
        <v>1.9930555555555556E-2</v>
      </c>
      <c r="E130" s="62">
        <v>65</v>
      </c>
      <c r="F130" s="62" t="s">
        <v>1070</v>
      </c>
      <c r="G130" s="62">
        <v>5</v>
      </c>
      <c r="H130" s="62"/>
      <c r="I130" s="62">
        <f t="shared" si="1"/>
        <v>36</v>
      </c>
      <c r="J130" s="62" t="s">
        <v>1071</v>
      </c>
      <c r="K130" s="64">
        <v>1.9930555555555556E-2</v>
      </c>
      <c r="L130" s="62">
        <v>179</v>
      </c>
      <c r="M130" s="62">
        <v>179</v>
      </c>
      <c r="N130" s="63"/>
      <c r="O130" s="62"/>
      <c r="P130" s="62">
        <v>65</v>
      </c>
    </row>
    <row r="131" spans="2:16" ht="14.4">
      <c r="B131" s="68" t="s">
        <v>1721</v>
      </c>
      <c r="C131" s="62">
        <v>2002</v>
      </c>
      <c r="D131" s="64">
        <v>1.7013888888888887E-2</v>
      </c>
      <c r="E131" s="62">
        <v>65</v>
      </c>
      <c r="F131" s="62" t="s">
        <v>1069</v>
      </c>
      <c r="G131" s="62">
        <v>5</v>
      </c>
      <c r="H131" s="62"/>
      <c r="I131" s="62">
        <f t="shared" ref="I131:I194" si="2">2024-C131</f>
        <v>22</v>
      </c>
      <c r="J131" s="62" t="s">
        <v>1071</v>
      </c>
      <c r="K131" s="64">
        <v>1.7118055555555556E-2</v>
      </c>
      <c r="L131" s="62">
        <v>89</v>
      </c>
      <c r="M131" s="62">
        <v>89</v>
      </c>
      <c r="N131" s="63"/>
      <c r="O131" s="62"/>
      <c r="P131" s="62">
        <v>65</v>
      </c>
    </row>
    <row r="132" spans="2:16" ht="14.4">
      <c r="B132" s="68" t="s">
        <v>2425</v>
      </c>
      <c r="C132" s="62">
        <v>1980</v>
      </c>
      <c r="D132" s="64">
        <v>1.9942129629629629E-2</v>
      </c>
      <c r="E132" s="62">
        <v>66</v>
      </c>
      <c r="F132" s="62" t="s">
        <v>1070</v>
      </c>
      <c r="G132" s="62">
        <v>5</v>
      </c>
      <c r="H132" s="62"/>
      <c r="I132" s="62">
        <f t="shared" si="2"/>
        <v>44</v>
      </c>
      <c r="J132" s="62" t="s">
        <v>1071</v>
      </c>
      <c r="K132" s="64">
        <v>2.0312500000000001E-2</v>
      </c>
      <c r="L132" s="62">
        <v>180</v>
      </c>
      <c r="M132" s="62">
        <v>180</v>
      </c>
      <c r="N132" s="63"/>
      <c r="O132" s="62"/>
      <c r="P132" s="62">
        <v>66</v>
      </c>
    </row>
    <row r="133" spans="2:16" ht="14.4">
      <c r="B133" s="83" t="s">
        <v>1815</v>
      </c>
      <c r="C133" s="62">
        <v>1981</v>
      </c>
      <c r="D133" s="64">
        <v>1.7048611111111112E-2</v>
      </c>
      <c r="E133" s="62">
        <v>66</v>
      </c>
      <c r="F133" s="62" t="s">
        <v>1069</v>
      </c>
      <c r="G133" s="62">
        <v>5</v>
      </c>
      <c r="H133" s="62"/>
      <c r="I133" s="62">
        <f t="shared" si="2"/>
        <v>43</v>
      </c>
      <c r="J133" s="62" t="s">
        <v>1071</v>
      </c>
      <c r="K133" s="64">
        <v>1.7326388888888888E-2</v>
      </c>
      <c r="L133" s="62">
        <v>90</v>
      </c>
      <c r="M133" s="62">
        <v>90</v>
      </c>
      <c r="N133" s="63"/>
      <c r="O133" s="62"/>
      <c r="P133" s="62">
        <v>66</v>
      </c>
    </row>
    <row r="134" spans="2:16" ht="14.4">
      <c r="B134" s="68" t="s">
        <v>2115</v>
      </c>
      <c r="C134" s="62">
        <v>2000</v>
      </c>
      <c r="D134" s="64">
        <v>1.7106481481481483E-2</v>
      </c>
      <c r="E134" s="62">
        <v>67</v>
      </c>
      <c r="F134" s="62" t="s">
        <v>1069</v>
      </c>
      <c r="G134" s="62">
        <v>5</v>
      </c>
      <c r="H134" s="62"/>
      <c r="I134" s="62">
        <f t="shared" si="2"/>
        <v>24</v>
      </c>
      <c r="J134" s="62" t="s">
        <v>1071</v>
      </c>
      <c r="K134" s="64">
        <v>1.7488425925925925E-2</v>
      </c>
      <c r="L134" s="62">
        <v>92</v>
      </c>
      <c r="M134" s="62">
        <v>92</v>
      </c>
      <c r="N134" s="63"/>
      <c r="O134" s="62"/>
      <c r="P134" s="62">
        <v>67</v>
      </c>
    </row>
    <row r="135" spans="2:16" ht="14.4">
      <c r="B135" s="68" t="s">
        <v>1567</v>
      </c>
      <c r="C135" s="62">
        <v>1983</v>
      </c>
      <c r="D135" s="64">
        <v>1.9953703703703703E-2</v>
      </c>
      <c r="E135" s="62">
        <v>67</v>
      </c>
      <c r="F135" s="62" t="s">
        <v>1070</v>
      </c>
      <c r="G135" s="62">
        <v>5</v>
      </c>
      <c r="H135" s="62"/>
      <c r="I135" s="62">
        <f t="shared" si="2"/>
        <v>41</v>
      </c>
      <c r="J135" s="62" t="s">
        <v>1071</v>
      </c>
      <c r="K135" s="64">
        <v>2.0127314814814813E-2</v>
      </c>
      <c r="L135" s="62">
        <v>181</v>
      </c>
      <c r="M135" s="62">
        <v>181</v>
      </c>
      <c r="N135" s="63"/>
      <c r="O135" s="62"/>
      <c r="P135" s="62">
        <v>67</v>
      </c>
    </row>
    <row r="136" spans="2:16" ht="14.4">
      <c r="B136" s="68" t="s">
        <v>1921</v>
      </c>
      <c r="C136" s="62">
        <v>1991</v>
      </c>
      <c r="D136" s="64">
        <v>1.9965277777777776E-2</v>
      </c>
      <c r="E136" s="62">
        <v>68</v>
      </c>
      <c r="F136" s="62" t="s">
        <v>1070</v>
      </c>
      <c r="G136" s="62">
        <v>5</v>
      </c>
      <c r="H136" s="62"/>
      <c r="I136" s="62">
        <f t="shared" si="2"/>
        <v>33</v>
      </c>
      <c r="J136" s="62" t="s">
        <v>1071</v>
      </c>
      <c r="K136" s="64">
        <v>2.0162037037037037E-2</v>
      </c>
      <c r="L136" s="62">
        <v>182</v>
      </c>
      <c r="M136" s="62">
        <v>182</v>
      </c>
      <c r="N136" s="63"/>
      <c r="O136" s="62"/>
      <c r="P136" s="62">
        <v>68</v>
      </c>
    </row>
    <row r="137" spans="2:16" ht="14.4">
      <c r="B137" s="83" t="s">
        <v>1452</v>
      </c>
      <c r="C137" s="62">
        <v>1981</v>
      </c>
      <c r="D137" s="64">
        <v>1.7164351851851851E-2</v>
      </c>
      <c r="E137" s="62">
        <v>68</v>
      </c>
      <c r="F137" s="62" t="s">
        <v>1069</v>
      </c>
      <c r="G137" s="62">
        <v>5</v>
      </c>
      <c r="H137" s="62"/>
      <c r="I137" s="62">
        <f t="shared" si="2"/>
        <v>43</v>
      </c>
      <c r="J137" s="62" t="s">
        <v>1071</v>
      </c>
      <c r="K137" s="64">
        <v>1.7407407407407406E-2</v>
      </c>
      <c r="L137" s="62">
        <v>93</v>
      </c>
      <c r="M137" s="62">
        <v>93</v>
      </c>
      <c r="N137" s="63"/>
      <c r="O137" s="62"/>
      <c r="P137" s="62">
        <v>68</v>
      </c>
    </row>
    <row r="138" spans="2:16" ht="14.4">
      <c r="B138" s="68" t="s">
        <v>1996</v>
      </c>
      <c r="C138" s="62">
        <v>1989</v>
      </c>
      <c r="D138" s="64">
        <v>1.7349537037037038E-2</v>
      </c>
      <c r="E138" s="62">
        <v>69</v>
      </c>
      <c r="F138" s="62" t="s">
        <v>1069</v>
      </c>
      <c r="G138" s="62">
        <v>5</v>
      </c>
      <c r="H138" s="62"/>
      <c r="I138" s="62">
        <f t="shared" si="2"/>
        <v>35</v>
      </c>
      <c r="J138" s="62" t="s">
        <v>1071</v>
      </c>
      <c r="K138" s="64">
        <v>1.7465277777777777E-2</v>
      </c>
      <c r="L138" s="62">
        <v>96</v>
      </c>
      <c r="M138" s="62">
        <v>96</v>
      </c>
      <c r="N138" s="63"/>
      <c r="O138" s="62"/>
      <c r="P138" s="62">
        <v>69</v>
      </c>
    </row>
    <row r="139" spans="2:16" ht="14.4">
      <c r="B139" s="68" t="s">
        <v>1987</v>
      </c>
      <c r="C139" s="62">
        <v>1987</v>
      </c>
      <c r="D139" s="64">
        <v>2.0023148148148148E-2</v>
      </c>
      <c r="E139" s="62">
        <v>69</v>
      </c>
      <c r="F139" s="62" t="s">
        <v>1070</v>
      </c>
      <c r="G139" s="62">
        <v>5</v>
      </c>
      <c r="H139" s="62"/>
      <c r="I139" s="62">
        <f t="shared" si="2"/>
        <v>37</v>
      </c>
      <c r="J139" s="62" t="s">
        <v>1071</v>
      </c>
      <c r="K139" s="64">
        <v>2.0231481481481482E-2</v>
      </c>
      <c r="L139" s="62">
        <v>183</v>
      </c>
      <c r="M139" s="62">
        <v>183</v>
      </c>
      <c r="N139" s="63"/>
      <c r="O139" s="62"/>
      <c r="P139" s="62">
        <v>69</v>
      </c>
    </row>
    <row r="140" spans="2:16" ht="14.4">
      <c r="B140" s="68" t="s">
        <v>2448</v>
      </c>
      <c r="C140" s="62">
        <v>1984</v>
      </c>
      <c r="D140" s="64">
        <v>2.0092592592592592E-2</v>
      </c>
      <c r="E140" s="62">
        <v>70</v>
      </c>
      <c r="F140" s="62" t="s">
        <v>1070</v>
      </c>
      <c r="G140" s="62">
        <v>5</v>
      </c>
      <c r="H140" s="62"/>
      <c r="I140" s="62">
        <f t="shared" si="2"/>
        <v>40</v>
      </c>
      <c r="J140" s="62" t="s">
        <v>1071</v>
      </c>
      <c r="K140" s="64">
        <v>2.0462962962962964E-2</v>
      </c>
      <c r="L140" s="62">
        <v>185</v>
      </c>
      <c r="M140" s="62">
        <v>185</v>
      </c>
      <c r="N140" s="63"/>
      <c r="O140" s="62"/>
      <c r="P140" s="62">
        <v>70</v>
      </c>
    </row>
    <row r="141" spans="2:16" ht="14.4">
      <c r="B141" s="68" t="s">
        <v>2104</v>
      </c>
      <c r="C141" s="62">
        <v>1986</v>
      </c>
      <c r="D141" s="64">
        <v>1.7361111111111112E-2</v>
      </c>
      <c r="E141" s="62">
        <v>70</v>
      </c>
      <c r="F141" s="62" t="s">
        <v>1069</v>
      </c>
      <c r="G141" s="62">
        <v>5</v>
      </c>
      <c r="H141" s="62"/>
      <c r="I141" s="62">
        <f t="shared" si="2"/>
        <v>38</v>
      </c>
      <c r="J141" s="62" t="s">
        <v>1071</v>
      </c>
      <c r="K141" s="64">
        <v>1.758101851851852E-2</v>
      </c>
      <c r="L141" s="62">
        <v>97</v>
      </c>
      <c r="M141" s="62">
        <v>97</v>
      </c>
      <c r="N141" s="63"/>
      <c r="O141" s="62"/>
      <c r="P141" s="62">
        <v>70</v>
      </c>
    </row>
    <row r="142" spans="2:16" ht="14.4">
      <c r="B142" s="68" t="s">
        <v>2220</v>
      </c>
      <c r="C142" s="62">
        <v>1994</v>
      </c>
      <c r="D142" s="64">
        <v>2.011574074074074E-2</v>
      </c>
      <c r="E142" s="62">
        <v>71</v>
      </c>
      <c r="F142" s="62" t="s">
        <v>1070</v>
      </c>
      <c r="G142" s="62">
        <v>5</v>
      </c>
      <c r="H142" s="62"/>
      <c r="I142" s="62">
        <f t="shared" si="2"/>
        <v>30</v>
      </c>
      <c r="J142" s="62" t="s">
        <v>1071</v>
      </c>
      <c r="K142" s="64">
        <v>2.0266203703703703E-2</v>
      </c>
      <c r="L142" s="62">
        <v>186</v>
      </c>
      <c r="M142" s="62">
        <v>186</v>
      </c>
      <c r="N142" s="63"/>
      <c r="O142" s="62"/>
      <c r="P142" s="62">
        <v>71</v>
      </c>
    </row>
    <row r="143" spans="2:16" ht="14.4">
      <c r="B143" s="68" t="s">
        <v>1786</v>
      </c>
      <c r="C143" s="62">
        <v>2003</v>
      </c>
      <c r="D143" s="64">
        <v>1.7465277777777777E-2</v>
      </c>
      <c r="E143" s="62">
        <v>71</v>
      </c>
      <c r="F143" s="62" t="s">
        <v>1069</v>
      </c>
      <c r="G143" s="62">
        <v>5</v>
      </c>
      <c r="H143" s="62"/>
      <c r="I143" s="62">
        <f t="shared" si="2"/>
        <v>21</v>
      </c>
      <c r="J143" s="62" t="s">
        <v>1071</v>
      </c>
      <c r="K143" s="64">
        <v>1.755787037037037E-2</v>
      </c>
      <c r="L143" s="62">
        <v>101</v>
      </c>
      <c r="M143" s="62">
        <v>101</v>
      </c>
      <c r="N143" s="63"/>
      <c r="O143" s="62"/>
      <c r="P143" s="62">
        <v>71</v>
      </c>
    </row>
    <row r="144" spans="2:16" ht="14.4">
      <c r="B144" s="83" t="s">
        <v>2043</v>
      </c>
      <c r="C144" s="62">
        <v>1984</v>
      </c>
      <c r="D144" s="64">
        <v>1.7476851851851851E-2</v>
      </c>
      <c r="E144" s="62">
        <v>72</v>
      </c>
      <c r="F144" s="62" t="s">
        <v>1069</v>
      </c>
      <c r="G144" s="62">
        <v>5</v>
      </c>
      <c r="H144" s="62"/>
      <c r="I144" s="62">
        <f t="shared" si="2"/>
        <v>40</v>
      </c>
      <c r="J144" s="62" t="s">
        <v>1071</v>
      </c>
      <c r="K144" s="64">
        <v>1.7800925925925925E-2</v>
      </c>
      <c r="L144" s="62">
        <v>102</v>
      </c>
      <c r="M144" s="62">
        <v>102</v>
      </c>
      <c r="N144" s="63"/>
      <c r="O144" s="62"/>
      <c r="P144" s="62">
        <v>72</v>
      </c>
    </row>
    <row r="145" spans="2:16" ht="14.4">
      <c r="B145" s="68" t="s">
        <v>1635</v>
      </c>
      <c r="C145" s="62">
        <v>2002</v>
      </c>
      <c r="D145" s="64">
        <v>2.0150462962962964E-2</v>
      </c>
      <c r="E145" s="62">
        <v>72</v>
      </c>
      <c r="F145" s="62" t="s">
        <v>1070</v>
      </c>
      <c r="G145" s="62">
        <v>5</v>
      </c>
      <c r="H145" s="62"/>
      <c r="I145" s="62">
        <f t="shared" si="2"/>
        <v>22</v>
      </c>
      <c r="J145" s="62" t="s">
        <v>1071</v>
      </c>
      <c r="K145" s="64">
        <v>2.0173611111111111E-2</v>
      </c>
      <c r="L145" s="62">
        <v>188</v>
      </c>
      <c r="M145" s="62">
        <v>188</v>
      </c>
      <c r="N145" s="63"/>
      <c r="O145" s="62"/>
      <c r="P145" s="62">
        <v>72</v>
      </c>
    </row>
    <row r="146" spans="2:16" ht="14.4">
      <c r="B146" s="68" t="s">
        <v>2396</v>
      </c>
      <c r="C146" s="62">
        <v>2003</v>
      </c>
      <c r="D146" s="64">
        <v>1.7569444444444443E-2</v>
      </c>
      <c r="E146" s="62">
        <v>73</v>
      </c>
      <c r="F146" s="62" t="s">
        <v>1069</v>
      </c>
      <c r="G146" s="62">
        <v>5</v>
      </c>
      <c r="H146" s="62"/>
      <c r="I146" s="62">
        <f t="shared" si="2"/>
        <v>21</v>
      </c>
      <c r="J146" s="62" t="s">
        <v>1071</v>
      </c>
      <c r="K146" s="64">
        <v>1.7685185185185186E-2</v>
      </c>
      <c r="L146" s="62">
        <v>103</v>
      </c>
      <c r="M146" s="62">
        <v>103</v>
      </c>
      <c r="N146" s="63"/>
      <c r="O146" s="62"/>
      <c r="P146" s="62">
        <v>73</v>
      </c>
    </row>
    <row r="147" spans="2:16" ht="14.4">
      <c r="B147" s="68" t="s">
        <v>2089</v>
      </c>
      <c r="C147" s="62">
        <v>2004</v>
      </c>
      <c r="D147" s="64">
        <v>2.0150462962962964E-2</v>
      </c>
      <c r="E147" s="62">
        <v>73</v>
      </c>
      <c r="F147" s="62" t="s">
        <v>1070</v>
      </c>
      <c r="G147" s="62">
        <v>5</v>
      </c>
      <c r="H147" s="62"/>
      <c r="I147" s="62">
        <f t="shared" si="2"/>
        <v>20</v>
      </c>
      <c r="J147" s="62" t="s">
        <v>1071</v>
      </c>
      <c r="K147" s="64">
        <v>2.0185185185185184E-2</v>
      </c>
      <c r="L147" s="62">
        <v>189</v>
      </c>
      <c r="M147" s="62">
        <v>189</v>
      </c>
      <c r="N147" s="63"/>
      <c r="O147" s="62"/>
      <c r="P147" s="62">
        <v>73</v>
      </c>
    </row>
    <row r="148" spans="2:16" ht="14.4">
      <c r="B148" s="68" t="s">
        <v>2255</v>
      </c>
      <c r="C148" s="62">
        <v>1986</v>
      </c>
      <c r="D148" s="64">
        <v>1.7638888888888888E-2</v>
      </c>
      <c r="E148" s="62">
        <v>74</v>
      </c>
      <c r="F148" s="62" t="s">
        <v>1069</v>
      </c>
      <c r="G148" s="62">
        <v>5</v>
      </c>
      <c r="H148" s="62"/>
      <c r="I148" s="62">
        <f t="shared" si="2"/>
        <v>38</v>
      </c>
      <c r="J148" s="62" t="s">
        <v>1071</v>
      </c>
      <c r="K148" s="64">
        <v>1.7800925925925925E-2</v>
      </c>
      <c r="L148" s="62">
        <v>105</v>
      </c>
      <c r="M148" s="62">
        <v>105</v>
      </c>
      <c r="N148" s="63"/>
      <c r="O148" s="62"/>
      <c r="P148" s="62">
        <v>74</v>
      </c>
    </row>
    <row r="149" spans="2:16" ht="14.4">
      <c r="B149" s="68" t="s">
        <v>1459</v>
      </c>
      <c r="C149" s="62">
        <v>1984</v>
      </c>
      <c r="D149" s="64">
        <v>2.0277777777777777E-2</v>
      </c>
      <c r="E149" s="62">
        <v>74</v>
      </c>
      <c r="F149" s="62" t="s">
        <v>1070</v>
      </c>
      <c r="G149" s="62">
        <v>5</v>
      </c>
      <c r="H149" s="62"/>
      <c r="I149" s="62">
        <f t="shared" si="2"/>
        <v>40</v>
      </c>
      <c r="J149" s="62" t="s">
        <v>1071</v>
      </c>
      <c r="K149" s="64">
        <v>2.0625000000000001E-2</v>
      </c>
      <c r="L149" s="62">
        <v>190</v>
      </c>
      <c r="M149" s="62">
        <v>190</v>
      </c>
      <c r="N149" s="63"/>
      <c r="O149" s="62"/>
      <c r="P149" s="62">
        <v>74</v>
      </c>
    </row>
    <row r="150" spans="2:16" ht="13.8">
      <c r="B150" s="62" t="s">
        <v>2303</v>
      </c>
      <c r="C150" s="62">
        <v>2007</v>
      </c>
      <c r="D150" s="64">
        <v>1.7812499999999998E-2</v>
      </c>
      <c r="E150" s="62">
        <v>75</v>
      </c>
      <c r="F150" s="62" t="s">
        <v>1069</v>
      </c>
      <c r="G150" s="62">
        <v>5</v>
      </c>
      <c r="H150" s="62"/>
      <c r="I150" s="62">
        <f t="shared" si="2"/>
        <v>17</v>
      </c>
      <c r="J150" s="62" t="s">
        <v>1071</v>
      </c>
      <c r="K150" s="64">
        <v>1.7835648148148149E-2</v>
      </c>
      <c r="L150" s="62">
        <v>108</v>
      </c>
      <c r="M150" s="62">
        <v>108</v>
      </c>
      <c r="N150" s="63"/>
      <c r="O150" s="62"/>
      <c r="P150" s="62">
        <v>75</v>
      </c>
    </row>
    <row r="151" spans="2:16" ht="14.4">
      <c r="B151" s="68" t="s">
        <v>2079</v>
      </c>
      <c r="C151" s="62">
        <v>1995</v>
      </c>
      <c r="D151" s="64">
        <v>2.0300925925925927E-2</v>
      </c>
      <c r="E151" s="62">
        <v>75</v>
      </c>
      <c r="F151" s="62" t="s">
        <v>1070</v>
      </c>
      <c r="G151" s="62">
        <v>5</v>
      </c>
      <c r="H151" s="62"/>
      <c r="I151" s="62">
        <f t="shared" si="2"/>
        <v>29</v>
      </c>
      <c r="J151" s="62" t="s">
        <v>1071</v>
      </c>
      <c r="K151" s="64">
        <v>2.0636574074074075E-2</v>
      </c>
      <c r="L151" s="62">
        <v>193</v>
      </c>
      <c r="M151" s="62">
        <v>193</v>
      </c>
      <c r="N151" s="63"/>
      <c r="O151" s="62"/>
      <c r="P151" s="62">
        <v>75</v>
      </c>
    </row>
    <row r="152" spans="2:16" ht="14.4">
      <c r="B152" s="68" t="s">
        <v>2503</v>
      </c>
      <c r="C152" s="62">
        <v>1997</v>
      </c>
      <c r="D152" s="64">
        <v>1.787037037037037E-2</v>
      </c>
      <c r="E152" s="62">
        <v>76</v>
      </c>
      <c r="F152" s="62" t="s">
        <v>1069</v>
      </c>
      <c r="G152" s="62">
        <v>5</v>
      </c>
      <c r="H152" s="62"/>
      <c r="I152" s="62">
        <f t="shared" si="2"/>
        <v>27</v>
      </c>
      <c r="J152" s="62" t="s">
        <v>1071</v>
      </c>
      <c r="K152" s="64">
        <v>1.8136574074074076E-2</v>
      </c>
      <c r="L152" s="62">
        <v>110</v>
      </c>
      <c r="M152" s="62">
        <v>110</v>
      </c>
      <c r="N152" s="63"/>
      <c r="O152" s="62"/>
      <c r="P152" s="62">
        <v>76</v>
      </c>
    </row>
    <row r="153" spans="2:16" ht="14.4">
      <c r="B153" s="68" t="s">
        <v>1852</v>
      </c>
      <c r="C153" s="62">
        <v>1995</v>
      </c>
      <c r="D153" s="64">
        <v>2.0300925925925927E-2</v>
      </c>
      <c r="E153" s="62">
        <v>76</v>
      </c>
      <c r="F153" s="62" t="s">
        <v>1070</v>
      </c>
      <c r="G153" s="62">
        <v>5</v>
      </c>
      <c r="H153" s="62"/>
      <c r="I153" s="62">
        <f t="shared" si="2"/>
        <v>29</v>
      </c>
      <c r="J153" s="62" t="s">
        <v>1071</v>
      </c>
      <c r="K153" s="64">
        <v>2.0578703703703703E-2</v>
      </c>
      <c r="L153" s="62">
        <v>194</v>
      </c>
      <c r="M153" s="62">
        <v>194</v>
      </c>
      <c r="N153" s="63"/>
      <c r="O153" s="62"/>
      <c r="P153" s="62">
        <v>76</v>
      </c>
    </row>
    <row r="154" spans="2:16" ht="14.4">
      <c r="B154" s="68" t="s">
        <v>2384</v>
      </c>
      <c r="C154" s="62">
        <v>1990</v>
      </c>
      <c r="D154" s="64">
        <v>1.7928240740740741E-2</v>
      </c>
      <c r="E154" s="62">
        <v>77</v>
      </c>
      <c r="F154" s="62" t="s">
        <v>1069</v>
      </c>
      <c r="G154" s="62">
        <v>5</v>
      </c>
      <c r="H154" s="62"/>
      <c r="I154" s="62">
        <f t="shared" si="2"/>
        <v>34</v>
      </c>
      <c r="J154" s="62" t="s">
        <v>1071</v>
      </c>
      <c r="K154" s="64">
        <v>1.8124999999999999E-2</v>
      </c>
      <c r="L154" s="62">
        <v>111</v>
      </c>
      <c r="M154" s="62">
        <v>111</v>
      </c>
      <c r="N154" s="63"/>
      <c r="O154" s="62"/>
      <c r="P154" s="62">
        <v>77</v>
      </c>
    </row>
    <row r="155" spans="2:16" ht="14.4">
      <c r="B155" s="68" t="s">
        <v>1624</v>
      </c>
      <c r="C155" s="62">
        <v>1991</v>
      </c>
      <c r="D155" s="64">
        <v>2.0335648148148148E-2</v>
      </c>
      <c r="E155" s="62">
        <v>77</v>
      </c>
      <c r="F155" s="62" t="s">
        <v>1070</v>
      </c>
      <c r="G155" s="62">
        <v>5</v>
      </c>
      <c r="H155" s="62"/>
      <c r="I155" s="62">
        <f t="shared" si="2"/>
        <v>33</v>
      </c>
      <c r="J155" s="62" t="s">
        <v>1071</v>
      </c>
      <c r="K155" s="64">
        <v>2.0335648148148148E-2</v>
      </c>
      <c r="L155" s="62">
        <v>196</v>
      </c>
      <c r="M155" s="62">
        <v>196</v>
      </c>
      <c r="N155" s="63"/>
      <c r="O155" s="62"/>
      <c r="P155" s="62">
        <v>77</v>
      </c>
    </row>
    <row r="156" spans="2:16" ht="14.4">
      <c r="B156" s="68" t="s">
        <v>2004</v>
      </c>
      <c r="C156" s="62">
        <v>1990</v>
      </c>
      <c r="D156" s="64">
        <v>1.7939814814814815E-2</v>
      </c>
      <c r="E156" s="62">
        <v>78</v>
      </c>
      <c r="F156" s="62" t="s">
        <v>1069</v>
      </c>
      <c r="G156" s="62">
        <v>5</v>
      </c>
      <c r="H156" s="62"/>
      <c r="I156" s="62">
        <f t="shared" si="2"/>
        <v>34</v>
      </c>
      <c r="J156" s="62" t="s">
        <v>1071</v>
      </c>
      <c r="K156" s="64">
        <v>1.7951388888888888E-2</v>
      </c>
      <c r="L156" s="62">
        <v>112</v>
      </c>
      <c r="M156" s="62">
        <v>112</v>
      </c>
      <c r="N156" s="63"/>
      <c r="O156" s="62"/>
      <c r="P156" s="62">
        <v>78</v>
      </c>
    </row>
    <row r="157" spans="2:16" ht="14.4">
      <c r="B157" s="68" t="s">
        <v>1711</v>
      </c>
      <c r="C157" s="62">
        <v>1998</v>
      </c>
      <c r="D157" s="64">
        <v>2.0370370370370372E-2</v>
      </c>
      <c r="E157" s="62">
        <v>78</v>
      </c>
      <c r="F157" s="62" t="s">
        <v>1070</v>
      </c>
      <c r="G157" s="62">
        <v>5</v>
      </c>
      <c r="H157" s="62"/>
      <c r="I157" s="62">
        <f t="shared" si="2"/>
        <v>26</v>
      </c>
      <c r="J157" s="62" t="s">
        <v>1071</v>
      </c>
      <c r="K157" s="64">
        <v>2.0578703703703703E-2</v>
      </c>
      <c r="L157" s="62">
        <v>198</v>
      </c>
      <c r="M157" s="62">
        <v>198</v>
      </c>
      <c r="N157" s="63"/>
      <c r="O157" s="62"/>
      <c r="P157" s="62">
        <v>78</v>
      </c>
    </row>
    <row r="158" spans="2:16" ht="14.4">
      <c r="B158" s="68" t="s">
        <v>279</v>
      </c>
      <c r="C158" s="62">
        <v>1978</v>
      </c>
      <c r="D158" s="64">
        <v>2.0381944444444446E-2</v>
      </c>
      <c r="E158" s="62">
        <v>79</v>
      </c>
      <c r="F158" s="62" t="s">
        <v>1070</v>
      </c>
      <c r="G158" s="62">
        <v>5</v>
      </c>
      <c r="H158" s="62"/>
      <c r="I158" s="62">
        <f t="shared" si="2"/>
        <v>46</v>
      </c>
      <c r="J158" s="62" t="s">
        <v>1071</v>
      </c>
      <c r="K158" s="64">
        <v>2.0555555555555556E-2</v>
      </c>
      <c r="L158" s="62">
        <v>199</v>
      </c>
      <c r="M158" s="62">
        <v>199</v>
      </c>
      <c r="N158" s="63"/>
      <c r="O158" s="62"/>
      <c r="P158" s="62">
        <v>79</v>
      </c>
    </row>
    <row r="159" spans="2:16" ht="14.4">
      <c r="B159" s="68" t="s">
        <v>1588</v>
      </c>
      <c r="C159" s="62">
        <v>1993</v>
      </c>
      <c r="D159" s="64">
        <v>1.7951388888888888E-2</v>
      </c>
      <c r="E159" s="62">
        <v>79</v>
      </c>
      <c r="F159" s="62" t="s">
        <v>1069</v>
      </c>
      <c r="G159" s="62">
        <v>5</v>
      </c>
      <c r="H159" s="62"/>
      <c r="I159" s="62">
        <f t="shared" si="2"/>
        <v>31</v>
      </c>
      <c r="J159" s="62" t="s">
        <v>1071</v>
      </c>
      <c r="K159" s="64">
        <v>1.8287037037037036E-2</v>
      </c>
      <c r="L159" s="62">
        <v>113</v>
      </c>
      <c r="M159" s="62">
        <v>113</v>
      </c>
      <c r="N159" s="63"/>
      <c r="O159" s="62"/>
      <c r="P159" s="62">
        <v>79</v>
      </c>
    </row>
    <row r="160" spans="2:16" ht="14.4">
      <c r="B160" s="83" t="s">
        <v>1977</v>
      </c>
      <c r="C160" s="62">
        <v>1984</v>
      </c>
      <c r="D160" s="64">
        <v>1.7986111111111112E-2</v>
      </c>
      <c r="E160" s="62">
        <v>80</v>
      </c>
      <c r="F160" s="62" t="s">
        <v>1069</v>
      </c>
      <c r="G160" s="62">
        <v>5</v>
      </c>
      <c r="H160" s="62"/>
      <c r="I160" s="62">
        <f t="shared" si="2"/>
        <v>40</v>
      </c>
      <c r="J160" s="62" t="s">
        <v>1071</v>
      </c>
      <c r="K160" s="64">
        <v>1.8252314814814815E-2</v>
      </c>
      <c r="L160" s="62">
        <v>114</v>
      </c>
      <c r="M160" s="62">
        <v>114</v>
      </c>
      <c r="N160" s="63"/>
      <c r="O160" s="62"/>
      <c r="P160" s="62">
        <v>80</v>
      </c>
    </row>
    <row r="161" spans="2:16" ht="14.4">
      <c r="B161" s="68" t="s">
        <v>1620</v>
      </c>
      <c r="C161" s="62">
        <v>1980</v>
      </c>
      <c r="D161" s="64">
        <v>2.0474537037037038E-2</v>
      </c>
      <c r="E161" s="62">
        <v>80</v>
      </c>
      <c r="F161" s="62" t="s">
        <v>1070</v>
      </c>
      <c r="G161" s="62">
        <v>5</v>
      </c>
      <c r="H161" s="62"/>
      <c r="I161" s="62">
        <f t="shared" si="2"/>
        <v>44</v>
      </c>
      <c r="J161" s="62" t="s">
        <v>1071</v>
      </c>
      <c r="K161" s="64">
        <v>2.0520833333333332E-2</v>
      </c>
      <c r="L161" s="62">
        <v>200</v>
      </c>
      <c r="M161" s="62">
        <v>200</v>
      </c>
      <c r="N161" s="63"/>
      <c r="O161" s="62"/>
      <c r="P161" s="62">
        <v>80</v>
      </c>
    </row>
    <row r="162" spans="2:16" ht="14.4">
      <c r="B162" s="68" t="s">
        <v>2320</v>
      </c>
      <c r="C162" s="62">
        <v>2000</v>
      </c>
      <c r="D162" s="64">
        <v>1.8090277777777778E-2</v>
      </c>
      <c r="E162" s="62">
        <v>81</v>
      </c>
      <c r="F162" s="62" t="s">
        <v>1069</v>
      </c>
      <c r="G162" s="62">
        <v>5</v>
      </c>
      <c r="H162" s="62"/>
      <c r="I162" s="62">
        <f t="shared" si="2"/>
        <v>24</v>
      </c>
      <c r="J162" s="62" t="s">
        <v>1071</v>
      </c>
      <c r="K162" s="64">
        <v>1.8402777777777778E-2</v>
      </c>
      <c r="L162" s="62">
        <v>116</v>
      </c>
      <c r="M162" s="62">
        <v>116</v>
      </c>
      <c r="N162" s="63"/>
      <c r="O162" s="62"/>
      <c r="P162" s="62">
        <v>81</v>
      </c>
    </row>
    <row r="163" spans="2:16" ht="14.4">
      <c r="B163" s="68" t="s">
        <v>1873</v>
      </c>
      <c r="C163" s="62">
        <v>1989</v>
      </c>
      <c r="D163" s="64">
        <v>2.0474537037037038E-2</v>
      </c>
      <c r="E163" s="62">
        <v>81</v>
      </c>
      <c r="F163" s="62" t="s">
        <v>1070</v>
      </c>
      <c r="G163" s="62">
        <v>5</v>
      </c>
      <c r="H163" s="62"/>
      <c r="I163" s="62">
        <f t="shared" si="2"/>
        <v>35</v>
      </c>
      <c r="J163" s="62" t="s">
        <v>1071</v>
      </c>
      <c r="K163" s="64">
        <v>2.0694444444444446E-2</v>
      </c>
      <c r="L163" s="62">
        <v>201</v>
      </c>
      <c r="M163" s="62">
        <v>201</v>
      </c>
      <c r="N163" s="63"/>
      <c r="O163" s="62"/>
      <c r="P163" s="62">
        <v>81</v>
      </c>
    </row>
    <row r="164" spans="2:16" ht="14.4">
      <c r="B164" s="68" t="s">
        <v>2319</v>
      </c>
      <c r="C164" s="62">
        <v>1987</v>
      </c>
      <c r="D164" s="64">
        <v>1.8136574074074076E-2</v>
      </c>
      <c r="E164" s="62">
        <v>82</v>
      </c>
      <c r="F164" s="62" t="s">
        <v>1069</v>
      </c>
      <c r="G164" s="62">
        <v>5</v>
      </c>
      <c r="H164" s="62"/>
      <c r="I164" s="62">
        <f t="shared" si="2"/>
        <v>37</v>
      </c>
      <c r="J164" s="62" t="s">
        <v>1071</v>
      </c>
      <c r="K164" s="64">
        <v>1.8333333333333333E-2</v>
      </c>
      <c r="L164" s="62">
        <v>117</v>
      </c>
      <c r="M164" s="62">
        <v>117</v>
      </c>
      <c r="N164" s="63"/>
      <c r="O164" s="62"/>
      <c r="P164" s="62">
        <v>82</v>
      </c>
    </row>
    <row r="165" spans="2:16" ht="14.4">
      <c r="B165" s="68" t="s">
        <v>1745</v>
      </c>
      <c r="C165" s="62">
        <v>1998</v>
      </c>
      <c r="D165" s="64">
        <v>2.0509259259259258E-2</v>
      </c>
      <c r="E165" s="62">
        <v>82</v>
      </c>
      <c r="F165" s="62" t="s">
        <v>1070</v>
      </c>
      <c r="G165" s="62">
        <v>5</v>
      </c>
      <c r="H165" s="62"/>
      <c r="I165" s="62">
        <f t="shared" si="2"/>
        <v>26</v>
      </c>
      <c r="J165" s="62" t="s">
        <v>1071</v>
      </c>
      <c r="K165" s="64">
        <v>2.0729166666666667E-2</v>
      </c>
      <c r="L165" s="62">
        <v>204</v>
      </c>
      <c r="M165" s="62">
        <v>204</v>
      </c>
      <c r="N165" s="63"/>
      <c r="O165" s="62"/>
      <c r="P165" s="62">
        <v>82</v>
      </c>
    </row>
    <row r="166" spans="2:16" ht="14.4">
      <c r="B166" s="68" t="s">
        <v>2498</v>
      </c>
      <c r="C166" s="62">
        <v>1997</v>
      </c>
      <c r="D166" s="64">
        <v>2.0543981481481483E-2</v>
      </c>
      <c r="E166" s="62">
        <v>83</v>
      </c>
      <c r="F166" s="62" t="s">
        <v>1070</v>
      </c>
      <c r="G166" s="62">
        <v>5</v>
      </c>
      <c r="H166" s="62"/>
      <c r="I166" s="62">
        <f t="shared" si="2"/>
        <v>27</v>
      </c>
      <c r="J166" s="62" t="s">
        <v>1071</v>
      </c>
      <c r="K166" s="64">
        <v>2.0590277777777777E-2</v>
      </c>
      <c r="L166" s="62">
        <v>205</v>
      </c>
      <c r="M166" s="62">
        <v>205</v>
      </c>
      <c r="N166" s="63"/>
      <c r="O166" s="62"/>
      <c r="P166" s="62">
        <v>83</v>
      </c>
    </row>
    <row r="167" spans="2:16" ht="14.4">
      <c r="B167" s="83" t="s">
        <v>1647</v>
      </c>
      <c r="C167" s="62">
        <v>1982</v>
      </c>
      <c r="D167" s="64">
        <v>1.818287037037037E-2</v>
      </c>
      <c r="E167" s="62">
        <v>83</v>
      </c>
      <c r="F167" s="62" t="s">
        <v>1069</v>
      </c>
      <c r="G167" s="62">
        <v>5</v>
      </c>
      <c r="H167" s="62"/>
      <c r="I167" s="62">
        <f t="shared" si="2"/>
        <v>42</v>
      </c>
      <c r="J167" s="62" t="s">
        <v>1071</v>
      </c>
      <c r="K167" s="64">
        <v>1.846064814814815E-2</v>
      </c>
      <c r="L167" s="62">
        <v>118</v>
      </c>
      <c r="M167" s="62">
        <v>118</v>
      </c>
      <c r="N167" s="63"/>
      <c r="O167" s="62"/>
      <c r="P167" s="62">
        <v>83</v>
      </c>
    </row>
    <row r="168" spans="2:16" ht="14.4">
      <c r="B168" s="68" t="s">
        <v>2467</v>
      </c>
      <c r="C168" s="62">
        <v>1994</v>
      </c>
      <c r="D168" s="64">
        <v>2.056712962962963E-2</v>
      </c>
      <c r="E168" s="62">
        <v>84</v>
      </c>
      <c r="F168" s="62" t="s">
        <v>1070</v>
      </c>
      <c r="G168" s="62">
        <v>5</v>
      </c>
      <c r="H168" s="62"/>
      <c r="I168" s="62">
        <f t="shared" si="2"/>
        <v>30</v>
      </c>
      <c r="J168" s="62" t="s">
        <v>1071</v>
      </c>
      <c r="K168" s="64">
        <v>2.0821759259259259E-2</v>
      </c>
      <c r="L168" s="62">
        <v>206</v>
      </c>
      <c r="M168" s="62">
        <v>206</v>
      </c>
      <c r="N168" s="63"/>
      <c r="O168" s="62"/>
      <c r="P168" s="62">
        <v>84</v>
      </c>
    </row>
    <row r="169" spans="2:16" ht="14.4">
      <c r="B169" s="68" t="s">
        <v>2003</v>
      </c>
      <c r="C169" s="62">
        <v>1990</v>
      </c>
      <c r="D169" s="64">
        <v>1.8217592592592594E-2</v>
      </c>
      <c r="E169" s="62">
        <v>84</v>
      </c>
      <c r="F169" s="62" t="s">
        <v>1069</v>
      </c>
      <c r="G169" s="62">
        <v>5</v>
      </c>
      <c r="H169" s="62"/>
      <c r="I169" s="62">
        <f t="shared" si="2"/>
        <v>34</v>
      </c>
      <c r="J169" s="62" t="s">
        <v>1071</v>
      </c>
      <c r="K169" s="64">
        <v>1.8564814814814815E-2</v>
      </c>
      <c r="L169" s="62">
        <v>119</v>
      </c>
      <c r="M169" s="62">
        <v>119</v>
      </c>
      <c r="N169" s="63"/>
      <c r="O169" s="62"/>
      <c r="P169" s="62">
        <v>84</v>
      </c>
    </row>
    <row r="170" spans="2:16" ht="14.4">
      <c r="B170" s="68" t="s">
        <v>2174</v>
      </c>
      <c r="C170" s="62">
        <v>1986</v>
      </c>
      <c r="D170" s="64">
        <v>1.8217592592592594E-2</v>
      </c>
      <c r="E170" s="62">
        <v>85</v>
      </c>
      <c r="F170" s="62" t="s">
        <v>1069</v>
      </c>
      <c r="G170" s="62">
        <v>5</v>
      </c>
      <c r="H170" s="62"/>
      <c r="I170" s="62">
        <f t="shared" si="2"/>
        <v>38</v>
      </c>
      <c r="J170" s="62" t="s">
        <v>1071</v>
      </c>
      <c r="K170" s="64">
        <v>1.8576388888888889E-2</v>
      </c>
      <c r="L170" s="62">
        <v>120</v>
      </c>
      <c r="M170" s="62">
        <v>120</v>
      </c>
      <c r="N170" s="63"/>
      <c r="O170" s="62"/>
      <c r="P170" s="62">
        <v>85</v>
      </c>
    </row>
    <row r="171" spans="2:16" ht="14.4">
      <c r="B171" s="68" t="s">
        <v>2099</v>
      </c>
      <c r="C171" s="62">
        <v>1993</v>
      </c>
      <c r="D171" s="64">
        <v>2.0578703703703703E-2</v>
      </c>
      <c r="E171" s="62">
        <v>85</v>
      </c>
      <c r="F171" s="62" t="s">
        <v>1070</v>
      </c>
      <c r="G171" s="62">
        <v>5</v>
      </c>
      <c r="H171" s="62"/>
      <c r="I171" s="62">
        <f t="shared" si="2"/>
        <v>31</v>
      </c>
      <c r="J171" s="62" t="s">
        <v>1071</v>
      </c>
      <c r="K171" s="64">
        <v>2.0844907407407406E-2</v>
      </c>
      <c r="L171" s="62">
        <v>207</v>
      </c>
      <c r="M171" s="62">
        <v>207</v>
      </c>
      <c r="N171" s="63"/>
      <c r="O171" s="62"/>
      <c r="P171" s="62">
        <v>85</v>
      </c>
    </row>
    <row r="172" spans="2:16" ht="14.4">
      <c r="B172" s="68" t="s">
        <v>1916</v>
      </c>
      <c r="C172" s="62">
        <v>1980</v>
      </c>
      <c r="D172" s="64">
        <v>2.0590277777777777E-2</v>
      </c>
      <c r="E172" s="62">
        <v>86</v>
      </c>
      <c r="F172" s="62" t="s">
        <v>1070</v>
      </c>
      <c r="G172" s="62">
        <v>5</v>
      </c>
      <c r="H172" s="62"/>
      <c r="I172" s="62">
        <f t="shared" si="2"/>
        <v>44</v>
      </c>
      <c r="J172" s="62" t="s">
        <v>1071</v>
      </c>
      <c r="K172" s="64">
        <v>2.087962962962963E-2</v>
      </c>
      <c r="L172" s="62">
        <v>208</v>
      </c>
      <c r="M172" s="62">
        <v>208</v>
      </c>
      <c r="N172" s="63"/>
      <c r="O172" s="62"/>
      <c r="P172" s="62">
        <v>86</v>
      </c>
    </row>
    <row r="173" spans="2:16" ht="14.4">
      <c r="B173" s="83" t="s">
        <v>1451</v>
      </c>
      <c r="C173" s="62">
        <v>1982</v>
      </c>
      <c r="D173" s="64">
        <v>1.8252314814814815E-2</v>
      </c>
      <c r="E173" s="62">
        <v>86</v>
      </c>
      <c r="F173" s="62" t="s">
        <v>1069</v>
      </c>
      <c r="G173" s="62">
        <v>5</v>
      </c>
      <c r="H173" s="62"/>
      <c r="I173" s="62">
        <f t="shared" si="2"/>
        <v>42</v>
      </c>
      <c r="J173" s="62" t="s">
        <v>1071</v>
      </c>
      <c r="K173" s="64">
        <v>1.8472222222222223E-2</v>
      </c>
      <c r="L173" s="62">
        <v>122</v>
      </c>
      <c r="M173" s="62">
        <v>122</v>
      </c>
      <c r="N173" s="63"/>
      <c r="O173" s="62"/>
      <c r="P173" s="62">
        <v>86</v>
      </c>
    </row>
    <row r="174" spans="2:16" ht="14.4">
      <c r="B174" s="68" t="s">
        <v>2155</v>
      </c>
      <c r="C174" s="62">
        <v>1987</v>
      </c>
      <c r="D174" s="64">
        <v>1.8287037037037036E-2</v>
      </c>
      <c r="E174" s="62">
        <v>87</v>
      </c>
      <c r="F174" s="62" t="s">
        <v>1069</v>
      </c>
      <c r="G174" s="62">
        <v>5</v>
      </c>
      <c r="H174" s="62"/>
      <c r="I174" s="62">
        <f t="shared" si="2"/>
        <v>37</v>
      </c>
      <c r="J174" s="62" t="s">
        <v>1071</v>
      </c>
      <c r="K174" s="64">
        <v>1.8414351851851852E-2</v>
      </c>
      <c r="L174" s="62">
        <v>123</v>
      </c>
      <c r="M174" s="62">
        <v>123</v>
      </c>
      <c r="N174" s="63"/>
      <c r="O174" s="62"/>
      <c r="P174" s="62">
        <v>87</v>
      </c>
    </row>
    <row r="175" spans="2:16" ht="14.4">
      <c r="B175" s="68" t="s">
        <v>1945</v>
      </c>
      <c r="C175" s="62">
        <v>1992</v>
      </c>
      <c r="D175" s="64">
        <v>2.0659722222222222E-2</v>
      </c>
      <c r="E175" s="62">
        <v>87</v>
      </c>
      <c r="F175" s="62" t="s">
        <v>1070</v>
      </c>
      <c r="G175" s="62">
        <v>5</v>
      </c>
      <c r="H175" s="62"/>
      <c r="I175" s="62">
        <f t="shared" si="2"/>
        <v>32</v>
      </c>
      <c r="J175" s="62" t="s">
        <v>1071</v>
      </c>
      <c r="K175" s="64">
        <v>2.0914351851851851E-2</v>
      </c>
      <c r="L175" s="62">
        <v>209</v>
      </c>
      <c r="M175" s="62">
        <v>209</v>
      </c>
      <c r="N175" s="63"/>
      <c r="O175" s="62"/>
      <c r="P175" s="62">
        <v>87</v>
      </c>
    </row>
    <row r="176" spans="2:16" ht="14.4">
      <c r="B176" s="83" t="s">
        <v>1684</v>
      </c>
      <c r="C176" s="62">
        <v>1978</v>
      </c>
      <c r="D176" s="64">
        <v>1.8368055555555554E-2</v>
      </c>
      <c r="E176" s="62">
        <v>88</v>
      </c>
      <c r="F176" s="62" t="s">
        <v>1069</v>
      </c>
      <c r="G176" s="62">
        <v>5</v>
      </c>
      <c r="H176" s="62"/>
      <c r="I176" s="62">
        <f t="shared" si="2"/>
        <v>46</v>
      </c>
      <c r="J176" s="62" t="s">
        <v>1071</v>
      </c>
      <c r="K176" s="64">
        <v>1.8553240740740742E-2</v>
      </c>
      <c r="L176" s="62">
        <v>126</v>
      </c>
      <c r="M176" s="62">
        <v>126</v>
      </c>
      <c r="N176" s="63"/>
      <c r="O176" s="62"/>
      <c r="P176" s="62">
        <v>88</v>
      </c>
    </row>
    <row r="177" spans="2:16" ht="14.4">
      <c r="B177" s="68" t="s">
        <v>1519</v>
      </c>
      <c r="C177" s="62">
        <v>1989</v>
      </c>
      <c r="D177" s="64">
        <v>2.0763888888888887E-2</v>
      </c>
      <c r="E177" s="62">
        <v>88</v>
      </c>
      <c r="F177" s="62" t="s">
        <v>1070</v>
      </c>
      <c r="G177" s="62">
        <v>5</v>
      </c>
      <c r="H177" s="62"/>
      <c r="I177" s="62">
        <f t="shared" si="2"/>
        <v>35</v>
      </c>
      <c r="J177" s="62" t="s">
        <v>1071</v>
      </c>
      <c r="K177" s="64">
        <v>2.0833333333333332E-2</v>
      </c>
      <c r="L177" s="62">
        <v>210</v>
      </c>
      <c r="M177" s="62">
        <v>210</v>
      </c>
      <c r="N177" s="63"/>
      <c r="O177" s="62"/>
      <c r="P177" s="62">
        <v>88</v>
      </c>
    </row>
    <row r="178" spans="2:16" ht="14.4">
      <c r="B178" s="92" t="s">
        <v>2468</v>
      </c>
      <c r="C178" s="62">
        <v>1946</v>
      </c>
      <c r="D178" s="64">
        <v>1.849537037037037E-2</v>
      </c>
      <c r="E178" s="62">
        <v>89</v>
      </c>
      <c r="F178" s="62" t="s">
        <v>1069</v>
      </c>
      <c r="G178" s="62">
        <v>5</v>
      </c>
      <c r="H178" s="62"/>
      <c r="I178" s="62">
        <f t="shared" si="2"/>
        <v>78</v>
      </c>
      <c r="J178" s="62" t="s">
        <v>1071</v>
      </c>
      <c r="K178" s="64">
        <v>1.8900462962962963E-2</v>
      </c>
      <c r="L178" s="62">
        <v>130</v>
      </c>
      <c r="M178" s="62">
        <v>130</v>
      </c>
      <c r="N178" s="63"/>
      <c r="O178" s="62"/>
      <c r="P178" s="62">
        <v>89</v>
      </c>
    </row>
    <row r="179" spans="2:16" ht="14.4">
      <c r="B179" s="68" t="s">
        <v>1886</v>
      </c>
      <c r="C179" s="62">
        <v>1989</v>
      </c>
      <c r="D179" s="64">
        <v>2.0787037037037038E-2</v>
      </c>
      <c r="E179" s="62">
        <v>89</v>
      </c>
      <c r="F179" s="62" t="s">
        <v>1070</v>
      </c>
      <c r="G179" s="62">
        <v>5</v>
      </c>
      <c r="H179" s="62"/>
      <c r="I179" s="62">
        <f t="shared" si="2"/>
        <v>35</v>
      </c>
      <c r="J179" s="62" t="s">
        <v>1071</v>
      </c>
      <c r="K179" s="64">
        <v>2.1134259259259259E-2</v>
      </c>
      <c r="L179" s="62">
        <v>213</v>
      </c>
      <c r="M179" s="62">
        <v>213</v>
      </c>
      <c r="N179" s="63"/>
      <c r="O179" s="62"/>
      <c r="P179" s="62">
        <v>89</v>
      </c>
    </row>
    <row r="180" spans="2:16" ht="14.4">
      <c r="B180" s="68" t="s">
        <v>2184</v>
      </c>
      <c r="C180" s="62">
        <v>1997</v>
      </c>
      <c r="D180" s="64">
        <v>1.8506944444444444E-2</v>
      </c>
      <c r="E180" s="62">
        <v>90</v>
      </c>
      <c r="F180" s="62" t="s">
        <v>1069</v>
      </c>
      <c r="G180" s="62">
        <v>5</v>
      </c>
      <c r="H180" s="62"/>
      <c r="I180" s="62">
        <f t="shared" si="2"/>
        <v>27</v>
      </c>
      <c r="J180" s="62" t="s">
        <v>1071</v>
      </c>
      <c r="K180" s="64">
        <v>1.8564814814814815E-2</v>
      </c>
      <c r="L180" s="62">
        <v>131</v>
      </c>
      <c r="M180" s="62">
        <v>131</v>
      </c>
      <c r="N180" s="63"/>
      <c r="O180" s="62"/>
      <c r="P180" s="62">
        <v>90</v>
      </c>
    </row>
    <row r="181" spans="2:16" ht="14.4">
      <c r="B181" s="68" t="s">
        <v>1713</v>
      </c>
      <c r="C181" s="62">
        <v>1985</v>
      </c>
      <c r="D181" s="64">
        <v>2.0844907407407406E-2</v>
      </c>
      <c r="E181" s="62">
        <v>90</v>
      </c>
      <c r="F181" s="62" t="s">
        <v>1070</v>
      </c>
      <c r="G181" s="62">
        <v>5</v>
      </c>
      <c r="H181" s="62"/>
      <c r="I181" s="62">
        <f t="shared" si="2"/>
        <v>39</v>
      </c>
      <c r="J181" s="62" t="s">
        <v>1071</v>
      </c>
      <c r="K181" s="64">
        <v>2.0914351851851851E-2</v>
      </c>
      <c r="L181" s="62">
        <v>215</v>
      </c>
      <c r="M181" s="62">
        <v>215</v>
      </c>
      <c r="N181" s="63"/>
      <c r="O181" s="62"/>
      <c r="P181" s="62">
        <v>90</v>
      </c>
    </row>
    <row r="182" spans="2:16" ht="14.4">
      <c r="B182" s="83" t="s">
        <v>2324</v>
      </c>
      <c r="C182" s="62">
        <v>1983</v>
      </c>
      <c r="D182" s="64">
        <v>1.8587962962962962E-2</v>
      </c>
      <c r="E182" s="62">
        <v>91</v>
      </c>
      <c r="F182" s="62" t="s">
        <v>1069</v>
      </c>
      <c r="G182" s="62">
        <v>5</v>
      </c>
      <c r="H182" s="62"/>
      <c r="I182" s="62">
        <f t="shared" si="2"/>
        <v>41</v>
      </c>
      <c r="J182" s="62" t="s">
        <v>1071</v>
      </c>
      <c r="K182" s="64">
        <v>1.8622685185185187E-2</v>
      </c>
      <c r="L182" s="62">
        <v>132</v>
      </c>
      <c r="M182" s="62">
        <v>132</v>
      </c>
      <c r="N182" s="63"/>
      <c r="O182" s="62"/>
      <c r="P182" s="62">
        <v>91</v>
      </c>
    </row>
    <row r="183" spans="2:16" ht="14.4">
      <c r="B183" s="68" t="s">
        <v>1719</v>
      </c>
      <c r="C183" s="62">
        <v>1984</v>
      </c>
      <c r="D183" s="64">
        <v>2.0856481481481483E-2</v>
      </c>
      <c r="E183" s="62">
        <v>91</v>
      </c>
      <c r="F183" s="62" t="s">
        <v>1070</v>
      </c>
      <c r="G183" s="62">
        <v>5</v>
      </c>
      <c r="H183" s="62"/>
      <c r="I183" s="62">
        <f t="shared" si="2"/>
        <v>40</v>
      </c>
      <c r="J183" s="62" t="s">
        <v>1071</v>
      </c>
      <c r="K183" s="64">
        <v>2.1111111111111112E-2</v>
      </c>
      <c r="L183" s="62">
        <v>216</v>
      </c>
      <c r="M183" s="62">
        <v>216</v>
      </c>
      <c r="N183" s="63"/>
      <c r="O183" s="62"/>
      <c r="P183" s="62">
        <v>91</v>
      </c>
    </row>
    <row r="184" spans="2:16" ht="14.4">
      <c r="B184" s="68" t="s">
        <v>2039</v>
      </c>
      <c r="C184" s="62">
        <v>1993</v>
      </c>
      <c r="D184" s="64">
        <v>1.8622685185185187E-2</v>
      </c>
      <c r="E184" s="62">
        <v>92</v>
      </c>
      <c r="F184" s="62" t="s">
        <v>1069</v>
      </c>
      <c r="G184" s="62">
        <v>5</v>
      </c>
      <c r="H184" s="62"/>
      <c r="I184" s="62">
        <f t="shared" si="2"/>
        <v>31</v>
      </c>
      <c r="J184" s="62" t="s">
        <v>1071</v>
      </c>
      <c r="K184" s="64">
        <v>1.8680555555555554E-2</v>
      </c>
      <c r="L184" s="62">
        <v>133</v>
      </c>
      <c r="M184" s="62">
        <v>133</v>
      </c>
      <c r="N184" s="63"/>
      <c r="O184" s="62"/>
      <c r="P184" s="62">
        <v>92</v>
      </c>
    </row>
    <row r="185" spans="2:16" s="79" customFormat="1" ht="14.4">
      <c r="B185" s="81" t="s">
        <v>2586</v>
      </c>
      <c r="C185" s="76">
        <v>1984</v>
      </c>
      <c r="D185" s="77">
        <v>2.0914351851851851E-2</v>
      </c>
      <c r="E185" s="76">
        <v>92</v>
      </c>
      <c r="F185" s="76" t="s">
        <v>1070</v>
      </c>
      <c r="G185" s="76">
        <v>5</v>
      </c>
      <c r="H185" s="76"/>
      <c r="I185" s="76">
        <f t="shared" si="2"/>
        <v>40</v>
      </c>
      <c r="J185" s="76" t="s">
        <v>1071</v>
      </c>
      <c r="K185" s="77">
        <v>2.1180555555555557E-2</v>
      </c>
      <c r="L185" s="76">
        <v>218</v>
      </c>
      <c r="M185" s="76">
        <v>218</v>
      </c>
      <c r="N185" s="78"/>
      <c r="O185" s="76"/>
      <c r="P185" s="76">
        <v>92</v>
      </c>
    </row>
    <row r="186" spans="2:16" ht="14.4">
      <c r="B186" s="68" t="s">
        <v>2309</v>
      </c>
      <c r="C186" s="62">
        <v>1991</v>
      </c>
      <c r="D186" s="64">
        <v>2.0949074074074075E-2</v>
      </c>
      <c r="E186" s="62">
        <v>93</v>
      </c>
      <c r="F186" s="62" t="s">
        <v>1070</v>
      </c>
      <c r="G186" s="62">
        <v>5</v>
      </c>
      <c r="H186" s="62"/>
      <c r="I186" s="62">
        <f t="shared" si="2"/>
        <v>33</v>
      </c>
      <c r="J186" s="62" t="s">
        <v>1071</v>
      </c>
      <c r="K186" s="64">
        <v>2.1122685185185185E-2</v>
      </c>
      <c r="L186" s="62">
        <v>219</v>
      </c>
      <c r="M186" s="62">
        <v>219</v>
      </c>
      <c r="N186" s="63"/>
      <c r="O186" s="62"/>
      <c r="P186" s="62">
        <v>93</v>
      </c>
    </row>
    <row r="187" spans="2:16" ht="14.4">
      <c r="B187" s="68" t="s">
        <v>2067</v>
      </c>
      <c r="C187" s="62">
        <v>1991</v>
      </c>
      <c r="D187" s="64">
        <v>1.863425925925926E-2</v>
      </c>
      <c r="E187" s="62">
        <v>93</v>
      </c>
      <c r="F187" s="62" t="s">
        <v>1069</v>
      </c>
      <c r="G187" s="62">
        <v>5</v>
      </c>
      <c r="H187" s="62"/>
      <c r="I187" s="62">
        <f t="shared" si="2"/>
        <v>33</v>
      </c>
      <c r="J187" s="62" t="s">
        <v>1071</v>
      </c>
      <c r="K187" s="64">
        <v>1.8784722222222223E-2</v>
      </c>
      <c r="L187" s="62">
        <v>134</v>
      </c>
      <c r="M187" s="62">
        <v>134</v>
      </c>
      <c r="N187" s="63"/>
      <c r="O187" s="62"/>
      <c r="P187" s="62">
        <v>93</v>
      </c>
    </row>
    <row r="188" spans="2:16" ht="14.4">
      <c r="B188" s="83" t="s">
        <v>2154</v>
      </c>
      <c r="C188" s="62">
        <v>1984</v>
      </c>
      <c r="D188" s="64">
        <v>1.863425925925926E-2</v>
      </c>
      <c r="E188" s="62">
        <v>94</v>
      </c>
      <c r="F188" s="62" t="s">
        <v>1069</v>
      </c>
      <c r="G188" s="62">
        <v>5</v>
      </c>
      <c r="H188" s="62"/>
      <c r="I188" s="62">
        <f t="shared" si="2"/>
        <v>40</v>
      </c>
      <c r="J188" s="62" t="s">
        <v>1071</v>
      </c>
      <c r="K188" s="64">
        <v>1.8738425925925926E-2</v>
      </c>
      <c r="L188" s="62">
        <v>135</v>
      </c>
      <c r="M188" s="62">
        <v>135</v>
      </c>
      <c r="N188" s="63"/>
      <c r="O188" s="62"/>
      <c r="P188" s="62">
        <v>94</v>
      </c>
    </row>
    <row r="189" spans="2:16" ht="14.4">
      <c r="B189" s="68" t="s">
        <v>1827</v>
      </c>
      <c r="C189" s="62">
        <v>1985</v>
      </c>
      <c r="D189" s="64">
        <v>2.1006944444444446E-2</v>
      </c>
      <c r="E189" s="62">
        <v>94</v>
      </c>
      <c r="F189" s="62" t="s">
        <v>1070</v>
      </c>
      <c r="G189" s="62">
        <v>5</v>
      </c>
      <c r="H189" s="62"/>
      <c r="I189" s="62">
        <f t="shared" si="2"/>
        <v>39</v>
      </c>
      <c r="J189" s="62" t="s">
        <v>1071</v>
      </c>
      <c r="K189" s="64">
        <v>2.1122685185185185E-2</v>
      </c>
      <c r="L189" s="62">
        <v>222</v>
      </c>
      <c r="M189" s="62">
        <v>222</v>
      </c>
      <c r="N189" s="63"/>
      <c r="O189" s="62"/>
      <c r="P189" s="62">
        <v>94</v>
      </c>
    </row>
    <row r="190" spans="2:16" ht="14.4">
      <c r="B190" s="68" t="s">
        <v>2406</v>
      </c>
      <c r="C190" s="62">
        <v>2004</v>
      </c>
      <c r="D190" s="64">
        <v>2.105324074074074E-2</v>
      </c>
      <c r="E190" s="62">
        <v>95</v>
      </c>
      <c r="F190" s="62" t="s">
        <v>1070</v>
      </c>
      <c r="G190" s="62">
        <v>5</v>
      </c>
      <c r="H190" s="62"/>
      <c r="I190" s="62">
        <f t="shared" si="2"/>
        <v>20</v>
      </c>
      <c r="J190" s="62" t="s">
        <v>1071</v>
      </c>
      <c r="K190" s="64">
        <v>2.1377314814814814E-2</v>
      </c>
      <c r="L190" s="62">
        <v>225</v>
      </c>
      <c r="M190" s="62">
        <v>225</v>
      </c>
      <c r="N190" s="63"/>
      <c r="O190" s="62"/>
      <c r="P190" s="62">
        <v>95</v>
      </c>
    </row>
    <row r="191" spans="2:16" ht="14.4">
      <c r="B191" s="68" t="s">
        <v>2091</v>
      </c>
      <c r="C191" s="62">
        <v>1988</v>
      </c>
      <c r="D191" s="64">
        <v>1.8726851851851852E-2</v>
      </c>
      <c r="E191" s="62">
        <v>95</v>
      </c>
      <c r="F191" s="62" t="s">
        <v>1069</v>
      </c>
      <c r="G191" s="62">
        <v>5</v>
      </c>
      <c r="H191" s="62"/>
      <c r="I191" s="62">
        <f t="shared" si="2"/>
        <v>36</v>
      </c>
      <c r="J191" s="62" t="s">
        <v>1071</v>
      </c>
      <c r="K191" s="64">
        <v>1.8865740740740742E-2</v>
      </c>
      <c r="L191" s="62">
        <v>137</v>
      </c>
      <c r="M191" s="62">
        <v>137</v>
      </c>
      <c r="N191" s="63"/>
      <c r="O191" s="62"/>
      <c r="P191" s="62">
        <v>95</v>
      </c>
    </row>
    <row r="192" spans="2:16" ht="14.4">
      <c r="B192" s="68" t="s">
        <v>2253</v>
      </c>
      <c r="C192" s="62">
        <v>1981</v>
      </c>
      <c r="D192" s="64">
        <v>2.1145833333333332E-2</v>
      </c>
      <c r="E192" s="62">
        <v>96</v>
      </c>
      <c r="F192" s="62" t="s">
        <v>1070</v>
      </c>
      <c r="G192" s="62">
        <v>5</v>
      </c>
      <c r="H192" s="62"/>
      <c r="I192" s="62">
        <f t="shared" si="2"/>
        <v>43</v>
      </c>
      <c r="J192" s="62" t="s">
        <v>1071</v>
      </c>
      <c r="K192" s="64">
        <v>2.1377314814814814E-2</v>
      </c>
      <c r="L192" s="62">
        <v>228</v>
      </c>
      <c r="M192" s="62">
        <v>228</v>
      </c>
      <c r="N192" s="63"/>
      <c r="O192" s="62"/>
      <c r="P192" s="62">
        <v>96</v>
      </c>
    </row>
    <row r="193" spans="2:16" ht="14.4">
      <c r="B193" s="68" t="s">
        <v>1632</v>
      </c>
      <c r="C193" s="62">
        <v>1990</v>
      </c>
      <c r="D193" s="64">
        <v>1.8749999999999999E-2</v>
      </c>
      <c r="E193" s="62">
        <v>96</v>
      </c>
      <c r="F193" s="62" t="s">
        <v>1069</v>
      </c>
      <c r="G193" s="62">
        <v>5</v>
      </c>
      <c r="H193" s="62"/>
      <c r="I193" s="62">
        <f t="shared" si="2"/>
        <v>34</v>
      </c>
      <c r="J193" s="62" t="s">
        <v>1071</v>
      </c>
      <c r="K193" s="64">
        <v>1.8981481481481481E-2</v>
      </c>
      <c r="L193" s="62">
        <v>139</v>
      </c>
      <c r="M193" s="62">
        <v>139</v>
      </c>
      <c r="N193" s="63"/>
      <c r="O193" s="62"/>
      <c r="P193" s="62">
        <v>96</v>
      </c>
    </row>
    <row r="194" spans="2:16" ht="14.4">
      <c r="B194" s="68" t="s">
        <v>1843</v>
      </c>
      <c r="C194" s="62">
        <v>1982</v>
      </c>
      <c r="D194" s="64">
        <v>2.1180555555555557E-2</v>
      </c>
      <c r="E194" s="62">
        <v>97</v>
      </c>
      <c r="F194" s="62" t="s">
        <v>1070</v>
      </c>
      <c r="G194" s="62">
        <v>5</v>
      </c>
      <c r="H194" s="62"/>
      <c r="I194" s="62">
        <f t="shared" si="2"/>
        <v>42</v>
      </c>
      <c r="J194" s="62" t="s">
        <v>1071</v>
      </c>
      <c r="K194" s="64">
        <v>2.1319444444444443E-2</v>
      </c>
      <c r="L194" s="62">
        <v>229</v>
      </c>
      <c r="M194" s="62">
        <v>229</v>
      </c>
      <c r="N194" s="63"/>
      <c r="O194" s="62"/>
      <c r="P194" s="62">
        <v>97</v>
      </c>
    </row>
    <row r="195" spans="2:16" ht="14.4">
      <c r="B195" s="68" t="s">
        <v>1251</v>
      </c>
      <c r="C195" s="62">
        <v>1990</v>
      </c>
      <c r="D195" s="64">
        <v>1.8854166666666668E-2</v>
      </c>
      <c r="E195" s="62">
        <v>97</v>
      </c>
      <c r="F195" s="62" t="s">
        <v>1069</v>
      </c>
      <c r="G195" s="62">
        <v>5</v>
      </c>
      <c r="H195" s="62"/>
      <c r="I195" s="62">
        <f t="shared" ref="I195:I258" si="3">2024-C195</f>
        <v>34</v>
      </c>
      <c r="J195" s="62" t="s">
        <v>1071</v>
      </c>
      <c r="K195" s="64">
        <v>1.9004629629629628E-2</v>
      </c>
      <c r="L195" s="62">
        <v>141</v>
      </c>
      <c r="M195" s="62">
        <v>141</v>
      </c>
      <c r="N195" s="63"/>
      <c r="O195" s="62"/>
      <c r="P195" s="62">
        <v>97</v>
      </c>
    </row>
    <row r="196" spans="2:16" ht="14.4">
      <c r="B196" s="92" t="s">
        <v>2624</v>
      </c>
      <c r="C196" s="62">
        <v>1994</v>
      </c>
      <c r="D196" s="64">
        <v>1.9039351851851852E-2</v>
      </c>
      <c r="E196" s="62">
        <v>98</v>
      </c>
      <c r="F196" s="62" t="s">
        <v>1069</v>
      </c>
      <c r="G196" s="62">
        <v>5</v>
      </c>
      <c r="H196" s="62"/>
      <c r="I196" s="62">
        <f t="shared" si="3"/>
        <v>30</v>
      </c>
      <c r="J196" s="62" t="s">
        <v>1071</v>
      </c>
      <c r="K196" s="64">
        <v>1.9074074074074073E-2</v>
      </c>
      <c r="L196" s="62">
        <v>144</v>
      </c>
      <c r="M196" s="62">
        <v>144</v>
      </c>
      <c r="N196" s="63"/>
      <c r="O196" s="62"/>
      <c r="P196" s="62">
        <v>98</v>
      </c>
    </row>
    <row r="197" spans="2:16" ht="14.4">
      <c r="B197" s="68" t="s">
        <v>2291</v>
      </c>
      <c r="C197" s="62">
        <v>1994</v>
      </c>
      <c r="D197" s="64">
        <v>2.119212962962963E-2</v>
      </c>
      <c r="E197" s="62">
        <v>98</v>
      </c>
      <c r="F197" s="62" t="s">
        <v>1070</v>
      </c>
      <c r="G197" s="62">
        <v>5</v>
      </c>
      <c r="H197" s="62"/>
      <c r="I197" s="62">
        <f t="shared" si="3"/>
        <v>30</v>
      </c>
      <c r="J197" s="62" t="s">
        <v>1071</v>
      </c>
      <c r="K197" s="64">
        <v>2.1539351851851851E-2</v>
      </c>
      <c r="L197" s="62">
        <v>230</v>
      </c>
      <c r="M197" s="62">
        <v>230</v>
      </c>
      <c r="N197" s="63"/>
      <c r="O197" s="62"/>
      <c r="P197" s="62">
        <v>98</v>
      </c>
    </row>
    <row r="198" spans="2:16" ht="14.4">
      <c r="B198" s="68" t="s">
        <v>2380</v>
      </c>
      <c r="C198" s="62">
        <v>1990</v>
      </c>
      <c r="D198" s="64">
        <v>2.1215277777777777E-2</v>
      </c>
      <c r="E198" s="62">
        <v>99</v>
      </c>
      <c r="F198" s="62" t="s">
        <v>1070</v>
      </c>
      <c r="G198" s="62">
        <v>5</v>
      </c>
      <c r="H198" s="62"/>
      <c r="I198" s="62">
        <f t="shared" si="3"/>
        <v>34</v>
      </c>
      <c r="J198" s="62" t="s">
        <v>1071</v>
      </c>
      <c r="K198" s="64">
        <v>2.1527777777777778E-2</v>
      </c>
      <c r="L198" s="62">
        <v>232</v>
      </c>
      <c r="M198" s="62">
        <v>232</v>
      </c>
      <c r="N198" s="63"/>
      <c r="O198" s="62"/>
      <c r="P198" s="62">
        <v>99</v>
      </c>
    </row>
    <row r="199" spans="2:16" ht="14.4">
      <c r="B199" s="68" t="s">
        <v>1726</v>
      </c>
      <c r="C199" s="62">
        <v>1998</v>
      </c>
      <c r="D199" s="64">
        <v>1.9085648148148147E-2</v>
      </c>
      <c r="E199" s="62">
        <v>99</v>
      </c>
      <c r="F199" s="62" t="s">
        <v>1069</v>
      </c>
      <c r="G199" s="62">
        <v>5</v>
      </c>
      <c r="H199" s="62"/>
      <c r="I199" s="62">
        <f t="shared" si="3"/>
        <v>26</v>
      </c>
      <c r="J199" s="62" t="s">
        <v>1071</v>
      </c>
      <c r="K199" s="64">
        <v>1.9120370370370371E-2</v>
      </c>
      <c r="L199" s="62">
        <v>147</v>
      </c>
      <c r="M199" s="62">
        <v>147</v>
      </c>
      <c r="N199" s="63"/>
      <c r="O199" s="62"/>
      <c r="P199" s="62">
        <v>99</v>
      </c>
    </row>
    <row r="200" spans="2:16" ht="14.4">
      <c r="B200" s="68" t="s">
        <v>1874</v>
      </c>
      <c r="C200" s="62">
        <v>2002</v>
      </c>
      <c r="D200" s="64">
        <v>2.1261574074074075E-2</v>
      </c>
      <c r="E200" s="62">
        <v>100</v>
      </c>
      <c r="F200" s="62" t="s">
        <v>1070</v>
      </c>
      <c r="G200" s="62">
        <v>5</v>
      </c>
      <c r="H200" s="62"/>
      <c r="I200" s="62">
        <f t="shared" si="3"/>
        <v>22</v>
      </c>
      <c r="J200" s="62" t="s">
        <v>1071</v>
      </c>
      <c r="K200" s="64">
        <v>2.1574074074074075E-2</v>
      </c>
      <c r="L200" s="62">
        <v>233</v>
      </c>
      <c r="M200" s="62">
        <v>233</v>
      </c>
      <c r="N200" s="63"/>
      <c r="O200" s="62"/>
      <c r="P200" s="62">
        <v>100</v>
      </c>
    </row>
    <row r="201" spans="2:16" ht="14.4">
      <c r="B201" s="68" t="s">
        <v>1818</v>
      </c>
      <c r="C201" s="62">
        <v>1994</v>
      </c>
      <c r="D201" s="64">
        <v>1.9131944444444444E-2</v>
      </c>
      <c r="E201" s="62">
        <v>100</v>
      </c>
      <c r="F201" s="62" t="s">
        <v>1069</v>
      </c>
      <c r="G201" s="62">
        <v>5</v>
      </c>
      <c r="H201" s="62"/>
      <c r="I201" s="62">
        <f t="shared" si="3"/>
        <v>30</v>
      </c>
      <c r="J201" s="62" t="s">
        <v>1071</v>
      </c>
      <c r="K201" s="64">
        <v>1.9143518518518518E-2</v>
      </c>
      <c r="L201" s="62">
        <v>148</v>
      </c>
      <c r="M201" s="62">
        <v>148</v>
      </c>
      <c r="N201" s="63"/>
      <c r="O201" s="62"/>
      <c r="P201" s="62">
        <v>100</v>
      </c>
    </row>
    <row r="202" spans="2:16" ht="14.4">
      <c r="B202" s="68" t="s">
        <v>1720</v>
      </c>
      <c r="C202" s="62">
        <v>2002</v>
      </c>
      <c r="D202" s="64">
        <v>2.133101851851852E-2</v>
      </c>
      <c r="E202" s="62">
        <v>101</v>
      </c>
      <c r="F202" s="62" t="s">
        <v>1070</v>
      </c>
      <c r="G202" s="62">
        <v>5</v>
      </c>
      <c r="H202" s="62"/>
      <c r="I202" s="62">
        <f t="shared" si="3"/>
        <v>22</v>
      </c>
      <c r="J202" s="62" t="s">
        <v>1071</v>
      </c>
      <c r="K202" s="64">
        <v>2.1689814814814815E-2</v>
      </c>
      <c r="L202" s="62">
        <v>234</v>
      </c>
      <c r="M202" s="62">
        <v>234</v>
      </c>
      <c r="N202" s="63"/>
      <c r="O202" s="62"/>
      <c r="P202" s="62">
        <v>101</v>
      </c>
    </row>
    <row r="203" spans="2:16" ht="14.4">
      <c r="B203" s="107" t="s">
        <v>1583</v>
      </c>
      <c r="C203" s="62">
        <v>1971</v>
      </c>
      <c r="D203" s="64">
        <v>1.9155092592592592E-2</v>
      </c>
      <c r="E203" s="62">
        <v>101</v>
      </c>
      <c r="F203" s="62" t="s">
        <v>1069</v>
      </c>
      <c r="G203" s="62">
        <v>5</v>
      </c>
      <c r="H203" s="62"/>
      <c r="I203" s="62">
        <f t="shared" si="3"/>
        <v>53</v>
      </c>
      <c r="J203" s="62" t="s">
        <v>1071</v>
      </c>
      <c r="K203" s="64">
        <v>1.9398148148148147E-2</v>
      </c>
      <c r="L203" s="62">
        <v>149</v>
      </c>
      <c r="M203" s="62">
        <v>149</v>
      </c>
      <c r="N203" s="63"/>
      <c r="O203" s="62"/>
      <c r="P203" s="62">
        <v>101</v>
      </c>
    </row>
    <row r="204" spans="2:16" ht="14.4">
      <c r="B204" s="107" t="s">
        <v>2227</v>
      </c>
      <c r="C204" s="62">
        <v>1973</v>
      </c>
      <c r="D204" s="64">
        <v>1.9201388888888889E-2</v>
      </c>
      <c r="E204" s="62">
        <v>102</v>
      </c>
      <c r="F204" s="62" t="s">
        <v>1069</v>
      </c>
      <c r="G204" s="62">
        <v>5</v>
      </c>
      <c r="H204" s="62"/>
      <c r="I204" s="62">
        <f t="shared" si="3"/>
        <v>51</v>
      </c>
      <c r="J204" s="62" t="s">
        <v>1071</v>
      </c>
      <c r="K204" s="64">
        <v>1.954861111111111E-2</v>
      </c>
      <c r="L204" s="62">
        <v>150</v>
      </c>
      <c r="M204" s="62">
        <v>150</v>
      </c>
      <c r="N204" s="63"/>
      <c r="O204" s="62"/>
      <c r="P204" s="62">
        <v>102</v>
      </c>
    </row>
    <row r="205" spans="2:16" ht="14.4">
      <c r="B205" s="68" t="s">
        <v>1521</v>
      </c>
      <c r="C205" s="62">
        <v>1989</v>
      </c>
      <c r="D205" s="64">
        <v>2.133101851851852E-2</v>
      </c>
      <c r="E205" s="62">
        <v>102</v>
      </c>
      <c r="F205" s="62" t="s">
        <v>1070</v>
      </c>
      <c r="G205" s="62">
        <v>5</v>
      </c>
      <c r="H205" s="62"/>
      <c r="I205" s="62">
        <f t="shared" si="3"/>
        <v>35</v>
      </c>
      <c r="J205" s="62" t="s">
        <v>1071</v>
      </c>
      <c r="K205" s="64">
        <v>2.1550925925925925E-2</v>
      </c>
      <c r="L205" s="62">
        <v>235</v>
      </c>
      <c r="M205" s="62">
        <v>235</v>
      </c>
      <c r="N205" s="63"/>
      <c r="O205" s="62"/>
      <c r="P205" s="62">
        <v>102</v>
      </c>
    </row>
    <row r="206" spans="2:16" ht="14.4">
      <c r="B206" s="68" t="s">
        <v>2168</v>
      </c>
      <c r="C206" s="62">
        <v>1997</v>
      </c>
      <c r="D206" s="64">
        <v>2.1365740740740741E-2</v>
      </c>
      <c r="E206" s="62">
        <v>103</v>
      </c>
      <c r="F206" s="62" t="s">
        <v>1070</v>
      </c>
      <c r="G206" s="62">
        <v>5</v>
      </c>
      <c r="H206" s="62"/>
      <c r="I206" s="62">
        <f t="shared" si="3"/>
        <v>27</v>
      </c>
      <c r="J206" s="62" t="s">
        <v>1071</v>
      </c>
      <c r="K206" s="64">
        <v>2.1608796296296296E-2</v>
      </c>
      <c r="L206" s="62">
        <v>236</v>
      </c>
      <c r="M206" s="62">
        <v>236</v>
      </c>
      <c r="N206" s="63"/>
      <c r="O206" s="62"/>
      <c r="P206" s="62">
        <v>103</v>
      </c>
    </row>
    <row r="207" spans="2:16" ht="14.4">
      <c r="B207" s="68" t="s">
        <v>2151</v>
      </c>
      <c r="C207" s="62">
        <v>1988</v>
      </c>
      <c r="D207" s="64">
        <v>1.9328703703703702E-2</v>
      </c>
      <c r="E207" s="62">
        <v>103</v>
      </c>
      <c r="F207" s="62" t="s">
        <v>1069</v>
      </c>
      <c r="G207" s="62">
        <v>5</v>
      </c>
      <c r="H207" s="62"/>
      <c r="I207" s="62">
        <f t="shared" si="3"/>
        <v>36</v>
      </c>
      <c r="J207" s="62" t="s">
        <v>1071</v>
      </c>
      <c r="K207" s="64">
        <v>1.9560185185185184E-2</v>
      </c>
      <c r="L207" s="62">
        <v>153</v>
      </c>
      <c r="M207" s="62">
        <v>153</v>
      </c>
      <c r="N207" s="63"/>
      <c r="O207" s="62"/>
      <c r="P207" s="62">
        <v>103</v>
      </c>
    </row>
    <row r="208" spans="2:16" ht="14.4">
      <c r="B208" s="83" t="s">
        <v>1732</v>
      </c>
      <c r="C208" s="62">
        <v>1979</v>
      </c>
      <c r="D208" s="64">
        <v>1.9340277777777779E-2</v>
      </c>
      <c r="E208" s="62">
        <v>104</v>
      </c>
      <c r="F208" s="62" t="s">
        <v>1069</v>
      </c>
      <c r="G208" s="62">
        <v>5</v>
      </c>
      <c r="H208" s="62"/>
      <c r="I208" s="62">
        <f t="shared" si="3"/>
        <v>45</v>
      </c>
      <c r="J208" s="62" t="s">
        <v>1071</v>
      </c>
      <c r="K208" s="64">
        <v>1.9490740740740739E-2</v>
      </c>
      <c r="L208" s="62">
        <v>154</v>
      </c>
      <c r="M208" s="62">
        <v>154</v>
      </c>
      <c r="N208" s="63"/>
      <c r="O208" s="62"/>
      <c r="P208" s="62">
        <v>104</v>
      </c>
    </row>
    <row r="209" spans="2:16" ht="14.4">
      <c r="B209" s="68" t="s">
        <v>1678</v>
      </c>
      <c r="C209" s="62">
        <v>1986</v>
      </c>
      <c r="D209" s="64">
        <v>2.1435185185185186E-2</v>
      </c>
      <c r="E209" s="62">
        <v>104</v>
      </c>
      <c r="F209" s="62" t="s">
        <v>1070</v>
      </c>
      <c r="G209" s="62">
        <v>5</v>
      </c>
      <c r="H209" s="62"/>
      <c r="I209" s="62">
        <f t="shared" si="3"/>
        <v>38</v>
      </c>
      <c r="J209" s="62" t="s">
        <v>1071</v>
      </c>
      <c r="K209" s="64">
        <v>2.1724537037037039E-2</v>
      </c>
      <c r="L209" s="62">
        <v>237</v>
      </c>
      <c r="M209" s="62">
        <v>237</v>
      </c>
      <c r="N209" s="63"/>
      <c r="O209" s="62"/>
      <c r="P209" s="62">
        <v>104</v>
      </c>
    </row>
    <row r="210" spans="2:16" ht="14.4">
      <c r="B210" s="68" t="s">
        <v>1552</v>
      </c>
      <c r="C210" s="62">
        <v>1999</v>
      </c>
      <c r="D210" s="64">
        <v>1.9351851851851853E-2</v>
      </c>
      <c r="E210" s="62">
        <v>105</v>
      </c>
      <c r="F210" s="62" t="s">
        <v>1069</v>
      </c>
      <c r="G210" s="62">
        <v>5</v>
      </c>
      <c r="H210" s="62"/>
      <c r="I210" s="62">
        <f t="shared" si="3"/>
        <v>25</v>
      </c>
      <c r="J210" s="62" t="s">
        <v>1071</v>
      </c>
      <c r="K210" s="64">
        <v>1.9444444444444445E-2</v>
      </c>
      <c r="L210" s="62">
        <v>155</v>
      </c>
      <c r="M210" s="62">
        <v>155</v>
      </c>
      <c r="N210" s="63"/>
      <c r="O210" s="62"/>
      <c r="P210" s="62">
        <v>105</v>
      </c>
    </row>
    <row r="211" spans="2:16" ht="14.4">
      <c r="B211" s="68" t="s">
        <v>1520</v>
      </c>
      <c r="C211" s="62">
        <v>1989</v>
      </c>
      <c r="D211" s="64">
        <v>2.1458333333333333E-2</v>
      </c>
      <c r="E211" s="62">
        <v>105</v>
      </c>
      <c r="F211" s="62" t="s">
        <v>1070</v>
      </c>
      <c r="G211" s="62">
        <v>5</v>
      </c>
      <c r="H211" s="62"/>
      <c r="I211" s="62">
        <f t="shared" si="3"/>
        <v>35</v>
      </c>
      <c r="J211" s="62" t="s">
        <v>1071</v>
      </c>
      <c r="K211" s="64">
        <v>2.1516203703703704E-2</v>
      </c>
      <c r="L211" s="62">
        <v>238</v>
      </c>
      <c r="M211" s="62">
        <v>238</v>
      </c>
      <c r="N211" s="63"/>
      <c r="O211" s="62"/>
      <c r="P211" s="62">
        <v>105</v>
      </c>
    </row>
    <row r="212" spans="2:16" ht="14.4">
      <c r="B212" s="83" t="s">
        <v>2385</v>
      </c>
      <c r="C212" s="62">
        <v>1983</v>
      </c>
      <c r="D212" s="64">
        <v>1.9386574074074073E-2</v>
      </c>
      <c r="E212" s="62">
        <v>106</v>
      </c>
      <c r="F212" s="62" t="s">
        <v>1069</v>
      </c>
      <c r="G212" s="62">
        <v>5</v>
      </c>
      <c r="H212" s="62"/>
      <c r="I212" s="62">
        <f t="shared" si="3"/>
        <v>41</v>
      </c>
      <c r="J212" s="62" t="s">
        <v>1071</v>
      </c>
      <c r="K212" s="64">
        <v>1.9675925925925927E-2</v>
      </c>
      <c r="L212" s="62">
        <v>156</v>
      </c>
      <c r="M212" s="62">
        <v>156</v>
      </c>
      <c r="N212" s="63"/>
      <c r="O212" s="62"/>
      <c r="P212" s="62">
        <v>106</v>
      </c>
    </row>
    <row r="213" spans="2:16" ht="14.4">
      <c r="B213" s="68" t="s">
        <v>1457</v>
      </c>
      <c r="C213" s="62">
        <v>2003</v>
      </c>
      <c r="D213" s="64">
        <v>2.1493055555555557E-2</v>
      </c>
      <c r="E213" s="62">
        <v>106</v>
      </c>
      <c r="F213" s="62" t="s">
        <v>1070</v>
      </c>
      <c r="G213" s="62">
        <v>5</v>
      </c>
      <c r="H213" s="62"/>
      <c r="I213" s="62">
        <f t="shared" si="3"/>
        <v>21</v>
      </c>
      <c r="J213" s="62" t="s">
        <v>1071</v>
      </c>
      <c r="K213" s="64">
        <v>2.1539351851851851E-2</v>
      </c>
      <c r="L213" s="62">
        <v>239</v>
      </c>
      <c r="M213" s="62">
        <v>239</v>
      </c>
      <c r="N213" s="63"/>
      <c r="O213" s="62"/>
      <c r="P213" s="62">
        <v>106</v>
      </c>
    </row>
    <row r="214" spans="2:16" ht="14.4">
      <c r="B214" s="68" t="s">
        <v>2277</v>
      </c>
      <c r="C214" s="62">
        <v>1995</v>
      </c>
      <c r="D214" s="64">
        <v>2.1689814814814815E-2</v>
      </c>
      <c r="E214" s="62">
        <v>107</v>
      </c>
      <c r="F214" s="62" t="s">
        <v>1070</v>
      </c>
      <c r="G214" s="62">
        <v>5</v>
      </c>
      <c r="H214" s="62"/>
      <c r="I214" s="62">
        <f t="shared" si="3"/>
        <v>29</v>
      </c>
      <c r="J214" s="62" t="s">
        <v>1071</v>
      </c>
      <c r="K214" s="64">
        <v>2.1701388888888888E-2</v>
      </c>
      <c r="L214" s="62">
        <v>244</v>
      </c>
      <c r="M214" s="62">
        <v>244</v>
      </c>
      <c r="N214" s="63"/>
      <c r="O214" s="62"/>
      <c r="P214" s="62">
        <v>107</v>
      </c>
    </row>
    <row r="215" spans="2:16" ht="14.4">
      <c r="B215" s="83" t="s">
        <v>1646</v>
      </c>
      <c r="C215" s="62">
        <v>1982</v>
      </c>
      <c r="D215" s="64">
        <v>1.9398148148148147E-2</v>
      </c>
      <c r="E215" s="62">
        <v>107</v>
      </c>
      <c r="F215" s="62" t="s">
        <v>1069</v>
      </c>
      <c r="G215" s="62">
        <v>5</v>
      </c>
      <c r="H215" s="62"/>
      <c r="I215" s="62">
        <f t="shared" si="3"/>
        <v>42</v>
      </c>
      <c r="J215" s="62" t="s">
        <v>1071</v>
      </c>
      <c r="K215" s="64">
        <v>1.9768518518518519E-2</v>
      </c>
      <c r="L215" s="62">
        <v>159</v>
      </c>
      <c r="M215" s="62">
        <v>159</v>
      </c>
      <c r="N215" s="63"/>
      <c r="O215" s="62"/>
      <c r="P215" s="62">
        <v>107</v>
      </c>
    </row>
    <row r="216" spans="2:16" ht="14.4">
      <c r="B216" s="83" t="s">
        <v>2447</v>
      </c>
      <c r="C216" s="62">
        <v>1984</v>
      </c>
      <c r="D216" s="64">
        <v>1.9525462962962963E-2</v>
      </c>
      <c r="E216" s="62">
        <v>108</v>
      </c>
      <c r="F216" s="62" t="s">
        <v>1069</v>
      </c>
      <c r="G216" s="62">
        <v>5</v>
      </c>
      <c r="H216" s="62"/>
      <c r="I216" s="62">
        <f t="shared" si="3"/>
        <v>40</v>
      </c>
      <c r="J216" s="62" t="s">
        <v>1071</v>
      </c>
      <c r="K216" s="64">
        <v>1.9537037037037037E-2</v>
      </c>
      <c r="L216" s="62">
        <v>162</v>
      </c>
      <c r="M216" s="62">
        <v>162</v>
      </c>
      <c r="N216" s="63"/>
      <c r="O216" s="62"/>
      <c r="P216" s="62">
        <v>108</v>
      </c>
    </row>
    <row r="217" spans="2:16" ht="14.4">
      <c r="B217" s="68" t="s">
        <v>2287</v>
      </c>
      <c r="C217" s="62">
        <v>1995</v>
      </c>
      <c r="D217" s="64">
        <v>2.1689814814814815E-2</v>
      </c>
      <c r="E217" s="62">
        <v>108</v>
      </c>
      <c r="F217" s="62" t="s">
        <v>1070</v>
      </c>
      <c r="G217" s="62">
        <v>5</v>
      </c>
      <c r="H217" s="62"/>
      <c r="I217" s="62">
        <f t="shared" si="3"/>
        <v>29</v>
      </c>
      <c r="J217" s="62" t="s">
        <v>1071</v>
      </c>
      <c r="K217" s="64">
        <v>2.1701388888888888E-2</v>
      </c>
      <c r="L217" s="62">
        <v>245</v>
      </c>
      <c r="M217" s="62">
        <v>245</v>
      </c>
      <c r="N217" s="63"/>
      <c r="O217" s="62"/>
      <c r="P217" s="62">
        <v>108</v>
      </c>
    </row>
    <row r="218" spans="2:16" ht="14.4">
      <c r="B218" s="68" t="s">
        <v>2216</v>
      </c>
      <c r="C218" s="62">
        <v>1976</v>
      </c>
      <c r="D218" s="64">
        <v>2.1724537037037039E-2</v>
      </c>
      <c r="E218" s="62">
        <v>109</v>
      </c>
      <c r="F218" s="62" t="s">
        <v>1070</v>
      </c>
      <c r="G218" s="62">
        <v>5</v>
      </c>
      <c r="H218" s="62"/>
      <c r="I218" s="62">
        <f t="shared" si="3"/>
        <v>48</v>
      </c>
      <c r="J218" s="62" t="s">
        <v>1071</v>
      </c>
      <c r="K218" s="64">
        <v>2.1909722222222223E-2</v>
      </c>
      <c r="L218" s="62">
        <v>246</v>
      </c>
      <c r="M218" s="62">
        <v>246</v>
      </c>
      <c r="N218" s="63"/>
      <c r="O218" s="62"/>
      <c r="P218" s="62">
        <v>109</v>
      </c>
    </row>
    <row r="219" spans="2:16" ht="14.4">
      <c r="B219" s="68" t="s">
        <v>1896</v>
      </c>
      <c r="C219" s="62">
        <v>1985</v>
      </c>
      <c r="D219" s="64">
        <v>1.9664351851851853E-2</v>
      </c>
      <c r="E219" s="62">
        <v>109</v>
      </c>
      <c r="F219" s="62" t="s">
        <v>1069</v>
      </c>
      <c r="G219" s="62">
        <v>5</v>
      </c>
      <c r="H219" s="62"/>
      <c r="I219" s="62">
        <f t="shared" si="3"/>
        <v>39</v>
      </c>
      <c r="J219" s="62" t="s">
        <v>1071</v>
      </c>
      <c r="K219" s="64">
        <v>2.0046296296296295E-2</v>
      </c>
      <c r="L219" s="62">
        <v>166</v>
      </c>
      <c r="M219" s="62">
        <v>166</v>
      </c>
      <c r="N219" s="63"/>
      <c r="O219" s="62"/>
      <c r="P219" s="62">
        <v>109</v>
      </c>
    </row>
    <row r="220" spans="2:16" ht="14.4">
      <c r="B220" s="68" t="s">
        <v>2377</v>
      </c>
      <c r="C220" s="62">
        <v>1995</v>
      </c>
      <c r="D220" s="64">
        <v>1.96875E-2</v>
      </c>
      <c r="E220" s="62">
        <v>110</v>
      </c>
      <c r="F220" s="62" t="s">
        <v>1069</v>
      </c>
      <c r="G220" s="62">
        <v>5</v>
      </c>
      <c r="H220" s="62"/>
      <c r="I220" s="62">
        <f t="shared" si="3"/>
        <v>29</v>
      </c>
      <c r="J220" s="62" t="s">
        <v>1071</v>
      </c>
      <c r="K220" s="64">
        <v>1.9861111111111111E-2</v>
      </c>
      <c r="L220" s="62">
        <v>167</v>
      </c>
      <c r="M220" s="62">
        <v>167</v>
      </c>
      <c r="N220" s="63"/>
      <c r="O220" s="62"/>
      <c r="P220" s="62">
        <v>110</v>
      </c>
    </row>
    <row r="221" spans="2:16" ht="14.4">
      <c r="B221" s="68" t="s">
        <v>1824</v>
      </c>
      <c r="C221" s="62">
        <v>1987</v>
      </c>
      <c r="D221" s="64">
        <v>2.179398148148148E-2</v>
      </c>
      <c r="E221" s="62">
        <v>110</v>
      </c>
      <c r="F221" s="62" t="s">
        <v>1070</v>
      </c>
      <c r="G221" s="62">
        <v>5</v>
      </c>
      <c r="H221" s="62"/>
      <c r="I221" s="62">
        <f t="shared" si="3"/>
        <v>37</v>
      </c>
      <c r="J221" s="62" t="s">
        <v>1071</v>
      </c>
      <c r="K221" s="64">
        <v>2.2094907407407407E-2</v>
      </c>
      <c r="L221" s="62">
        <v>248</v>
      </c>
      <c r="M221" s="62">
        <v>248</v>
      </c>
      <c r="N221" s="63"/>
      <c r="O221" s="62"/>
      <c r="P221" s="62">
        <v>110</v>
      </c>
    </row>
    <row r="222" spans="2:16" ht="14.4">
      <c r="B222" s="68" t="s">
        <v>2513</v>
      </c>
      <c r="C222" s="62">
        <v>1985</v>
      </c>
      <c r="D222" s="64">
        <v>2.1886574074074076E-2</v>
      </c>
      <c r="E222" s="62">
        <v>111</v>
      </c>
      <c r="F222" s="62" t="s">
        <v>1070</v>
      </c>
      <c r="G222" s="62">
        <v>5</v>
      </c>
      <c r="H222" s="62"/>
      <c r="I222" s="62">
        <f t="shared" si="3"/>
        <v>39</v>
      </c>
      <c r="J222" s="62" t="s">
        <v>1071</v>
      </c>
      <c r="K222" s="64">
        <v>2.1886574074074076E-2</v>
      </c>
      <c r="L222" s="62">
        <v>251</v>
      </c>
      <c r="M222" s="62">
        <v>251</v>
      </c>
      <c r="N222" s="63"/>
      <c r="O222" s="62"/>
      <c r="P222" s="62">
        <v>111</v>
      </c>
    </row>
    <row r="223" spans="2:16" ht="14.4">
      <c r="B223" s="83" t="s">
        <v>1882</v>
      </c>
      <c r="C223" s="62">
        <v>1977</v>
      </c>
      <c r="D223" s="64">
        <v>1.9837962962962963E-2</v>
      </c>
      <c r="E223" s="62">
        <v>111</v>
      </c>
      <c r="F223" s="62" t="s">
        <v>1069</v>
      </c>
      <c r="G223" s="62">
        <v>5</v>
      </c>
      <c r="H223" s="62"/>
      <c r="I223" s="62">
        <f t="shared" si="3"/>
        <v>47</v>
      </c>
      <c r="J223" s="62" t="s">
        <v>1071</v>
      </c>
      <c r="K223" s="64">
        <v>2.0254629629629629E-2</v>
      </c>
      <c r="L223" s="62">
        <v>173</v>
      </c>
      <c r="M223" s="62">
        <v>173</v>
      </c>
      <c r="N223" s="63"/>
      <c r="O223" s="62"/>
      <c r="P223" s="62">
        <v>111</v>
      </c>
    </row>
    <row r="224" spans="2:16" ht="14.4">
      <c r="B224" s="68" t="s">
        <v>2035</v>
      </c>
      <c r="C224" s="62">
        <v>1986</v>
      </c>
      <c r="D224" s="64">
        <v>1.9849537037037037E-2</v>
      </c>
      <c r="E224" s="62">
        <v>112</v>
      </c>
      <c r="F224" s="62" t="s">
        <v>1069</v>
      </c>
      <c r="G224" s="62">
        <v>5</v>
      </c>
      <c r="H224" s="62"/>
      <c r="I224" s="62">
        <f t="shared" si="3"/>
        <v>38</v>
      </c>
      <c r="J224" s="62" t="s">
        <v>1071</v>
      </c>
      <c r="K224" s="64">
        <v>2.0023148148148148E-2</v>
      </c>
      <c r="L224" s="62">
        <v>175</v>
      </c>
      <c r="M224" s="62">
        <v>175</v>
      </c>
      <c r="N224" s="63"/>
      <c r="O224" s="62"/>
      <c r="P224" s="62">
        <v>112</v>
      </c>
    </row>
    <row r="225" spans="2:16" ht="14.4">
      <c r="B225" s="68" t="s">
        <v>1547</v>
      </c>
      <c r="C225" s="62">
        <v>1987</v>
      </c>
      <c r="D225" s="64">
        <v>2.1909722222222223E-2</v>
      </c>
      <c r="E225" s="62">
        <v>112</v>
      </c>
      <c r="F225" s="62" t="s">
        <v>1070</v>
      </c>
      <c r="G225" s="62">
        <v>5</v>
      </c>
      <c r="H225" s="62"/>
      <c r="I225" s="62">
        <f t="shared" si="3"/>
        <v>37</v>
      </c>
      <c r="J225" s="62" t="s">
        <v>1071</v>
      </c>
      <c r="K225" s="64">
        <v>2.2118055555555554E-2</v>
      </c>
      <c r="L225" s="62">
        <v>252</v>
      </c>
      <c r="M225" s="62">
        <v>252</v>
      </c>
      <c r="N225" s="63"/>
      <c r="O225" s="62"/>
      <c r="P225" s="62">
        <v>112</v>
      </c>
    </row>
    <row r="226" spans="2:16" ht="14.4">
      <c r="B226" s="68" t="s">
        <v>2182</v>
      </c>
      <c r="C226" s="62">
        <v>1985</v>
      </c>
      <c r="D226" s="64">
        <v>1.9930555555555556E-2</v>
      </c>
      <c r="E226" s="62">
        <v>113</v>
      </c>
      <c r="F226" s="62" t="s">
        <v>1069</v>
      </c>
      <c r="G226" s="62">
        <v>5</v>
      </c>
      <c r="H226" s="62"/>
      <c r="I226" s="62">
        <f t="shared" si="3"/>
        <v>39</v>
      </c>
      <c r="J226" s="62" t="s">
        <v>1071</v>
      </c>
      <c r="K226" s="64">
        <v>2.0300925925925927E-2</v>
      </c>
      <c r="L226" s="62">
        <v>178</v>
      </c>
      <c r="M226" s="62">
        <v>178</v>
      </c>
      <c r="N226" s="63"/>
      <c r="O226" s="62"/>
      <c r="P226" s="62">
        <v>113</v>
      </c>
    </row>
    <row r="227" spans="2:16" ht="14.4">
      <c r="B227" s="68" t="s">
        <v>2047</v>
      </c>
      <c r="C227" s="62">
        <v>2001</v>
      </c>
      <c r="D227" s="64">
        <v>2.2013888888888888E-2</v>
      </c>
      <c r="E227" s="62">
        <v>113</v>
      </c>
      <c r="F227" s="62" t="s">
        <v>1070</v>
      </c>
      <c r="G227" s="62">
        <v>5</v>
      </c>
      <c r="H227" s="62"/>
      <c r="I227" s="62">
        <f t="shared" si="3"/>
        <v>23</v>
      </c>
      <c r="J227" s="62" t="s">
        <v>1071</v>
      </c>
      <c r="K227" s="64">
        <v>2.2395833333333334E-2</v>
      </c>
      <c r="L227" s="62">
        <v>253</v>
      </c>
      <c r="M227" s="62">
        <v>253</v>
      </c>
      <c r="N227" s="63"/>
      <c r="O227" s="62"/>
      <c r="P227" s="62">
        <v>113</v>
      </c>
    </row>
    <row r="228" spans="2:16" ht="14.4">
      <c r="B228" s="68" t="s">
        <v>2241</v>
      </c>
      <c r="C228" s="62">
        <v>1985</v>
      </c>
      <c r="D228" s="64">
        <v>2.0046296296296295E-2</v>
      </c>
      <c r="E228" s="62">
        <v>114</v>
      </c>
      <c r="F228" s="62" t="s">
        <v>1069</v>
      </c>
      <c r="G228" s="62">
        <v>5</v>
      </c>
      <c r="H228" s="62"/>
      <c r="I228" s="62">
        <f t="shared" si="3"/>
        <v>39</v>
      </c>
      <c r="J228" s="62" t="s">
        <v>1071</v>
      </c>
      <c r="K228" s="64">
        <v>2.0092592592592592E-2</v>
      </c>
      <c r="L228" s="62">
        <v>184</v>
      </c>
      <c r="M228" s="62">
        <v>184</v>
      </c>
      <c r="N228" s="63"/>
      <c r="O228" s="62"/>
      <c r="P228" s="62">
        <v>114</v>
      </c>
    </row>
    <row r="229" spans="2:16" ht="14.4">
      <c r="B229" s="68" t="s">
        <v>1925</v>
      </c>
      <c r="C229" s="62">
        <v>1979</v>
      </c>
      <c r="D229" s="64">
        <v>2.2025462962962962E-2</v>
      </c>
      <c r="E229" s="62">
        <v>114</v>
      </c>
      <c r="F229" s="62" t="s">
        <v>1070</v>
      </c>
      <c r="G229" s="62">
        <v>5</v>
      </c>
      <c r="H229" s="62"/>
      <c r="I229" s="62">
        <f t="shared" si="3"/>
        <v>45</v>
      </c>
      <c r="J229" s="62" t="s">
        <v>1071</v>
      </c>
      <c r="K229" s="64">
        <v>2.2141203703703705E-2</v>
      </c>
      <c r="L229" s="62">
        <v>254</v>
      </c>
      <c r="M229" s="62">
        <v>254</v>
      </c>
      <c r="N229" s="63"/>
      <c r="O229" s="62"/>
      <c r="P229" s="62">
        <v>114</v>
      </c>
    </row>
    <row r="230" spans="2:16" ht="14.4">
      <c r="B230" s="68" t="s">
        <v>2328</v>
      </c>
      <c r="C230" s="62">
        <v>1977</v>
      </c>
      <c r="D230" s="64">
        <v>2.2083333333333333E-2</v>
      </c>
      <c r="E230" s="62">
        <v>115</v>
      </c>
      <c r="F230" s="62" t="s">
        <v>1070</v>
      </c>
      <c r="G230" s="62">
        <v>5</v>
      </c>
      <c r="H230" s="62"/>
      <c r="I230" s="62">
        <f t="shared" si="3"/>
        <v>47</v>
      </c>
      <c r="J230" s="62" t="s">
        <v>1071</v>
      </c>
      <c r="K230" s="64">
        <v>2.2395833333333334E-2</v>
      </c>
      <c r="L230" s="62">
        <v>256</v>
      </c>
      <c r="M230" s="62">
        <v>256</v>
      </c>
      <c r="N230" s="63"/>
      <c r="O230" s="62"/>
      <c r="P230" s="62">
        <v>115</v>
      </c>
    </row>
    <row r="231" spans="2:16" ht="14.4">
      <c r="B231" s="92" t="s">
        <v>2629</v>
      </c>
      <c r="C231" s="62">
        <v>1992</v>
      </c>
      <c r="D231" s="64">
        <v>2.011574074074074E-2</v>
      </c>
      <c r="E231" s="62">
        <v>115</v>
      </c>
      <c r="F231" s="62" t="s">
        <v>1069</v>
      </c>
      <c r="G231" s="62">
        <v>5</v>
      </c>
      <c r="H231" s="62"/>
      <c r="I231" s="62">
        <f t="shared" si="3"/>
        <v>32</v>
      </c>
      <c r="J231" s="62" t="s">
        <v>1071</v>
      </c>
      <c r="K231" s="64">
        <v>2.013888888888889E-2</v>
      </c>
      <c r="L231" s="62">
        <v>187</v>
      </c>
      <c r="M231" s="62">
        <v>187</v>
      </c>
      <c r="N231" s="63"/>
      <c r="O231" s="62"/>
      <c r="P231" s="62">
        <v>115</v>
      </c>
    </row>
    <row r="232" spans="2:16" ht="14.4">
      <c r="B232" s="68" t="s">
        <v>2443</v>
      </c>
      <c r="C232" s="62">
        <v>2005</v>
      </c>
      <c r="D232" s="64">
        <v>2.2083333333333333E-2</v>
      </c>
      <c r="E232" s="62">
        <v>116</v>
      </c>
      <c r="F232" s="62" t="s">
        <v>1070</v>
      </c>
      <c r="G232" s="62">
        <v>5</v>
      </c>
      <c r="H232" s="62"/>
      <c r="I232" s="62">
        <f t="shared" si="3"/>
        <v>19</v>
      </c>
      <c r="J232" s="62" t="s">
        <v>1071</v>
      </c>
      <c r="K232" s="64">
        <v>2.2129629629629631E-2</v>
      </c>
      <c r="L232" s="62">
        <v>258</v>
      </c>
      <c r="M232" s="62">
        <v>258</v>
      </c>
      <c r="N232" s="63"/>
      <c r="O232" s="62"/>
      <c r="P232" s="62">
        <v>116</v>
      </c>
    </row>
    <row r="233" spans="2:16" ht="14.4">
      <c r="B233" s="83" t="s">
        <v>1496</v>
      </c>
      <c r="C233" s="62">
        <v>1977</v>
      </c>
      <c r="D233" s="64">
        <v>2.0289351851851854E-2</v>
      </c>
      <c r="E233" s="62">
        <v>116</v>
      </c>
      <c r="F233" s="62" t="s">
        <v>1069</v>
      </c>
      <c r="G233" s="62">
        <v>5</v>
      </c>
      <c r="H233" s="62"/>
      <c r="I233" s="62">
        <f t="shared" si="3"/>
        <v>47</v>
      </c>
      <c r="J233" s="62" t="s">
        <v>1071</v>
      </c>
      <c r="K233" s="64">
        <v>2.0520833333333332E-2</v>
      </c>
      <c r="L233" s="62">
        <v>191</v>
      </c>
      <c r="M233" s="62">
        <v>191</v>
      </c>
      <c r="N233" s="63"/>
      <c r="O233" s="62"/>
      <c r="P233" s="62">
        <v>116</v>
      </c>
    </row>
    <row r="234" spans="2:16" ht="14.4">
      <c r="B234" s="68" t="s">
        <v>2052</v>
      </c>
      <c r="C234" s="62">
        <v>1984</v>
      </c>
      <c r="D234" s="64">
        <v>2.210648148148148E-2</v>
      </c>
      <c r="E234" s="62">
        <v>117</v>
      </c>
      <c r="F234" s="62" t="s">
        <v>1070</v>
      </c>
      <c r="G234" s="62">
        <v>5</v>
      </c>
      <c r="H234" s="62"/>
      <c r="I234" s="62">
        <f t="shared" si="3"/>
        <v>40</v>
      </c>
      <c r="J234" s="62" t="s">
        <v>1071</v>
      </c>
      <c r="K234" s="64">
        <v>2.2442129629629631E-2</v>
      </c>
      <c r="L234" s="62">
        <v>259</v>
      </c>
      <c r="M234" s="62">
        <v>259</v>
      </c>
      <c r="N234" s="63"/>
      <c r="O234" s="62"/>
      <c r="P234" s="62">
        <v>117</v>
      </c>
    </row>
    <row r="235" spans="2:16" ht="14.4">
      <c r="B235" s="83" t="s">
        <v>1599</v>
      </c>
      <c r="C235" s="62">
        <v>1983</v>
      </c>
      <c r="D235" s="64">
        <v>2.0300925925925927E-2</v>
      </c>
      <c r="E235" s="62">
        <v>117</v>
      </c>
      <c r="F235" s="62" t="s">
        <v>1069</v>
      </c>
      <c r="G235" s="62">
        <v>5</v>
      </c>
      <c r="H235" s="62"/>
      <c r="I235" s="62">
        <f t="shared" si="3"/>
        <v>41</v>
      </c>
      <c r="J235" s="62" t="s">
        <v>1071</v>
      </c>
      <c r="K235" s="64">
        <v>2.0509259259259258E-2</v>
      </c>
      <c r="L235" s="62">
        <v>192</v>
      </c>
      <c r="M235" s="62">
        <v>192</v>
      </c>
      <c r="N235" s="63"/>
      <c r="O235" s="62"/>
      <c r="P235" s="62">
        <v>117</v>
      </c>
    </row>
    <row r="236" spans="2:16" ht="14.4">
      <c r="B236" s="68" t="s">
        <v>1636</v>
      </c>
      <c r="C236" s="62">
        <v>1985</v>
      </c>
      <c r="D236" s="64">
        <v>2.0312500000000001E-2</v>
      </c>
      <c r="E236" s="62">
        <v>118</v>
      </c>
      <c r="F236" s="62" t="s">
        <v>1069</v>
      </c>
      <c r="G236" s="62">
        <v>5</v>
      </c>
      <c r="H236" s="62"/>
      <c r="I236" s="62">
        <f t="shared" si="3"/>
        <v>39</v>
      </c>
      <c r="J236" s="62" t="s">
        <v>1071</v>
      </c>
      <c r="K236" s="64">
        <v>2.0636574074074075E-2</v>
      </c>
      <c r="L236" s="62">
        <v>195</v>
      </c>
      <c r="M236" s="62">
        <v>195</v>
      </c>
      <c r="N236" s="63"/>
      <c r="O236" s="62"/>
      <c r="P236" s="62">
        <v>118</v>
      </c>
    </row>
    <row r="237" spans="2:16" ht="14.4">
      <c r="B237" s="68" t="s">
        <v>1458</v>
      </c>
      <c r="C237" s="62">
        <v>1983</v>
      </c>
      <c r="D237" s="64">
        <v>2.2141203703703705E-2</v>
      </c>
      <c r="E237" s="62">
        <v>118</v>
      </c>
      <c r="F237" s="62" t="s">
        <v>1070</v>
      </c>
      <c r="G237" s="62">
        <v>5</v>
      </c>
      <c r="H237" s="62"/>
      <c r="I237" s="62">
        <f t="shared" si="3"/>
        <v>41</v>
      </c>
      <c r="J237" s="62" t="s">
        <v>1071</v>
      </c>
      <c r="K237" s="64">
        <v>2.2164351851851852E-2</v>
      </c>
      <c r="L237" s="62">
        <v>260</v>
      </c>
      <c r="M237" s="62">
        <v>260</v>
      </c>
      <c r="N237" s="63"/>
      <c r="O237" s="62"/>
      <c r="P237" s="62">
        <v>118</v>
      </c>
    </row>
    <row r="238" spans="2:16" ht="14.4">
      <c r="B238" s="68" t="s">
        <v>252</v>
      </c>
      <c r="C238" s="62">
        <v>1979</v>
      </c>
      <c r="D238" s="64">
        <v>2.2152777777777778E-2</v>
      </c>
      <c r="E238" s="62">
        <v>119</v>
      </c>
      <c r="F238" s="62" t="s">
        <v>1070</v>
      </c>
      <c r="G238" s="62">
        <v>5</v>
      </c>
      <c r="H238" s="62"/>
      <c r="I238" s="62">
        <f t="shared" si="3"/>
        <v>45</v>
      </c>
      <c r="J238" s="62" t="s">
        <v>1071</v>
      </c>
      <c r="K238" s="64">
        <v>2.2349537037037036E-2</v>
      </c>
      <c r="L238" s="62">
        <v>261</v>
      </c>
      <c r="M238" s="62">
        <v>261</v>
      </c>
      <c r="N238" s="63"/>
      <c r="O238" s="62"/>
      <c r="P238" s="62">
        <v>119</v>
      </c>
    </row>
    <row r="239" spans="2:16" ht="14.4">
      <c r="B239" s="107" t="s">
        <v>1816</v>
      </c>
      <c r="C239" s="62">
        <v>1968</v>
      </c>
      <c r="D239" s="64">
        <v>2.0347222222222221E-2</v>
      </c>
      <c r="E239" s="62">
        <v>119</v>
      </c>
      <c r="F239" s="62" t="s">
        <v>1069</v>
      </c>
      <c r="G239" s="62">
        <v>5</v>
      </c>
      <c r="H239" s="62"/>
      <c r="I239" s="62">
        <f t="shared" si="3"/>
        <v>56</v>
      </c>
      <c r="J239" s="62" t="s">
        <v>1071</v>
      </c>
      <c r="K239" s="64">
        <v>2.042824074074074E-2</v>
      </c>
      <c r="L239" s="62">
        <v>197</v>
      </c>
      <c r="M239" s="62">
        <v>197</v>
      </c>
      <c r="N239" s="63"/>
      <c r="O239" s="62"/>
      <c r="P239" s="62">
        <v>119</v>
      </c>
    </row>
    <row r="240" spans="2:16" ht="14.4">
      <c r="B240" s="68" t="s">
        <v>2342</v>
      </c>
      <c r="C240" s="62">
        <v>1990</v>
      </c>
      <c r="D240" s="64">
        <v>2.2164351851851852E-2</v>
      </c>
      <c r="E240" s="62">
        <v>120</v>
      </c>
      <c r="F240" s="62" t="s">
        <v>1070</v>
      </c>
      <c r="G240" s="62">
        <v>5</v>
      </c>
      <c r="H240" s="62"/>
      <c r="I240" s="62">
        <f t="shared" si="3"/>
        <v>34</v>
      </c>
      <c r="J240" s="62" t="s">
        <v>1071</v>
      </c>
      <c r="K240" s="64">
        <v>2.2314814814814815E-2</v>
      </c>
      <c r="L240" s="62">
        <v>263</v>
      </c>
      <c r="M240" s="62">
        <v>263</v>
      </c>
      <c r="N240" s="63"/>
      <c r="O240" s="62"/>
      <c r="P240" s="62">
        <v>120</v>
      </c>
    </row>
    <row r="241" spans="2:16" ht="14.4">
      <c r="B241" s="68" t="s">
        <v>1746</v>
      </c>
      <c r="C241" s="62">
        <v>1989</v>
      </c>
      <c r="D241" s="64">
        <v>2.0486111111111111E-2</v>
      </c>
      <c r="E241" s="62">
        <v>120</v>
      </c>
      <c r="F241" s="62" t="s">
        <v>1069</v>
      </c>
      <c r="G241" s="62">
        <v>5</v>
      </c>
      <c r="H241" s="62"/>
      <c r="I241" s="62">
        <f t="shared" si="3"/>
        <v>35</v>
      </c>
      <c r="J241" s="62" t="s">
        <v>1071</v>
      </c>
      <c r="K241" s="64">
        <v>2.0821759259259259E-2</v>
      </c>
      <c r="L241" s="62">
        <v>202</v>
      </c>
      <c r="M241" s="62">
        <v>202</v>
      </c>
      <c r="N241" s="63"/>
      <c r="O241" s="62"/>
      <c r="P241" s="62">
        <v>120</v>
      </c>
    </row>
    <row r="242" spans="2:16" ht="14.4">
      <c r="B242" s="92" t="s">
        <v>2617</v>
      </c>
      <c r="C242" s="62">
        <v>1998</v>
      </c>
      <c r="D242" s="64">
        <v>2.2187499999999999E-2</v>
      </c>
      <c r="E242" s="62">
        <v>121</v>
      </c>
      <c r="F242" s="62" t="s">
        <v>1070</v>
      </c>
      <c r="G242" s="62">
        <v>5</v>
      </c>
      <c r="H242" s="62"/>
      <c r="I242" s="62">
        <f t="shared" si="3"/>
        <v>26</v>
      </c>
      <c r="J242" s="62" t="s">
        <v>1071</v>
      </c>
      <c r="K242" s="64">
        <v>2.238425925925926E-2</v>
      </c>
      <c r="L242" s="62">
        <v>264</v>
      </c>
      <c r="M242" s="62">
        <v>264</v>
      </c>
      <c r="N242" s="63"/>
      <c r="O242" s="62"/>
      <c r="P242" s="62">
        <v>121</v>
      </c>
    </row>
    <row r="243" spans="2:16" ht="14.4">
      <c r="B243" s="68" t="s">
        <v>1850</v>
      </c>
      <c r="C243" s="62">
        <v>1991</v>
      </c>
      <c r="D243" s="64">
        <v>2.0486111111111111E-2</v>
      </c>
      <c r="E243" s="62">
        <v>121</v>
      </c>
      <c r="F243" s="62" t="s">
        <v>1069</v>
      </c>
      <c r="G243" s="62">
        <v>5</v>
      </c>
      <c r="H243" s="62"/>
      <c r="I243" s="62">
        <f t="shared" si="3"/>
        <v>33</v>
      </c>
      <c r="J243" s="62" t="s">
        <v>1071</v>
      </c>
      <c r="K243" s="64">
        <v>2.056712962962963E-2</v>
      </c>
      <c r="L243" s="62">
        <v>203</v>
      </c>
      <c r="M243" s="62">
        <v>203</v>
      </c>
      <c r="N243" s="63"/>
      <c r="O243" s="62"/>
      <c r="P243" s="62">
        <v>121</v>
      </c>
    </row>
    <row r="244" spans="2:16" ht="14.4">
      <c r="B244" s="68" t="s">
        <v>2071</v>
      </c>
      <c r="C244" s="62">
        <v>2000</v>
      </c>
      <c r="D244" s="64">
        <v>2.2187499999999999E-2</v>
      </c>
      <c r="E244" s="62">
        <v>122</v>
      </c>
      <c r="F244" s="62" t="s">
        <v>1070</v>
      </c>
      <c r="G244" s="62">
        <v>5</v>
      </c>
      <c r="H244" s="62"/>
      <c r="I244" s="62">
        <f t="shared" si="3"/>
        <v>24</v>
      </c>
      <c r="J244" s="62" t="s">
        <v>1071</v>
      </c>
      <c r="K244" s="64">
        <v>2.2256944444444444E-2</v>
      </c>
      <c r="L244" s="62">
        <v>265</v>
      </c>
      <c r="M244" s="62">
        <v>265</v>
      </c>
      <c r="N244" s="63"/>
      <c r="O244" s="62"/>
      <c r="P244" s="62">
        <v>122</v>
      </c>
    </row>
    <row r="245" spans="2:16" ht="14.4">
      <c r="B245" s="92" t="s">
        <v>1487</v>
      </c>
      <c r="C245" s="62">
        <v>1967</v>
      </c>
      <c r="D245" s="64">
        <v>2.0775462962962964E-2</v>
      </c>
      <c r="E245" s="62">
        <v>122</v>
      </c>
      <c r="F245" s="62" t="s">
        <v>1069</v>
      </c>
      <c r="G245" s="62">
        <v>5</v>
      </c>
      <c r="H245" s="62"/>
      <c r="I245" s="62">
        <f t="shared" si="3"/>
        <v>57</v>
      </c>
      <c r="J245" s="62" t="s">
        <v>1071</v>
      </c>
      <c r="K245" s="64">
        <v>2.0925925925925924E-2</v>
      </c>
      <c r="L245" s="62">
        <v>211</v>
      </c>
      <c r="M245" s="62">
        <v>211</v>
      </c>
      <c r="N245" s="63"/>
      <c r="O245" s="62"/>
      <c r="P245" s="62">
        <v>122</v>
      </c>
    </row>
    <row r="246" spans="2:16" ht="14.4">
      <c r="B246" s="68" t="s">
        <v>2420</v>
      </c>
      <c r="C246" s="62">
        <v>1986</v>
      </c>
      <c r="D246" s="64">
        <v>2.2187499999999999E-2</v>
      </c>
      <c r="E246" s="62">
        <v>123</v>
      </c>
      <c r="F246" s="62" t="s">
        <v>1070</v>
      </c>
      <c r="G246" s="62">
        <v>5</v>
      </c>
      <c r="H246" s="62"/>
      <c r="I246" s="62">
        <f t="shared" si="3"/>
        <v>38</v>
      </c>
      <c r="J246" s="62" t="s">
        <v>1071</v>
      </c>
      <c r="K246" s="64">
        <v>2.2326388888888889E-2</v>
      </c>
      <c r="L246" s="62">
        <v>266</v>
      </c>
      <c r="M246" s="62">
        <v>266</v>
      </c>
      <c r="N246" s="63"/>
      <c r="O246" s="62"/>
      <c r="P246" s="62">
        <v>123</v>
      </c>
    </row>
    <row r="247" spans="2:16" ht="14.4">
      <c r="B247" s="68" t="s">
        <v>2271</v>
      </c>
      <c r="C247" s="62">
        <v>1988</v>
      </c>
      <c r="D247" s="64">
        <v>2.0775462962962964E-2</v>
      </c>
      <c r="E247" s="62">
        <v>123</v>
      </c>
      <c r="F247" s="62" t="s">
        <v>1069</v>
      </c>
      <c r="G247" s="62">
        <v>5</v>
      </c>
      <c r="H247" s="62"/>
      <c r="I247" s="62">
        <f t="shared" si="3"/>
        <v>36</v>
      </c>
      <c r="J247" s="62" t="s">
        <v>1071</v>
      </c>
      <c r="K247" s="64">
        <v>2.0960648148148148E-2</v>
      </c>
      <c r="L247" s="62">
        <v>212</v>
      </c>
      <c r="M247" s="62">
        <v>212</v>
      </c>
      <c r="N247" s="63"/>
      <c r="O247" s="62"/>
      <c r="P247" s="62">
        <v>123</v>
      </c>
    </row>
    <row r="248" spans="2:16" ht="14.4">
      <c r="B248" s="68" t="s">
        <v>2300</v>
      </c>
      <c r="C248" s="62">
        <v>1995</v>
      </c>
      <c r="D248" s="64">
        <v>2.2199074074074072E-2</v>
      </c>
      <c r="E248" s="62">
        <v>124</v>
      </c>
      <c r="F248" s="62" t="s">
        <v>1070</v>
      </c>
      <c r="G248" s="62">
        <v>5</v>
      </c>
      <c r="H248" s="62"/>
      <c r="I248" s="62">
        <f t="shared" si="3"/>
        <v>29</v>
      </c>
      <c r="J248" s="62" t="s">
        <v>1071</v>
      </c>
      <c r="K248" s="64">
        <v>2.2303240740740742E-2</v>
      </c>
      <c r="L248" s="62">
        <v>267</v>
      </c>
      <c r="M248" s="62">
        <v>267</v>
      </c>
      <c r="N248" s="63"/>
      <c r="O248" s="62"/>
      <c r="P248" s="62">
        <v>124</v>
      </c>
    </row>
    <row r="249" spans="2:16" ht="14.4">
      <c r="B249" s="83" t="s">
        <v>2262</v>
      </c>
      <c r="C249" s="62">
        <v>1983</v>
      </c>
      <c r="D249" s="64">
        <v>2.0844907407407406E-2</v>
      </c>
      <c r="E249" s="62">
        <v>124</v>
      </c>
      <c r="F249" s="62" t="s">
        <v>1069</v>
      </c>
      <c r="G249" s="62">
        <v>5</v>
      </c>
      <c r="H249" s="62"/>
      <c r="I249" s="62">
        <f t="shared" si="3"/>
        <v>41</v>
      </c>
      <c r="J249" s="62" t="s">
        <v>1071</v>
      </c>
      <c r="K249" s="64">
        <v>2.1134259259259259E-2</v>
      </c>
      <c r="L249" s="62">
        <v>214</v>
      </c>
      <c r="M249" s="62">
        <v>214</v>
      </c>
      <c r="N249" s="63"/>
      <c r="O249" s="62"/>
      <c r="P249" s="62">
        <v>124</v>
      </c>
    </row>
    <row r="250" spans="2:16" ht="14.4">
      <c r="B250" s="68" t="s">
        <v>2459</v>
      </c>
      <c r="C250" s="62">
        <v>1985</v>
      </c>
      <c r="D250" s="64">
        <v>2.224537037037037E-2</v>
      </c>
      <c r="E250" s="62">
        <v>125</v>
      </c>
      <c r="F250" s="62" t="s">
        <v>1070</v>
      </c>
      <c r="G250" s="62">
        <v>5</v>
      </c>
      <c r="H250" s="62"/>
      <c r="I250" s="62">
        <f t="shared" si="3"/>
        <v>39</v>
      </c>
      <c r="J250" s="62" t="s">
        <v>1071</v>
      </c>
      <c r="K250" s="64">
        <v>2.2476851851851852E-2</v>
      </c>
      <c r="L250" s="62">
        <v>268</v>
      </c>
      <c r="M250" s="62">
        <v>268</v>
      </c>
      <c r="N250" s="63"/>
      <c r="O250" s="62"/>
      <c r="P250" s="62">
        <v>125</v>
      </c>
    </row>
    <row r="251" spans="2:16" ht="14.4">
      <c r="B251" s="68" t="s">
        <v>1549</v>
      </c>
      <c r="C251" s="62">
        <v>1986</v>
      </c>
      <c r="D251" s="64">
        <v>2.0856481481481483E-2</v>
      </c>
      <c r="E251" s="62">
        <v>125</v>
      </c>
      <c r="F251" s="62" t="s">
        <v>1069</v>
      </c>
      <c r="G251" s="62">
        <v>5</v>
      </c>
      <c r="H251" s="62"/>
      <c r="I251" s="62">
        <f t="shared" si="3"/>
        <v>38</v>
      </c>
      <c r="J251" s="62" t="s">
        <v>1071</v>
      </c>
      <c r="K251" s="64">
        <v>2.0914351851851851E-2</v>
      </c>
      <c r="L251" s="62">
        <v>217</v>
      </c>
      <c r="M251" s="62">
        <v>217</v>
      </c>
      <c r="N251" s="63"/>
      <c r="O251" s="62"/>
      <c r="P251" s="62">
        <v>125</v>
      </c>
    </row>
    <row r="252" spans="2:16" ht="14.4">
      <c r="B252" s="293" t="s">
        <v>5783</v>
      </c>
      <c r="C252" s="62">
        <v>1980</v>
      </c>
      <c r="D252" s="64">
        <v>2.0960648148148148E-2</v>
      </c>
      <c r="E252" s="62">
        <v>126</v>
      </c>
      <c r="F252" s="62" t="s">
        <v>1069</v>
      </c>
      <c r="G252" s="62">
        <v>5</v>
      </c>
      <c r="H252" s="62"/>
      <c r="I252" s="62">
        <f t="shared" si="3"/>
        <v>44</v>
      </c>
      <c r="J252" s="62" t="s">
        <v>1071</v>
      </c>
      <c r="K252" s="64">
        <v>2.1145833333333332E-2</v>
      </c>
      <c r="L252" s="62">
        <v>220</v>
      </c>
      <c r="M252" s="62">
        <v>220</v>
      </c>
      <c r="N252" s="63"/>
      <c r="O252" s="62"/>
      <c r="P252" s="62">
        <v>126</v>
      </c>
    </row>
    <row r="253" spans="2:16" ht="14.4">
      <c r="B253" s="68" t="s">
        <v>1958</v>
      </c>
      <c r="C253" s="62">
        <v>1977</v>
      </c>
      <c r="D253" s="64">
        <v>2.2280092592592591E-2</v>
      </c>
      <c r="E253" s="62">
        <v>126</v>
      </c>
      <c r="F253" s="62" t="s">
        <v>1070</v>
      </c>
      <c r="G253" s="62">
        <v>5</v>
      </c>
      <c r="H253" s="62"/>
      <c r="I253" s="62">
        <f t="shared" si="3"/>
        <v>47</v>
      </c>
      <c r="J253" s="62" t="s">
        <v>1071</v>
      </c>
      <c r="K253" s="64">
        <v>2.2326388888888889E-2</v>
      </c>
      <c r="L253" s="62">
        <v>270</v>
      </c>
      <c r="M253" s="62">
        <v>270</v>
      </c>
      <c r="N253" s="63"/>
      <c r="O253" s="62"/>
      <c r="P253" s="62">
        <v>126</v>
      </c>
    </row>
    <row r="254" spans="2:16" ht="14.4">
      <c r="B254" s="68" t="s">
        <v>2411</v>
      </c>
      <c r="C254" s="62">
        <v>1989</v>
      </c>
      <c r="D254" s="64">
        <v>2.0983796296296296E-2</v>
      </c>
      <c r="E254" s="62">
        <v>127</v>
      </c>
      <c r="F254" s="62" t="s">
        <v>1069</v>
      </c>
      <c r="G254" s="62">
        <v>5</v>
      </c>
      <c r="H254" s="62"/>
      <c r="I254" s="62">
        <f t="shared" si="3"/>
        <v>35</v>
      </c>
      <c r="J254" s="62" t="s">
        <v>1071</v>
      </c>
      <c r="K254" s="64">
        <v>2.1261574074074075E-2</v>
      </c>
      <c r="L254" s="62">
        <v>221</v>
      </c>
      <c r="M254" s="62">
        <v>221</v>
      </c>
      <c r="N254" s="63"/>
      <c r="O254" s="62"/>
      <c r="P254" s="62">
        <v>127</v>
      </c>
    </row>
    <row r="255" spans="2:16" ht="14.4">
      <c r="B255" s="68" t="s">
        <v>2157</v>
      </c>
      <c r="C255" s="62">
        <v>1986</v>
      </c>
      <c r="D255" s="64">
        <v>2.2349537037037036E-2</v>
      </c>
      <c r="E255" s="62">
        <v>127</v>
      </c>
      <c r="F255" s="62" t="s">
        <v>1070</v>
      </c>
      <c r="G255" s="62">
        <v>5</v>
      </c>
      <c r="H255" s="62"/>
      <c r="I255" s="62">
        <f t="shared" si="3"/>
        <v>38</v>
      </c>
      <c r="J255" s="62" t="s">
        <v>1071</v>
      </c>
      <c r="K255" s="64">
        <v>2.2546296296296297E-2</v>
      </c>
      <c r="L255" s="62">
        <v>272</v>
      </c>
      <c r="M255" s="62">
        <v>272</v>
      </c>
      <c r="N255" s="63"/>
      <c r="O255" s="62"/>
      <c r="P255" s="62">
        <v>127</v>
      </c>
    </row>
    <row r="256" spans="2:16" ht="14.4">
      <c r="B256" s="68" t="s">
        <v>1621</v>
      </c>
      <c r="C256" s="62">
        <v>1995</v>
      </c>
      <c r="D256" s="64">
        <v>2.1030092592592593E-2</v>
      </c>
      <c r="E256" s="62">
        <v>128</v>
      </c>
      <c r="F256" s="62" t="s">
        <v>1069</v>
      </c>
      <c r="G256" s="62">
        <v>5</v>
      </c>
      <c r="H256" s="62"/>
      <c r="I256" s="62">
        <f t="shared" si="3"/>
        <v>29</v>
      </c>
      <c r="J256" s="62" t="s">
        <v>1071</v>
      </c>
      <c r="K256" s="64">
        <v>2.1377314814814814E-2</v>
      </c>
      <c r="L256" s="62">
        <v>223</v>
      </c>
      <c r="M256" s="62">
        <v>223</v>
      </c>
      <c r="N256" s="63"/>
      <c r="O256" s="62"/>
      <c r="P256" s="62">
        <v>128</v>
      </c>
    </row>
    <row r="257" spans="2:16" ht="14.4">
      <c r="B257" s="68" t="s">
        <v>1474</v>
      </c>
      <c r="C257" s="62">
        <v>1989</v>
      </c>
      <c r="D257" s="64">
        <v>2.2361111111111109E-2</v>
      </c>
      <c r="E257" s="62">
        <v>128</v>
      </c>
      <c r="F257" s="62" t="s">
        <v>1070</v>
      </c>
      <c r="G257" s="62">
        <v>5</v>
      </c>
      <c r="H257" s="62"/>
      <c r="I257" s="62">
        <f t="shared" si="3"/>
        <v>35</v>
      </c>
      <c r="J257" s="62" t="s">
        <v>1071</v>
      </c>
      <c r="K257" s="64">
        <v>2.2395833333333334E-2</v>
      </c>
      <c r="L257" s="62">
        <v>273</v>
      </c>
      <c r="M257" s="62">
        <v>273</v>
      </c>
      <c r="N257" s="63"/>
      <c r="O257" s="62"/>
      <c r="P257" s="62">
        <v>128</v>
      </c>
    </row>
    <row r="258" spans="2:16" ht="14.4">
      <c r="B258" s="68" t="s">
        <v>1964</v>
      </c>
      <c r="C258" s="62">
        <v>2003</v>
      </c>
      <c r="D258" s="64">
        <v>2.2407407407407407E-2</v>
      </c>
      <c r="E258" s="62">
        <v>129</v>
      </c>
      <c r="F258" s="62" t="s">
        <v>1070</v>
      </c>
      <c r="G258" s="62">
        <v>5</v>
      </c>
      <c r="H258" s="62"/>
      <c r="I258" s="62">
        <f t="shared" si="3"/>
        <v>21</v>
      </c>
      <c r="J258" s="62" t="s">
        <v>1071</v>
      </c>
      <c r="K258" s="64">
        <v>2.2685185185185187E-2</v>
      </c>
      <c r="L258" s="62">
        <v>275</v>
      </c>
      <c r="M258" s="62">
        <v>275</v>
      </c>
      <c r="N258" s="63"/>
      <c r="O258" s="62"/>
      <c r="P258" s="62">
        <v>129</v>
      </c>
    </row>
    <row r="259" spans="2:16" ht="14.4">
      <c r="B259" s="68" t="s">
        <v>1509</v>
      </c>
      <c r="C259" s="62">
        <v>1996</v>
      </c>
      <c r="D259" s="64">
        <v>2.105324074074074E-2</v>
      </c>
      <c r="E259" s="62">
        <v>129</v>
      </c>
      <c r="F259" s="62" t="s">
        <v>1069</v>
      </c>
      <c r="G259" s="62">
        <v>5</v>
      </c>
      <c r="H259" s="62"/>
      <c r="I259" s="62">
        <f t="shared" ref="I259:I322" si="4">2024-C259</f>
        <v>28</v>
      </c>
      <c r="J259" s="62" t="s">
        <v>1071</v>
      </c>
      <c r="K259" s="64">
        <v>2.1296296296296296E-2</v>
      </c>
      <c r="L259" s="62">
        <v>224</v>
      </c>
      <c r="M259" s="62">
        <v>224</v>
      </c>
      <c r="N259" s="63"/>
      <c r="O259" s="62"/>
      <c r="P259" s="62">
        <v>129</v>
      </c>
    </row>
    <row r="260" spans="2:16" ht="14.4">
      <c r="B260" s="68" t="s">
        <v>2345</v>
      </c>
      <c r="C260" s="62">
        <v>1985</v>
      </c>
      <c r="D260" s="64">
        <v>2.1111111111111112E-2</v>
      </c>
      <c r="E260" s="62">
        <v>130</v>
      </c>
      <c r="F260" s="62" t="s">
        <v>1069</v>
      </c>
      <c r="G260" s="62">
        <v>5</v>
      </c>
      <c r="H260" s="62"/>
      <c r="I260" s="62">
        <f t="shared" si="4"/>
        <v>39</v>
      </c>
      <c r="J260" s="62" t="s">
        <v>1071</v>
      </c>
      <c r="K260" s="64">
        <v>2.1412037037037038E-2</v>
      </c>
      <c r="L260" s="62">
        <v>226</v>
      </c>
      <c r="M260" s="62">
        <v>226</v>
      </c>
      <c r="N260" s="63"/>
      <c r="O260" s="62"/>
      <c r="P260" s="62">
        <v>130</v>
      </c>
    </row>
    <row r="261" spans="2:16" ht="14.4">
      <c r="B261" s="68" t="s">
        <v>1546</v>
      </c>
      <c r="C261" s="62">
        <v>1998</v>
      </c>
      <c r="D261" s="64">
        <v>2.2418981481481481E-2</v>
      </c>
      <c r="E261" s="62">
        <v>130</v>
      </c>
      <c r="F261" s="62" t="s">
        <v>1070</v>
      </c>
      <c r="G261" s="62">
        <v>5</v>
      </c>
      <c r="H261" s="62"/>
      <c r="I261" s="62">
        <f t="shared" si="4"/>
        <v>26</v>
      </c>
      <c r="J261" s="62" t="s">
        <v>1071</v>
      </c>
      <c r="K261" s="64">
        <v>2.2604166666666668E-2</v>
      </c>
      <c r="L261" s="62">
        <v>277</v>
      </c>
      <c r="M261" s="62">
        <v>277</v>
      </c>
      <c r="N261" s="63"/>
      <c r="O261" s="62"/>
      <c r="P261" s="62">
        <v>130</v>
      </c>
    </row>
    <row r="262" spans="2:16" ht="14.4">
      <c r="B262" s="68" t="s">
        <v>2036</v>
      </c>
      <c r="C262" s="62">
        <v>1997</v>
      </c>
      <c r="D262" s="64">
        <v>2.2442129629629631E-2</v>
      </c>
      <c r="E262" s="62">
        <v>131</v>
      </c>
      <c r="F262" s="62" t="s">
        <v>1070</v>
      </c>
      <c r="G262" s="62">
        <v>5</v>
      </c>
      <c r="H262" s="62"/>
      <c r="I262" s="62">
        <f t="shared" si="4"/>
        <v>27</v>
      </c>
      <c r="J262" s="62" t="s">
        <v>1071</v>
      </c>
      <c r="K262" s="64">
        <v>2.267361111111111E-2</v>
      </c>
      <c r="L262" s="62">
        <v>278</v>
      </c>
      <c r="M262" s="62">
        <v>278</v>
      </c>
      <c r="N262" s="63"/>
      <c r="O262" s="62"/>
      <c r="P262" s="62">
        <v>131</v>
      </c>
    </row>
    <row r="263" spans="2:16" ht="14.4">
      <c r="B263" s="92" t="s">
        <v>1587</v>
      </c>
      <c r="C263" s="62">
        <v>1963</v>
      </c>
      <c r="D263" s="64">
        <v>2.1134259259259259E-2</v>
      </c>
      <c r="E263" s="62">
        <v>131</v>
      </c>
      <c r="F263" s="62" t="s">
        <v>1069</v>
      </c>
      <c r="G263" s="62">
        <v>5</v>
      </c>
      <c r="H263" s="62"/>
      <c r="I263" s="62">
        <f t="shared" si="4"/>
        <v>61</v>
      </c>
      <c r="J263" s="62" t="s">
        <v>1071</v>
      </c>
      <c r="K263" s="64">
        <v>2.1273148148148149E-2</v>
      </c>
      <c r="L263" s="62">
        <v>227</v>
      </c>
      <c r="M263" s="62">
        <v>227</v>
      </c>
      <c r="N263" s="63"/>
      <c r="O263" s="62"/>
      <c r="P263" s="62">
        <v>131</v>
      </c>
    </row>
    <row r="264" spans="2:16" ht="14.4">
      <c r="B264" s="68" t="s">
        <v>2292</v>
      </c>
      <c r="C264" s="62">
        <v>1993</v>
      </c>
      <c r="D264" s="64">
        <v>2.1203703703703704E-2</v>
      </c>
      <c r="E264" s="62">
        <v>132</v>
      </c>
      <c r="F264" s="62" t="s">
        <v>1069</v>
      </c>
      <c r="G264" s="62">
        <v>5</v>
      </c>
      <c r="H264" s="62"/>
      <c r="I264" s="62">
        <f t="shared" si="4"/>
        <v>31</v>
      </c>
      <c r="J264" s="62" t="s">
        <v>1071</v>
      </c>
      <c r="K264" s="64">
        <v>2.1539351851851851E-2</v>
      </c>
      <c r="L264" s="62">
        <v>231</v>
      </c>
      <c r="M264" s="62">
        <v>231</v>
      </c>
      <c r="N264" s="63"/>
      <c r="O264" s="62"/>
      <c r="P264" s="62">
        <v>132</v>
      </c>
    </row>
    <row r="265" spans="2:16" ht="14.4">
      <c r="B265" s="68" t="s">
        <v>2093</v>
      </c>
      <c r="C265" s="62">
        <v>1984</v>
      </c>
      <c r="D265" s="64">
        <v>2.2534722222222223E-2</v>
      </c>
      <c r="E265" s="62">
        <v>132</v>
      </c>
      <c r="F265" s="62" t="s">
        <v>1070</v>
      </c>
      <c r="G265" s="62">
        <v>5</v>
      </c>
      <c r="H265" s="62"/>
      <c r="I265" s="62">
        <f t="shared" si="4"/>
        <v>40</v>
      </c>
      <c r="J265" s="62" t="s">
        <v>1071</v>
      </c>
      <c r="K265" s="64">
        <v>2.2893518518518518E-2</v>
      </c>
      <c r="L265" s="62">
        <v>280</v>
      </c>
      <c r="M265" s="62">
        <v>280</v>
      </c>
      <c r="N265" s="63"/>
      <c r="O265" s="62"/>
      <c r="P265" s="62">
        <v>132</v>
      </c>
    </row>
    <row r="266" spans="2:16" ht="14.4">
      <c r="B266" s="68" t="s">
        <v>2123</v>
      </c>
      <c r="C266" s="62">
        <v>1989</v>
      </c>
      <c r="D266" s="64">
        <v>2.1562499999999998E-2</v>
      </c>
      <c r="E266" s="62">
        <v>133</v>
      </c>
      <c r="F266" s="62" t="s">
        <v>1069</v>
      </c>
      <c r="G266" s="62">
        <v>5</v>
      </c>
      <c r="H266" s="62"/>
      <c r="I266" s="62">
        <f t="shared" si="4"/>
        <v>35</v>
      </c>
      <c r="J266" s="62" t="s">
        <v>1071</v>
      </c>
      <c r="K266" s="64">
        <v>2.1921296296296296E-2</v>
      </c>
      <c r="L266" s="62">
        <v>240</v>
      </c>
      <c r="M266" s="62">
        <v>240</v>
      </c>
      <c r="N266" s="63"/>
      <c r="O266" s="62"/>
      <c r="P266" s="62">
        <v>133</v>
      </c>
    </row>
    <row r="267" spans="2:16" ht="13.8">
      <c r="B267" s="62" t="s">
        <v>1922</v>
      </c>
      <c r="C267" s="62">
        <v>1973</v>
      </c>
      <c r="D267" s="64">
        <v>2.2604166666666668E-2</v>
      </c>
      <c r="E267" s="62">
        <v>133</v>
      </c>
      <c r="F267" s="62" t="s">
        <v>1070</v>
      </c>
      <c r="G267" s="62">
        <v>5</v>
      </c>
      <c r="H267" s="62"/>
      <c r="I267" s="62">
        <f t="shared" si="4"/>
        <v>51</v>
      </c>
      <c r="J267" s="62" t="s">
        <v>1071</v>
      </c>
      <c r="K267" s="64">
        <v>2.2824074074074073E-2</v>
      </c>
      <c r="L267" s="62">
        <v>281</v>
      </c>
      <c r="M267" s="62">
        <v>281</v>
      </c>
      <c r="N267" s="63"/>
      <c r="O267" s="62"/>
      <c r="P267" s="62">
        <v>133</v>
      </c>
    </row>
    <row r="268" spans="2:16" ht="14.4">
      <c r="B268" s="68" t="s">
        <v>2041</v>
      </c>
      <c r="C268" s="62">
        <v>1991</v>
      </c>
      <c r="D268" s="64">
        <v>2.1574074074074075E-2</v>
      </c>
      <c r="E268" s="62">
        <v>134</v>
      </c>
      <c r="F268" s="62" t="s">
        <v>1069</v>
      </c>
      <c r="G268" s="62">
        <v>5</v>
      </c>
      <c r="H268" s="62"/>
      <c r="I268" s="62">
        <f t="shared" si="4"/>
        <v>33</v>
      </c>
      <c r="J268" s="62" t="s">
        <v>1071</v>
      </c>
      <c r="K268" s="64">
        <v>2.1736111111111112E-2</v>
      </c>
      <c r="L268" s="62">
        <v>241</v>
      </c>
      <c r="M268" s="62">
        <v>241</v>
      </c>
      <c r="N268" s="63"/>
      <c r="O268" s="62"/>
      <c r="P268" s="62">
        <v>134</v>
      </c>
    </row>
    <row r="269" spans="2:16" ht="14.4">
      <c r="B269" s="68" t="s">
        <v>1791</v>
      </c>
      <c r="C269" s="62">
        <v>1994</v>
      </c>
      <c r="D269" s="64">
        <v>2.2662037037037036E-2</v>
      </c>
      <c r="E269" s="62">
        <v>134</v>
      </c>
      <c r="F269" s="62" t="s">
        <v>1070</v>
      </c>
      <c r="G269" s="62">
        <v>5</v>
      </c>
      <c r="H269" s="62"/>
      <c r="I269" s="62">
        <f t="shared" si="4"/>
        <v>30</v>
      </c>
      <c r="J269" s="62" t="s">
        <v>1071</v>
      </c>
      <c r="K269" s="64">
        <v>2.2951388888888889E-2</v>
      </c>
      <c r="L269" s="62">
        <v>284</v>
      </c>
      <c r="M269" s="62">
        <v>284</v>
      </c>
      <c r="N269" s="63"/>
      <c r="O269" s="62"/>
      <c r="P269" s="62">
        <v>134</v>
      </c>
    </row>
    <row r="270" spans="2:16" ht="14.4">
      <c r="B270" s="68" t="s">
        <v>2493</v>
      </c>
      <c r="C270" s="62">
        <v>1989</v>
      </c>
      <c r="D270" s="64">
        <v>2.162037037037037E-2</v>
      </c>
      <c r="E270" s="62">
        <v>135</v>
      </c>
      <c r="F270" s="62" t="s">
        <v>1069</v>
      </c>
      <c r="G270" s="62">
        <v>5</v>
      </c>
      <c r="H270" s="62"/>
      <c r="I270" s="62">
        <f t="shared" si="4"/>
        <v>35</v>
      </c>
      <c r="J270" s="62" t="s">
        <v>1071</v>
      </c>
      <c r="K270" s="64">
        <v>2.2002314814814815E-2</v>
      </c>
      <c r="L270" s="62">
        <v>242</v>
      </c>
      <c r="M270" s="62">
        <v>242</v>
      </c>
      <c r="N270" s="63"/>
      <c r="O270" s="62"/>
      <c r="P270" s="62">
        <v>135</v>
      </c>
    </row>
    <row r="271" spans="2:16" ht="14.4">
      <c r="B271" s="68" t="s">
        <v>1986</v>
      </c>
      <c r="C271" s="62">
        <v>1982</v>
      </c>
      <c r="D271" s="64">
        <v>2.2685185185185187E-2</v>
      </c>
      <c r="E271" s="62">
        <v>135</v>
      </c>
      <c r="F271" s="62" t="s">
        <v>1070</v>
      </c>
      <c r="G271" s="62">
        <v>5</v>
      </c>
      <c r="H271" s="62"/>
      <c r="I271" s="62">
        <f t="shared" si="4"/>
        <v>42</v>
      </c>
      <c r="J271" s="62" t="s">
        <v>1071</v>
      </c>
      <c r="K271" s="64">
        <v>2.2754629629629628E-2</v>
      </c>
      <c r="L271" s="62">
        <v>285</v>
      </c>
      <c r="M271" s="62">
        <v>285</v>
      </c>
      <c r="N271" s="63"/>
      <c r="O271" s="62"/>
      <c r="P271" s="62">
        <v>135</v>
      </c>
    </row>
    <row r="272" spans="2:16" ht="14.4">
      <c r="B272" s="68" t="s">
        <v>2074</v>
      </c>
      <c r="C272" s="62">
        <v>1995</v>
      </c>
      <c r="D272" s="64">
        <v>2.1631944444444443E-2</v>
      </c>
      <c r="E272" s="62">
        <v>136</v>
      </c>
      <c r="F272" s="62" t="s">
        <v>1069</v>
      </c>
      <c r="G272" s="62">
        <v>5</v>
      </c>
      <c r="H272" s="62"/>
      <c r="I272" s="62">
        <f t="shared" si="4"/>
        <v>29</v>
      </c>
      <c r="J272" s="62" t="s">
        <v>1071</v>
      </c>
      <c r="K272" s="64">
        <v>2.2002314814814815E-2</v>
      </c>
      <c r="L272" s="62">
        <v>243</v>
      </c>
      <c r="M272" s="62">
        <v>243</v>
      </c>
      <c r="N272" s="63"/>
      <c r="O272" s="62"/>
      <c r="P272" s="62">
        <v>136</v>
      </c>
    </row>
    <row r="273" spans="2:16" ht="14.4">
      <c r="B273" s="68" t="s">
        <v>1692</v>
      </c>
      <c r="C273" s="62">
        <v>1978</v>
      </c>
      <c r="D273" s="64">
        <v>2.2719907407407407E-2</v>
      </c>
      <c r="E273" s="62">
        <v>136</v>
      </c>
      <c r="F273" s="62" t="s">
        <v>1070</v>
      </c>
      <c r="G273" s="62">
        <v>5</v>
      </c>
      <c r="H273" s="62"/>
      <c r="I273" s="62">
        <f t="shared" si="4"/>
        <v>46</v>
      </c>
      <c r="J273" s="62" t="s">
        <v>1071</v>
      </c>
      <c r="K273" s="64">
        <v>2.2951388888888889E-2</v>
      </c>
      <c r="L273" s="62">
        <v>287</v>
      </c>
      <c r="M273" s="62">
        <v>287</v>
      </c>
      <c r="N273" s="63"/>
      <c r="O273" s="62"/>
      <c r="P273" s="62">
        <v>136</v>
      </c>
    </row>
    <row r="274" spans="2:16" ht="14.4">
      <c r="B274" s="68" t="s">
        <v>2423</v>
      </c>
      <c r="C274" s="62">
        <v>1990</v>
      </c>
      <c r="D274" s="64">
        <v>2.1782407407407407E-2</v>
      </c>
      <c r="E274" s="62">
        <v>137</v>
      </c>
      <c r="F274" s="62" t="s">
        <v>1069</v>
      </c>
      <c r="G274" s="62">
        <v>5</v>
      </c>
      <c r="H274" s="62"/>
      <c r="I274" s="62">
        <f t="shared" si="4"/>
        <v>34</v>
      </c>
      <c r="J274" s="62" t="s">
        <v>1071</v>
      </c>
      <c r="K274" s="64">
        <v>2.2037037037037036E-2</v>
      </c>
      <c r="L274" s="62">
        <v>247</v>
      </c>
      <c r="M274" s="62">
        <v>247</v>
      </c>
      <c r="N274" s="63"/>
      <c r="O274" s="62"/>
      <c r="P274" s="62">
        <v>137</v>
      </c>
    </row>
    <row r="275" spans="2:16" ht="14.4">
      <c r="B275" s="68" t="s">
        <v>1810</v>
      </c>
      <c r="C275" s="62">
        <v>2000</v>
      </c>
      <c r="D275" s="64">
        <v>2.2766203703703705E-2</v>
      </c>
      <c r="E275" s="62">
        <v>137</v>
      </c>
      <c r="F275" s="62" t="s">
        <v>1070</v>
      </c>
      <c r="G275" s="62">
        <v>5</v>
      </c>
      <c r="H275" s="62"/>
      <c r="I275" s="62">
        <f t="shared" si="4"/>
        <v>24</v>
      </c>
      <c r="J275" s="62" t="s">
        <v>1071</v>
      </c>
      <c r="K275" s="64">
        <v>2.2997685185185184E-2</v>
      </c>
      <c r="L275" s="62">
        <v>288</v>
      </c>
      <c r="M275" s="62">
        <v>288</v>
      </c>
      <c r="N275" s="63"/>
      <c r="O275" s="62"/>
      <c r="P275" s="62">
        <v>137</v>
      </c>
    </row>
    <row r="276" spans="2:16" ht="14.4">
      <c r="B276" s="291" t="s">
        <v>5777</v>
      </c>
      <c r="C276" s="62">
        <v>1979</v>
      </c>
      <c r="D276" s="64">
        <v>2.2824074074074073E-2</v>
      </c>
      <c r="E276" s="62">
        <v>138</v>
      </c>
      <c r="F276" s="62" t="s">
        <v>1070</v>
      </c>
      <c r="G276" s="62">
        <v>5</v>
      </c>
      <c r="H276" s="62"/>
      <c r="I276" s="62">
        <f t="shared" si="4"/>
        <v>45</v>
      </c>
      <c r="J276" s="62" t="s">
        <v>1071</v>
      </c>
      <c r="K276" s="64">
        <v>2.3032407407407408E-2</v>
      </c>
      <c r="L276" s="62">
        <v>289</v>
      </c>
      <c r="M276" s="62">
        <v>289</v>
      </c>
      <c r="N276" s="63"/>
      <c r="O276" s="62"/>
      <c r="P276" s="62">
        <v>138</v>
      </c>
    </row>
    <row r="277" spans="2:16" ht="14.4">
      <c r="B277" s="68" t="s">
        <v>1642</v>
      </c>
      <c r="C277" s="62">
        <v>1988</v>
      </c>
      <c r="D277" s="64">
        <v>2.1817129629629631E-2</v>
      </c>
      <c r="E277" s="62">
        <v>138</v>
      </c>
      <c r="F277" s="62" t="s">
        <v>1069</v>
      </c>
      <c r="G277" s="62">
        <v>5</v>
      </c>
      <c r="H277" s="62"/>
      <c r="I277" s="62">
        <f t="shared" si="4"/>
        <v>36</v>
      </c>
      <c r="J277" s="62" t="s">
        <v>1071</v>
      </c>
      <c r="K277" s="64">
        <v>2.2118055555555554E-2</v>
      </c>
      <c r="L277" s="62">
        <v>249</v>
      </c>
      <c r="M277" s="62">
        <v>249</v>
      </c>
      <c r="N277" s="63"/>
      <c r="O277" s="62"/>
      <c r="P277" s="62">
        <v>138</v>
      </c>
    </row>
    <row r="278" spans="2:16" ht="14.4">
      <c r="B278" s="248" t="s">
        <v>2693</v>
      </c>
      <c r="C278" s="62">
        <v>1981</v>
      </c>
      <c r="D278" s="64">
        <v>2.2835648148148147E-2</v>
      </c>
      <c r="E278" s="62">
        <v>139</v>
      </c>
      <c r="F278" s="62" t="s">
        <v>1070</v>
      </c>
      <c r="G278" s="62">
        <v>5</v>
      </c>
      <c r="H278" s="62"/>
      <c r="I278" s="62">
        <f t="shared" si="4"/>
        <v>43</v>
      </c>
      <c r="J278" s="62" t="s">
        <v>1071</v>
      </c>
      <c r="K278" s="64">
        <v>2.2928240740740742E-2</v>
      </c>
      <c r="L278" s="62">
        <v>290</v>
      </c>
      <c r="M278" s="62">
        <v>290</v>
      </c>
      <c r="N278" s="63"/>
      <c r="O278" s="62"/>
      <c r="P278" s="62">
        <v>139</v>
      </c>
    </row>
    <row r="279" spans="2:16" ht="14.4">
      <c r="B279" s="68" t="s">
        <v>1854</v>
      </c>
      <c r="C279" s="62">
        <v>1985</v>
      </c>
      <c r="D279" s="64">
        <v>2.1886574074074076E-2</v>
      </c>
      <c r="E279" s="62">
        <v>139</v>
      </c>
      <c r="F279" s="62" t="s">
        <v>1069</v>
      </c>
      <c r="G279" s="62">
        <v>5</v>
      </c>
      <c r="H279" s="62"/>
      <c r="I279" s="62">
        <f t="shared" si="4"/>
        <v>39</v>
      </c>
      <c r="J279" s="62" t="s">
        <v>1071</v>
      </c>
      <c r="K279" s="64">
        <v>2.1909722222222223E-2</v>
      </c>
      <c r="L279" s="62">
        <v>250</v>
      </c>
      <c r="M279" s="62">
        <v>250</v>
      </c>
      <c r="N279" s="63"/>
      <c r="O279" s="62"/>
      <c r="P279" s="62">
        <v>139</v>
      </c>
    </row>
    <row r="280" spans="2:16" ht="14.4">
      <c r="B280" s="107" t="s">
        <v>2564</v>
      </c>
      <c r="C280" s="62">
        <v>1974</v>
      </c>
      <c r="D280" s="64">
        <v>2.2083333333333333E-2</v>
      </c>
      <c r="E280" s="62">
        <v>140</v>
      </c>
      <c r="F280" s="62" t="s">
        <v>1069</v>
      </c>
      <c r="G280" s="62">
        <v>5</v>
      </c>
      <c r="H280" s="62"/>
      <c r="I280" s="62">
        <f t="shared" si="4"/>
        <v>50</v>
      </c>
      <c r="J280" s="62" t="s">
        <v>1071</v>
      </c>
      <c r="K280" s="64">
        <v>2.2488425925925926E-2</v>
      </c>
      <c r="L280" s="62">
        <v>257</v>
      </c>
      <c r="M280" s="62">
        <v>257</v>
      </c>
      <c r="N280" s="63"/>
      <c r="O280" s="62"/>
      <c r="P280" s="62">
        <v>140</v>
      </c>
    </row>
    <row r="281" spans="2:16" ht="14.4">
      <c r="B281" s="68" t="s">
        <v>2240</v>
      </c>
      <c r="C281" s="62">
        <v>1985</v>
      </c>
      <c r="D281" s="64">
        <v>2.2847222222222224E-2</v>
      </c>
      <c r="E281" s="62">
        <v>140</v>
      </c>
      <c r="F281" s="62" t="s">
        <v>1070</v>
      </c>
      <c r="G281" s="62">
        <v>5</v>
      </c>
      <c r="H281" s="62"/>
      <c r="I281" s="62">
        <f t="shared" si="4"/>
        <v>39</v>
      </c>
      <c r="J281" s="62" t="s">
        <v>1071</v>
      </c>
      <c r="K281" s="64">
        <v>2.298611111111111E-2</v>
      </c>
      <c r="L281" s="62">
        <v>291</v>
      </c>
      <c r="M281" s="62">
        <v>291</v>
      </c>
      <c r="N281" s="63"/>
      <c r="O281" s="62"/>
      <c r="P281" s="62">
        <v>140</v>
      </c>
    </row>
    <row r="282" spans="2:16" ht="14.4">
      <c r="B282" s="68" t="s">
        <v>2496</v>
      </c>
      <c r="C282" s="62">
        <v>1992</v>
      </c>
      <c r="D282" s="64">
        <v>2.2164351851851852E-2</v>
      </c>
      <c r="E282" s="62">
        <v>141</v>
      </c>
      <c r="F282" s="62" t="s">
        <v>1069</v>
      </c>
      <c r="G282" s="62">
        <v>5</v>
      </c>
      <c r="H282" s="62"/>
      <c r="I282" s="62">
        <f t="shared" si="4"/>
        <v>32</v>
      </c>
      <c r="J282" s="62" t="s">
        <v>1071</v>
      </c>
      <c r="K282" s="64">
        <v>2.2303240740740742E-2</v>
      </c>
      <c r="L282" s="62">
        <v>262</v>
      </c>
      <c r="M282" s="62">
        <v>262</v>
      </c>
      <c r="N282" s="63"/>
      <c r="O282" s="62"/>
      <c r="P282" s="62">
        <v>141</v>
      </c>
    </row>
    <row r="283" spans="2:16" ht="14.4">
      <c r="B283" s="68" t="s">
        <v>1576</v>
      </c>
      <c r="C283" s="62">
        <v>1986</v>
      </c>
      <c r="D283" s="64">
        <v>2.2858796296296297E-2</v>
      </c>
      <c r="E283" s="62">
        <v>141</v>
      </c>
      <c r="F283" s="62" t="s">
        <v>1070</v>
      </c>
      <c r="G283" s="62">
        <v>5</v>
      </c>
      <c r="H283" s="62"/>
      <c r="I283" s="62">
        <f t="shared" si="4"/>
        <v>38</v>
      </c>
      <c r="J283" s="62" t="s">
        <v>1071</v>
      </c>
      <c r="K283" s="64">
        <v>2.3148148148148147E-2</v>
      </c>
      <c r="L283" s="62">
        <v>292</v>
      </c>
      <c r="M283" s="62">
        <v>292</v>
      </c>
      <c r="N283" s="63"/>
      <c r="O283" s="62"/>
      <c r="P283" s="62">
        <v>141</v>
      </c>
    </row>
    <row r="284" spans="2:16" ht="14.4">
      <c r="B284" s="68" t="s">
        <v>2017</v>
      </c>
      <c r="C284" s="62">
        <v>1990</v>
      </c>
      <c r="D284" s="64">
        <v>2.2268518518518517E-2</v>
      </c>
      <c r="E284" s="62">
        <v>142</v>
      </c>
      <c r="F284" s="62" t="s">
        <v>1069</v>
      </c>
      <c r="G284" s="62">
        <v>5</v>
      </c>
      <c r="H284" s="62"/>
      <c r="I284" s="62">
        <f t="shared" si="4"/>
        <v>34</v>
      </c>
      <c r="J284" s="62" t="s">
        <v>1071</v>
      </c>
      <c r="K284" s="64">
        <v>2.2569444444444444E-2</v>
      </c>
      <c r="L284" s="62">
        <v>269</v>
      </c>
      <c r="M284" s="62">
        <v>269</v>
      </c>
      <c r="N284" s="63"/>
      <c r="O284" s="62"/>
      <c r="P284" s="62">
        <v>142</v>
      </c>
    </row>
    <row r="285" spans="2:16" ht="14.4">
      <c r="B285" s="248" t="s">
        <v>2692</v>
      </c>
      <c r="C285" s="62">
        <v>1975</v>
      </c>
      <c r="D285" s="64">
        <v>2.2870370370370371E-2</v>
      </c>
      <c r="E285" s="62">
        <v>142</v>
      </c>
      <c r="F285" s="62" t="s">
        <v>1070</v>
      </c>
      <c r="G285" s="62">
        <v>5</v>
      </c>
      <c r="H285" s="62"/>
      <c r="I285" s="62">
        <f t="shared" si="4"/>
        <v>49</v>
      </c>
      <c r="J285" s="62" t="s">
        <v>1071</v>
      </c>
      <c r="K285" s="64">
        <v>2.2974537037037036E-2</v>
      </c>
      <c r="L285" s="62">
        <v>294</v>
      </c>
      <c r="M285" s="62">
        <v>294</v>
      </c>
      <c r="N285" s="63"/>
      <c r="O285" s="62"/>
      <c r="P285" s="62">
        <v>142</v>
      </c>
    </row>
    <row r="286" spans="2:16" ht="14.4">
      <c r="B286" s="83" t="s">
        <v>2224</v>
      </c>
      <c r="C286" s="62">
        <v>1983</v>
      </c>
      <c r="D286" s="64">
        <v>2.2326388888888889E-2</v>
      </c>
      <c r="E286" s="62">
        <v>143</v>
      </c>
      <c r="F286" s="62" t="s">
        <v>1069</v>
      </c>
      <c r="G286" s="62">
        <v>5</v>
      </c>
      <c r="H286" s="62"/>
      <c r="I286" s="62">
        <f t="shared" si="4"/>
        <v>41</v>
      </c>
      <c r="J286" s="62" t="s">
        <v>1071</v>
      </c>
      <c r="K286" s="64">
        <v>2.2546296296296297E-2</v>
      </c>
      <c r="L286" s="62">
        <v>271</v>
      </c>
      <c r="M286" s="62">
        <v>271</v>
      </c>
      <c r="N286" s="63"/>
      <c r="O286" s="62"/>
      <c r="P286" s="62">
        <v>143</v>
      </c>
    </row>
    <row r="287" spans="2:16" ht="14.4">
      <c r="B287" s="68" t="s">
        <v>1800</v>
      </c>
      <c r="C287" s="62">
        <v>1987</v>
      </c>
      <c r="D287" s="64">
        <v>2.2916666666666665E-2</v>
      </c>
      <c r="E287" s="62">
        <v>143</v>
      </c>
      <c r="F287" s="62" t="s">
        <v>1070</v>
      </c>
      <c r="G287" s="62">
        <v>5</v>
      </c>
      <c r="H287" s="62"/>
      <c r="I287" s="62">
        <f t="shared" si="4"/>
        <v>37</v>
      </c>
      <c r="J287" s="62" t="s">
        <v>1071</v>
      </c>
      <c r="K287" s="64">
        <v>2.3078703703703702E-2</v>
      </c>
      <c r="L287" s="62">
        <v>295</v>
      </c>
      <c r="M287" s="62">
        <v>295</v>
      </c>
      <c r="N287" s="63"/>
      <c r="O287" s="62"/>
      <c r="P287" s="62">
        <v>143</v>
      </c>
    </row>
    <row r="288" spans="2:16" ht="14.4">
      <c r="B288" s="68" t="s">
        <v>2290</v>
      </c>
      <c r="C288" s="62">
        <v>1996</v>
      </c>
      <c r="D288" s="64">
        <v>2.2939814814814816E-2</v>
      </c>
      <c r="E288" s="62">
        <v>144</v>
      </c>
      <c r="F288" s="62" t="s">
        <v>1070</v>
      </c>
      <c r="G288" s="62">
        <v>5</v>
      </c>
      <c r="H288" s="62"/>
      <c r="I288" s="62">
        <f t="shared" si="4"/>
        <v>28</v>
      </c>
      <c r="J288" s="62" t="s">
        <v>1071</v>
      </c>
      <c r="K288" s="64">
        <v>2.3078703703703702E-2</v>
      </c>
      <c r="L288" s="62">
        <v>296</v>
      </c>
      <c r="M288" s="62">
        <v>296</v>
      </c>
      <c r="N288" s="63"/>
      <c r="O288" s="62"/>
      <c r="P288" s="62">
        <v>144</v>
      </c>
    </row>
    <row r="289" spans="2:16" ht="14.4">
      <c r="B289" s="68" t="s">
        <v>1965</v>
      </c>
      <c r="C289" s="62">
        <v>1994</v>
      </c>
      <c r="D289" s="64">
        <v>2.2361111111111109E-2</v>
      </c>
      <c r="E289" s="62">
        <v>144</v>
      </c>
      <c r="F289" s="62" t="s">
        <v>1069</v>
      </c>
      <c r="G289" s="62">
        <v>5</v>
      </c>
      <c r="H289" s="62"/>
      <c r="I289" s="62">
        <f t="shared" si="4"/>
        <v>30</v>
      </c>
      <c r="J289" s="62" t="s">
        <v>1071</v>
      </c>
      <c r="K289" s="64">
        <v>2.2638888888888889E-2</v>
      </c>
      <c r="L289" s="62">
        <v>274</v>
      </c>
      <c r="M289" s="62">
        <v>274</v>
      </c>
      <c r="N289" s="63"/>
      <c r="O289" s="62"/>
      <c r="P289" s="62">
        <v>144</v>
      </c>
    </row>
    <row r="290" spans="2:16" ht="14.4">
      <c r="B290" s="68" t="s">
        <v>2176</v>
      </c>
      <c r="C290" s="62">
        <v>1991</v>
      </c>
      <c r="D290" s="64">
        <v>2.2939814814814816E-2</v>
      </c>
      <c r="E290" s="62">
        <v>145</v>
      </c>
      <c r="F290" s="62" t="s">
        <v>1070</v>
      </c>
      <c r="G290" s="62">
        <v>5</v>
      </c>
      <c r="H290" s="62"/>
      <c r="I290" s="62">
        <f t="shared" si="4"/>
        <v>33</v>
      </c>
      <c r="J290" s="62" t="s">
        <v>1071</v>
      </c>
      <c r="K290" s="64">
        <v>2.326388888888889E-2</v>
      </c>
      <c r="L290" s="62">
        <v>297</v>
      </c>
      <c r="M290" s="62">
        <v>297</v>
      </c>
      <c r="N290" s="63"/>
      <c r="O290" s="62"/>
      <c r="P290" s="62">
        <v>145</v>
      </c>
    </row>
    <row r="291" spans="2:16" ht="14.4">
      <c r="B291" s="83" t="s">
        <v>1753</v>
      </c>
      <c r="C291" s="62">
        <v>1981</v>
      </c>
      <c r="D291" s="64">
        <v>2.2418981481481481E-2</v>
      </c>
      <c r="E291" s="62">
        <v>145</v>
      </c>
      <c r="F291" s="62" t="s">
        <v>1069</v>
      </c>
      <c r="G291" s="62">
        <v>5</v>
      </c>
      <c r="H291" s="62"/>
      <c r="I291" s="62">
        <f t="shared" si="4"/>
        <v>43</v>
      </c>
      <c r="J291" s="62" t="s">
        <v>1071</v>
      </c>
      <c r="K291" s="64">
        <v>2.2418981481481481E-2</v>
      </c>
      <c r="L291" s="62">
        <v>276</v>
      </c>
      <c r="M291" s="62">
        <v>276</v>
      </c>
      <c r="N291" s="63"/>
      <c r="O291" s="62"/>
      <c r="P291" s="62">
        <v>145</v>
      </c>
    </row>
    <row r="292" spans="2:16" ht="14.4">
      <c r="B292" s="92" t="s">
        <v>2414</v>
      </c>
      <c r="C292" s="62">
        <v>1957</v>
      </c>
      <c r="D292" s="64">
        <v>2.252314814814815E-2</v>
      </c>
      <c r="E292" s="62">
        <v>146</v>
      </c>
      <c r="F292" s="62" t="s">
        <v>1069</v>
      </c>
      <c r="G292" s="62">
        <v>5</v>
      </c>
      <c r="H292" s="62"/>
      <c r="I292" s="62">
        <f t="shared" si="4"/>
        <v>67</v>
      </c>
      <c r="J292" s="62" t="s">
        <v>1071</v>
      </c>
      <c r="K292" s="64">
        <v>2.2581018518518518E-2</v>
      </c>
      <c r="L292" s="62">
        <v>279</v>
      </c>
      <c r="M292" s="62">
        <v>279</v>
      </c>
      <c r="N292" s="63"/>
      <c r="O292" s="62"/>
      <c r="P292" s="62">
        <v>146</v>
      </c>
    </row>
    <row r="293" spans="2:16" ht="14.4">
      <c r="B293" s="68" t="s">
        <v>1957</v>
      </c>
      <c r="C293" s="62">
        <v>1991</v>
      </c>
      <c r="D293" s="64">
        <v>2.2939814814814816E-2</v>
      </c>
      <c r="E293" s="62">
        <v>146</v>
      </c>
      <c r="F293" s="62" t="s">
        <v>1070</v>
      </c>
      <c r="G293" s="62">
        <v>5</v>
      </c>
      <c r="H293" s="62"/>
      <c r="I293" s="62">
        <f t="shared" si="4"/>
        <v>33</v>
      </c>
      <c r="J293" s="62" t="s">
        <v>1071</v>
      </c>
      <c r="K293" s="64">
        <v>2.3252314814814816E-2</v>
      </c>
      <c r="L293" s="62">
        <v>298</v>
      </c>
      <c r="M293" s="62">
        <v>298</v>
      </c>
      <c r="N293" s="63"/>
      <c r="O293" s="62"/>
      <c r="P293" s="62">
        <v>146</v>
      </c>
    </row>
    <row r="294" spans="2:16" ht="14.4">
      <c r="B294" s="68" t="s">
        <v>2401</v>
      </c>
      <c r="C294" s="62">
        <v>1983</v>
      </c>
      <c r="D294" s="64">
        <v>2.2962962962962963E-2</v>
      </c>
      <c r="E294" s="62">
        <v>147</v>
      </c>
      <c r="F294" s="62" t="s">
        <v>1070</v>
      </c>
      <c r="G294" s="62">
        <v>5</v>
      </c>
      <c r="H294" s="62"/>
      <c r="I294" s="62">
        <f t="shared" si="4"/>
        <v>41</v>
      </c>
      <c r="J294" s="62" t="s">
        <v>1071</v>
      </c>
      <c r="K294" s="64">
        <v>2.326388888888889E-2</v>
      </c>
      <c r="L294" s="62">
        <v>299</v>
      </c>
      <c r="M294" s="62">
        <v>299</v>
      </c>
      <c r="N294" s="63"/>
      <c r="O294" s="62"/>
      <c r="P294" s="62">
        <v>147</v>
      </c>
    </row>
    <row r="295" spans="2:16" ht="14.4">
      <c r="B295" s="83" t="s">
        <v>2288</v>
      </c>
      <c r="C295" s="62">
        <v>1977</v>
      </c>
      <c r="D295" s="64">
        <v>2.2627314814814815E-2</v>
      </c>
      <c r="E295" s="62">
        <v>147</v>
      </c>
      <c r="F295" s="62" t="s">
        <v>1069</v>
      </c>
      <c r="G295" s="62">
        <v>5</v>
      </c>
      <c r="H295" s="62"/>
      <c r="I295" s="62">
        <f t="shared" si="4"/>
        <v>47</v>
      </c>
      <c r="J295" s="62" t="s">
        <v>1071</v>
      </c>
      <c r="K295" s="64">
        <v>2.298611111111111E-2</v>
      </c>
      <c r="L295" s="62">
        <v>282</v>
      </c>
      <c r="M295" s="62">
        <v>282</v>
      </c>
      <c r="N295" s="63"/>
      <c r="O295" s="62"/>
      <c r="P295" s="62">
        <v>147</v>
      </c>
    </row>
    <row r="296" spans="2:16" ht="14.4">
      <c r="B296" s="68" t="s">
        <v>2212</v>
      </c>
      <c r="C296" s="62">
        <v>1990</v>
      </c>
      <c r="D296" s="64">
        <v>2.2627314814814815E-2</v>
      </c>
      <c r="E296" s="62">
        <v>148</v>
      </c>
      <c r="F296" s="62" t="s">
        <v>1069</v>
      </c>
      <c r="G296" s="62">
        <v>5</v>
      </c>
      <c r="H296" s="62"/>
      <c r="I296" s="62">
        <f t="shared" si="4"/>
        <v>34</v>
      </c>
      <c r="J296" s="62" t="s">
        <v>1071</v>
      </c>
      <c r="K296" s="64">
        <v>2.298611111111111E-2</v>
      </c>
      <c r="L296" s="62">
        <v>283</v>
      </c>
      <c r="M296" s="62">
        <v>283</v>
      </c>
      <c r="N296" s="63"/>
      <c r="O296" s="62"/>
      <c r="P296" s="62">
        <v>148</v>
      </c>
    </row>
    <row r="297" spans="2:16" ht="14.4">
      <c r="B297" s="68" t="s">
        <v>1675</v>
      </c>
      <c r="C297" s="62">
        <v>1996</v>
      </c>
      <c r="D297" s="64">
        <v>2.2974537037037036E-2</v>
      </c>
      <c r="E297" s="62">
        <v>148</v>
      </c>
      <c r="F297" s="62" t="s">
        <v>1070</v>
      </c>
      <c r="G297" s="62">
        <v>5</v>
      </c>
      <c r="H297" s="62"/>
      <c r="I297" s="62">
        <f t="shared" si="4"/>
        <v>28</v>
      </c>
      <c r="J297" s="62" t="s">
        <v>1071</v>
      </c>
      <c r="K297" s="64">
        <v>2.3032407407407408E-2</v>
      </c>
      <c r="L297" s="62">
        <v>300</v>
      </c>
      <c r="M297" s="62">
        <v>300</v>
      </c>
      <c r="N297" s="63"/>
      <c r="O297" s="62"/>
      <c r="P297" s="62">
        <v>148</v>
      </c>
    </row>
    <row r="298" spans="2:16" ht="14.4">
      <c r="B298" s="68" t="s">
        <v>2244</v>
      </c>
      <c r="C298" s="62">
        <v>1987</v>
      </c>
      <c r="D298" s="64">
        <v>2.2997685185185184E-2</v>
      </c>
      <c r="E298" s="62">
        <v>149</v>
      </c>
      <c r="F298" s="62" t="s">
        <v>1070</v>
      </c>
      <c r="G298" s="62">
        <v>5</v>
      </c>
      <c r="H298" s="62"/>
      <c r="I298" s="62">
        <f t="shared" si="4"/>
        <v>37</v>
      </c>
      <c r="J298" s="62" t="s">
        <v>1071</v>
      </c>
      <c r="K298" s="64">
        <v>2.3125E-2</v>
      </c>
      <c r="L298" s="62">
        <v>301</v>
      </c>
      <c r="M298" s="62">
        <v>301</v>
      </c>
      <c r="N298" s="63"/>
      <c r="O298" s="62"/>
      <c r="P298" s="62">
        <v>149</v>
      </c>
    </row>
    <row r="299" spans="2:16" ht="14.4">
      <c r="B299" s="68" t="s">
        <v>1844</v>
      </c>
      <c r="C299" s="62">
        <v>1986</v>
      </c>
      <c r="D299" s="64">
        <v>2.2708333333333334E-2</v>
      </c>
      <c r="E299" s="62">
        <v>149</v>
      </c>
      <c r="F299" s="62" t="s">
        <v>1069</v>
      </c>
      <c r="G299" s="62">
        <v>5</v>
      </c>
      <c r="H299" s="62"/>
      <c r="I299" s="62">
        <f t="shared" si="4"/>
        <v>38</v>
      </c>
      <c r="J299" s="62" t="s">
        <v>1071</v>
      </c>
      <c r="K299" s="64">
        <v>2.2974537037037036E-2</v>
      </c>
      <c r="L299" s="62">
        <v>286</v>
      </c>
      <c r="M299" s="62">
        <v>286</v>
      </c>
      <c r="N299" s="63"/>
      <c r="O299" s="62"/>
      <c r="P299" s="62">
        <v>149</v>
      </c>
    </row>
    <row r="300" spans="2:16" ht="14.4">
      <c r="B300" s="68" t="s">
        <v>2315</v>
      </c>
      <c r="C300" s="62">
        <v>1984</v>
      </c>
      <c r="D300" s="64">
        <v>2.3032407407407408E-2</v>
      </c>
      <c r="E300" s="62">
        <v>150</v>
      </c>
      <c r="F300" s="62" t="s">
        <v>1070</v>
      </c>
      <c r="G300" s="62">
        <v>5</v>
      </c>
      <c r="H300" s="62"/>
      <c r="I300" s="62">
        <f t="shared" si="4"/>
        <v>40</v>
      </c>
      <c r="J300" s="62" t="s">
        <v>1071</v>
      </c>
      <c r="K300" s="64">
        <v>2.3368055555555555E-2</v>
      </c>
      <c r="L300" s="62">
        <v>302</v>
      </c>
      <c r="M300" s="62">
        <v>302</v>
      </c>
      <c r="N300" s="63"/>
      <c r="O300" s="62"/>
      <c r="P300" s="62">
        <v>150</v>
      </c>
    </row>
    <row r="301" spans="2:16" ht="14.4">
      <c r="B301" s="68" t="s">
        <v>2070</v>
      </c>
      <c r="C301" s="62">
        <v>1992</v>
      </c>
      <c r="D301" s="64">
        <v>2.2870370370370371E-2</v>
      </c>
      <c r="E301" s="62">
        <v>150</v>
      </c>
      <c r="F301" s="62" t="s">
        <v>1069</v>
      </c>
      <c r="G301" s="62">
        <v>5</v>
      </c>
      <c r="H301" s="62"/>
      <c r="I301" s="62">
        <f t="shared" si="4"/>
        <v>32</v>
      </c>
      <c r="J301" s="62" t="s">
        <v>1071</v>
      </c>
      <c r="K301" s="64">
        <v>2.2939814814814816E-2</v>
      </c>
      <c r="L301" s="62">
        <v>293</v>
      </c>
      <c r="M301" s="62">
        <v>293</v>
      </c>
      <c r="N301" s="63"/>
      <c r="O301" s="62"/>
      <c r="P301" s="62">
        <v>150</v>
      </c>
    </row>
    <row r="302" spans="2:16" ht="14.4">
      <c r="B302" s="68" t="s">
        <v>2258</v>
      </c>
      <c r="C302" s="62">
        <v>1988</v>
      </c>
      <c r="D302" s="64">
        <v>2.3090277777777779E-2</v>
      </c>
      <c r="E302" s="62">
        <v>151</v>
      </c>
      <c r="F302" s="62" t="s">
        <v>1070</v>
      </c>
      <c r="G302" s="62">
        <v>5</v>
      </c>
      <c r="H302" s="62"/>
      <c r="I302" s="62">
        <f t="shared" si="4"/>
        <v>36</v>
      </c>
      <c r="J302" s="62" t="s">
        <v>1071</v>
      </c>
      <c r="K302" s="64">
        <v>2.3506944444444445E-2</v>
      </c>
      <c r="L302" s="62">
        <v>303</v>
      </c>
      <c r="M302" s="62">
        <v>303</v>
      </c>
      <c r="N302" s="63"/>
      <c r="O302" s="62"/>
      <c r="P302" s="62">
        <v>151</v>
      </c>
    </row>
    <row r="303" spans="2:16" ht="14.4">
      <c r="B303" s="68" t="s">
        <v>1788</v>
      </c>
      <c r="C303" s="62">
        <v>1993</v>
      </c>
      <c r="D303" s="64">
        <v>2.3090277777777779E-2</v>
      </c>
      <c r="E303" s="62">
        <v>151</v>
      </c>
      <c r="F303" s="62" t="s">
        <v>1069</v>
      </c>
      <c r="G303" s="62">
        <v>5</v>
      </c>
      <c r="H303" s="62"/>
      <c r="I303" s="62">
        <f t="shared" si="4"/>
        <v>31</v>
      </c>
      <c r="J303" s="62" t="s">
        <v>1071</v>
      </c>
      <c r="K303" s="64">
        <v>2.6516203703703705E-2</v>
      </c>
      <c r="L303" s="62">
        <v>304</v>
      </c>
      <c r="M303" s="62">
        <v>304</v>
      </c>
      <c r="N303" s="63"/>
      <c r="O303" s="62"/>
      <c r="P303" s="62">
        <v>151</v>
      </c>
    </row>
    <row r="304" spans="2:16" ht="14.4">
      <c r="B304" s="83" t="s">
        <v>2242</v>
      </c>
      <c r="C304" s="62">
        <v>1984</v>
      </c>
      <c r="D304" s="64">
        <v>2.3125E-2</v>
      </c>
      <c r="E304" s="62">
        <v>152</v>
      </c>
      <c r="F304" s="62" t="s">
        <v>1069</v>
      </c>
      <c r="G304" s="62">
        <v>5</v>
      </c>
      <c r="H304" s="62"/>
      <c r="I304" s="62">
        <f t="shared" si="4"/>
        <v>40</v>
      </c>
      <c r="J304" s="62" t="s">
        <v>1071</v>
      </c>
      <c r="K304" s="64">
        <v>2.3182870370370371E-2</v>
      </c>
      <c r="L304" s="62">
        <v>305</v>
      </c>
      <c r="M304" s="62">
        <v>305</v>
      </c>
      <c r="N304" s="63"/>
      <c r="O304" s="62"/>
      <c r="P304" s="62">
        <v>152</v>
      </c>
    </row>
    <row r="305" spans="2:16" ht="14.4">
      <c r="B305" s="68" t="s">
        <v>1976</v>
      </c>
      <c r="C305" s="62">
        <v>1996</v>
      </c>
      <c r="D305" s="64">
        <v>2.3240740740740742E-2</v>
      </c>
      <c r="E305" s="62">
        <v>152</v>
      </c>
      <c r="F305" s="62" t="s">
        <v>1070</v>
      </c>
      <c r="G305" s="62">
        <v>5</v>
      </c>
      <c r="H305" s="62"/>
      <c r="I305" s="62">
        <f t="shared" si="4"/>
        <v>28</v>
      </c>
      <c r="J305" s="62" t="s">
        <v>1071</v>
      </c>
      <c r="K305" s="64">
        <v>2.34375E-2</v>
      </c>
      <c r="L305" s="62">
        <v>306</v>
      </c>
      <c r="M305" s="62">
        <v>306</v>
      </c>
      <c r="N305" s="63"/>
      <c r="O305" s="62"/>
      <c r="P305" s="62">
        <v>152</v>
      </c>
    </row>
    <row r="306" spans="2:16" ht="14.4">
      <c r="B306" s="68" t="s">
        <v>2273</v>
      </c>
      <c r="C306" s="62">
        <v>1989</v>
      </c>
      <c r="D306" s="64">
        <v>2.329861111111111E-2</v>
      </c>
      <c r="E306" s="62">
        <v>153</v>
      </c>
      <c r="F306" s="62" t="s">
        <v>1069</v>
      </c>
      <c r="G306" s="62">
        <v>5</v>
      </c>
      <c r="H306" s="62"/>
      <c r="I306" s="62">
        <f t="shared" si="4"/>
        <v>35</v>
      </c>
      <c r="J306" s="62" t="s">
        <v>1071</v>
      </c>
      <c r="K306" s="64">
        <v>2.3680555555555555E-2</v>
      </c>
      <c r="L306" s="62">
        <v>308</v>
      </c>
      <c r="M306" s="62">
        <v>308</v>
      </c>
      <c r="N306" s="63"/>
      <c r="O306" s="62"/>
      <c r="P306" s="62">
        <v>153</v>
      </c>
    </row>
    <row r="307" spans="2:16" ht="14.4">
      <c r="B307" s="68" t="s">
        <v>2001</v>
      </c>
      <c r="C307" s="62">
        <v>1988</v>
      </c>
      <c r="D307" s="64">
        <v>2.326388888888889E-2</v>
      </c>
      <c r="E307" s="62">
        <v>153</v>
      </c>
      <c r="F307" s="62" t="s">
        <v>1070</v>
      </c>
      <c r="G307" s="62">
        <v>5</v>
      </c>
      <c r="H307" s="62"/>
      <c r="I307" s="62">
        <f t="shared" si="4"/>
        <v>36</v>
      </c>
      <c r="J307" s="62" t="s">
        <v>1071</v>
      </c>
      <c r="K307" s="64">
        <v>2.34375E-2</v>
      </c>
      <c r="L307" s="62">
        <v>307</v>
      </c>
      <c r="M307" s="62">
        <v>307</v>
      </c>
      <c r="N307" s="63"/>
      <c r="O307" s="62"/>
      <c r="P307" s="62">
        <v>153</v>
      </c>
    </row>
    <row r="308" spans="2:16" ht="14.4">
      <c r="B308" s="68" t="s">
        <v>1637</v>
      </c>
      <c r="C308" s="62">
        <v>1987</v>
      </c>
      <c r="D308" s="64">
        <v>2.3587962962962963E-2</v>
      </c>
      <c r="E308" s="62">
        <v>154</v>
      </c>
      <c r="F308" s="62" t="s">
        <v>1069</v>
      </c>
      <c r="G308" s="62">
        <v>5</v>
      </c>
      <c r="H308" s="62"/>
      <c r="I308" s="62">
        <f t="shared" si="4"/>
        <v>37</v>
      </c>
      <c r="J308" s="62" t="s">
        <v>1071</v>
      </c>
      <c r="K308" s="64">
        <v>2.3831018518518519E-2</v>
      </c>
      <c r="L308" s="62">
        <v>317</v>
      </c>
      <c r="M308" s="62">
        <v>317</v>
      </c>
      <c r="N308" s="63"/>
      <c r="O308" s="62"/>
      <c r="P308" s="62">
        <v>154</v>
      </c>
    </row>
    <row r="309" spans="2:16" ht="14.4">
      <c r="B309" s="68" t="s">
        <v>1464</v>
      </c>
      <c r="C309" s="62">
        <v>1990</v>
      </c>
      <c r="D309" s="64">
        <v>2.3310185185185184E-2</v>
      </c>
      <c r="E309" s="62">
        <v>154</v>
      </c>
      <c r="F309" s="62" t="s">
        <v>1070</v>
      </c>
      <c r="G309" s="62">
        <v>5</v>
      </c>
      <c r="H309" s="62"/>
      <c r="I309" s="62">
        <f t="shared" si="4"/>
        <v>34</v>
      </c>
      <c r="J309" s="62" t="s">
        <v>1071</v>
      </c>
      <c r="K309" s="64">
        <v>2.3564814814814816E-2</v>
      </c>
      <c r="L309" s="62">
        <v>309</v>
      </c>
      <c r="M309" s="62">
        <v>309</v>
      </c>
      <c r="N309" s="63"/>
      <c r="O309" s="62"/>
      <c r="P309" s="62">
        <v>154</v>
      </c>
    </row>
    <row r="310" spans="2:16" ht="14.4">
      <c r="B310" s="68" t="s">
        <v>2475</v>
      </c>
      <c r="C310" s="62">
        <v>1990</v>
      </c>
      <c r="D310" s="64">
        <v>2.3472222222222221E-2</v>
      </c>
      <c r="E310" s="62">
        <v>155</v>
      </c>
      <c r="F310" s="62" t="s">
        <v>1070</v>
      </c>
      <c r="G310" s="62">
        <v>5</v>
      </c>
      <c r="H310" s="62"/>
      <c r="I310" s="62">
        <f t="shared" si="4"/>
        <v>34</v>
      </c>
      <c r="J310" s="62" t="s">
        <v>1071</v>
      </c>
      <c r="K310" s="64">
        <v>2.3796296296296298E-2</v>
      </c>
      <c r="L310" s="62">
        <v>310</v>
      </c>
      <c r="M310" s="62">
        <v>310</v>
      </c>
      <c r="N310" s="63"/>
      <c r="O310" s="62"/>
      <c r="P310" s="62">
        <v>155</v>
      </c>
    </row>
    <row r="311" spans="2:16" ht="14.4">
      <c r="B311" s="68" t="s">
        <v>1867</v>
      </c>
      <c r="C311" s="62">
        <v>1992</v>
      </c>
      <c r="D311" s="64">
        <v>2.375E-2</v>
      </c>
      <c r="E311" s="62">
        <v>155</v>
      </c>
      <c r="F311" s="62" t="s">
        <v>1069</v>
      </c>
      <c r="G311" s="62">
        <v>5</v>
      </c>
      <c r="H311" s="62"/>
      <c r="I311" s="62">
        <f t="shared" si="4"/>
        <v>32</v>
      </c>
      <c r="J311" s="62" t="s">
        <v>1071</v>
      </c>
      <c r="K311" s="64">
        <v>2.417824074074074E-2</v>
      </c>
      <c r="L311" s="62">
        <v>325</v>
      </c>
      <c r="M311" s="62">
        <v>325</v>
      </c>
      <c r="N311" s="63"/>
      <c r="O311" s="62"/>
      <c r="P311" s="62">
        <v>155</v>
      </c>
    </row>
    <row r="312" spans="2:16" ht="14.4">
      <c r="B312" s="68" t="s">
        <v>2119</v>
      </c>
      <c r="C312" s="62">
        <v>1980</v>
      </c>
      <c r="D312" s="64">
        <v>2.3483796296296298E-2</v>
      </c>
      <c r="E312" s="62">
        <v>156</v>
      </c>
      <c r="F312" s="62" t="s">
        <v>1070</v>
      </c>
      <c r="G312" s="62">
        <v>5</v>
      </c>
      <c r="H312" s="62"/>
      <c r="I312" s="62">
        <f t="shared" si="4"/>
        <v>44</v>
      </c>
      <c r="J312" s="62" t="s">
        <v>1071</v>
      </c>
      <c r="K312" s="64">
        <v>2.3645833333333335E-2</v>
      </c>
      <c r="L312" s="62">
        <v>311</v>
      </c>
      <c r="M312" s="62">
        <v>311</v>
      </c>
      <c r="N312" s="63"/>
      <c r="O312" s="62"/>
      <c r="P312" s="62">
        <v>156</v>
      </c>
    </row>
    <row r="313" spans="2:16" ht="14.4">
      <c r="B313" s="68" t="s">
        <v>2088</v>
      </c>
      <c r="C313" s="62">
        <v>1986</v>
      </c>
      <c r="D313" s="64">
        <v>2.3796296296296298E-2</v>
      </c>
      <c r="E313" s="62">
        <v>156</v>
      </c>
      <c r="F313" s="62" t="s">
        <v>1069</v>
      </c>
      <c r="G313" s="62">
        <v>5</v>
      </c>
      <c r="H313" s="62"/>
      <c r="I313" s="62">
        <f t="shared" si="4"/>
        <v>38</v>
      </c>
      <c r="J313" s="62" t="s">
        <v>1071</v>
      </c>
      <c r="K313" s="64">
        <v>2.4212962962962964E-2</v>
      </c>
      <c r="L313" s="62">
        <v>327</v>
      </c>
      <c r="M313" s="62">
        <v>327</v>
      </c>
      <c r="N313" s="63"/>
      <c r="O313" s="62"/>
      <c r="P313" s="62">
        <v>156</v>
      </c>
    </row>
    <row r="314" spans="2:16" ht="14.4">
      <c r="B314" s="68" t="s">
        <v>2464</v>
      </c>
      <c r="C314" s="62">
        <v>1990</v>
      </c>
      <c r="D314" s="64">
        <v>2.3495370370370371E-2</v>
      </c>
      <c r="E314" s="62">
        <v>157</v>
      </c>
      <c r="F314" s="62" t="s">
        <v>1070</v>
      </c>
      <c r="G314" s="62">
        <v>5</v>
      </c>
      <c r="H314" s="62"/>
      <c r="I314" s="62">
        <f t="shared" si="4"/>
        <v>34</v>
      </c>
      <c r="J314" s="62" t="s">
        <v>1071</v>
      </c>
      <c r="K314" s="64">
        <v>2.3599537037037037E-2</v>
      </c>
      <c r="L314" s="62">
        <v>312</v>
      </c>
      <c r="M314" s="62">
        <v>312</v>
      </c>
      <c r="N314" s="63"/>
      <c r="O314" s="62"/>
      <c r="P314" s="62">
        <v>157</v>
      </c>
    </row>
    <row r="315" spans="2:16" ht="14.4">
      <c r="B315" s="83" t="s">
        <v>2279</v>
      </c>
      <c r="C315" s="62">
        <v>1984</v>
      </c>
      <c r="D315" s="64">
        <v>2.388888888888889E-2</v>
      </c>
      <c r="E315" s="62">
        <v>157</v>
      </c>
      <c r="F315" s="62" t="s">
        <v>1069</v>
      </c>
      <c r="G315" s="62">
        <v>5</v>
      </c>
      <c r="H315" s="62"/>
      <c r="I315" s="62">
        <f t="shared" si="4"/>
        <v>40</v>
      </c>
      <c r="J315" s="62" t="s">
        <v>1071</v>
      </c>
      <c r="K315" s="64">
        <v>2.4085648148148148E-2</v>
      </c>
      <c r="L315" s="62">
        <v>330</v>
      </c>
      <c r="M315" s="62">
        <v>330</v>
      </c>
      <c r="N315" s="63"/>
      <c r="O315" s="62"/>
      <c r="P315" s="62">
        <v>157</v>
      </c>
    </row>
    <row r="316" spans="2:16" ht="14.4">
      <c r="B316" s="68" t="s">
        <v>2510</v>
      </c>
      <c r="C316" s="62">
        <v>1986</v>
      </c>
      <c r="D316" s="64">
        <v>2.3993055555555556E-2</v>
      </c>
      <c r="E316" s="62">
        <v>158</v>
      </c>
      <c r="F316" s="62" t="s">
        <v>1069</v>
      </c>
      <c r="G316" s="62">
        <v>5</v>
      </c>
      <c r="H316" s="62"/>
      <c r="I316" s="62">
        <f t="shared" si="4"/>
        <v>38</v>
      </c>
      <c r="J316" s="62" t="s">
        <v>1071</v>
      </c>
      <c r="K316" s="64">
        <v>2.4143518518518519E-2</v>
      </c>
      <c r="L316" s="62">
        <v>335</v>
      </c>
      <c r="M316" s="62">
        <v>335</v>
      </c>
      <c r="N316" s="63"/>
      <c r="O316" s="62"/>
      <c r="P316" s="62">
        <v>158</v>
      </c>
    </row>
    <row r="317" spans="2:16" ht="14.4">
      <c r="B317" s="68" t="s">
        <v>2565</v>
      </c>
      <c r="C317" s="62">
        <v>1986</v>
      </c>
      <c r="D317" s="64">
        <v>2.3495370370370371E-2</v>
      </c>
      <c r="E317" s="62">
        <v>158</v>
      </c>
      <c r="F317" s="62" t="s">
        <v>1070</v>
      </c>
      <c r="G317" s="62">
        <v>5</v>
      </c>
      <c r="H317" s="62"/>
      <c r="I317" s="62">
        <f t="shared" si="4"/>
        <v>38</v>
      </c>
      <c r="J317" s="62" t="s">
        <v>1071</v>
      </c>
      <c r="K317" s="64">
        <v>2.3599537037037037E-2</v>
      </c>
      <c r="L317" s="62">
        <v>313</v>
      </c>
      <c r="M317" s="62">
        <v>313</v>
      </c>
      <c r="N317" s="63"/>
      <c r="O317" s="62"/>
      <c r="P317" s="62">
        <v>158</v>
      </c>
    </row>
    <row r="318" spans="2:16" ht="14.4">
      <c r="B318" s="68" t="s">
        <v>2523</v>
      </c>
      <c r="C318" s="62">
        <v>1989</v>
      </c>
      <c r="D318" s="64">
        <v>2.4189814814814813E-2</v>
      </c>
      <c r="E318" s="62">
        <v>159</v>
      </c>
      <c r="F318" s="62" t="s">
        <v>1069</v>
      </c>
      <c r="G318" s="62">
        <v>5</v>
      </c>
      <c r="H318" s="62"/>
      <c r="I318" s="62">
        <f t="shared" si="4"/>
        <v>35</v>
      </c>
      <c r="J318" s="62" t="s">
        <v>1071</v>
      </c>
      <c r="K318" s="64">
        <v>2.4560185185185185E-2</v>
      </c>
      <c r="L318" s="62">
        <v>339</v>
      </c>
      <c r="M318" s="62">
        <v>339</v>
      </c>
      <c r="N318" s="63"/>
      <c r="O318" s="62"/>
      <c r="P318" s="62">
        <v>159</v>
      </c>
    </row>
    <row r="319" spans="2:16" ht="14.4">
      <c r="B319" s="68" t="s">
        <v>1972</v>
      </c>
      <c r="C319" s="62">
        <v>1998</v>
      </c>
      <c r="D319" s="64">
        <v>2.3530092592592592E-2</v>
      </c>
      <c r="E319" s="62">
        <v>159</v>
      </c>
      <c r="F319" s="62" t="s">
        <v>1070</v>
      </c>
      <c r="G319" s="62">
        <v>5</v>
      </c>
      <c r="H319" s="62"/>
      <c r="I319" s="62">
        <f t="shared" si="4"/>
        <v>26</v>
      </c>
      <c r="J319" s="62" t="s">
        <v>1071</v>
      </c>
      <c r="K319" s="64">
        <v>2.3715277777777776E-2</v>
      </c>
      <c r="L319" s="62">
        <v>314</v>
      </c>
      <c r="M319" s="62">
        <v>314</v>
      </c>
      <c r="N319" s="63"/>
      <c r="O319" s="62"/>
      <c r="P319" s="62">
        <v>159</v>
      </c>
    </row>
    <row r="320" spans="2:16" ht="14.4">
      <c r="B320" s="68" t="s">
        <v>2228</v>
      </c>
      <c r="C320" s="62">
        <v>1991</v>
      </c>
      <c r="D320" s="64">
        <v>2.4710648148148148E-2</v>
      </c>
      <c r="E320" s="62">
        <v>160</v>
      </c>
      <c r="F320" s="62" t="s">
        <v>1069</v>
      </c>
      <c r="G320" s="62">
        <v>5</v>
      </c>
      <c r="H320" s="62"/>
      <c r="I320" s="62">
        <f t="shared" si="4"/>
        <v>33</v>
      </c>
      <c r="J320" s="62" t="s">
        <v>1071</v>
      </c>
      <c r="K320" s="64">
        <v>2.494212962962963E-2</v>
      </c>
      <c r="L320" s="62">
        <v>347</v>
      </c>
      <c r="M320" s="62">
        <v>347</v>
      </c>
      <c r="N320" s="63"/>
      <c r="O320" s="62"/>
      <c r="P320" s="62">
        <v>160</v>
      </c>
    </row>
    <row r="321" spans="2:16" ht="14.4">
      <c r="B321" s="268" t="s">
        <v>2804</v>
      </c>
      <c r="C321" s="62">
        <v>1976</v>
      </c>
      <c r="D321" s="64">
        <v>2.3541666666666666E-2</v>
      </c>
      <c r="E321" s="62">
        <v>160</v>
      </c>
      <c r="F321" s="62" t="s">
        <v>1070</v>
      </c>
      <c r="G321" s="62">
        <v>5</v>
      </c>
      <c r="H321" s="62"/>
      <c r="I321" s="62">
        <f t="shared" si="4"/>
        <v>48</v>
      </c>
      <c r="J321" s="62" t="s">
        <v>1071</v>
      </c>
      <c r="K321" s="64">
        <v>2.3819444444444445E-2</v>
      </c>
      <c r="L321" s="62">
        <v>315</v>
      </c>
      <c r="M321" s="62">
        <v>315</v>
      </c>
      <c r="N321" s="63"/>
      <c r="O321" s="62"/>
      <c r="P321" s="62">
        <v>160</v>
      </c>
    </row>
    <row r="322" spans="2:16" ht="14.4">
      <c r="B322" s="68" t="s">
        <v>1696</v>
      </c>
      <c r="C322" s="62">
        <v>1993</v>
      </c>
      <c r="D322" s="64">
        <v>2.3587962962962963E-2</v>
      </c>
      <c r="E322" s="62">
        <v>161</v>
      </c>
      <c r="F322" s="62" t="s">
        <v>1070</v>
      </c>
      <c r="G322" s="62">
        <v>5</v>
      </c>
      <c r="H322" s="62"/>
      <c r="I322" s="62">
        <f t="shared" si="4"/>
        <v>31</v>
      </c>
      <c r="J322" s="62" t="s">
        <v>1071</v>
      </c>
      <c r="K322" s="64">
        <v>2.3842592592592592E-2</v>
      </c>
      <c r="L322" s="62">
        <v>316</v>
      </c>
      <c r="M322" s="62">
        <v>316</v>
      </c>
      <c r="N322" s="63"/>
      <c r="O322" s="62"/>
      <c r="P322" s="62">
        <v>161</v>
      </c>
    </row>
    <row r="323" spans="2:16" ht="14.4">
      <c r="B323" s="68" t="s">
        <v>1456</v>
      </c>
      <c r="C323" s="62">
        <v>1998</v>
      </c>
      <c r="D323" s="64">
        <v>2.4988425925925924E-2</v>
      </c>
      <c r="E323" s="62">
        <v>161</v>
      </c>
      <c r="F323" s="62" t="s">
        <v>1069</v>
      </c>
      <c r="G323" s="62">
        <v>5</v>
      </c>
      <c r="H323" s="62"/>
      <c r="I323" s="62">
        <f t="shared" ref="I323:I386" si="5">2024-C323</f>
        <v>26</v>
      </c>
      <c r="J323" s="62" t="s">
        <v>1071</v>
      </c>
      <c r="K323" s="64">
        <v>2.5162037037037038E-2</v>
      </c>
      <c r="L323" s="62">
        <v>351</v>
      </c>
      <c r="M323" s="62">
        <v>351</v>
      </c>
      <c r="N323" s="63"/>
      <c r="O323" s="62"/>
      <c r="P323" s="62">
        <v>161</v>
      </c>
    </row>
    <row r="324" spans="2:16" ht="14.4">
      <c r="B324" s="68" t="s">
        <v>2391</v>
      </c>
      <c r="C324" s="62">
        <v>1998</v>
      </c>
      <c r="D324" s="64">
        <v>2.3599537037037037E-2</v>
      </c>
      <c r="E324" s="62">
        <v>162</v>
      </c>
      <c r="F324" s="62" t="s">
        <v>1070</v>
      </c>
      <c r="G324" s="62">
        <v>5</v>
      </c>
      <c r="H324" s="62"/>
      <c r="I324" s="62">
        <f t="shared" si="5"/>
        <v>26</v>
      </c>
      <c r="J324" s="62" t="s">
        <v>1071</v>
      </c>
      <c r="K324" s="64">
        <v>2.3692129629629629E-2</v>
      </c>
      <c r="L324" s="62">
        <v>318</v>
      </c>
      <c r="M324" s="62">
        <v>318</v>
      </c>
      <c r="N324" s="63"/>
      <c r="O324" s="62"/>
      <c r="P324" s="62">
        <v>162</v>
      </c>
    </row>
    <row r="325" spans="2:16" ht="14.4">
      <c r="B325" s="83" t="s">
        <v>1667</v>
      </c>
      <c r="C325" s="62">
        <v>1978</v>
      </c>
      <c r="D325" s="64">
        <v>2.5127314814814814E-2</v>
      </c>
      <c r="E325" s="62">
        <v>162</v>
      </c>
      <c r="F325" s="62" t="s">
        <v>1069</v>
      </c>
      <c r="G325" s="62">
        <v>5</v>
      </c>
      <c r="H325" s="62"/>
      <c r="I325" s="62">
        <f t="shared" si="5"/>
        <v>46</v>
      </c>
      <c r="J325" s="62" t="s">
        <v>1071</v>
      </c>
      <c r="K325" s="64">
        <v>2.5555555555555557E-2</v>
      </c>
      <c r="L325" s="62">
        <v>353</v>
      </c>
      <c r="M325" s="62">
        <v>353</v>
      </c>
      <c r="N325" s="63"/>
      <c r="O325" s="62"/>
      <c r="P325" s="62">
        <v>162</v>
      </c>
    </row>
    <row r="326" spans="2:16" ht="14.4">
      <c r="B326" s="68" t="s">
        <v>2330</v>
      </c>
      <c r="C326" s="62">
        <v>1982</v>
      </c>
      <c r="D326" s="64">
        <v>2.361111111111111E-2</v>
      </c>
      <c r="E326" s="62">
        <v>163</v>
      </c>
      <c r="F326" s="62" t="s">
        <v>1070</v>
      </c>
      <c r="G326" s="62">
        <v>5</v>
      </c>
      <c r="H326" s="62"/>
      <c r="I326" s="62">
        <f t="shared" si="5"/>
        <v>42</v>
      </c>
      <c r="J326" s="62" t="s">
        <v>1071</v>
      </c>
      <c r="K326" s="64">
        <v>2.3831018518518519E-2</v>
      </c>
      <c r="L326" s="62">
        <v>319</v>
      </c>
      <c r="M326" s="62">
        <v>319</v>
      </c>
      <c r="N326" s="63"/>
      <c r="O326" s="62"/>
      <c r="P326" s="62">
        <v>163</v>
      </c>
    </row>
    <row r="327" spans="2:16" ht="14.4">
      <c r="B327" s="68" t="s">
        <v>1658</v>
      </c>
      <c r="C327" s="62">
        <v>1992</v>
      </c>
      <c r="D327" s="64">
        <v>2.5243055555555557E-2</v>
      </c>
      <c r="E327" s="62">
        <v>163</v>
      </c>
      <c r="F327" s="62" t="s">
        <v>1069</v>
      </c>
      <c r="G327" s="62">
        <v>5</v>
      </c>
      <c r="H327" s="62"/>
      <c r="I327" s="62">
        <f t="shared" si="5"/>
        <v>32</v>
      </c>
      <c r="J327" s="62" t="s">
        <v>1071</v>
      </c>
      <c r="K327" s="64">
        <v>2.5532407407407406E-2</v>
      </c>
      <c r="L327" s="62">
        <v>357</v>
      </c>
      <c r="M327" s="62">
        <v>357</v>
      </c>
      <c r="N327" s="63"/>
      <c r="O327" s="62"/>
      <c r="P327" s="62">
        <v>163</v>
      </c>
    </row>
    <row r="328" spans="2:16" ht="14.4">
      <c r="B328" s="83" t="s">
        <v>2316</v>
      </c>
      <c r="C328" s="62">
        <v>1976</v>
      </c>
      <c r="D328" s="64">
        <v>2.5300925925925925E-2</v>
      </c>
      <c r="E328" s="62">
        <v>164</v>
      </c>
      <c r="F328" s="62" t="s">
        <v>1069</v>
      </c>
      <c r="G328" s="62">
        <v>5</v>
      </c>
      <c r="H328" s="62"/>
      <c r="I328" s="62">
        <f t="shared" si="5"/>
        <v>48</v>
      </c>
      <c r="J328" s="62" t="s">
        <v>1071</v>
      </c>
      <c r="K328" s="64">
        <v>2.5648148148148149E-2</v>
      </c>
      <c r="L328" s="62">
        <v>359</v>
      </c>
      <c r="M328" s="62">
        <v>359</v>
      </c>
      <c r="N328" s="63"/>
      <c r="O328" s="62"/>
      <c r="P328" s="62">
        <v>164</v>
      </c>
    </row>
    <row r="329" spans="2:16" ht="14.4">
      <c r="B329" s="68" t="s">
        <v>2066</v>
      </c>
      <c r="C329" s="62">
        <v>1982</v>
      </c>
      <c r="D329" s="64">
        <v>2.3622685185185184E-2</v>
      </c>
      <c r="E329" s="62">
        <v>164</v>
      </c>
      <c r="F329" s="62" t="s">
        <v>1070</v>
      </c>
      <c r="G329" s="62">
        <v>5</v>
      </c>
      <c r="H329" s="62"/>
      <c r="I329" s="62">
        <f t="shared" si="5"/>
        <v>42</v>
      </c>
      <c r="J329" s="62" t="s">
        <v>1071</v>
      </c>
      <c r="K329" s="64">
        <v>2.3680555555555555E-2</v>
      </c>
      <c r="L329" s="62">
        <v>320</v>
      </c>
      <c r="M329" s="62">
        <v>320</v>
      </c>
      <c r="N329" s="63"/>
      <c r="O329" s="62"/>
      <c r="P329" s="62">
        <v>164</v>
      </c>
    </row>
    <row r="330" spans="2:16" ht="14.4">
      <c r="B330" s="68" t="s">
        <v>1983</v>
      </c>
      <c r="C330" s="62">
        <v>1989</v>
      </c>
      <c r="D330" s="64">
        <v>2.5335648148148149E-2</v>
      </c>
      <c r="E330" s="62">
        <v>165</v>
      </c>
      <c r="F330" s="62" t="s">
        <v>1069</v>
      </c>
      <c r="G330" s="62">
        <v>5</v>
      </c>
      <c r="H330" s="62"/>
      <c r="I330" s="62">
        <f t="shared" si="5"/>
        <v>35</v>
      </c>
      <c r="J330" s="62" t="s">
        <v>1071</v>
      </c>
      <c r="K330" s="64">
        <v>2.5636574074074076E-2</v>
      </c>
      <c r="L330" s="62">
        <v>360</v>
      </c>
      <c r="M330" s="62">
        <v>360</v>
      </c>
      <c r="N330" s="63"/>
      <c r="O330" s="62"/>
      <c r="P330" s="62">
        <v>165</v>
      </c>
    </row>
    <row r="331" spans="2:16" ht="14.4">
      <c r="B331" s="68" t="s">
        <v>1727</v>
      </c>
      <c r="C331" s="62">
        <v>1998</v>
      </c>
      <c r="D331" s="64">
        <v>2.3645833333333335E-2</v>
      </c>
      <c r="E331" s="62">
        <v>165</v>
      </c>
      <c r="F331" s="62" t="s">
        <v>1070</v>
      </c>
      <c r="G331" s="62">
        <v>5</v>
      </c>
      <c r="H331" s="62"/>
      <c r="I331" s="62">
        <f t="shared" si="5"/>
        <v>26</v>
      </c>
      <c r="J331" s="62" t="s">
        <v>1071</v>
      </c>
      <c r="K331" s="64">
        <v>2.3726851851851853E-2</v>
      </c>
      <c r="L331" s="62">
        <v>321</v>
      </c>
      <c r="M331" s="62">
        <v>321</v>
      </c>
      <c r="N331" s="63"/>
      <c r="O331" s="62"/>
      <c r="P331" s="62">
        <v>165</v>
      </c>
    </row>
    <row r="332" spans="2:16" ht="14.4">
      <c r="B332" s="68" t="s">
        <v>2185</v>
      </c>
      <c r="C332" s="62">
        <v>1990</v>
      </c>
      <c r="D332" s="64">
        <v>2.5416666666666667E-2</v>
      </c>
      <c r="E332" s="62">
        <v>166</v>
      </c>
      <c r="F332" s="62" t="s">
        <v>1069</v>
      </c>
      <c r="G332" s="62">
        <v>5</v>
      </c>
      <c r="H332" s="62"/>
      <c r="I332" s="62">
        <f t="shared" si="5"/>
        <v>34</v>
      </c>
      <c r="J332" s="62" t="s">
        <v>1071</v>
      </c>
      <c r="K332" s="64">
        <v>2.5775462962962962E-2</v>
      </c>
      <c r="L332" s="62">
        <v>364</v>
      </c>
      <c r="M332" s="62">
        <v>364</v>
      </c>
      <c r="N332" s="63"/>
      <c r="O332" s="62"/>
      <c r="P332" s="62">
        <v>166</v>
      </c>
    </row>
    <row r="333" spans="2:16" ht="14.4">
      <c r="B333" s="68" t="s">
        <v>1974</v>
      </c>
      <c r="C333" s="62">
        <v>1989</v>
      </c>
      <c r="D333" s="64">
        <v>2.3645833333333335E-2</v>
      </c>
      <c r="E333" s="62">
        <v>166</v>
      </c>
      <c r="F333" s="62" t="s">
        <v>1070</v>
      </c>
      <c r="G333" s="62">
        <v>5</v>
      </c>
      <c r="H333" s="62"/>
      <c r="I333" s="62">
        <f t="shared" si="5"/>
        <v>35</v>
      </c>
      <c r="J333" s="62" t="s">
        <v>1071</v>
      </c>
      <c r="K333" s="64">
        <v>2.3784722222222221E-2</v>
      </c>
      <c r="L333" s="62">
        <v>322</v>
      </c>
      <c r="M333" s="62">
        <v>322</v>
      </c>
      <c r="N333" s="63"/>
      <c r="O333" s="62"/>
      <c r="P333" s="62">
        <v>166</v>
      </c>
    </row>
    <row r="334" spans="2:16" ht="14.4">
      <c r="B334" s="68" t="s">
        <v>2282</v>
      </c>
      <c r="C334" s="62">
        <v>1999</v>
      </c>
      <c r="D334" s="64">
        <v>2.3703703703703703E-2</v>
      </c>
      <c r="E334" s="62">
        <v>167</v>
      </c>
      <c r="F334" s="62" t="s">
        <v>1070</v>
      </c>
      <c r="G334" s="62">
        <v>5</v>
      </c>
      <c r="H334" s="62"/>
      <c r="I334" s="62">
        <f t="shared" si="5"/>
        <v>25</v>
      </c>
      <c r="J334" s="62" t="s">
        <v>1071</v>
      </c>
      <c r="K334" s="64">
        <v>2.4004629629629629E-2</v>
      </c>
      <c r="L334" s="62">
        <v>323</v>
      </c>
      <c r="M334" s="62">
        <v>323</v>
      </c>
      <c r="N334" s="63"/>
      <c r="O334" s="62"/>
      <c r="P334" s="62">
        <v>167</v>
      </c>
    </row>
    <row r="335" spans="2:16" ht="14.4">
      <c r="B335" s="68" t="s">
        <v>1851</v>
      </c>
      <c r="C335" s="62">
        <v>1998</v>
      </c>
      <c r="D335" s="64">
        <v>2.5486111111111112E-2</v>
      </c>
      <c r="E335" s="62">
        <v>167</v>
      </c>
      <c r="F335" s="62" t="s">
        <v>1069</v>
      </c>
      <c r="G335" s="62">
        <v>5</v>
      </c>
      <c r="H335" s="62"/>
      <c r="I335" s="62">
        <f t="shared" si="5"/>
        <v>26</v>
      </c>
      <c r="J335" s="62" t="s">
        <v>1071</v>
      </c>
      <c r="K335" s="64">
        <v>2.5740740740740741E-2</v>
      </c>
      <c r="L335" s="62">
        <v>367</v>
      </c>
      <c r="M335" s="62">
        <v>367</v>
      </c>
      <c r="N335" s="63"/>
      <c r="O335" s="62"/>
      <c r="P335" s="62">
        <v>167</v>
      </c>
    </row>
    <row r="336" spans="2:16" ht="14.4">
      <c r="B336" s="68" t="s">
        <v>1829</v>
      </c>
      <c r="C336" s="62">
        <v>1996</v>
      </c>
      <c r="D336" s="64">
        <v>2.3738425925925927E-2</v>
      </c>
      <c r="E336" s="62">
        <v>168</v>
      </c>
      <c r="F336" s="62" t="s">
        <v>1070</v>
      </c>
      <c r="G336" s="62">
        <v>5</v>
      </c>
      <c r="H336" s="62"/>
      <c r="I336" s="62">
        <f t="shared" si="5"/>
        <v>28</v>
      </c>
      <c r="J336" s="62" t="s">
        <v>1071</v>
      </c>
      <c r="K336" s="64">
        <v>2.3807870370370372E-2</v>
      </c>
      <c r="L336" s="62">
        <v>324</v>
      </c>
      <c r="M336" s="62">
        <v>324</v>
      </c>
      <c r="N336" s="63"/>
      <c r="O336" s="62"/>
      <c r="P336" s="62">
        <v>168</v>
      </c>
    </row>
    <row r="337" spans="2:16" ht="14.4">
      <c r="B337" s="68" t="s">
        <v>1530</v>
      </c>
      <c r="C337" s="62">
        <v>1986</v>
      </c>
      <c r="D337" s="64">
        <v>2.6365740740740742E-2</v>
      </c>
      <c r="E337" s="62">
        <v>168</v>
      </c>
      <c r="F337" s="62" t="s">
        <v>1069</v>
      </c>
      <c r="G337" s="62">
        <v>5</v>
      </c>
      <c r="H337" s="62"/>
      <c r="I337" s="62">
        <f t="shared" si="5"/>
        <v>38</v>
      </c>
      <c r="J337" s="62" t="s">
        <v>1071</v>
      </c>
      <c r="K337" s="64">
        <v>2.6562499999999999E-2</v>
      </c>
      <c r="L337" s="62">
        <v>378</v>
      </c>
      <c r="M337" s="62">
        <v>378</v>
      </c>
      <c r="N337" s="63"/>
      <c r="O337" s="62"/>
      <c r="P337" s="62">
        <v>168</v>
      </c>
    </row>
    <row r="338" spans="2:16" ht="14.4">
      <c r="B338" s="92" t="s">
        <v>2218</v>
      </c>
      <c r="C338" s="62">
        <v>1966</v>
      </c>
      <c r="D338" s="64">
        <v>2.7743055555555556E-2</v>
      </c>
      <c r="E338" s="62">
        <v>169</v>
      </c>
      <c r="F338" s="62" t="s">
        <v>1069</v>
      </c>
      <c r="G338" s="62">
        <v>5</v>
      </c>
      <c r="H338" s="62"/>
      <c r="I338" s="62">
        <f t="shared" si="5"/>
        <v>58</v>
      </c>
      <c r="J338" s="62" t="s">
        <v>1071</v>
      </c>
      <c r="K338" s="64">
        <v>2.8194444444444446E-2</v>
      </c>
      <c r="L338" s="62">
        <v>388</v>
      </c>
      <c r="M338" s="62">
        <v>388</v>
      </c>
      <c r="N338" s="63"/>
      <c r="O338" s="62"/>
      <c r="P338" s="62">
        <v>169</v>
      </c>
    </row>
    <row r="339" spans="2:16" ht="14.4">
      <c r="B339" s="68" t="s">
        <v>2002</v>
      </c>
      <c r="C339" s="62">
        <v>1992</v>
      </c>
      <c r="D339" s="64">
        <v>2.375E-2</v>
      </c>
      <c r="E339" s="62">
        <v>169</v>
      </c>
      <c r="F339" s="62" t="s">
        <v>1070</v>
      </c>
      <c r="G339" s="62">
        <v>5</v>
      </c>
      <c r="H339" s="62"/>
      <c r="I339" s="62">
        <f t="shared" si="5"/>
        <v>32</v>
      </c>
      <c r="J339" s="62" t="s">
        <v>1071</v>
      </c>
      <c r="K339" s="64">
        <v>2.4062500000000001E-2</v>
      </c>
      <c r="L339" s="62">
        <v>326</v>
      </c>
      <c r="M339" s="62">
        <v>326</v>
      </c>
      <c r="N339" s="63"/>
      <c r="O339" s="62"/>
      <c r="P339" s="62">
        <v>169</v>
      </c>
    </row>
    <row r="340" spans="2:16" ht="14.4">
      <c r="B340" s="68" t="s">
        <v>2236</v>
      </c>
      <c r="C340" s="62">
        <v>2000</v>
      </c>
      <c r="D340" s="64">
        <v>2.3796296296296298E-2</v>
      </c>
      <c r="E340" s="62">
        <v>170</v>
      </c>
      <c r="F340" s="62" t="s">
        <v>1070</v>
      </c>
      <c r="G340" s="62">
        <v>5</v>
      </c>
      <c r="H340" s="62"/>
      <c r="I340" s="62">
        <f t="shared" si="5"/>
        <v>24</v>
      </c>
      <c r="J340" s="62" t="s">
        <v>1071</v>
      </c>
      <c r="K340" s="64">
        <v>2.3935185185185184E-2</v>
      </c>
      <c r="L340" s="62">
        <v>328</v>
      </c>
      <c r="M340" s="62">
        <v>328</v>
      </c>
      <c r="N340" s="63"/>
      <c r="O340" s="62"/>
      <c r="P340" s="62">
        <v>170</v>
      </c>
    </row>
    <row r="341" spans="2:16" ht="14.4">
      <c r="B341" s="68" t="s">
        <v>2399</v>
      </c>
      <c r="C341" s="62">
        <v>1988</v>
      </c>
      <c r="D341" s="64">
        <v>2.3807870370370372E-2</v>
      </c>
      <c r="E341" s="62">
        <v>171</v>
      </c>
      <c r="F341" s="62" t="s">
        <v>1070</v>
      </c>
      <c r="G341" s="62">
        <v>5</v>
      </c>
      <c r="H341" s="62"/>
      <c r="I341" s="62">
        <f t="shared" si="5"/>
        <v>36</v>
      </c>
      <c r="J341" s="62" t="s">
        <v>1071</v>
      </c>
      <c r="K341" s="64">
        <v>2.4050925925925927E-2</v>
      </c>
      <c r="L341" s="62">
        <v>329</v>
      </c>
      <c r="M341" s="62">
        <v>329</v>
      </c>
      <c r="N341" s="63"/>
      <c r="O341" s="62"/>
      <c r="P341" s="62">
        <v>171</v>
      </c>
    </row>
    <row r="342" spans="2:16" ht="14.4">
      <c r="B342" s="291" t="s">
        <v>5791</v>
      </c>
      <c r="C342" s="62">
        <v>2006</v>
      </c>
      <c r="D342" s="64">
        <v>2.3946759259259258E-2</v>
      </c>
      <c r="E342" s="62">
        <v>172</v>
      </c>
      <c r="F342" s="62" t="s">
        <v>1070</v>
      </c>
      <c r="G342" s="62">
        <v>5</v>
      </c>
      <c r="H342" s="62"/>
      <c r="I342" s="62">
        <f t="shared" si="5"/>
        <v>18</v>
      </c>
      <c r="J342" s="62" t="s">
        <v>1071</v>
      </c>
      <c r="K342" s="64">
        <v>2.4166666666666666E-2</v>
      </c>
      <c r="L342" s="62">
        <v>331</v>
      </c>
      <c r="M342" s="62">
        <v>331</v>
      </c>
      <c r="N342" s="63"/>
      <c r="O342" s="62"/>
      <c r="P342" s="62">
        <v>172</v>
      </c>
    </row>
    <row r="343" spans="2:16" ht="14.4">
      <c r="B343" s="68" t="s">
        <v>1643</v>
      </c>
      <c r="C343" s="62">
        <v>1995</v>
      </c>
      <c r="D343" s="64">
        <v>2.3946759259259258E-2</v>
      </c>
      <c r="E343" s="62">
        <v>173</v>
      </c>
      <c r="F343" s="62" t="s">
        <v>1070</v>
      </c>
      <c r="G343" s="62">
        <v>5</v>
      </c>
      <c r="H343" s="62"/>
      <c r="I343" s="62">
        <f t="shared" si="5"/>
        <v>29</v>
      </c>
      <c r="J343" s="62" t="s">
        <v>1071</v>
      </c>
      <c r="K343" s="64">
        <v>2.4085648148148148E-2</v>
      </c>
      <c r="L343" s="62">
        <v>332</v>
      </c>
      <c r="M343" s="62">
        <v>332</v>
      </c>
      <c r="N343" s="63"/>
      <c r="O343" s="62"/>
      <c r="P343" s="62">
        <v>173</v>
      </c>
    </row>
    <row r="344" spans="2:16" ht="14.4">
      <c r="B344" s="68" t="s">
        <v>1443</v>
      </c>
      <c r="C344" s="62">
        <v>2006</v>
      </c>
      <c r="D344" s="64">
        <v>2.3958333333333335E-2</v>
      </c>
      <c r="E344" s="62">
        <v>174</v>
      </c>
      <c r="F344" s="62" t="s">
        <v>1070</v>
      </c>
      <c r="G344" s="62">
        <v>5</v>
      </c>
      <c r="H344" s="62"/>
      <c r="I344" s="62">
        <f t="shared" si="5"/>
        <v>18</v>
      </c>
      <c r="J344" s="62" t="s">
        <v>1071</v>
      </c>
      <c r="K344" s="64">
        <v>2.4166666666666666E-2</v>
      </c>
      <c r="L344" s="62">
        <v>333</v>
      </c>
      <c r="M344" s="62">
        <v>333</v>
      </c>
      <c r="N344" s="63"/>
      <c r="O344" s="62"/>
      <c r="P344" s="62">
        <v>174</v>
      </c>
    </row>
    <row r="345" spans="2:16" ht="14.4">
      <c r="B345" s="68" t="s">
        <v>2480</v>
      </c>
      <c r="C345" s="62">
        <v>1979</v>
      </c>
      <c r="D345" s="64">
        <v>2.3958333333333335E-2</v>
      </c>
      <c r="E345" s="62">
        <v>175</v>
      </c>
      <c r="F345" s="62" t="s">
        <v>1070</v>
      </c>
      <c r="G345" s="62">
        <v>5</v>
      </c>
      <c r="H345" s="62"/>
      <c r="I345" s="62">
        <f t="shared" si="5"/>
        <v>45</v>
      </c>
      <c r="J345" s="62" t="s">
        <v>1071</v>
      </c>
      <c r="K345" s="64">
        <v>2.3969907407407409E-2</v>
      </c>
      <c r="L345" s="62">
        <v>334</v>
      </c>
      <c r="M345" s="62">
        <v>334</v>
      </c>
      <c r="N345" s="63"/>
      <c r="O345" s="62"/>
      <c r="P345" s="62">
        <v>175</v>
      </c>
    </row>
    <row r="346" spans="2:16" ht="14.4">
      <c r="B346" s="68" t="s">
        <v>1912</v>
      </c>
      <c r="C346" s="62">
        <v>1995</v>
      </c>
      <c r="D346" s="64">
        <v>2.3993055555555556E-2</v>
      </c>
      <c r="E346" s="62">
        <v>176</v>
      </c>
      <c r="F346" s="62" t="s">
        <v>1070</v>
      </c>
      <c r="G346" s="62">
        <v>5</v>
      </c>
      <c r="H346" s="62"/>
      <c r="I346" s="62">
        <f t="shared" si="5"/>
        <v>29</v>
      </c>
      <c r="J346" s="62" t="s">
        <v>1071</v>
      </c>
      <c r="K346" s="64">
        <v>2.4375000000000001E-2</v>
      </c>
      <c r="L346" s="62">
        <v>336</v>
      </c>
      <c r="M346" s="62">
        <v>336</v>
      </c>
      <c r="N346" s="63"/>
      <c r="O346" s="62"/>
      <c r="P346" s="62">
        <v>176</v>
      </c>
    </row>
    <row r="347" spans="2:16" ht="14.4">
      <c r="B347" s="68" t="s">
        <v>1569</v>
      </c>
      <c r="C347" s="62">
        <v>1996</v>
      </c>
      <c r="D347" s="64">
        <v>2.4097222222222221E-2</v>
      </c>
      <c r="E347" s="62">
        <v>177</v>
      </c>
      <c r="F347" s="62" t="s">
        <v>1070</v>
      </c>
      <c r="G347" s="62">
        <v>5</v>
      </c>
      <c r="H347" s="62"/>
      <c r="I347" s="62">
        <f t="shared" si="5"/>
        <v>28</v>
      </c>
      <c r="J347" s="62" t="s">
        <v>1071</v>
      </c>
      <c r="K347" s="64">
        <v>2.4120370370370372E-2</v>
      </c>
      <c r="L347" s="62">
        <v>337</v>
      </c>
      <c r="M347" s="62">
        <v>337</v>
      </c>
      <c r="N347" s="63"/>
      <c r="O347" s="62"/>
      <c r="P347" s="62">
        <v>177</v>
      </c>
    </row>
    <row r="348" spans="2:16" ht="14.4">
      <c r="B348" s="68" t="s">
        <v>2371</v>
      </c>
      <c r="C348" s="62">
        <v>1987</v>
      </c>
      <c r="D348" s="64">
        <v>2.4120370370370372E-2</v>
      </c>
      <c r="E348" s="62">
        <v>178</v>
      </c>
      <c r="F348" s="62" t="s">
        <v>1070</v>
      </c>
      <c r="G348" s="62">
        <v>5</v>
      </c>
      <c r="H348" s="62"/>
      <c r="I348" s="62">
        <f t="shared" si="5"/>
        <v>37</v>
      </c>
      <c r="J348" s="62" t="s">
        <v>1071</v>
      </c>
      <c r="K348" s="64">
        <v>2.4421296296296295E-2</v>
      </c>
      <c r="L348" s="62">
        <v>338</v>
      </c>
      <c r="M348" s="62">
        <v>338</v>
      </c>
      <c r="N348" s="63"/>
      <c r="O348" s="62"/>
      <c r="P348" s="62">
        <v>178</v>
      </c>
    </row>
    <row r="349" spans="2:16" ht="14.4">
      <c r="B349" s="68" t="s">
        <v>2492</v>
      </c>
      <c r="C349" s="62">
        <v>1986</v>
      </c>
      <c r="D349" s="64">
        <v>2.4340277777777777E-2</v>
      </c>
      <c r="E349" s="62">
        <v>179</v>
      </c>
      <c r="F349" s="62" t="s">
        <v>1070</v>
      </c>
      <c r="G349" s="62">
        <v>5</v>
      </c>
      <c r="H349" s="62"/>
      <c r="I349" s="62">
        <f t="shared" si="5"/>
        <v>38</v>
      </c>
      <c r="J349" s="62" t="s">
        <v>1071</v>
      </c>
      <c r="K349" s="64">
        <v>2.4722222222222222E-2</v>
      </c>
      <c r="L349" s="62">
        <v>340</v>
      </c>
      <c r="M349" s="62">
        <v>340</v>
      </c>
      <c r="N349" s="63"/>
      <c r="O349" s="62"/>
      <c r="P349" s="62">
        <v>179</v>
      </c>
    </row>
    <row r="350" spans="2:16" ht="14.4">
      <c r="B350" s="68" t="s">
        <v>1963</v>
      </c>
      <c r="C350" s="62">
        <v>1986</v>
      </c>
      <c r="D350" s="64">
        <v>2.4386574074074074E-2</v>
      </c>
      <c r="E350" s="62">
        <v>180</v>
      </c>
      <c r="F350" s="62" t="s">
        <v>1070</v>
      </c>
      <c r="G350" s="62">
        <v>5</v>
      </c>
      <c r="H350" s="62"/>
      <c r="I350" s="62">
        <f t="shared" si="5"/>
        <v>38</v>
      </c>
      <c r="J350" s="62" t="s">
        <v>1071</v>
      </c>
      <c r="K350" s="64">
        <v>2.4664351851851851E-2</v>
      </c>
      <c r="L350" s="62">
        <v>341</v>
      </c>
      <c r="M350" s="62">
        <v>341</v>
      </c>
      <c r="N350" s="63"/>
      <c r="O350" s="62"/>
      <c r="P350" s="62">
        <v>180</v>
      </c>
    </row>
    <row r="351" spans="2:16" ht="14.4">
      <c r="B351" s="68" t="s">
        <v>2555</v>
      </c>
      <c r="C351" s="62">
        <v>2005</v>
      </c>
      <c r="D351" s="64">
        <v>2.4444444444444446E-2</v>
      </c>
      <c r="E351" s="62">
        <v>181</v>
      </c>
      <c r="F351" s="62" t="s">
        <v>1070</v>
      </c>
      <c r="G351" s="62">
        <v>5</v>
      </c>
      <c r="H351" s="62"/>
      <c r="I351" s="62">
        <f t="shared" si="5"/>
        <v>19</v>
      </c>
      <c r="J351" s="62" t="s">
        <v>1071</v>
      </c>
      <c r="K351" s="64">
        <v>2.4594907407407409E-2</v>
      </c>
      <c r="L351" s="62">
        <v>342</v>
      </c>
      <c r="M351" s="62">
        <v>342</v>
      </c>
      <c r="N351" s="63"/>
      <c r="O351" s="62"/>
      <c r="P351" s="62">
        <v>181</v>
      </c>
    </row>
    <row r="352" spans="2:16" ht="14.4">
      <c r="B352" s="68" t="s">
        <v>2188</v>
      </c>
      <c r="C352" s="62">
        <v>2001</v>
      </c>
      <c r="D352" s="64">
        <v>2.4467592592592593E-2</v>
      </c>
      <c r="E352" s="62">
        <v>182</v>
      </c>
      <c r="F352" s="62" t="s">
        <v>1070</v>
      </c>
      <c r="G352" s="62">
        <v>5</v>
      </c>
      <c r="H352" s="62"/>
      <c r="I352" s="62">
        <f t="shared" si="5"/>
        <v>23</v>
      </c>
      <c r="J352" s="62" t="s">
        <v>1071</v>
      </c>
      <c r="K352" s="64">
        <v>2.4652777777777777E-2</v>
      </c>
      <c r="L352" s="62">
        <v>343</v>
      </c>
      <c r="M352" s="62">
        <v>343</v>
      </c>
      <c r="N352" s="63"/>
      <c r="O352" s="62"/>
      <c r="P352" s="62">
        <v>182</v>
      </c>
    </row>
    <row r="353" spans="2:16" ht="14.4">
      <c r="B353" s="68" t="s">
        <v>1876</v>
      </c>
      <c r="C353" s="62">
        <v>1991</v>
      </c>
      <c r="D353" s="64">
        <v>2.4583333333333332E-2</v>
      </c>
      <c r="E353" s="62">
        <v>183</v>
      </c>
      <c r="F353" s="62" t="s">
        <v>1070</v>
      </c>
      <c r="G353" s="62">
        <v>5</v>
      </c>
      <c r="H353" s="62"/>
      <c r="I353" s="62">
        <f t="shared" si="5"/>
        <v>33</v>
      </c>
      <c r="J353" s="62" t="s">
        <v>1071</v>
      </c>
      <c r="K353" s="64">
        <v>2.462962962962963E-2</v>
      </c>
      <c r="L353" s="62">
        <v>344</v>
      </c>
      <c r="M353" s="62">
        <v>344</v>
      </c>
      <c r="N353" s="63"/>
      <c r="O353" s="62"/>
      <c r="P353" s="62">
        <v>183</v>
      </c>
    </row>
    <row r="354" spans="2:16" ht="14.4">
      <c r="B354" s="68" t="s">
        <v>2449</v>
      </c>
      <c r="C354" s="62">
        <v>1989</v>
      </c>
      <c r="D354" s="64">
        <v>2.4606481481481483E-2</v>
      </c>
      <c r="E354" s="62">
        <v>184</v>
      </c>
      <c r="F354" s="62" t="s">
        <v>1070</v>
      </c>
      <c r="G354" s="62">
        <v>5</v>
      </c>
      <c r="H354" s="62"/>
      <c r="I354" s="62">
        <f t="shared" si="5"/>
        <v>35</v>
      </c>
      <c r="J354" s="62" t="s">
        <v>1071</v>
      </c>
      <c r="K354" s="64">
        <v>2.4907407407407406E-2</v>
      </c>
      <c r="L354" s="62">
        <v>345</v>
      </c>
      <c r="M354" s="62">
        <v>345</v>
      </c>
      <c r="N354" s="63"/>
      <c r="O354" s="62"/>
      <c r="P354" s="62">
        <v>184</v>
      </c>
    </row>
    <row r="355" spans="2:16" ht="14.4">
      <c r="B355" s="68" t="s">
        <v>1859</v>
      </c>
      <c r="C355" s="62">
        <v>1988</v>
      </c>
      <c r="D355" s="64">
        <v>2.4664351851851851E-2</v>
      </c>
      <c r="E355" s="62">
        <v>185</v>
      </c>
      <c r="F355" s="62" t="s">
        <v>1070</v>
      </c>
      <c r="G355" s="62">
        <v>5</v>
      </c>
      <c r="H355" s="62"/>
      <c r="I355" s="62">
        <f t="shared" si="5"/>
        <v>36</v>
      </c>
      <c r="J355" s="62" t="s">
        <v>1071</v>
      </c>
      <c r="K355" s="64">
        <v>2.4953703703703704E-2</v>
      </c>
      <c r="L355" s="62">
        <v>346</v>
      </c>
      <c r="M355" s="62">
        <v>346</v>
      </c>
      <c r="N355" s="63"/>
      <c r="O355" s="62"/>
      <c r="P355" s="62">
        <v>185</v>
      </c>
    </row>
    <row r="356" spans="2:16" ht="14.4">
      <c r="B356" s="68" t="s">
        <v>1898</v>
      </c>
      <c r="C356" s="62">
        <v>1996</v>
      </c>
      <c r="D356" s="64">
        <v>2.4745370370370369E-2</v>
      </c>
      <c r="E356" s="62">
        <v>186</v>
      </c>
      <c r="F356" s="62" t="s">
        <v>1070</v>
      </c>
      <c r="G356" s="62">
        <v>5</v>
      </c>
      <c r="H356" s="62"/>
      <c r="I356" s="62">
        <f t="shared" si="5"/>
        <v>28</v>
      </c>
      <c r="J356" s="62" t="s">
        <v>1071</v>
      </c>
      <c r="K356" s="64">
        <v>2.4837962962962964E-2</v>
      </c>
      <c r="L356" s="62">
        <v>348</v>
      </c>
      <c r="M356" s="62">
        <v>348</v>
      </c>
      <c r="N356" s="63"/>
      <c r="O356" s="62"/>
      <c r="P356" s="62">
        <v>186</v>
      </c>
    </row>
    <row r="357" spans="2:16" ht="14.4">
      <c r="B357" s="68" t="s">
        <v>2456</v>
      </c>
      <c r="C357" s="62">
        <v>1999</v>
      </c>
      <c r="D357" s="64">
        <v>2.4918981481481483E-2</v>
      </c>
      <c r="E357" s="62">
        <v>187</v>
      </c>
      <c r="F357" s="62" t="s">
        <v>1070</v>
      </c>
      <c r="G357" s="62">
        <v>5</v>
      </c>
      <c r="H357" s="62"/>
      <c r="I357" s="62">
        <f t="shared" si="5"/>
        <v>25</v>
      </c>
      <c r="J357" s="62" t="s">
        <v>1071</v>
      </c>
      <c r="K357" s="64">
        <v>2.5104166666666667E-2</v>
      </c>
      <c r="L357" s="62">
        <v>349</v>
      </c>
      <c r="M357" s="62">
        <v>349</v>
      </c>
      <c r="N357" s="63"/>
      <c r="O357" s="62"/>
      <c r="P357" s="62">
        <v>187</v>
      </c>
    </row>
    <row r="358" spans="2:16" ht="14.4">
      <c r="B358" s="68" t="s">
        <v>1750</v>
      </c>
      <c r="C358" s="62">
        <v>1998</v>
      </c>
      <c r="D358" s="64">
        <v>2.4965277777777777E-2</v>
      </c>
      <c r="E358" s="62">
        <v>188</v>
      </c>
      <c r="F358" s="62" t="s">
        <v>1070</v>
      </c>
      <c r="G358" s="62">
        <v>5</v>
      </c>
      <c r="H358" s="62"/>
      <c r="I358" s="62">
        <f t="shared" si="5"/>
        <v>26</v>
      </c>
      <c r="J358" s="62" t="s">
        <v>1071</v>
      </c>
      <c r="K358" s="64">
        <v>2.5138888888888888E-2</v>
      </c>
      <c r="L358" s="62">
        <v>350</v>
      </c>
      <c r="M358" s="62">
        <v>350</v>
      </c>
      <c r="N358" s="63"/>
      <c r="O358" s="62"/>
      <c r="P358" s="62">
        <v>188</v>
      </c>
    </row>
    <row r="359" spans="2:16" ht="13.8">
      <c r="B359" s="62" t="s">
        <v>2435</v>
      </c>
      <c r="C359" s="62">
        <v>1974</v>
      </c>
      <c r="D359" s="64">
        <v>2.5104166666666667E-2</v>
      </c>
      <c r="E359" s="62">
        <v>189</v>
      </c>
      <c r="F359" s="62" t="s">
        <v>1070</v>
      </c>
      <c r="G359" s="62">
        <v>5</v>
      </c>
      <c r="H359" s="62"/>
      <c r="I359" s="62">
        <f t="shared" si="5"/>
        <v>50</v>
      </c>
      <c r="J359" s="62" t="s">
        <v>1071</v>
      </c>
      <c r="K359" s="64">
        <v>2.5335648148148149E-2</v>
      </c>
      <c r="L359" s="62">
        <v>352</v>
      </c>
      <c r="M359" s="62">
        <v>352</v>
      </c>
      <c r="N359" s="63"/>
      <c r="O359" s="62"/>
      <c r="P359" s="62">
        <v>189</v>
      </c>
    </row>
    <row r="360" spans="2:16" ht="14.4">
      <c r="B360" s="68" t="s">
        <v>1666</v>
      </c>
      <c r="C360" s="62">
        <v>1979</v>
      </c>
      <c r="D360" s="64">
        <v>2.5138888888888888E-2</v>
      </c>
      <c r="E360" s="62">
        <v>190</v>
      </c>
      <c r="F360" s="62" t="s">
        <v>1070</v>
      </c>
      <c r="G360" s="62">
        <v>5</v>
      </c>
      <c r="H360" s="62"/>
      <c r="I360" s="62">
        <f t="shared" si="5"/>
        <v>45</v>
      </c>
      <c r="J360" s="62" t="s">
        <v>1071</v>
      </c>
      <c r="K360" s="64">
        <v>2.5567129629629631E-2</v>
      </c>
      <c r="L360" s="62">
        <v>354</v>
      </c>
      <c r="M360" s="62">
        <v>354</v>
      </c>
      <c r="N360" s="63"/>
      <c r="O360" s="62"/>
      <c r="P360" s="62">
        <v>190</v>
      </c>
    </row>
    <row r="361" spans="2:16" ht="14.4">
      <c r="B361" s="248" t="s">
        <v>2691</v>
      </c>
      <c r="C361" s="62">
        <v>1983</v>
      </c>
      <c r="D361" s="64">
        <v>2.5208333333333333E-2</v>
      </c>
      <c r="E361" s="62">
        <v>191</v>
      </c>
      <c r="F361" s="62" t="s">
        <v>1070</v>
      </c>
      <c r="G361" s="62">
        <v>5</v>
      </c>
      <c r="H361" s="62"/>
      <c r="I361" s="62">
        <f t="shared" si="5"/>
        <v>41</v>
      </c>
      <c r="J361" s="62" t="s">
        <v>1071</v>
      </c>
      <c r="K361" s="64">
        <v>2.5300925925925925E-2</v>
      </c>
      <c r="L361" s="62">
        <v>355</v>
      </c>
      <c r="M361" s="62">
        <v>355</v>
      </c>
      <c r="N361" s="63"/>
      <c r="O361" s="62"/>
      <c r="P361" s="62">
        <v>191</v>
      </c>
    </row>
    <row r="362" spans="2:16" s="79" customFormat="1" ht="14.4">
      <c r="B362" s="156" t="s">
        <v>2651</v>
      </c>
      <c r="C362" s="76">
        <v>1984</v>
      </c>
      <c r="D362" s="77">
        <v>2.5231481481481483E-2</v>
      </c>
      <c r="E362" s="76">
        <v>192</v>
      </c>
      <c r="F362" s="76" t="s">
        <v>1070</v>
      </c>
      <c r="G362" s="76">
        <v>5</v>
      </c>
      <c r="H362" s="76"/>
      <c r="I362" s="76">
        <f t="shared" si="5"/>
        <v>40</v>
      </c>
      <c r="J362" s="76" t="s">
        <v>1071</v>
      </c>
      <c r="K362" s="77">
        <v>2.5520833333333333E-2</v>
      </c>
      <c r="L362" s="76">
        <v>356</v>
      </c>
      <c r="M362" s="76">
        <v>356</v>
      </c>
      <c r="N362" s="78"/>
      <c r="O362" s="76"/>
      <c r="P362" s="76">
        <v>192</v>
      </c>
    </row>
    <row r="363" spans="2:16" ht="14.4">
      <c r="B363" s="68" t="s">
        <v>1783</v>
      </c>
      <c r="C363" s="62">
        <v>1981</v>
      </c>
      <c r="D363" s="64">
        <v>2.5243055555555557E-2</v>
      </c>
      <c r="E363" s="62">
        <v>193</v>
      </c>
      <c r="F363" s="62" t="s">
        <v>1070</v>
      </c>
      <c r="G363" s="62">
        <v>5</v>
      </c>
      <c r="H363" s="62"/>
      <c r="I363" s="62">
        <f t="shared" si="5"/>
        <v>43</v>
      </c>
      <c r="J363" s="62" t="s">
        <v>1071</v>
      </c>
      <c r="K363" s="64">
        <v>2.5497685185185186E-2</v>
      </c>
      <c r="L363" s="62">
        <v>358</v>
      </c>
      <c r="M363" s="62">
        <v>358</v>
      </c>
      <c r="N363" s="63"/>
      <c r="O363" s="62"/>
      <c r="P363" s="62">
        <v>193</v>
      </c>
    </row>
    <row r="364" spans="2:16" ht="14.4">
      <c r="B364" s="68" t="s">
        <v>2497</v>
      </c>
      <c r="C364" s="62">
        <v>1982</v>
      </c>
      <c r="D364" s="64">
        <v>2.5335648148148149E-2</v>
      </c>
      <c r="E364" s="62">
        <v>194</v>
      </c>
      <c r="F364" s="62" t="s">
        <v>1070</v>
      </c>
      <c r="G364" s="62">
        <v>5</v>
      </c>
      <c r="H364" s="62"/>
      <c r="I364" s="62">
        <f t="shared" si="5"/>
        <v>42</v>
      </c>
      <c r="J364" s="62" t="s">
        <v>1071</v>
      </c>
      <c r="K364" s="64">
        <v>2.568287037037037E-2</v>
      </c>
      <c r="L364" s="62">
        <v>361</v>
      </c>
      <c r="M364" s="62">
        <v>361</v>
      </c>
      <c r="N364" s="63"/>
      <c r="O364" s="62"/>
      <c r="P364" s="62">
        <v>194</v>
      </c>
    </row>
    <row r="365" spans="2:16" ht="14.4">
      <c r="B365" s="68" t="s">
        <v>2314</v>
      </c>
      <c r="C365" s="62">
        <v>1993</v>
      </c>
      <c r="D365" s="64">
        <v>2.5335648148148149E-2</v>
      </c>
      <c r="E365" s="62">
        <v>195</v>
      </c>
      <c r="F365" s="62" t="s">
        <v>1070</v>
      </c>
      <c r="G365" s="62">
        <v>5</v>
      </c>
      <c r="H365" s="62"/>
      <c r="I365" s="62">
        <f t="shared" si="5"/>
        <v>31</v>
      </c>
      <c r="J365" s="62" t="s">
        <v>1071</v>
      </c>
      <c r="K365" s="64">
        <v>2.5636574074074076E-2</v>
      </c>
      <c r="L365" s="62">
        <v>362</v>
      </c>
      <c r="M365" s="62">
        <v>362</v>
      </c>
      <c r="N365" s="63"/>
      <c r="O365" s="62"/>
      <c r="P365" s="62">
        <v>195</v>
      </c>
    </row>
    <row r="366" spans="2:16" ht="14.4">
      <c r="B366" s="68" t="s">
        <v>1613</v>
      </c>
      <c r="C366" s="62">
        <v>1987</v>
      </c>
      <c r="D366" s="64">
        <v>2.5416666666666667E-2</v>
      </c>
      <c r="E366" s="62">
        <v>196</v>
      </c>
      <c r="F366" s="62" t="s">
        <v>1070</v>
      </c>
      <c r="G366" s="62">
        <v>5</v>
      </c>
      <c r="H366" s="62"/>
      <c r="I366" s="62">
        <f t="shared" si="5"/>
        <v>37</v>
      </c>
      <c r="J366" s="62" t="s">
        <v>1071</v>
      </c>
      <c r="K366" s="64">
        <v>2.5775462962962962E-2</v>
      </c>
      <c r="L366" s="62">
        <v>363</v>
      </c>
      <c r="M366" s="62">
        <v>363</v>
      </c>
      <c r="N366" s="63"/>
      <c r="O366" s="62"/>
      <c r="P366" s="62">
        <v>196</v>
      </c>
    </row>
    <row r="367" spans="2:16" ht="14.4">
      <c r="B367" s="68" t="s">
        <v>2019</v>
      </c>
      <c r="C367" s="62">
        <v>1984</v>
      </c>
      <c r="D367" s="64">
        <v>2.5416666666666667E-2</v>
      </c>
      <c r="E367" s="62">
        <v>197</v>
      </c>
      <c r="F367" s="62" t="s">
        <v>1070</v>
      </c>
      <c r="G367" s="62">
        <v>5</v>
      </c>
      <c r="H367" s="62"/>
      <c r="I367" s="62">
        <f t="shared" si="5"/>
        <v>40</v>
      </c>
      <c r="J367" s="62" t="s">
        <v>1071</v>
      </c>
      <c r="K367" s="64">
        <v>2.5740740740740741E-2</v>
      </c>
      <c r="L367" s="62">
        <v>365</v>
      </c>
      <c r="M367" s="62">
        <v>365</v>
      </c>
      <c r="N367" s="63"/>
      <c r="O367" s="62"/>
      <c r="P367" s="62">
        <v>197</v>
      </c>
    </row>
    <row r="368" spans="2:16" ht="14.4">
      <c r="B368" s="68" t="s">
        <v>1668</v>
      </c>
      <c r="C368" s="62">
        <v>1990</v>
      </c>
      <c r="D368" s="64">
        <v>2.5428240740740741E-2</v>
      </c>
      <c r="E368" s="62">
        <v>198</v>
      </c>
      <c r="F368" s="62" t="s">
        <v>1070</v>
      </c>
      <c r="G368" s="62">
        <v>5</v>
      </c>
      <c r="H368" s="62"/>
      <c r="I368" s="62">
        <f t="shared" si="5"/>
        <v>34</v>
      </c>
      <c r="J368" s="62" t="s">
        <v>1071</v>
      </c>
      <c r="K368" s="64">
        <v>2.5532407407407406E-2</v>
      </c>
      <c r="L368" s="62">
        <v>366</v>
      </c>
      <c r="M368" s="62">
        <v>366</v>
      </c>
      <c r="N368" s="63"/>
      <c r="O368" s="62"/>
      <c r="P368" s="62">
        <v>198</v>
      </c>
    </row>
    <row r="369" spans="2:16" ht="14.4">
      <c r="B369" s="68" t="s">
        <v>2359</v>
      </c>
      <c r="C369" s="62">
        <v>1982</v>
      </c>
      <c r="D369" s="64">
        <v>2.5486111111111112E-2</v>
      </c>
      <c r="E369" s="62">
        <v>199</v>
      </c>
      <c r="F369" s="62" t="s">
        <v>1070</v>
      </c>
      <c r="G369" s="62">
        <v>5</v>
      </c>
      <c r="H369" s="62"/>
      <c r="I369" s="62">
        <f t="shared" si="5"/>
        <v>42</v>
      </c>
      <c r="J369" s="62" t="s">
        <v>1071</v>
      </c>
      <c r="K369" s="64">
        <v>2.5590277777777778E-2</v>
      </c>
      <c r="L369" s="62">
        <v>368</v>
      </c>
      <c r="M369" s="62">
        <v>368</v>
      </c>
      <c r="N369" s="63"/>
      <c r="O369" s="62"/>
      <c r="P369" s="62">
        <v>199</v>
      </c>
    </row>
    <row r="370" spans="2:16" ht="14.4">
      <c r="B370" s="68" t="s">
        <v>2383</v>
      </c>
      <c r="C370" s="62">
        <v>1992</v>
      </c>
      <c r="D370" s="64">
        <v>2.5520833333333333E-2</v>
      </c>
      <c r="E370" s="62">
        <v>200</v>
      </c>
      <c r="F370" s="62" t="s">
        <v>1070</v>
      </c>
      <c r="G370" s="62">
        <v>5</v>
      </c>
      <c r="H370" s="62"/>
      <c r="I370" s="62">
        <f t="shared" si="5"/>
        <v>32</v>
      </c>
      <c r="J370" s="62" t="s">
        <v>1071</v>
      </c>
      <c r="K370" s="64">
        <v>2.5717592592592594E-2</v>
      </c>
      <c r="L370" s="62">
        <v>369</v>
      </c>
      <c r="M370" s="62">
        <v>369</v>
      </c>
      <c r="N370" s="63"/>
      <c r="O370" s="62"/>
      <c r="P370" s="62">
        <v>200</v>
      </c>
    </row>
    <row r="371" spans="2:16" ht="14.4">
      <c r="B371" s="68" t="s">
        <v>1553</v>
      </c>
      <c r="C371" s="62">
        <v>1983</v>
      </c>
      <c r="D371" s="64">
        <v>2.5578703703703704E-2</v>
      </c>
      <c r="E371" s="62">
        <v>201</v>
      </c>
      <c r="F371" s="62" t="s">
        <v>1070</v>
      </c>
      <c r="G371" s="62">
        <v>5</v>
      </c>
      <c r="H371" s="62"/>
      <c r="I371" s="62">
        <f t="shared" si="5"/>
        <v>41</v>
      </c>
      <c r="J371" s="62" t="s">
        <v>1071</v>
      </c>
      <c r="K371" s="64">
        <v>2.5868055555555554E-2</v>
      </c>
      <c r="L371" s="62">
        <v>370</v>
      </c>
      <c r="M371" s="62">
        <v>370</v>
      </c>
      <c r="N371" s="63"/>
      <c r="O371" s="62"/>
      <c r="P371" s="62">
        <v>201</v>
      </c>
    </row>
    <row r="372" spans="2:16" ht="14.4">
      <c r="B372" s="68" t="s">
        <v>2252</v>
      </c>
      <c r="C372" s="62">
        <v>1983</v>
      </c>
      <c r="D372" s="64">
        <v>2.5740740740740741E-2</v>
      </c>
      <c r="E372" s="62">
        <v>202</v>
      </c>
      <c r="F372" s="62" t="s">
        <v>1070</v>
      </c>
      <c r="G372" s="62">
        <v>5</v>
      </c>
      <c r="H372" s="62"/>
      <c r="I372" s="62">
        <f t="shared" si="5"/>
        <v>41</v>
      </c>
      <c r="J372" s="62" t="s">
        <v>1071</v>
      </c>
      <c r="K372" s="64">
        <v>2.5891203703703704E-2</v>
      </c>
      <c r="L372" s="62">
        <v>372</v>
      </c>
      <c r="M372" s="62">
        <v>372</v>
      </c>
      <c r="N372" s="63"/>
      <c r="O372" s="62"/>
      <c r="P372" s="62">
        <v>202</v>
      </c>
    </row>
    <row r="373" spans="2:16" ht="14.4">
      <c r="B373" s="68" t="s">
        <v>1980</v>
      </c>
      <c r="C373" s="62">
        <v>1981</v>
      </c>
      <c r="D373" s="64">
        <v>2.5844907407407407E-2</v>
      </c>
      <c r="E373" s="62">
        <v>203</v>
      </c>
      <c r="F373" s="62" t="s">
        <v>1070</v>
      </c>
      <c r="G373" s="62">
        <v>5</v>
      </c>
      <c r="H373" s="62"/>
      <c r="I373" s="62">
        <f t="shared" si="5"/>
        <v>43</v>
      </c>
      <c r="J373" s="62" t="s">
        <v>1071</v>
      </c>
      <c r="K373" s="64">
        <v>2.599537037037037E-2</v>
      </c>
      <c r="L373" s="62">
        <v>373</v>
      </c>
      <c r="M373" s="62">
        <v>373</v>
      </c>
      <c r="N373" s="63"/>
      <c r="O373" s="62"/>
      <c r="P373" s="62">
        <v>203</v>
      </c>
    </row>
    <row r="374" spans="2:16" ht="14.4">
      <c r="B374" s="68" t="s">
        <v>1555</v>
      </c>
      <c r="C374" s="62">
        <v>1988</v>
      </c>
      <c r="D374" s="64">
        <v>2.5937499999999999E-2</v>
      </c>
      <c r="E374" s="62">
        <v>204</v>
      </c>
      <c r="F374" s="62" t="s">
        <v>1070</v>
      </c>
      <c r="G374" s="62">
        <v>5</v>
      </c>
      <c r="H374" s="62"/>
      <c r="I374" s="62">
        <f t="shared" si="5"/>
        <v>36</v>
      </c>
      <c r="J374" s="62" t="s">
        <v>1071</v>
      </c>
      <c r="K374" s="64">
        <v>2.6296296296296297E-2</v>
      </c>
      <c r="L374" s="62">
        <v>374</v>
      </c>
      <c r="M374" s="62">
        <v>374</v>
      </c>
      <c r="N374" s="63"/>
      <c r="O374" s="62"/>
      <c r="P374" s="62">
        <v>204</v>
      </c>
    </row>
    <row r="375" spans="2:16" ht="14.4">
      <c r="B375" s="68" t="s">
        <v>1524</v>
      </c>
      <c r="C375" s="62">
        <v>1987</v>
      </c>
      <c r="D375" s="64">
        <v>2.613425925925926E-2</v>
      </c>
      <c r="E375" s="62">
        <v>205</v>
      </c>
      <c r="F375" s="62" t="s">
        <v>1070</v>
      </c>
      <c r="G375" s="62">
        <v>5</v>
      </c>
      <c r="H375" s="62"/>
      <c r="I375" s="62">
        <f t="shared" si="5"/>
        <v>37</v>
      </c>
      <c r="J375" s="62" t="s">
        <v>1071</v>
      </c>
      <c r="K375" s="64">
        <v>2.6504629629629628E-2</v>
      </c>
      <c r="L375" s="62">
        <v>375</v>
      </c>
      <c r="M375" s="62">
        <v>375</v>
      </c>
      <c r="N375" s="63"/>
      <c r="O375" s="62"/>
      <c r="P375" s="62">
        <v>205</v>
      </c>
    </row>
    <row r="376" spans="2:16" ht="14.4">
      <c r="B376" s="68" t="s">
        <v>2566</v>
      </c>
      <c r="C376" s="62">
        <v>1989</v>
      </c>
      <c r="D376" s="64">
        <v>2.6157407407407407E-2</v>
      </c>
      <c r="E376" s="62">
        <v>206</v>
      </c>
      <c r="F376" s="62" t="s">
        <v>1070</v>
      </c>
      <c r="G376" s="62">
        <v>5</v>
      </c>
      <c r="H376" s="62"/>
      <c r="I376" s="62">
        <f t="shared" si="5"/>
        <v>35</v>
      </c>
      <c r="J376" s="62" t="s">
        <v>1071</v>
      </c>
      <c r="K376" s="64">
        <v>2.6504629629629628E-2</v>
      </c>
      <c r="L376" s="62">
        <v>376</v>
      </c>
      <c r="M376" s="62">
        <v>376</v>
      </c>
      <c r="N376" s="63"/>
      <c r="O376" s="62"/>
      <c r="P376" s="62">
        <v>206</v>
      </c>
    </row>
    <row r="377" spans="2:16" ht="14.4">
      <c r="B377" s="68" t="s">
        <v>1809</v>
      </c>
      <c r="C377" s="62">
        <v>1992</v>
      </c>
      <c r="D377" s="64">
        <v>2.6342592592592591E-2</v>
      </c>
      <c r="E377" s="62">
        <v>207</v>
      </c>
      <c r="F377" s="62" t="s">
        <v>1070</v>
      </c>
      <c r="G377" s="62">
        <v>5</v>
      </c>
      <c r="H377" s="62"/>
      <c r="I377" s="62">
        <f t="shared" si="5"/>
        <v>32</v>
      </c>
      <c r="J377" s="62" t="s">
        <v>1071</v>
      </c>
      <c r="K377" s="64">
        <v>2.673611111111111E-2</v>
      </c>
      <c r="L377" s="62">
        <v>377</v>
      </c>
      <c r="M377" s="62">
        <v>377</v>
      </c>
      <c r="N377" s="63"/>
      <c r="O377" s="62"/>
      <c r="P377" s="62">
        <v>207</v>
      </c>
    </row>
    <row r="378" spans="2:16" ht="14.4">
      <c r="B378" s="68" t="s">
        <v>2247</v>
      </c>
      <c r="C378" s="62">
        <v>1987</v>
      </c>
      <c r="D378" s="64">
        <v>2.642361111111111E-2</v>
      </c>
      <c r="E378" s="62">
        <v>208</v>
      </c>
      <c r="F378" s="62" t="s">
        <v>1070</v>
      </c>
      <c r="G378" s="62">
        <v>5</v>
      </c>
      <c r="H378" s="62"/>
      <c r="I378" s="62">
        <f t="shared" si="5"/>
        <v>37</v>
      </c>
      <c r="J378" s="62" t="s">
        <v>1071</v>
      </c>
      <c r="K378" s="64">
        <v>2.6689814814814816E-2</v>
      </c>
      <c r="L378" s="62">
        <v>379</v>
      </c>
      <c r="M378" s="62">
        <v>379</v>
      </c>
      <c r="N378" s="63"/>
      <c r="O378" s="62"/>
      <c r="P378" s="62">
        <v>208</v>
      </c>
    </row>
    <row r="379" spans="2:16" ht="14.4">
      <c r="B379" s="68" t="s">
        <v>2169</v>
      </c>
      <c r="C379" s="62">
        <v>1989</v>
      </c>
      <c r="D379" s="64">
        <v>2.6620370370370371E-2</v>
      </c>
      <c r="E379" s="62">
        <v>209</v>
      </c>
      <c r="F379" s="62" t="s">
        <v>1070</v>
      </c>
      <c r="G379" s="62">
        <v>5</v>
      </c>
      <c r="H379" s="62"/>
      <c r="I379" s="62">
        <f t="shared" si="5"/>
        <v>35</v>
      </c>
      <c r="J379" s="62" t="s">
        <v>1071</v>
      </c>
      <c r="K379" s="64">
        <v>2.6631944444444444E-2</v>
      </c>
      <c r="L379" s="62">
        <v>380</v>
      </c>
      <c r="M379" s="62">
        <v>380</v>
      </c>
      <c r="N379" s="63"/>
      <c r="O379" s="62"/>
      <c r="P379" s="62">
        <v>209</v>
      </c>
    </row>
    <row r="380" spans="2:16" ht="14.4">
      <c r="B380" s="68" t="s">
        <v>1771</v>
      </c>
      <c r="C380" s="62">
        <v>1983</v>
      </c>
      <c r="D380" s="64">
        <v>2.6620370370370371E-2</v>
      </c>
      <c r="E380" s="62">
        <v>210</v>
      </c>
      <c r="F380" s="62" t="s">
        <v>1070</v>
      </c>
      <c r="G380" s="62">
        <v>5</v>
      </c>
      <c r="H380" s="62"/>
      <c r="I380" s="62">
        <f t="shared" si="5"/>
        <v>41</v>
      </c>
      <c r="J380" s="62" t="s">
        <v>1071</v>
      </c>
      <c r="K380" s="64">
        <v>2.7025462962962963E-2</v>
      </c>
      <c r="L380" s="62">
        <v>381</v>
      </c>
      <c r="M380" s="62">
        <v>381</v>
      </c>
      <c r="N380" s="63"/>
      <c r="O380" s="62"/>
      <c r="P380" s="62">
        <v>210</v>
      </c>
    </row>
    <row r="381" spans="2:16" ht="14.4">
      <c r="B381" s="68" t="s">
        <v>1888</v>
      </c>
      <c r="C381" s="62">
        <v>1989</v>
      </c>
      <c r="D381" s="64">
        <v>2.6724537037037036E-2</v>
      </c>
      <c r="E381" s="62">
        <v>211</v>
      </c>
      <c r="F381" s="62" t="s">
        <v>1070</v>
      </c>
      <c r="G381" s="62">
        <v>5</v>
      </c>
      <c r="H381" s="62"/>
      <c r="I381" s="62">
        <f t="shared" si="5"/>
        <v>35</v>
      </c>
      <c r="J381" s="62" t="s">
        <v>1071</v>
      </c>
      <c r="K381" s="64">
        <v>2.7037037037037037E-2</v>
      </c>
      <c r="L381" s="62">
        <v>382</v>
      </c>
      <c r="M381" s="62">
        <v>382</v>
      </c>
      <c r="N381" s="63"/>
      <c r="O381" s="62"/>
      <c r="P381" s="62">
        <v>211</v>
      </c>
    </row>
    <row r="382" spans="2:16" ht="14.4">
      <c r="B382" s="68" t="s">
        <v>1899</v>
      </c>
      <c r="C382" s="62">
        <v>1998</v>
      </c>
      <c r="D382" s="64">
        <v>2.6747685185185187E-2</v>
      </c>
      <c r="E382" s="62">
        <v>212</v>
      </c>
      <c r="F382" s="62" t="s">
        <v>1070</v>
      </c>
      <c r="G382" s="62">
        <v>5</v>
      </c>
      <c r="H382" s="62"/>
      <c r="I382" s="62">
        <f t="shared" si="5"/>
        <v>26</v>
      </c>
      <c r="J382" s="62" t="s">
        <v>1071</v>
      </c>
      <c r="K382" s="64">
        <v>2.6909722222222224E-2</v>
      </c>
      <c r="L382" s="62">
        <v>383</v>
      </c>
      <c r="M382" s="62">
        <v>383</v>
      </c>
      <c r="N382" s="63"/>
      <c r="O382" s="62"/>
      <c r="P382" s="62">
        <v>212</v>
      </c>
    </row>
    <row r="383" spans="2:16" ht="14.4">
      <c r="B383" s="68" t="s">
        <v>1479</v>
      </c>
      <c r="C383" s="62">
        <v>1992</v>
      </c>
      <c r="D383" s="64">
        <v>2.7152777777777779E-2</v>
      </c>
      <c r="E383" s="62">
        <v>213</v>
      </c>
      <c r="F383" s="62" t="s">
        <v>1070</v>
      </c>
      <c r="G383" s="62">
        <v>5</v>
      </c>
      <c r="H383" s="62"/>
      <c r="I383" s="62">
        <f t="shared" si="5"/>
        <v>32</v>
      </c>
      <c r="J383" s="62" t="s">
        <v>1071</v>
      </c>
      <c r="K383" s="64">
        <v>2.7546296296296298E-2</v>
      </c>
      <c r="L383" s="62">
        <v>384</v>
      </c>
      <c r="M383" s="62">
        <v>384</v>
      </c>
      <c r="N383" s="63"/>
      <c r="O383" s="62"/>
      <c r="P383" s="62">
        <v>213</v>
      </c>
    </row>
    <row r="384" spans="2:16" ht="14.4">
      <c r="B384" s="68" t="s">
        <v>2265</v>
      </c>
      <c r="C384" s="62">
        <v>1993</v>
      </c>
      <c r="D384" s="64">
        <v>2.7337962962962963E-2</v>
      </c>
      <c r="E384" s="62">
        <v>214</v>
      </c>
      <c r="F384" s="62" t="s">
        <v>1070</v>
      </c>
      <c r="G384" s="62">
        <v>5</v>
      </c>
      <c r="H384" s="62"/>
      <c r="I384" s="62">
        <f t="shared" si="5"/>
        <v>31</v>
      </c>
      <c r="J384" s="62" t="s">
        <v>1071</v>
      </c>
      <c r="K384" s="64">
        <v>2.7719907407407408E-2</v>
      </c>
      <c r="L384" s="62">
        <v>385</v>
      </c>
      <c r="M384" s="62">
        <v>385</v>
      </c>
      <c r="N384" s="63"/>
      <c r="O384" s="62"/>
      <c r="P384" s="62">
        <v>214</v>
      </c>
    </row>
    <row r="385" spans="2:16" ht="14.4">
      <c r="B385" s="68" t="s">
        <v>2506</v>
      </c>
      <c r="C385" s="62">
        <v>1982</v>
      </c>
      <c r="D385" s="64">
        <v>2.75E-2</v>
      </c>
      <c r="E385" s="62">
        <v>215</v>
      </c>
      <c r="F385" s="62" t="s">
        <v>1070</v>
      </c>
      <c r="G385" s="62">
        <v>5</v>
      </c>
      <c r="H385" s="62"/>
      <c r="I385" s="62">
        <f t="shared" si="5"/>
        <v>42</v>
      </c>
      <c r="J385" s="62" t="s">
        <v>1071</v>
      </c>
      <c r="K385" s="64">
        <v>2.7650462962962963E-2</v>
      </c>
      <c r="L385" s="62">
        <v>386</v>
      </c>
      <c r="M385" s="62">
        <v>386</v>
      </c>
      <c r="N385" s="63"/>
      <c r="O385" s="62"/>
      <c r="P385" s="62">
        <v>215</v>
      </c>
    </row>
    <row r="386" spans="2:16" ht="14.4">
      <c r="B386" s="68" t="s">
        <v>2266</v>
      </c>
      <c r="C386" s="62">
        <v>1982</v>
      </c>
      <c r="D386" s="64">
        <v>2.7581018518518519E-2</v>
      </c>
      <c r="E386" s="62">
        <v>216</v>
      </c>
      <c r="F386" s="62" t="s">
        <v>1070</v>
      </c>
      <c r="G386" s="62">
        <v>5</v>
      </c>
      <c r="H386" s="62"/>
      <c r="I386" s="62">
        <f t="shared" si="5"/>
        <v>42</v>
      </c>
      <c r="J386" s="62" t="s">
        <v>1071</v>
      </c>
      <c r="K386" s="64">
        <v>2.7916666666666666E-2</v>
      </c>
      <c r="L386" s="62">
        <v>387</v>
      </c>
      <c r="M386" s="62">
        <v>387</v>
      </c>
      <c r="N386" s="63"/>
      <c r="O386" s="62"/>
      <c r="P386" s="62">
        <v>216</v>
      </c>
    </row>
    <row r="387" spans="2:16" ht="14.4">
      <c r="B387" s="68" t="s">
        <v>1571</v>
      </c>
      <c r="C387" s="62">
        <v>1985</v>
      </c>
      <c r="D387" s="64">
        <v>2.7835648148148148E-2</v>
      </c>
      <c r="E387" s="62">
        <v>217</v>
      </c>
      <c r="F387" s="62" t="s">
        <v>1070</v>
      </c>
      <c r="G387" s="62">
        <v>5</v>
      </c>
      <c r="H387" s="62"/>
      <c r="I387" s="62">
        <f t="shared" ref="I387:I450" si="6">2024-C387</f>
        <v>39</v>
      </c>
      <c r="J387" s="62" t="s">
        <v>1071</v>
      </c>
      <c r="K387" s="64">
        <v>2.7835648148148148E-2</v>
      </c>
      <c r="L387" s="62">
        <v>389</v>
      </c>
      <c r="M387" s="62">
        <v>389</v>
      </c>
      <c r="N387" s="63"/>
      <c r="O387" s="62"/>
      <c r="P387" s="62">
        <v>217</v>
      </c>
    </row>
    <row r="388" spans="2:16" ht="14.4">
      <c r="B388" s="68" t="s">
        <v>1902</v>
      </c>
      <c r="C388" s="62">
        <v>1980</v>
      </c>
      <c r="D388" s="64">
        <v>2.7916666666666666E-2</v>
      </c>
      <c r="E388" s="62">
        <v>218</v>
      </c>
      <c r="F388" s="62" t="s">
        <v>1070</v>
      </c>
      <c r="G388" s="62">
        <v>5</v>
      </c>
      <c r="H388" s="62"/>
      <c r="I388" s="62">
        <f t="shared" si="6"/>
        <v>44</v>
      </c>
      <c r="J388" s="62" t="s">
        <v>1071</v>
      </c>
      <c r="K388" s="64">
        <v>2.8321759259259258E-2</v>
      </c>
      <c r="L388" s="62">
        <v>390</v>
      </c>
      <c r="M388" s="62">
        <v>390</v>
      </c>
      <c r="N388" s="63"/>
      <c r="O388" s="62"/>
      <c r="P388" s="62">
        <v>218</v>
      </c>
    </row>
    <row r="389" spans="2:16" ht="13.8">
      <c r="B389" s="62" t="s">
        <v>1935</v>
      </c>
      <c r="C389" s="62">
        <v>1973</v>
      </c>
      <c r="D389" s="64">
        <v>2.8807870370370369E-2</v>
      </c>
      <c r="E389" s="62">
        <v>219</v>
      </c>
      <c r="F389" s="62" t="s">
        <v>1070</v>
      </c>
      <c r="G389" s="62">
        <v>5</v>
      </c>
      <c r="H389" s="62"/>
      <c r="I389" s="62">
        <f t="shared" si="6"/>
        <v>51</v>
      </c>
      <c r="J389" s="62" t="s">
        <v>1071</v>
      </c>
      <c r="K389" s="64">
        <v>2.9236111111111112E-2</v>
      </c>
      <c r="L389" s="62">
        <v>391</v>
      </c>
      <c r="M389" s="62">
        <v>391</v>
      </c>
      <c r="N389" s="63"/>
      <c r="O389" s="62"/>
      <c r="P389" s="62">
        <v>219</v>
      </c>
    </row>
    <row r="390" spans="2:16" ht="13.8">
      <c r="B390" s="62" t="s">
        <v>1518</v>
      </c>
      <c r="C390" s="62">
        <v>1968</v>
      </c>
      <c r="D390" s="64">
        <v>2.8854166666666667E-2</v>
      </c>
      <c r="E390" s="62">
        <v>220</v>
      </c>
      <c r="F390" s="62" t="s">
        <v>1070</v>
      </c>
      <c r="G390" s="62">
        <v>5</v>
      </c>
      <c r="H390" s="62"/>
      <c r="I390" s="62">
        <f t="shared" si="6"/>
        <v>56</v>
      </c>
      <c r="J390" s="62" t="s">
        <v>1071</v>
      </c>
      <c r="K390" s="64">
        <v>2.8981481481481483E-2</v>
      </c>
      <c r="L390" s="62">
        <v>392</v>
      </c>
      <c r="M390" s="62">
        <v>392</v>
      </c>
      <c r="N390" s="63"/>
      <c r="O390" s="62"/>
      <c r="P390" s="62">
        <v>220</v>
      </c>
    </row>
    <row r="391" spans="2:16" ht="14.4">
      <c r="B391" s="68" t="s">
        <v>1949</v>
      </c>
      <c r="C391" s="62">
        <v>1978</v>
      </c>
      <c r="D391" s="64">
        <v>2.886574074074074E-2</v>
      </c>
      <c r="E391" s="62">
        <v>221</v>
      </c>
      <c r="F391" s="62" t="s">
        <v>1070</v>
      </c>
      <c r="G391" s="62">
        <v>5</v>
      </c>
      <c r="H391" s="62"/>
      <c r="I391" s="62">
        <f t="shared" si="6"/>
        <v>46</v>
      </c>
      <c r="J391" s="62" t="s">
        <v>1071</v>
      </c>
      <c r="K391" s="64">
        <v>2.8981481481481483E-2</v>
      </c>
      <c r="L391" s="62">
        <v>393</v>
      </c>
      <c r="M391" s="62">
        <v>393</v>
      </c>
      <c r="N391" s="63"/>
      <c r="O391" s="62"/>
      <c r="P391" s="62">
        <v>221</v>
      </c>
    </row>
    <row r="392" spans="2:16" ht="14.4">
      <c r="B392" s="68" t="s">
        <v>2044</v>
      </c>
      <c r="C392" s="62">
        <v>1990</v>
      </c>
      <c r="D392" s="64">
        <v>2.900462962962963E-2</v>
      </c>
      <c r="E392" s="62">
        <v>222</v>
      </c>
      <c r="F392" s="62" t="s">
        <v>1070</v>
      </c>
      <c r="G392" s="62">
        <v>5</v>
      </c>
      <c r="H392" s="62"/>
      <c r="I392" s="62">
        <f t="shared" si="6"/>
        <v>34</v>
      </c>
      <c r="J392" s="62" t="s">
        <v>1071</v>
      </c>
      <c r="K392" s="64">
        <v>2.9131944444444443E-2</v>
      </c>
      <c r="L392" s="62">
        <v>394</v>
      </c>
      <c r="M392" s="62">
        <v>394</v>
      </c>
      <c r="N392" s="63"/>
      <c r="O392" s="62"/>
      <c r="P392" s="62">
        <v>222</v>
      </c>
    </row>
    <row r="393" spans="2:16" ht="13.8" hidden="1">
      <c r="B393" s="62" t="s">
        <v>2501</v>
      </c>
      <c r="C393" s="62">
        <v>1998</v>
      </c>
      <c r="D393" s="62"/>
      <c r="E393" s="63"/>
      <c r="F393" s="62" t="s">
        <v>1070</v>
      </c>
      <c r="G393" s="62">
        <v>5</v>
      </c>
      <c r="H393" s="62"/>
      <c r="I393" s="62">
        <f t="shared" si="6"/>
        <v>26</v>
      </c>
      <c r="J393" s="62" t="s">
        <v>42</v>
      </c>
      <c r="K393" s="64"/>
      <c r="L393" s="62"/>
      <c r="M393" s="63"/>
      <c r="N393" s="63"/>
      <c r="O393" s="62"/>
      <c r="P393" s="62"/>
    </row>
    <row r="394" spans="2:16" ht="13.8" hidden="1">
      <c r="B394" s="62" t="s">
        <v>2500</v>
      </c>
      <c r="C394" s="62">
        <v>1982</v>
      </c>
      <c r="D394" s="62"/>
      <c r="E394" s="63"/>
      <c r="F394" s="62" t="s">
        <v>1069</v>
      </c>
      <c r="G394" s="62">
        <v>5</v>
      </c>
      <c r="H394" s="62"/>
      <c r="I394" s="62">
        <f t="shared" si="6"/>
        <v>42</v>
      </c>
      <c r="J394" s="62" t="s">
        <v>42</v>
      </c>
      <c r="K394" s="64"/>
      <c r="L394" s="62"/>
      <c r="M394" s="63"/>
      <c r="N394" s="63"/>
      <c r="O394" s="62"/>
      <c r="P394" s="62"/>
    </row>
    <row r="395" spans="2:16" ht="13.8" hidden="1">
      <c r="B395" s="62" t="s">
        <v>2462</v>
      </c>
      <c r="C395" s="62">
        <v>1984</v>
      </c>
      <c r="D395" s="63"/>
      <c r="E395" s="63"/>
      <c r="F395" s="62" t="s">
        <v>1069</v>
      </c>
      <c r="G395" s="62">
        <v>5</v>
      </c>
      <c r="H395" s="62"/>
      <c r="I395" s="62">
        <f t="shared" si="6"/>
        <v>40</v>
      </c>
      <c r="J395" s="62" t="s">
        <v>42</v>
      </c>
      <c r="K395" s="63"/>
      <c r="L395" s="63"/>
      <c r="M395" s="63"/>
      <c r="N395" s="63"/>
      <c r="O395" s="63"/>
      <c r="P395" s="62"/>
    </row>
    <row r="396" spans="2:16" ht="13.8" hidden="1">
      <c r="B396" s="62" t="s">
        <v>2458</v>
      </c>
      <c r="C396" s="62">
        <v>1989</v>
      </c>
      <c r="D396" s="63"/>
      <c r="E396" s="63"/>
      <c r="F396" s="62" t="s">
        <v>1070</v>
      </c>
      <c r="G396" s="62">
        <v>5</v>
      </c>
      <c r="H396" s="62"/>
      <c r="I396" s="62">
        <f t="shared" si="6"/>
        <v>35</v>
      </c>
      <c r="J396" s="62" t="s">
        <v>42</v>
      </c>
      <c r="K396" s="63"/>
      <c r="L396" s="63"/>
      <c r="M396" s="63"/>
      <c r="N396" s="63"/>
      <c r="O396" s="63"/>
      <c r="P396" s="62"/>
    </row>
    <row r="397" spans="2:16" ht="13.8" hidden="1">
      <c r="B397" s="62" t="s">
        <v>2445</v>
      </c>
      <c r="C397" s="62">
        <v>1995</v>
      </c>
      <c r="D397" s="63"/>
      <c r="E397" s="63"/>
      <c r="F397" s="62" t="s">
        <v>1069</v>
      </c>
      <c r="G397" s="62">
        <v>5</v>
      </c>
      <c r="H397" s="62"/>
      <c r="I397" s="62">
        <f t="shared" si="6"/>
        <v>29</v>
      </c>
      <c r="J397" s="62" t="s">
        <v>42</v>
      </c>
      <c r="K397" s="63"/>
      <c r="L397" s="63"/>
      <c r="M397" s="63"/>
      <c r="N397" s="63"/>
      <c r="O397" s="63"/>
      <c r="P397" s="62"/>
    </row>
    <row r="398" spans="2:16" ht="13.8" hidden="1">
      <c r="B398" s="62" t="s">
        <v>2417</v>
      </c>
      <c r="C398" s="62">
        <v>1995</v>
      </c>
      <c r="D398" s="63"/>
      <c r="E398" s="63"/>
      <c r="F398" s="62" t="s">
        <v>1070</v>
      </c>
      <c r="G398" s="62">
        <v>5</v>
      </c>
      <c r="H398" s="62"/>
      <c r="I398" s="62">
        <f t="shared" si="6"/>
        <v>29</v>
      </c>
      <c r="J398" s="62" t="s">
        <v>42</v>
      </c>
      <c r="K398" s="63"/>
      <c r="L398" s="63"/>
      <c r="M398" s="63"/>
      <c r="N398" s="63"/>
      <c r="O398" s="63"/>
      <c r="P398" s="62"/>
    </row>
    <row r="399" spans="2:16" ht="13.8" hidden="1">
      <c r="B399" s="62" t="s">
        <v>2415</v>
      </c>
      <c r="C399" s="62">
        <v>1993</v>
      </c>
      <c r="D399" s="63"/>
      <c r="E399" s="63"/>
      <c r="F399" s="62" t="s">
        <v>1070</v>
      </c>
      <c r="G399" s="62">
        <v>5</v>
      </c>
      <c r="H399" s="62"/>
      <c r="I399" s="62">
        <f t="shared" si="6"/>
        <v>31</v>
      </c>
      <c r="J399" s="62" t="s">
        <v>42</v>
      </c>
      <c r="K399" s="63"/>
      <c r="L399" s="63"/>
      <c r="M399" s="63"/>
      <c r="N399" s="63"/>
      <c r="O399" s="63"/>
      <c r="P399" s="62"/>
    </row>
    <row r="400" spans="2:16" ht="13.8" hidden="1">
      <c r="B400" s="62" t="s">
        <v>2408</v>
      </c>
      <c r="C400" s="62">
        <v>2009</v>
      </c>
      <c r="D400" s="63"/>
      <c r="E400" s="63"/>
      <c r="F400" s="62" t="s">
        <v>1069</v>
      </c>
      <c r="G400" s="62">
        <v>5</v>
      </c>
      <c r="H400" s="62" t="s">
        <v>1076</v>
      </c>
      <c r="I400" s="62">
        <f t="shared" si="6"/>
        <v>15</v>
      </c>
      <c r="J400" s="62" t="s">
        <v>42</v>
      </c>
      <c r="K400" s="63"/>
      <c r="L400" s="63"/>
      <c r="M400" s="63"/>
      <c r="N400" s="63"/>
      <c r="O400" s="63"/>
      <c r="P400" s="62"/>
    </row>
    <row r="401" spans="2:16" ht="13.8" hidden="1">
      <c r="B401" s="62" t="s">
        <v>2407</v>
      </c>
      <c r="C401" s="62">
        <v>1987</v>
      </c>
      <c r="D401" s="63"/>
      <c r="E401" s="63"/>
      <c r="F401" s="62" t="s">
        <v>1070</v>
      </c>
      <c r="G401" s="62">
        <v>5</v>
      </c>
      <c r="H401" s="62"/>
      <c r="I401" s="62">
        <f t="shared" si="6"/>
        <v>37</v>
      </c>
      <c r="J401" s="62" t="s">
        <v>42</v>
      </c>
      <c r="K401" s="63"/>
      <c r="L401" s="63"/>
      <c r="M401" s="63"/>
      <c r="N401" s="63"/>
      <c r="O401" s="63"/>
      <c r="P401" s="62"/>
    </row>
    <row r="402" spans="2:16" ht="13.8" hidden="1">
      <c r="B402" s="62" t="s">
        <v>2405</v>
      </c>
      <c r="C402" s="62">
        <v>1981</v>
      </c>
      <c r="D402" s="63"/>
      <c r="E402" s="63"/>
      <c r="F402" s="62" t="s">
        <v>1069</v>
      </c>
      <c r="G402" s="62">
        <v>5</v>
      </c>
      <c r="H402" s="62"/>
      <c r="I402" s="62">
        <f t="shared" si="6"/>
        <v>43</v>
      </c>
      <c r="J402" s="62" t="s">
        <v>42</v>
      </c>
      <c r="K402" s="63"/>
      <c r="L402" s="63"/>
      <c r="M402" s="63"/>
      <c r="N402" s="63"/>
      <c r="O402" s="63"/>
      <c r="P402" s="62"/>
    </row>
    <row r="403" spans="2:16" ht="13.8" hidden="1">
      <c r="B403" s="62" t="s">
        <v>2389</v>
      </c>
      <c r="C403" s="62">
        <v>1995</v>
      </c>
      <c r="D403" s="63"/>
      <c r="E403" s="63"/>
      <c r="F403" s="62" t="s">
        <v>1070</v>
      </c>
      <c r="G403" s="62">
        <v>5</v>
      </c>
      <c r="H403" s="62"/>
      <c r="I403" s="62">
        <f t="shared" si="6"/>
        <v>29</v>
      </c>
      <c r="J403" s="62" t="s">
        <v>42</v>
      </c>
      <c r="K403" s="63"/>
      <c r="L403" s="63"/>
      <c r="M403" s="63"/>
      <c r="N403" s="63"/>
      <c r="O403" s="63"/>
      <c r="P403" s="62"/>
    </row>
    <row r="404" spans="2:16" ht="13.8" hidden="1">
      <c r="B404" s="62" t="s">
        <v>2318</v>
      </c>
      <c r="C404" s="62">
        <v>1990</v>
      </c>
      <c r="D404" s="63"/>
      <c r="E404" s="63"/>
      <c r="F404" s="62" t="s">
        <v>1069</v>
      </c>
      <c r="G404" s="62">
        <v>5</v>
      </c>
      <c r="H404" s="62"/>
      <c r="I404" s="62">
        <f t="shared" si="6"/>
        <v>34</v>
      </c>
      <c r="J404" s="62" t="s">
        <v>42</v>
      </c>
      <c r="K404" s="63"/>
      <c r="L404" s="63"/>
      <c r="M404" s="63"/>
      <c r="N404" s="63"/>
      <c r="O404" s="63"/>
      <c r="P404" s="62"/>
    </row>
    <row r="405" spans="2:16" ht="13.8" hidden="1">
      <c r="B405" s="62" t="s">
        <v>2312</v>
      </c>
      <c r="C405" s="62">
        <v>1986</v>
      </c>
      <c r="D405" s="63"/>
      <c r="E405" s="63"/>
      <c r="F405" s="62" t="s">
        <v>1070</v>
      </c>
      <c r="G405" s="62">
        <v>5</v>
      </c>
      <c r="H405" s="62"/>
      <c r="I405" s="62">
        <f t="shared" si="6"/>
        <v>38</v>
      </c>
      <c r="J405" s="62" t="s">
        <v>42</v>
      </c>
      <c r="K405" s="63"/>
      <c r="L405" s="63"/>
      <c r="M405" s="63"/>
      <c r="N405" s="63"/>
      <c r="O405" s="63"/>
      <c r="P405" s="62"/>
    </row>
    <row r="406" spans="2:16" ht="13.8" hidden="1">
      <c r="B406" s="62" t="s">
        <v>2310</v>
      </c>
      <c r="C406" s="62">
        <v>1991</v>
      </c>
      <c r="D406" s="63"/>
      <c r="E406" s="63"/>
      <c r="F406" s="62" t="s">
        <v>1070</v>
      </c>
      <c r="G406" s="62">
        <v>5</v>
      </c>
      <c r="H406" s="62"/>
      <c r="I406" s="62">
        <f t="shared" si="6"/>
        <v>33</v>
      </c>
      <c r="J406" s="62" t="s">
        <v>42</v>
      </c>
      <c r="K406" s="63"/>
      <c r="L406" s="63"/>
      <c r="M406" s="63"/>
      <c r="N406" s="63"/>
      <c r="O406" s="63"/>
      <c r="P406" s="62"/>
    </row>
    <row r="407" spans="2:16" ht="13.8" hidden="1">
      <c r="B407" s="62" t="s">
        <v>2274</v>
      </c>
      <c r="C407" s="62">
        <v>1987</v>
      </c>
      <c r="D407" s="63"/>
      <c r="E407" s="63"/>
      <c r="F407" s="62" t="s">
        <v>1070</v>
      </c>
      <c r="G407" s="62">
        <v>5</v>
      </c>
      <c r="H407" s="62"/>
      <c r="I407" s="62">
        <f t="shared" si="6"/>
        <v>37</v>
      </c>
      <c r="J407" s="62" t="s">
        <v>42</v>
      </c>
      <c r="K407" s="63"/>
      <c r="L407" s="63"/>
      <c r="M407" s="63"/>
      <c r="N407" s="63"/>
      <c r="O407" s="63"/>
      <c r="P407" s="62"/>
    </row>
    <row r="408" spans="2:16" ht="13.8" hidden="1">
      <c r="B408" s="62" t="s">
        <v>2230</v>
      </c>
      <c r="C408" s="62">
        <v>1988</v>
      </c>
      <c r="D408" s="62"/>
      <c r="E408" s="63"/>
      <c r="F408" s="62" t="s">
        <v>1070</v>
      </c>
      <c r="G408" s="62">
        <v>5</v>
      </c>
      <c r="H408" s="62"/>
      <c r="I408" s="62">
        <f t="shared" si="6"/>
        <v>36</v>
      </c>
      <c r="J408" s="62" t="s">
        <v>42</v>
      </c>
      <c r="K408" s="64"/>
      <c r="L408" s="62"/>
      <c r="M408" s="63"/>
      <c r="N408" s="63"/>
      <c r="O408" s="62"/>
      <c r="P408" s="62"/>
    </row>
    <row r="409" spans="2:16" ht="13.8" hidden="1">
      <c r="B409" s="62" t="s">
        <v>2196</v>
      </c>
      <c r="C409" s="62">
        <v>1995</v>
      </c>
      <c r="D409" s="63"/>
      <c r="E409" s="63"/>
      <c r="F409" s="62" t="s">
        <v>1069</v>
      </c>
      <c r="G409" s="62">
        <v>5</v>
      </c>
      <c r="H409" s="62"/>
      <c r="I409" s="62">
        <f t="shared" si="6"/>
        <v>29</v>
      </c>
      <c r="J409" s="62" t="s">
        <v>42</v>
      </c>
      <c r="K409" s="63"/>
      <c r="L409" s="63"/>
      <c r="M409" s="63"/>
      <c r="N409" s="63"/>
      <c r="O409" s="63"/>
      <c r="P409" s="62"/>
    </row>
    <row r="410" spans="2:16" ht="13.8" hidden="1">
      <c r="B410" s="62" t="s">
        <v>2163</v>
      </c>
      <c r="C410" s="62">
        <v>1985</v>
      </c>
      <c r="D410" s="63"/>
      <c r="E410" s="63"/>
      <c r="F410" s="62" t="s">
        <v>1069</v>
      </c>
      <c r="G410" s="62">
        <v>5</v>
      </c>
      <c r="H410" s="62"/>
      <c r="I410" s="62">
        <f t="shared" si="6"/>
        <v>39</v>
      </c>
      <c r="J410" s="62" t="s">
        <v>42</v>
      </c>
      <c r="K410" s="63"/>
      <c r="L410" s="63"/>
      <c r="M410" s="63"/>
      <c r="N410" s="63"/>
      <c r="O410" s="63"/>
      <c r="P410" s="62"/>
    </row>
    <row r="411" spans="2:16" ht="13.8" hidden="1">
      <c r="B411" s="62" t="s">
        <v>2149</v>
      </c>
      <c r="C411" s="62">
        <v>2002</v>
      </c>
      <c r="D411" s="63"/>
      <c r="E411" s="63"/>
      <c r="F411" s="62" t="s">
        <v>1069</v>
      </c>
      <c r="G411" s="62">
        <v>5</v>
      </c>
      <c r="H411" s="62"/>
      <c r="I411" s="62">
        <f t="shared" si="6"/>
        <v>22</v>
      </c>
      <c r="J411" s="62" t="s">
        <v>42</v>
      </c>
      <c r="K411" s="63"/>
      <c r="L411" s="63"/>
      <c r="M411" s="63"/>
      <c r="N411" s="63"/>
      <c r="O411" s="63"/>
      <c r="P411" s="62"/>
    </row>
    <row r="412" spans="2:16" ht="13.8" hidden="1">
      <c r="B412" s="62" t="s">
        <v>2116</v>
      </c>
      <c r="C412" s="62">
        <v>1984</v>
      </c>
      <c r="D412" s="62"/>
      <c r="E412" s="63"/>
      <c r="F412" s="62" t="s">
        <v>1069</v>
      </c>
      <c r="G412" s="62">
        <v>5</v>
      </c>
      <c r="H412" s="62"/>
      <c r="I412" s="62">
        <f t="shared" si="6"/>
        <v>40</v>
      </c>
      <c r="J412" s="62" t="s">
        <v>42</v>
      </c>
      <c r="K412" s="64"/>
      <c r="L412" s="62"/>
      <c r="M412" s="63"/>
      <c r="N412" s="63"/>
      <c r="O412" s="62"/>
      <c r="P412" s="62"/>
    </row>
    <row r="413" spans="2:16" ht="13.8" hidden="1">
      <c r="B413" s="62" t="s">
        <v>2111</v>
      </c>
      <c r="C413" s="62">
        <v>1988</v>
      </c>
      <c r="D413" s="62"/>
      <c r="E413" s="63"/>
      <c r="F413" s="62" t="s">
        <v>1069</v>
      </c>
      <c r="G413" s="62">
        <v>5</v>
      </c>
      <c r="H413" s="62"/>
      <c r="I413" s="62">
        <f t="shared" si="6"/>
        <v>36</v>
      </c>
      <c r="J413" s="62" t="s">
        <v>42</v>
      </c>
      <c r="K413" s="64"/>
      <c r="L413" s="62"/>
      <c r="M413" s="63"/>
      <c r="N413" s="63"/>
      <c r="O413" s="62"/>
      <c r="P413" s="62"/>
    </row>
    <row r="414" spans="2:16" ht="13.8" hidden="1">
      <c r="B414" s="62" t="s">
        <v>2097</v>
      </c>
      <c r="C414" s="62">
        <v>2007</v>
      </c>
      <c r="D414" s="63"/>
      <c r="E414" s="63"/>
      <c r="F414" s="62" t="s">
        <v>1069</v>
      </c>
      <c r="G414" s="62">
        <v>5</v>
      </c>
      <c r="H414" s="62"/>
      <c r="I414" s="62">
        <f t="shared" si="6"/>
        <v>17</v>
      </c>
      <c r="J414" s="62" t="s">
        <v>42</v>
      </c>
      <c r="K414" s="63"/>
      <c r="L414" s="63"/>
      <c r="M414" s="63"/>
      <c r="N414" s="63"/>
      <c r="O414" s="63"/>
      <c r="P414" s="62"/>
    </row>
    <row r="415" spans="2:16" ht="13.8" hidden="1">
      <c r="B415" s="62" t="s">
        <v>2085</v>
      </c>
      <c r="C415" s="62">
        <v>2005</v>
      </c>
      <c r="D415" s="63"/>
      <c r="E415" s="63"/>
      <c r="F415" s="62" t="s">
        <v>1069</v>
      </c>
      <c r="G415" s="62">
        <v>5</v>
      </c>
      <c r="H415" s="62"/>
      <c r="I415" s="62">
        <f t="shared" si="6"/>
        <v>19</v>
      </c>
      <c r="J415" s="62" t="s">
        <v>42</v>
      </c>
      <c r="K415" s="63"/>
      <c r="L415" s="63"/>
      <c r="M415" s="63"/>
      <c r="N415" s="63"/>
      <c r="O415" s="63"/>
      <c r="P415" s="62"/>
    </row>
    <row r="416" spans="2:16" ht="13.8" hidden="1">
      <c r="B416" s="62" t="s">
        <v>2082</v>
      </c>
      <c r="C416" s="62">
        <v>1975</v>
      </c>
      <c r="D416" s="63"/>
      <c r="E416" s="63"/>
      <c r="F416" s="62" t="s">
        <v>1069</v>
      </c>
      <c r="G416" s="62">
        <v>5</v>
      </c>
      <c r="H416" s="62"/>
      <c r="I416" s="62">
        <f t="shared" si="6"/>
        <v>49</v>
      </c>
      <c r="J416" s="62" t="s">
        <v>42</v>
      </c>
      <c r="K416" s="63"/>
      <c r="L416" s="63"/>
      <c r="M416" s="63"/>
      <c r="N416" s="63"/>
      <c r="O416" s="63"/>
      <c r="P416" s="62"/>
    </row>
    <row r="417" spans="2:16" ht="13.8" hidden="1">
      <c r="B417" s="62" t="s">
        <v>2048</v>
      </c>
      <c r="C417" s="62">
        <v>1987</v>
      </c>
      <c r="D417" s="62"/>
      <c r="E417" s="63"/>
      <c r="F417" s="62" t="s">
        <v>1070</v>
      </c>
      <c r="G417" s="62">
        <v>5</v>
      </c>
      <c r="H417" s="62"/>
      <c r="I417" s="62">
        <f t="shared" si="6"/>
        <v>37</v>
      </c>
      <c r="J417" s="62" t="s">
        <v>42</v>
      </c>
      <c r="K417" s="64"/>
      <c r="L417" s="62"/>
      <c r="M417" s="63"/>
      <c r="N417" s="63"/>
      <c r="O417" s="62"/>
      <c r="P417" s="62"/>
    </row>
    <row r="418" spans="2:16" ht="13.8" hidden="1">
      <c r="B418" s="62" t="s">
        <v>2048</v>
      </c>
      <c r="C418" s="62">
        <v>1987</v>
      </c>
      <c r="D418" s="63"/>
      <c r="E418" s="63"/>
      <c r="F418" s="62" t="s">
        <v>1070</v>
      </c>
      <c r="G418" s="62">
        <v>5</v>
      </c>
      <c r="H418" s="62"/>
      <c r="I418" s="62">
        <f t="shared" si="6"/>
        <v>37</v>
      </c>
      <c r="J418" s="62" t="s">
        <v>42</v>
      </c>
      <c r="K418" s="63"/>
      <c r="L418" s="63"/>
      <c r="M418" s="63"/>
      <c r="N418" s="63"/>
      <c r="O418" s="63"/>
      <c r="P418" s="62"/>
    </row>
    <row r="419" spans="2:16" ht="13.8" hidden="1">
      <c r="B419" s="62" t="s">
        <v>778</v>
      </c>
      <c r="C419" s="62">
        <v>1986</v>
      </c>
      <c r="D419" s="63"/>
      <c r="E419" s="63"/>
      <c r="F419" s="62" t="s">
        <v>1069</v>
      </c>
      <c r="G419" s="62">
        <v>5</v>
      </c>
      <c r="H419" s="62"/>
      <c r="I419" s="62">
        <f t="shared" si="6"/>
        <v>38</v>
      </c>
      <c r="J419" s="62" t="s">
        <v>42</v>
      </c>
      <c r="K419" s="63"/>
      <c r="L419" s="63"/>
      <c r="M419" s="63"/>
      <c r="N419" s="63"/>
      <c r="O419" s="63"/>
      <c r="P419" s="62"/>
    </row>
    <row r="420" spans="2:16" ht="13.8" hidden="1">
      <c r="B420" s="62" t="s">
        <v>1954</v>
      </c>
      <c r="C420" s="62">
        <v>1990</v>
      </c>
      <c r="D420" s="63"/>
      <c r="E420" s="63"/>
      <c r="F420" s="62" t="s">
        <v>1069</v>
      </c>
      <c r="G420" s="62">
        <v>5</v>
      </c>
      <c r="H420" s="62"/>
      <c r="I420" s="62">
        <f t="shared" si="6"/>
        <v>34</v>
      </c>
      <c r="J420" s="62" t="s">
        <v>42</v>
      </c>
      <c r="K420" s="63"/>
      <c r="L420" s="63"/>
      <c r="M420" s="63"/>
      <c r="N420" s="63"/>
      <c r="O420" s="63"/>
      <c r="P420" s="62"/>
    </row>
    <row r="421" spans="2:16" ht="13.8" hidden="1">
      <c r="B421" s="62" t="s">
        <v>1953</v>
      </c>
      <c r="C421" s="62">
        <v>1998</v>
      </c>
      <c r="D421" s="63"/>
      <c r="E421" s="63"/>
      <c r="F421" s="62" t="s">
        <v>1070</v>
      </c>
      <c r="G421" s="62">
        <v>5</v>
      </c>
      <c r="H421" s="62"/>
      <c r="I421" s="62">
        <f t="shared" si="6"/>
        <v>26</v>
      </c>
      <c r="J421" s="62" t="s">
        <v>42</v>
      </c>
      <c r="K421" s="63"/>
      <c r="L421" s="63"/>
      <c r="M421" s="63"/>
      <c r="N421" s="63"/>
      <c r="O421" s="63"/>
      <c r="P421" s="62"/>
    </row>
    <row r="422" spans="2:16" ht="13.8" hidden="1">
      <c r="B422" s="62" t="s">
        <v>1937</v>
      </c>
      <c r="C422" s="62">
        <v>1989</v>
      </c>
      <c r="D422" s="62"/>
      <c r="E422" s="63"/>
      <c r="F422" s="62" t="s">
        <v>1069</v>
      </c>
      <c r="G422" s="62">
        <v>5</v>
      </c>
      <c r="H422" s="62"/>
      <c r="I422" s="62">
        <f t="shared" si="6"/>
        <v>35</v>
      </c>
      <c r="J422" s="62" t="s">
        <v>42</v>
      </c>
      <c r="K422" s="64"/>
      <c r="L422" s="62"/>
      <c r="M422" s="63"/>
      <c r="N422" s="63"/>
      <c r="O422" s="62"/>
      <c r="P422" s="62"/>
    </row>
    <row r="423" spans="2:16" ht="13.8" hidden="1">
      <c r="B423" s="62" t="s">
        <v>1936</v>
      </c>
      <c r="C423" s="62">
        <v>1987</v>
      </c>
      <c r="D423" s="62"/>
      <c r="E423" s="63"/>
      <c r="F423" s="62" t="s">
        <v>1070</v>
      </c>
      <c r="G423" s="62">
        <v>5</v>
      </c>
      <c r="H423" s="62"/>
      <c r="I423" s="62">
        <f t="shared" si="6"/>
        <v>37</v>
      </c>
      <c r="J423" s="62" t="s">
        <v>42</v>
      </c>
      <c r="K423" s="64"/>
      <c r="L423" s="62"/>
      <c r="M423" s="63"/>
      <c r="N423" s="63"/>
      <c r="O423" s="62"/>
      <c r="P423" s="62"/>
    </row>
    <row r="424" spans="2:16" ht="13.8" hidden="1">
      <c r="B424" s="62" t="s">
        <v>683</v>
      </c>
      <c r="C424" s="62">
        <v>1973</v>
      </c>
      <c r="D424" s="63"/>
      <c r="E424" s="63"/>
      <c r="F424" s="62" t="s">
        <v>1070</v>
      </c>
      <c r="G424" s="62">
        <v>5</v>
      </c>
      <c r="H424" s="62"/>
      <c r="I424" s="62">
        <f t="shared" si="6"/>
        <v>51</v>
      </c>
      <c r="J424" s="62" t="s">
        <v>42</v>
      </c>
      <c r="K424" s="63"/>
      <c r="L424" s="63"/>
      <c r="M424" s="63"/>
      <c r="N424" s="63"/>
      <c r="O424" s="63"/>
      <c r="P424" s="62"/>
    </row>
    <row r="425" spans="2:16" ht="13.8" hidden="1">
      <c r="B425" s="62" t="s">
        <v>1923</v>
      </c>
      <c r="C425" s="62">
        <v>1958</v>
      </c>
      <c r="D425" s="63"/>
      <c r="E425" s="63"/>
      <c r="F425" s="62" t="s">
        <v>1069</v>
      </c>
      <c r="G425" s="62">
        <v>5</v>
      </c>
      <c r="H425" s="62"/>
      <c r="I425" s="62">
        <f t="shared" si="6"/>
        <v>66</v>
      </c>
      <c r="J425" s="62" t="s">
        <v>42</v>
      </c>
      <c r="K425" s="63"/>
      <c r="L425" s="63"/>
      <c r="M425" s="63"/>
      <c r="N425" s="63"/>
      <c r="O425" s="63"/>
      <c r="P425" s="62"/>
    </row>
    <row r="426" spans="2:16" ht="13.8" hidden="1">
      <c r="B426" s="62" t="s">
        <v>1918</v>
      </c>
      <c r="C426" s="62">
        <v>2001</v>
      </c>
      <c r="D426" s="63"/>
      <c r="E426" s="63"/>
      <c r="F426" s="62" t="s">
        <v>1069</v>
      </c>
      <c r="G426" s="62">
        <v>5</v>
      </c>
      <c r="H426" s="62"/>
      <c r="I426" s="62">
        <f t="shared" si="6"/>
        <v>23</v>
      </c>
      <c r="J426" s="62" t="s">
        <v>42</v>
      </c>
      <c r="K426" s="63"/>
      <c r="L426" s="63"/>
      <c r="M426" s="63"/>
      <c r="N426" s="63"/>
      <c r="O426" s="63"/>
      <c r="P426" s="62"/>
    </row>
    <row r="427" spans="2:16" ht="13.8" hidden="1">
      <c r="B427" s="62" t="s">
        <v>1830</v>
      </c>
      <c r="C427" s="62">
        <v>1995</v>
      </c>
      <c r="D427" s="62"/>
      <c r="E427" s="63"/>
      <c r="F427" s="62" t="s">
        <v>1069</v>
      </c>
      <c r="G427" s="62">
        <v>5</v>
      </c>
      <c r="H427" s="62"/>
      <c r="I427" s="62">
        <f t="shared" si="6"/>
        <v>29</v>
      </c>
      <c r="J427" s="62" t="s">
        <v>42</v>
      </c>
      <c r="K427" s="64"/>
      <c r="L427" s="62"/>
      <c r="M427" s="63"/>
      <c r="N427" s="63"/>
      <c r="O427" s="62"/>
      <c r="P427" s="62"/>
    </row>
    <row r="428" spans="2:16" ht="13.8" hidden="1">
      <c r="B428" s="62" t="s">
        <v>1825</v>
      </c>
      <c r="C428" s="62">
        <v>1987</v>
      </c>
      <c r="D428" s="62"/>
      <c r="E428" s="63"/>
      <c r="F428" s="62" t="s">
        <v>1069</v>
      </c>
      <c r="G428" s="62">
        <v>5</v>
      </c>
      <c r="H428" s="62"/>
      <c r="I428" s="62">
        <f t="shared" si="6"/>
        <v>37</v>
      </c>
      <c r="J428" s="62" t="s">
        <v>42</v>
      </c>
      <c r="K428" s="64"/>
      <c r="L428" s="62"/>
      <c r="M428" s="63"/>
      <c r="N428" s="63"/>
      <c r="O428" s="62"/>
      <c r="P428" s="62"/>
    </row>
    <row r="429" spans="2:16" ht="13.8" hidden="1">
      <c r="B429" s="62" t="s">
        <v>1821</v>
      </c>
      <c r="C429" s="62">
        <v>1981</v>
      </c>
      <c r="D429" s="62"/>
      <c r="E429" s="63"/>
      <c r="F429" s="62" t="s">
        <v>1069</v>
      </c>
      <c r="G429" s="62">
        <v>5</v>
      </c>
      <c r="H429" s="62"/>
      <c r="I429" s="62">
        <f t="shared" si="6"/>
        <v>43</v>
      </c>
      <c r="J429" s="62" t="s">
        <v>42</v>
      </c>
      <c r="K429" s="64"/>
      <c r="L429" s="62"/>
      <c r="M429" s="63"/>
      <c r="N429" s="63"/>
      <c r="O429" s="62"/>
      <c r="P429" s="62"/>
    </row>
    <row r="430" spans="2:16" ht="13.8" hidden="1">
      <c r="B430" s="62" t="s">
        <v>1820</v>
      </c>
      <c r="C430" s="62">
        <v>1981</v>
      </c>
      <c r="D430" s="63"/>
      <c r="E430" s="63"/>
      <c r="F430" s="62" t="s">
        <v>1070</v>
      </c>
      <c r="G430" s="62">
        <v>5</v>
      </c>
      <c r="H430" s="62"/>
      <c r="I430" s="62">
        <f t="shared" si="6"/>
        <v>43</v>
      </c>
      <c r="J430" s="62" t="s">
        <v>42</v>
      </c>
      <c r="K430" s="63"/>
      <c r="L430" s="63"/>
      <c r="M430" s="63"/>
      <c r="N430" s="63"/>
      <c r="O430" s="63"/>
      <c r="P430" s="62"/>
    </row>
    <row r="431" spans="2:16" ht="13.8" hidden="1">
      <c r="B431" s="62" t="s">
        <v>1811</v>
      </c>
      <c r="C431" s="62">
        <v>1989</v>
      </c>
      <c r="D431" s="63"/>
      <c r="E431" s="63"/>
      <c r="F431" s="62" t="s">
        <v>1069</v>
      </c>
      <c r="G431" s="62">
        <v>5</v>
      </c>
      <c r="H431" s="62"/>
      <c r="I431" s="62">
        <f t="shared" si="6"/>
        <v>35</v>
      </c>
      <c r="J431" s="62" t="s">
        <v>42</v>
      </c>
      <c r="K431" s="63"/>
      <c r="L431" s="63"/>
      <c r="M431" s="63"/>
      <c r="N431" s="63"/>
      <c r="O431" s="63"/>
      <c r="P431" s="62"/>
    </row>
    <row r="432" spans="2:16" ht="13.8" hidden="1">
      <c r="B432" s="62" t="s">
        <v>1709</v>
      </c>
      <c r="C432" s="62">
        <v>2010</v>
      </c>
      <c r="D432" s="63"/>
      <c r="E432" s="63"/>
      <c r="F432" s="62" t="s">
        <v>1070</v>
      </c>
      <c r="G432" s="62">
        <v>5</v>
      </c>
      <c r="H432" s="62"/>
      <c r="I432" s="62">
        <f t="shared" si="6"/>
        <v>14</v>
      </c>
      <c r="J432" s="62" t="s">
        <v>42</v>
      </c>
      <c r="K432" s="63"/>
      <c r="L432" s="63"/>
      <c r="M432" s="63"/>
      <c r="N432" s="63"/>
      <c r="O432" s="63"/>
      <c r="P432" s="62"/>
    </row>
    <row r="433" spans="2:16" ht="13.8" hidden="1">
      <c r="B433" s="62" t="s">
        <v>610</v>
      </c>
      <c r="C433" s="62">
        <v>1986</v>
      </c>
      <c r="D433" s="63"/>
      <c r="E433" s="63"/>
      <c r="F433" s="62" t="s">
        <v>1069</v>
      </c>
      <c r="G433" s="62">
        <v>5</v>
      </c>
      <c r="H433" s="62"/>
      <c r="I433" s="62">
        <f t="shared" si="6"/>
        <v>38</v>
      </c>
      <c r="J433" s="62" t="s">
        <v>42</v>
      </c>
      <c r="K433" s="63"/>
      <c r="L433" s="63"/>
      <c r="M433" s="63"/>
      <c r="N433" s="63"/>
      <c r="O433" s="63"/>
      <c r="P433" s="62"/>
    </row>
    <row r="434" spans="2:16" ht="13.8" hidden="1">
      <c r="B434" s="62" t="s">
        <v>1681</v>
      </c>
      <c r="C434" s="62">
        <v>1974</v>
      </c>
      <c r="D434" s="63"/>
      <c r="E434" s="63"/>
      <c r="F434" s="62" t="s">
        <v>1070</v>
      </c>
      <c r="G434" s="62">
        <v>5</v>
      </c>
      <c r="H434" s="62"/>
      <c r="I434" s="62">
        <f t="shared" si="6"/>
        <v>50</v>
      </c>
      <c r="J434" s="62" t="s">
        <v>42</v>
      </c>
      <c r="K434" s="63"/>
      <c r="L434" s="63"/>
      <c r="M434" s="63"/>
      <c r="N434" s="63"/>
      <c r="O434" s="63"/>
      <c r="P434" s="62"/>
    </row>
    <row r="435" spans="2:16" ht="13.8" hidden="1">
      <c r="B435" s="62" t="s">
        <v>1680</v>
      </c>
      <c r="C435" s="62">
        <v>1983</v>
      </c>
      <c r="D435" s="62"/>
      <c r="E435" s="63"/>
      <c r="F435" s="62" t="s">
        <v>1070</v>
      </c>
      <c r="G435" s="62">
        <v>5</v>
      </c>
      <c r="H435" s="62"/>
      <c r="I435" s="62">
        <f t="shared" si="6"/>
        <v>41</v>
      </c>
      <c r="J435" s="62" t="s">
        <v>42</v>
      </c>
      <c r="K435" s="64"/>
      <c r="L435" s="62"/>
      <c r="M435" s="63"/>
      <c r="N435" s="63"/>
      <c r="O435" s="63"/>
      <c r="P435" s="62"/>
    </row>
    <row r="436" spans="2:16" ht="13.8" hidden="1">
      <c r="B436" s="62" t="s">
        <v>1671</v>
      </c>
      <c r="C436" s="62">
        <v>2001</v>
      </c>
      <c r="D436" s="63"/>
      <c r="E436" s="63"/>
      <c r="F436" s="62" t="s">
        <v>1070</v>
      </c>
      <c r="G436" s="62">
        <v>5</v>
      </c>
      <c r="H436" s="62"/>
      <c r="I436" s="62">
        <f t="shared" si="6"/>
        <v>23</v>
      </c>
      <c r="J436" s="62" t="s">
        <v>42</v>
      </c>
      <c r="K436" s="63"/>
      <c r="L436" s="63"/>
      <c r="M436" s="63"/>
      <c r="N436" s="63"/>
      <c r="O436" s="63"/>
      <c r="P436" s="62"/>
    </row>
    <row r="437" spans="2:16" ht="13.8" hidden="1">
      <c r="B437" s="62" t="s">
        <v>1652</v>
      </c>
      <c r="C437" s="62">
        <v>1982</v>
      </c>
      <c r="D437" s="64">
        <v>2.4189814814814813E-2</v>
      </c>
      <c r="E437" s="63"/>
      <c r="F437" s="62" t="s">
        <v>1070</v>
      </c>
      <c r="G437" s="62">
        <v>5</v>
      </c>
      <c r="H437" s="62"/>
      <c r="I437" s="62">
        <f t="shared" si="6"/>
        <v>42</v>
      </c>
      <c r="J437" s="62" t="s">
        <v>1075</v>
      </c>
      <c r="K437" s="64">
        <v>2.4189814814814813E-2</v>
      </c>
      <c r="L437" s="63"/>
      <c r="M437" s="63"/>
      <c r="N437" s="63"/>
      <c r="O437" s="63"/>
      <c r="P437" s="62"/>
    </row>
    <row r="438" spans="2:16" ht="13.8" hidden="1">
      <c r="B438" s="62" t="s">
        <v>1591</v>
      </c>
      <c r="C438" s="62">
        <v>2008</v>
      </c>
      <c r="D438" s="63"/>
      <c r="E438" s="63"/>
      <c r="F438" s="62" t="s">
        <v>1070</v>
      </c>
      <c r="G438" s="62">
        <v>5</v>
      </c>
      <c r="H438" s="62" t="s">
        <v>1074</v>
      </c>
      <c r="I438" s="62">
        <f t="shared" si="6"/>
        <v>16</v>
      </c>
      <c r="J438" s="62" t="s">
        <v>42</v>
      </c>
      <c r="K438" s="63"/>
      <c r="L438" s="63"/>
      <c r="M438" s="63"/>
      <c r="N438" s="63"/>
      <c r="O438" s="63"/>
      <c r="P438" s="62"/>
    </row>
    <row r="439" spans="2:16" ht="13.8" hidden="1">
      <c r="B439" s="62" t="s">
        <v>1585</v>
      </c>
      <c r="C439" s="62">
        <v>2007</v>
      </c>
      <c r="D439" s="63"/>
      <c r="E439" s="63"/>
      <c r="F439" s="62" t="s">
        <v>1070</v>
      </c>
      <c r="G439" s="62">
        <v>5</v>
      </c>
      <c r="H439" s="62"/>
      <c r="I439" s="62">
        <f t="shared" si="6"/>
        <v>17</v>
      </c>
      <c r="J439" s="62" t="s">
        <v>42</v>
      </c>
      <c r="K439" s="63"/>
      <c r="L439" s="63"/>
      <c r="M439" s="63"/>
      <c r="N439" s="63"/>
      <c r="O439" s="63"/>
      <c r="P439" s="62"/>
    </row>
    <row r="440" spans="2:16" ht="13.8" hidden="1">
      <c r="B440" s="62" t="s">
        <v>1515</v>
      </c>
      <c r="C440" s="62">
        <v>1998</v>
      </c>
      <c r="D440" s="63"/>
      <c r="E440" s="63"/>
      <c r="F440" s="62" t="s">
        <v>1069</v>
      </c>
      <c r="G440" s="62">
        <v>5</v>
      </c>
      <c r="H440" s="62"/>
      <c r="I440" s="62">
        <f t="shared" si="6"/>
        <v>26</v>
      </c>
      <c r="J440" s="62" t="s">
        <v>42</v>
      </c>
      <c r="K440" s="63"/>
      <c r="L440" s="63"/>
      <c r="M440" s="63"/>
      <c r="N440" s="63"/>
      <c r="O440" s="63"/>
      <c r="P440" s="62"/>
    </row>
    <row r="441" spans="2:16" ht="13.8" hidden="1">
      <c r="B441" s="62" t="s">
        <v>1513</v>
      </c>
      <c r="C441" s="62">
        <v>1982</v>
      </c>
      <c r="D441" s="63"/>
      <c r="E441" s="63"/>
      <c r="F441" s="62" t="s">
        <v>1070</v>
      </c>
      <c r="G441" s="62">
        <v>5</v>
      </c>
      <c r="H441" s="62"/>
      <c r="I441" s="62">
        <f t="shared" si="6"/>
        <v>42</v>
      </c>
      <c r="J441" s="62" t="s">
        <v>42</v>
      </c>
      <c r="K441" s="63"/>
      <c r="L441" s="63"/>
      <c r="M441" s="63"/>
      <c r="N441" s="63"/>
      <c r="O441" s="63"/>
      <c r="P441" s="62"/>
    </row>
    <row r="442" spans="2:16" ht="13.8" hidden="1">
      <c r="B442" s="62" t="s">
        <v>1490</v>
      </c>
      <c r="C442" s="62">
        <v>1984</v>
      </c>
      <c r="D442" s="63"/>
      <c r="E442" s="63"/>
      <c r="F442" s="62" t="s">
        <v>1070</v>
      </c>
      <c r="G442" s="62">
        <v>5</v>
      </c>
      <c r="H442" s="62"/>
      <c r="I442" s="62">
        <f t="shared" si="6"/>
        <v>40</v>
      </c>
      <c r="J442" s="62" t="s">
        <v>42</v>
      </c>
      <c r="K442" s="63"/>
      <c r="L442" s="63"/>
      <c r="M442" s="63"/>
      <c r="N442" s="63"/>
      <c r="O442" s="63"/>
      <c r="P442" s="62"/>
    </row>
    <row r="443" spans="2:16" ht="13.8" hidden="1">
      <c r="B443" s="62" t="s">
        <v>1473</v>
      </c>
      <c r="C443" s="62">
        <v>1983</v>
      </c>
      <c r="D443" s="63"/>
      <c r="E443" s="63"/>
      <c r="F443" s="62" t="s">
        <v>1069</v>
      </c>
      <c r="G443" s="62">
        <v>5</v>
      </c>
      <c r="H443" s="62"/>
      <c r="I443" s="62">
        <f t="shared" si="6"/>
        <v>41</v>
      </c>
      <c r="J443" s="62" t="s">
        <v>42</v>
      </c>
      <c r="K443" s="63"/>
      <c r="L443" s="63"/>
      <c r="M443" s="63"/>
      <c r="N443" s="63"/>
      <c r="O443" s="63"/>
      <c r="P443" s="62"/>
    </row>
    <row r="444" spans="2:16" ht="13.8" hidden="1">
      <c r="B444" s="62" t="s">
        <v>1466</v>
      </c>
      <c r="C444" s="62">
        <v>1986</v>
      </c>
      <c r="D444" s="63"/>
      <c r="E444" s="63"/>
      <c r="F444" s="62" t="s">
        <v>1069</v>
      </c>
      <c r="G444" s="62">
        <v>5</v>
      </c>
      <c r="H444" s="62"/>
      <c r="I444" s="62">
        <f t="shared" si="6"/>
        <v>38</v>
      </c>
      <c r="J444" s="62" t="s">
        <v>42</v>
      </c>
      <c r="K444" s="63"/>
      <c r="L444" s="63"/>
      <c r="M444" s="63"/>
      <c r="N444" s="63"/>
      <c r="O444" s="63"/>
      <c r="P444" s="62"/>
    </row>
    <row r="445" spans="2:16" ht="13.8" hidden="1">
      <c r="B445" s="62" t="s">
        <v>1449</v>
      </c>
      <c r="C445" s="62">
        <v>2005</v>
      </c>
      <c r="D445" s="63"/>
      <c r="E445" s="63"/>
      <c r="F445" s="62" t="s">
        <v>1069</v>
      </c>
      <c r="G445" s="62">
        <v>5</v>
      </c>
      <c r="H445" s="62"/>
      <c r="I445" s="62">
        <f t="shared" si="6"/>
        <v>19</v>
      </c>
      <c r="J445" s="62" t="s">
        <v>42</v>
      </c>
      <c r="K445" s="63"/>
      <c r="L445" s="63"/>
      <c r="M445" s="63"/>
      <c r="N445" s="63"/>
      <c r="O445" s="63"/>
      <c r="P445" s="62"/>
    </row>
    <row r="446" spans="2:16" ht="13.8" hidden="1">
      <c r="B446" s="62" t="s">
        <v>1439</v>
      </c>
      <c r="C446" s="62">
        <v>2001</v>
      </c>
      <c r="D446" s="63"/>
      <c r="E446" s="63"/>
      <c r="F446" s="62" t="s">
        <v>1069</v>
      </c>
      <c r="G446" s="62">
        <v>5</v>
      </c>
      <c r="H446" s="62"/>
      <c r="I446" s="62">
        <f t="shared" si="6"/>
        <v>23</v>
      </c>
      <c r="J446" s="62" t="s">
        <v>42</v>
      </c>
      <c r="K446" s="63"/>
      <c r="L446" s="63"/>
      <c r="M446" s="63"/>
      <c r="N446" s="63"/>
      <c r="O446" s="63"/>
      <c r="P446" s="62"/>
    </row>
    <row r="447" spans="2:16" ht="14.4">
      <c r="B447" s="83" t="s">
        <v>2392</v>
      </c>
      <c r="C447" s="62">
        <v>1984</v>
      </c>
      <c r="D447" s="64">
        <v>2.4444444444444446E-2</v>
      </c>
      <c r="E447" s="62">
        <v>1</v>
      </c>
      <c r="F447" s="62" t="s">
        <v>1069</v>
      </c>
      <c r="G447" s="62">
        <v>10</v>
      </c>
      <c r="H447" s="62"/>
      <c r="I447" s="62">
        <f t="shared" si="6"/>
        <v>40</v>
      </c>
      <c r="J447" s="62" t="s">
        <v>1071</v>
      </c>
      <c r="K447" s="64">
        <v>2.4456018518518519E-2</v>
      </c>
      <c r="L447" s="62">
        <v>1</v>
      </c>
      <c r="M447" s="62">
        <v>1</v>
      </c>
      <c r="N447" s="63"/>
      <c r="O447" s="62"/>
      <c r="P447" s="62">
        <v>1</v>
      </c>
    </row>
    <row r="448" spans="2:16" ht="14.4">
      <c r="B448" s="68" t="s">
        <v>1564</v>
      </c>
      <c r="C448" s="62">
        <v>2006</v>
      </c>
      <c r="D448" s="64">
        <v>3.2546296296296295E-2</v>
      </c>
      <c r="E448" s="62">
        <v>1</v>
      </c>
      <c r="F448" s="62" t="s">
        <v>1070</v>
      </c>
      <c r="G448" s="62">
        <v>10</v>
      </c>
      <c r="H448" s="62"/>
      <c r="I448" s="62">
        <f t="shared" si="6"/>
        <v>18</v>
      </c>
      <c r="J448" s="62" t="s">
        <v>1071</v>
      </c>
      <c r="K448" s="64">
        <v>3.2627314814814817E-2</v>
      </c>
      <c r="L448" s="62">
        <v>21</v>
      </c>
      <c r="M448" s="62">
        <v>21</v>
      </c>
      <c r="N448" s="63"/>
      <c r="O448" s="63"/>
      <c r="P448" s="62">
        <v>1</v>
      </c>
    </row>
    <row r="449" spans="2:16" ht="14.4">
      <c r="B449" s="68" t="s">
        <v>1657</v>
      </c>
      <c r="C449" s="62">
        <v>1997</v>
      </c>
      <c r="D449" s="64">
        <v>3.2974537037037038E-2</v>
      </c>
      <c r="E449" s="62">
        <v>2</v>
      </c>
      <c r="F449" s="62" t="s">
        <v>1070</v>
      </c>
      <c r="G449" s="62">
        <v>10</v>
      </c>
      <c r="H449" s="62"/>
      <c r="I449" s="62">
        <f t="shared" si="6"/>
        <v>27</v>
      </c>
      <c r="J449" s="62" t="s">
        <v>1071</v>
      </c>
      <c r="K449" s="64">
        <v>3.3240740740740737E-2</v>
      </c>
      <c r="L449" s="62">
        <v>28</v>
      </c>
      <c r="M449" s="62">
        <v>27</v>
      </c>
      <c r="N449" s="63"/>
      <c r="O449" s="62"/>
      <c r="P449" s="62">
        <v>3</v>
      </c>
    </row>
    <row r="450" spans="2:16" ht="14.4">
      <c r="B450" s="68" t="s">
        <v>1447</v>
      </c>
      <c r="C450" s="62">
        <v>1988</v>
      </c>
      <c r="D450" s="64">
        <v>2.5474537037037039E-2</v>
      </c>
      <c r="E450" s="62">
        <v>2</v>
      </c>
      <c r="F450" s="62" t="s">
        <v>1069</v>
      </c>
      <c r="G450" s="62">
        <v>10</v>
      </c>
      <c r="H450" s="62"/>
      <c r="I450" s="62">
        <f t="shared" si="6"/>
        <v>36</v>
      </c>
      <c r="J450" s="62" t="s">
        <v>1071</v>
      </c>
      <c r="K450" s="64">
        <v>2.5486111111111112E-2</v>
      </c>
      <c r="L450" s="62">
        <v>2</v>
      </c>
      <c r="M450" s="62">
        <v>2</v>
      </c>
      <c r="N450" s="63"/>
      <c r="O450" s="62"/>
      <c r="P450" s="62">
        <v>2</v>
      </c>
    </row>
    <row r="451" spans="2:16" ht="14.4">
      <c r="B451" s="68" t="s">
        <v>2463</v>
      </c>
      <c r="C451" s="62">
        <v>1987</v>
      </c>
      <c r="D451" s="64">
        <v>2.5636574074074076E-2</v>
      </c>
      <c r="E451" s="62">
        <v>3</v>
      </c>
      <c r="F451" s="62" t="s">
        <v>1069</v>
      </c>
      <c r="G451" s="62">
        <v>10</v>
      </c>
      <c r="H451" s="62"/>
      <c r="I451" s="62">
        <f t="shared" ref="I451:I514" si="7">2024-C451</f>
        <v>37</v>
      </c>
      <c r="J451" s="62" t="s">
        <v>1071</v>
      </c>
      <c r="K451" s="64">
        <v>2.5636574074074076E-2</v>
      </c>
      <c r="L451" s="62">
        <v>3</v>
      </c>
      <c r="M451" s="62">
        <v>3</v>
      </c>
      <c r="N451" s="63"/>
      <c r="O451" s="62"/>
      <c r="P451" s="62">
        <v>3</v>
      </c>
    </row>
    <row r="452" spans="2:16" ht="14.4">
      <c r="B452" s="68" t="s">
        <v>1683</v>
      </c>
      <c r="C452" s="62">
        <v>1988</v>
      </c>
      <c r="D452" s="64">
        <v>3.2997685185185185E-2</v>
      </c>
      <c r="E452" s="62">
        <v>3</v>
      </c>
      <c r="F452" s="62" t="s">
        <v>1070</v>
      </c>
      <c r="G452" s="62">
        <v>10</v>
      </c>
      <c r="H452" s="62"/>
      <c r="I452" s="62">
        <f t="shared" si="7"/>
        <v>36</v>
      </c>
      <c r="J452" s="62" t="s">
        <v>1071</v>
      </c>
      <c r="K452" s="64">
        <v>3.3020833333333333E-2</v>
      </c>
      <c r="L452" s="62">
        <v>25</v>
      </c>
      <c r="M452" s="62">
        <v>28</v>
      </c>
      <c r="N452" s="63"/>
      <c r="O452" s="62"/>
      <c r="P452" s="62">
        <v>2</v>
      </c>
    </row>
    <row r="453" spans="2:16" ht="14.4">
      <c r="B453" s="83" t="s">
        <v>2347</v>
      </c>
      <c r="C453" s="62">
        <v>1984</v>
      </c>
      <c r="D453" s="64">
        <v>2.675925925925926E-2</v>
      </c>
      <c r="E453" s="62">
        <v>4</v>
      </c>
      <c r="F453" s="62" t="s">
        <v>1069</v>
      </c>
      <c r="G453" s="62">
        <v>10</v>
      </c>
      <c r="H453" s="62"/>
      <c r="I453" s="62">
        <f t="shared" si="7"/>
        <v>40</v>
      </c>
      <c r="J453" s="62" t="s">
        <v>1071</v>
      </c>
      <c r="K453" s="64">
        <v>2.675925925925926E-2</v>
      </c>
      <c r="L453" s="62">
        <v>4</v>
      </c>
      <c r="M453" s="62">
        <v>4</v>
      </c>
      <c r="N453" s="63"/>
      <c r="O453" s="62"/>
      <c r="P453" s="62">
        <v>4</v>
      </c>
    </row>
    <row r="454" spans="2:16" ht="14.4">
      <c r="B454" s="68" t="s">
        <v>1649</v>
      </c>
      <c r="C454" s="62">
        <v>1991</v>
      </c>
      <c r="D454" s="64">
        <v>3.3969907407407407E-2</v>
      </c>
      <c r="E454" s="62">
        <v>4</v>
      </c>
      <c r="F454" s="62" t="s">
        <v>1070</v>
      </c>
      <c r="G454" s="62">
        <v>10</v>
      </c>
      <c r="H454" s="62"/>
      <c r="I454" s="62">
        <f t="shared" si="7"/>
        <v>33</v>
      </c>
      <c r="J454" s="62" t="s">
        <v>1071</v>
      </c>
      <c r="K454" s="64">
        <v>3.3993055555555554E-2</v>
      </c>
      <c r="L454" s="62">
        <v>38</v>
      </c>
      <c r="M454" s="62">
        <v>38</v>
      </c>
      <c r="N454" s="63"/>
      <c r="O454" s="62"/>
      <c r="P454" s="62">
        <v>4</v>
      </c>
    </row>
    <row r="455" spans="2:16" ht="14.4">
      <c r="B455" s="68" t="s">
        <v>2412</v>
      </c>
      <c r="C455" s="62">
        <v>1982</v>
      </c>
      <c r="D455" s="64">
        <v>3.502314814814815E-2</v>
      </c>
      <c r="E455" s="62">
        <v>5</v>
      </c>
      <c r="F455" s="62" t="s">
        <v>1070</v>
      </c>
      <c r="G455" s="62">
        <v>10</v>
      </c>
      <c r="H455" s="62"/>
      <c r="I455" s="62">
        <f t="shared" si="7"/>
        <v>42</v>
      </c>
      <c r="J455" s="62" t="s">
        <v>1071</v>
      </c>
      <c r="K455" s="64">
        <v>3.5046296296296298E-2</v>
      </c>
      <c r="L455" s="62">
        <v>49</v>
      </c>
      <c r="M455" s="62">
        <v>50</v>
      </c>
      <c r="N455" s="63"/>
      <c r="O455" s="62"/>
      <c r="P455" s="62">
        <v>5</v>
      </c>
    </row>
    <row r="456" spans="2:16" ht="14.4">
      <c r="B456" s="68" t="s">
        <v>2140</v>
      </c>
      <c r="C456" s="62">
        <v>1988</v>
      </c>
      <c r="D456" s="64">
        <v>2.7210648148148147E-2</v>
      </c>
      <c r="E456" s="62">
        <v>5</v>
      </c>
      <c r="F456" s="62" t="s">
        <v>1069</v>
      </c>
      <c r="G456" s="62">
        <v>10</v>
      </c>
      <c r="H456" s="62"/>
      <c r="I456" s="62">
        <f t="shared" si="7"/>
        <v>36</v>
      </c>
      <c r="J456" s="62" t="s">
        <v>1071</v>
      </c>
      <c r="K456" s="64">
        <v>2.7233796296296298E-2</v>
      </c>
      <c r="L456" s="62">
        <v>5</v>
      </c>
      <c r="M456" s="62">
        <v>5</v>
      </c>
      <c r="N456" s="63"/>
      <c r="O456" s="62"/>
      <c r="P456" s="62">
        <v>5</v>
      </c>
    </row>
    <row r="457" spans="2:16" ht="14.4">
      <c r="B457" s="68" t="s">
        <v>2194</v>
      </c>
      <c r="C457" s="62">
        <v>1978</v>
      </c>
      <c r="D457" s="64">
        <v>3.5543981481481482E-2</v>
      </c>
      <c r="E457" s="62">
        <v>6</v>
      </c>
      <c r="F457" s="62" t="s">
        <v>1070</v>
      </c>
      <c r="G457" s="62">
        <v>10</v>
      </c>
      <c r="H457" s="62"/>
      <c r="I457" s="62">
        <f t="shared" si="7"/>
        <v>46</v>
      </c>
      <c r="J457" s="62" t="s">
        <v>1071</v>
      </c>
      <c r="K457" s="64">
        <v>3.5590277777777776E-2</v>
      </c>
      <c r="L457" s="62">
        <v>52</v>
      </c>
      <c r="M457" s="62">
        <v>55</v>
      </c>
      <c r="N457" s="63"/>
      <c r="O457" s="62"/>
      <c r="P457" s="62">
        <v>6</v>
      </c>
    </row>
    <row r="458" spans="2:16" ht="14.4">
      <c r="B458" s="248" t="s">
        <v>2669</v>
      </c>
      <c r="C458" s="62">
        <v>1991</v>
      </c>
      <c r="D458" s="64">
        <v>2.7986111111111111E-2</v>
      </c>
      <c r="E458" s="62">
        <v>6</v>
      </c>
      <c r="F458" s="62" t="s">
        <v>1069</v>
      </c>
      <c r="G458" s="62">
        <v>10</v>
      </c>
      <c r="H458" s="62"/>
      <c r="I458" s="62">
        <f t="shared" si="7"/>
        <v>33</v>
      </c>
      <c r="J458" s="62" t="s">
        <v>1071</v>
      </c>
      <c r="K458" s="64">
        <v>2.7986111111111111E-2</v>
      </c>
      <c r="L458" s="62">
        <v>6</v>
      </c>
      <c r="M458" s="62">
        <v>6</v>
      </c>
      <c r="N458" s="63"/>
      <c r="O458" s="62"/>
      <c r="P458" s="62">
        <v>6</v>
      </c>
    </row>
    <row r="459" spans="2:16" ht="14.4">
      <c r="B459" s="68" t="s">
        <v>2556</v>
      </c>
      <c r="C459" s="62">
        <v>1998</v>
      </c>
      <c r="D459" s="64">
        <v>3.6064814814814813E-2</v>
      </c>
      <c r="E459" s="62">
        <v>7</v>
      </c>
      <c r="F459" s="62" t="s">
        <v>1070</v>
      </c>
      <c r="G459" s="62">
        <v>10</v>
      </c>
      <c r="H459" s="62"/>
      <c r="I459" s="62">
        <f t="shared" si="7"/>
        <v>26</v>
      </c>
      <c r="J459" s="62" t="s">
        <v>1071</v>
      </c>
      <c r="K459" s="64">
        <v>3.6111111111111108E-2</v>
      </c>
      <c r="L459" s="62">
        <v>65</v>
      </c>
      <c r="M459" s="62">
        <v>70</v>
      </c>
      <c r="N459" s="63"/>
      <c r="O459" s="62"/>
      <c r="P459" s="62">
        <v>7</v>
      </c>
    </row>
    <row r="460" spans="2:16" ht="14.4">
      <c r="B460" s="68" t="s">
        <v>2098</v>
      </c>
      <c r="C460" s="62">
        <v>1996</v>
      </c>
      <c r="D460" s="64">
        <v>2.8287037037037038E-2</v>
      </c>
      <c r="E460" s="62">
        <v>7</v>
      </c>
      <c r="F460" s="62" t="s">
        <v>1069</v>
      </c>
      <c r="G460" s="62">
        <v>10</v>
      </c>
      <c r="H460" s="62"/>
      <c r="I460" s="62">
        <f t="shared" si="7"/>
        <v>28</v>
      </c>
      <c r="J460" s="62" t="s">
        <v>1071</v>
      </c>
      <c r="K460" s="64">
        <v>2.8298611111111111E-2</v>
      </c>
      <c r="L460" s="62">
        <v>7</v>
      </c>
      <c r="M460" s="62">
        <v>7</v>
      </c>
      <c r="N460" s="63"/>
      <c r="O460" s="62"/>
      <c r="P460" s="62">
        <v>7</v>
      </c>
    </row>
    <row r="461" spans="2:16" ht="14.4">
      <c r="B461" s="68" t="s">
        <v>2331</v>
      </c>
      <c r="C461" s="62">
        <v>1995</v>
      </c>
      <c r="D461" s="64">
        <v>3.6412037037037034E-2</v>
      </c>
      <c r="E461" s="62">
        <v>8</v>
      </c>
      <c r="F461" s="62" t="s">
        <v>1070</v>
      </c>
      <c r="G461" s="62">
        <v>10</v>
      </c>
      <c r="H461" s="62"/>
      <c r="I461" s="62">
        <f t="shared" si="7"/>
        <v>29</v>
      </c>
      <c r="J461" s="62" t="s">
        <v>1071</v>
      </c>
      <c r="K461" s="64">
        <v>3.6458333333333336E-2</v>
      </c>
      <c r="L461" s="62">
        <v>73</v>
      </c>
      <c r="M461" s="62">
        <v>76</v>
      </c>
      <c r="N461" s="63"/>
      <c r="O461" s="62"/>
      <c r="P461" s="62">
        <v>9</v>
      </c>
    </row>
    <row r="462" spans="2:16" ht="14.4">
      <c r="B462" s="68" t="s">
        <v>2304</v>
      </c>
      <c r="C462" s="62">
        <v>1988</v>
      </c>
      <c r="D462" s="64">
        <v>2.8506944444444446E-2</v>
      </c>
      <c r="E462" s="62">
        <v>8</v>
      </c>
      <c r="F462" s="62" t="s">
        <v>1069</v>
      </c>
      <c r="G462" s="62">
        <v>10</v>
      </c>
      <c r="H462" s="62"/>
      <c r="I462" s="62">
        <f t="shared" si="7"/>
        <v>36</v>
      </c>
      <c r="J462" s="62" t="s">
        <v>1071</v>
      </c>
      <c r="K462" s="64">
        <v>2.8530092592592593E-2</v>
      </c>
      <c r="L462" s="62">
        <v>8</v>
      </c>
      <c r="M462" s="62">
        <v>8</v>
      </c>
      <c r="N462" s="63"/>
      <c r="O462" s="62"/>
      <c r="P462" s="62">
        <v>8</v>
      </c>
    </row>
    <row r="463" spans="2:16" ht="14.4">
      <c r="B463" s="83" t="s">
        <v>2525</v>
      </c>
      <c r="C463" s="62">
        <v>1979</v>
      </c>
      <c r="D463" s="64">
        <v>2.8668981481481483E-2</v>
      </c>
      <c r="E463" s="62">
        <v>9</v>
      </c>
      <c r="F463" s="62" t="s">
        <v>1069</v>
      </c>
      <c r="G463" s="62">
        <v>10</v>
      </c>
      <c r="H463" s="62"/>
      <c r="I463" s="62">
        <f t="shared" si="7"/>
        <v>45</v>
      </c>
      <c r="J463" s="62" t="s">
        <v>1071</v>
      </c>
      <c r="K463" s="64">
        <v>2.869212962962963E-2</v>
      </c>
      <c r="L463" s="62">
        <v>9</v>
      </c>
      <c r="M463" s="62">
        <v>9</v>
      </c>
      <c r="N463" s="63"/>
      <c r="O463" s="62"/>
      <c r="P463" s="62">
        <v>9</v>
      </c>
    </row>
    <row r="464" spans="2:16" ht="14.4">
      <c r="B464" s="68" t="s">
        <v>2334</v>
      </c>
      <c r="C464" s="62">
        <v>1986</v>
      </c>
      <c r="D464" s="64">
        <v>3.6423611111111108E-2</v>
      </c>
      <c r="E464" s="62">
        <v>9</v>
      </c>
      <c r="F464" s="62" t="s">
        <v>1070</v>
      </c>
      <c r="G464" s="62">
        <v>10</v>
      </c>
      <c r="H464" s="62"/>
      <c r="I464" s="62">
        <f t="shared" si="7"/>
        <v>38</v>
      </c>
      <c r="J464" s="62" t="s">
        <v>1071</v>
      </c>
      <c r="K464" s="64">
        <v>3.6458333333333336E-2</v>
      </c>
      <c r="L464" s="62">
        <v>71</v>
      </c>
      <c r="M464" s="62">
        <v>77</v>
      </c>
      <c r="N464" s="63"/>
      <c r="O464" s="62"/>
      <c r="P464" s="62">
        <v>8</v>
      </c>
    </row>
    <row r="465" spans="2:16" ht="14.4">
      <c r="B465" s="68" t="s">
        <v>361</v>
      </c>
      <c r="C465" s="62">
        <v>1993</v>
      </c>
      <c r="D465" s="64">
        <v>2.9652777777777778E-2</v>
      </c>
      <c r="E465" s="62">
        <v>10</v>
      </c>
      <c r="F465" s="62" t="s">
        <v>1069</v>
      </c>
      <c r="G465" s="62">
        <v>10</v>
      </c>
      <c r="H465" s="62"/>
      <c r="I465" s="62">
        <f t="shared" si="7"/>
        <v>31</v>
      </c>
      <c r="J465" s="62" t="s">
        <v>1071</v>
      </c>
      <c r="K465" s="64">
        <v>2.9756944444444444E-2</v>
      </c>
      <c r="L465" s="62">
        <v>10</v>
      </c>
      <c r="M465" s="62">
        <v>10</v>
      </c>
      <c r="N465" s="63"/>
      <c r="O465" s="62"/>
      <c r="P465" s="62">
        <v>10</v>
      </c>
    </row>
    <row r="466" spans="2:16" ht="14.4">
      <c r="B466" s="68" t="s">
        <v>1550</v>
      </c>
      <c r="C466" s="62">
        <v>1988</v>
      </c>
      <c r="D466" s="64">
        <v>3.6990740740740741E-2</v>
      </c>
      <c r="E466" s="62">
        <v>10</v>
      </c>
      <c r="F466" s="62" t="s">
        <v>1070</v>
      </c>
      <c r="G466" s="62">
        <v>10</v>
      </c>
      <c r="H466" s="62"/>
      <c r="I466" s="62">
        <f t="shared" si="7"/>
        <v>36</v>
      </c>
      <c r="J466" s="62" t="s">
        <v>1071</v>
      </c>
      <c r="K466" s="64">
        <v>3.7037037037037035E-2</v>
      </c>
      <c r="L466" s="62">
        <v>78</v>
      </c>
      <c r="M466" s="62">
        <v>82</v>
      </c>
      <c r="N466" s="63"/>
      <c r="O466" s="62"/>
      <c r="P466" s="62">
        <v>10</v>
      </c>
    </row>
    <row r="467" spans="2:16" ht="14.4">
      <c r="B467" s="68" t="s">
        <v>2225</v>
      </c>
      <c r="C467" s="62">
        <v>1996</v>
      </c>
      <c r="D467" s="64">
        <v>3.0706018518518518E-2</v>
      </c>
      <c r="E467" s="62">
        <v>11</v>
      </c>
      <c r="F467" s="62" t="s">
        <v>1069</v>
      </c>
      <c r="G467" s="62">
        <v>10</v>
      </c>
      <c r="H467" s="62"/>
      <c r="I467" s="62">
        <f t="shared" si="7"/>
        <v>28</v>
      </c>
      <c r="J467" s="62" t="s">
        <v>1071</v>
      </c>
      <c r="K467" s="64">
        <v>3.0740740740740742E-2</v>
      </c>
      <c r="L467" s="62">
        <v>11</v>
      </c>
      <c r="M467" s="62">
        <v>11</v>
      </c>
      <c r="N467" s="63"/>
      <c r="O467" s="62"/>
      <c r="P467" s="62">
        <v>11</v>
      </c>
    </row>
    <row r="468" spans="2:16" ht="13.8">
      <c r="B468" s="62" t="s">
        <v>1537</v>
      </c>
      <c r="C468" s="62">
        <v>1974</v>
      </c>
      <c r="D468" s="64">
        <v>3.7187499999999998E-2</v>
      </c>
      <c r="E468" s="62">
        <v>11</v>
      </c>
      <c r="F468" s="62" t="s">
        <v>1070</v>
      </c>
      <c r="G468" s="62">
        <v>10</v>
      </c>
      <c r="H468" s="62"/>
      <c r="I468" s="62">
        <f t="shared" si="7"/>
        <v>50</v>
      </c>
      <c r="J468" s="62" t="s">
        <v>1071</v>
      </c>
      <c r="K468" s="64">
        <v>3.7222222222222219E-2</v>
      </c>
      <c r="L468" s="62">
        <v>82</v>
      </c>
      <c r="M468" s="62">
        <v>86</v>
      </c>
      <c r="N468" s="63"/>
      <c r="O468" s="62"/>
      <c r="P468" s="62">
        <v>11</v>
      </c>
    </row>
    <row r="469" spans="2:16" ht="14.4">
      <c r="B469" s="68" t="s">
        <v>2222</v>
      </c>
      <c r="C469" s="62">
        <v>1991</v>
      </c>
      <c r="D469" s="64">
        <v>3.1018518518518518E-2</v>
      </c>
      <c r="E469" s="62">
        <v>12</v>
      </c>
      <c r="F469" s="62" t="s">
        <v>1069</v>
      </c>
      <c r="G469" s="62">
        <v>10</v>
      </c>
      <c r="H469" s="62"/>
      <c r="I469" s="62">
        <f t="shared" si="7"/>
        <v>33</v>
      </c>
      <c r="J469" s="62" t="s">
        <v>1071</v>
      </c>
      <c r="K469" s="64">
        <v>3.1041666666666665E-2</v>
      </c>
      <c r="L469" s="62">
        <v>12</v>
      </c>
      <c r="M469" s="62">
        <v>12</v>
      </c>
      <c r="N469" s="63"/>
      <c r="O469" s="62"/>
      <c r="P469" s="62">
        <v>12</v>
      </c>
    </row>
    <row r="470" spans="2:16" ht="14.4">
      <c r="B470" s="68" t="s">
        <v>1618</v>
      </c>
      <c r="C470" s="62">
        <v>1976</v>
      </c>
      <c r="D470" s="64">
        <v>3.726851851851852E-2</v>
      </c>
      <c r="E470" s="62">
        <v>12</v>
      </c>
      <c r="F470" s="62" t="s">
        <v>1070</v>
      </c>
      <c r="G470" s="62">
        <v>10</v>
      </c>
      <c r="H470" s="62"/>
      <c r="I470" s="62">
        <f t="shared" si="7"/>
        <v>48</v>
      </c>
      <c r="J470" s="62" t="s">
        <v>1071</v>
      </c>
      <c r="K470" s="64">
        <v>3.7291666666666667E-2</v>
      </c>
      <c r="L470" s="62">
        <v>84</v>
      </c>
      <c r="M470" s="62">
        <v>88</v>
      </c>
      <c r="N470" s="63"/>
      <c r="O470" s="62"/>
      <c r="P470" s="62">
        <v>12</v>
      </c>
    </row>
    <row r="471" spans="2:16" ht="14.4">
      <c r="B471" s="83" t="s">
        <v>1790</v>
      </c>
      <c r="C471" s="62">
        <v>1983</v>
      </c>
      <c r="D471" s="64">
        <v>3.1284722222222221E-2</v>
      </c>
      <c r="E471" s="62">
        <v>13</v>
      </c>
      <c r="F471" s="62" t="s">
        <v>1069</v>
      </c>
      <c r="G471" s="62">
        <v>10</v>
      </c>
      <c r="H471" s="62"/>
      <c r="I471" s="62">
        <f t="shared" si="7"/>
        <v>41</v>
      </c>
      <c r="J471" s="62" t="s">
        <v>1071</v>
      </c>
      <c r="K471" s="64">
        <v>3.1342592592592596E-2</v>
      </c>
      <c r="L471" s="62">
        <v>13</v>
      </c>
      <c r="M471" s="62">
        <v>13</v>
      </c>
      <c r="N471" s="63"/>
      <c r="O471" s="62"/>
      <c r="P471" s="62">
        <v>13</v>
      </c>
    </row>
    <row r="472" spans="2:16" ht="13.8">
      <c r="B472" s="62" t="s">
        <v>1687</v>
      </c>
      <c r="C472" s="62">
        <v>1973</v>
      </c>
      <c r="D472" s="64">
        <v>3.7291666666666667E-2</v>
      </c>
      <c r="E472" s="62">
        <v>13</v>
      </c>
      <c r="F472" s="62" t="s">
        <v>1070</v>
      </c>
      <c r="G472" s="62">
        <v>10</v>
      </c>
      <c r="H472" s="62"/>
      <c r="I472" s="62">
        <f t="shared" si="7"/>
        <v>51</v>
      </c>
      <c r="J472" s="62" t="s">
        <v>1071</v>
      </c>
      <c r="K472" s="64">
        <v>3.7372685185185182E-2</v>
      </c>
      <c r="L472" s="62">
        <v>88</v>
      </c>
      <c r="M472" s="62">
        <v>89</v>
      </c>
      <c r="N472" s="63"/>
      <c r="O472" s="62"/>
      <c r="P472" s="62">
        <v>13</v>
      </c>
    </row>
    <row r="473" spans="2:16" ht="14.4">
      <c r="B473" s="83" t="s">
        <v>2027</v>
      </c>
      <c r="C473" s="62">
        <v>1984</v>
      </c>
      <c r="D473" s="64">
        <v>3.1354166666666669E-2</v>
      </c>
      <c r="E473" s="62">
        <v>14</v>
      </c>
      <c r="F473" s="62" t="s">
        <v>1069</v>
      </c>
      <c r="G473" s="62">
        <v>10</v>
      </c>
      <c r="H473" s="62"/>
      <c r="I473" s="62">
        <f t="shared" si="7"/>
        <v>40</v>
      </c>
      <c r="J473" s="62" t="s">
        <v>1071</v>
      </c>
      <c r="K473" s="64">
        <v>3.1458333333333331E-2</v>
      </c>
      <c r="L473" s="62">
        <v>14</v>
      </c>
      <c r="M473" s="62">
        <v>14</v>
      </c>
      <c r="N473" s="63"/>
      <c r="O473" s="62"/>
      <c r="P473" s="62">
        <v>14</v>
      </c>
    </row>
    <row r="474" spans="2:16" ht="14.4">
      <c r="B474" s="68" t="s">
        <v>1467</v>
      </c>
      <c r="C474" s="62">
        <v>1986</v>
      </c>
      <c r="D474" s="64">
        <v>3.7372685185185182E-2</v>
      </c>
      <c r="E474" s="157">
        <v>14</v>
      </c>
      <c r="F474" s="62" t="s">
        <v>1070</v>
      </c>
      <c r="G474" s="62">
        <v>10</v>
      </c>
      <c r="H474" s="62"/>
      <c r="I474" s="62">
        <f t="shared" si="7"/>
        <v>38</v>
      </c>
      <c r="J474" s="62" t="s">
        <v>1071</v>
      </c>
      <c r="K474" s="64">
        <v>3.7569444444444447E-2</v>
      </c>
      <c r="L474" s="62">
        <v>92</v>
      </c>
      <c r="M474" s="62">
        <v>92</v>
      </c>
      <c r="N474" s="63"/>
      <c r="O474" s="62"/>
      <c r="P474" s="62">
        <v>14</v>
      </c>
    </row>
    <row r="475" spans="2:16" ht="14.4">
      <c r="B475" s="68" t="s">
        <v>2402</v>
      </c>
      <c r="C475" s="62">
        <v>1987</v>
      </c>
      <c r="D475" s="64">
        <v>3.1608796296296295E-2</v>
      </c>
      <c r="E475" s="62">
        <v>15</v>
      </c>
      <c r="F475" s="62" t="s">
        <v>1069</v>
      </c>
      <c r="G475" s="62">
        <v>10</v>
      </c>
      <c r="H475" s="62"/>
      <c r="I475" s="62">
        <f t="shared" si="7"/>
        <v>37</v>
      </c>
      <c r="J475" s="62" t="s">
        <v>1071</v>
      </c>
      <c r="K475" s="64">
        <v>3.1805555555555552E-2</v>
      </c>
      <c r="L475" s="62">
        <v>16</v>
      </c>
      <c r="M475" s="62">
        <v>15</v>
      </c>
      <c r="N475" s="63"/>
      <c r="O475" s="62"/>
      <c r="P475" s="62">
        <v>16</v>
      </c>
    </row>
    <row r="476" spans="2:16" ht="14.4">
      <c r="B476" s="68" t="s">
        <v>1562</v>
      </c>
      <c r="C476" s="62">
        <v>1998</v>
      </c>
      <c r="D476" s="64">
        <v>3.7685185185185183E-2</v>
      </c>
      <c r="E476" s="157">
        <v>15</v>
      </c>
      <c r="F476" s="62" t="s">
        <v>1070</v>
      </c>
      <c r="G476" s="62">
        <v>10</v>
      </c>
      <c r="H476" s="62"/>
      <c r="I476" s="62">
        <f t="shared" si="7"/>
        <v>26</v>
      </c>
      <c r="J476" s="62" t="s">
        <v>1071</v>
      </c>
      <c r="K476" s="64">
        <v>3.7893518518518521E-2</v>
      </c>
      <c r="L476" s="62">
        <v>100</v>
      </c>
      <c r="M476" s="62">
        <v>98</v>
      </c>
      <c r="N476" s="63"/>
      <c r="O476" s="62"/>
      <c r="P476" s="62">
        <v>16</v>
      </c>
    </row>
    <row r="477" spans="2:16" ht="14.4">
      <c r="B477" s="107" t="s">
        <v>2489</v>
      </c>
      <c r="C477" s="62">
        <v>1971</v>
      </c>
      <c r="D477" s="64">
        <v>3.170138888888889E-2</v>
      </c>
      <c r="E477" s="62">
        <v>16</v>
      </c>
      <c r="F477" s="62" t="s">
        <v>1069</v>
      </c>
      <c r="G477" s="62">
        <v>10</v>
      </c>
      <c r="H477" s="62"/>
      <c r="I477" s="62">
        <f t="shared" si="7"/>
        <v>53</v>
      </c>
      <c r="J477" s="62" t="s">
        <v>1071</v>
      </c>
      <c r="K477" s="64">
        <v>3.1724537037037037E-2</v>
      </c>
      <c r="L477" s="62">
        <v>15</v>
      </c>
      <c r="M477" s="62">
        <v>16</v>
      </c>
      <c r="N477" s="63"/>
      <c r="O477" s="62"/>
      <c r="P477" s="62">
        <v>15</v>
      </c>
    </row>
    <row r="478" spans="2:16" ht="14.4">
      <c r="B478" s="68" t="s">
        <v>2394</v>
      </c>
      <c r="C478" s="62">
        <v>1983</v>
      </c>
      <c r="D478" s="64">
        <v>3.7731481481481484E-2</v>
      </c>
      <c r="E478" s="62">
        <v>16</v>
      </c>
      <c r="F478" s="62" t="s">
        <v>1070</v>
      </c>
      <c r="G478" s="62">
        <v>10</v>
      </c>
      <c r="H478" s="62"/>
      <c r="I478" s="62">
        <f t="shared" si="7"/>
        <v>41</v>
      </c>
      <c r="J478" s="62" t="s">
        <v>1071</v>
      </c>
      <c r="K478" s="64">
        <v>3.7743055555555557E-2</v>
      </c>
      <c r="L478" s="62">
        <v>96</v>
      </c>
      <c r="M478" s="62">
        <v>101</v>
      </c>
      <c r="N478" s="63"/>
      <c r="O478" s="62"/>
      <c r="P478" s="62">
        <v>15</v>
      </c>
    </row>
    <row r="479" spans="2:16" ht="14.4">
      <c r="B479" s="68" t="s">
        <v>203</v>
      </c>
      <c r="C479" s="62">
        <v>1990</v>
      </c>
      <c r="D479" s="64">
        <v>3.229166666666667E-2</v>
      </c>
      <c r="E479" s="62">
        <v>17</v>
      </c>
      <c r="F479" s="62" t="s">
        <v>1069</v>
      </c>
      <c r="G479" s="62">
        <v>10</v>
      </c>
      <c r="H479" s="62"/>
      <c r="I479" s="62">
        <f t="shared" si="7"/>
        <v>34</v>
      </c>
      <c r="J479" s="62" t="s">
        <v>1071</v>
      </c>
      <c r="K479" s="64">
        <v>3.2326388888888891E-2</v>
      </c>
      <c r="L479" s="62">
        <v>17</v>
      </c>
      <c r="M479" s="62">
        <v>17</v>
      </c>
      <c r="N479" s="63"/>
      <c r="O479" s="62"/>
      <c r="P479" s="62">
        <v>17</v>
      </c>
    </row>
    <row r="480" spans="2:16" ht="14.4">
      <c r="B480" s="68" t="s">
        <v>1548</v>
      </c>
      <c r="C480" s="62">
        <v>1984</v>
      </c>
      <c r="D480" s="64">
        <v>3.7905092592592594E-2</v>
      </c>
      <c r="E480" s="62">
        <v>17</v>
      </c>
      <c r="F480" s="62" t="s">
        <v>1070</v>
      </c>
      <c r="G480" s="62">
        <v>10</v>
      </c>
      <c r="H480" s="62"/>
      <c r="I480" s="62">
        <f t="shared" si="7"/>
        <v>40</v>
      </c>
      <c r="J480" s="62" t="s">
        <v>1071</v>
      </c>
      <c r="K480" s="64">
        <v>3.7928240740740742E-2</v>
      </c>
      <c r="L480" s="62">
        <v>101</v>
      </c>
      <c r="M480" s="62">
        <v>104</v>
      </c>
      <c r="N480" s="63"/>
      <c r="O480" s="62"/>
      <c r="P480" s="62">
        <v>17</v>
      </c>
    </row>
    <row r="481" spans="2:16" ht="14.4">
      <c r="B481" s="68" t="s">
        <v>2152</v>
      </c>
      <c r="C481" s="62">
        <v>1987</v>
      </c>
      <c r="D481" s="64">
        <v>3.2349537037037038E-2</v>
      </c>
      <c r="E481" s="62">
        <v>18</v>
      </c>
      <c r="F481" s="62" t="s">
        <v>1069</v>
      </c>
      <c r="G481" s="62">
        <v>10</v>
      </c>
      <c r="H481" s="62"/>
      <c r="I481" s="62">
        <f t="shared" si="7"/>
        <v>37</v>
      </c>
      <c r="J481" s="62" t="s">
        <v>1071</v>
      </c>
      <c r="K481" s="64">
        <v>3.2476851851851854E-2</v>
      </c>
      <c r="L481" s="62">
        <v>19</v>
      </c>
      <c r="M481" s="62">
        <v>18</v>
      </c>
      <c r="N481" s="63"/>
      <c r="O481" s="62"/>
      <c r="P481" s="62">
        <v>19</v>
      </c>
    </row>
    <row r="482" spans="2:16" ht="14.4">
      <c r="B482" s="68" t="s">
        <v>1813</v>
      </c>
      <c r="C482" s="62">
        <v>1988</v>
      </c>
      <c r="D482" s="64">
        <v>3.7928240740740742E-2</v>
      </c>
      <c r="E482" s="157">
        <v>18</v>
      </c>
      <c r="F482" s="62" t="s">
        <v>1070</v>
      </c>
      <c r="G482" s="62">
        <v>10</v>
      </c>
      <c r="H482" s="62"/>
      <c r="I482" s="62">
        <f t="shared" si="7"/>
        <v>36</v>
      </c>
      <c r="J482" s="62" t="s">
        <v>1071</v>
      </c>
      <c r="K482" s="64">
        <v>3.7986111111111109E-2</v>
      </c>
      <c r="L482" s="62">
        <v>103</v>
      </c>
      <c r="M482" s="62">
        <v>105</v>
      </c>
      <c r="N482" s="63"/>
      <c r="O482" s="62"/>
      <c r="P482" s="62">
        <v>18</v>
      </c>
    </row>
    <row r="483" spans="2:16" ht="14.4">
      <c r="B483" s="68" t="s">
        <v>2350</v>
      </c>
      <c r="C483" s="62">
        <v>1994</v>
      </c>
      <c r="D483" s="64">
        <v>3.7962962962962962E-2</v>
      </c>
      <c r="E483" s="157">
        <v>19</v>
      </c>
      <c r="F483" s="62" t="s">
        <v>1070</v>
      </c>
      <c r="G483" s="62">
        <v>10</v>
      </c>
      <c r="H483" s="62"/>
      <c r="I483" s="62">
        <f t="shared" si="7"/>
        <v>30</v>
      </c>
      <c r="J483" s="62" t="s">
        <v>1071</v>
      </c>
      <c r="K483" s="64">
        <v>3.8136574074074073E-2</v>
      </c>
      <c r="L483" s="62">
        <v>104</v>
      </c>
      <c r="M483" s="62">
        <v>106</v>
      </c>
      <c r="N483" s="63"/>
      <c r="O483" s="62"/>
      <c r="P483" s="62">
        <v>19</v>
      </c>
    </row>
    <row r="484" spans="2:16" ht="14.4">
      <c r="B484" s="68" t="s">
        <v>1638</v>
      </c>
      <c r="C484" s="62">
        <v>2001</v>
      </c>
      <c r="D484" s="64">
        <v>3.2372685185185185E-2</v>
      </c>
      <c r="E484" s="62">
        <v>19</v>
      </c>
      <c r="F484" s="62" t="s">
        <v>1069</v>
      </c>
      <c r="G484" s="62">
        <v>10</v>
      </c>
      <c r="H484" s="62"/>
      <c r="I484" s="62">
        <f t="shared" si="7"/>
        <v>23</v>
      </c>
      <c r="J484" s="62" t="s">
        <v>1071</v>
      </c>
      <c r="K484" s="64">
        <v>3.246527777777778E-2</v>
      </c>
      <c r="L484" s="62">
        <v>18</v>
      </c>
      <c r="M484" s="62">
        <v>19</v>
      </c>
      <c r="N484" s="63"/>
      <c r="O484" s="62"/>
      <c r="P484" s="62">
        <v>18</v>
      </c>
    </row>
    <row r="485" spans="2:16" ht="14.4">
      <c r="B485" s="68" t="s">
        <v>1476</v>
      </c>
      <c r="C485" s="62">
        <v>1987</v>
      </c>
      <c r="D485" s="64">
        <v>3.8136574074074073E-2</v>
      </c>
      <c r="E485" s="157">
        <v>20</v>
      </c>
      <c r="F485" s="62" t="s">
        <v>1070</v>
      </c>
      <c r="G485" s="62">
        <v>10</v>
      </c>
      <c r="H485" s="62"/>
      <c r="I485" s="62">
        <f t="shared" si="7"/>
        <v>37</v>
      </c>
      <c r="J485" s="62" t="s">
        <v>1071</v>
      </c>
      <c r="K485" s="64">
        <v>3.8356481481481484E-2</v>
      </c>
      <c r="L485" s="62">
        <v>108</v>
      </c>
      <c r="M485" s="62">
        <v>108</v>
      </c>
      <c r="N485" s="63"/>
      <c r="O485" s="62"/>
      <c r="P485" s="62">
        <v>21</v>
      </c>
    </row>
    <row r="486" spans="2:16" ht="14.4">
      <c r="B486" s="68" t="s">
        <v>1450</v>
      </c>
      <c r="C486" s="62">
        <v>2005</v>
      </c>
      <c r="D486" s="64">
        <v>3.246527777777778E-2</v>
      </c>
      <c r="E486" s="62">
        <v>20</v>
      </c>
      <c r="F486" s="62" t="s">
        <v>1069</v>
      </c>
      <c r="G486" s="62">
        <v>10</v>
      </c>
      <c r="H486" s="62"/>
      <c r="I486" s="62">
        <f t="shared" si="7"/>
        <v>19</v>
      </c>
      <c r="J486" s="62" t="s">
        <v>1071</v>
      </c>
      <c r="K486" s="64">
        <v>3.2476851851851854E-2</v>
      </c>
      <c r="L486" s="62">
        <v>20</v>
      </c>
      <c r="M486" s="62">
        <v>20</v>
      </c>
      <c r="N486" s="63"/>
      <c r="O486" s="62"/>
      <c r="P486" s="62">
        <v>20</v>
      </c>
    </row>
    <row r="487" spans="2:16" ht="14.4">
      <c r="B487" s="83" t="s">
        <v>2008</v>
      </c>
      <c r="C487" s="62">
        <v>1984</v>
      </c>
      <c r="D487" s="64">
        <v>3.2662037037037038E-2</v>
      </c>
      <c r="E487" s="62">
        <v>21</v>
      </c>
      <c r="F487" s="62" t="s">
        <v>1069</v>
      </c>
      <c r="G487" s="62">
        <v>10</v>
      </c>
      <c r="H487" s="62"/>
      <c r="I487" s="62">
        <f t="shared" si="7"/>
        <v>40</v>
      </c>
      <c r="J487" s="62" t="s">
        <v>1071</v>
      </c>
      <c r="K487" s="64">
        <v>3.2673611111111112E-2</v>
      </c>
      <c r="L487" s="62">
        <v>22</v>
      </c>
      <c r="M487" s="62">
        <v>22</v>
      </c>
      <c r="N487" s="63"/>
      <c r="O487" s="62"/>
      <c r="P487" s="62">
        <v>21</v>
      </c>
    </row>
    <row r="488" spans="2:16" ht="14.4">
      <c r="B488" s="248" t="s">
        <v>2678</v>
      </c>
      <c r="C488" s="62">
        <v>1985</v>
      </c>
      <c r="D488" s="64">
        <v>3.8263888888888889E-2</v>
      </c>
      <c r="E488" s="62">
        <v>21</v>
      </c>
      <c r="F488" s="62" t="s">
        <v>1070</v>
      </c>
      <c r="G488" s="62">
        <v>10</v>
      </c>
      <c r="H488" s="62"/>
      <c r="I488" s="62">
        <f t="shared" si="7"/>
        <v>39</v>
      </c>
      <c r="J488" s="62" t="s">
        <v>1071</v>
      </c>
      <c r="K488" s="64">
        <v>3.8263888888888889E-2</v>
      </c>
      <c r="L488" s="62">
        <v>106</v>
      </c>
      <c r="M488" s="62">
        <v>110</v>
      </c>
      <c r="N488" s="63"/>
      <c r="O488" s="62"/>
      <c r="P488" s="62">
        <v>20</v>
      </c>
    </row>
    <row r="489" spans="2:16" ht="14.4">
      <c r="B489" s="68" t="s">
        <v>2557</v>
      </c>
      <c r="C489" s="62">
        <v>1991</v>
      </c>
      <c r="D489" s="64">
        <v>3.2731481481481479E-2</v>
      </c>
      <c r="E489" s="62">
        <v>22</v>
      </c>
      <c r="F489" s="62" t="s">
        <v>1069</v>
      </c>
      <c r="G489" s="62">
        <v>10</v>
      </c>
      <c r="H489" s="62"/>
      <c r="I489" s="62">
        <f t="shared" si="7"/>
        <v>33</v>
      </c>
      <c r="J489" s="62" t="s">
        <v>1071</v>
      </c>
      <c r="K489" s="64">
        <v>3.2766203703703707E-2</v>
      </c>
      <c r="L489" s="62">
        <v>23</v>
      </c>
      <c r="M489" s="62">
        <v>23</v>
      </c>
      <c r="N489" s="63"/>
      <c r="O489" s="62"/>
      <c r="P489" s="62">
        <v>22</v>
      </c>
    </row>
    <row r="490" spans="2:16" ht="14.4">
      <c r="B490" s="68" t="s">
        <v>1801</v>
      </c>
      <c r="C490" s="62">
        <v>1985</v>
      </c>
      <c r="D490" s="64">
        <v>3.8379629629629632E-2</v>
      </c>
      <c r="E490" s="62">
        <v>22</v>
      </c>
      <c r="F490" s="62" t="s">
        <v>1070</v>
      </c>
      <c r="G490" s="62">
        <v>10</v>
      </c>
      <c r="H490" s="62"/>
      <c r="I490" s="62">
        <f t="shared" si="7"/>
        <v>39</v>
      </c>
      <c r="J490" s="62" t="s">
        <v>1071</v>
      </c>
      <c r="K490" s="64">
        <v>3.8622685185185184E-2</v>
      </c>
      <c r="L490" s="62">
        <v>112</v>
      </c>
      <c r="M490" s="62">
        <v>112</v>
      </c>
      <c r="N490" s="63"/>
      <c r="O490" s="62"/>
      <c r="P490" s="62">
        <v>22</v>
      </c>
    </row>
    <row r="491" spans="2:16" ht="14.4">
      <c r="B491" s="68" t="s">
        <v>2482</v>
      </c>
      <c r="C491" s="62">
        <v>1997</v>
      </c>
      <c r="D491" s="64">
        <v>3.2870370370370369E-2</v>
      </c>
      <c r="E491" s="62">
        <v>23</v>
      </c>
      <c r="F491" s="62" t="s">
        <v>1069</v>
      </c>
      <c r="G491" s="62">
        <v>10</v>
      </c>
      <c r="H491" s="62"/>
      <c r="I491" s="62">
        <f t="shared" si="7"/>
        <v>27</v>
      </c>
      <c r="J491" s="62" t="s">
        <v>1071</v>
      </c>
      <c r="K491" s="64">
        <v>3.3055555555555553E-2</v>
      </c>
      <c r="L491" s="62">
        <v>26</v>
      </c>
      <c r="M491" s="62">
        <v>24</v>
      </c>
      <c r="N491" s="63"/>
      <c r="O491" s="62"/>
      <c r="P491" s="62">
        <v>24</v>
      </c>
    </row>
    <row r="492" spans="2:16" ht="14.4">
      <c r="B492" s="68" t="s">
        <v>2372</v>
      </c>
      <c r="C492" s="62">
        <v>1996</v>
      </c>
      <c r="D492" s="64">
        <v>3.8946759259259257E-2</v>
      </c>
      <c r="E492" s="62">
        <v>23</v>
      </c>
      <c r="F492" s="62" t="s">
        <v>1070</v>
      </c>
      <c r="G492" s="62">
        <v>10</v>
      </c>
      <c r="H492" s="62"/>
      <c r="I492" s="62">
        <f t="shared" si="7"/>
        <v>28</v>
      </c>
      <c r="J492" s="62" t="s">
        <v>1071</v>
      </c>
      <c r="K492" s="64">
        <v>3.8981481481481478E-2</v>
      </c>
      <c r="L492" s="62">
        <v>117</v>
      </c>
      <c r="M492" s="62">
        <v>120</v>
      </c>
      <c r="N492" s="63"/>
      <c r="O492" s="62"/>
      <c r="P492" s="62">
        <v>23</v>
      </c>
    </row>
    <row r="493" spans="2:16" ht="14.4">
      <c r="B493" s="68" t="s">
        <v>2073</v>
      </c>
      <c r="C493" s="62">
        <v>1990</v>
      </c>
      <c r="D493" s="64">
        <v>3.2893518518518516E-2</v>
      </c>
      <c r="E493" s="62">
        <v>24</v>
      </c>
      <c r="F493" s="62" t="s">
        <v>1069</v>
      </c>
      <c r="G493" s="62">
        <v>10</v>
      </c>
      <c r="H493" s="62"/>
      <c r="I493" s="62">
        <f t="shared" si="7"/>
        <v>34</v>
      </c>
      <c r="J493" s="62" t="s">
        <v>1071</v>
      </c>
      <c r="K493" s="64">
        <v>3.2893518518518516E-2</v>
      </c>
      <c r="L493" s="62">
        <v>24</v>
      </c>
      <c r="M493" s="62">
        <v>25</v>
      </c>
      <c r="N493" s="63"/>
      <c r="O493" s="62"/>
      <c r="P493" s="62">
        <v>23</v>
      </c>
    </row>
    <row r="494" spans="2:16" ht="14.4">
      <c r="B494" s="68" t="s">
        <v>1911</v>
      </c>
      <c r="C494" s="62">
        <v>1978</v>
      </c>
      <c r="D494" s="64">
        <v>3.9155092592592596E-2</v>
      </c>
      <c r="E494" s="62">
        <v>24</v>
      </c>
      <c r="F494" s="62" t="s">
        <v>1070</v>
      </c>
      <c r="G494" s="62">
        <v>10</v>
      </c>
      <c r="H494" s="62"/>
      <c r="I494" s="62">
        <f t="shared" si="7"/>
        <v>46</v>
      </c>
      <c r="J494" s="62" t="s">
        <v>1071</v>
      </c>
      <c r="K494" s="64">
        <v>3.9363425925925927E-2</v>
      </c>
      <c r="L494" s="62">
        <v>126</v>
      </c>
      <c r="M494" s="62">
        <v>125</v>
      </c>
      <c r="N494" s="63"/>
      <c r="O494" s="62"/>
      <c r="P494" s="62">
        <v>24</v>
      </c>
    </row>
    <row r="495" spans="2:16" ht="14.4">
      <c r="B495" s="68" t="s">
        <v>1608</v>
      </c>
      <c r="C495" s="62">
        <v>1992</v>
      </c>
      <c r="D495" s="64">
        <v>3.9444444444444442E-2</v>
      </c>
      <c r="E495" s="62">
        <v>25</v>
      </c>
      <c r="F495" s="62" t="s">
        <v>1070</v>
      </c>
      <c r="G495" s="62">
        <v>10</v>
      </c>
      <c r="H495" s="62"/>
      <c r="I495" s="62">
        <f t="shared" si="7"/>
        <v>32</v>
      </c>
      <c r="J495" s="62" t="s">
        <v>1071</v>
      </c>
      <c r="K495" s="64">
        <v>3.9502314814814816E-2</v>
      </c>
      <c r="L495" s="62">
        <v>128</v>
      </c>
      <c r="M495" s="62">
        <v>131</v>
      </c>
      <c r="N495" s="63"/>
      <c r="O495" s="62"/>
      <c r="P495" s="62">
        <v>25</v>
      </c>
    </row>
    <row r="496" spans="2:16" ht="14.4">
      <c r="B496" s="68" t="s">
        <v>1568</v>
      </c>
      <c r="C496" s="62">
        <v>2002</v>
      </c>
      <c r="D496" s="64">
        <v>3.2962962962962965E-2</v>
      </c>
      <c r="E496" s="62">
        <v>25</v>
      </c>
      <c r="F496" s="62" t="s">
        <v>1069</v>
      </c>
      <c r="G496" s="62">
        <v>10</v>
      </c>
      <c r="H496" s="62"/>
      <c r="I496" s="62">
        <f t="shared" si="7"/>
        <v>22</v>
      </c>
      <c r="J496" s="62" t="s">
        <v>1071</v>
      </c>
      <c r="K496" s="64">
        <v>3.3101851851851855E-2</v>
      </c>
      <c r="L496" s="62">
        <v>27</v>
      </c>
      <c r="M496" s="62">
        <v>26</v>
      </c>
      <c r="N496" s="63"/>
      <c r="O496" s="62"/>
      <c r="P496" s="62">
        <v>25</v>
      </c>
    </row>
    <row r="497" spans="2:16" ht="14.4">
      <c r="B497" s="68" t="s">
        <v>2106</v>
      </c>
      <c r="C497" s="62">
        <v>1986</v>
      </c>
      <c r="D497" s="64">
        <v>3.30787037037037E-2</v>
      </c>
      <c r="E497" s="62">
        <v>26</v>
      </c>
      <c r="F497" s="62" t="s">
        <v>1069</v>
      </c>
      <c r="G497" s="62">
        <v>10</v>
      </c>
      <c r="H497" s="62"/>
      <c r="I497" s="62">
        <f t="shared" si="7"/>
        <v>38</v>
      </c>
      <c r="J497" s="62" t="s">
        <v>1071</v>
      </c>
      <c r="K497" s="64">
        <v>3.3576388888888892E-2</v>
      </c>
      <c r="L497" s="62">
        <v>33</v>
      </c>
      <c r="M497" s="62">
        <v>29</v>
      </c>
      <c r="N497" s="63"/>
      <c r="O497" s="62"/>
      <c r="P497" s="62">
        <v>30</v>
      </c>
    </row>
    <row r="498" spans="2:16" ht="14.4">
      <c r="B498" s="68" t="s">
        <v>1984</v>
      </c>
      <c r="C498" s="62">
        <v>1992</v>
      </c>
      <c r="D498" s="64">
        <v>3.9629629629629633E-2</v>
      </c>
      <c r="E498" s="62">
        <v>26</v>
      </c>
      <c r="F498" s="62" t="s">
        <v>1070</v>
      </c>
      <c r="G498" s="62">
        <v>10</v>
      </c>
      <c r="H498" s="62"/>
      <c r="I498" s="62">
        <f t="shared" si="7"/>
        <v>32</v>
      </c>
      <c r="J498" s="62" t="s">
        <v>1071</v>
      </c>
      <c r="K498" s="64">
        <v>4.0034722222222222E-2</v>
      </c>
      <c r="L498" s="62">
        <v>140</v>
      </c>
      <c r="M498" s="62">
        <v>138</v>
      </c>
      <c r="N498" s="63"/>
      <c r="O498" s="62"/>
      <c r="P498" s="62">
        <v>29</v>
      </c>
    </row>
    <row r="499" spans="2:16" ht="14.4">
      <c r="B499" s="68" t="s">
        <v>2400</v>
      </c>
      <c r="C499" s="62">
        <v>1988</v>
      </c>
      <c r="D499" s="64">
        <v>3.9664351851851853E-2</v>
      </c>
      <c r="E499" s="157">
        <v>27</v>
      </c>
      <c r="F499" s="62" t="s">
        <v>1070</v>
      </c>
      <c r="G499" s="62">
        <v>10</v>
      </c>
      <c r="H499" s="62"/>
      <c r="I499" s="62">
        <f t="shared" si="7"/>
        <v>36</v>
      </c>
      <c r="J499" s="62" t="s">
        <v>1071</v>
      </c>
      <c r="K499" s="64">
        <v>3.9814814814814817E-2</v>
      </c>
      <c r="L499" s="62">
        <v>135</v>
      </c>
      <c r="M499" s="62">
        <v>139</v>
      </c>
      <c r="N499" s="63"/>
      <c r="O499" s="62"/>
      <c r="P499" s="62">
        <v>26</v>
      </c>
    </row>
    <row r="500" spans="2:16" ht="14.4">
      <c r="B500" s="68" t="s">
        <v>2011</v>
      </c>
      <c r="C500" s="62">
        <v>1992</v>
      </c>
      <c r="D500" s="64">
        <v>3.3310185185185186E-2</v>
      </c>
      <c r="E500" s="62">
        <v>27</v>
      </c>
      <c r="F500" s="62" t="s">
        <v>1069</v>
      </c>
      <c r="G500" s="62">
        <v>10</v>
      </c>
      <c r="H500" s="62"/>
      <c r="I500" s="62">
        <f t="shared" si="7"/>
        <v>32</v>
      </c>
      <c r="J500" s="62" t="s">
        <v>1071</v>
      </c>
      <c r="K500" s="64">
        <v>3.3391203703703701E-2</v>
      </c>
      <c r="L500" s="62">
        <v>29</v>
      </c>
      <c r="M500" s="62">
        <v>30</v>
      </c>
      <c r="N500" s="63"/>
      <c r="O500" s="62"/>
      <c r="P500" s="62">
        <v>26</v>
      </c>
    </row>
    <row r="501" spans="2:16" ht="14.4">
      <c r="B501" s="68" t="s">
        <v>1883</v>
      </c>
      <c r="C501" s="62">
        <v>1983</v>
      </c>
      <c r="D501" s="64">
        <v>3.9814814814814817E-2</v>
      </c>
      <c r="E501" s="62">
        <v>28</v>
      </c>
      <c r="F501" s="62" t="s">
        <v>1070</v>
      </c>
      <c r="G501" s="62">
        <v>10</v>
      </c>
      <c r="H501" s="62"/>
      <c r="I501" s="62">
        <f t="shared" si="7"/>
        <v>41</v>
      </c>
      <c r="J501" s="62" t="s">
        <v>1071</v>
      </c>
      <c r="K501" s="64">
        <v>3.9895833333333332E-2</v>
      </c>
      <c r="L501" s="62">
        <v>137</v>
      </c>
      <c r="M501" s="62">
        <v>141</v>
      </c>
      <c r="N501" s="63"/>
      <c r="O501" s="62"/>
      <c r="P501" s="62">
        <v>27</v>
      </c>
    </row>
    <row r="502" spans="2:16" ht="14.4">
      <c r="B502" s="92" t="s">
        <v>1573</v>
      </c>
      <c r="C502" s="62">
        <v>1967</v>
      </c>
      <c r="D502" s="64">
        <v>3.3344907407407406E-2</v>
      </c>
      <c r="E502" s="62">
        <v>28</v>
      </c>
      <c r="F502" s="62" t="s">
        <v>1069</v>
      </c>
      <c r="G502" s="62">
        <v>10</v>
      </c>
      <c r="H502" s="62"/>
      <c r="I502" s="62">
        <f t="shared" si="7"/>
        <v>57</v>
      </c>
      <c r="J502" s="62" t="s">
        <v>1071</v>
      </c>
      <c r="K502" s="64">
        <v>3.3472222222222223E-2</v>
      </c>
      <c r="L502" s="62">
        <v>31</v>
      </c>
      <c r="M502" s="62">
        <v>31</v>
      </c>
      <c r="N502" s="63"/>
      <c r="O502" s="62"/>
      <c r="P502" s="62">
        <v>28</v>
      </c>
    </row>
    <row r="503" spans="2:16" ht="14.4">
      <c r="B503" s="68" t="s">
        <v>2321</v>
      </c>
      <c r="C503" s="62">
        <v>2002</v>
      </c>
      <c r="D503" s="64">
        <v>3.3344907407407406E-2</v>
      </c>
      <c r="E503" s="62">
        <v>29</v>
      </c>
      <c r="F503" s="62" t="s">
        <v>1069</v>
      </c>
      <c r="G503" s="62">
        <v>10</v>
      </c>
      <c r="H503" s="62"/>
      <c r="I503" s="62">
        <f t="shared" si="7"/>
        <v>22</v>
      </c>
      <c r="J503" s="62" t="s">
        <v>1071</v>
      </c>
      <c r="K503" s="64">
        <v>3.3472222222222223E-2</v>
      </c>
      <c r="L503" s="62">
        <v>30</v>
      </c>
      <c r="M503" s="62">
        <v>32</v>
      </c>
      <c r="N503" s="63"/>
      <c r="O503" s="62"/>
      <c r="P503" s="62">
        <v>27</v>
      </c>
    </row>
    <row r="504" spans="2:16" ht="14.4">
      <c r="B504" s="68" t="s">
        <v>1631</v>
      </c>
      <c r="C504" s="62">
        <v>1987</v>
      </c>
      <c r="D504" s="64">
        <v>4.0023148148148148E-2</v>
      </c>
      <c r="E504" s="157">
        <v>29</v>
      </c>
      <c r="F504" s="62" t="s">
        <v>1070</v>
      </c>
      <c r="G504" s="62">
        <v>10</v>
      </c>
      <c r="H504" s="62"/>
      <c r="I504" s="62">
        <f t="shared" si="7"/>
        <v>37</v>
      </c>
      <c r="J504" s="62" t="s">
        <v>1071</v>
      </c>
      <c r="K504" s="64">
        <v>4.0023148148148148E-2</v>
      </c>
      <c r="L504" s="62">
        <v>138</v>
      </c>
      <c r="M504" s="62">
        <v>143</v>
      </c>
      <c r="N504" s="63"/>
      <c r="O504" s="62"/>
      <c r="P504" s="62">
        <v>28</v>
      </c>
    </row>
    <row r="505" spans="2:16" ht="14.4">
      <c r="B505" s="68" t="s">
        <v>2341</v>
      </c>
      <c r="C505" s="62">
        <v>1994</v>
      </c>
      <c r="D505" s="64">
        <v>3.349537037037037E-2</v>
      </c>
      <c r="E505" s="62">
        <v>30</v>
      </c>
      <c r="F505" s="62" t="s">
        <v>1069</v>
      </c>
      <c r="G505" s="62">
        <v>10</v>
      </c>
      <c r="H505" s="62"/>
      <c r="I505" s="62">
        <f t="shared" si="7"/>
        <v>30</v>
      </c>
      <c r="J505" s="62" t="s">
        <v>1071</v>
      </c>
      <c r="K505" s="64">
        <v>3.3518518518518517E-2</v>
      </c>
      <c r="L505" s="62">
        <v>32</v>
      </c>
      <c r="M505" s="62">
        <v>33</v>
      </c>
      <c r="N505" s="63"/>
      <c r="O505" s="62"/>
      <c r="P505" s="62">
        <v>29</v>
      </c>
    </row>
    <row r="506" spans="2:16" ht="14.4">
      <c r="B506" s="68" t="s">
        <v>1604</v>
      </c>
      <c r="C506" s="62">
        <v>1992</v>
      </c>
      <c r="D506" s="64">
        <v>4.0115740740740743E-2</v>
      </c>
      <c r="E506" s="157">
        <v>30</v>
      </c>
      <c r="F506" s="62" t="s">
        <v>1070</v>
      </c>
      <c r="G506" s="62">
        <v>10</v>
      </c>
      <c r="H506" s="62"/>
      <c r="I506" s="62">
        <f t="shared" si="7"/>
        <v>32</v>
      </c>
      <c r="J506" s="62" t="s">
        <v>1071</v>
      </c>
      <c r="K506" s="64">
        <v>4.0381944444444443E-2</v>
      </c>
      <c r="L506" s="62">
        <v>147</v>
      </c>
      <c r="M506" s="62">
        <v>147</v>
      </c>
      <c r="N506" s="63"/>
      <c r="O506" s="62"/>
      <c r="P506" s="62">
        <v>32</v>
      </c>
    </row>
    <row r="507" spans="2:16" ht="14.4">
      <c r="B507" s="92" t="s">
        <v>2618</v>
      </c>
      <c r="C507" s="62">
        <v>1988</v>
      </c>
      <c r="D507" s="64">
        <v>4.0127314814814817E-2</v>
      </c>
      <c r="E507" s="62">
        <v>31</v>
      </c>
      <c r="F507" s="62" t="s">
        <v>1070</v>
      </c>
      <c r="G507" s="62">
        <v>10</v>
      </c>
      <c r="H507" s="62"/>
      <c r="I507" s="62">
        <f t="shared" si="7"/>
        <v>36</v>
      </c>
      <c r="J507" s="62" t="s">
        <v>1071</v>
      </c>
      <c r="K507" s="64">
        <v>4.0219907407407406E-2</v>
      </c>
      <c r="L507" s="62">
        <v>145</v>
      </c>
      <c r="M507" s="62">
        <v>148</v>
      </c>
      <c r="N507" s="63"/>
      <c r="O507" s="62"/>
      <c r="P507" s="62">
        <v>30</v>
      </c>
    </row>
    <row r="508" spans="2:16" ht="14.4">
      <c r="B508" s="68" t="s">
        <v>1653</v>
      </c>
      <c r="C508" s="62">
        <v>1995</v>
      </c>
      <c r="D508" s="64">
        <v>3.3506944444444443E-2</v>
      </c>
      <c r="E508" s="62">
        <v>31</v>
      </c>
      <c r="F508" s="62" t="s">
        <v>1069</v>
      </c>
      <c r="G508" s="62">
        <v>10</v>
      </c>
      <c r="H508" s="62"/>
      <c r="I508" s="62">
        <f t="shared" si="7"/>
        <v>29</v>
      </c>
      <c r="J508" s="62" t="s">
        <v>1071</v>
      </c>
      <c r="K508" s="64">
        <v>3.3761574074074076E-2</v>
      </c>
      <c r="L508" s="62">
        <v>34</v>
      </c>
      <c r="M508" s="62">
        <v>34</v>
      </c>
      <c r="N508" s="63"/>
      <c r="O508" s="62"/>
      <c r="P508" s="62">
        <v>31</v>
      </c>
    </row>
    <row r="509" spans="2:16" ht="14.4">
      <c r="B509" s="68" t="s">
        <v>2128</v>
      </c>
      <c r="C509" s="62">
        <v>1986</v>
      </c>
      <c r="D509" s="64">
        <v>3.3773148148148149E-2</v>
      </c>
      <c r="E509" s="62">
        <v>32</v>
      </c>
      <c r="F509" s="62" t="s">
        <v>1069</v>
      </c>
      <c r="G509" s="62">
        <v>10</v>
      </c>
      <c r="H509" s="62"/>
      <c r="I509" s="62">
        <f t="shared" si="7"/>
        <v>38</v>
      </c>
      <c r="J509" s="62" t="s">
        <v>1071</v>
      </c>
      <c r="K509" s="64">
        <v>3.3854166666666664E-2</v>
      </c>
      <c r="L509" s="62">
        <v>35</v>
      </c>
      <c r="M509" s="62">
        <v>35</v>
      </c>
      <c r="N509" s="63"/>
      <c r="O509" s="62"/>
      <c r="P509" s="62">
        <v>32</v>
      </c>
    </row>
    <row r="510" spans="2:16" ht="14.4">
      <c r="B510" s="68" t="s">
        <v>277</v>
      </c>
      <c r="C510" s="62">
        <v>1992</v>
      </c>
      <c r="D510" s="64">
        <v>4.0266203703703707E-2</v>
      </c>
      <c r="E510" s="62">
        <v>32</v>
      </c>
      <c r="F510" s="62" t="s">
        <v>1070</v>
      </c>
      <c r="G510" s="62">
        <v>10</v>
      </c>
      <c r="H510" s="62"/>
      <c r="I510" s="62">
        <f t="shared" si="7"/>
        <v>32</v>
      </c>
      <c r="J510" s="62" t="s">
        <v>1071</v>
      </c>
      <c r="K510" s="64">
        <v>4.0335648148148148E-2</v>
      </c>
      <c r="L510" s="62">
        <v>146</v>
      </c>
      <c r="M510" s="62">
        <v>151</v>
      </c>
      <c r="N510" s="63"/>
      <c r="O510" s="62"/>
      <c r="P510" s="62">
        <v>31</v>
      </c>
    </row>
    <row r="511" spans="2:16" ht="14.4">
      <c r="B511" s="68" t="s">
        <v>1628</v>
      </c>
      <c r="C511" s="62">
        <v>1990</v>
      </c>
      <c r="D511" s="64">
        <v>4.0347222222222222E-2</v>
      </c>
      <c r="E511" s="62">
        <v>33</v>
      </c>
      <c r="F511" s="62" t="s">
        <v>1070</v>
      </c>
      <c r="G511" s="62">
        <v>10</v>
      </c>
      <c r="H511" s="62"/>
      <c r="I511" s="62">
        <f t="shared" si="7"/>
        <v>34</v>
      </c>
      <c r="J511" s="62" t="s">
        <v>1071</v>
      </c>
      <c r="K511" s="64">
        <v>4.0532407407407406E-2</v>
      </c>
      <c r="L511" s="62">
        <v>150</v>
      </c>
      <c r="M511" s="62">
        <v>153</v>
      </c>
      <c r="N511" s="63"/>
      <c r="O511" s="62"/>
      <c r="P511" s="62">
        <v>33</v>
      </c>
    </row>
    <row r="512" spans="2:16" ht="14.4">
      <c r="B512" s="83" t="s">
        <v>1561</v>
      </c>
      <c r="C512" s="62">
        <v>1977</v>
      </c>
      <c r="D512" s="64">
        <v>3.3831018518518517E-2</v>
      </c>
      <c r="E512" s="62">
        <v>33</v>
      </c>
      <c r="F512" s="62" t="s">
        <v>1069</v>
      </c>
      <c r="G512" s="62">
        <v>10</v>
      </c>
      <c r="H512" s="62"/>
      <c r="I512" s="62">
        <f t="shared" si="7"/>
        <v>47</v>
      </c>
      <c r="J512" s="62" t="s">
        <v>1071</v>
      </c>
      <c r="K512" s="64">
        <v>3.3877314814814811E-2</v>
      </c>
      <c r="L512" s="62">
        <v>36</v>
      </c>
      <c r="M512" s="62">
        <v>36</v>
      </c>
      <c r="N512" s="63"/>
      <c r="O512" s="62"/>
      <c r="P512" s="62">
        <v>33</v>
      </c>
    </row>
    <row r="513" spans="2:16" ht="14.4">
      <c r="B513" s="68" t="s">
        <v>2146</v>
      </c>
      <c r="C513" s="62">
        <v>1992</v>
      </c>
      <c r="D513" s="64">
        <v>4.0636574074074075E-2</v>
      </c>
      <c r="E513" s="62">
        <v>34</v>
      </c>
      <c r="F513" s="62" t="s">
        <v>1070</v>
      </c>
      <c r="G513" s="62">
        <v>10</v>
      </c>
      <c r="H513" s="62"/>
      <c r="I513" s="62">
        <f t="shared" si="7"/>
        <v>32</v>
      </c>
      <c r="J513" s="62" t="s">
        <v>1071</v>
      </c>
      <c r="K513" s="64">
        <v>4.1006944444444443E-2</v>
      </c>
      <c r="L513" s="62">
        <v>159</v>
      </c>
      <c r="M513" s="62">
        <v>158</v>
      </c>
      <c r="N513" s="63"/>
      <c r="O513" s="62"/>
      <c r="P513" s="62">
        <v>34</v>
      </c>
    </row>
    <row r="514" spans="2:16" ht="14.4">
      <c r="B514" s="83" t="s">
        <v>1661</v>
      </c>
      <c r="C514" s="62">
        <v>1983</v>
      </c>
      <c r="D514" s="64">
        <v>3.3912037037037039E-2</v>
      </c>
      <c r="E514" s="62">
        <v>34</v>
      </c>
      <c r="F514" s="62" t="s">
        <v>1069</v>
      </c>
      <c r="G514" s="62">
        <v>10</v>
      </c>
      <c r="H514" s="62"/>
      <c r="I514" s="62">
        <f t="shared" si="7"/>
        <v>41</v>
      </c>
      <c r="J514" s="62" t="s">
        <v>1071</v>
      </c>
      <c r="K514" s="64">
        <v>3.394675925925926E-2</v>
      </c>
      <c r="L514" s="62">
        <v>37</v>
      </c>
      <c r="M514" s="62">
        <v>37</v>
      </c>
      <c r="N514" s="63"/>
      <c r="O514" s="62"/>
      <c r="P514" s="62">
        <v>34</v>
      </c>
    </row>
    <row r="515" spans="2:16" ht="14.4">
      <c r="B515" s="68" t="s">
        <v>2360</v>
      </c>
      <c r="C515" s="62">
        <v>1995</v>
      </c>
      <c r="D515" s="64">
        <v>4.0821759259259259E-2</v>
      </c>
      <c r="E515" s="62">
        <v>35</v>
      </c>
      <c r="F515" s="62" t="s">
        <v>1070</v>
      </c>
      <c r="G515" s="62">
        <v>10</v>
      </c>
      <c r="H515" s="62"/>
      <c r="I515" s="62">
        <f t="shared" ref="I515:I578" si="8">2024-C515</f>
        <v>29</v>
      </c>
      <c r="J515" s="62" t="s">
        <v>1071</v>
      </c>
      <c r="K515" s="64">
        <v>4.1122685185185186E-2</v>
      </c>
      <c r="L515" s="62">
        <v>162</v>
      </c>
      <c r="M515" s="62">
        <v>159</v>
      </c>
      <c r="N515" s="63"/>
      <c r="O515" s="62"/>
      <c r="P515" s="62">
        <v>37</v>
      </c>
    </row>
    <row r="516" spans="2:16" ht="14.4">
      <c r="B516" s="68" t="s">
        <v>1988</v>
      </c>
      <c r="C516" s="62">
        <v>1986</v>
      </c>
      <c r="D516" s="64">
        <v>3.4247685185185187E-2</v>
      </c>
      <c r="E516" s="62">
        <v>35</v>
      </c>
      <c r="F516" s="62" t="s">
        <v>1069</v>
      </c>
      <c r="G516" s="62">
        <v>10</v>
      </c>
      <c r="H516" s="62"/>
      <c r="I516" s="62">
        <f t="shared" si="8"/>
        <v>38</v>
      </c>
      <c r="J516" s="62" t="s">
        <v>1071</v>
      </c>
      <c r="K516" s="64">
        <v>3.4421296296296297E-2</v>
      </c>
      <c r="L516" s="62">
        <v>39</v>
      </c>
      <c r="M516" s="62">
        <v>39</v>
      </c>
      <c r="N516" s="63"/>
      <c r="O516" s="62"/>
      <c r="P516" s="62">
        <v>35</v>
      </c>
    </row>
    <row r="517" spans="2:16" ht="14.4">
      <c r="B517" s="68" t="s">
        <v>2484</v>
      </c>
      <c r="C517" s="62">
        <v>1986</v>
      </c>
      <c r="D517" s="64">
        <v>3.4305555555555554E-2</v>
      </c>
      <c r="E517" s="62">
        <v>36</v>
      </c>
      <c r="F517" s="62" t="s">
        <v>1069</v>
      </c>
      <c r="G517" s="62">
        <v>10</v>
      </c>
      <c r="H517" s="62"/>
      <c r="I517" s="62">
        <f t="shared" si="8"/>
        <v>38</v>
      </c>
      <c r="J517" s="62" t="s">
        <v>1071</v>
      </c>
      <c r="K517" s="64">
        <v>3.4444444444444444E-2</v>
      </c>
      <c r="L517" s="62">
        <v>40</v>
      </c>
      <c r="M517" s="62">
        <v>40</v>
      </c>
      <c r="N517" s="63"/>
      <c r="O517" s="62"/>
      <c r="P517" s="62">
        <v>36</v>
      </c>
    </row>
    <row r="518" spans="2:16" ht="13.8">
      <c r="B518" s="62" t="s">
        <v>1741</v>
      </c>
      <c r="C518" s="62">
        <v>2013</v>
      </c>
      <c r="D518" s="64">
        <v>4.0833333333333333E-2</v>
      </c>
      <c r="E518" s="62">
        <v>36</v>
      </c>
      <c r="F518" s="62" t="s">
        <v>1070</v>
      </c>
      <c r="G518" s="62">
        <v>10</v>
      </c>
      <c r="H518" s="62"/>
      <c r="I518" s="62">
        <f t="shared" si="8"/>
        <v>11</v>
      </c>
      <c r="J518" s="62" t="s">
        <v>1071</v>
      </c>
      <c r="K518" s="64">
        <v>4.103009259259259E-2</v>
      </c>
      <c r="L518" s="62">
        <v>161</v>
      </c>
      <c r="M518" s="62">
        <v>160</v>
      </c>
      <c r="N518" s="63"/>
      <c r="O518" s="62"/>
      <c r="P518" s="62">
        <v>36</v>
      </c>
    </row>
    <row r="519" spans="2:16" ht="14.4">
      <c r="B519" s="68" t="s">
        <v>2368</v>
      </c>
      <c r="C519" s="62">
        <v>1991</v>
      </c>
      <c r="D519" s="64">
        <v>4.0925925925925928E-2</v>
      </c>
      <c r="E519" s="157">
        <v>37</v>
      </c>
      <c r="F519" s="62" t="s">
        <v>1070</v>
      </c>
      <c r="G519" s="62">
        <v>10</v>
      </c>
      <c r="H519" s="62"/>
      <c r="I519" s="62">
        <f t="shared" si="8"/>
        <v>33</v>
      </c>
      <c r="J519" s="62" t="s">
        <v>1071</v>
      </c>
      <c r="K519" s="64">
        <v>4.103009259259259E-2</v>
      </c>
      <c r="L519" s="62">
        <v>160</v>
      </c>
      <c r="M519" s="62">
        <v>163</v>
      </c>
      <c r="N519" s="63"/>
      <c r="O519" s="62"/>
      <c r="P519" s="62">
        <v>35</v>
      </c>
    </row>
    <row r="520" spans="2:16" ht="14.4">
      <c r="B520" s="83" t="s">
        <v>1978</v>
      </c>
      <c r="C520" s="62">
        <v>1981</v>
      </c>
      <c r="D520" s="64">
        <v>3.4363425925925929E-2</v>
      </c>
      <c r="E520" s="62">
        <v>37</v>
      </c>
      <c r="F520" s="62" t="s">
        <v>1069</v>
      </c>
      <c r="G520" s="62">
        <v>10</v>
      </c>
      <c r="H520" s="62"/>
      <c r="I520" s="62">
        <f t="shared" si="8"/>
        <v>43</v>
      </c>
      <c r="J520" s="62" t="s">
        <v>1071</v>
      </c>
      <c r="K520" s="64">
        <v>3.4456018518518518E-2</v>
      </c>
      <c r="L520" s="62">
        <v>41</v>
      </c>
      <c r="M520" s="62">
        <v>41</v>
      </c>
      <c r="N520" s="63"/>
      <c r="O520" s="62"/>
      <c r="P520" s="62">
        <v>37</v>
      </c>
    </row>
    <row r="521" spans="2:16" ht="14.4">
      <c r="B521" s="68" t="s">
        <v>2519</v>
      </c>
      <c r="C521" s="62">
        <v>1989</v>
      </c>
      <c r="D521" s="64">
        <v>4.1099537037037039E-2</v>
      </c>
      <c r="E521" s="157">
        <v>38</v>
      </c>
      <c r="F521" s="62" t="s">
        <v>1070</v>
      </c>
      <c r="G521" s="62">
        <v>10</v>
      </c>
      <c r="H521" s="62"/>
      <c r="I521" s="62">
        <f t="shared" si="8"/>
        <v>35</v>
      </c>
      <c r="J521" s="62" t="s">
        <v>1071</v>
      </c>
      <c r="K521" s="64">
        <v>4.1261574074074076E-2</v>
      </c>
      <c r="L521" s="62">
        <v>166</v>
      </c>
      <c r="M521" s="62">
        <v>164</v>
      </c>
      <c r="N521" s="63"/>
      <c r="O521" s="62"/>
      <c r="P521" s="62">
        <v>38</v>
      </c>
    </row>
    <row r="522" spans="2:16" ht="14.4">
      <c r="B522" s="68" t="s">
        <v>1975</v>
      </c>
      <c r="C522" s="62">
        <v>1995</v>
      </c>
      <c r="D522" s="64">
        <v>3.439814814814815E-2</v>
      </c>
      <c r="E522" s="62">
        <v>38</v>
      </c>
      <c r="F522" s="62" t="s">
        <v>1069</v>
      </c>
      <c r="G522" s="62">
        <v>10</v>
      </c>
      <c r="H522" s="62"/>
      <c r="I522" s="62">
        <f t="shared" si="8"/>
        <v>29</v>
      </c>
      <c r="J522" s="62" t="s">
        <v>1071</v>
      </c>
      <c r="K522" s="64">
        <v>3.4733796296296297E-2</v>
      </c>
      <c r="L522" s="62">
        <v>44</v>
      </c>
      <c r="M522" s="62">
        <v>42</v>
      </c>
      <c r="N522" s="63"/>
      <c r="O522" s="62"/>
      <c r="P522" s="62">
        <v>40</v>
      </c>
    </row>
    <row r="523" spans="2:16" ht="14.4">
      <c r="B523" s="68" t="s">
        <v>2007</v>
      </c>
      <c r="C523" s="62">
        <v>1990</v>
      </c>
      <c r="D523" s="64">
        <v>3.4409722222222223E-2</v>
      </c>
      <c r="E523" s="62">
        <v>39</v>
      </c>
      <c r="F523" s="62" t="s">
        <v>1069</v>
      </c>
      <c r="G523" s="62">
        <v>10</v>
      </c>
      <c r="H523" s="62"/>
      <c r="I523" s="62">
        <f t="shared" si="8"/>
        <v>34</v>
      </c>
      <c r="J523" s="62" t="s">
        <v>1071</v>
      </c>
      <c r="K523" s="64">
        <v>3.4756944444444444E-2</v>
      </c>
      <c r="L523" s="62">
        <v>45</v>
      </c>
      <c r="M523" s="62">
        <v>43</v>
      </c>
      <c r="N523" s="63"/>
      <c r="O523" s="62"/>
      <c r="P523" s="62">
        <v>41</v>
      </c>
    </row>
    <row r="524" spans="2:16" ht="14.4">
      <c r="B524" s="68" t="s">
        <v>1864</v>
      </c>
      <c r="C524" s="62">
        <v>1996</v>
      </c>
      <c r="D524" s="64">
        <v>4.1261574074074076E-2</v>
      </c>
      <c r="E524" s="157">
        <v>39</v>
      </c>
      <c r="F524" s="62" t="s">
        <v>1070</v>
      </c>
      <c r="G524" s="62">
        <v>10</v>
      </c>
      <c r="H524" s="62"/>
      <c r="I524" s="62">
        <f t="shared" si="8"/>
        <v>28</v>
      </c>
      <c r="J524" s="62" t="s">
        <v>1071</v>
      </c>
      <c r="K524" s="64">
        <v>4.130787037037037E-2</v>
      </c>
      <c r="L524" s="62">
        <v>168</v>
      </c>
      <c r="M524" s="62">
        <v>169</v>
      </c>
      <c r="N524" s="63"/>
      <c r="O524" s="62"/>
      <c r="P524" s="62">
        <v>39</v>
      </c>
    </row>
    <row r="525" spans="2:16" ht="14.4">
      <c r="B525" s="68" t="s">
        <v>2226</v>
      </c>
      <c r="C525" s="62">
        <v>1987</v>
      </c>
      <c r="D525" s="64">
        <v>3.4548611111111113E-2</v>
      </c>
      <c r="E525" s="62">
        <v>40</v>
      </c>
      <c r="F525" s="62" t="s">
        <v>1069</v>
      </c>
      <c r="G525" s="62">
        <v>10</v>
      </c>
      <c r="H525" s="62"/>
      <c r="I525" s="62">
        <f t="shared" si="8"/>
        <v>37</v>
      </c>
      <c r="J525" s="62" t="s">
        <v>1071</v>
      </c>
      <c r="K525" s="64">
        <v>3.457175925925926E-2</v>
      </c>
      <c r="L525" s="62">
        <v>42</v>
      </c>
      <c r="M525" s="62">
        <v>44</v>
      </c>
      <c r="N525" s="63"/>
      <c r="O525" s="62"/>
      <c r="P525" s="62">
        <v>38</v>
      </c>
    </row>
    <row r="526" spans="2:16" ht="14.4">
      <c r="B526" s="68" t="s">
        <v>1756</v>
      </c>
      <c r="C526" s="62">
        <v>1976</v>
      </c>
      <c r="D526" s="64">
        <v>4.1458333333333333E-2</v>
      </c>
      <c r="E526" s="62">
        <v>40</v>
      </c>
      <c r="F526" s="62" t="s">
        <v>1070</v>
      </c>
      <c r="G526" s="62">
        <v>10</v>
      </c>
      <c r="H526" s="62"/>
      <c r="I526" s="62">
        <f t="shared" si="8"/>
        <v>48</v>
      </c>
      <c r="J526" s="62" t="s">
        <v>1071</v>
      </c>
      <c r="K526" s="64">
        <v>4.1666666666666664E-2</v>
      </c>
      <c r="L526" s="62">
        <v>173</v>
      </c>
      <c r="M526" s="62">
        <v>173</v>
      </c>
      <c r="N526" s="63"/>
      <c r="O526" s="62"/>
      <c r="P526" s="62">
        <v>40</v>
      </c>
    </row>
    <row r="527" spans="2:16" ht="14.4">
      <c r="B527" s="68" t="s">
        <v>2476</v>
      </c>
      <c r="C527" s="62">
        <v>1994</v>
      </c>
      <c r="D527" s="64">
        <v>3.4548611111111113E-2</v>
      </c>
      <c r="E527" s="62">
        <v>41</v>
      </c>
      <c r="F527" s="62" t="s">
        <v>1069</v>
      </c>
      <c r="G527" s="62">
        <v>10</v>
      </c>
      <c r="H527" s="62"/>
      <c r="I527" s="62">
        <f t="shared" si="8"/>
        <v>30</v>
      </c>
      <c r="J527" s="62" t="s">
        <v>1071</v>
      </c>
      <c r="K527" s="64">
        <v>3.4803240740740739E-2</v>
      </c>
      <c r="L527" s="62">
        <v>46</v>
      </c>
      <c r="M527" s="62">
        <v>45</v>
      </c>
      <c r="N527" s="63"/>
      <c r="O527" s="62"/>
      <c r="P527" s="62">
        <v>42</v>
      </c>
    </row>
    <row r="528" spans="2:16" ht="14.4">
      <c r="B528" s="68" t="s">
        <v>1762</v>
      </c>
      <c r="C528" s="62">
        <v>1982</v>
      </c>
      <c r="D528" s="64">
        <v>4.1469907407407407E-2</v>
      </c>
      <c r="E528" s="62">
        <v>41</v>
      </c>
      <c r="F528" s="62" t="s">
        <v>1070</v>
      </c>
      <c r="G528" s="62">
        <v>10</v>
      </c>
      <c r="H528" s="62"/>
      <c r="I528" s="62">
        <f t="shared" si="8"/>
        <v>42</v>
      </c>
      <c r="J528" s="62" t="s">
        <v>1071</v>
      </c>
      <c r="K528" s="64">
        <v>4.1701388888888892E-2</v>
      </c>
      <c r="L528" s="62">
        <v>174</v>
      </c>
      <c r="M528" s="62">
        <v>174</v>
      </c>
      <c r="N528" s="63"/>
      <c r="O528" s="62"/>
      <c r="P528" s="62">
        <v>41</v>
      </c>
    </row>
    <row r="529" spans="2:16" ht="14.4">
      <c r="B529" s="68" t="s">
        <v>2355</v>
      </c>
      <c r="C529" s="62">
        <v>1988</v>
      </c>
      <c r="D529" s="64">
        <v>3.4618055555555555E-2</v>
      </c>
      <c r="E529" s="62">
        <v>42</v>
      </c>
      <c r="F529" s="62" t="s">
        <v>1069</v>
      </c>
      <c r="G529" s="62">
        <v>10</v>
      </c>
      <c r="H529" s="62"/>
      <c r="I529" s="62">
        <f t="shared" si="8"/>
        <v>36</v>
      </c>
      <c r="J529" s="62" t="s">
        <v>1071</v>
      </c>
      <c r="K529" s="64">
        <v>4.0706018518518516E-2</v>
      </c>
      <c r="L529" s="62">
        <v>154</v>
      </c>
      <c r="M529" s="62">
        <v>46</v>
      </c>
      <c r="N529" s="63"/>
      <c r="O529" s="62"/>
      <c r="P529" s="62">
        <v>121</v>
      </c>
    </row>
    <row r="530" spans="2:16" ht="14.4">
      <c r="B530" s="68" t="s">
        <v>2102</v>
      </c>
      <c r="C530" s="62">
        <v>1980</v>
      </c>
      <c r="D530" s="64">
        <v>4.1585648148148149E-2</v>
      </c>
      <c r="E530" s="62">
        <v>42</v>
      </c>
      <c r="F530" s="62" t="s">
        <v>1070</v>
      </c>
      <c r="G530" s="62">
        <v>10</v>
      </c>
      <c r="H530" s="62"/>
      <c r="I530" s="62">
        <f t="shared" si="8"/>
        <v>44</v>
      </c>
      <c r="J530" s="62" t="s">
        <v>1071</v>
      </c>
      <c r="K530" s="64">
        <v>4.1770833333333333E-2</v>
      </c>
      <c r="L530" s="62">
        <v>176</v>
      </c>
      <c r="M530" s="62">
        <v>176</v>
      </c>
      <c r="N530" s="63"/>
      <c r="O530" s="62"/>
      <c r="P530" s="62">
        <v>43</v>
      </c>
    </row>
    <row r="531" spans="2:16" ht="14.4">
      <c r="B531" s="68" t="s">
        <v>2558</v>
      </c>
      <c r="C531" s="62">
        <v>1988</v>
      </c>
      <c r="D531" s="64">
        <v>3.4641203703703702E-2</v>
      </c>
      <c r="E531" s="62">
        <v>43</v>
      </c>
      <c r="F531" s="62" t="s">
        <v>1069</v>
      </c>
      <c r="G531" s="62">
        <v>10</v>
      </c>
      <c r="H531" s="62"/>
      <c r="I531" s="62">
        <f t="shared" si="8"/>
        <v>36</v>
      </c>
      <c r="J531" s="62" t="s">
        <v>1071</v>
      </c>
      <c r="K531" s="64">
        <v>3.4687500000000003E-2</v>
      </c>
      <c r="L531" s="62">
        <v>43</v>
      </c>
      <c r="M531" s="62">
        <v>47</v>
      </c>
      <c r="N531" s="63"/>
      <c r="O531" s="62"/>
      <c r="P531" s="62">
        <v>39</v>
      </c>
    </row>
    <row r="532" spans="2:16" ht="14.4">
      <c r="B532" s="68" t="s">
        <v>1908</v>
      </c>
      <c r="C532" s="62">
        <v>1990</v>
      </c>
      <c r="D532" s="64">
        <v>4.162037037037037E-2</v>
      </c>
      <c r="E532" s="62">
        <v>43</v>
      </c>
      <c r="F532" s="62" t="s">
        <v>1070</v>
      </c>
      <c r="G532" s="62">
        <v>10</v>
      </c>
      <c r="H532" s="62"/>
      <c r="I532" s="62">
        <f t="shared" si="8"/>
        <v>34</v>
      </c>
      <c r="J532" s="62" t="s">
        <v>1071</v>
      </c>
      <c r="K532" s="64">
        <v>4.175925925925926E-2</v>
      </c>
      <c r="L532" s="62">
        <v>175</v>
      </c>
      <c r="M532" s="62">
        <v>177</v>
      </c>
      <c r="N532" s="63"/>
      <c r="O532" s="62"/>
      <c r="P532" s="62">
        <v>42</v>
      </c>
    </row>
    <row r="533" spans="2:16" ht="14.4">
      <c r="B533" s="92" t="s">
        <v>1884</v>
      </c>
      <c r="C533" s="62">
        <v>1967</v>
      </c>
      <c r="D533" s="64">
        <v>3.4768518518518518E-2</v>
      </c>
      <c r="E533" s="62">
        <v>44</v>
      </c>
      <c r="F533" s="62" t="s">
        <v>1069</v>
      </c>
      <c r="G533" s="62">
        <v>10</v>
      </c>
      <c r="H533" s="62"/>
      <c r="I533" s="62">
        <f t="shared" si="8"/>
        <v>57</v>
      </c>
      <c r="J533" s="62" t="s">
        <v>1071</v>
      </c>
      <c r="K533" s="64">
        <v>3.4826388888888886E-2</v>
      </c>
      <c r="L533" s="62">
        <v>47</v>
      </c>
      <c r="M533" s="62">
        <v>48</v>
      </c>
      <c r="N533" s="63"/>
      <c r="O533" s="62"/>
      <c r="P533" s="62">
        <v>43</v>
      </c>
    </row>
    <row r="534" spans="2:16" ht="14.4">
      <c r="B534" s="248" t="s">
        <v>2696</v>
      </c>
      <c r="C534" s="62">
        <v>1981</v>
      </c>
      <c r="D534" s="64">
        <v>4.1805555555555554E-2</v>
      </c>
      <c r="E534" s="62">
        <v>44</v>
      </c>
      <c r="F534" s="62" t="s">
        <v>1070</v>
      </c>
      <c r="G534" s="62">
        <v>10</v>
      </c>
      <c r="H534" s="62"/>
      <c r="I534" s="62">
        <f t="shared" si="8"/>
        <v>43</v>
      </c>
      <c r="J534" s="62" t="s">
        <v>1071</v>
      </c>
      <c r="K534" s="64">
        <v>4.2025462962962966E-2</v>
      </c>
      <c r="L534" s="62">
        <v>181</v>
      </c>
      <c r="M534" s="62">
        <v>181</v>
      </c>
      <c r="N534" s="63"/>
      <c r="O534" s="62"/>
      <c r="P534" s="62">
        <v>44</v>
      </c>
    </row>
    <row r="535" spans="2:16" ht="14.4">
      <c r="B535" s="92" t="s">
        <v>2045</v>
      </c>
      <c r="C535" s="62">
        <v>1965</v>
      </c>
      <c r="D535" s="64">
        <v>3.4942129629629629E-2</v>
      </c>
      <c r="E535" s="62">
        <v>45</v>
      </c>
      <c r="F535" s="62" t="s">
        <v>1069</v>
      </c>
      <c r="G535" s="62">
        <v>10</v>
      </c>
      <c r="H535" s="62"/>
      <c r="I535" s="62">
        <f t="shared" si="8"/>
        <v>59</v>
      </c>
      <c r="J535" s="62" t="s">
        <v>1071</v>
      </c>
      <c r="K535" s="64">
        <v>3.502314814814815E-2</v>
      </c>
      <c r="L535" s="62">
        <v>48</v>
      </c>
      <c r="M535" s="62">
        <v>49</v>
      </c>
      <c r="N535" s="63"/>
      <c r="O535" s="62"/>
      <c r="P535" s="62">
        <v>44</v>
      </c>
    </row>
    <row r="536" spans="2:16" ht="14.4">
      <c r="B536" s="68" t="s">
        <v>1669</v>
      </c>
      <c r="C536" s="62">
        <v>1989</v>
      </c>
      <c r="D536" s="64">
        <v>4.1805555555555554E-2</v>
      </c>
      <c r="E536" s="62">
        <v>45</v>
      </c>
      <c r="F536" s="62" t="s">
        <v>1070</v>
      </c>
      <c r="G536" s="62">
        <v>10</v>
      </c>
      <c r="H536" s="62"/>
      <c r="I536" s="62">
        <f t="shared" si="8"/>
        <v>35</v>
      </c>
      <c r="J536" s="62" t="s">
        <v>1071</v>
      </c>
      <c r="K536" s="64">
        <v>4.2025462962962966E-2</v>
      </c>
      <c r="L536" s="62">
        <v>182</v>
      </c>
      <c r="M536" s="62">
        <v>182</v>
      </c>
      <c r="N536" s="63"/>
      <c r="O536" s="62"/>
      <c r="P536" s="62">
        <v>45</v>
      </c>
    </row>
    <row r="537" spans="2:16" ht="14.4">
      <c r="B537" s="68" t="s">
        <v>2526</v>
      </c>
      <c r="C537" s="62">
        <v>1990</v>
      </c>
      <c r="D537" s="64">
        <v>3.5127314814814813E-2</v>
      </c>
      <c r="E537" s="62">
        <v>46</v>
      </c>
      <c r="F537" s="62" t="s">
        <v>1069</v>
      </c>
      <c r="G537" s="62">
        <v>10</v>
      </c>
      <c r="H537" s="62"/>
      <c r="I537" s="62">
        <f t="shared" si="8"/>
        <v>34</v>
      </c>
      <c r="J537" s="62" t="s">
        <v>1071</v>
      </c>
      <c r="K537" s="64">
        <v>3.5509259259259261E-2</v>
      </c>
      <c r="L537" s="62">
        <v>50</v>
      </c>
      <c r="M537" s="62">
        <v>51</v>
      </c>
      <c r="N537" s="63"/>
      <c r="O537" s="62"/>
      <c r="P537" s="62">
        <v>45</v>
      </c>
    </row>
    <row r="538" spans="2:16" ht="14.4">
      <c r="B538" s="68" t="s">
        <v>2219</v>
      </c>
      <c r="C538" s="62">
        <v>1996</v>
      </c>
      <c r="D538" s="64">
        <v>4.207175925925926E-2</v>
      </c>
      <c r="E538" s="62">
        <v>46</v>
      </c>
      <c r="F538" s="62" t="s">
        <v>1070</v>
      </c>
      <c r="G538" s="62">
        <v>10</v>
      </c>
      <c r="H538" s="62"/>
      <c r="I538" s="62">
        <f t="shared" si="8"/>
        <v>28</v>
      </c>
      <c r="J538" s="62" t="s">
        <v>1071</v>
      </c>
      <c r="K538" s="64">
        <v>4.2280092592592591E-2</v>
      </c>
      <c r="L538" s="62">
        <v>189</v>
      </c>
      <c r="M538" s="62">
        <v>188</v>
      </c>
      <c r="N538" s="63"/>
      <c r="O538" s="62"/>
      <c r="P538" s="62">
        <v>48</v>
      </c>
    </row>
    <row r="539" spans="2:16" ht="14.4">
      <c r="B539" s="68" t="s">
        <v>1288</v>
      </c>
      <c r="C539" s="62">
        <v>1982</v>
      </c>
      <c r="D539" s="64">
        <v>4.2141203703703702E-2</v>
      </c>
      <c r="E539" s="62">
        <v>47</v>
      </c>
      <c r="F539" s="62" t="s">
        <v>1070</v>
      </c>
      <c r="G539" s="62">
        <v>10</v>
      </c>
      <c r="H539" s="62"/>
      <c r="I539" s="62">
        <f t="shared" si="8"/>
        <v>42</v>
      </c>
      <c r="J539" s="62" t="s">
        <v>1071</v>
      </c>
      <c r="K539" s="64">
        <v>4.2199074074074076E-2</v>
      </c>
      <c r="L539" s="62">
        <v>185</v>
      </c>
      <c r="M539" s="62">
        <v>189</v>
      </c>
      <c r="N539" s="63"/>
      <c r="O539" s="62"/>
      <c r="P539" s="62">
        <v>46</v>
      </c>
    </row>
    <row r="540" spans="2:16" ht="14.4">
      <c r="B540" s="83" t="s">
        <v>1795</v>
      </c>
      <c r="C540" s="62">
        <v>1980</v>
      </c>
      <c r="D540" s="64">
        <v>3.5219907407407408E-2</v>
      </c>
      <c r="E540" s="62">
        <v>47</v>
      </c>
      <c r="F540" s="62" t="s">
        <v>1069</v>
      </c>
      <c r="G540" s="62">
        <v>10</v>
      </c>
      <c r="H540" s="62"/>
      <c r="I540" s="62">
        <f t="shared" si="8"/>
        <v>44</v>
      </c>
      <c r="J540" s="62" t="s">
        <v>1071</v>
      </c>
      <c r="K540" s="64">
        <v>3.5590277777777776E-2</v>
      </c>
      <c r="L540" s="62">
        <v>53</v>
      </c>
      <c r="M540" s="62">
        <v>52</v>
      </c>
      <c r="N540" s="63"/>
      <c r="O540" s="62"/>
      <c r="P540" s="62">
        <v>47</v>
      </c>
    </row>
    <row r="541" spans="2:16" ht="14.4">
      <c r="B541" s="68" t="s">
        <v>2167</v>
      </c>
      <c r="C541" s="62">
        <v>1993</v>
      </c>
      <c r="D541" s="64">
        <v>4.2152777777777775E-2</v>
      </c>
      <c r="E541" s="62">
        <v>48</v>
      </c>
      <c r="F541" s="62" t="s">
        <v>1070</v>
      </c>
      <c r="G541" s="62">
        <v>10</v>
      </c>
      <c r="H541" s="62"/>
      <c r="I541" s="62">
        <f t="shared" si="8"/>
        <v>31</v>
      </c>
      <c r="J541" s="62" t="s">
        <v>1071</v>
      </c>
      <c r="K541" s="64">
        <v>4.2256944444444444E-2</v>
      </c>
      <c r="L541" s="62">
        <v>188</v>
      </c>
      <c r="M541" s="62">
        <v>190</v>
      </c>
      <c r="N541" s="63"/>
      <c r="O541" s="62"/>
      <c r="P541" s="62">
        <v>47</v>
      </c>
    </row>
    <row r="542" spans="2:16" ht="14.4">
      <c r="B542" s="83" t="s">
        <v>1794</v>
      </c>
      <c r="C542" s="62">
        <v>1980</v>
      </c>
      <c r="D542" s="64">
        <v>3.5509259259259261E-2</v>
      </c>
      <c r="E542" s="62">
        <v>48</v>
      </c>
      <c r="F542" s="62" t="s">
        <v>1069</v>
      </c>
      <c r="G542" s="62">
        <v>10</v>
      </c>
      <c r="H542" s="62"/>
      <c r="I542" s="62">
        <f t="shared" si="8"/>
        <v>44</v>
      </c>
      <c r="J542" s="62" t="s">
        <v>1071</v>
      </c>
      <c r="K542" s="64">
        <v>3.5659722222222225E-2</v>
      </c>
      <c r="L542" s="62">
        <v>54</v>
      </c>
      <c r="M542" s="62">
        <v>53</v>
      </c>
      <c r="N542" s="63"/>
      <c r="O542" s="62"/>
      <c r="P542" s="62">
        <v>48</v>
      </c>
    </row>
    <row r="543" spans="2:16" ht="14.4">
      <c r="B543" s="68" t="s">
        <v>1853</v>
      </c>
      <c r="C543" s="62">
        <v>1988</v>
      </c>
      <c r="D543" s="64">
        <v>3.5543981481481482E-2</v>
      </c>
      <c r="E543" s="62">
        <v>49</v>
      </c>
      <c r="F543" s="62" t="s">
        <v>1069</v>
      </c>
      <c r="G543" s="62">
        <v>10</v>
      </c>
      <c r="H543" s="62"/>
      <c r="I543" s="62">
        <f t="shared" si="8"/>
        <v>36</v>
      </c>
      <c r="J543" s="62" t="s">
        <v>1071</v>
      </c>
      <c r="K543" s="64">
        <v>3.5578703703703703E-2</v>
      </c>
      <c r="L543" s="62">
        <v>51</v>
      </c>
      <c r="M543" s="62">
        <v>54</v>
      </c>
      <c r="N543" s="63"/>
      <c r="O543" s="62"/>
      <c r="P543" s="62">
        <v>46</v>
      </c>
    </row>
    <row r="544" spans="2:16" ht="14.4">
      <c r="B544" s="68" t="s">
        <v>1817</v>
      </c>
      <c r="C544" s="62">
        <v>1991</v>
      </c>
      <c r="D544" s="64">
        <v>4.221064814814815E-2</v>
      </c>
      <c r="E544" s="62">
        <v>49</v>
      </c>
      <c r="F544" s="62" t="s">
        <v>1070</v>
      </c>
      <c r="G544" s="62">
        <v>10</v>
      </c>
      <c r="H544" s="62"/>
      <c r="I544" s="62">
        <f t="shared" si="8"/>
        <v>33</v>
      </c>
      <c r="J544" s="62" t="s">
        <v>1071</v>
      </c>
      <c r="K544" s="64">
        <v>4.2303240740740738E-2</v>
      </c>
      <c r="L544" s="62">
        <v>190</v>
      </c>
      <c r="M544" s="62">
        <v>191</v>
      </c>
      <c r="N544" s="63"/>
      <c r="O544" s="62"/>
      <c r="P544" s="62">
        <v>49</v>
      </c>
    </row>
    <row r="545" spans="2:16" ht="14.4">
      <c r="B545" s="83" t="s">
        <v>2485</v>
      </c>
      <c r="C545" s="62">
        <v>1982</v>
      </c>
      <c r="D545" s="64">
        <v>3.5543981481481482E-2</v>
      </c>
      <c r="E545" s="62">
        <v>50</v>
      </c>
      <c r="F545" s="62" t="s">
        <v>1069</v>
      </c>
      <c r="G545" s="62">
        <v>10</v>
      </c>
      <c r="H545" s="62"/>
      <c r="I545" s="62">
        <f t="shared" si="8"/>
        <v>42</v>
      </c>
      <c r="J545" s="62" t="s">
        <v>1071</v>
      </c>
      <c r="K545" s="64">
        <v>3.5694444444444445E-2</v>
      </c>
      <c r="L545" s="62">
        <v>56</v>
      </c>
      <c r="M545" s="62">
        <v>56</v>
      </c>
      <c r="N545" s="63"/>
      <c r="O545" s="62"/>
      <c r="P545" s="62">
        <v>50</v>
      </c>
    </row>
    <row r="546" spans="2:16" ht="14.4">
      <c r="B546" s="68" t="s">
        <v>1768</v>
      </c>
      <c r="C546" s="62">
        <v>1986</v>
      </c>
      <c r="D546" s="64">
        <v>4.2280092592592591E-2</v>
      </c>
      <c r="E546" s="157">
        <v>50</v>
      </c>
      <c r="F546" s="62" t="s">
        <v>1070</v>
      </c>
      <c r="G546" s="62">
        <v>10</v>
      </c>
      <c r="H546" s="62"/>
      <c r="I546" s="62">
        <f t="shared" si="8"/>
        <v>38</v>
      </c>
      <c r="J546" s="62" t="s">
        <v>1071</v>
      </c>
      <c r="K546" s="64">
        <v>4.2337962962962966E-2</v>
      </c>
      <c r="L546" s="62">
        <v>191</v>
      </c>
      <c r="M546" s="62">
        <v>193</v>
      </c>
      <c r="N546" s="63"/>
      <c r="O546" s="62"/>
      <c r="P546" s="62">
        <v>50</v>
      </c>
    </row>
    <row r="547" spans="2:16" ht="14.4">
      <c r="B547" s="68" t="s">
        <v>2177</v>
      </c>
      <c r="C547" s="62">
        <v>1980</v>
      </c>
      <c r="D547" s="64">
        <v>4.2407407407407408E-2</v>
      </c>
      <c r="E547" s="62">
        <v>51</v>
      </c>
      <c r="F547" s="62" t="s">
        <v>1070</v>
      </c>
      <c r="G547" s="62">
        <v>10</v>
      </c>
      <c r="H547" s="62"/>
      <c r="I547" s="62">
        <f t="shared" si="8"/>
        <v>44</v>
      </c>
      <c r="J547" s="62" t="s">
        <v>1071</v>
      </c>
      <c r="K547" s="64">
        <v>4.2569444444444444E-2</v>
      </c>
      <c r="L547" s="62">
        <v>196</v>
      </c>
      <c r="M547" s="62">
        <v>197</v>
      </c>
      <c r="N547" s="63"/>
      <c r="O547" s="62"/>
      <c r="P547" s="62">
        <v>51</v>
      </c>
    </row>
    <row r="548" spans="2:16" ht="14.4">
      <c r="B548" s="68" t="s">
        <v>1934</v>
      </c>
      <c r="C548" s="62">
        <v>2002</v>
      </c>
      <c r="D548" s="64">
        <v>3.5543981481481482E-2</v>
      </c>
      <c r="E548" s="62">
        <v>51</v>
      </c>
      <c r="F548" s="62" t="s">
        <v>1069</v>
      </c>
      <c r="G548" s="62">
        <v>10</v>
      </c>
      <c r="H548" s="62"/>
      <c r="I548" s="62">
        <f t="shared" si="8"/>
        <v>22</v>
      </c>
      <c r="J548" s="62" t="s">
        <v>1071</v>
      </c>
      <c r="K548" s="64">
        <v>3.5671296296296298E-2</v>
      </c>
      <c r="L548" s="62">
        <v>55</v>
      </c>
      <c r="M548" s="62">
        <v>57</v>
      </c>
      <c r="N548" s="63"/>
      <c r="O548" s="62"/>
      <c r="P548" s="62">
        <v>49</v>
      </c>
    </row>
    <row r="549" spans="2:16" ht="14.4">
      <c r="B549" s="83" t="s">
        <v>390</v>
      </c>
      <c r="C549" s="62">
        <v>1982</v>
      </c>
      <c r="D549" s="64">
        <v>3.5844907407407409E-2</v>
      </c>
      <c r="E549" s="62">
        <v>52</v>
      </c>
      <c r="F549" s="62" t="s">
        <v>1069</v>
      </c>
      <c r="G549" s="62">
        <v>10</v>
      </c>
      <c r="H549" s="62"/>
      <c r="I549" s="62">
        <f t="shared" si="8"/>
        <v>42</v>
      </c>
      <c r="J549" s="62" t="s">
        <v>1071</v>
      </c>
      <c r="K549" s="64">
        <v>3.6041666666666666E-2</v>
      </c>
      <c r="L549" s="62">
        <v>62</v>
      </c>
      <c r="M549" s="62">
        <v>58</v>
      </c>
      <c r="N549" s="63"/>
      <c r="O549" s="62"/>
      <c r="P549" s="62">
        <v>56</v>
      </c>
    </row>
    <row r="550" spans="2:16" ht="14.4">
      <c r="B550" s="68" t="s">
        <v>2363</v>
      </c>
      <c r="C550" s="62">
        <v>1987</v>
      </c>
      <c r="D550" s="64">
        <v>4.2476851851851849E-2</v>
      </c>
      <c r="E550" s="157">
        <v>52</v>
      </c>
      <c r="F550" s="62" t="s">
        <v>1070</v>
      </c>
      <c r="G550" s="62">
        <v>10</v>
      </c>
      <c r="H550" s="62"/>
      <c r="I550" s="62">
        <f t="shared" si="8"/>
        <v>37</v>
      </c>
      <c r="J550" s="62" t="s">
        <v>1071</v>
      </c>
      <c r="K550" s="64">
        <v>4.2581018518518518E-2</v>
      </c>
      <c r="L550" s="62">
        <v>197</v>
      </c>
      <c r="M550" s="62">
        <v>200</v>
      </c>
      <c r="N550" s="63"/>
      <c r="O550" s="62"/>
      <c r="P550" s="62">
        <v>52</v>
      </c>
    </row>
    <row r="551" spans="2:16" ht="14.4">
      <c r="B551" s="83" t="s">
        <v>1828</v>
      </c>
      <c r="C551" s="62">
        <v>1982</v>
      </c>
      <c r="D551" s="64">
        <v>3.5868055555555556E-2</v>
      </c>
      <c r="E551" s="62">
        <v>53</v>
      </c>
      <c r="F551" s="62" t="s">
        <v>1069</v>
      </c>
      <c r="G551" s="62">
        <v>10</v>
      </c>
      <c r="H551" s="62"/>
      <c r="I551" s="62">
        <f t="shared" si="8"/>
        <v>42</v>
      </c>
      <c r="J551" s="62" t="s">
        <v>1071</v>
      </c>
      <c r="K551" s="64">
        <v>3.5983796296296298E-2</v>
      </c>
      <c r="L551" s="62">
        <v>58</v>
      </c>
      <c r="M551" s="62">
        <v>59</v>
      </c>
      <c r="N551" s="63"/>
      <c r="O551" s="62"/>
      <c r="P551" s="62">
        <v>52</v>
      </c>
    </row>
    <row r="552" spans="2:16" ht="13.8">
      <c r="B552" s="62" t="s">
        <v>636</v>
      </c>
      <c r="C552" s="62">
        <v>1971</v>
      </c>
      <c r="D552" s="64">
        <v>4.252314814814815E-2</v>
      </c>
      <c r="E552" s="62">
        <v>53</v>
      </c>
      <c r="F552" s="62" t="s">
        <v>1070</v>
      </c>
      <c r="G552" s="62">
        <v>10</v>
      </c>
      <c r="H552" s="62"/>
      <c r="I552" s="62">
        <f t="shared" si="8"/>
        <v>53</v>
      </c>
      <c r="J552" s="62" t="s">
        <v>1071</v>
      </c>
      <c r="K552" s="64">
        <v>4.2719907407407408E-2</v>
      </c>
      <c r="L552" s="62">
        <v>203</v>
      </c>
      <c r="M552" s="62">
        <v>201</v>
      </c>
      <c r="N552" s="63"/>
      <c r="O552" s="62"/>
      <c r="P552" s="62">
        <v>55</v>
      </c>
    </row>
    <row r="553" spans="2:16" ht="14.4">
      <c r="B553" s="68" t="s">
        <v>2259</v>
      </c>
      <c r="C553" s="62">
        <v>1988</v>
      </c>
      <c r="D553" s="64">
        <v>4.2534722222222224E-2</v>
      </c>
      <c r="E553" s="157">
        <v>54</v>
      </c>
      <c r="F553" s="62" t="s">
        <v>1070</v>
      </c>
      <c r="G553" s="62">
        <v>10</v>
      </c>
      <c r="H553" s="62"/>
      <c r="I553" s="62">
        <f t="shared" si="8"/>
        <v>36</v>
      </c>
      <c r="J553" s="62" t="s">
        <v>1071</v>
      </c>
      <c r="K553" s="64">
        <v>4.2812500000000003E-2</v>
      </c>
      <c r="L553" s="62">
        <v>205</v>
      </c>
      <c r="M553" s="62">
        <v>202</v>
      </c>
      <c r="N553" s="63"/>
      <c r="O553" s="62"/>
      <c r="P553" s="62">
        <v>56</v>
      </c>
    </row>
    <row r="554" spans="2:16" ht="14.4">
      <c r="B554" s="68" t="s">
        <v>1542</v>
      </c>
      <c r="C554" s="62">
        <v>1988</v>
      </c>
      <c r="D554" s="64">
        <v>3.5868055555555556E-2</v>
      </c>
      <c r="E554" s="62">
        <v>54</v>
      </c>
      <c r="F554" s="62" t="s">
        <v>1069</v>
      </c>
      <c r="G554" s="62">
        <v>10</v>
      </c>
      <c r="H554" s="62"/>
      <c r="I554" s="62">
        <f t="shared" si="8"/>
        <v>36</v>
      </c>
      <c r="J554" s="62" t="s">
        <v>1071</v>
      </c>
      <c r="K554" s="64">
        <v>3.6168981481481483E-2</v>
      </c>
      <c r="L554" s="62">
        <v>67</v>
      </c>
      <c r="M554" s="62">
        <v>60</v>
      </c>
      <c r="N554" s="63"/>
      <c r="O554" s="62"/>
      <c r="P554" s="62">
        <v>60</v>
      </c>
    </row>
    <row r="555" spans="2:16" ht="14.4">
      <c r="B555" s="68" t="s">
        <v>2263</v>
      </c>
      <c r="C555" s="62">
        <v>1999</v>
      </c>
      <c r="D555" s="64">
        <v>3.591435185185185E-2</v>
      </c>
      <c r="E555" s="62">
        <v>55</v>
      </c>
      <c r="F555" s="62" t="s">
        <v>1069</v>
      </c>
      <c r="G555" s="62">
        <v>10</v>
      </c>
      <c r="H555" s="62"/>
      <c r="I555" s="62">
        <f t="shared" si="8"/>
        <v>25</v>
      </c>
      <c r="J555" s="62" t="s">
        <v>1071</v>
      </c>
      <c r="K555" s="64">
        <v>3.5983796296296298E-2</v>
      </c>
      <c r="L555" s="62">
        <v>59</v>
      </c>
      <c r="M555" s="62">
        <v>61</v>
      </c>
      <c r="N555" s="63"/>
      <c r="O555" s="62"/>
      <c r="P555" s="62">
        <v>53</v>
      </c>
    </row>
    <row r="556" spans="2:16" ht="14.4">
      <c r="B556" s="68" t="s">
        <v>1531</v>
      </c>
      <c r="C556" s="62">
        <v>1982</v>
      </c>
      <c r="D556" s="64">
        <v>4.2546296296296297E-2</v>
      </c>
      <c r="E556" s="62">
        <v>55</v>
      </c>
      <c r="F556" s="62" t="s">
        <v>1070</v>
      </c>
      <c r="G556" s="62">
        <v>10</v>
      </c>
      <c r="H556" s="62"/>
      <c r="I556" s="62">
        <f t="shared" si="8"/>
        <v>42</v>
      </c>
      <c r="J556" s="62" t="s">
        <v>1071</v>
      </c>
      <c r="K556" s="64">
        <v>4.2685185185185187E-2</v>
      </c>
      <c r="L556" s="62">
        <v>200</v>
      </c>
      <c r="M556" s="62">
        <v>203</v>
      </c>
      <c r="N556" s="63"/>
      <c r="O556" s="62"/>
      <c r="P556" s="62">
        <v>54</v>
      </c>
    </row>
    <row r="557" spans="2:16" ht="14.4">
      <c r="B557" s="68" t="s">
        <v>2470</v>
      </c>
      <c r="C557" s="62">
        <v>1987</v>
      </c>
      <c r="D557" s="64">
        <v>4.2592592592592592E-2</v>
      </c>
      <c r="E557" s="157">
        <v>56</v>
      </c>
      <c r="F557" s="62" t="s">
        <v>1070</v>
      </c>
      <c r="G557" s="62">
        <v>10</v>
      </c>
      <c r="H557" s="62"/>
      <c r="I557" s="62">
        <f t="shared" si="8"/>
        <v>37</v>
      </c>
      <c r="J557" s="62" t="s">
        <v>1071</v>
      </c>
      <c r="K557" s="64">
        <v>4.2928240740740739E-2</v>
      </c>
      <c r="L557" s="62">
        <v>208</v>
      </c>
      <c r="M557" s="62">
        <v>204</v>
      </c>
      <c r="N557" s="63"/>
      <c r="O557" s="62"/>
      <c r="P557" s="62">
        <v>58</v>
      </c>
    </row>
    <row r="558" spans="2:16" ht="14.4">
      <c r="B558" s="83" t="s">
        <v>544</v>
      </c>
      <c r="C558" s="62">
        <v>1975</v>
      </c>
      <c r="D558" s="64">
        <v>3.5925925925925924E-2</v>
      </c>
      <c r="E558" s="62">
        <v>56</v>
      </c>
      <c r="F558" s="62" t="s">
        <v>1069</v>
      </c>
      <c r="G558" s="62">
        <v>10</v>
      </c>
      <c r="H558" s="62"/>
      <c r="I558" s="62">
        <f t="shared" si="8"/>
        <v>49</v>
      </c>
      <c r="J558" s="62" t="s">
        <v>1071</v>
      </c>
      <c r="K558" s="64">
        <v>3.5983796296296298E-2</v>
      </c>
      <c r="L558" s="62">
        <v>57</v>
      </c>
      <c r="M558" s="62">
        <v>62</v>
      </c>
      <c r="N558" s="63"/>
      <c r="O558" s="62"/>
      <c r="P558" s="62">
        <v>51</v>
      </c>
    </row>
    <row r="559" spans="2:16" ht="14.4">
      <c r="B559" s="68" t="s">
        <v>629</v>
      </c>
      <c r="C559" s="62">
        <v>1985</v>
      </c>
      <c r="D559" s="64">
        <v>4.2650462962962966E-2</v>
      </c>
      <c r="E559" s="157">
        <v>57</v>
      </c>
      <c r="F559" s="62" t="s">
        <v>1070</v>
      </c>
      <c r="G559" s="62">
        <v>10</v>
      </c>
      <c r="H559" s="62"/>
      <c r="I559" s="62">
        <f t="shared" si="8"/>
        <v>39</v>
      </c>
      <c r="J559" s="62" t="s">
        <v>1071</v>
      </c>
      <c r="K559" s="64">
        <v>4.2673611111111114E-2</v>
      </c>
      <c r="L559" s="62">
        <v>199</v>
      </c>
      <c r="M559" s="62">
        <v>206</v>
      </c>
      <c r="N559" s="63"/>
      <c r="O559" s="62"/>
      <c r="P559" s="62">
        <v>53</v>
      </c>
    </row>
    <row r="560" spans="2:16" ht="14.4">
      <c r="B560" s="83" t="s">
        <v>1842</v>
      </c>
      <c r="C560" s="62">
        <v>1975</v>
      </c>
      <c r="D560" s="64">
        <v>3.5937499999999997E-2</v>
      </c>
      <c r="E560" s="62">
        <v>57</v>
      </c>
      <c r="F560" s="62" t="s">
        <v>1069</v>
      </c>
      <c r="G560" s="62">
        <v>10</v>
      </c>
      <c r="H560" s="62"/>
      <c r="I560" s="62">
        <f t="shared" si="8"/>
        <v>49</v>
      </c>
      <c r="J560" s="62" t="s">
        <v>1071</v>
      </c>
      <c r="K560" s="64">
        <v>3.619212962962963E-2</v>
      </c>
      <c r="L560" s="62">
        <v>68</v>
      </c>
      <c r="M560" s="62">
        <v>63</v>
      </c>
      <c r="N560" s="63"/>
      <c r="O560" s="62"/>
      <c r="P560" s="62">
        <v>61</v>
      </c>
    </row>
    <row r="561" spans="2:16" ht="14.4">
      <c r="B561" s="68" t="s">
        <v>2005</v>
      </c>
      <c r="C561" s="62">
        <v>1987</v>
      </c>
      <c r="D561" s="64">
        <v>4.2754629629629629E-2</v>
      </c>
      <c r="E561" s="157">
        <v>58</v>
      </c>
      <c r="F561" s="62" t="s">
        <v>1070</v>
      </c>
      <c r="G561" s="62">
        <v>10</v>
      </c>
      <c r="H561" s="62"/>
      <c r="I561" s="62">
        <f t="shared" si="8"/>
        <v>37</v>
      </c>
      <c r="J561" s="62" t="s">
        <v>1071</v>
      </c>
      <c r="K561" s="64">
        <v>4.2893518518518518E-2</v>
      </c>
      <c r="L561" s="62">
        <v>207</v>
      </c>
      <c r="M561" s="62">
        <v>208</v>
      </c>
      <c r="N561" s="63"/>
      <c r="O561" s="62"/>
      <c r="P561" s="62">
        <v>57</v>
      </c>
    </row>
    <row r="562" spans="2:16" ht="14.4">
      <c r="B562" s="83" t="s">
        <v>2594</v>
      </c>
      <c r="C562" s="62">
        <v>1983</v>
      </c>
      <c r="D562" s="64">
        <v>3.5949074074074071E-2</v>
      </c>
      <c r="E562" s="62">
        <v>58</v>
      </c>
      <c r="F562" s="62" t="s">
        <v>1069</v>
      </c>
      <c r="G562" s="62">
        <v>10</v>
      </c>
      <c r="H562" s="62"/>
      <c r="I562" s="62">
        <f t="shared" si="8"/>
        <v>41</v>
      </c>
      <c r="J562" s="62" t="s">
        <v>1071</v>
      </c>
      <c r="K562" s="64">
        <v>3.9386574074074074E-2</v>
      </c>
      <c r="L562" s="62">
        <v>127</v>
      </c>
      <c r="M562" s="62">
        <v>64</v>
      </c>
      <c r="N562" s="63"/>
      <c r="O562" s="62"/>
      <c r="P562" s="62">
        <v>103</v>
      </c>
    </row>
    <row r="563" spans="2:16" ht="14.4">
      <c r="B563" s="83" t="s">
        <v>2215</v>
      </c>
      <c r="C563" s="62">
        <v>1982</v>
      </c>
      <c r="D563" s="64">
        <v>3.5972222222222225E-2</v>
      </c>
      <c r="E563" s="62">
        <v>59</v>
      </c>
      <c r="F563" s="62" t="s">
        <v>1069</v>
      </c>
      <c r="G563" s="62">
        <v>10</v>
      </c>
      <c r="H563" s="62"/>
      <c r="I563" s="62">
        <f t="shared" si="8"/>
        <v>42</v>
      </c>
      <c r="J563" s="62" t="s">
        <v>1071</v>
      </c>
      <c r="K563" s="64">
        <v>3.619212962962963E-2</v>
      </c>
      <c r="L563" s="62">
        <v>69</v>
      </c>
      <c r="M563" s="62">
        <v>65</v>
      </c>
      <c r="N563" s="63"/>
      <c r="O563" s="62"/>
      <c r="P563" s="62">
        <v>62</v>
      </c>
    </row>
    <row r="564" spans="2:16" ht="14.4">
      <c r="B564" s="68" t="s">
        <v>1933</v>
      </c>
      <c r="C564" s="62">
        <v>1975</v>
      </c>
      <c r="D564" s="64">
        <v>4.2766203703703702E-2</v>
      </c>
      <c r="E564" s="62">
        <v>59</v>
      </c>
      <c r="F564" s="62" t="s">
        <v>1070</v>
      </c>
      <c r="G564" s="62">
        <v>10</v>
      </c>
      <c r="H564" s="62"/>
      <c r="I564" s="62">
        <f t="shared" si="8"/>
        <v>49</v>
      </c>
      <c r="J564" s="62" t="s">
        <v>1071</v>
      </c>
      <c r="K564" s="64">
        <v>4.3032407407407408E-2</v>
      </c>
      <c r="L564" s="62">
        <v>210</v>
      </c>
      <c r="M564" s="62">
        <v>209</v>
      </c>
      <c r="N564" s="63"/>
      <c r="O564" s="62"/>
      <c r="P564" s="62">
        <v>60</v>
      </c>
    </row>
    <row r="565" spans="2:16" ht="14.4">
      <c r="B565" s="83" t="s">
        <v>2352</v>
      </c>
      <c r="C565" s="62">
        <v>1976</v>
      </c>
      <c r="D565" s="64">
        <v>3.5995370370370372E-2</v>
      </c>
      <c r="E565" s="62">
        <v>60</v>
      </c>
      <c r="F565" s="62" t="s">
        <v>1069</v>
      </c>
      <c r="G565" s="62">
        <v>10</v>
      </c>
      <c r="H565" s="62"/>
      <c r="I565" s="62">
        <f t="shared" si="8"/>
        <v>48</v>
      </c>
      <c r="J565" s="62" t="s">
        <v>1071</v>
      </c>
      <c r="K565" s="64">
        <v>3.6018518518518519E-2</v>
      </c>
      <c r="L565" s="62">
        <v>60</v>
      </c>
      <c r="M565" s="62">
        <v>66</v>
      </c>
      <c r="N565" s="63"/>
      <c r="O565" s="62"/>
      <c r="P565" s="62">
        <v>54</v>
      </c>
    </row>
    <row r="566" spans="2:16" ht="14.4">
      <c r="B566" s="68" t="s">
        <v>2051</v>
      </c>
      <c r="C566" s="62">
        <v>1984</v>
      </c>
      <c r="D566" s="64">
        <v>4.2812500000000003E-2</v>
      </c>
      <c r="E566" s="62">
        <v>60</v>
      </c>
      <c r="F566" s="62" t="s">
        <v>1070</v>
      </c>
      <c r="G566" s="62">
        <v>10</v>
      </c>
      <c r="H566" s="62"/>
      <c r="I566" s="62">
        <f t="shared" si="8"/>
        <v>40</v>
      </c>
      <c r="J566" s="62" t="s">
        <v>1071</v>
      </c>
      <c r="K566" s="64">
        <v>4.3020833333333335E-2</v>
      </c>
      <c r="L566" s="62">
        <v>209</v>
      </c>
      <c r="M566" s="62">
        <v>210</v>
      </c>
      <c r="N566" s="63"/>
      <c r="O566" s="62"/>
      <c r="P566" s="62">
        <v>59</v>
      </c>
    </row>
    <row r="567" spans="2:16" ht="14.4">
      <c r="B567" s="68" t="s">
        <v>2431</v>
      </c>
      <c r="C567" s="62">
        <v>1987</v>
      </c>
      <c r="D567" s="64">
        <v>4.2928240740740739E-2</v>
      </c>
      <c r="E567" s="62">
        <v>61</v>
      </c>
      <c r="F567" s="62" t="s">
        <v>1070</v>
      </c>
      <c r="G567" s="62">
        <v>10</v>
      </c>
      <c r="H567" s="62"/>
      <c r="I567" s="62">
        <f t="shared" si="8"/>
        <v>37</v>
      </c>
      <c r="J567" s="62" t="s">
        <v>1071</v>
      </c>
      <c r="K567" s="64">
        <v>4.3182870370370371E-2</v>
      </c>
      <c r="L567" s="62">
        <v>213</v>
      </c>
      <c r="M567" s="62">
        <v>212</v>
      </c>
      <c r="N567" s="63"/>
      <c r="O567" s="62"/>
      <c r="P567" s="62">
        <v>61</v>
      </c>
    </row>
    <row r="568" spans="2:16" ht="14.4">
      <c r="B568" s="68" t="s">
        <v>1469</v>
      </c>
      <c r="C568" s="62">
        <v>1989</v>
      </c>
      <c r="D568" s="64">
        <v>3.5995370370370372E-2</v>
      </c>
      <c r="E568" s="62">
        <v>61</v>
      </c>
      <c r="F568" s="62" t="s">
        <v>1069</v>
      </c>
      <c r="G568" s="62">
        <v>10</v>
      </c>
      <c r="H568" s="62"/>
      <c r="I568" s="62">
        <f t="shared" si="8"/>
        <v>35</v>
      </c>
      <c r="J568" s="62" t="s">
        <v>1071</v>
      </c>
      <c r="K568" s="64">
        <v>3.6030092592592593E-2</v>
      </c>
      <c r="L568" s="62">
        <v>61</v>
      </c>
      <c r="M568" s="62">
        <v>67</v>
      </c>
      <c r="N568" s="63"/>
      <c r="O568" s="62"/>
      <c r="P568" s="62">
        <v>55</v>
      </c>
    </row>
    <row r="569" spans="2:16" ht="14.4">
      <c r="B569" s="68" t="s">
        <v>2339</v>
      </c>
      <c r="C569" s="62">
        <v>1987</v>
      </c>
      <c r="D569" s="64">
        <v>4.3124999999999997E-2</v>
      </c>
      <c r="E569" s="62">
        <v>62</v>
      </c>
      <c r="F569" s="62" t="s">
        <v>1070</v>
      </c>
      <c r="G569" s="62">
        <v>10</v>
      </c>
      <c r="H569" s="62"/>
      <c r="I569" s="62">
        <f t="shared" si="8"/>
        <v>37</v>
      </c>
      <c r="J569" s="62" t="s">
        <v>1071</v>
      </c>
      <c r="K569" s="64">
        <v>4.3298611111111114E-2</v>
      </c>
      <c r="L569" s="62">
        <v>214</v>
      </c>
      <c r="M569" s="62">
        <v>214</v>
      </c>
      <c r="N569" s="63"/>
      <c r="O569" s="62"/>
      <c r="P569" s="62">
        <v>62</v>
      </c>
    </row>
    <row r="570" spans="2:16" ht="14.4">
      <c r="B570" s="68" t="s">
        <v>1558</v>
      </c>
      <c r="C570" s="62">
        <v>1987</v>
      </c>
      <c r="D570" s="64">
        <v>3.6018518518518519E-2</v>
      </c>
      <c r="E570" s="62">
        <v>62</v>
      </c>
      <c r="F570" s="62" t="s">
        <v>1069</v>
      </c>
      <c r="G570" s="62">
        <v>10</v>
      </c>
      <c r="H570" s="62"/>
      <c r="I570" s="62">
        <f t="shared" si="8"/>
        <v>37</v>
      </c>
      <c r="J570" s="62" t="s">
        <v>1071</v>
      </c>
      <c r="K570" s="64">
        <v>3.6064814814814813E-2</v>
      </c>
      <c r="L570" s="62">
        <v>63</v>
      </c>
      <c r="M570" s="62">
        <v>68</v>
      </c>
      <c r="N570" s="63"/>
      <c r="O570" s="62"/>
      <c r="P570" s="62">
        <v>57</v>
      </c>
    </row>
    <row r="571" spans="2:16" ht="14.4">
      <c r="B571" s="83" t="s">
        <v>565</v>
      </c>
      <c r="C571" s="62">
        <v>1979</v>
      </c>
      <c r="D571" s="64">
        <v>3.6041666666666666E-2</v>
      </c>
      <c r="E571" s="62">
        <v>63</v>
      </c>
      <c r="F571" s="62" t="s">
        <v>1069</v>
      </c>
      <c r="G571" s="62">
        <v>10</v>
      </c>
      <c r="H571" s="62"/>
      <c r="I571" s="62">
        <f t="shared" si="8"/>
        <v>45</v>
      </c>
      <c r="J571" s="62" t="s">
        <v>1071</v>
      </c>
      <c r="K571" s="64">
        <v>3.6145833333333335E-2</v>
      </c>
      <c r="L571" s="62">
        <v>66</v>
      </c>
      <c r="M571" s="62">
        <v>69</v>
      </c>
      <c r="N571" s="63"/>
      <c r="O571" s="62"/>
      <c r="P571" s="62">
        <v>59</v>
      </c>
    </row>
    <row r="572" spans="2:16" ht="14.4">
      <c r="B572" s="68" t="s">
        <v>1559</v>
      </c>
      <c r="C572" s="62">
        <v>1986</v>
      </c>
      <c r="D572" s="64">
        <v>4.3159722222222224E-2</v>
      </c>
      <c r="E572" s="62">
        <v>63</v>
      </c>
      <c r="F572" s="62" t="s">
        <v>1070</v>
      </c>
      <c r="G572" s="62">
        <v>10</v>
      </c>
      <c r="H572" s="62"/>
      <c r="I572" s="62">
        <f t="shared" si="8"/>
        <v>38</v>
      </c>
      <c r="J572" s="62" t="s">
        <v>1071</v>
      </c>
      <c r="K572" s="64">
        <v>4.341435185185185E-2</v>
      </c>
      <c r="L572" s="62">
        <v>217</v>
      </c>
      <c r="M572" s="62">
        <v>215</v>
      </c>
      <c r="N572" s="63"/>
      <c r="O572" s="62"/>
      <c r="P572" s="62">
        <v>65</v>
      </c>
    </row>
    <row r="573" spans="2:16" ht="14.4">
      <c r="B573" s="92" t="s">
        <v>2667</v>
      </c>
      <c r="C573" s="62">
        <v>1987</v>
      </c>
      <c r="D573" s="64">
        <v>3.6076388888888887E-2</v>
      </c>
      <c r="E573" s="62">
        <v>64</v>
      </c>
      <c r="F573" s="62" t="s">
        <v>1069</v>
      </c>
      <c r="G573" s="62">
        <v>10</v>
      </c>
      <c r="H573" s="62"/>
      <c r="I573" s="62">
        <f t="shared" si="8"/>
        <v>37</v>
      </c>
      <c r="J573" s="62" t="s">
        <v>1071</v>
      </c>
      <c r="K573" s="64">
        <v>3.6087962962962961E-2</v>
      </c>
      <c r="L573" s="62">
        <v>64</v>
      </c>
      <c r="M573" s="62">
        <v>71</v>
      </c>
      <c r="N573" s="63"/>
      <c r="O573" s="62"/>
      <c r="P573" s="62">
        <v>58</v>
      </c>
    </row>
    <row r="574" spans="2:16" ht="14.4">
      <c r="B574" s="68" t="s">
        <v>1697</v>
      </c>
      <c r="C574" s="62">
        <v>1995</v>
      </c>
      <c r="D574" s="64">
        <v>4.3171296296296298E-2</v>
      </c>
      <c r="E574" s="62">
        <v>64</v>
      </c>
      <c r="F574" s="62" t="s">
        <v>1070</v>
      </c>
      <c r="G574" s="62">
        <v>10</v>
      </c>
      <c r="H574" s="62"/>
      <c r="I574" s="62">
        <f t="shared" si="8"/>
        <v>29</v>
      </c>
      <c r="J574" s="62" t="s">
        <v>1071</v>
      </c>
      <c r="K574" s="64">
        <v>4.3356481481481482E-2</v>
      </c>
      <c r="L574" s="62">
        <v>215</v>
      </c>
      <c r="M574" s="62">
        <v>216</v>
      </c>
      <c r="N574" s="63"/>
      <c r="O574" s="62"/>
      <c r="P574" s="62">
        <v>63</v>
      </c>
    </row>
    <row r="575" spans="2:16" ht="14.4">
      <c r="B575" s="68" t="s">
        <v>2446</v>
      </c>
      <c r="C575" s="62">
        <v>1982</v>
      </c>
      <c r="D575" s="64">
        <v>4.3344907407407408E-2</v>
      </c>
      <c r="E575" s="62">
        <v>65</v>
      </c>
      <c r="F575" s="62" t="s">
        <v>1070</v>
      </c>
      <c r="G575" s="62">
        <v>10</v>
      </c>
      <c r="H575" s="62"/>
      <c r="I575" s="62">
        <f t="shared" si="8"/>
        <v>42</v>
      </c>
      <c r="J575" s="62" t="s">
        <v>1071</v>
      </c>
      <c r="K575" s="64">
        <v>4.3379629629629629E-2</v>
      </c>
      <c r="L575" s="62">
        <v>216</v>
      </c>
      <c r="M575" s="62">
        <v>218</v>
      </c>
      <c r="N575" s="63"/>
      <c r="O575" s="62"/>
      <c r="P575" s="62">
        <v>64</v>
      </c>
    </row>
    <row r="576" spans="2:16" ht="14.4">
      <c r="B576" s="68" t="s">
        <v>1797</v>
      </c>
      <c r="C576" s="62">
        <v>1998</v>
      </c>
      <c r="D576" s="64">
        <v>3.6249999999999998E-2</v>
      </c>
      <c r="E576" s="62">
        <v>65</v>
      </c>
      <c r="F576" s="62" t="s">
        <v>1069</v>
      </c>
      <c r="G576" s="62">
        <v>10</v>
      </c>
      <c r="H576" s="62"/>
      <c r="I576" s="62">
        <f t="shared" si="8"/>
        <v>26</v>
      </c>
      <c r="J576" s="62" t="s">
        <v>1071</v>
      </c>
      <c r="K576" s="64">
        <v>3.6319444444444446E-2</v>
      </c>
      <c r="L576" s="62">
        <v>70</v>
      </c>
      <c r="M576" s="62">
        <v>72</v>
      </c>
      <c r="N576" s="63"/>
      <c r="O576" s="62"/>
      <c r="P576" s="62">
        <v>63</v>
      </c>
    </row>
    <row r="577" spans="2:16" ht="14.4">
      <c r="B577" s="68" t="s">
        <v>2358</v>
      </c>
      <c r="C577" s="62">
        <v>1984</v>
      </c>
      <c r="D577" s="64">
        <v>4.3576388888888887E-2</v>
      </c>
      <c r="E577" s="62">
        <v>66</v>
      </c>
      <c r="F577" s="62" t="s">
        <v>1070</v>
      </c>
      <c r="G577" s="62">
        <v>10</v>
      </c>
      <c r="H577" s="62"/>
      <c r="I577" s="62">
        <f t="shared" si="8"/>
        <v>40</v>
      </c>
      <c r="J577" s="62" t="s">
        <v>1071</v>
      </c>
      <c r="K577" s="64">
        <v>4.3599537037037034E-2</v>
      </c>
      <c r="L577" s="62">
        <v>219</v>
      </c>
      <c r="M577" s="62">
        <v>219</v>
      </c>
      <c r="N577" s="63"/>
      <c r="O577" s="62"/>
      <c r="P577" s="62">
        <v>66</v>
      </c>
    </row>
    <row r="578" spans="2:16" ht="14.4">
      <c r="B578" s="83" t="s">
        <v>1761</v>
      </c>
      <c r="C578" s="62">
        <v>1979</v>
      </c>
      <c r="D578" s="64">
        <v>3.6273148148148152E-2</v>
      </c>
      <c r="E578" s="62">
        <v>66</v>
      </c>
      <c r="F578" s="62" t="s">
        <v>1069</v>
      </c>
      <c r="G578" s="62">
        <v>10</v>
      </c>
      <c r="H578" s="62"/>
      <c r="I578" s="62">
        <f t="shared" si="8"/>
        <v>45</v>
      </c>
      <c r="J578" s="62" t="s">
        <v>1071</v>
      </c>
      <c r="K578" s="64">
        <v>3.650462962962963E-2</v>
      </c>
      <c r="L578" s="62">
        <v>74</v>
      </c>
      <c r="M578" s="62">
        <v>73</v>
      </c>
      <c r="N578" s="63"/>
      <c r="O578" s="62"/>
      <c r="P578" s="62">
        <v>65</v>
      </c>
    </row>
    <row r="579" spans="2:16" ht="14.4">
      <c r="B579" s="92" t="s">
        <v>2658</v>
      </c>
      <c r="C579" s="62">
        <v>1984</v>
      </c>
      <c r="D579" s="64">
        <v>4.358796296296296E-2</v>
      </c>
      <c r="E579" s="62">
        <v>67</v>
      </c>
      <c r="F579" s="62" t="s">
        <v>1070</v>
      </c>
      <c r="G579" s="62">
        <v>10</v>
      </c>
      <c r="H579" s="62"/>
      <c r="I579" s="62">
        <f t="shared" ref="I579:I642" si="9">2024-C579</f>
        <v>40</v>
      </c>
      <c r="J579" s="62" t="s">
        <v>1071</v>
      </c>
      <c r="K579" s="64">
        <v>4.3912037037037034E-2</v>
      </c>
      <c r="L579" s="62">
        <v>220</v>
      </c>
      <c r="M579" s="62">
        <v>220</v>
      </c>
      <c r="N579" s="63"/>
      <c r="O579" s="62"/>
      <c r="P579" s="62">
        <v>67</v>
      </c>
    </row>
    <row r="580" spans="2:16" ht="14.4">
      <c r="B580" s="68" t="s">
        <v>1560</v>
      </c>
      <c r="C580" s="62">
        <v>1991</v>
      </c>
      <c r="D580" s="64">
        <v>3.6296296296296299E-2</v>
      </c>
      <c r="E580" s="62">
        <v>67</v>
      </c>
      <c r="F580" s="62" t="s">
        <v>1069</v>
      </c>
      <c r="G580" s="62">
        <v>10</v>
      </c>
      <c r="H580" s="62"/>
      <c r="I580" s="62">
        <f t="shared" si="9"/>
        <v>33</v>
      </c>
      <c r="J580" s="62" t="s">
        <v>1071</v>
      </c>
      <c r="K580" s="64">
        <v>3.650462962962963E-2</v>
      </c>
      <c r="L580" s="62">
        <v>75</v>
      </c>
      <c r="M580" s="62">
        <v>74</v>
      </c>
      <c r="N580" s="63"/>
      <c r="O580" s="62"/>
      <c r="P580" s="62">
        <v>66</v>
      </c>
    </row>
    <row r="581" spans="2:16" ht="14.4">
      <c r="B581" s="68" t="s">
        <v>1910</v>
      </c>
      <c r="C581" s="62">
        <v>1982</v>
      </c>
      <c r="D581" s="64">
        <v>4.4212962962962961E-2</v>
      </c>
      <c r="E581" s="62">
        <v>68</v>
      </c>
      <c r="F581" s="62" t="s">
        <v>1070</v>
      </c>
      <c r="G581" s="62">
        <v>10</v>
      </c>
      <c r="H581" s="62"/>
      <c r="I581" s="62">
        <f t="shared" si="9"/>
        <v>42</v>
      </c>
      <c r="J581" s="62" t="s">
        <v>1071</v>
      </c>
      <c r="K581" s="64">
        <v>4.4398148148148145E-2</v>
      </c>
      <c r="L581" s="62">
        <v>226</v>
      </c>
      <c r="M581" s="62">
        <v>224</v>
      </c>
      <c r="N581" s="63"/>
      <c r="O581" s="62"/>
      <c r="P581" s="62">
        <v>69</v>
      </c>
    </row>
    <row r="582" spans="2:16" ht="14.4">
      <c r="B582" s="68" t="s">
        <v>1581</v>
      </c>
      <c r="C582" s="62">
        <v>1990</v>
      </c>
      <c r="D582" s="64">
        <v>3.6307870370370372E-2</v>
      </c>
      <c r="E582" s="62">
        <v>68</v>
      </c>
      <c r="F582" s="62" t="s">
        <v>1069</v>
      </c>
      <c r="G582" s="62">
        <v>10</v>
      </c>
      <c r="H582" s="62"/>
      <c r="I582" s="62">
        <f t="shared" si="9"/>
        <v>34</v>
      </c>
      <c r="J582" s="62" t="s">
        <v>1071</v>
      </c>
      <c r="K582" s="64">
        <v>3.6458333333333336E-2</v>
      </c>
      <c r="L582" s="62">
        <v>72</v>
      </c>
      <c r="M582" s="62">
        <v>75</v>
      </c>
      <c r="N582" s="63"/>
      <c r="O582" s="62"/>
      <c r="P582" s="62">
        <v>64</v>
      </c>
    </row>
    <row r="583" spans="2:16" ht="14.4">
      <c r="B583" s="68" t="s">
        <v>2207</v>
      </c>
      <c r="C583" s="62">
        <v>1985</v>
      </c>
      <c r="D583" s="64">
        <v>3.6481481481481483E-2</v>
      </c>
      <c r="E583" s="62">
        <v>69</v>
      </c>
      <c r="F583" s="62" t="s">
        <v>1069</v>
      </c>
      <c r="G583" s="62">
        <v>10</v>
      </c>
      <c r="H583" s="62"/>
      <c r="I583" s="62">
        <f t="shared" si="9"/>
        <v>39</v>
      </c>
      <c r="J583" s="62" t="s">
        <v>1071</v>
      </c>
      <c r="K583" s="64">
        <v>3.6782407407407409E-2</v>
      </c>
      <c r="L583" s="62">
        <v>77</v>
      </c>
      <c r="M583" s="62">
        <v>78</v>
      </c>
      <c r="N583" s="63"/>
      <c r="O583" s="62"/>
      <c r="P583" s="62">
        <v>68</v>
      </c>
    </row>
    <row r="584" spans="2:16" ht="14.4">
      <c r="B584" s="68" t="s">
        <v>1812</v>
      </c>
      <c r="C584" s="62">
        <v>1987</v>
      </c>
      <c r="D584" s="64">
        <v>4.4224537037037034E-2</v>
      </c>
      <c r="E584" s="62">
        <v>69</v>
      </c>
      <c r="F584" s="62" t="s">
        <v>1070</v>
      </c>
      <c r="G584" s="62">
        <v>10</v>
      </c>
      <c r="H584" s="62"/>
      <c r="I584" s="62">
        <f t="shared" si="9"/>
        <v>37</v>
      </c>
      <c r="J584" s="62" t="s">
        <v>1071</v>
      </c>
      <c r="K584" s="64">
        <v>4.4282407407407409E-2</v>
      </c>
      <c r="L584" s="62">
        <v>224</v>
      </c>
      <c r="M584" s="62">
        <v>225</v>
      </c>
      <c r="N584" s="63"/>
      <c r="O584" s="62"/>
      <c r="P584" s="62">
        <v>68</v>
      </c>
    </row>
    <row r="585" spans="2:16" ht="14.4">
      <c r="B585" s="83" t="s">
        <v>2237</v>
      </c>
      <c r="C585" s="62">
        <v>1982</v>
      </c>
      <c r="D585" s="64">
        <v>3.6712962962962961E-2</v>
      </c>
      <c r="E585" s="62">
        <v>70</v>
      </c>
      <c r="F585" s="62" t="s">
        <v>1069</v>
      </c>
      <c r="G585" s="62">
        <v>10</v>
      </c>
      <c r="H585" s="62"/>
      <c r="I585" s="62">
        <f t="shared" si="9"/>
        <v>42</v>
      </c>
      <c r="J585" s="62" t="s">
        <v>1071</v>
      </c>
      <c r="K585" s="64">
        <v>3.6782407407407409E-2</v>
      </c>
      <c r="L585" s="62">
        <v>76</v>
      </c>
      <c r="M585" s="62">
        <v>79</v>
      </c>
      <c r="N585" s="63"/>
      <c r="O585" s="62"/>
      <c r="P585" s="62">
        <v>67</v>
      </c>
    </row>
    <row r="586" spans="2:16" ht="14.4">
      <c r="B586" s="68" t="s">
        <v>1525</v>
      </c>
      <c r="C586" s="62">
        <v>1978</v>
      </c>
      <c r="D586" s="64">
        <v>4.431712962962963E-2</v>
      </c>
      <c r="E586" s="62">
        <v>70</v>
      </c>
      <c r="F586" s="62" t="s">
        <v>1070</v>
      </c>
      <c r="G586" s="62">
        <v>10</v>
      </c>
      <c r="H586" s="62"/>
      <c r="I586" s="62">
        <f t="shared" si="9"/>
        <v>46</v>
      </c>
      <c r="J586" s="62" t="s">
        <v>1071</v>
      </c>
      <c r="K586" s="64">
        <v>4.4687499999999998E-2</v>
      </c>
      <c r="L586" s="62">
        <v>229</v>
      </c>
      <c r="M586" s="62">
        <v>226</v>
      </c>
      <c r="N586" s="63"/>
      <c r="O586" s="62"/>
      <c r="P586" s="62">
        <v>70</v>
      </c>
    </row>
    <row r="587" spans="2:16" ht="14.4">
      <c r="B587" s="68" t="s">
        <v>2351</v>
      </c>
      <c r="C587" s="62">
        <v>1987</v>
      </c>
      <c r="D587" s="64">
        <v>4.4398148148148145E-2</v>
      </c>
      <c r="E587" s="157">
        <v>71</v>
      </c>
      <c r="F587" s="62" t="s">
        <v>1070</v>
      </c>
      <c r="G587" s="62">
        <v>10</v>
      </c>
      <c r="H587" s="62"/>
      <c r="I587" s="62">
        <f t="shared" si="9"/>
        <v>37</v>
      </c>
      <c r="J587" s="62" t="s">
        <v>1071</v>
      </c>
      <c r="K587" s="64">
        <v>4.4791666666666667E-2</v>
      </c>
      <c r="L587" s="62">
        <v>232</v>
      </c>
      <c r="M587" s="62">
        <v>229</v>
      </c>
      <c r="N587" s="63"/>
      <c r="O587" s="62"/>
      <c r="P587" s="62">
        <v>71</v>
      </c>
    </row>
    <row r="588" spans="2:16" ht="14.4">
      <c r="B588" s="68" t="s">
        <v>2148</v>
      </c>
      <c r="C588" s="62">
        <v>1988</v>
      </c>
      <c r="D588" s="64">
        <v>3.6851851851851851E-2</v>
      </c>
      <c r="E588" s="62">
        <v>71</v>
      </c>
      <c r="F588" s="62" t="s">
        <v>1069</v>
      </c>
      <c r="G588" s="62">
        <v>10</v>
      </c>
      <c r="H588" s="62"/>
      <c r="I588" s="62">
        <f t="shared" si="9"/>
        <v>36</v>
      </c>
      <c r="J588" s="62" t="s">
        <v>1071</v>
      </c>
      <c r="K588" s="64">
        <v>3.7152777777777778E-2</v>
      </c>
      <c r="L588" s="62">
        <v>81</v>
      </c>
      <c r="M588" s="62">
        <v>80</v>
      </c>
      <c r="N588" s="63"/>
      <c r="O588" s="62"/>
      <c r="P588" s="62">
        <v>71</v>
      </c>
    </row>
    <row r="589" spans="2:16" ht="14.4">
      <c r="B589" s="68" t="s">
        <v>2357</v>
      </c>
      <c r="C589" s="62">
        <v>1993</v>
      </c>
      <c r="D589" s="64">
        <v>4.476851851851852E-2</v>
      </c>
      <c r="E589" s="157">
        <v>72</v>
      </c>
      <c r="F589" s="62" t="s">
        <v>1070</v>
      </c>
      <c r="G589" s="62">
        <v>10</v>
      </c>
      <c r="H589" s="62"/>
      <c r="I589" s="62">
        <f t="shared" si="9"/>
        <v>31</v>
      </c>
      <c r="J589" s="62" t="s">
        <v>1071</v>
      </c>
      <c r="K589" s="64">
        <v>4.4826388888888888E-2</v>
      </c>
      <c r="L589" s="62">
        <v>233</v>
      </c>
      <c r="M589" s="62">
        <v>234</v>
      </c>
      <c r="N589" s="63"/>
      <c r="O589" s="62"/>
      <c r="P589" s="62">
        <v>72</v>
      </c>
    </row>
    <row r="590" spans="2:16" ht="14.4">
      <c r="B590" s="68" t="s">
        <v>765</v>
      </c>
      <c r="C590" s="62">
        <v>1995</v>
      </c>
      <c r="D590" s="64">
        <v>3.695601851851852E-2</v>
      </c>
      <c r="E590" s="62">
        <v>72</v>
      </c>
      <c r="F590" s="62" t="s">
        <v>1069</v>
      </c>
      <c r="G590" s="62">
        <v>10</v>
      </c>
      <c r="H590" s="62"/>
      <c r="I590" s="62">
        <f t="shared" si="9"/>
        <v>29</v>
      </c>
      <c r="J590" s="62" t="s">
        <v>1071</v>
      </c>
      <c r="K590" s="64">
        <v>3.7083333333333336E-2</v>
      </c>
      <c r="L590" s="62">
        <v>80</v>
      </c>
      <c r="M590" s="62">
        <v>81</v>
      </c>
      <c r="N590" s="63"/>
      <c r="O590" s="62"/>
      <c r="P590" s="62">
        <v>70</v>
      </c>
    </row>
    <row r="591" spans="2:16" ht="14.4">
      <c r="B591" s="68" t="s">
        <v>2160</v>
      </c>
      <c r="C591" s="62">
        <v>1986</v>
      </c>
      <c r="D591" s="64">
        <v>4.4814814814814814E-2</v>
      </c>
      <c r="E591" s="157">
        <v>73</v>
      </c>
      <c r="F591" s="62" t="s">
        <v>1070</v>
      </c>
      <c r="G591" s="62">
        <v>10</v>
      </c>
      <c r="H591" s="62"/>
      <c r="I591" s="62">
        <f t="shared" si="9"/>
        <v>38</v>
      </c>
      <c r="J591" s="62" t="s">
        <v>1071</v>
      </c>
      <c r="K591" s="64">
        <v>4.5011574074074072E-2</v>
      </c>
      <c r="L591" s="62">
        <v>235</v>
      </c>
      <c r="M591" s="62">
        <v>235</v>
      </c>
      <c r="N591" s="63"/>
      <c r="O591" s="62"/>
      <c r="P591" s="62">
        <v>73</v>
      </c>
    </row>
    <row r="592" spans="2:16" ht="14.4">
      <c r="B592" s="68" t="s">
        <v>367</v>
      </c>
      <c r="C592" s="62">
        <v>1997</v>
      </c>
      <c r="D592" s="64">
        <v>3.7002314814814814E-2</v>
      </c>
      <c r="E592" s="62">
        <v>73</v>
      </c>
      <c r="F592" s="62" t="s">
        <v>1069</v>
      </c>
      <c r="G592" s="62">
        <v>10</v>
      </c>
      <c r="H592" s="62"/>
      <c r="I592" s="62">
        <f t="shared" si="9"/>
        <v>27</v>
      </c>
      <c r="J592" s="62" t="s">
        <v>1071</v>
      </c>
      <c r="K592" s="64">
        <v>3.7048611111111109E-2</v>
      </c>
      <c r="L592" s="62">
        <v>79</v>
      </c>
      <c r="M592" s="62">
        <v>83</v>
      </c>
      <c r="N592" s="63"/>
      <c r="O592" s="62"/>
      <c r="P592" s="62">
        <v>69</v>
      </c>
    </row>
    <row r="593" spans="2:16" ht="14.4">
      <c r="B593" s="68" t="s">
        <v>2404</v>
      </c>
      <c r="C593" s="62">
        <v>1999</v>
      </c>
      <c r="D593" s="64">
        <v>3.7083333333333336E-2</v>
      </c>
      <c r="E593" s="62">
        <v>74</v>
      </c>
      <c r="F593" s="62" t="s">
        <v>1069</v>
      </c>
      <c r="G593" s="62">
        <v>10</v>
      </c>
      <c r="H593" s="62"/>
      <c r="I593" s="62">
        <f t="shared" si="9"/>
        <v>25</v>
      </c>
      <c r="J593" s="62" t="s">
        <v>1071</v>
      </c>
      <c r="K593" s="64">
        <v>3.7303240740740741E-2</v>
      </c>
      <c r="L593" s="62">
        <v>85</v>
      </c>
      <c r="M593" s="62">
        <v>84</v>
      </c>
      <c r="N593" s="63"/>
      <c r="O593" s="62"/>
      <c r="P593" s="62">
        <v>73</v>
      </c>
    </row>
    <row r="594" spans="2:16" ht="14.4">
      <c r="B594" s="68" t="s">
        <v>2229</v>
      </c>
      <c r="C594" s="62">
        <v>1989</v>
      </c>
      <c r="D594" s="64">
        <v>4.4814814814814814E-2</v>
      </c>
      <c r="E594" s="157">
        <v>74</v>
      </c>
      <c r="F594" s="62" t="s">
        <v>1070</v>
      </c>
      <c r="G594" s="62">
        <v>10</v>
      </c>
      <c r="H594" s="62"/>
      <c r="I594" s="62">
        <f t="shared" si="9"/>
        <v>35</v>
      </c>
      <c r="J594" s="62" t="s">
        <v>1071</v>
      </c>
      <c r="K594" s="64">
        <v>4.5104166666666667E-2</v>
      </c>
      <c r="L594" s="62">
        <v>236</v>
      </c>
      <c r="M594" s="62">
        <v>236</v>
      </c>
      <c r="N594" s="63"/>
      <c r="O594" s="62"/>
      <c r="P594" s="62">
        <v>74</v>
      </c>
    </row>
    <row r="595" spans="2:16" ht="14.4">
      <c r="B595" s="68" t="s">
        <v>2298</v>
      </c>
      <c r="C595" s="62">
        <v>1990</v>
      </c>
      <c r="D595" s="64">
        <v>3.7152777777777778E-2</v>
      </c>
      <c r="E595" s="62">
        <v>75</v>
      </c>
      <c r="F595" s="62" t="s">
        <v>1069</v>
      </c>
      <c r="G595" s="62">
        <v>10</v>
      </c>
      <c r="H595" s="62"/>
      <c r="I595" s="62">
        <f t="shared" si="9"/>
        <v>34</v>
      </c>
      <c r="J595" s="62" t="s">
        <v>1071</v>
      </c>
      <c r="K595" s="64">
        <v>3.7291666666666667E-2</v>
      </c>
      <c r="L595" s="62">
        <v>83</v>
      </c>
      <c r="M595" s="62">
        <v>85</v>
      </c>
      <c r="N595" s="63"/>
      <c r="O595" s="62"/>
      <c r="P595" s="62">
        <v>72</v>
      </c>
    </row>
    <row r="596" spans="2:16" ht="14.4">
      <c r="B596" s="68" t="s">
        <v>1073</v>
      </c>
      <c r="C596" s="62">
        <v>1981</v>
      </c>
      <c r="D596" s="64">
        <v>4.4814814814814814E-2</v>
      </c>
      <c r="E596" s="62">
        <v>75</v>
      </c>
      <c r="F596" s="62" t="s">
        <v>1070</v>
      </c>
      <c r="G596" s="62">
        <v>10</v>
      </c>
      <c r="H596" s="62"/>
      <c r="I596" s="62">
        <f t="shared" si="9"/>
        <v>43</v>
      </c>
      <c r="J596" s="62" t="s">
        <v>1071</v>
      </c>
      <c r="K596" s="64">
        <v>4.5150462962962962E-2</v>
      </c>
      <c r="L596" s="62">
        <v>238</v>
      </c>
      <c r="M596" s="62">
        <v>237</v>
      </c>
      <c r="N596" s="63"/>
      <c r="O596" s="62"/>
      <c r="P596" s="62">
        <v>76</v>
      </c>
    </row>
    <row r="597" spans="2:16" ht="14.4">
      <c r="B597" s="68" t="s">
        <v>2410</v>
      </c>
      <c r="C597" s="62">
        <v>1991</v>
      </c>
      <c r="D597" s="64">
        <v>4.4965277777777778E-2</v>
      </c>
      <c r="E597" s="62">
        <v>76</v>
      </c>
      <c r="F597" s="62" t="s">
        <v>1070</v>
      </c>
      <c r="G597" s="62">
        <v>10</v>
      </c>
      <c r="H597" s="62"/>
      <c r="I597" s="62">
        <f t="shared" si="9"/>
        <v>33</v>
      </c>
      <c r="J597" s="62" t="s">
        <v>1071</v>
      </c>
      <c r="K597" s="64">
        <v>4.521990740740741E-2</v>
      </c>
      <c r="L597" s="62">
        <v>240</v>
      </c>
      <c r="M597" s="62">
        <v>238</v>
      </c>
      <c r="N597" s="63"/>
      <c r="O597" s="62"/>
      <c r="P597" s="62">
        <v>77</v>
      </c>
    </row>
    <row r="598" spans="2:16" ht="14.4">
      <c r="B598" s="83" t="s">
        <v>2386</v>
      </c>
      <c r="C598" s="62">
        <v>1978</v>
      </c>
      <c r="D598" s="64">
        <v>3.7210648148148145E-2</v>
      </c>
      <c r="E598" s="62">
        <v>76</v>
      </c>
      <c r="F598" s="62" t="s">
        <v>1069</v>
      </c>
      <c r="G598" s="62">
        <v>10</v>
      </c>
      <c r="H598" s="62"/>
      <c r="I598" s="62">
        <f t="shared" si="9"/>
        <v>46</v>
      </c>
      <c r="J598" s="62" t="s">
        <v>1071</v>
      </c>
      <c r="K598" s="64">
        <v>3.7349537037037035E-2</v>
      </c>
      <c r="L598" s="62">
        <v>87</v>
      </c>
      <c r="M598" s="62">
        <v>87</v>
      </c>
      <c r="N598" s="63"/>
      <c r="O598" s="62"/>
      <c r="P598" s="62">
        <v>75</v>
      </c>
    </row>
    <row r="599" spans="2:16" ht="14.4">
      <c r="B599" s="68" t="s">
        <v>1903</v>
      </c>
      <c r="C599" s="62">
        <v>1989</v>
      </c>
      <c r="D599" s="64">
        <v>4.5023148148148145E-2</v>
      </c>
      <c r="E599" s="62">
        <v>77</v>
      </c>
      <c r="F599" s="62" t="s">
        <v>1070</v>
      </c>
      <c r="G599" s="62">
        <v>10</v>
      </c>
      <c r="H599" s="62"/>
      <c r="I599" s="62">
        <f t="shared" si="9"/>
        <v>35</v>
      </c>
      <c r="J599" s="62" t="s">
        <v>1071</v>
      </c>
      <c r="K599" s="64">
        <v>4.5127314814814815E-2</v>
      </c>
      <c r="L599" s="62">
        <v>237</v>
      </c>
      <c r="M599" s="62">
        <v>240</v>
      </c>
      <c r="N599" s="63"/>
      <c r="O599" s="62"/>
      <c r="P599" s="62">
        <v>75</v>
      </c>
    </row>
    <row r="600" spans="2:16" ht="14.4">
      <c r="B600" s="83" t="s">
        <v>1893</v>
      </c>
      <c r="C600" s="62">
        <v>1981</v>
      </c>
      <c r="D600" s="64">
        <v>3.7291666666666667E-2</v>
      </c>
      <c r="E600" s="62">
        <v>77</v>
      </c>
      <c r="F600" s="62" t="s">
        <v>1069</v>
      </c>
      <c r="G600" s="62">
        <v>10</v>
      </c>
      <c r="H600" s="62"/>
      <c r="I600" s="62">
        <f t="shared" si="9"/>
        <v>43</v>
      </c>
      <c r="J600" s="62" t="s">
        <v>1071</v>
      </c>
      <c r="K600" s="64">
        <v>3.7523148148148146E-2</v>
      </c>
      <c r="L600" s="62">
        <v>90</v>
      </c>
      <c r="M600" s="62">
        <v>90</v>
      </c>
      <c r="N600" s="63"/>
      <c r="O600" s="62"/>
      <c r="P600" s="62">
        <v>77</v>
      </c>
    </row>
    <row r="601" spans="2:16" ht="14.4">
      <c r="B601" s="68" t="s">
        <v>2515</v>
      </c>
      <c r="C601" s="62">
        <v>1993</v>
      </c>
      <c r="D601" s="64">
        <v>4.508101851851852E-2</v>
      </c>
      <c r="E601" s="62">
        <v>78</v>
      </c>
      <c r="F601" s="62" t="s">
        <v>1070</v>
      </c>
      <c r="G601" s="62">
        <v>10</v>
      </c>
      <c r="H601" s="62"/>
      <c r="I601" s="62">
        <f t="shared" si="9"/>
        <v>31</v>
      </c>
      <c r="J601" s="62" t="s">
        <v>1071</v>
      </c>
      <c r="K601" s="64">
        <v>4.5428240740740741E-2</v>
      </c>
      <c r="L601" s="62">
        <v>244</v>
      </c>
      <c r="M601" s="62">
        <v>241</v>
      </c>
      <c r="N601" s="63"/>
      <c r="O601" s="62"/>
      <c r="P601" s="62">
        <v>79</v>
      </c>
    </row>
    <row r="602" spans="2:16" ht="14.4">
      <c r="B602" s="68" t="s">
        <v>1522</v>
      </c>
      <c r="C602" s="62">
        <v>1997</v>
      </c>
      <c r="D602" s="64">
        <v>3.7314814814814815E-2</v>
      </c>
      <c r="E602" s="62">
        <v>78</v>
      </c>
      <c r="F602" s="62" t="s">
        <v>1069</v>
      </c>
      <c r="G602" s="62">
        <v>10</v>
      </c>
      <c r="H602" s="62"/>
      <c r="I602" s="62">
        <f t="shared" si="9"/>
        <v>27</v>
      </c>
      <c r="J602" s="62" t="s">
        <v>1071</v>
      </c>
      <c r="K602" s="64">
        <v>3.7349537037037035E-2</v>
      </c>
      <c r="L602" s="62">
        <v>86</v>
      </c>
      <c r="M602" s="62">
        <v>91</v>
      </c>
      <c r="N602" s="63"/>
      <c r="O602" s="62"/>
      <c r="P602" s="62">
        <v>74</v>
      </c>
    </row>
    <row r="603" spans="2:16" ht="14.4">
      <c r="B603" s="68" t="s">
        <v>2223</v>
      </c>
      <c r="C603" s="62">
        <v>1995</v>
      </c>
      <c r="D603" s="64">
        <v>4.5104166666666667E-2</v>
      </c>
      <c r="E603" s="62">
        <v>79</v>
      </c>
      <c r="F603" s="62" t="s">
        <v>1070</v>
      </c>
      <c r="G603" s="62">
        <v>10</v>
      </c>
      <c r="H603" s="62"/>
      <c r="I603" s="62">
        <f t="shared" si="9"/>
        <v>29</v>
      </c>
      <c r="J603" s="62" t="s">
        <v>1071</v>
      </c>
      <c r="K603" s="64">
        <v>4.5416666666666668E-2</v>
      </c>
      <c r="L603" s="62">
        <v>243</v>
      </c>
      <c r="M603" s="62">
        <v>242</v>
      </c>
      <c r="N603" s="63"/>
      <c r="O603" s="62"/>
      <c r="P603" s="62">
        <v>78</v>
      </c>
    </row>
    <row r="604" spans="2:16" ht="14.4">
      <c r="B604" s="68" t="s">
        <v>1770</v>
      </c>
      <c r="C604" s="62">
        <v>1986</v>
      </c>
      <c r="D604" s="64">
        <v>3.7395833333333336E-2</v>
      </c>
      <c r="E604" s="62">
        <v>79</v>
      </c>
      <c r="F604" s="62" t="s">
        <v>1069</v>
      </c>
      <c r="G604" s="62">
        <v>10</v>
      </c>
      <c r="H604" s="62"/>
      <c r="I604" s="62">
        <f t="shared" si="9"/>
        <v>38</v>
      </c>
      <c r="J604" s="62" t="s">
        <v>1071</v>
      </c>
      <c r="K604" s="64">
        <v>3.7696759259259256E-2</v>
      </c>
      <c r="L604" s="62">
        <v>94</v>
      </c>
      <c r="M604" s="62">
        <v>93</v>
      </c>
      <c r="N604" s="63"/>
      <c r="O604" s="62"/>
      <c r="P604" s="62">
        <v>80</v>
      </c>
    </row>
    <row r="605" spans="2:16" ht="14.4">
      <c r="B605" s="68" t="s">
        <v>1826</v>
      </c>
      <c r="C605" s="62">
        <v>2000</v>
      </c>
      <c r="D605" s="64">
        <v>3.7418981481481484E-2</v>
      </c>
      <c r="E605" s="62">
        <v>80</v>
      </c>
      <c r="F605" s="62" t="s">
        <v>1069</v>
      </c>
      <c r="G605" s="62">
        <v>10</v>
      </c>
      <c r="H605" s="62"/>
      <c r="I605" s="62">
        <f t="shared" si="9"/>
        <v>24</v>
      </c>
      <c r="J605" s="62" t="s">
        <v>1071</v>
      </c>
      <c r="K605" s="64">
        <v>3.7442129629629631E-2</v>
      </c>
      <c r="L605" s="62">
        <v>89</v>
      </c>
      <c r="M605" s="62">
        <v>94</v>
      </c>
      <c r="N605" s="63"/>
      <c r="O605" s="62"/>
      <c r="P605" s="62">
        <v>76</v>
      </c>
    </row>
    <row r="606" spans="2:16" ht="14.4">
      <c r="B606" s="68" t="s">
        <v>1557</v>
      </c>
      <c r="C606" s="62">
        <v>1994</v>
      </c>
      <c r="D606" s="64">
        <v>4.5509259259259256E-2</v>
      </c>
      <c r="E606" s="62">
        <v>80</v>
      </c>
      <c r="F606" s="62" t="s">
        <v>1070</v>
      </c>
      <c r="G606" s="62">
        <v>10</v>
      </c>
      <c r="H606" s="62"/>
      <c r="I606" s="62">
        <f t="shared" si="9"/>
        <v>30</v>
      </c>
      <c r="J606" s="62" t="s">
        <v>1071</v>
      </c>
      <c r="K606" s="64">
        <v>4.5636574074074072E-2</v>
      </c>
      <c r="L606" s="62">
        <v>247</v>
      </c>
      <c r="M606" s="62">
        <v>251</v>
      </c>
      <c r="N606" s="63"/>
      <c r="O606" s="62"/>
      <c r="P606" s="62">
        <v>80</v>
      </c>
    </row>
    <row r="607" spans="2:16" ht="13.8">
      <c r="B607" s="62" t="s">
        <v>2249</v>
      </c>
      <c r="C607" s="62">
        <v>1971</v>
      </c>
      <c r="D607" s="64">
        <v>4.5509259259259256E-2</v>
      </c>
      <c r="E607" s="62">
        <v>81</v>
      </c>
      <c r="F607" s="62" t="s">
        <v>1070</v>
      </c>
      <c r="G607" s="62">
        <v>10</v>
      </c>
      <c r="H607" s="62"/>
      <c r="I607" s="62">
        <f t="shared" si="9"/>
        <v>53</v>
      </c>
      <c r="J607" s="62" t="s">
        <v>1071</v>
      </c>
      <c r="K607" s="64">
        <v>4.5706018518518521E-2</v>
      </c>
      <c r="L607" s="62">
        <v>249</v>
      </c>
      <c r="M607" s="62">
        <v>252</v>
      </c>
      <c r="N607" s="63"/>
      <c r="O607" s="62"/>
      <c r="P607" s="62">
        <v>81</v>
      </c>
    </row>
    <row r="608" spans="2:16" ht="14.4">
      <c r="B608" s="83" t="s">
        <v>1500</v>
      </c>
      <c r="C608" s="62">
        <v>1984</v>
      </c>
      <c r="D608" s="64">
        <v>3.7476851851851851E-2</v>
      </c>
      <c r="E608" s="62">
        <v>81</v>
      </c>
      <c r="F608" s="62" t="s">
        <v>1069</v>
      </c>
      <c r="G608" s="62">
        <v>10</v>
      </c>
      <c r="H608" s="62"/>
      <c r="I608" s="62">
        <f t="shared" si="9"/>
        <v>40</v>
      </c>
      <c r="J608" s="62" t="s">
        <v>1071</v>
      </c>
      <c r="K608" s="64">
        <v>3.7638888888888888E-2</v>
      </c>
      <c r="L608" s="62">
        <v>93</v>
      </c>
      <c r="M608" s="62">
        <v>95</v>
      </c>
      <c r="N608" s="63"/>
      <c r="O608" s="62"/>
      <c r="P608" s="62">
        <v>79</v>
      </c>
    </row>
    <row r="609" spans="2:16" ht="14.4">
      <c r="B609" s="107" t="s">
        <v>2256</v>
      </c>
      <c r="C609" s="62">
        <v>1970</v>
      </c>
      <c r="D609" s="64">
        <v>3.7499999999999999E-2</v>
      </c>
      <c r="E609" s="158">
        <v>82</v>
      </c>
      <c r="F609" s="62" t="s">
        <v>1069</v>
      </c>
      <c r="G609" s="62">
        <v>10</v>
      </c>
      <c r="H609" s="62"/>
      <c r="I609" s="62">
        <f t="shared" si="9"/>
        <v>54</v>
      </c>
      <c r="J609" s="62" t="s">
        <v>1071</v>
      </c>
      <c r="K609" s="64">
        <v>3.7743055555555557E-2</v>
      </c>
      <c r="L609" s="62">
        <v>95</v>
      </c>
      <c r="M609" s="62">
        <v>96</v>
      </c>
      <c r="N609" s="63"/>
      <c r="O609" s="62"/>
      <c r="P609" s="62">
        <v>81</v>
      </c>
    </row>
    <row r="610" spans="2:16" ht="14.4">
      <c r="B610" s="68" t="s">
        <v>644</v>
      </c>
      <c r="C610" s="62">
        <v>1986</v>
      </c>
      <c r="D610" s="64">
        <v>4.5856481481481484E-2</v>
      </c>
      <c r="E610" s="157">
        <v>82</v>
      </c>
      <c r="F610" s="62" t="s">
        <v>1070</v>
      </c>
      <c r="G610" s="62">
        <v>10</v>
      </c>
      <c r="H610" s="62"/>
      <c r="I610" s="62">
        <f t="shared" si="9"/>
        <v>38</v>
      </c>
      <c r="J610" s="62" t="s">
        <v>1071</v>
      </c>
      <c r="K610" s="64">
        <v>4.6157407407407404E-2</v>
      </c>
      <c r="L610" s="62">
        <v>254</v>
      </c>
      <c r="M610" s="62">
        <v>254</v>
      </c>
      <c r="N610" s="63"/>
      <c r="O610" s="62"/>
      <c r="P610" s="62">
        <v>82</v>
      </c>
    </row>
    <row r="611" spans="2:16" ht="14.4">
      <c r="B611" s="68" t="s">
        <v>1997</v>
      </c>
      <c r="C611" s="62">
        <v>1990</v>
      </c>
      <c r="D611" s="64">
        <v>3.7534722222222219E-2</v>
      </c>
      <c r="E611" s="62">
        <v>83</v>
      </c>
      <c r="F611" s="62" t="s">
        <v>1069</v>
      </c>
      <c r="G611" s="62">
        <v>10</v>
      </c>
      <c r="H611" s="62"/>
      <c r="I611" s="62">
        <f t="shared" si="9"/>
        <v>34</v>
      </c>
      <c r="J611" s="62" t="s">
        <v>1071</v>
      </c>
      <c r="K611" s="64">
        <v>3.7569444444444447E-2</v>
      </c>
      <c r="L611" s="62">
        <v>91</v>
      </c>
      <c r="M611" s="62">
        <v>97</v>
      </c>
      <c r="N611" s="63"/>
      <c r="O611" s="62"/>
      <c r="P611" s="62">
        <v>78</v>
      </c>
    </row>
    <row r="612" spans="2:16" ht="14.4">
      <c r="B612" s="92" t="s">
        <v>2638</v>
      </c>
      <c r="C612" s="62">
        <v>1986</v>
      </c>
      <c r="D612" s="64">
        <v>4.6030092592592595E-2</v>
      </c>
      <c r="E612" s="157">
        <v>83</v>
      </c>
      <c r="F612" s="62" t="s">
        <v>1070</v>
      </c>
      <c r="G612" s="62">
        <v>10</v>
      </c>
      <c r="H612" s="62"/>
      <c r="I612" s="62">
        <f t="shared" si="9"/>
        <v>38</v>
      </c>
      <c r="J612" s="62" t="s">
        <v>1071</v>
      </c>
      <c r="K612" s="64">
        <v>4.6192129629629632E-2</v>
      </c>
      <c r="L612" s="62">
        <v>256</v>
      </c>
      <c r="M612" s="62">
        <v>256</v>
      </c>
      <c r="N612" s="63"/>
      <c r="O612" s="62"/>
      <c r="P612" s="62">
        <v>83</v>
      </c>
    </row>
    <row r="613" spans="2:16" ht="14.4">
      <c r="B613" s="68" t="s">
        <v>2030</v>
      </c>
      <c r="C613" s="62">
        <v>1993</v>
      </c>
      <c r="D613" s="64">
        <v>4.6134259259259257E-2</v>
      </c>
      <c r="E613" s="157">
        <v>84</v>
      </c>
      <c r="F613" s="62" t="s">
        <v>1070</v>
      </c>
      <c r="G613" s="62">
        <v>10</v>
      </c>
      <c r="H613" s="62"/>
      <c r="I613" s="62">
        <f t="shared" si="9"/>
        <v>31</v>
      </c>
      <c r="J613" s="62" t="s">
        <v>1071</v>
      </c>
      <c r="K613" s="64">
        <v>4.6273148148148147E-2</v>
      </c>
      <c r="L613" s="62">
        <v>258</v>
      </c>
      <c r="M613" s="62">
        <v>258</v>
      </c>
      <c r="N613" s="63"/>
      <c r="O613" s="62"/>
      <c r="P613" s="62">
        <v>84</v>
      </c>
    </row>
    <row r="614" spans="2:16" ht="14.4">
      <c r="B614" s="68" t="s">
        <v>1784</v>
      </c>
      <c r="C614" s="62">
        <v>1985</v>
      </c>
      <c r="D614" s="64">
        <v>3.7696759259259256E-2</v>
      </c>
      <c r="E614" s="62">
        <v>84</v>
      </c>
      <c r="F614" s="62" t="s">
        <v>1069</v>
      </c>
      <c r="G614" s="62">
        <v>10</v>
      </c>
      <c r="H614" s="62"/>
      <c r="I614" s="62">
        <f t="shared" si="9"/>
        <v>39</v>
      </c>
      <c r="J614" s="62" t="s">
        <v>1071</v>
      </c>
      <c r="K614" s="64">
        <v>3.7974537037037036E-2</v>
      </c>
      <c r="L614" s="62">
        <v>102</v>
      </c>
      <c r="M614" s="62">
        <v>99</v>
      </c>
      <c r="N614" s="63"/>
      <c r="O614" s="62"/>
      <c r="P614" s="62">
        <v>85</v>
      </c>
    </row>
    <row r="615" spans="2:16" ht="14.4">
      <c r="B615" s="68" t="s">
        <v>2598</v>
      </c>
      <c r="C615" s="62">
        <v>1986</v>
      </c>
      <c r="D615" s="64">
        <v>3.7708333333333337E-2</v>
      </c>
      <c r="E615" s="62">
        <v>85</v>
      </c>
      <c r="F615" s="62" t="s">
        <v>1069</v>
      </c>
      <c r="G615" s="62">
        <v>10</v>
      </c>
      <c r="H615" s="62"/>
      <c r="I615" s="62">
        <f t="shared" si="9"/>
        <v>38</v>
      </c>
      <c r="J615" s="62" t="s">
        <v>1071</v>
      </c>
      <c r="K615" s="64">
        <v>3.7777777777777778E-2</v>
      </c>
      <c r="L615" s="62">
        <v>97</v>
      </c>
      <c r="M615" s="62">
        <v>100</v>
      </c>
      <c r="N615" s="63"/>
      <c r="O615" s="62"/>
      <c r="P615" s="62">
        <v>82</v>
      </c>
    </row>
    <row r="616" spans="2:16" ht="14.4">
      <c r="B616" s="68" t="s">
        <v>1526</v>
      </c>
      <c r="C616" s="62">
        <v>1991</v>
      </c>
      <c r="D616" s="64">
        <v>4.614583333333333E-2</v>
      </c>
      <c r="E616" s="157">
        <v>85</v>
      </c>
      <c r="F616" s="62" t="s">
        <v>1070</v>
      </c>
      <c r="G616" s="62">
        <v>10</v>
      </c>
      <c r="H616" s="62"/>
      <c r="I616" s="62">
        <f t="shared" si="9"/>
        <v>33</v>
      </c>
      <c r="J616" s="62" t="s">
        <v>1071</v>
      </c>
      <c r="K616" s="64">
        <v>4.642361111111111E-2</v>
      </c>
      <c r="L616" s="62">
        <v>261</v>
      </c>
      <c r="M616" s="62">
        <v>261</v>
      </c>
      <c r="N616" s="63"/>
      <c r="O616" s="62"/>
      <c r="P616" s="62">
        <v>86</v>
      </c>
    </row>
    <row r="617" spans="2:16" ht="14.4">
      <c r="B617" s="68" t="s">
        <v>2450</v>
      </c>
      <c r="C617" s="62">
        <v>1987</v>
      </c>
      <c r="D617" s="64">
        <v>4.6215277777777779E-2</v>
      </c>
      <c r="E617" s="157">
        <v>86</v>
      </c>
      <c r="F617" s="62" t="s">
        <v>1070</v>
      </c>
      <c r="G617" s="62">
        <v>10</v>
      </c>
      <c r="H617" s="62"/>
      <c r="I617" s="62">
        <f t="shared" si="9"/>
        <v>37</v>
      </c>
      <c r="J617" s="62" t="s">
        <v>1071</v>
      </c>
      <c r="K617" s="64">
        <v>4.6331018518518521E-2</v>
      </c>
      <c r="L617" s="62">
        <v>260</v>
      </c>
      <c r="M617" s="62">
        <v>263</v>
      </c>
      <c r="N617" s="63"/>
      <c r="O617" s="62"/>
      <c r="P617" s="62">
        <v>85</v>
      </c>
    </row>
    <row r="618" spans="2:16" ht="14.4">
      <c r="B618" s="68" t="s">
        <v>1489</v>
      </c>
      <c r="C618" s="62">
        <v>1986</v>
      </c>
      <c r="D618" s="64">
        <v>3.7777777777777778E-2</v>
      </c>
      <c r="E618" s="62">
        <v>86</v>
      </c>
      <c r="F618" s="62" t="s">
        <v>1069</v>
      </c>
      <c r="G618" s="62">
        <v>10</v>
      </c>
      <c r="H618" s="62"/>
      <c r="I618" s="62">
        <f t="shared" si="9"/>
        <v>38</v>
      </c>
      <c r="J618" s="62" t="s">
        <v>1071</v>
      </c>
      <c r="K618" s="64">
        <v>3.7835648148148146E-2</v>
      </c>
      <c r="L618" s="62">
        <v>98</v>
      </c>
      <c r="M618" s="62">
        <v>102</v>
      </c>
      <c r="N618" s="63"/>
      <c r="O618" s="62"/>
      <c r="P618" s="62">
        <v>83</v>
      </c>
    </row>
    <row r="619" spans="2:16" ht="14.4">
      <c r="B619" s="83" t="s">
        <v>2080</v>
      </c>
      <c r="C619" s="62">
        <v>1982</v>
      </c>
      <c r="D619" s="64">
        <v>3.7789351851851852E-2</v>
      </c>
      <c r="E619" s="62">
        <v>87</v>
      </c>
      <c r="F619" s="62" t="s">
        <v>1069</v>
      </c>
      <c r="G619" s="62">
        <v>10</v>
      </c>
      <c r="H619" s="62"/>
      <c r="I619" s="62">
        <f t="shared" si="9"/>
        <v>42</v>
      </c>
      <c r="J619" s="62" t="s">
        <v>1071</v>
      </c>
      <c r="K619" s="64">
        <v>3.7881944444444447E-2</v>
      </c>
      <c r="L619" s="62">
        <v>99</v>
      </c>
      <c r="M619" s="62">
        <v>103</v>
      </c>
      <c r="N619" s="63"/>
      <c r="O619" s="62"/>
      <c r="P619" s="62">
        <v>84</v>
      </c>
    </row>
    <row r="620" spans="2:16" ht="14.4">
      <c r="B620" s="68" t="s">
        <v>1565</v>
      </c>
      <c r="C620" s="62">
        <v>1984</v>
      </c>
      <c r="D620" s="64">
        <v>4.6215277777777779E-2</v>
      </c>
      <c r="E620" s="62">
        <v>87</v>
      </c>
      <c r="F620" s="62" t="s">
        <v>1070</v>
      </c>
      <c r="G620" s="62">
        <v>10</v>
      </c>
      <c r="H620" s="62"/>
      <c r="I620" s="62">
        <f t="shared" si="9"/>
        <v>40</v>
      </c>
      <c r="J620" s="62" t="s">
        <v>1071</v>
      </c>
      <c r="K620" s="64">
        <v>4.6631944444444441E-2</v>
      </c>
      <c r="L620" s="62">
        <v>269</v>
      </c>
      <c r="M620" s="62">
        <v>264</v>
      </c>
      <c r="N620" s="63"/>
      <c r="O620" s="62"/>
      <c r="P620" s="62">
        <v>89</v>
      </c>
    </row>
    <row r="621" spans="2:16" ht="14.4">
      <c r="B621" s="68" t="s">
        <v>1650</v>
      </c>
      <c r="C621" s="62">
        <v>1999</v>
      </c>
      <c r="D621" s="64">
        <v>4.6261574074074073E-2</v>
      </c>
      <c r="E621" s="62">
        <v>88</v>
      </c>
      <c r="F621" s="62" t="s">
        <v>1070</v>
      </c>
      <c r="G621" s="62">
        <v>10</v>
      </c>
      <c r="H621" s="62"/>
      <c r="I621" s="62">
        <f t="shared" si="9"/>
        <v>25</v>
      </c>
      <c r="J621" s="62" t="s">
        <v>1071</v>
      </c>
      <c r="K621" s="64">
        <v>4.6585648148148147E-2</v>
      </c>
      <c r="L621" s="62">
        <v>266</v>
      </c>
      <c r="M621" s="62">
        <v>265</v>
      </c>
      <c r="N621" s="63"/>
      <c r="O621" s="62"/>
      <c r="P621" s="62">
        <v>87</v>
      </c>
    </row>
    <row r="622" spans="2:16" ht="14.4">
      <c r="B622" s="83" t="s">
        <v>1572</v>
      </c>
      <c r="C622" s="62">
        <v>1984</v>
      </c>
      <c r="D622" s="64">
        <v>3.8124999999999999E-2</v>
      </c>
      <c r="E622" s="62">
        <v>88</v>
      </c>
      <c r="F622" s="62" t="s">
        <v>1069</v>
      </c>
      <c r="G622" s="62">
        <v>10</v>
      </c>
      <c r="H622" s="62"/>
      <c r="I622" s="62">
        <f t="shared" si="9"/>
        <v>40</v>
      </c>
      <c r="J622" s="62" t="s">
        <v>1071</v>
      </c>
      <c r="K622" s="64">
        <v>3.8229166666666668E-2</v>
      </c>
      <c r="L622" s="62">
        <v>105</v>
      </c>
      <c r="M622" s="62">
        <v>107</v>
      </c>
      <c r="N622" s="63"/>
      <c r="O622" s="62"/>
      <c r="P622" s="62">
        <v>86</v>
      </c>
    </row>
    <row r="623" spans="2:16" ht="14.4">
      <c r="B623" s="68" t="s">
        <v>2053</v>
      </c>
      <c r="C623" s="62">
        <v>1992</v>
      </c>
      <c r="D623" s="64">
        <v>4.6342592592592595E-2</v>
      </c>
      <c r="E623" s="62">
        <v>89</v>
      </c>
      <c r="F623" s="62" t="s">
        <v>1070</v>
      </c>
      <c r="G623" s="62">
        <v>10</v>
      </c>
      <c r="H623" s="62"/>
      <c r="I623" s="62">
        <f t="shared" si="9"/>
        <v>32</v>
      </c>
      <c r="J623" s="62" t="s">
        <v>1071</v>
      </c>
      <c r="K623" s="64">
        <v>4.6631944444444441E-2</v>
      </c>
      <c r="L623" s="62">
        <v>270</v>
      </c>
      <c r="M623" s="62">
        <v>268</v>
      </c>
      <c r="N623" s="63"/>
      <c r="O623" s="62"/>
      <c r="P623" s="62">
        <v>90</v>
      </c>
    </row>
    <row r="624" spans="2:16" ht="14.4">
      <c r="B624" s="68" t="s">
        <v>1880</v>
      </c>
      <c r="C624" s="62">
        <v>1993</v>
      </c>
      <c r="D624" s="64">
        <v>3.8206018518518521E-2</v>
      </c>
      <c r="E624" s="62">
        <v>89</v>
      </c>
      <c r="F624" s="62" t="s">
        <v>1069</v>
      </c>
      <c r="G624" s="62">
        <v>10</v>
      </c>
      <c r="H624" s="62"/>
      <c r="I624" s="62">
        <f t="shared" si="9"/>
        <v>31</v>
      </c>
      <c r="J624" s="62" t="s">
        <v>1071</v>
      </c>
      <c r="K624" s="64">
        <v>3.8460648148148147E-2</v>
      </c>
      <c r="L624" s="62">
        <v>109</v>
      </c>
      <c r="M624" s="62">
        <v>109</v>
      </c>
      <c r="N624" s="63"/>
      <c r="O624" s="62"/>
      <c r="P624" s="62">
        <v>88</v>
      </c>
    </row>
    <row r="625" spans="2:16" ht="14.4">
      <c r="B625" s="68" t="s">
        <v>2487</v>
      </c>
      <c r="C625" s="62">
        <v>1990</v>
      </c>
      <c r="D625" s="64">
        <v>3.8275462962962963E-2</v>
      </c>
      <c r="E625" s="62">
        <v>90</v>
      </c>
      <c r="F625" s="62" t="s">
        <v>1069</v>
      </c>
      <c r="G625" s="62">
        <v>10</v>
      </c>
      <c r="H625" s="62"/>
      <c r="I625" s="62">
        <f t="shared" si="9"/>
        <v>34</v>
      </c>
      <c r="J625" s="62" t="s">
        <v>1071</v>
      </c>
      <c r="K625" s="64">
        <v>3.8287037037037036E-2</v>
      </c>
      <c r="L625" s="62">
        <v>107</v>
      </c>
      <c r="M625" s="62">
        <v>111</v>
      </c>
      <c r="N625" s="63"/>
      <c r="O625" s="62"/>
      <c r="P625" s="62">
        <v>87</v>
      </c>
    </row>
    <row r="626" spans="2:16" ht="14.4">
      <c r="B626" s="68" t="s">
        <v>2434</v>
      </c>
      <c r="C626" s="62">
        <v>1986</v>
      </c>
      <c r="D626" s="64">
        <v>4.6365740740740742E-2</v>
      </c>
      <c r="E626" s="62">
        <v>90</v>
      </c>
      <c r="F626" s="62" t="s">
        <v>1070</v>
      </c>
      <c r="G626" s="62">
        <v>10</v>
      </c>
      <c r="H626" s="62"/>
      <c r="I626" s="62">
        <f t="shared" si="9"/>
        <v>38</v>
      </c>
      <c r="J626" s="62" t="s">
        <v>1071</v>
      </c>
      <c r="K626" s="64">
        <v>4.670138888888889E-2</v>
      </c>
      <c r="L626" s="62">
        <v>271</v>
      </c>
      <c r="M626" s="62">
        <v>269</v>
      </c>
      <c r="N626" s="63"/>
      <c r="O626" s="62"/>
      <c r="P626" s="62">
        <v>91</v>
      </c>
    </row>
    <row r="627" spans="2:16" ht="14.4">
      <c r="B627" s="68" t="s">
        <v>1994</v>
      </c>
      <c r="C627" s="62">
        <v>1993</v>
      </c>
      <c r="D627" s="64">
        <v>3.8414351851851852E-2</v>
      </c>
      <c r="E627" s="62">
        <v>91</v>
      </c>
      <c r="F627" s="62" t="s">
        <v>1069</v>
      </c>
      <c r="G627" s="62">
        <v>10</v>
      </c>
      <c r="H627" s="62"/>
      <c r="I627" s="62">
        <f t="shared" si="9"/>
        <v>31</v>
      </c>
      <c r="J627" s="62" t="s">
        <v>1071</v>
      </c>
      <c r="K627" s="64">
        <v>3.8622685185185184E-2</v>
      </c>
      <c r="L627" s="62">
        <v>111</v>
      </c>
      <c r="M627" s="62">
        <v>113</v>
      </c>
      <c r="N627" s="63"/>
      <c r="O627" s="62"/>
      <c r="P627" s="62">
        <v>90</v>
      </c>
    </row>
    <row r="628" spans="2:16" ht="14.4">
      <c r="B628" s="68" t="s">
        <v>1845</v>
      </c>
      <c r="C628" s="62">
        <v>1988</v>
      </c>
      <c r="D628" s="64">
        <v>4.6446759259259257E-2</v>
      </c>
      <c r="E628" s="62">
        <v>91</v>
      </c>
      <c r="F628" s="62" t="s">
        <v>1070</v>
      </c>
      <c r="G628" s="62">
        <v>10</v>
      </c>
      <c r="H628" s="62"/>
      <c r="I628" s="62">
        <f t="shared" si="9"/>
        <v>36</v>
      </c>
      <c r="J628" s="62" t="s">
        <v>1071</v>
      </c>
      <c r="K628" s="64">
        <v>4.6631944444444441E-2</v>
      </c>
      <c r="L628" s="62">
        <v>268</v>
      </c>
      <c r="M628" s="62">
        <v>274</v>
      </c>
      <c r="N628" s="63"/>
      <c r="O628" s="62"/>
      <c r="P628" s="62">
        <v>88</v>
      </c>
    </row>
    <row r="629" spans="2:16" ht="14.4">
      <c r="B629" s="68" t="s">
        <v>2281</v>
      </c>
      <c r="C629" s="62">
        <v>1990</v>
      </c>
      <c r="D629" s="64">
        <v>4.659722222222222E-2</v>
      </c>
      <c r="E629" s="62">
        <v>92</v>
      </c>
      <c r="F629" s="62" t="s">
        <v>1070</v>
      </c>
      <c r="G629" s="62">
        <v>10</v>
      </c>
      <c r="H629" s="62"/>
      <c r="I629" s="62">
        <f t="shared" si="9"/>
        <v>34</v>
      </c>
      <c r="J629" s="62" t="s">
        <v>1071</v>
      </c>
      <c r="K629" s="64">
        <v>4.6863425925925926E-2</v>
      </c>
      <c r="L629" s="62">
        <v>276</v>
      </c>
      <c r="M629" s="62">
        <v>277</v>
      </c>
      <c r="N629" s="63"/>
      <c r="O629" s="62"/>
      <c r="P629" s="62">
        <v>92</v>
      </c>
    </row>
    <row r="630" spans="2:16" ht="14.4">
      <c r="B630" s="83" t="s">
        <v>1869</v>
      </c>
      <c r="C630" s="62">
        <v>1983</v>
      </c>
      <c r="D630" s="64">
        <v>3.8564814814814816E-2</v>
      </c>
      <c r="E630" s="62">
        <v>92</v>
      </c>
      <c r="F630" s="62" t="s">
        <v>1069</v>
      </c>
      <c r="G630" s="62">
        <v>10</v>
      </c>
      <c r="H630" s="62"/>
      <c r="I630" s="62">
        <f t="shared" si="9"/>
        <v>41</v>
      </c>
      <c r="J630" s="62" t="s">
        <v>1071</v>
      </c>
      <c r="K630" s="64">
        <v>3.8587962962962963E-2</v>
      </c>
      <c r="L630" s="62">
        <v>110</v>
      </c>
      <c r="M630" s="62">
        <v>114</v>
      </c>
      <c r="N630" s="63"/>
      <c r="O630" s="62"/>
      <c r="P630" s="62">
        <v>89</v>
      </c>
    </row>
    <row r="631" spans="2:16" ht="14.4">
      <c r="B631" s="92" t="s">
        <v>2666</v>
      </c>
      <c r="C631" s="62">
        <v>1978</v>
      </c>
      <c r="D631" s="64">
        <v>4.6678240740740742E-2</v>
      </c>
      <c r="E631" s="62">
        <v>93</v>
      </c>
      <c r="F631" s="62" t="s">
        <v>1070</v>
      </c>
      <c r="G631" s="62">
        <v>10</v>
      </c>
      <c r="H631" s="62"/>
      <c r="I631" s="62">
        <f t="shared" si="9"/>
        <v>46</v>
      </c>
      <c r="J631" s="62" t="s">
        <v>1071</v>
      </c>
      <c r="K631" s="64">
        <v>4.6944444444444441E-2</v>
      </c>
      <c r="L631" s="62">
        <v>277</v>
      </c>
      <c r="M631" s="62">
        <v>278</v>
      </c>
      <c r="N631" s="63"/>
      <c r="O631" s="62"/>
      <c r="P631" s="62">
        <v>93</v>
      </c>
    </row>
    <row r="632" spans="2:16" ht="14.4">
      <c r="B632" s="83" t="s">
        <v>1863</v>
      </c>
      <c r="C632" s="62">
        <v>1984</v>
      </c>
      <c r="D632" s="64">
        <v>3.8599537037037036E-2</v>
      </c>
      <c r="E632" s="62">
        <v>93</v>
      </c>
      <c r="F632" s="62" t="s">
        <v>1069</v>
      </c>
      <c r="G632" s="62">
        <v>10</v>
      </c>
      <c r="H632" s="62"/>
      <c r="I632" s="62">
        <f t="shared" si="9"/>
        <v>40</v>
      </c>
      <c r="J632" s="62" t="s">
        <v>1071</v>
      </c>
      <c r="K632" s="64">
        <v>3.8773148148148147E-2</v>
      </c>
      <c r="L632" s="62">
        <v>113</v>
      </c>
      <c r="M632" s="62">
        <v>115</v>
      </c>
      <c r="N632" s="63"/>
      <c r="O632" s="62"/>
      <c r="P632" s="62">
        <v>91</v>
      </c>
    </row>
    <row r="633" spans="2:16" ht="14.4">
      <c r="B633" s="87" t="s">
        <v>2626</v>
      </c>
      <c r="C633" s="62">
        <v>1980</v>
      </c>
      <c r="D633" s="64">
        <v>3.8738425925925926E-2</v>
      </c>
      <c r="E633" s="62">
        <v>94</v>
      </c>
      <c r="F633" s="62" t="s">
        <v>1069</v>
      </c>
      <c r="G633" s="62">
        <v>10</v>
      </c>
      <c r="H633" s="62"/>
      <c r="I633" s="62">
        <f t="shared" si="9"/>
        <v>44</v>
      </c>
      <c r="J633" s="62" t="s">
        <v>1071</v>
      </c>
      <c r="K633" s="64">
        <v>3.8912037037037037E-2</v>
      </c>
      <c r="L633" s="62">
        <v>114</v>
      </c>
      <c r="M633" s="62">
        <v>116</v>
      </c>
      <c r="N633" s="63"/>
      <c r="O633" s="62"/>
      <c r="P633" s="62">
        <v>92</v>
      </c>
    </row>
    <row r="634" spans="2:16" ht="14.4">
      <c r="B634" s="68" t="s">
        <v>1619</v>
      </c>
      <c r="C634" s="62">
        <v>1982</v>
      </c>
      <c r="D634" s="64">
        <v>4.6840277777777779E-2</v>
      </c>
      <c r="E634" s="62">
        <v>94</v>
      </c>
      <c r="F634" s="62" t="s">
        <v>1070</v>
      </c>
      <c r="G634" s="62">
        <v>10</v>
      </c>
      <c r="H634" s="62"/>
      <c r="I634" s="62">
        <f t="shared" si="9"/>
        <v>42</v>
      </c>
      <c r="J634" s="62" t="s">
        <v>1071</v>
      </c>
      <c r="K634" s="64">
        <v>4.6967592592592596E-2</v>
      </c>
      <c r="L634" s="62">
        <v>278</v>
      </c>
      <c r="M634" s="62">
        <v>279</v>
      </c>
      <c r="N634" s="63"/>
      <c r="O634" s="62"/>
      <c r="P634" s="62">
        <v>94</v>
      </c>
    </row>
    <row r="635" spans="2:16" ht="14.4">
      <c r="B635" s="68" t="s">
        <v>2426</v>
      </c>
      <c r="C635" s="62">
        <v>1980</v>
      </c>
      <c r="D635" s="64">
        <v>4.7141203703703706E-2</v>
      </c>
      <c r="E635" s="62">
        <v>95</v>
      </c>
      <c r="F635" s="62" t="s">
        <v>1070</v>
      </c>
      <c r="G635" s="62">
        <v>10</v>
      </c>
      <c r="H635" s="62"/>
      <c r="I635" s="62">
        <f t="shared" si="9"/>
        <v>44</v>
      </c>
      <c r="J635" s="62" t="s">
        <v>1071</v>
      </c>
      <c r="K635" s="64">
        <v>4.7453703703703706E-2</v>
      </c>
      <c r="L635" s="62">
        <v>284</v>
      </c>
      <c r="M635" s="62">
        <v>282</v>
      </c>
      <c r="N635" s="63"/>
      <c r="O635" s="62"/>
      <c r="P635" s="62">
        <v>97</v>
      </c>
    </row>
    <row r="636" spans="2:16" ht="14.4">
      <c r="B636" s="68" t="s">
        <v>1751</v>
      </c>
      <c r="C636" s="62">
        <v>1988</v>
      </c>
      <c r="D636" s="64">
        <v>3.8854166666666669E-2</v>
      </c>
      <c r="E636" s="62">
        <v>95</v>
      </c>
      <c r="F636" s="62" t="s">
        <v>1069</v>
      </c>
      <c r="G636" s="62">
        <v>10</v>
      </c>
      <c r="H636" s="62"/>
      <c r="I636" s="62">
        <f t="shared" si="9"/>
        <v>36</v>
      </c>
      <c r="J636" s="62" t="s">
        <v>1071</v>
      </c>
      <c r="K636" s="64">
        <v>3.8935185185185184E-2</v>
      </c>
      <c r="L636" s="62">
        <v>116</v>
      </c>
      <c r="M636" s="62">
        <v>117</v>
      </c>
      <c r="N636" s="63"/>
      <c r="O636" s="62"/>
      <c r="P636" s="62">
        <v>94</v>
      </c>
    </row>
    <row r="637" spans="2:16" ht="14.4">
      <c r="B637" s="83" t="s">
        <v>1575</v>
      </c>
      <c r="C637" s="62">
        <v>1984</v>
      </c>
      <c r="D637" s="64">
        <v>3.8865740740740742E-2</v>
      </c>
      <c r="E637" s="62">
        <v>96</v>
      </c>
      <c r="F637" s="62" t="s">
        <v>1069</v>
      </c>
      <c r="G637" s="62">
        <v>10</v>
      </c>
      <c r="H637" s="62"/>
      <c r="I637" s="62">
        <f t="shared" si="9"/>
        <v>40</v>
      </c>
      <c r="J637" s="62" t="s">
        <v>1071</v>
      </c>
      <c r="K637" s="64">
        <v>3.8912037037037037E-2</v>
      </c>
      <c r="L637" s="62">
        <v>115</v>
      </c>
      <c r="M637" s="62">
        <v>118</v>
      </c>
      <c r="N637" s="63"/>
      <c r="O637" s="62"/>
      <c r="P637" s="62">
        <v>93</v>
      </c>
    </row>
    <row r="638" spans="2:16" ht="14.4">
      <c r="B638" s="68" t="s">
        <v>1460</v>
      </c>
      <c r="C638" s="62">
        <v>1985</v>
      </c>
      <c r="D638" s="64">
        <v>4.7233796296296295E-2</v>
      </c>
      <c r="E638" s="157">
        <v>96</v>
      </c>
      <c r="F638" s="62" t="s">
        <v>1070</v>
      </c>
      <c r="G638" s="62">
        <v>10</v>
      </c>
      <c r="H638" s="62"/>
      <c r="I638" s="62">
        <f t="shared" si="9"/>
        <v>39</v>
      </c>
      <c r="J638" s="62" t="s">
        <v>1071</v>
      </c>
      <c r="K638" s="64">
        <v>4.7523148148148148E-2</v>
      </c>
      <c r="L638" s="62">
        <v>285</v>
      </c>
      <c r="M638" s="62">
        <v>283</v>
      </c>
      <c r="N638" s="63"/>
      <c r="O638" s="62"/>
      <c r="P638" s="62">
        <v>98</v>
      </c>
    </row>
    <row r="639" spans="2:16" ht="14.4">
      <c r="B639" s="68" t="s">
        <v>2451</v>
      </c>
      <c r="C639" s="62">
        <v>1989</v>
      </c>
      <c r="D639" s="64">
        <v>4.7233796296296295E-2</v>
      </c>
      <c r="E639" s="157">
        <v>97</v>
      </c>
      <c r="F639" s="62" t="s">
        <v>1070</v>
      </c>
      <c r="G639" s="62">
        <v>10</v>
      </c>
      <c r="H639" s="62"/>
      <c r="I639" s="62">
        <f t="shared" si="9"/>
        <v>35</v>
      </c>
      <c r="J639" s="62" t="s">
        <v>1071</v>
      </c>
      <c r="K639" s="64">
        <v>4.7418981481481479E-2</v>
      </c>
      <c r="L639" s="62">
        <v>283</v>
      </c>
      <c r="M639" s="62">
        <v>285</v>
      </c>
      <c r="N639" s="63"/>
      <c r="O639" s="62"/>
      <c r="P639" s="62">
        <v>96</v>
      </c>
    </row>
    <row r="640" spans="2:16" ht="14.4">
      <c r="B640" s="83" t="s">
        <v>1527</v>
      </c>
      <c r="C640" s="62">
        <v>1979</v>
      </c>
      <c r="D640" s="64">
        <v>3.8877314814814816E-2</v>
      </c>
      <c r="E640" s="62">
        <v>97</v>
      </c>
      <c r="F640" s="62" t="s">
        <v>1069</v>
      </c>
      <c r="G640" s="62">
        <v>10</v>
      </c>
      <c r="H640" s="62"/>
      <c r="I640" s="62">
        <f t="shared" si="9"/>
        <v>45</v>
      </c>
      <c r="J640" s="62" t="s">
        <v>1071</v>
      </c>
      <c r="K640" s="64">
        <v>3.9027777777777779E-2</v>
      </c>
      <c r="L640" s="62">
        <v>118</v>
      </c>
      <c r="M640" s="62">
        <v>119</v>
      </c>
      <c r="N640" s="63"/>
      <c r="O640" s="62"/>
      <c r="P640" s="62">
        <v>95</v>
      </c>
    </row>
    <row r="641" spans="2:16" ht="14.4">
      <c r="B641" s="248" t="s">
        <v>2673</v>
      </c>
      <c r="C641" s="62">
        <v>1987</v>
      </c>
      <c r="D641" s="64">
        <v>3.8969907407407404E-2</v>
      </c>
      <c r="E641" s="62">
        <v>98</v>
      </c>
      <c r="F641" s="62" t="s">
        <v>1069</v>
      </c>
      <c r="G641" s="62">
        <v>10</v>
      </c>
      <c r="H641" s="62"/>
      <c r="I641" s="62">
        <f t="shared" si="9"/>
        <v>37</v>
      </c>
      <c r="J641" s="62" t="s">
        <v>1071</v>
      </c>
      <c r="K641" s="64">
        <v>3.9050925925925926E-2</v>
      </c>
      <c r="L641" s="62">
        <v>120</v>
      </c>
      <c r="M641" s="62">
        <v>121</v>
      </c>
      <c r="N641" s="63"/>
      <c r="O641" s="62"/>
      <c r="P641" s="62">
        <v>97</v>
      </c>
    </row>
    <row r="642" spans="2:16" ht="14.4">
      <c r="B642" s="68" t="s">
        <v>1792</v>
      </c>
      <c r="C642" s="62">
        <v>1998</v>
      </c>
      <c r="D642" s="64">
        <v>4.7337962962962964E-2</v>
      </c>
      <c r="E642" s="157">
        <v>98</v>
      </c>
      <c r="F642" s="62" t="s">
        <v>1070</v>
      </c>
      <c r="G642" s="62">
        <v>10</v>
      </c>
      <c r="H642" s="62"/>
      <c r="I642" s="62">
        <f t="shared" si="9"/>
        <v>26</v>
      </c>
      <c r="J642" s="62" t="s">
        <v>1071</v>
      </c>
      <c r="K642" s="64">
        <v>4.7557870370370368E-2</v>
      </c>
      <c r="L642" s="62">
        <v>287</v>
      </c>
      <c r="M642" s="62">
        <v>286</v>
      </c>
      <c r="N642" s="63"/>
      <c r="O642" s="62"/>
      <c r="P642" s="62">
        <v>99</v>
      </c>
    </row>
    <row r="643" spans="2:16" ht="14.4">
      <c r="B643" s="68" t="s">
        <v>2272</v>
      </c>
      <c r="C643" s="62">
        <v>1977</v>
      </c>
      <c r="D643" s="64">
        <v>4.7384259259259258E-2</v>
      </c>
      <c r="E643" s="62">
        <v>99</v>
      </c>
      <c r="F643" s="62" t="s">
        <v>1070</v>
      </c>
      <c r="G643" s="62">
        <v>10</v>
      </c>
      <c r="H643" s="62"/>
      <c r="I643" s="62">
        <f t="shared" ref="I643:I706" si="10">2024-C643</f>
        <v>47</v>
      </c>
      <c r="J643" s="62" t="s">
        <v>1071</v>
      </c>
      <c r="K643" s="64">
        <v>4.7650462962962964E-2</v>
      </c>
      <c r="L643" s="62">
        <v>290</v>
      </c>
      <c r="M643" s="62">
        <v>287</v>
      </c>
      <c r="N643" s="63"/>
      <c r="O643" s="62"/>
      <c r="P643" s="62">
        <v>102</v>
      </c>
    </row>
    <row r="644" spans="2:16" ht="14.4">
      <c r="B644" s="83" t="s">
        <v>2159</v>
      </c>
      <c r="C644" s="62">
        <v>1977</v>
      </c>
      <c r="D644" s="64">
        <v>3.9004629629629632E-2</v>
      </c>
      <c r="E644" s="62">
        <v>99</v>
      </c>
      <c r="F644" s="62" t="s">
        <v>1069</v>
      </c>
      <c r="G644" s="62">
        <v>10</v>
      </c>
      <c r="H644" s="62"/>
      <c r="I644" s="62">
        <f t="shared" si="10"/>
        <v>47</v>
      </c>
      <c r="J644" s="62" t="s">
        <v>1071</v>
      </c>
      <c r="K644" s="64">
        <v>3.9050925925925926E-2</v>
      </c>
      <c r="L644" s="62">
        <v>119</v>
      </c>
      <c r="M644" s="62">
        <v>122</v>
      </c>
      <c r="N644" s="63"/>
      <c r="O644" s="62"/>
      <c r="P644" s="62">
        <v>96</v>
      </c>
    </row>
    <row r="645" spans="2:16" ht="14.4">
      <c r="B645" s="83" t="s">
        <v>2196</v>
      </c>
      <c r="C645" s="62">
        <v>1978</v>
      </c>
      <c r="D645" s="64">
        <v>3.9074074074074074E-2</v>
      </c>
      <c r="E645" s="62">
        <v>100</v>
      </c>
      <c r="F645" s="62" t="s">
        <v>1069</v>
      </c>
      <c r="G645" s="62">
        <v>10</v>
      </c>
      <c r="H645" s="62"/>
      <c r="I645" s="62">
        <f t="shared" si="10"/>
        <v>46</v>
      </c>
      <c r="J645" s="62" t="s">
        <v>1071</v>
      </c>
      <c r="K645" s="64">
        <v>3.9305555555555559E-2</v>
      </c>
      <c r="L645" s="62">
        <v>125</v>
      </c>
      <c r="M645" s="62">
        <v>123</v>
      </c>
      <c r="N645" s="63"/>
      <c r="O645" s="62"/>
      <c r="P645" s="62">
        <v>102</v>
      </c>
    </row>
    <row r="646" spans="2:16" ht="14.4">
      <c r="B646" s="68" t="s">
        <v>2086</v>
      </c>
      <c r="C646" s="62">
        <v>1988</v>
      </c>
      <c r="D646" s="64">
        <v>4.7384259259259258E-2</v>
      </c>
      <c r="E646" s="157">
        <v>100</v>
      </c>
      <c r="F646" s="62" t="s">
        <v>1070</v>
      </c>
      <c r="G646" s="62">
        <v>10</v>
      </c>
      <c r="H646" s="62"/>
      <c r="I646" s="62">
        <f t="shared" si="10"/>
        <v>36</v>
      </c>
      <c r="J646" s="62" t="s">
        <v>1071</v>
      </c>
      <c r="K646" s="64">
        <v>4.763888888888889E-2</v>
      </c>
      <c r="L646" s="62">
        <v>289</v>
      </c>
      <c r="M646" s="62">
        <v>288</v>
      </c>
      <c r="N646" s="63"/>
      <c r="O646" s="62"/>
      <c r="P646" s="62">
        <v>101</v>
      </c>
    </row>
    <row r="647" spans="2:16" ht="14.4">
      <c r="B647" s="68" t="s">
        <v>2442</v>
      </c>
      <c r="C647" s="62">
        <v>1998</v>
      </c>
      <c r="D647" s="64">
        <v>4.7384259259259258E-2</v>
      </c>
      <c r="E647" s="62">
        <v>101</v>
      </c>
      <c r="F647" s="62" t="s">
        <v>1070</v>
      </c>
      <c r="G647" s="62">
        <v>10</v>
      </c>
      <c r="H647" s="62"/>
      <c r="I647" s="62">
        <f t="shared" si="10"/>
        <v>26</v>
      </c>
      <c r="J647" s="62" t="s">
        <v>1071</v>
      </c>
      <c r="K647" s="64">
        <v>4.7418981481481479E-2</v>
      </c>
      <c r="L647" s="62">
        <v>282</v>
      </c>
      <c r="M647" s="62">
        <v>289</v>
      </c>
      <c r="N647" s="63"/>
      <c r="O647" s="62"/>
      <c r="P647" s="62">
        <v>95</v>
      </c>
    </row>
    <row r="648" spans="2:16" ht="14.4">
      <c r="B648" s="248" t="s">
        <v>2674</v>
      </c>
      <c r="C648" s="62">
        <v>2005</v>
      </c>
      <c r="D648" s="64">
        <v>3.9097222222222221E-2</v>
      </c>
      <c r="E648" s="62">
        <v>101</v>
      </c>
      <c r="F648" s="62" t="s">
        <v>1069</v>
      </c>
      <c r="G648" s="62">
        <v>10</v>
      </c>
      <c r="H648" s="62"/>
      <c r="I648" s="62">
        <f t="shared" si="10"/>
        <v>19</v>
      </c>
      <c r="J648" s="62" t="s">
        <v>1071</v>
      </c>
      <c r="K648" s="64">
        <v>3.9189814814814816E-2</v>
      </c>
      <c r="L648" s="62">
        <v>121</v>
      </c>
      <c r="M648" s="62">
        <v>124</v>
      </c>
      <c r="N648" s="63"/>
      <c r="O648" s="62"/>
      <c r="P648" s="62">
        <v>98</v>
      </c>
    </row>
    <row r="649" spans="2:16" ht="14.4">
      <c r="B649" s="68" t="s">
        <v>2022</v>
      </c>
      <c r="C649" s="62">
        <v>1988</v>
      </c>
      <c r="D649" s="64">
        <v>3.9166666666666669E-2</v>
      </c>
      <c r="E649" s="62">
        <v>102</v>
      </c>
      <c r="F649" s="62" t="s">
        <v>1069</v>
      </c>
      <c r="G649" s="62">
        <v>10</v>
      </c>
      <c r="H649" s="62"/>
      <c r="I649" s="62">
        <f t="shared" si="10"/>
        <v>36</v>
      </c>
      <c r="J649" s="62" t="s">
        <v>1071</v>
      </c>
      <c r="K649" s="64">
        <v>3.9247685185185184E-2</v>
      </c>
      <c r="L649" s="62">
        <v>122</v>
      </c>
      <c r="M649" s="62">
        <v>126</v>
      </c>
      <c r="N649" s="63"/>
      <c r="O649" s="62"/>
      <c r="P649" s="62">
        <v>99</v>
      </c>
    </row>
    <row r="650" spans="2:16" ht="14.4">
      <c r="B650" s="68" t="s">
        <v>1894</v>
      </c>
      <c r="C650" s="62">
        <v>1984</v>
      </c>
      <c r="D650" s="64">
        <v>4.7395833333333331E-2</v>
      </c>
      <c r="E650" s="62">
        <v>102</v>
      </c>
      <c r="F650" s="62" t="s">
        <v>1070</v>
      </c>
      <c r="G650" s="62">
        <v>10</v>
      </c>
      <c r="H650" s="62"/>
      <c r="I650" s="62">
        <f t="shared" si="10"/>
        <v>40</v>
      </c>
      <c r="J650" s="62" t="s">
        <v>1071</v>
      </c>
      <c r="K650" s="64">
        <v>4.763888888888889E-2</v>
      </c>
      <c r="L650" s="62">
        <v>288</v>
      </c>
      <c r="M650" s="62">
        <v>290</v>
      </c>
      <c r="N650" s="63"/>
      <c r="O650" s="62"/>
      <c r="P650" s="62">
        <v>100</v>
      </c>
    </row>
    <row r="651" spans="2:16" ht="14.4">
      <c r="B651" s="68" t="s">
        <v>2317</v>
      </c>
      <c r="C651" s="62">
        <v>1988</v>
      </c>
      <c r="D651" s="64">
        <v>3.920138888888889E-2</v>
      </c>
      <c r="E651" s="62">
        <v>103</v>
      </c>
      <c r="F651" s="62" t="s">
        <v>1069</v>
      </c>
      <c r="G651" s="62">
        <v>10</v>
      </c>
      <c r="H651" s="62"/>
      <c r="I651" s="62">
        <f t="shared" si="10"/>
        <v>36</v>
      </c>
      <c r="J651" s="62" t="s">
        <v>1071</v>
      </c>
      <c r="K651" s="64">
        <v>3.9293981481481478E-2</v>
      </c>
      <c r="L651" s="62">
        <v>124</v>
      </c>
      <c r="M651" s="62">
        <v>127</v>
      </c>
      <c r="N651" s="63"/>
      <c r="O651" s="62"/>
      <c r="P651" s="62">
        <v>101</v>
      </c>
    </row>
    <row r="652" spans="2:16" ht="14.4">
      <c r="B652" s="68" t="s">
        <v>2302</v>
      </c>
      <c r="C652" s="62">
        <v>1985</v>
      </c>
      <c r="D652" s="64">
        <v>4.7627314814814817E-2</v>
      </c>
      <c r="E652" s="62">
        <v>103</v>
      </c>
      <c r="F652" s="62" t="s">
        <v>1070</v>
      </c>
      <c r="G652" s="62">
        <v>10</v>
      </c>
      <c r="H652" s="62"/>
      <c r="I652" s="62">
        <f t="shared" si="10"/>
        <v>39</v>
      </c>
      <c r="J652" s="62" t="s">
        <v>1071</v>
      </c>
      <c r="K652" s="64">
        <v>4.7696759259259258E-2</v>
      </c>
      <c r="L652" s="62">
        <v>291</v>
      </c>
      <c r="M652" s="62">
        <v>292</v>
      </c>
      <c r="N652" s="63"/>
      <c r="O652" s="62"/>
      <c r="P652" s="62">
        <v>103</v>
      </c>
    </row>
    <row r="653" spans="2:16" ht="14.4">
      <c r="B653" s="68" t="s">
        <v>2238</v>
      </c>
      <c r="C653" s="62">
        <v>2000</v>
      </c>
      <c r="D653" s="64">
        <v>4.8553240740740744E-2</v>
      </c>
      <c r="E653" s="62">
        <v>104</v>
      </c>
      <c r="F653" s="62" t="s">
        <v>1070</v>
      </c>
      <c r="G653" s="62">
        <v>10</v>
      </c>
      <c r="H653" s="62"/>
      <c r="I653" s="62">
        <f t="shared" si="10"/>
        <v>24</v>
      </c>
      <c r="J653" s="62" t="s">
        <v>1071</v>
      </c>
      <c r="K653" s="64">
        <v>4.8750000000000002E-2</v>
      </c>
      <c r="L653" s="62">
        <v>300</v>
      </c>
      <c r="M653" s="62">
        <v>298</v>
      </c>
      <c r="N653" s="63"/>
      <c r="O653" s="62"/>
      <c r="P653" s="62">
        <v>104</v>
      </c>
    </row>
    <row r="654" spans="2:16" ht="14.4">
      <c r="B654" s="83" t="s">
        <v>1942</v>
      </c>
      <c r="C654" s="62">
        <v>1983</v>
      </c>
      <c r="D654" s="64">
        <v>3.9224537037037037E-2</v>
      </c>
      <c r="E654" s="62">
        <v>104</v>
      </c>
      <c r="F654" s="62" t="s">
        <v>1069</v>
      </c>
      <c r="G654" s="62">
        <v>10</v>
      </c>
      <c r="H654" s="62"/>
      <c r="I654" s="62">
        <f t="shared" si="10"/>
        <v>41</v>
      </c>
      <c r="J654" s="62" t="s">
        <v>1071</v>
      </c>
      <c r="K654" s="64">
        <v>3.9259259259259258E-2</v>
      </c>
      <c r="L654" s="62">
        <v>123</v>
      </c>
      <c r="M654" s="62">
        <v>128</v>
      </c>
      <c r="N654" s="63"/>
      <c r="O654" s="62"/>
      <c r="P654" s="62">
        <v>100</v>
      </c>
    </row>
    <row r="655" spans="2:16" ht="14.4">
      <c r="B655" s="68" t="s">
        <v>421</v>
      </c>
      <c r="C655" s="62">
        <v>1985</v>
      </c>
      <c r="D655" s="64">
        <v>3.9247685185185184E-2</v>
      </c>
      <c r="E655" s="62">
        <v>105</v>
      </c>
      <c r="F655" s="62" t="s">
        <v>1069</v>
      </c>
      <c r="G655" s="62">
        <v>10</v>
      </c>
      <c r="H655" s="62"/>
      <c r="I655" s="62">
        <f t="shared" si="10"/>
        <v>39</v>
      </c>
      <c r="J655" s="62" t="s">
        <v>1071</v>
      </c>
      <c r="K655" s="64">
        <v>3.9502314814814816E-2</v>
      </c>
      <c r="L655" s="62">
        <v>129</v>
      </c>
      <c r="M655" s="62">
        <v>129</v>
      </c>
      <c r="N655" s="63"/>
      <c r="O655" s="62"/>
      <c r="P655" s="62">
        <v>104</v>
      </c>
    </row>
    <row r="656" spans="2:16" ht="14.4">
      <c r="B656" s="68" t="s">
        <v>2166</v>
      </c>
      <c r="C656" s="62">
        <v>1983</v>
      </c>
      <c r="D656" s="64">
        <v>4.8587962962962965E-2</v>
      </c>
      <c r="E656" s="62">
        <v>105</v>
      </c>
      <c r="F656" s="62" t="s">
        <v>1070</v>
      </c>
      <c r="G656" s="62">
        <v>10</v>
      </c>
      <c r="H656" s="62"/>
      <c r="I656" s="62">
        <f t="shared" si="10"/>
        <v>41</v>
      </c>
      <c r="J656" s="62" t="s">
        <v>1071</v>
      </c>
      <c r="K656" s="64">
        <v>4.8773148148148149E-2</v>
      </c>
      <c r="L656" s="62">
        <v>301</v>
      </c>
      <c r="M656" s="62">
        <v>300</v>
      </c>
      <c r="N656" s="63"/>
      <c r="O656" s="62"/>
      <c r="P656" s="62">
        <v>105</v>
      </c>
    </row>
    <row r="657" spans="2:16" ht="14.4">
      <c r="B657" s="83" t="s">
        <v>2378</v>
      </c>
      <c r="C657" s="62">
        <v>1981</v>
      </c>
      <c r="D657" s="64">
        <v>3.9363425925925927E-2</v>
      </c>
      <c r="E657" s="62">
        <v>106</v>
      </c>
      <c r="F657" s="62" t="s">
        <v>1069</v>
      </c>
      <c r="G657" s="62">
        <v>10</v>
      </c>
      <c r="H657" s="62"/>
      <c r="I657" s="62">
        <f t="shared" si="10"/>
        <v>43</v>
      </c>
      <c r="J657" s="62" t="s">
        <v>1071</v>
      </c>
      <c r="K657" s="64">
        <v>3.9710648148148148E-2</v>
      </c>
      <c r="L657" s="62">
        <v>134</v>
      </c>
      <c r="M657" s="62">
        <v>130</v>
      </c>
      <c r="N657" s="63"/>
      <c r="O657" s="62"/>
      <c r="P657" s="62">
        <v>109</v>
      </c>
    </row>
    <row r="658" spans="2:16" ht="13.8">
      <c r="B658" s="62" t="s">
        <v>1802</v>
      </c>
      <c r="C658" s="62">
        <v>2016</v>
      </c>
      <c r="D658" s="64">
        <v>4.8877314814814818E-2</v>
      </c>
      <c r="E658" s="62">
        <v>106</v>
      </c>
      <c r="F658" s="62" t="s">
        <v>1070</v>
      </c>
      <c r="G658" s="62">
        <v>10</v>
      </c>
      <c r="H658" s="62"/>
      <c r="I658" s="62">
        <f t="shared" si="10"/>
        <v>8</v>
      </c>
      <c r="J658" s="62" t="s">
        <v>1071</v>
      </c>
      <c r="K658" s="64">
        <v>4.8993055555555554E-2</v>
      </c>
      <c r="L658" s="62">
        <v>303</v>
      </c>
      <c r="M658" s="62">
        <v>303</v>
      </c>
      <c r="N658" s="63"/>
      <c r="O658" s="62"/>
      <c r="P658" s="62">
        <v>106</v>
      </c>
    </row>
    <row r="659" spans="2:16" ht="14.4">
      <c r="B659" s="68" t="s">
        <v>2234</v>
      </c>
      <c r="C659" s="62">
        <v>1987</v>
      </c>
      <c r="D659" s="64">
        <v>3.9456018518518515E-2</v>
      </c>
      <c r="E659" s="62">
        <v>107</v>
      </c>
      <c r="F659" s="62" t="s">
        <v>1069</v>
      </c>
      <c r="G659" s="62">
        <v>10</v>
      </c>
      <c r="H659" s="62"/>
      <c r="I659" s="62">
        <f t="shared" si="10"/>
        <v>37</v>
      </c>
      <c r="J659" s="62" t="s">
        <v>1071</v>
      </c>
      <c r="K659" s="64">
        <v>3.9560185185185184E-2</v>
      </c>
      <c r="L659" s="62">
        <v>130</v>
      </c>
      <c r="M659" s="62">
        <v>132</v>
      </c>
      <c r="N659" s="63"/>
      <c r="O659" s="62"/>
      <c r="P659" s="62">
        <v>105</v>
      </c>
    </row>
    <row r="660" spans="2:16" ht="14.4">
      <c r="B660" s="68" t="s">
        <v>1837</v>
      </c>
      <c r="C660" s="62">
        <v>1989</v>
      </c>
      <c r="D660" s="64">
        <v>4.929398148148148E-2</v>
      </c>
      <c r="E660" s="62">
        <v>107</v>
      </c>
      <c r="F660" s="62" t="s">
        <v>1070</v>
      </c>
      <c r="G660" s="62">
        <v>10</v>
      </c>
      <c r="H660" s="62"/>
      <c r="I660" s="62">
        <f t="shared" si="10"/>
        <v>35</v>
      </c>
      <c r="J660" s="62" t="s">
        <v>1071</v>
      </c>
      <c r="K660" s="64">
        <v>4.9652777777777775E-2</v>
      </c>
      <c r="L660" s="62">
        <v>310</v>
      </c>
      <c r="M660" s="62">
        <v>307</v>
      </c>
      <c r="N660" s="63"/>
      <c r="O660" s="62"/>
      <c r="P660" s="62">
        <v>110</v>
      </c>
    </row>
    <row r="661" spans="2:16" ht="14.4">
      <c r="B661" s="68" t="s">
        <v>2268</v>
      </c>
      <c r="C661" s="62">
        <v>1990</v>
      </c>
      <c r="D661" s="64">
        <v>3.9479166666666669E-2</v>
      </c>
      <c r="E661" s="62">
        <v>108</v>
      </c>
      <c r="F661" s="62" t="s">
        <v>1069</v>
      </c>
      <c r="G661" s="62">
        <v>10</v>
      </c>
      <c r="H661" s="62"/>
      <c r="I661" s="62">
        <f t="shared" si="10"/>
        <v>34</v>
      </c>
      <c r="J661" s="62" t="s">
        <v>1071</v>
      </c>
      <c r="K661" s="64">
        <v>3.965277777777778E-2</v>
      </c>
      <c r="L661" s="62">
        <v>133</v>
      </c>
      <c r="M661" s="62">
        <v>133</v>
      </c>
      <c r="N661" s="63"/>
      <c r="O661" s="62"/>
      <c r="P661" s="62">
        <v>108</v>
      </c>
    </row>
    <row r="662" spans="2:16" ht="14.4">
      <c r="B662" s="68" t="s">
        <v>519</v>
      </c>
      <c r="C662" s="62">
        <v>1986</v>
      </c>
      <c r="D662" s="64">
        <v>4.9305555555555554E-2</v>
      </c>
      <c r="E662" s="62">
        <v>108</v>
      </c>
      <c r="F662" s="62" t="s">
        <v>1070</v>
      </c>
      <c r="G662" s="62">
        <v>10</v>
      </c>
      <c r="H662" s="62"/>
      <c r="I662" s="62">
        <f t="shared" si="10"/>
        <v>38</v>
      </c>
      <c r="J662" s="62" t="s">
        <v>1071</v>
      </c>
      <c r="K662" s="64">
        <v>4.9479166666666664E-2</v>
      </c>
      <c r="L662" s="62">
        <v>309</v>
      </c>
      <c r="M662" s="62">
        <v>308</v>
      </c>
      <c r="N662" s="63"/>
      <c r="O662" s="62"/>
      <c r="P662" s="62">
        <v>109</v>
      </c>
    </row>
    <row r="663" spans="2:16" ht="14.4">
      <c r="B663" s="68" t="s">
        <v>2559</v>
      </c>
      <c r="C663" s="62">
        <v>1986</v>
      </c>
      <c r="D663" s="64">
        <v>3.9502314814814816E-2</v>
      </c>
      <c r="E663" s="62">
        <v>109</v>
      </c>
      <c r="F663" s="62" t="s">
        <v>1069</v>
      </c>
      <c r="G663" s="62">
        <v>10</v>
      </c>
      <c r="H663" s="62"/>
      <c r="I663" s="62">
        <f t="shared" si="10"/>
        <v>38</v>
      </c>
      <c r="J663" s="62" t="s">
        <v>1071</v>
      </c>
      <c r="K663" s="64">
        <v>3.9618055555555552E-2</v>
      </c>
      <c r="L663" s="62">
        <v>132</v>
      </c>
      <c r="M663" s="62">
        <v>134</v>
      </c>
      <c r="N663" s="63"/>
      <c r="O663" s="62"/>
      <c r="P663" s="62">
        <v>107</v>
      </c>
    </row>
    <row r="664" spans="2:16" ht="14.4">
      <c r="B664" s="68" t="s">
        <v>2388</v>
      </c>
      <c r="C664" s="62">
        <v>1991</v>
      </c>
      <c r="D664" s="64">
        <v>4.9328703703703701E-2</v>
      </c>
      <c r="E664" s="62">
        <v>109</v>
      </c>
      <c r="F664" s="62" t="s">
        <v>1070</v>
      </c>
      <c r="G664" s="62">
        <v>10</v>
      </c>
      <c r="H664" s="62"/>
      <c r="I664" s="62">
        <f t="shared" si="10"/>
        <v>33</v>
      </c>
      <c r="J664" s="62" t="s">
        <v>1071</v>
      </c>
      <c r="K664" s="64">
        <v>4.9328703703703701E-2</v>
      </c>
      <c r="L664" s="62">
        <v>306</v>
      </c>
      <c r="M664" s="62">
        <v>309</v>
      </c>
      <c r="N664" s="63"/>
      <c r="O664" s="62"/>
      <c r="P664" s="62">
        <v>107</v>
      </c>
    </row>
    <row r="665" spans="2:16" ht="14.4">
      <c r="B665" s="68" t="s">
        <v>2491</v>
      </c>
      <c r="C665" s="62">
        <v>1982</v>
      </c>
      <c r="D665" s="64">
        <v>4.943287037037037E-2</v>
      </c>
      <c r="E665" s="62">
        <v>110</v>
      </c>
      <c r="F665" s="62" t="s">
        <v>1070</v>
      </c>
      <c r="G665" s="62">
        <v>10</v>
      </c>
      <c r="H665" s="62"/>
      <c r="I665" s="62">
        <f t="shared" si="10"/>
        <v>42</v>
      </c>
      <c r="J665" s="62" t="s">
        <v>1071</v>
      </c>
      <c r="K665" s="64">
        <v>4.9467592592592591E-2</v>
      </c>
      <c r="L665" s="62">
        <v>308</v>
      </c>
      <c r="M665" s="62">
        <v>310</v>
      </c>
      <c r="N665" s="63"/>
      <c r="O665" s="62"/>
      <c r="P665" s="62">
        <v>108</v>
      </c>
    </row>
    <row r="666" spans="2:16" ht="14.4">
      <c r="B666" s="68" t="s">
        <v>1495</v>
      </c>
      <c r="C666" s="62">
        <v>1999</v>
      </c>
      <c r="D666" s="64">
        <v>3.9525462962962964E-2</v>
      </c>
      <c r="E666" s="62">
        <v>110</v>
      </c>
      <c r="F666" s="62" t="s">
        <v>1069</v>
      </c>
      <c r="G666" s="62">
        <v>10</v>
      </c>
      <c r="H666" s="62"/>
      <c r="I666" s="62">
        <f t="shared" si="10"/>
        <v>25</v>
      </c>
      <c r="J666" s="62" t="s">
        <v>1071</v>
      </c>
      <c r="K666" s="64">
        <v>3.9594907407407405E-2</v>
      </c>
      <c r="L666" s="62">
        <v>131</v>
      </c>
      <c r="M666" s="62">
        <v>135</v>
      </c>
      <c r="N666" s="63"/>
      <c r="O666" s="62"/>
      <c r="P666" s="62">
        <v>106</v>
      </c>
    </row>
    <row r="667" spans="2:16" ht="14.4">
      <c r="B667" s="68" t="s">
        <v>1906</v>
      </c>
      <c r="C667" s="62">
        <v>1988</v>
      </c>
      <c r="D667" s="64">
        <v>3.9560185185185184E-2</v>
      </c>
      <c r="E667" s="62">
        <v>111</v>
      </c>
      <c r="F667" s="62" t="s">
        <v>1069</v>
      </c>
      <c r="G667" s="62">
        <v>10</v>
      </c>
      <c r="H667" s="62"/>
      <c r="I667" s="62">
        <f t="shared" si="10"/>
        <v>36</v>
      </c>
      <c r="J667" s="62" t="s">
        <v>1071</v>
      </c>
      <c r="K667" s="64">
        <v>3.9872685185185185E-2</v>
      </c>
      <c r="L667" s="62">
        <v>136</v>
      </c>
      <c r="M667" s="62">
        <v>136</v>
      </c>
      <c r="N667" s="63"/>
      <c r="O667" s="62"/>
      <c r="P667" s="62">
        <v>110</v>
      </c>
    </row>
    <row r="668" spans="2:16" ht="14.4">
      <c r="B668" s="68" t="s">
        <v>1868</v>
      </c>
      <c r="C668" s="62">
        <v>2004</v>
      </c>
      <c r="D668" s="64">
        <v>4.9513888888888892E-2</v>
      </c>
      <c r="E668" s="62">
        <v>111</v>
      </c>
      <c r="F668" s="62" t="s">
        <v>1070</v>
      </c>
      <c r="G668" s="62">
        <v>10</v>
      </c>
      <c r="H668" s="62"/>
      <c r="I668" s="62">
        <f t="shared" si="10"/>
        <v>20</v>
      </c>
      <c r="J668" s="62" t="s">
        <v>1071</v>
      </c>
      <c r="K668" s="64">
        <v>4.9664351851851848E-2</v>
      </c>
      <c r="L668" s="62">
        <v>311</v>
      </c>
      <c r="M668" s="62">
        <v>312</v>
      </c>
      <c r="N668" s="63"/>
      <c r="O668" s="62"/>
      <c r="P668" s="62">
        <v>111</v>
      </c>
    </row>
    <row r="669" spans="2:16" ht="14.4">
      <c r="B669" s="68" t="s">
        <v>2243</v>
      </c>
      <c r="C669" s="62">
        <v>1997</v>
      </c>
      <c r="D669" s="64">
        <v>4.957175925925926E-2</v>
      </c>
      <c r="E669" s="62">
        <v>112</v>
      </c>
      <c r="F669" s="62" t="s">
        <v>1070</v>
      </c>
      <c r="G669" s="62">
        <v>10</v>
      </c>
      <c r="H669" s="62"/>
      <c r="I669" s="62">
        <f t="shared" si="10"/>
        <v>27</v>
      </c>
      <c r="J669" s="62" t="s">
        <v>1071</v>
      </c>
      <c r="K669" s="64">
        <v>4.9918981481481481E-2</v>
      </c>
      <c r="L669" s="62">
        <v>315</v>
      </c>
      <c r="M669" s="62">
        <v>313</v>
      </c>
      <c r="N669" s="63"/>
      <c r="O669" s="62"/>
      <c r="P669" s="62">
        <v>113</v>
      </c>
    </row>
    <row r="670" spans="2:16" ht="14.4">
      <c r="B670" s="68" t="s">
        <v>2046</v>
      </c>
      <c r="C670" s="62">
        <v>1993</v>
      </c>
      <c r="D670" s="64">
        <v>3.9629629629629633E-2</v>
      </c>
      <c r="E670" s="62">
        <v>112</v>
      </c>
      <c r="F670" s="62" t="s">
        <v>1069</v>
      </c>
      <c r="G670" s="62">
        <v>10</v>
      </c>
      <c r="H670" s="62"/>
      <c r="I670" s="62">
        <f t="shared" si="10"/>
        <v>31</v>
      </c>
      <c r="J670" s="62" t="s">
        <v>1071</v>
      </c>
      <c r="K670" s="64">
        <v>4.0034722222222222E-2</v>
      </c>
      <c r="L670" s="62">
        <v>139</v>
      </c>
      <c r="M670" s="62">
        <v>137</v>
      </c>
      <c r="N670" s="63"/>
      <c r="O670" s="62"/>
      <c r="P670" s="62">
        <v>111</v>
      </c>
    </row>
    <row r="671" spans="2:16" ht="14.4">
      <c r="B671" s="68" t="s">
        <v>2158</v>
      </c>
      <c r="C671" s="62">
        <v>1986</v>
      </c>
      <c r="D671" s="64">
        <v>4.9594907407407407E-2</v>
      </c>
      <c r="E671" s="62">
        <v>113</v>
      </c>
      <c r="F671" s="62" t="s">
        <v>1070</v>
      </c>
      <c r="G671" s="62">
        <v>10</v>
      </c>
      <c r="H671" s="62"/>
      <c r="I671" s="62">
        <f t="shared" si="10"/>
        <v>38</v>
      </c>
      <c r="J671" s="62" t="s">
        <v>1071</v>
      </c>
      <c r="K671" s="64">
        <v>4.9976851851851849E-2</v>
      </c>
      <c r="L671" s="62">
        <v>316</v>
      </c>
      <c r="M671" s="62">
        <v>314</v>
      </c>
      <c r="N671" s="63"/>
      <c r="O671" s="62"/>
      <c r="P671" s="62">
        <v>114</v>
      </c>
    </row>
    <row r="672" spans="2:16" ht="14.4">
      <c r="B672" s="68" t="s">
        <v>1872</v>
      </c>
      <c r="C672" s="62">
        <v>1999</v>
      </c>
      <c r="D672" s="64">
        <v>3.9722222222222221E-2</v>
      </c>
      <c r="E672" s="62">
        <v>113</v>
      </c>
      <c r="F672" s="62" t="s">
        <v>1069</v>
      </c>
      <c r="G672" s="62">
        <v>10</v>
      </c>
      <c r="H672" s="62"/>
      <c r="I672" s="62">
        <f t="shared" si="10"/>
        <v>25</v>
      </c>
      <c r="J672" s="62" t="s">
        <v>1071</v>
      </c>
      <c r="K672" s="64">
        <v>4.0115740740740743E-2</v>
      </c>
      <c r="L672" s="62">
        <v>142</v>
      </c>
      <c r="M672" s="62">
        <v>140</v>
      </c>
      <c r="N672" s="63"/>
      <c r="O672" s="62"/>
      <c r="P672" s="62">
        <v>113</v>
      </c>
    </row>
    <row r="673" spans="2:16" ht="14.4">
      <c r="B673" s="68" t="s">
        <v>2231</v>
      </c>
      <c r="C673" s="62">
        <v>1986</v>
      </c>
      <c r="D673" s="64">
        <v>4.0011574074074074E-2</v>
      </c>
      <c r="E673" s="62">
        <v>114</v>
      </c>
      <c r="F673" s="62" t="s">
        <v>1069</v>
      </c>
      <c r="G673" s="62">
        <v>10</v>
      </c>
      <c r="H673" s="62"/>
      <c r="I673" s="62">
        <f t="shared" si="10"/>
        <v>38</v>
      </c>
      <c r="J673" s="62" t="s">
        <v>1071</v>
      </c>
      <c r="K673" s="64">
        <v>4.0046296296296295E-2</v>
      </c>
      <c r="L673" s="62">
        <v>141</v>
      </c>
      <c r="M673" s="62">
        <v>142</v>
      </c>
      <c r="N673" s="63"/>
      <c r="O673" s="62"/>
      <c r="P673" s="62">
        <v>112</v>
      </c>
    </row>
    <row r="674" spans="2:16" ht="14.4">
      <c r="B674" s="92" t="s">
        <v>2656</v>
      </c>
      <c r="C674" s="62">
        <v>1984</v>
      </c>
      <c r="D674" s="64">
        <v>4.9606481481481481E-2</v>
      </c>
      <c r="E674" s="62">
        <v>114</v>
      </c>
      <c r="F674" s="62" t="s">
        <v>1070</v>
      </c>
      <c r="G674" s="62">
        <v>10</v>
      </c>
      <c r="H674" s="62"/>
      <c r="I674" s="62">
        <f t="shared" si="10"/>
        <v>40</v>
      </c>
      <c r="J674" s="62" t="s">
        <v>1071</v>
      </c>
      <c r="K674" s="64">
        <v>4.9675925925925929E-2</v>
      </c>
      <c r="L674" s="62">
        <v>312</v>
      </c>
      <c r="M674" s="62">
        <v>315</v>
      </c>
      <c r="N674" s="63"/>
      <c r="O674" s="62"/>
      <c r="P674" s="62">
        <v>112</v>
      </c>
    </row>
    <row r="675" spans="2:16" ht="14.4">
      <c r="B675" s="68" t="s">
        <v>2100</v>
      </c>
      <c r="C675" s="62">
        <v>1983</v>
      </c>
      <c r="D675" s="64">
        <v>4.9930555555555554E-2</v>
      </c>
      <c r="E675" s="62">
        <v>115</v>
      </c>
      <c r="F675" s="62" t="s">
        <v>1070</v>
      </c>
      <c r="G675" s="62">
        <v>10</v>
      </c>
      <c r="H675" s="62"/>
      <c r="I675" s="62">
        <f t="shared" si="10"/>
        <v>41</v>
      </c>
      <c r="J675" s="62" t="s">
        <v>1071</v>
      </c>
      <c r="K675" s="64">
        <v>5.0277777777777775E-2</v>
      </c>
      <c r="L675" s="62">
        <v>321</v>
      </c>
      <c r="M675" s="62">
        <v>319</v>
      </c>
      <c r="N675" s="63"/>
      <c r="O675" s="62"/>
      <c r="P675" s="62">
        <v>116</v>
      </c>
    </row>
    <row r="676" spans="2:16" ht="14.4">
      <c r="B676" s="68" t="s">
        <v>1541</v>
      </c>
      <c r="C676" s="62">
        <v>2006</v>
      </c>
      <c r="D676" s="64">
        <v>4.0046296296296295E-2</v>
      </c>
      <c r="E676" s="62">
        <v>115</v>
      </c>
      <c r="F676" s="62" t="s">
        <v>1069</v>
      </c>
      <c r="G676" s="62">
        <v>10</v>
      </c>
      <c r="H676" s="62"/>
      <c r="I676" s="62">
        <f t="shared" si="10"/>
        <v>18</v>
      </c>
      <c r="J676" s="62" t="s">
        <v>1071</v>
      </c>
      <c r="K676" s="64">
        <v>4.0138888888888891E-2</v>
      </c>
      <c r="L676" s="62">
        <v>144</v>
      </c>
      <c r="M676" s="62">
        <v>144</v>
      </c>
      <c r="N676" s="63"/>
      <c r="O676" s="62"/>
      <c r="P676" s="62">
        <v>115</v>
      </c>
    </row>
    <row r="677" spans="2:16" ht="14.4">
      <c r="B677" s="68" t="s">
        <v>2517</v>
      </c>
      <c r="C677" s="62">
        <v>1999</v>
      </c>
      <c r="D677" s="64">
        <v>5.002314814814815E-2</v>
      </c>
      <c r="E677" s="62">
        <v>116</v>
      </c>
      <c r="F677" s="62" t="s">
        <v>1070</v>
      </c>
      <c r="G677" s="62">
        <v>10</v>
      </c>
      <c r="H677" s="62"/>
      <c r="I677" s="62">
        <f t="shared" si="10"/>
        <v>25</v>
      </c>
      <c r="J677" s="62" t="s">
        <v>1071</v>
      </c>
      <c r="K677" s="64">
        <v>5.0127314814814812E-2</v>
      </c>
      <c r="L677" s="62">
        <v>318</v>
      </c>
      <c r="M677" s="62">
        <v>320</v>
      </c>
      <c r="N677" s="63"/>
      <c r="O677" s="62"/>
      <c r="P677" s="62">
        <v>115</v>
      </c>
    </row>
    <row r="678" spans="2:16" ht="14.4">
      <c r="B678" s="68" t="s">
        <v>1633</v>
      </c>
      <c r="C678" s="62">
        <v>2003</v>
      </c>
      <c r="D678" s="64">
        <v>4.0081018518518516E-2</v>
      </c>
      <c r="E678" s="62">
        <v>116</v>
      </c>
      <c r="F678" s="62" t="s">
        <v>1069</v>
      </c>
      <c r="G678" s="62">
        <v>10</v>
      </c>
      <c r="H678" s="62"/>
      <c r="I678" s="62">
        <f t="shared" si="10"/>
        <v>21</v>
      </c>
      <c r="J678" s="62" t="s">
        <v>1071</v>
      </c>
      <c r="K678" s="64">
        <v>4.0115740740740743E-2</v>
      </c>
      <c r="L678" s="62">
        <v>143</v>
      </c>
      <c r="M678" s="62">
        <v>145</v>
      </c>
      <c r="N678" s="63"/>
      <c r="O678" s="62"/>
      <c r="P678" s="62">
        <v>114</v>
      </c>
    </row>
    <row r="679" spans="2:16" ht="14.4">
      <c r="B679" s="83" t="s">
        <v>2180</v>
      </c>
      <c r="C679" s="62">
        <v>1982</v>
      </c>
      <c r="D679" s="64">
        <v>4.0081018518518516E-2</v>
      </c>
      <c r="E679" s="62">
        <v>117</v>
      </c>
      <c r="F679" s="62" t="s">
        <v>1069</v>
      </c>
      <c r="G679" s="62">
        <v>10</v>
      </c>
      <c r="H679" s="62"/>
      <c r="I679" s="62">
        <f t="shared" si="10"/>
        <v>42</v>
      </c>
      <c r="J679" s="62" t="s">
        <v>1071</v>
      </c>
      <c r="K679" s="64">
        <v>4.0416666666666663E-2</v>
      </c>
      <c r="L679" s="62">
        <v>149</v>
      </c>
      <c r="M679" s="62">
        <v>146</v>
      </c>
      <c r="N679" s="63"/>
      <c r="O679" s="62"/>
      <c r="P679" s="62">
        <v>117</v>
      </c>
    </row>
    <row r="680" spans="2:16" ht="14.4">
      <c r="B680" s="68" t="s">
        <v>1598</v>
      </c>
      <c r="C680" s="62">
        <v>1976</v>
      </c>
      <c r="D680" s="64">
        <v>5.0173611111111113E-2</v>
      </c>
      <c r="E680" s="62">
        <v>117</v>
      </c>
      <c r="F680" s="62" t="s">
        <v>1070</v>
      </c>
      <c r="G680" s="62">
        <v>10</v>
      </c>
      <c r="H680" s="62"/>
      <c r="I680" s="62">
        <f t="shared" si="10"/>
        <v>48</v>
      </c>
      <c r="J680" s="62" t="s">
        <v>1071</v>
      </c>
      <c r="K680" s="64">
        <v>5.0347222222222224E-2</v>
      </c>
      <c r="L680" s="62">
        <v>322</v>
      </c>
      <c r="M680" s="62">
        <v>323</v>
      </c>
      <c r="N680" s="63"/>
      <c r="O680" s="62"/>
      <c r="P680" s="62">
        <v>117</v>
      </c>
    </row>
    <row r="681" spans="2:16" ht="14.4">
      <c r="B681" s="83" t="s">
        <v>2096</v>
      </c>
      <c r="C681" s="62">
        <v>1983</v>
      </c>
      <c r="D681" s="64">
        <v>4.0196759259259258E-2</v>
      </c>
      <c r="E681" s="62">
        <v>118</v>
      </c>
      <c r="F681" s="62" t="s">
        <v>1069</v>
      </c>
      <c r="G681" s="62">
        <v>10</v>
      </c>
      <c r="H681" s="62"/>
      <c r="I681" s="62">
        <f t="shared" si="10"/>
        <v>41</v>
      </c>
      <c r="J681" s="62" t="s">
        <v>1071</v>
      </c>
      <c r="K681" s="64">
        <v>4.0578703703703707E-2</v>
      </c>
      <c r="L681" s="62">
        <v>151</v>
      </c>
      <c r="M681" s="62">
        <v>149</v>
      </c>
      <c r="N681" s="63"/>
      <c r="O681" s="62"/>
      <c r="P681" s="62">
        <v>118</v>
      </c>
    </row>
    <row r="682" spans="2:16" ht="14.4">
      <c r="B682" s="68" t="s">
        <v>1926</v>
      </c>
      <c r="C682" s="62">
        <v>1983</v>
      </c>
      <c r="D682" s="64">
        <v>5.0254629629629628E-2</v>
      </c>
      <c r="E682" s="62">
        <v>118</v>
      </c>
      <c r="F682" s="62" t="s">
        <v>1070</v>
      </c>
      <c r="G682" s="62">
        <v>10</v>
      </c>
      <c r="H682" s="62"/>
      <c r="I682" s="62">
        <f t="shared" si="10"/>
        <v>41</v>
      </c>
      <c r="J682" s="62" t="s">
        <v>1071</v>
      </c>
      <c r="K682" s="64">
        <v>5.064814814814815E-2</v>
      </c>
      <c r="L682" s="62">
        <v>327</v>
      </c>
      <c r="M682" s="62">
        <v>324</v>
      </c>
      <c r="N682" s="63"/>
      <c r="O682" s="62"/>
      <c r="P682" s="62">
        <v>120</v>
      </c>
    </row>
    <row r="683" spans="2:16" ht="14.4">
      <c r="B683" s="83" t="s">
        <v>2101</v>
      </c>
      <c r="C683" s="62">
        <v>1980</v>
      </c>
      <c r="D683" s="64">
        <v>4.0243055555555553E-2</v>
      </c>
      <c r="E683" s="62">
        <v>119</v>
      </c>
      <c r="F683" s="62" t="s">
        <v>1069</v>
      </c>
      <c r="G683" s="62">
        <v>10</v>
      </c>
      <c r="H683" s="62"/>
      <c r="I683" s="62">
        <f t="shared" si="10"/>
        <v>44</v>
      </c>
      <c r="J683" s="62" t="s">
        <v>1071</v>
      </c>
      <c r="K683" s="64">
        <v>4.0625000000000001E-2</v>
      </c>
      <c r="L683" s="62">
        <v>153</v>
      </c>
      <c r="M683" s="62">
        <v>150</v>
      </c>
      <c r="N683" s="63"/>
      <c r="O683" s="62"/>
      <c r="P683" s="62">
        <v>120</v>
      </c>
    </row>
    <row r="684" spans="2:16" ht="14.4">
      <c r="B684" s="68" t="s">
        <v>2016</v>
      </c>
      <c r="C684" s="62">
        <v>1996</v>
      </c>
      <c r="D684" s="64">
        <v>5.0277777777777775E-2</v>
      </c>
      <c r="E684" s="62">
        <v>119</v>
      </c>
      <c r="F684" s="62" t="s">
        <v>1070</v>
      </c>
      <c r="G684" s="62">
        <v>10</v>
      </c>
      <c r="H684" s="62"/>
      <c r="I684" s="62">
        <f t="shared" si="10"/>
        <v>28</v>
      </c>
      <c r="J684" s="62" t="s">
        <v>1071</v>
      </c>
      <c r="K684" s="64">
        <v>5.0671296296296298E-2</v>
      </c>
      <c r="L684" s="62">
        <v>328</v>
      </c>
      <c r="M684" s="62">
        <v>325</v>
      </c>
      <c r="N684" s="63"/>
      <c r="O684" s="62"/>
      <c r="P684" s="62">
        <v>121</v>
      </c>
    </row>
    <row r="685" spans="2:16" ht="14.4">
      <c r="B685" s="68" t="s">
        <v>2452</v>
      </c>
      <c r="C685" s="62">
        <v>1987</v>
      </c>
      <c r="D685" s="64">
        <v>5.033564814814815E-2</v>
      </c>
      <c r="E685" s="62">
        <v>120</v>
      </c>
      <c r="F685" s="62" t="s">
        <v>1070</v>
      </c>
      <c r="G685" s="62">
        <v>10</v>
      </c>
      <c r="H685" s="62"/>
      <c r="I685" s="62">
        <f t="shared" si="10"/>
        <v>37</v>
      </c>
      <c r="J685" s="62" t="s">
        <v>1071</v>
      </c>
      <c r="K685" s="64">
        <v>5.0428240740740739E-2</v>
      </c>
      <c r="L685" s="62">
        <v>323</v>
      </c>
      <c r="M685" s="62">
        <v>326</v>
      </c>
      <c r="N685" s="63"/>
      <c r="O685" s="62"/>
      <c r="P685" s="62">
        <v>118</v>
      </c>
    </row>
    <row r="686" spans="2:16" ht="14.4">
      <c r="B686" s="68" t="s">
        <v>1670</v>
      </c>
      <c r="C686" s="62">
        <v>1995</v>
      </c>
      <c r="D686" s="64">
        <v>4.0312500000000001E-2</v>
      </c>
      <c r="E686" s="62">
        <v>120</v>
      </c>
      <c r="F686" s="62" t="s">
        <v>1069</v>
      </c>
      <c r="G686" s="62">
        <v>10</v>
      </c>
      <c r="H686" s="62"/>
      <c r="I686" s="62">
        <f t="shared" si="10"/>
        <v>29</v>
      </c>
      <c r="J686" s="62" t="s">
        <v>1071</v>
      </c>
      <c r="K686" s="64">
        <v>4.0578703703703707E-2</v>
      </c>
      <c r="L686" s="62">
        <v>152</v>
      </c>
      <c r="M686" s="62">
        <v>152</v>
      </c>
      <c r="N686" s="63"/>
      <c r="O686" s="62"/>
      <c r="P686" s="62">
        <v>119</v>
      </c>
    </row>
    <row r="687" spans="2:16" ht="14.4">
      <c r="B687" s="68" t="s">
        <v>1835</v>
      </c>
      <c r="C687" s="62">
        <v>1984</v>
      </c>
      <c r="D687" s="64">
        <v>5.0497685185185187E-2</v>
      </c>
      <c r="E687" s="62">
        <v>121</v>
      </c>
      <c r="F687" s="62" t="s">
        <v>1070</v>
      </c>
      <c r="G687" s="62">
        <v>10</v>
      </c>
      <c r="H687" s="62"/>
      <c r="I687" s="62">
        <f t="shared" si="10"/>
        <v>40</v>
      </c>
      <c r="J687" s="62" t="s">
        <v>1071</v>
      </c>
      <c r="K687" s="64">
        <v>5.0532407407407408E-2</v>
      </c>
      <c r="L687" s="62">
        <v>325</v>
      </c>
      <c r="M687" s="62">
        <v>327</v>
      </c>
      <c r="N687" s="63"/>
      <c r="O687" s="62"/>
      <c r="P687" s="62">
        <v>119</v>
      </c>
    </row>
    <row r="688" spans="2:16" ht="14.4">
      <c r="B688" s="68" t="s">
        <v>1767</v>
      </c>
      <c r="C688" s="62">
        <v>1992</v>
      </c>
      <c r="D688" s="64">
        <v>4.0381944444444443E-2</v>
      </c>
      <c r="E688" s="62">
        <v>121</v>
      </c>
      <c r="F688" s="62" t="s">
        <v>1069</v>
      </c>
      <c r="G688" s="62">
        <v>10</v>
      </c>
      <c r="H688" s="62"/>
      <c r="I688" s="62">
        <f t="shared" si="10"/>
        <v>32</v>
      </c>
      <c r="J688" s="62" t="s">
        <v>1071</v>
      </c>
      <c r="K688" s="64">
        <v>4.0416666666666663E-2</v>
      </c>
      <c r="L688" s="62">
        <v>148</v>
      </c>
      <c r="M688" s="62">
        <v>154</v>
      </c>
      <c r="N688" s="63"/>
      <c r="O688" s="62"/>
      <c r="P688" s="62">
        <v>116</v>
      </c>
    </row>
    <row r="689" spans="2:16" s="79" customFormat="1" ht="14.4">
      <c r="B689" s="81" t="s">
        <v>2587</v>
      </c>
      <c r="C689" s="76">
        <v>1989</v>
      </c>
      <c r="D689" s="77">
        <v>5.0613425925925923E-2</v>
      </c>
      <c r="E689" s="76">
        <v>122</v>
      </c>
      <c r="F689" s="76" t="s">
        <v>1070</v>
      </c>
      <c r="G689" s="76">
        <v>10</v>
      </c>
      <c r="H689" s="76"/>
      <c r="I689" s="76">
        <f t="shared" si="10"/>
        <v>35</v>
      </c>
      <c r="J689" s="76" t="s">
        <v>1071</v>
      </c>
      <c r="K689" s="77">
        <v>5.091435185185185E-2</v>
      </c>
      <c r="L689" s="76">
        <v>330</v>
      </c>
      <c r="M689" s="76">
        <v>329</v>
      </c>
      <c r="N689" s="78"/>
      <c r="O689" s="76"/>
      <c r="P689" s="76">
        <v>123</v>
      </c>
    </row>
    <row r="690" spans="2:16" s="79" customFormat="1" ht="14.4">
      <c r="B690" s="81" t="s">
        <v>2599</v>
      </c>
      <c r="C690" s="76">
        <v>1986</v>
      </c>
      <c r="D690" s="77">
        <v>4.0578703703703707E-2</v>
      </c>
      <c r="E690" s="76">
        <v>122</v>
      </c>
      <c r="F690" s="76" t="s">
        <v>1069</v>
      </c>
      <c r="G690" s="76">
        <v>10</v>
      </c>
      <c r="H690" s="76"/>
      <c r="I690" s="76">
        <f t="shared" si="10"/>
        <v>38</v>
      </c>
      <c r="J690" s="76" t="s">
        <v>1071</v>
      </c>
      <c r="K690" s="77">
        <v>4.0740740740740744E-2</v>
      </c>
      <c r="L690" s="76">
        <v>155</v>
      </c>
      <c r="M690" s="76">
        <v>155</v>
      </c>
      <c r="N690" s="78"/>
      <c r="O690" s="76"/>
      <c r="P690" s="76">
        <v>122</v>
      </c>
    </row>
    <row r="691" spans="2:16" ht="14.4">
      <c r="B691" s="68" t="s">
        <v>1944</v>
      </c>
      <c r="C691" s="62">
        <v>2002</v>
      </c>
      <c r="D691" s="64">
        <v>4.0578703703703707E-2</v>
      </c>
      <c r="E691" s="62">
        <v>123</v>
      </c>
      <c r="F691" s="62" t="s">
        <v>1069</v>
      </c>
      <c r="G691" s="62">
        <v>10</v>
      </c>
      <c r="H691" s="62"/>
      <c r="I691" s="62">
        <f t="shared" si="10"/>
        <v>22</v>
      </c>
      <c r="J691" s="62" t="s">
        <v>1071</v>
      </c>
      <c r="K691" s="64">
        <v>4.0914351851851855E-2</v>
      </c>
      <c r="L691" s="62">
        <v>156</v>
      </c>
      <c r="M691" s="62">
        <v>156</v>
      </c>
      <c r="N691" s="63"/>
      <c r="O691" s="62"/>
      <c r="P691" s="62">
        <v>123</v>
      </c>
    </row>
    <row r="692" spans="2:16" ht="14.4">
      <c r="B692" s="68" t="s">
        <v>1607</v>
      </c>
      <c r="C692" s="62">
        <v>1983</v>
      </c>
      <c r="D692" s="64">
        <v>5.0625000000000003E-2</v>
      </c>
      <c r="E692" s="62">
        <v>123</v>
      </c>
      <c r="F692" s="62" t="s">
        <v>1070</v>
      </c>
      <c r="G692" s="62">
        <v>10</v>
      </c>
      <c r="H692" s="62"/>
      <c r="I692" s="62">
        <f t="shared" si="10"/>
        <v>41</v>
      </c>
      <c r="J692" s="62" t="s">
        <v>1071</v>
      </c>
      <c r="K692" s="64">
        <v>5.0833333333333335E-2</v>
      </c>
      <c r="L692" s="62">
        <v>329</v>
      </c>
      <c r="M692" s="62">
        <v>330</v>
      </c>
      <c r="N692" s="63"/>
      <c r="O692" s="62"/>
      <c r="P692" s="62">
        <v>122</v>
      </c>
    </row>
    <row r="693" spans="2:16" ht="14.4">
      <c r="B693" s="83" t="s">
        <v>2471</v>
      </c>
      <c r="C693" s="62">
        <v>1984</v>
      </c>
      <c r="D693" s="64">
        <v>4.0625000000000001E-2</v>
      </c>
      <c r="E693" s="62">
        <v>124</v>
      </c>
      <c r="F693" s="62" t="s">
        <v>1069</v>
      </c>
      <c r="G693" s="62">
        <v>10</v>
      </c>
      <c r="H693" s="62"/>
      <c r="I693" s="62">
        <f t="shared" si="10"/>
        <v>40</v>
      </c>
      <c r="J693" s="62" t="s">
        <v>1071</v>
      </c>
      <c r="K693" s="64">
        <v>4.0960648148148149E-2</v>
      </c>
      <c r="L693" s="62">
        <v>158</v>
      </c>
      <c r="M693" s="62">
        <v>157</v>
      </c>
      <c r="N693" s="63"/>
      <c r="O693" s="62"/>
      <c r="P693" s="62">
        <v>125</v>
      </c>
    </row>
    <row r="694" spans="2:16" ht="14.4">
      <c r="B694" s="68" t="s">
        <v>292</v>
      </c>
      <c r="C694" s="62">
        <v>1993</v>
      </c>
      <c r="D694" s="64">
        <v>5.0694444444444445E-2</v>
      </c>
      <c r="E694" s="62">
        <v>124</v>
      </c>
      <c r="F694" s="62" t="s">
        <v>1070</v>
      </c>
      <c r="G694" s="62">
        <v>10</v>
      </c>
      <c r="H694" s="62"/>
      <c r="I694" s="62">
        <f t="shared" si="10"/>
        <v>31</v>
      </c>
      <c r="J694" s="62" t="s">
        <v>1071</v>
      </c>
      <c r="K694" s="64">
        <v>5.0937499999999997E-2</v>
      </c>
      <c r="L694" s="62">
        <v>331</v>
      </c>
      <c r="M694" s="62">
        <v>331</v>
      </c>
      <c r="N694" s="63"/>
      <c r="O694" s="62"/>
      <c r="P694" s="62">
        <v>124</v>
      </c>
    </row>
    <row r="695" spans="2:16" ht="14.4">
      <c r="B695" s="68" t="s">
        <v>2124</v>
      </c>
      <c r="C695" s="62">
        <v>1976</v>
      </c>
      <c r="D695" s="64">
        <v>5.0949074074074077E-2</v>
      </c>
      <c r="E695" s="62">
        <v>125</v>
      </c>
      <c r="F695" s="62" t="s">
        <v>1070</v>
      </c>
      <c r="G695" s="62">
        <v>10</v>
      </c>
      <c r="H695" s="62"/>
      <c r="I695" s="62">
        <f t="shared" si="10"/>
        <v>48</v>
      </c>
      <c r="J695" s="62" t="s">
        <v>1071</v>
      </c>
      <c r="K695" s="64">
        <v>5.1307870370370372E-2</v>
      </c>
      <c r="L695" s="62">
        <v>334</v>
      </c>
      <c r="M695" s="62">
        <v>333</v>
      </c>
      <c r="N695" s="63"/>
      <c r="O695" s="62"/>
      <c r="P695" s="62">
        <v>126</v>
      </c>
    </row>
    <row r="696" spans="2:16" ht="14.4">
      <c r="B696" s="68" t="s">
        <v>1448</v>
      </c>
      <c r="C696" s="62">
        <v>1987</v>
      </c>
      <c r="D696" s="64">
        <v>4.0868055555555553E-2</v>
      </c>
      <c r="E696" s="62">
        <v>125</v>
      </c>
      <c r="F696" s="62" t="s">
        <v>1069</v>
      </c>
      <c r="G696" s="62">
        <v>10</v>
      </c>
      <c r="H696" s="62"/>
      <c r="I696" s="62">
        <f t="shared" si="10"/>
        <v>37</v>
      </c>
      <c r="J696" s="62" t="s">
        <v>1071</v>
      </c>
      <c r="K696" s="64">
        <v>4.1157407407407406E-2</v>
      </c>
      <c r="L696" s="62">
        <v>163</v>
      </c>
      <c r="M696" s="62">
        <v>161</v>
      </c>
      <c r="N696" s="63"/>
      <c r="O696" s="62"/>
      <c r="P696" s="62">
        <v>126</v>
      </c>
    </row>
    <row r="697" spans="2:16" ht="14.4">
      <c r="B697" s="83" t="s">
        <v>2305</v>
      </c>
      <c r="C697" s="62">
        <v>1982</v>
      </c>
      <c r="D697" s="64">
        <v>4.0902777777777781E-2</v>
      </c>
      <c r="E697" s="62">
        <v>126</v>
      </c>
      <c r="F697" s="62" t="s">
        <v>1069</v>
      </c>
      <c r="G697" s="62">
        <v>10</v>
      </c>
      <c r="H697" s="62"/>
      <c r="I697" s="62">
        <f t="shared" si="10"/>
        <v>42</v>
      </c>
      <c r="J697" s="62" t="s">
        <v>1071</v>
      </c>
      <c r="K697" s="64">
        <v>4.0949074074074075E-2</v>
      </c>
      <c r="L697" s="62">
        <v>157</v>
      </c>
      <c r="M697" s="62">
        <v>162</v>
      </c>
      <c r="N697" s="63"/>
      <c r="O697" s="62"/>
      <c r="P697" s="62">
        <v>124</v>
      </c>
    </row>
    <row r="698" spans="2:16" ht="14.4">
      <c r="B698" s="68" t="s">
        <v>1584</v>
      </c>
      <c r="C698" s="62">
        <v>1991</v>
      </c>
      <c r="D698" s="64">
        <v>5.1064814814814813E-2</v>
      </c>
      <c r="E698" s="62">
        <v>126</v>
      </c>
      <c r="F698" s="62" t="s">
        <v>1070</v>
      </c>
      <c r="G698" s="62">
        <v>10</v>
      </c>
      <c r="H698" s="62"/>
      <c r="I698" s="62">
        <f t="shared" si="10"/>
        <v>33</v>
      </c>
      <c r="J698" s="62" t="s">
        <v>1071</v>
      </c>
      <c r="K698" s="64">
        <v>5.1377314814814813E-2</v>
      </c>
      <c r="L698" s="62">
        <v>335</v>
      </c>
      <c r="M698" s="62">
        <v>334</v>
      </c>
      <c r="N698" s="63"/>
      <c r="O698" s="62"/>
      <c r="P698" s="62">
        <v>127</v>
      </c>
    </row>
    <row r="699" spans="2:16" ht="14.4">
      <c r="B699" s="68" t="s">
        <v>2092</v>
      </c>
      <c r="C699" s="62">
        <v>1976</v>
      </c>
      <c r="D699" s="64">
        <v>5.1064814814814813E-2</v>
      </c>
      <c r="E699" s="62">
        <v>127</v>
      </c>
      <c r="F699" s="62" t="s">
        <v>1070</v>
      </c>
      <c r="G699" s="62">
        <v>10</v>
      </c>
      <c r="H699" s="62"/>
      <c r="I699" s="62">
        <f t="shared" si="10"/>
        <v>48</v>
      </c>
      <c r="J699" s="62" t="s">
        <v>1071</v>
      </c>
      <c r="K699" s="64">
        <v>5.1388888888888887E-2</v>
      </c>
      <c r="L699" s="62">
        <v>336</v>
      </c>
      <c r="M699" s="62">
        <v>335</v>
      </c>
      <c r="N699" s="63"/>
      <c r="O699" s="62"/>
      <c r="P699" s="62">
        <v>128</v>
      </c>
    </row>
    <row r="700" spans="2:16" ht="14.4">
      <c r="B700" s="83" t="s">
        <v>1774</v>
      </c>
      <c r="C700" s="62">
        <v>1982</v>
      </c>
      <c r="D700" s="64">
        <v>4.1111111111111112E-2</v>
      </c>
      <c r="E700" s="62">
        <v>127</v>
      </c>
      <c r="F700" s="62" t="s">
        <v>1069</v>
      </c>
      <c r="G700" s="62">
        <v>10</v>
      </c>
      <c r="H700" s="62"/>
      <c r="I700" s="62">
        <f t="shared" si="10"/>
        <v>42</v>
      </c>
      <c r="J700" s="62" t="s">
        <v>1071</v>
      </c>
      <c r="K700" s="64">
        <v>4.1203703703703701E-2</v>
      </c>
      <c r="L700" s="62">
        <v>164</v>
      </c>
      <c r="M700" s="62">
        <v>165</v>
      </c>
      <c r="N700" s="63"/>
      <c r="O700" s="62"/>
      <c r="P700" s="62">
        <v>127</v>
      </c>
    </row>
    <row r="701" spans="2:16" ht="13.8">
      <c r="B701" s="62" t="s">
        <v>2340</v>
      </c>
      <c r="C701" s="62">
        <v>1974</v>
      </c>
      <c r="D701" s="64">
        <v>5.108796296296296E-2</v>
      </c>
      <c r="E701" s="62">
        <v>128</v>
      </c>
      <c r="F701" s="62" t="s">
        <v>1070</v>
      </c>
      <c r="G701" s="62">
        <v>10</v>
      </c>
      <c r="H701" s="62"/>
      <c r="I701" s="62">
        <f t="shared" si="10"/>
        <v>50</v>
      </c>
      <c r="J701" s="62" t="s">
        <v>1071</v>
      </c>
      <c r="K701" s="64">
        <v>5.140046296296296E-2</v>
      </c>
      <c r="L701" s="62">
        <v>337</v>
      </c>
      <c r="M701" s="62">
        <v>336</v>
      </c>
      <c r="N701" s="63"/>
      <c r="O701" s="62"/>
      <c r="P701" s="62">
        <v>129</v>
      </c>
    </row>
    <row r="702" spans="2:16" ht="14.4">
      <c r="B702" s="68" t="s">
        <v>2021</v>
      </c>
      <c r="C702" s="62">
        <v>1988</v>
      </c>
      <c r="D702" s="64">
        <v>4.1122685185185186E-2</v>
      </c>
      <c r="E702" s="62">
        <v>128</v>
      </c>
      <c r="F702" s="62" t="s">
        <v>1069</v>
      </c>
      <c r="G702" s="62">
        <v>10</v>
      </c>
      <c r="H702" s="62"/>
      <c r="I702" s="62">
        <f t="shared" si="10"/>
        <v>36</v>
      </c>
      <c r="J702" s="62" t="s">
        <v>1071</v>
      </c>
      <c r="K702" s="64">
        <v>4.1250000000000002E-2</v>
      </c>
      <c r="L702" s="62">
        <v>165</v>
      </c>
      <c r="M702" s="62">
        <v>166</v>
      </c>
      <c r="N702" s="63"/>
      <c r="O702" s="62"/>
      <c r="P702" s="62">
        <v>128</v>
      </c>
    </row>
    <row r="703" spans="2:16" ht="14.4">
      <c r="B703" s="68" t="s">
        <v>1654</v>
      </c>
      <c r="C703" s="62">
        <v>1986</v>
      </c>
      <c r="D703" s="64">
        <v>4.1122685185185186E-2</v>
      </c>
      <c r="E703" s="62">
        <v>129</v>
      </c>
      <c r="F703" s="62" t="s">
        <v>1069</v>
      </c>
      <c r="G703" s="62">
        <v>10</v>
      </c>
      <c r="H703" s="62"/>
      <c r="I703" s="62">
        <f t="shared" si="10"/>
        <v>38</v>
      </c>
      <c r="J703" s="62" t="s">
        <v>1071</v>
      </c>
      <c r="K703" s="64">
        <v>4.1273148148148149E-2</v>
      </c>
      <c r="L703" s="62">
        <v>167</v>
      </c>
      <c r="M703" s="62">
        <v>167</v>
      </c>
      <c r="N703" s="63"/>
      <c r="O703" s="62"/>
      <c r="P703" s="62">
        <v>129</v>
      </c>
    </row>
    <row r="704" spans="2:16" ht="14.4">
      <c r="B704" s="68" t="s">
        <v>1486</v>
      </c>
      <c r="C704" s="62">
        <v>1991</v>
      </c>
      <c r="D704" s="64">
        <v>5.1099537037037034E-2</v>
      </c>
      <c r="E704" s="62">
        <v>129</v>
      </c>
      <c r="F704" s="62" t="s">
        <v>1070</v>
      </c>
      <c r="G704" s="62">
        <v>10</v>
      </c>
      <c r="H704" s="62"/>
      <c r="I704" s="62">
        <f t="shared" si="10"/>
        <v>33</v>
      </c>
      <c r="J704" s="62" t="s">
        <v>1071</v>
      </c>
      <c r="K704" s="64">
        <v>5.1412037037037034E-2</v>
      </c>
      <c r="L704" s="62">
        <v>338</v>
      </c>
      <c r="M704" s="62">
        <v>337</v>
      </c>
      <c r="N704" s="63"/>
      <c r="O704" s="62"/>
      <c r="P704" s="62">
        <v>130</v>
      </c>
    </row>
    <row r="705" spans="2:16" ht="14.4">
      <c r="B705" s="68" t="s">
        <v>1914</v>
      </c>
      <c r="C705" s="62">
        <v>1996</v>
      </c>
      <c r="D705" s="64">
        <v>4.1145833333333333E-2</v>
      </c>
      <c r="E705" s="62">
        <v>130</v>
      </c>
      <c r="F705" s="62" t="s">
        <v>1069</v>
      </c>
      <c r="G705" s="62">
        <v>10</v>
      </c>
      <c r="H705" s="62"/>
      <c r="I705" s="62">
        <f t="shared" si="10"/>
        <v>28</v>
      </c>
      <c r="J705" s="62" t="s">
        <v>1071</v>
      </c>
      <c r="K705" s="64">
        <v>4.1388888888888892E-2</v>
      </c>
      <c r="L705" s="62">
        <v>170</v>
      </c>
      <c r="M705" s="62">
        <v>168</v>
      </c>
      <c r="N705" s="63"/>
      <c r="O705" s="62"/>
      <c r="P705" s="62">
        <v>131</v>
      </c>
    </row>
    <row r="706" spans="2:16" ht="14.4">
      <c r="B706" s="68" t="s">
        <v>1592</v>
      </c>
      <c r="C706" s="62">
        <v>1984</v>
      </c>
      <c r="D706" s="64">
        <v>5.1157407407407408E-2</v>
      </c>
      <c r="E706" s="62">
        <v>130</v>
      </c>
      <c r="F706" s="62" t="s">
        <v>1070</v>
      </c>
      <c r="G706" s="62">
        <v>10</v>
      </c>
      <c r="H706" s="62"/>
      <c r="I706" s="62">
        <f t="shared" si="10"/>
        <v>40</v>
      </c>
      <c r="J706" s="62" t="s">
        <v>1071</v>
      </c>
      <c r="K706" s="64">
        <v>5.1423611111111114E-2</v>
      </c>
      <c r="L706" s="62">
        <v>339</v>
      </c>
      <c r="M706" s="62">
        <v>338</v>
      </c>
      <c r="N706" s="63"/>
      <c r="O706" s="62"/>
      <c r="P706" s="62">
        <v>131</v>
      </c>
    </row>
    <row r="707" spans="2:16" ht="14.4">
      <c r="B707" s="68" t="s">
        <v>1744</v>
      </c>
      <c r="C707" s="62">
        <v>1984</v>
      </c>
      <c r="D707" s="64">
        <v>5.1180555555555556E-2</v>
      </c>
      <c r="E707" s="62">
        <v>131</v>
      </c>
      <c r="F707" s="62" t="s">
        <v>1070</v>
      </c>
      <c r="G707" s="62">
        <v>10</v>
      </c>
      <c r="H707" s="62"/>
      <c r="I707" s="62">
        <f t="shared" ref="I707:I770" si="11">2024-C707</f>
        <v>40</v>
      </c>
      <c r="J707" s="62" t="s">
        <v>1071</v>
      </c>
      <c r="K707" s="64">
        <v>5.1608796296296298E-2</v>
      </c>
      <c r="L707" s="62">
        <v>342</v>
      </c>
      <c r="M707" s="62">
        <v>339</v>
      </c>
      <c r="N707" s="63"/>
      <c r="O707" s="62"/>
      <c r="P707" s="62">
        <v>134</v>
      </c>
    </row>
    <row r="708" spans="2:16" ht="14.4">
      <c r="B708" s="68" t="s">
        <v>1648</v>
      </c>
      <c r="C708" s="62">
        <v>1987</v>
      </c>
      <c r="D708" s="64">
        <v>4.1273148148148149E-2</v>
      </c>
      <c r="E708" s="62">
        <v>131</v>
      </c>
      <c r="F708" s="62" t="s">
        <v>1069</v>
      </c>
      <c r="G708" s="62">
        <v>10</v>
      </c>
      <c r="H708" s="62"/>
      <c r="I708" s="62">
        <f t="shared" si="11"/>
        <v>37</v>
      </c>
      <c r="J708" s="62" t="s">
        <v>1071</v>
      </c>
      <c r="K708" s="64">
        <v>4.1597222222222223E-2</v>
      </c>
      <c r="L708" s="62">
        <v>172</v>
      </c>
      <c r="M708" s="62">
        <v>170</v>
      </c>
      <c r="N708" s="63"/>
      <c r="O708" s="62"/>
      <c r="P708" s="62">
        <v>133</v>
      </c>
    </row>
    <row r="709" spans="2:16" ht="14.4">
      <c r="B709" s="68" t="s">
        <v>2509</v>
      </c>
      <c r="C709" s="62">
        <v>1981</v>
      </c>
      <c r="D709" s="64">
        <v>5.1192129629629629E-2</v>
      </c>
      <c r="E709" s="62">
        <v>132</v>
      </c>
      <c r="F709" s="62" t="s">
        <v>1070</v>
      </c>
      <c r="G709" s="62">
        <v>10</v>
      </c>
      <c r="H709" s="62"/>
      <c r="I709" s="62">
        <f t="shared" si="11"/>
        <v>43</v>
      </c>
      <c r="J709" s="62" t="s">
        <v>1071</v>
      </c>
      <c r="K709" s="64">
        <v>5.1203703703703703E-2</v>
      </c>
      <c r="L709" s="62">
        <v>333</v>
      </c>
      <c r="M709" s="62">
        <v>340</v>
      </c>
      <c r="N709" s="63"/>
      <c r="O709" s="62"/>
      <c r="P709" s="62">
        <v>125</v>
      </c>
    </row>
    <row r="710" spans="2:16" ht="14.4">
      <c r="B710" s="83" t="s">
        <v>2335</v>
      </c>
      <c r="C710" s="62">
        <v>1982</v>
      </c>
      <c r="D710" s="64">
        <v>4.1284722222222223E-2</v>
      </c>
      <c r="E710" s="62">
        <v>132</v>
      </c>
      <c r="F710" s="62" t="s">
        <v>1069</v>
      </c>
      <c r="G710" s="62">
        <v>10</v>
      </c>
      <c r="H710" s="62"/>
      <c r="I710" s="62">
        <f t="shared" si="11"/>
        <v>42</v>
      </c>
      <c r="J710" s="62" t="s">
        <v>1071</v>
      </c>
      <c r="K710" s="64">
        <v>4.1377314814814818E-2</v>
      </c>
      <c r="L710" s="62">
        <v>169</v>
      </c>
      <c r="M710" s="62">
        <v>171</v>
      </c>
      <c r="N710" s="63"/>
      <c r="O710" s="62"/>
      <c r="P710" s="62">
        <v>130</v>
      </c>
    </row>
    <row r="711" spans="2:16" ht="14.4">
      <c r="B711" s="68" t="s">
        <v>1728</v>
      </c>
      <c r="C711" s="62">
        <v>1980</v>
      </c>
      <c r="D711" s="64">
        <v>5.1238425925925923E-2</v>
      </c>
      <c r="E711" s="62">
        <v>133</v>
      </c>
      <c r="F711" s="62" t="s">
        <v>1070</v>
      </c>
      <c r="G711" s="62">
        <v>10</v>
      </c>
      <c r="H711" s="62"/>
      <c r="I711" s="62">
        <f t="shared" si="11"/>
        <v>44</v>
      </c>
      <c r="J711" s="62" t="s">
        <v>1071</v>
      </c>
      <c r="K711" s="64">
        <v>5.1562499999999997E-2</v>
      </c>
      <c r="L711" s="62">
        <v>340</v>
      </c>
      <c r="M711" s="62">
        <v>341</v>
      </c>
      <c r="N711" s="63"/>
      <c r="O711" s="62"/>
      <c r="P711" s="62">
        <v>132</v>
      </c>
    </row>
    <row r="712" spans="2:16" ht="14.4">
      <c r="B712" s="68" t="s">
        <v>1446</v>
      </c>
      <c r="C712" s="62">
        <v>2004</v>
      </c>
      <c r="D712" s="64">
        <v>4.1296296296296296E-2</v>
      </c>
      <c r="E712" s="62">
        <v>133</v>
      </c>
      <c r="F712" s="62" t="s">
        <v>1069</v>
      </c>
      <c r="G712" s="62">
        <v>10</v>
      </c>
      <c r="H712" s="62"/>
      <c r="I712" s="62">
        <f t="shared" si="11"/>
        <v>20</v>
      </c>
      <c r="J712" s="62" t="s">
        <v>1071</v>
      </c>
      <c r="K712" s="64">
        <v>4.144675925925926E-2</v>
      </c>
      <c r="L712" s="62">
        <v>171</v>
      </c>
      <c r="M712" s="62">
        <v>172</v>
      </c>
      <c r="N712" s="63"/>
      <c r="O712" s="62"/>
      <c r="P712" s="62">
        <v>132</v>
      </c>
    </row>
    <row r="713" spans="2:16" ht="14.4">
      <c r="B713" s="68" t="s">
        <v>2520</v>
      </c>
      <c r="C713" s="62">
        <v>1988</v>
      </c>
      <c r="D713" s="64">
        <v>4.1527777777777775E-2</v>
      </c>
      <c r="E713" s="62">
        <v>134</v>
      </c>
      <c r="F713" s="62" t="s">
        <v>1069</v>
      </c>
      <c r="G713" s="62">
        <v>10</v>
      </c>
      <c r="H713" s="62"/>
      <c r="I713" s="62">
        <f t="shared" si="11"/>
        <v>36</v>
      </c>
      <c r="J713" s="62" t="s">
        <v>1071</v>
      </c>
      <c r="K713" s="64">
        <v>4.1805555555555554E-2</v>
      </c>
      <c r="L713" s="62">
        <v>177</v>
      </c>
      <c r="M713" s="62">
        <v>175</v>
      </c>
      <c r="N713" s="63"/>
      <c r="O713" s="62"/>
      <c r="P713" s="62">
        <v>134</v>
      </c>
    </row>
    <row r="714" spans="2:16" ht="14.4">
      <c r="B714" s="68" t="s">
        <v>2125</v>
      </c>
      <c r="C714" s="62">
        <v>1981</v>
      </c>
      <c r="D714" s="64">
        <v>5.1516203703703703E-2</v>
      </c>
      <c r="E714" s="62">
        <v>134</v>
      </c>
      <c r="F714" s="62" t="s">
        <v>1070</v>
      </c>
      <c r="G714" s="62">
        <v>10</v>
      </c>
      <c r="H714" s="62"/>
      <c r="I714" s="62">
        <f t="shared" si="11"/>
        <v>43</v>
      </c>
      <c r="J714" s="62" t="s">
        <v>1071</v>
      </c>
      <c r="K714" s="64">
        <v>5.1840277777777777E-2</v>
      </c>
      <c r="L714" s="62">
        <v>345</v>
      </c>
      <c r="M714" s="62">
        <v>343</v>
      </c>
      <c r="N714" s="63"/>
      <c r="O714" s="62"/>
      <c r="P714" s="62">
        <v>135</v>
      </c>
    </row>
    <row r="715" spans="2:16" ht="14.4">
      <c r="B715" s="68" t="s">
        <v>912</v>
      </c>
      <c r="C715" s="62">
        <v>1986</v>
      </c>
      <c r="D715" s="64">
        <v>4.1712962962962966E-2</v>
      </c>
      <c r="E715" s="62">
        <v>135</v>
      </c>
      <c r="F715" s="62" t="s">
        <v>1069</v>
      </c>
      <c r="G715" s="62">
        <v>10</v>
      </c>
      <c r="H715" s="62"/>
      <c r="I715" s="62">
        <f t="shared" si="11"/>
        <v>38</v>
      </c>
      <c r="J715" s="62" t="s">
        <v>1071</v>
      </c>
      <c r="K715" s="64">
        <v>4.1944444444444444E-2</v>
      </c>
      <c r="L715" s="62">
        <v>180</v>
      </c>
      <c r="M715" s="62">
        <v>178</v>
      </c>
      <c r="N715" s="63"/>
      <c r="O715" s="62"/>
      <c r="P715" s="62">
        <v>137</v>
      </c>
    </row>
    <row r="716" spans="2:16" ht="14.4">
      <c r="B716" s="68" t="s">
        <v>2059</v>
      </c>
      <c r="C716" s="62">
        <v>1994</v>
      </c>
      <c r="D716" s="64">
        <v>5.1527777777777777E-2</v>
      </c>
      <c r="E716" s="62">
        <v>135</v>
      </c>
      <c r="F716" s="62" t="s">
        <v>1070</v>
      </c>
      <c r="G716" s="62">
        <v>10</v>
      </c>
      <c r="H716" s="62"/>
      <c r="I716" s="62">
        <f t="shared" si="11"/>
        <v>30</v>
      </c>
      <c r="J716" s="62" t="s">
        <v>1071</v>
      </c>
      <c r="K716" s="64">
        <v>5.1608796296296298E-2</v>
      </c>
      <c r="L716" s="62">
        <v>341</v>
      </c>
      <c r="M716" s="62">
        <v>344</v>
      </c>
      <c r="N716" s="63"/>
      <c r="O716" s="62"/>
      <c r="P716" s="62">
        <v>133</v>
      </c>
    </row>
    <row r="717" spans="2:16" ht="14.4">
      <c r="B717" s="68" t="s">
        <v>2280</v>
      </c>
      <c r="C717" s="62">
        <v>1986</v>
      </c>
      <c r="D717" s="64">
        <v>4.1724537037037039E-2</v>
      </c>
      <c r="E717" s="62">
        <v>136</v>
      </c>
      <c r="F717" s="62" t="s">
        <v>1069</v>
      </c>
      <c r="G717" s="62">
        <v>10</v>
      </c>
      <c r="H717" s="62"/>
      <c r="I717" s="62">
        <f t="shared" si="11"/>
        <v>38</v>
      </c>
      <c r="J717" s="62" t="s">
        <v>1071</v>
      </c>
      <c r="K717" s="64">
        <v>4.1909722222222223E-2</v>
      </c>
      <c r="L717" s="62">
        <v>179</v>
      </c>
      <c r="M717" s="62">
        <v>179</v>
      </c>
      <c r="N717" s="63"/>
      <c r="O717" s="62"/>
      <c r="P717" s="62">
        <v>136</v>
      </c>
    </row>
    <row r="718" spans="2:16" ht="14.4">
      <c r="B718" s="68" t="s">
        <v>1819</v>
      </c>
      <c r="C718" s="62">
        <v>1997</v>
      </c>
      <c r="D718" s="64">
        <v>5.1574074074074071E-2</v>
      </c>
      <c r="E718" s="62">
        <v>136</v>
      </c>
      <c r="F718" s="62" t="s">
        <v>1070</v>
      </c>
      <c r="G718" s="62">
        <v>10</v>
      </c>
      <c r="H718" s="62"/>
      <c r="I718" s="62">
        <f t="shared" si="11"/>
        <v>27</v>
      </c>
      <c r="J718" s="62" t="s">
        <v>1071</v>
      </c>
      <c r="K718" s="64">
        <v>5.1932870370370372E-2</v>
      </c>
      <c r="L718" s="62">
        <v>346</v>
      </c>
      <c r="M718" s="62">
        <v>345</v>
      </c>
      <c r="N718" s="63"/>
      <c r="O718" s="62"/>
      <c r="P718" s="62">
        <v>136</v>
      </c>
    </row>
    <row r="719" spans="2:16" ht="14.4">
      <c r="B719" s="68" t="s">
        <v>417</v>
      </c>
      <c r="C719" s="62">
        <v>1984</v>
      </c>
      <c r="D719" s="64">
        <v>5.1782407407407409E-2</v>
      </c>
      <c r="E719" s="62">
        <v>137</v>
      </c>
      <c r="F719" s="62" t="s">
        <v>1070</v>
      </c>
      <c r="G719" s="62">
        <v>10</v>
      </c>
      <c r="H719" s="62"/>
      <c r="I719" s="62">
        <f t="shared" si="11"/>
        <v>40</v>
      </c>
      <c r="J719" s="62" t="s">
        <v>1071</v>
      </c>
      <c r="K719" s="64">
        <v>5.2037037037037034E-2</v>
      </c>
      <c r="L719" s="62">
        <v>347</v>
      </c>
      <c r="M719" s="62">
        <v>347</v>
      </c>
      <c r="N719" s="63"/>
      <c r="O719" s="62"/>
      <c r="P719" s="62">
        <v>137</v>
      </c>
    </row>
    <row r="720" spans="2:16" ht="14.4">
      <c r="B720" s="68" t="s">
        <v>2040</v>
      </c>
      <c r="C720" s="62">
        <v>1987</v>
      </c>
      <c r="D720" s="64">
        <v>4.1793981481481481E-2</v>
      </c>
      <c r="E720" s="62">
        <v>137</v>
      </c>
      <c r="F720" s="62" t="s">
        <v>1069</v>
      </c>
      <c r="G720" s="62">
        <v>10</v>
      </c>
      <c r="H720" s="62"/>
      <c r="I720" s="62">
        <f t="shared" si="11"/>
        <v>37</v>
      </c>
      <c r="J720" s="62" t="s">
        <v>1071</v>
      </c>
      <c r="K720" s="64">
        <v>4.1863425925925929E-2</v>
      </c>
      <c r="L720" s="62">
        <v>178</v>
      </c>
      <c r="M720" s="62">
        <v>180</v>
      </c>
      <c r="N720" s="63"/>
      <c r="O720" s="62"/>
      <c r="P720" s="62">
        <v>135</v>
      </c>
    </row>
    <row r="721" spans="2:16" ht="14.4">
      <c r="B721" s="68" t="s">
        <v>1699</v>
      </c>
      <c r="C721" s="62">
        <v>1990</v>
      </c>
      <c r="D721" s="64">
        <v>5.1793981481481483E-2</v>
      </c>
      <c r="E721" s="62">
        <v>138</v>
      </c>
      <c r="F721" s="62" t="s">
        <v>1070</v>
      </c>
      <c r="G721" s="62">
        <v>10</v>
      </c>
      <c r="H721" s="62"/>
      <c r="I721" s="62">
        <f t="shared" si="11"/>
        <v>34</v>
      </c>
      <c r="J721" s="62" t="s">
        <v>1071</v>
      </c>
      <c r="K721" s="64">
        <v>5.2071759259259262E-2</v>
      </c>
      <c r="L721" s="62">
        <v>349</v>
      </c>
      <c r="M721" s="62">
        <v>348</v>
      </c>
      <c r="N721" s="63"/>
      <c r="O721" s="62"/>
      <c r="P721" s="62">
        <v>138</v>
      </c>
    </row>
    <row r="722" spans="2:16" ht="14.4">
      <c r="B722" s="68" t="s">
        <v>1517</v>
      </c>
      <c r="C722" s="62">
        <v>1990</v>
      </c>
      <c r="D722" s="64">
        <v>4.1828703703703701E-2</v>
      </c>
      <c r="E722" s="62">
        <v>138</v>
      </c>
      <c r="F722" s="62" t="s">
        <v>1069</v>
      </c>
      <c r="G722" s="62">
        <v>10</v>
      </c>
      <c r="H722" s="62"/>
      <c r="I722" s="62">
        <f t="shared" si="11"/>
        <v>34</v>
      </c>
      <c r="J722" s="62" t="s">
        <v>1071</v>
      </c>
      <c r="K722" s="64">
        <v>4.2037037037037039E-2</v>
      </c>
      <c r="L722" s="62">
        <v>183</v>
      </c>
      <c r="M722" s="62">
        <v>183</v>
      </c>
      <c r="N722" s="63"/>
      <c r="O722" s="62"/>
      <c r="P722" s="62">
        <v>138</v>
      </c>
    </row>
    <row r="723" spans="2:16" ht="14.4">
      <c r="B723" s="68" t="s">
        <v>1776</v>
      </c>
      <c r="C723" s="62">
        <v>1986</v>
      </c>
      <c r="D723" s="64">
        <v>4.1979166666666665E-2</v>
      </c>
      <c r="E723" s="62">
        <v>139</v>
      </c>
      <c r="F723" s="62" t="s">
        <v>1069</v>
      </c>
      <c r="G723" s="62">
        <v>10</v>
      </c>
      <c r="H723" s="62"/>
      <c r="I723" s="62">
        <f t="shared" si="11"/>
        <v>38</v>
      </c>
      <c r="J723" s="62" t="s">
        <v>1071</v>
      </c>
      <c r="K723" s="64">
        <v>4.221064814814815E-2</v>
      </c>
      <c r="L723" s="62">
        <v>186</v>
      </c>
      <c r="M723" s="62">
        <v>184</v>
      </c>
      <c r="N723" s="63"/>
      <c r="O723" s="62"/>
      <c r="P723" s="62">
        <v>140</v>
      </c>
    </row>
    <row r="724" spans="2:16" ht="14.4">
      <c r="B724" s="68" t="s">
        <v>1606</v>
      </c>
      <c r="C724" s="62">
        <v>1975</v>
      </c>
      <c r="D724" s="64">
        <v>5.2048611111111108E-2</v>
      </c>
      <c r="E724" s="62">
        <v>139</v>
      </c>
      <c r="F724" s="62" t="s">
        <v>1070</v>
      </c>
      <c r="G724" s="62">
        <v>10</v>
      </c>
      <c r="H724" s="62"/>
      <c r="I724" s="62">
        <f t="shared" si="11"/>
        <v>49</v>
      </c>
      <c r="J724" s="62" t="s">
        <v>1071</v>
      </c>
      <c r="K724" s="64">
        <v>5.2361111111111108E-2</v>
      </c>
      <c r="L724" s="62">
        <v>351</v>
      </c>
      <c r="M724" s="62">
        <v>350</v>
      </c>
      <c r="N724" s="63"/>
      <c r="O724" s="62"/>
      <c r="P724" s="62">
        <v>140</v>
      </c>
    </row>
    <row r="725" spans="2:16" ht="14.4">
      <c r="B725" s="330" t="s">
        <v>6209</v>
      </c>
      <c r="C725" s="62">
        <v>1983</v>
      </c>
      <c r="D725" s="64">
        <v>4.2002314814814812E-2</v>
      </c>
      <c r="E725" s="62">
        <v>140</v>
      </c>
      <c r="F725" s="62" t="s">
        <v>1069</v>
      </c>
      <c r="G725" s="62">
        <v>10</v>
      </c>
      <c r="H725" s="62"/>
      <c r="I725" s="62">
        <f t="shared" si="11"/>
        <v>41</v>
      </c>
      <c r="J725" s="62" t="s">
        <v>1071</v>
      </c>
      <c r="K725" s="64">
        <v>4.2222222222222223E-2</v>
      </c>
      <c r="L725" s="62">
        <v>187</v>
      </c>
      <c r="M725" s="62">
        <v>185</v>
      </c>
      <c r="N725" s="63"/>
      <c r="O725" s="62"/>
      <c r="P725" s="62">
        <v>141</v>
      </c>
    </row>
    <row r="726" spans="2:16" ht="14.4">
      <c r="B726" s="68" t="s">
        <v>2210</v>
      </c>
      <c r="C726" s="62">
        <v>1991</v>
      </c>
      <c r="D726" s="64">
        <v>5.2210648148148145E-2</v>
      </c>
      <c r="E726" s="62">
        <v>140</v>
      </c>
      <c r="F726" s="62" t="s">
        <v>1070</v>
      </c>
      <c r="G726" s="62">
        <v>10</v>
      </c>
      <c r="H726" s="62"/>
      <c r="I726" s="62">
        <f t="shared" si="11"/>
        <v>33</v>
      </c>
      <c r="J726" s="62" t="s">
        <v>1071</v>
      </c>
      <c r="K726" s="64">
        <v>5.2314814814814814E-2</v>
      </c>
      <c r="L726" s="62">
        <v>350</v>
      </c>
      <c r="M726" s="62">
        <v>351</v>
      </c>
      <c r="N726" s="63"/>
      <c r="O726" s="62"/>
      <c r="P726" s="62">
        <v>139</v>
      </c>
    </row>
    <row r="727" spans="2:16" ht="14.4">
      <c r="B727" s="68" t="s">
        <v>2137</v>
      </c>
      <c r="C727" s="62">
        <v>1994</v>
      </c>
      <c r="D727" s="64">
        <v>4.2002314814814812E-2</v>
      </c>
      <c r="E727" s="62">
        <v>141</v>
      </c>
      <c r="F727" s="62" t="s">
        <v>1069</v>
      </c>
      <c r="G727" s="62">
        <v>10</v>
      </c>
      <c r="H727" s="62"/>
      <c r="I727" s="62">
        <f t="shared" si="11"/>
        <v>30</v>
      </c>
      <c r="J727" s="62" t="s">
        <v>1071</v>
      </c>
      <c r="K727" s="64">
        <v>4.2060185185185187E-2</v>
      </c>
      <c r="L727" s="62">
        <v>184</v>
      </c>
      <c r="M727" s="62">
        <v>186</v>
      </c>
      <c r="N727" s="63"/>
      <c r="O727" s="62"/>
      <c r="P727" s="62">
        <v>139</v>
      </c>
    </row>
    <row r="728" spans="2:16" ht="14.4">
      <c r="B728" s="68" t="s">
        <v>1488</v>
      </c>
      <c r="C728" s="62">
        <v>1997</v>
      </c>
      <c r="D728" s="64">
        <v>5.2210648148148145E-2</v>
      </c>
      <c r="E728" s="62">
        <v>141</v>
      </c>
      <c r="F728" s="62" t="s">
        <v>1070</v>
      </c>
      <c r="G728" s="62">
        <v>10</v>
      </c>
      <c r="H728" s="62"/>
      <c r="I728" s="62">
        <f t="shared" si="11"/>
        <v>27</v>
      </c>
      <c r="J728" s="62" t="s">
        <v>1071</v>
      </c>
      <c r="K728" s="64">
        <v>5.2523148148148145E-2</v>
      </c>
      <c r="L728" s="62">
        <v>352</v>
      </c>
      <c r="M728" s="62">
        <v>352</v>
      </c>
      <c r="N728" s="63"/>
      <c r="O728" s="62"/>
      <c r="P728" s="62">
        <v>141</v>
      </c>
    </row>
    <row r="729" spans="2:16" ht="14.4">
      <c r="B729" s="68" t="s">
        <v>2444</v>
      </c>
      <c r="C729" s="62">
        <v>1990</v>
      </c>
      <c r="D729" s="64">
        <v>4.207175925925926E-2</v>
      </c>
      <c r="E729" s="62">
        <v>142</v>
      </c>
      <c r="F729" s="62" t="s">
        <v>1069</v>
      </c>
      <c r="G729" s="62">
        <v>10</v>
      </c>
      <c r="H729" s="62"/>
      <c r="I729" s="62">
        <f t="shared" si="11"/>
        <v>34</v>
      </c>
      <c r="J729" s="62" t="s">
        <v>1071</v>
      </c>
      <c r="K729" s="64">
        <v>4.2407407407407408E-2</v>
      </c>
      <c r="L729" s="62">
        <v>192</v>
      </c>
      <c r="M729" s="62">
        <v>187</v>
      </c>
      <c r="N729" s="63"/>
      <c r="O729" s="62"/>
      <c r="P729" s="62">
        <v>142</v>
      </c>
    </row>
    <row r="730" spans="2:16" ht="14.4">
      <c r="B730" s="68" t="s">
        <v>2121</v>
      </c>
      <c r="C730" s="62">
        <v>1983</v>
      </c>
      <c r="D730" s="64">
        <v>5.2569444444444446E-2</v>
      </c>
      <c r="E730" s="62">
        <v>142</v>
      </c>
      <c r="F730" s="62" t="s">
        <v>1070</v>
      </c>
      <c r="G730" s="62">
        <v>10</v>
      </c>
      <c r="H730" s="62"/>
      <c r="I730" s="62">
        <f t="shared" si="11"/>
        <v>41</v>
      </c>
      <c r="J730" s="62" t="s">
        <v>1071</v>
      </c>
      <c r="K730" s="64">
        <v>5.2615740740740741E-2</v>
      </c>
      <c r="L730" s="62">
        <v>353</v>
      </c>
      <c r="M730" s="62">
        <v>355</v>
      </c>
      <c r="N730" s="63"/>
      <c r="O730" s="62"/>
      <c r="P730" s="62">
        <v>142</v>
      </c>
    </row>
    <row r="731" spans="2:16" ht="14.4">
      <c r="B731" s="68" t="s">
        <v>2512</v>
      </c>
      <c r="C731" s="62">
        <v>1990</v>
      </c>
      <c r="D731" s="64">
        <v>4.2233796296296297E-2</v>
      </c>
      <c r="E731" s="62">
        <v>143</v>
      </c>
      <c r="F731" s="62" t="s">
        <v>1069</v>
      </c>
      <c r="G731" s="62">
        <v>10</v>
      </c>
      <c r="H731" s="62"/>
      <c r="I731" s="62">
        <f t="shared" si="11"/>
        <v>34</v>
      </c>
      <c r="J731" s="62" t="s">
        <v>1071</v>
      </c>
      <c r="K731" s="64">
        <v>4.252314814814815E-2</v>
      </c>
      <c r="L731" s="62">
        <v>194</v>
      </c>
      <c r="M731" s="62">
        <v>192</v>
      </c>
      <c r="N731" s="63"/>
      <c r="O731" s="62"/>
      <c r="P731" s="62">
        <v>144</v>
      </c>
    </row>
    <row r="732" spans="2:16" ht="14.4">
      <c r="B732" s="68" t="s">
        <v>2217</v>
      </c>
      <c r="C732" s="62">
        <v>1987</v>
      </c>
      <c r="D732" s="64">
        <v>5.2569444444444446E-2</v>
      </c>
      <c r="E732" s="62">
        <v>143</v>
      </c>
      <c r="F732" s="62" t="s">
        <v>1070</v>
      </c>
      <c r="G732" s="62">
        <v>10</v>
      </c>
      <c r="H732" s="62"/>
      <c r="I732" s="62">
        <f t="shared" si="11"/>
        <v>37</v>
      </c>
      <c r="J732" s="62" t="s">
        <v>1071</v>
      </c>
      <c r="K732" s="64">
        <v>5.2986111111111109E-2</v>
      </c>
      <c r="L732" s="62">
        <v>358</v>
      </c>
      <c r="M732" s="62">
        <v>356</v>
      </c>
      <c r="N732" s="63"/>
      <c r="O732" s="62"/>
      <c r="P732" s="62">
        <v>144</v>
      </c>
    </row>
    <row r="733" spans="2:16" ht="14.4">
      <c r="B733" s="83" t="s">
        <v>2055</v>
      </c>
      <c r="C733" s="62">
        <v>1982</v>
      </c>
      <c r="D733" s="64">
        <v>4.2291666666666665E-2</v>
      </c>
      <c r="E733" s="62">
        <v>144</v>
      </c>
      <c r="F733" s="62" t="s">
        <v>1069</v>
      </c>
      <c r="G733" s="62">
        <v>10</v>
      </c>
      <c r="H733" s="62"/>
      <c r="I733" s="62">
        <f t="shared" si="11"/>
        <v>42</v>
      </c>
      <c r="J733" s="62" t="s">
        <v>1071</v>
      </c>
      <c r="K733" s="64">
        <v>4.2488425925925923E-2</v>
      </c>
      <c r="L733" s="62">
        <v>193</v>
      </c>
      <c r="M733" s="62">
        <v>194</v>
      </c>
      <c r="N733" s="63"/>
      <c r="O733" s="62"/>
      <c r="P733" s="62">
        <v>143</v>
      </c>
    </row>
    <row r="734" spans="2:16" ht="14.4">
      <c r="B734" s="68" t="s">
        <v>1717</v>
      </c>
      <c r="C734" s="62">
        <v>1985</v>
      </c>
      <c r="D734" s="64">
        <v>5.2708333333333336E-2</v>
      </c>
      <c r="E734" s="62">
        <v>144</v>
      </c>
      <c r="F734" s="62" t="s">
        <v>1070</v>
      </c>
      <c r="G734" s="62">
        <v>10</v>
      </c>
      <c r="H734" s="62"/>
      <c r="I734" s="62">
        <f t="shared" si="11"/>
        <v>39</v>
      </c>
      <c r="J734" s="62" t="s">
        <v>1071</v>
      </c>
      <c r="K734" s="64">
        <v>5.2939814814814815E-2</v>
      </c>
      <c r="L734" s="62">
        <v>357</v>
      </c>
      <c r="M734" s="62">
        <v>359</v>
      </c>
      <c r="N734" s="63"/>
      <c r="O734" s="62"/>
      <c r="P734" s="62">
        <v>143</v>
      </c>
    </row>
    <row r="735" spans="2:16" ht="14.4">
      <c r="B735" s="68" t="s">
        <v>2202</v>
      </c>
      <c r="C735" s="62">
        <v>1985</v>
      </c>
      <c r="D735" s="64">
        <v>5.2928240740740741E-2</v>
      </c>
      <c r="E735" s="62">
        <v>145</v>
      </c>
      <c r="F735" s="62" t="s">
        <v>1070</v>
      </c>
      <c r="G735" s="62">
        <v>10</v>
      </c>
      <c r="H735" s="62"/>
      <c r="I735" s="62">
        <f t="shared" si="11"/>
        <v>39</v>
      </c>
      <c r="J735" s="62" t="s">
        <v>1071</v>
      </c>
      <c r="K735" s="64">
        <v>5.3287037037037036E-2</v>
      </c>
      <c r="L735" s="62">
        <v>360</v>
      </c>
      <c r="M735" s="62">
        <v>360</v>
      </c>
      <c r="N735" s="63"/>
      <c r="O735" s="62"/>
      <c r="P735" s="62">
        <v>145</v>
      </c>
    </row>
    <row r="736" spans="2:16" ht="14.4">
      <c r="B736" s="68" t="s">
        <v>1779</v>
      </c>
      <c r="C736" s="62">
        <v>1985</v>
      </c>
      <c r="D736" s="64">
        <v>4.234953703703704E-2</v>
      </c>
      <c r="E736" s="62">
        <v>145</v>
      </c>
      <c r="F736" s="62" t="s">
        <v>1069</v>
      </c>
      <c r="G736" s="62">
        <v>10</v>
      </c>
      <c r="H736" s="62"/>
      <c r="I736" s="62">
        <f t="shared" si="11"/>
        <v>39</v>
      </c>
      <c r="J736" s="62" t="s">
        <v>1071</v>
      </c>
      <c r="K736" s="64">
        <v>4.2569444444444444E-2</v>
      </c>
      <c r="L736" s="62">
        <v>195</v>
      </c>
      <c r="M736" s="62">
        <v>195</v>
      </c>
      <c r="N736" s="63"/>
      <c r="O736" s="62"/>
      <c r="P736" s="62">
        <v>145</v>
      </c>
    </row>
    <row r="737" spans="2:16" ht="14.4">
      <c r="B737" s="68" t="s">
        <v>2332</v>
      </c>
      <c r="C737" s="62">
        <v>1994</v>
      </c>
      <c r="D737" s="64">
        <v>4.2372685185185187E-2</v>
      </c>
      <c r="E737" s="62">
        <v>146</v>
      </c>
      <c r="F737" s="62" t="s">
        <v>1069</v>
      </c>
      <c r="G737" s="62">
        <v>10</v>
      </c>
      <c r="H737" s="62"/>
      <c r="I737" s="62">
        <f t="shared" si="11"/>
        <v>30</v>
      </c>
      <c r="J737" s="62" t="s">
        <v>1071</v>
      </c>
      <c r="K737" s="64">
        <v>4.2685185185185187E-2</v>
      </c>
      <c r="L737" s="62">
        <v>201</v>
      </c>
      <c r="M737" s="62">
        <v>196</v>
      </c>
      <c r="N737" s="63"/>
      <c r="O737" s="62"/>
      <c r="P737" s="62">
        <v>147</v>
      </c>
    </row>
    <row r="738" spans="2:16" ht="14.4">
      <c r="B738" s="68" t="s">
        <v>1877</v>
      </c>
      <c r="C738" s="62">
        <v>2005</v>
      </c>
      <c r="D738" s="64">
        <v>5.3101851851851851E-2</v>
      </c>
      <c r="E738" s="62">
        <v>146</v>
      </c>
      <c r="F738" s="62" t="s">
        <v>1070</v>
      </c>
      <c r="G738" s="62">
        <v>10</v>
      </c>
      <c r="H738" s="62"/>
      <c r="I738" s="62">
        <f t="shared" si="11"/>
        <v>19</v>
      </c>
      <c r="J738" s="62" t="s">
        <v>1071</v>
      </c>
      <c r="K738" s="64">
        <v>5.3310185185185183E-2</v>
      </c>
      <c r="L738" s="62">
        <v>361</v>
      </c>
      <c r="M738" s="62">
        <v>361</v>
      </c>
      <c r="N738" s="63"/>
      <c r="O738" s="62"/>
      <c r="P738" s="62">
        <v>146</v>
      </c>
    </row>
    <row r="739" spans="2:16" ht="14.4">
      <c r="B739" s="68" t="s">
        <v>2113</v>
      </c>
      <c r="C739" s="62">
        <v>1989</v>
      </c>
      <c r="D739" s="64">
        <v>5.3113425925925925E-2</v>
      </c>
      <c r="E739" s="62">
        <v>147</v>
      </c>
      <c r="F739" s="62" t="s">
        <v>1070</v>
      </c>
      <c r="G739" s="62">
        <v>10</v>
      </c>
      <c r="H739" s="62"/>
      <c r="I739" s="62">
        <f t="shared" si="11"/>
        <v>35</v>
      </c>
      <c r="J739" s="62" t="s">
        <v>1071</v>
      </c>
      <c r="K739" s="64">
        <v>5.3333333333333337E-2</v>
      </c>
      <c r="L739" s="62">
        <v>363</v>
      </c>
      <c r="M739" s="62">
        <v>363</v>
      </c>
      <c r="N739" s="63"/>
      <c r="O739" s="62"/>
      <c r="P739" s="62">
        <v>147</v>
      </c>
    </row>
    <row r="740" spans="2:16" ht="14.4">
      <c r="B740" s="83" t="s">
        <v>1833</v>
      </c>
      <c r="C740" s="62">
        <v>1984</v>
      </c>
      <c r="D740" s="64">
        <v>4.2453703703703702E-2</v>
      </c>
      <c r="E740" s="62">
        <v>147</v>
      </c>
      <c r="F740" s="62" t="s">
        <v>1069</v>
      </c>
      <c r="G740" s="62">
        <v>10</v>
      </c>
      <c r="H740" s="62"/>
      <c r="I740" s="62">
        <f t="shared" si="11"/>
        <v>40</v>
      </c>
      <c r="J740" s="62" t="s">
        <v>1071</v>
      </c>
      <c r="K740" s="64">
        <v>4.2847222222222224E-2</v>
      </c>
      <c r="L740" s="62">
        <v>206</v>
      </c>
      <c r="M740" s="62">
        <v>198</v>
      </c>
      <c r="N740" s="63"/>
      <c r="O740" s="62"/>
      <c r="P740" s="62">
        <v>150</v>
      </c>
    </row>
    <row r="741" spans="2:16" s="79" customFormat="1" ht="14.4">
      <c r="B741" s="81" t="s">
        <v>2588</v>
      </c>
      <c r="C741" s="76">
        <v>1985</v>
      </c>
      <c r="D741" s="77">
        <v>5.3171296296296293E-2</v>
      </c>
      <c r="E741" s="76">
        <v>148</v>
      </c>
      <c r="F741" s="76" t="s">
        <v>1070</v>
      </c>
      <c r="G741" s="76">
        <v>10</v>
      </c>
      <c r="H741" s="76"/>
      <c r="I741" s="76">
        <f t="shared" si="11"/>
        <v>39</v>
      </c>
      <c r="J741" s="76" t="s">
        <v>1071</v>
      </c>
      <c r="K741" s="77">
        <v>5.3541666666666668E-2</v>
      </c>
      <c r="L741" s="76">
        <v>364</v>
      </c>
      <c r="M741" s="76">
        <v>364</v>
      </c>
      <c r="N741" s="78"/>
      <c r="O741" s="76"/>
      <c r="P741" s="76">
        <v>148</v>
      </c>
    </row>
    <row r="742" spans="2:16" ht="14.4">
      <c r="B742" s="68" t="s">
        <v>2153</v>
      </c>
      <c r="C742" s="62">
        <v>1990</v>
      </c>
      <c r="D742" s="64">
        <v>4.2476851851851849E-2</v>
      </c>
      <c r="E742" s="62">
        <v>148</v>
      </c>
      <c r="F742" s="62" t="s">
        <v>1069</v>
      </c>
      <c r="G742" s="62">
        <v>10</v>
      </c>
      <c r="H742" s="62"/>
      <c r="I742" s="62">
        <f t="shared" si="11"/>
        <v>34</v>
      </c>
      <c r="J742" s="62" t="s">
        <v>1071</v>
      </c>
      <c r="K742" s="64">
        <v>4.2719907407407408E-2</v>
      </c>
      <c r="L742" s="62">
        <v>202</v>
      </c>
      <c r="M742" s="62">
        <v>199</v>
      </c>
      <c r="N742" s="63"/>
      <c r="O742" s="62"/>
      <c r="P742" s="62">
        <v>148</v>
      </c>
    </row>
    <row r="743" spans="2:16" ht="14.4">
      <c r="B743" s="68" t="s">
        <v>1856</v>
      </c>
      <c r="C743" s="62">
        <v>1987</v>
      </c>
      <c r="D743" s="64">
        <v>5.3703703703703705E-2</v>
      </c>
      <c r="E743" s="62">
        <v>149</v>
      </c>
      <c r="F743" s="62" t="s">
        <v>1070</v>
      </c>
      <c r="G743" s="62">
        <v>10</v>
      </c>
      <c r="H743" s="62"/>
      <c r="I743" s="62">
        <f t="shared" si="11"/>
        <v>37</v>
      </c>
      <c r="J743" s="62" t="s">
        <v>1071</v>
      </c>
      <c r="K743" s="64">
        <v>5.4050925925925926E-2</v>
      </c>
      <c r="L743" s="62">
        <v>367</v>
      </c>
      <c r="M743" s="62">
        <v>365</v>
      </c>
      <c r="N743" s="63"/>
      <c r="O743" s="62"/>
      <c r="P743" s="62">
        <v>151</v>
      </c>
    </row>
    <row r="744" spans="2:16" ht="14.4">
      <c r="B744" s="68" t="s">
        <v>1841</v>
      </c>
      <c r="C744" s="62">
        <v>1988</v>
      </c>
      <c r="D744" s="64">
        <v>4.2615740740740739E-2</v>
      </c>
      <c r="E744" s="62">
        <v>149</v>
      </c>
      <c r="F744" s="62" t="s">
        <v>1069</v>
      </c>
      <c r="G744" s="62">
        <v>10</v>
      </c>
      <c r="H744" s="62"/>
      <c r="I744" s="62">
        <f t="shared" si="11"/>
        <v>36</v>
      </c>
      <c r="J744" s="62" t="s">
        <v>1071</v>
      </c>
      <c r="K744" s="64">
        <v>4.2812500000000003E-2</v>
      </c>
      <c r="L744" s="62">
        <v>204</v>
      </c>
      <c r="M744" s="62">
        <v>205</v>
      </c>
      <c r="N744" s="63"/>
      <c r="O744" s="62"/>
      <c r="P744" s="62">
        <v>149</v>
      </c>
    </row>
    <row r="745" spans="2:16" ht="14.4">
      <c r="B745" s="68" t="s">
        <v>1900</v>
      </c>
      <c r="C745" s="62">
        <v>1986</v>
      </c>
      <c r="D745" s="64">
        <v>4.266203703703704E-2</v>
      </c>
      <c r="E745" s="62">
        <v>150</v>
      </c>
      <c r="F745" s="62" t="s">
        <v>1069</v>
      </c>
      <c r="G745" s="62">
        <v>10</v>
      </c>
      <c r="H745" s="62"/>
      <c r="I745" s="62">
        <f t="shared" si="11"/>
        <v>38</v>
      </c>
      <c r="J745" s="62" t="s">
        <v>1071</v>
      </c>
      <c r="K745" s="64">
        <v>4.2673611111111114E-2</v>
      </c>
      <c r="L745" s="62">
        <v>198</v>
      </c>
      <c r="M745" s="62">
        <v>207</v>
      </c>
      <c r="N745" s="63"/>
      <c r="O745" s="62"/>
      <c r="P745" s="62">
        <v>146</v>
      </c>
    </row>
    <row r="746" spans="2:16" ht="14.4">
      <c r="B746" s="68" t="s">
        <v>1516</v>
      </c>
      <c r="C746" s="62">
        <v>1998</v>
      </c>
      <c r="D746" s="64">
        <v>5.3726851851851852E-2</v>
      </c>
      <c r="E746" s="62">
        <v>150</v>
      </c>
      <c r="F746" s="62" t="s">
        <v>1070</v>
      </c>
      <c r="G746" s="62">
        <v>10</v>
      </c>
      <c r="H746" s="62"/>
      <c r="I746" s="62">
        <f t="shared" si="11"/>
        <v>26</v>
      </c>
      <c r="J746" s="62" t="s">
        <v>1071</v>
      </c>
      <c r="K746" s="64">
        <v>5.4085648148148147E-2</v>
      </c>
      <c r="L746" s="62">
        <v>369</v>
      </c>
      <c r="M746" s="62">
        <v>366</v>
      </c>
      <c r="N746" s="63"/>
      <c r="O746" s="62"/>
      <c r="P746" s="62">
        <v>152</v>
      </c>
    </row>
    <row r="747" spans="2:16" ht="13.8">
      <c r="B747" s="62" t="s">
        <v>975</v>
      </c>
      <c r="C747" s="62">
        <v>1974</v>
      </c>
      <c r="D747" s="64">
        <v>5.3738425925925926E-2</v>
      </c>
      <c r="E747" s="62">
        <v>151</v>
      </c>
      <c r="F747" s="62" t="s">
        <v>1070</v>
      </c>
      <c r="G747" s="62">
        <v>10</v>
      </c>
      <c r="H747" s="62"/>
      <c r="I747" s="62">
        <f t="shared" si="11"/>
        <v>50</v>
      </c>
      <c r="J747" s="62" t="s">
        <v>1071</v>
      </c>
      <c r="K747" s="64">
        <v>5.4027777777777779E-2</v>
      </c>
      <c r="L747" s="62">
        <v>366</v>
      </c>
      <c r="M747" s="62">
        <v>368</v>
      </c>
      <c r="N747" s="63"/>
      <c r="O747" s="62"/>
      <c r="P747" s="62">
        <v>150</v>
      </c>
    </row>
    <row r="748" spans="2:16" ht="14.4">
      <c r="B748" s="68" t="s">
        <v>2024</v>
      </c>
      <c r="C748" s="62">
        <v>1989</v>
      </c>
      <c r="D748" s="64">
        <v>4.283564814814815E-2</v>
      </c>
      <c r="E748" s="62">
        <v>151</v>
      </c>
      <c r="F748" s="62" t="s">
        <v>1069</v>
      </c>
      <c r="G748" s="62">
        <v>10</v>
      </c>
      <c r="H748" s="62"/>
      <c r="I748" s="62">
        <f t="shared" si="11"/>
        <v>35</v>
      </c>
      <c r="J748" s="62" t="s">
        <v>1071</v>
      </c>
      <c r="K748" s="64">
        <v>4.3136574074074077E-2</v>
      </c>
      <c r="L748" s="62">
        <v>212</v>
      </c>
      <c r="M748" s="62">
        <v>211</v>
      </c>
      <c r="N748" s="63"/>
      <c r="O748" s="62"/>
      <c r="P748" s="62">
        <v>152</v>
      </c>
    </row>
    <row r="749" spans="2:16" ht="14.4">
      <c r="B749" s="293" t="s">
        <v>5789</v>
      </c>
      <c r="C749" s="62">
        <v>1983</v>
      </c>
      <c r="D749" s="64">
        <v>4.2997685185185187E-2</v>
      </c>
      <c r="E749" s="62">
        <v>152</v>
      </c>
      <c r="F749" s="62" t="s">
        <v>1069</v>
      </c>
      <c r="G749" s="62">
        <v>10</v>
      </c>
      <c r="H749" s="62"/>
      <c r="I749" s="62">
        <f t="shared" si="11"/>
        <v>41</v>
      </c>
      <c r="J749" s="62" t="s">
        <v>1071</v>
      </c>
      <c r="K749" s="64">
        <v>4.3090277777777776E-2</v>
      </c>
      <c r="L749" s="62">
        <v>211</v>
      </c>
      <c r="M749" s="62">
        <v>213</v>
      </c>
      <c r="N749" s="63"/>
      <c r="O749" s="62"/>
      <c r="P749" s="62">
        <v>151</v>
      </c>
    </row>
    <row r="750" spans="2:16" ht="14.4">
      <c r="B750" s="68" t="s">
        <v>1695</v>
      </c>
      <c r="C750" s="62">
        <v>1992</v>
      </c>
      <c r="D750" s="64">
        <v>5.3819444444444448E-2</v>
      </c>
      <c r="E750" s="62">
        <v>152</v>
      </c>
      <c r="F750" s="62" t="s">
        <v>1070</v>
      </c>
      <c r="G750" s="62">
        <v>10</v>
      </c>
      <c r="H750" s="62"/>
      <c r="I750" s="62">
        <f t="shared" si="11"/>
        <v>32</v>
      </c>
      <c r="J750" s="62" t="s">
        <v>1071</v>
      </c>
      <c r="K750" s="64">
        <v>5.3946759259259257E-2</v>
      </c>
      <c r="L750" s="62">
        <v>365</v>
      </c>
      <c r="M750" s="62">
        <v>369</v>
      </c>
      <c r="N750" s="63"/>
      <c r="O750" s="62"/>
      <c r="P750" s="62">
        <v>149</v>
      </c>
    </row>
    <row r="751" spans="2:16" ht="14.4">
      <c r="B751" s="68" t="s">
        <v>2441</v>
      </c>
      <c r="C751" s="62">
        <v>1997</v>
      </c>
      <c r="D751" s="64">
        <v>4.3217592592592592E-2</v>
      </c>
      <c r="E751" s="62">
        <v>153</v>
      </c>
      <c r="F751" s="62" t="s">
        <v>1069</v>
      </c>
      <c r="G751" s="62">
        <v>10</v>
      </c>
      <c r="H751" s="62"/>
      <c r="I751" s="62">
        <f t="shared" si="11"/>
        <v>27</v>
      </c>
      <c r="J751" s="62" t="s">
        <v>1071</v>
      </c>
      <c r="K751" s="64">
        <v>4.3564814814814813E-2</v>
      </c>
      <c r="L751" s="62">
        <v>218</v>
      </c>
      <c r="M751" s="62">
        <v>217</v>
      </c>
      <c r="N751" s="63"/>
      <c r="O751" s="62"/>
      <c r="P751" s="62">
        <v>153</v>
      </c>
    </row>
    <row r="752" spans="2:16" ht="14.4">
      <c r="B752" s="68" t="s">
        <v>2014</v>
      </c>
      <c r="C752" s="62">
        <v>1983</v>
      </c>
      <c r="D752" s="64">
        <v>5.4259259259259257E-2</v>
      </c>
      <c r="E752" s="62">
        <v>153</v>
      </c>
      <c r="F752" s="62" t="s">
        <v>1070</v>
      </c>
      <c r="G752" s="62">
        <v>10</v>
      </c>
      <c r="H752" s="62"/>
      <c r="I752" s="62">
        <f t="shared" si="11"/>
        <v>41</v>
      </c>
      <c r="J752" s="62" t="s">
        <v>1071</v>
      </c>
      <c r="K752" s="64">
        <v>5.4629629629629632E-2</v>
      </c>
      <c r="L752" s="62">
        <v>372</v>
      </c>
      <c r="M752" s="62">
        <v>370</v>
      </c>
      <c r="N752" s="63"/>
      <c r="O752" s="62"/>
      <c r="P752" s="62">
        <v>155</v>
      </c>
    </row>
    <row r="753" spans="2:16" ht="14.4">
      <c r="B753" s="68" t="s">
        <v>591</v>
      </c>
      <c r="C753" s="62">
        <v>1990</v>
      </c>
      <c r="D753" s="64">
        <v>4.3969907407407409E-2</v>
      </c>
      <c r="E753" s="62">
        <v>154</v>
      </c>
      <c r="F753" s="62" t="s">
        <v>1069</v>
      </c>
      <c r="G753" s="62">
        <v>10</v>
      </c>
      <c r="H753" s="62"/>
      <c r="I753" s="62">
        <f t="shared" si="11"/>
        <v>34</v>
      </c>
      <c r="J753" s="62" t="s">
        <v>1071</v>
      </c>
      <c r="K753" s="64">
        <v>4.4224537037037034E-2</v>
      </c>
      <c r="L753" s="62">
        <v>223</v>
      </c>
      <c r="M753" s="62">
        <v>221</v>
      </c>
      <c r="N753" s="63"/>
      <c r="O753" s="62"/>
      <c r="P753" s="62">
        <v>156</v>
      </c>
    </row>
    <row r="754" spans="2:16" ht="14.4">
      <c r="B754" s="68" t="s">
        <v>1595</v>
      </c>
      <c r="C754" s="62">
        <v>1984</v>
      </c>
      <c r="D754" s="64">
        <v>5.4270833333333331E-2</v>
      </c>
      <c r="E754" s="62">
        <v>154</v>
      </c>
      <c r="F754" s="62" t="s">
        <v>1070</v>
      </c>
      <c r="G754" s="62">
        <v>10</v>
      </c>
      <c r="H754" s="62"/>
      <c r="I754" s="62">
        <f t="shared" si="11"/>
        <v>40</v>
      </c>
      <c r="J754" s="62" t="s">
        <v>1071</v>
      </c>
      <c r="K754" s="64">
        <v>5.4375E-2</v>
      </c>
      <c r="L754" s="62">
        <v>370</v>
      </c>
      <c r="M754" s="62">
        <v>371</v>
      </c>
      <c r="N754" s="63"/>
      <c r="O754" s="62"/>
      <c r="P754" s="62">
        <v>153</v>
      </c>
    </row>
    <row r="755" spans="2:16" ht="14.4">
      <c r="B755" s="68" t="s">
        <v>585</v>
      </c>
      <c r="C755" s="62">
        <v>1987</v>
      </c>
      <c r="D755" s="64">
        <v>4.403935185185185E-2</v>
      </c>
      <c r="E755" s="62">
        <v>155</v>
      </c>
      <c r="F755" s="62" t="s">
        <v>1069</v>
      </c>
      <c r="G755" s="62">
        <v>10</v>
      </c>
      <c r="H755" s="62"/>
      <c r="I755" s="62">
        <f t="shared" si="11"/>
        <v>37</v>
      </c>
      <c r="J755" s="62" t="s">
        <v>1071</v>
      </c>
      <c r="K755" s="64">
        <v>4.4201388888888887E-2</v>
      </c>
      <c r="L755" s="62">
        <v>221</v>
      </c>
      <c r="M755" s="62">
        <v>222</v>
      </c>
      <c r="N755" s="63"/>
      <c r="O755" s="62"/>
      <c r="P755" s="62">
        <v>154</v>
      </c>
    </row>
    <row r="756" spans="2:16" ht="14.4">
      <c r="B756" s="68" t="s">
        <v>1589</v>
      </c>
      <c r="C756" s="62">
        <v>1982</v>
      </c>
      <c r="D756" s="64">
        <v>5.4375E-2</v>
      </c>
      <c r="E756" s="62">
        <v>155</v>
      </c>
      <c r="F756" s="62" t="s">
        <v>1070</v>
      </c>
      <c r="G756" s="62">
        <v>10</v>
      </c>
      <c r="H756" s="62"/>
      <c r="I756" s="62">
        <f t="shared" si="11"/>
        <v>42</v>
      </c>
      <c r="J756" s="62" t="s">
        <v>1071</v>
      </c>
      <c r="K756" s="64">
        <v>5.4571759259259257E-2</v>
      </c>
      <c r="L756" s="62">
        <v>371</v>
      </c>
      <c r="M756" s="62">
        <v>372</v>
      </c>
      <c r="N756" s="63"/>
      <c r="O756" s="62"/>
      <c r="P756" s="62">
        <v>154</v>
      </c>
    </row>
    <row r="757" spans="2:16" ht="14.4">
      <c r="B757" s="92" t="s">
        <v>1848</v>
      </c>
      <c r="C757" s="62">
        <v>1959</v>
      </c>
      <c r="D757" s="64">
        <v>4.4074074074074071E-2</v>
      </c>
      <c r="E757" s="62">
        <v>156</v>
      </c>
      <c r="F757" s="62" t="s">
        <v>1069</v>
      </c>
      <c r="G757" s="62">
        <v>10</v>
      </c>
      <c r="H757" s="62"/>
      <c r="I757" s="62">
        <f t="shared" si="11"/>
        <v>65</v>
      </c>
      <c r="J757" s="62" t="s">
        <v>1071</v>
      </c>
      <c r="K757" s="64">
        <v>4.4212962962962961E-2</v>
      </c>
      <c r="L757" s="62">
        <v>222</v>
      </c>
      <c r="M757" s="62">
        <v>223</v>
      </c>
      <c r="N757" s="63"/>
      <c r="O757" s="62"/>
      <c r="P757" s="62">
        <v>155</v>
      </c>
    </row>
    <row r="758" spans="2:16" ht="14.4">
      <c r="B758" s="68" t="s">
        <v>1724</v>
      </c>
      <c r="C758" s="62">
        <v>1976</v>
      </c>
      <c r="D758" s="64">
        <v>5.4768518518518522E-2</v>
      </c>
      <c r="E758" s="62">
        <v>156</v>
      </c>
      <c r="F758" s="62" t="s">
        <v>1070</v>
      </c>
      <c r="G758" s="62">
        <v>10</v>
      </c>
      <c r="H758" s="62"/>
      <c r="I758" s="62">
        <f t="shared" si="11"/>
        <v>48</v>
      </c>
      <c r="J758" s="62" t="s">
        <v>1071</v>
      </c>
      <c r="K758" s="64">
        <v>5.4768518518518522E-2</v>
      </c>
      <c r="L758" s="62">
        <v>373</v>
      </c>
      <c r="M758" s="62">
        <v>373</v>
      </c>
      <c r="N758" s="63"/>
      <c r="O758" s="62"/>
      <c r="P758" s="62">
        <v>156</v>
      </c>
    </row>
    <row r="759" spans="2:16" ht="14.4">
      <c r="B759" s="68" t="s">
        <v>1904</v>
      </c>
      <c r="C759" s="62">
        <v>1989</v>
      </c>
      <c r="D759" s="64">
        <v>4.431712962962963E-2</v>
      </c>
      <c r="E759" s="62">
        <v>157</v>
      </c>
      <c r="F759" s="62" t="s">
        <v>1069</v>
      </c>
      <c r="G759" s="62">
        <v>10</v>
      </c>
      <c r="H759" s="62"/>
      <c r="I759" s="62">
        <f t="shared" si="11"/>
        <v>35</v>
      </c>
      <c r="J759" s="62" t="s">
        <v>1071</v>
      </c>
      <c r="K759" s="64">
        <v>4.4421296296296299E-2</v>
      </c>
      <c r="L759" s="62">
        <v>227</v>
      </c>
      <c r="M759" s="62">
        <v>227</v>
      </c>
      <c r="N759" s="63"/>
      <c r="O759" s="62"/>
      <c r="P759" s="62">
        <v>158</v>
      </c>
    </row>
    <row r="760" spans="2:16" ht="14.4">
      <c r="B760" s="68" t="s">
        <v>978</v>
      </c>
      <c r="C760" s="62">
        <v>1987</v>
      </c>
      <c r="D760" s="64">
        <v>5.4849537037037037E-2</v>
      </c>
      <c r="E760" s="62">
        <v>157</v>
      </c>
      <c r="F760" s="62" t="s">
        <v>1070</v>
      </c>
      <c r="G760" s="62">
        <v>10</v>
      </c>
      <c r="H760" s="62"/>
      <c r="I760" s="62">
        <f t="shared" si="11"/>
        <v>37</v>
      </c>
      <c r="J760" s="62" t="s">
        <v>1071</v>
      </c>
      <c r="K760" s="64">
        <v>5.5127314814814816E-2</v>
      </c>
      <c r="L760" s="62">
        <v>374</v>
      </c>
      <c r="M760" s="62">
        <v>374</v>
      </c>
      <c r="N760" s="63"/>
      <c r="O760" s="62"/>
      <c r="P760" s="62">
        <v>157</v>
      </c>
    </row>
    <row r="761" spans="2:16" ht="14.4">
      <c r="B761" s="68" t="s">
        <v>2430</v>
      </c>
      <c r="C761" s="62">
        <v>1992</v>
      </c>
      <c r="D761" s="64">
        <v>4.4340277777777777E-2</v>
      </c>
      <c r="E761" s="62">
        <v>158</v>
      </c>
      <c r="F761" s="62" t="s">
        <v>1069</v>
      </c>
      <c r="G761" s="62">
        <v>10</v>
      </c>
      <c r="H761" s="62"/>
      <c r="I761" s="62">
        <f t="shared" si="11"/>
        <v>32</v>
      </c>
      <c r="J761" s="62" t="s">
        <v>1071</v>
      </c>
      <c r="K761" s="64">
        <v>4.4398148148148145E-2</v>
      </c>
      <c r="L761" s="62">
        <v>225</v>
      </c>
      <c r="M761" s="62">
        <v>228</v>
      </c>
      <c r="N761" s="63"/>
      <c r="O761" s="62"/>
      <c r="P761" s="62">
        <v>157</v>
      </c>
    </row>
    <row r="762" spans="2:16" ht="14.4">
      <c r="B762" s="68" t="s">
        <v>1865</v>
      </c>
      <c r="C762" s="62">
        <v>1996</v>
      </c>
      <c r="D762" s="64">
        <v>5.7048611111111112E-2</v>
      </c>
      <c r="E762" s="62">
        <v>158</v>
      </c>
      <c r="F762" s="62" t="s">
        <v>1070</v>
      </c>
      <c r="G762" s="62">
        <v>10</v>
      </c>
      <c r="H762" s="62"/>
      <c r="I762" s="62">
        <f t="shared" si="11"/>
        <v>28</v>
      </c>
      <c r="J762" s="62" t="s">
        <v>1071</v>
      </c>
      <c r="K762" s="64">
        <v>5.7476851851851848E-2</v>
      </c>
      <c r="L762" s="62">
        <v>379</v>
      </c>
      <c r="M762" s="62">
        <v>379</v>
      </c>
      <c r="N762" s="63"/>
      <c r="O762" s="62"/>
      <c r="P762" s="62">
        <v>158</v>
      </c>
    </row>
    <row r="763" spans="2:16" ht="14.4">
      <c r="B763" s="83" t="s">
        <v>941</v>
      </c>
      <c r="C763" s="62">
        <v>1979</v>
      </c>
      <c r="D763" s="64">
        <v>4.4444444444444446E-2</v>
      </c>
      <c r="E763" s="62">
        <v>159</v>
      </c>
      <c r="F763" s="62" t="s">
        <v>1069</v>
      </c>
      <c r="G763" s="62">
        <v>10</v>
      </c>
      <c r="H763" s="62"/>
      <c r="I763" s="62">
        <f t="shared" si="11"/>
        <v>45</v>
      </c>
      <c r="J763" s="62" t="s">
        <v>1071</v>
      </c>
      <c r="K763" s="64">
        <v>4.4722222222222219E-2</v>
      </c>
      <c r="L763" s="62">
        <v>230</v>
      </c>
      <c r="M763" s="62">
        <v>230</v>
      </c>
      <c r="N763" s="63"/>
      <c r="O763" s="62"/>
      <c r="P763" s="62">
        <v>160</v>
      </c>
    </row>
    <row r="764" spans="2:16" ht="14.4">
      <c r="B764" s="68" t="s">
        <v>1832</v>
      </c>
      <c r="C764" s="62">
        <v>1995</v>
      </c>
      <c r="D764" s="64">
        <v>5.8206018518518518E-2</v>
      </c>
      <c r="E764" s="62">
        <v>159</v>
      </c>
      <c r="F764" s="62" t="s">
        <v>1070</v>
      </c>
      <c r="G764" s="62">
        <v>10</v>
      </c>
      <c r="H764" s="62"/>
      <c r="I764" s="62">
        <f t="shared" si="11"/>
        <v>29</v>
      </c>
      <c r="J764" s="62" t="s">
        <v>1071</v>
      </c>
      <c r="K764" s="64">
        <v>5.9560185185185188E-2</v>
      </c>
      <c r="L764" s="62">
        <v>381</v>
      </c>
      <c r="M764" s="62">
        <v>380</v>
      </c>
      <c r="N764" s="63"/>
      <c r="O764" s="62"/>
      <c r="P764" s="62">
        <v>160</v>
      </c>
    </row>
    <row r="765" spans="2:16" ht="14.4">
      <c r="B765" s="68" t="s">
        <v>2333</v>
      </c>
      <c r="C765" s="62">
        <v>1994</v>
      </c>
      <c r="D765" s="64">
        <v>4.4479166666666667E-2</v>
      </c>
      <c r="E765" s="62">
        <v>160</v>
      </c>
      <c r="F765" s="62" t="s">
        <v>1069</v>
      </c>
      <c r="G765" s="62">
        <v>10</v>
      </c>
      <c r="H765" s="62"/>
      <c r="I765" s="62">
        <f t="shared" si="11"/>
        <v>30</v>
      </c>
      <c r="J765" s="62" t="s">
        <v>1071</v>
      </c>
      <c r="K765" s="64">
        <v>4.4756944444444446E-2</v>
      </c>
      <c r="L765" s="62">
        <v>231</v>
      </c>
      <c r="M765" s="62">
        <v>231</v>
      </c>
      <c r="N765" s="63"/>
      <c r="O765" s="62"/>
      <c r="P765" s="62">
        <v>161</v>
      </c>
    </row>
    <row r="766" spans="2:16" ht="14.4">
      <c r="B766" s="68" t="s">
        <v>682</v>
      </c>
      <c r="C766" s="62">
        <v>1988</v>
      </c>
      <c r="D766" s="64">
        <v>5.8437500000000003E-2</v>
      </c>
      <c r="E766" s="62">
        <v>160</v>
      </c>
      <c r="F766" s="62" t="s">
        <v>1070</v>
      </c>
      <c r="G766" s="62">
        <v>10</v>
      </c>
      <c r="H766" s="62"/>
      <c r="I766" s="62">
        <f t="shared" si="11"/>
        <v>36</v>
      </c>
      <c r="J766" s="62" t="s">
        <v>1071</v>
      </c>
      <c r="K766" s="64">
        <v>5.8842592592592592E-2</v>
      </c>
      <c r="L766" s="62">
        <v>380</v>
      </c>
      <c r="M766" s="62">
        <v>381</v>
      </c>
      <c r="N766" s="63"/>
      <c r="O766" s="62"/>
      <c r="P766" s="62">
        <v>159</v>
      </c>
    </row>
    <row r="767" spans="2:16" ht="14.4">
      <c r="B767" s="83" t="s">
        <v>2090</v>
      </c>
      <c r="C767" s="62">
        <v>1981</v>
      </c>
      <c r="D767" s="64">
        <v>4.4606481481481483E-2</v>
      </c>
      <c r="E767" s="62">
        <v>161</v>
      </c>
      <c r="F767" s="62" t="s">
        <v>1069</v>
      </c>
      <c r="G767" s="62">
        <v>10</v>
      </c>
      <c r="H767" s="62"/>
      <c r="I767" s="62">
        <f t="shared" si="11"/>
        <v>43</v>
      </c>
      <c r="J767" s="62" t="s">
        <v>1071</v>
      </c>
      <c r="K767" s="64">
        <v>4.4675925925925924E-2</v>
      </c>
      <c r="L767" s="62">
        <v>228</v>
      </c>
      <c r="M767" s="62">
        <v>232</v>
      </c>
      <c r="N767" s="63"/>
      <c r="O767" s="62"/>
      <c r="P767" s="62">
        <v>159</v>
      </c>
    </row>
    <row r="768" spans="2:16" ht="14.4">
      <c r="B768" s="68" t="s">
        <v>1665</v>
      </c>
      <c r="C768" s="62">
        <v>1982</v>
      </c>
      <c r="D768" s="64">
        <v>6.0324074074074072E-2</v>
      </c>
      <c r="E768" s="62">
        <v>161</v>
      </c>
      <c r="F768" s="62" t="s">
        <v>1070</v>
      </c>
      <c r="G768" s="62">
        <v>10</v>
      </c>
      <c r="H768" s="62"/>
      <c r="I768" s="62">
        <f t="shared" si="11"/>
        <v>42</v>
      </c>
      <c r="J768" s="62" t="s">
        <v>1071</v>
      </c>
      <c r="K768" s="64">
        <v>6.0590277777777778E-2</v>
      </c>
      <c r="L768" s="62">
        <v>383</v>
      </c>
      <c r="M768" s="62">
        <v>383</v>
      </c>
      <c r="N768" s="63"/>
      <c r="O768" s="62"/>
      <c r="P768" s="62">
        <v>161</v>
      </c>
    </row>
    <row r="769" spans="2:16" ht="14.4">
      <c r="B769" s="68" t="s">
        <v>2403</v>
      </c>
      <c r="C769" s="62">
        <v>1987</v>
      </c>
      <c r="D769" s="64">
        <v>6.0405092592592594E-2</v>
      </c>
      <c r="E769" s="62">
        <v>162</v>
      </c>
      <c r="F769" s="62" t="s">
        <v>1070</v>
      </c>
      <c r="G769" s="62">
        <v>10</v>
      </c>
      <c r="H769" s="62"/>
      <c r="I769" s="62">
        <f t="shared" si="11"/>
        <v>37</v>
      </c>
      <c r="J769" s="62" t="s">
        <v>1071</v>
      </c>
      <c r="K769" s="64">
        <v>6.0775462962962962E-2</v>
      </c>
      <c r="L769" s="62">
        <v>384</v>
      </c>
      <c r="M769" s="62">
        <v>384</v>
      </c>
      <c r="N769" s="63"/>
      <c r="O769" s="62"/>
      <c r="P769" s="62">
        <v>162</v>
      </c>
    </row>
    <row r="770" spans="2:16" ht="14.4">
      <c r="B770" s="83" t="s">
        <v>1470</v>
      </c>
      <c r="C770" s="62">
        <v>1984</v>
      </c>
      <c r="D770" s="64">
        <v>4.4641203703703704E-2</v>
      </c>
      <c r="E770" s="62">
        <v>162</v>
      </c>
      <c r="F770" s="62" t="s">
        <v>1069</v>
      </c>
      <c r="G770" s="62">
        <v>10</v>
      </c>
      <c r="H770" s="62"/>
      <c r="I770" s="62">
        <f t="shared" si="11"/>
        <v>40</v>
      </c>
      <c r="J770" s="62" t="s">
        <v>1071</v>
      </c>
      <c r="K770" s="64">
        <v>4.4861111111111109E-2</v>
      </c>
      <c r="L770" s="62">
        <v>234</v>
      </c>
      <c r="M770" s="62">
        <v>233</v>
      </c>
      <c r="N770" s="63"/>
      <c r="O770" s="62"/>
      <c r="P770" s="62">
        <v>162</v>
      </c>
    </row>
    <row r="771" spans="2:16" ht="14.4">
      <c r="B771" s="68" t="s">
        <v>353</v>
      </c>
      <c r="C771" s="62">
        <v>1991</v>
      </c>
      <c r="D771" s="64">
        <v>4.4999999999999998E-2</v>
      </c>
      <c r="E771" s="62">
        <v>163</v>
      </c>
      <c r="F771" s="62" t="s">
        <v>1069</v>
      </c>
      <c r="G771" s="62">
        <v>10</v>
      </c>
      <c r="H771" s="62"/>
      <c r="I771" s="62">
        <f t="shared" ref="I771:I834" si="12">2024-C771</f>
        <v>33</v>
      </c>
      <c r="J771" s="62" t="s">
        <v>1071</v>
      </c>
      <c r="K771" s="64">
        <v>4.5162037037037035E-2</v>
      </c>
      <c r="L771" s="62">
        <v>239</v>
      </c>
      <c r="M771" s="62">
        <v>239</v>
      </c>
      <c r="N771" s="63"/>
      <c r="O771" s="62"/>
      <c r="P771" s="62">
        <v>163</v>
      </c>
    </row>
    <row r="772" spans="2:16" ht="14.4">
      <c r="B772" s="68" t="s">
        <v>2246</v>
      </c>
      <c r="C772" s="62">
        <v>1987</v>
      </c>
      <c r="D772" s="64">
        <v>6.0740740740740741E-2</v>
      </c>
      <c r="E772" s="62">
        <v>163</v>
      </c>
      <c r="F772" s="62" t="s">
        <v>1070</v>
      </c>
      <c r="G772" s="62">
        <v>10</v>
      </c>
      <c r="H772" s="62"/>
      <c r="I772" s="62">
        <f t="shared" si="12"/>
        <v>37</v>
      </c>
      <c r="J772" s="62" t="s">
        <v>1071</v>
      </c>
      <c r="K772" s="64">
        <v>6.1006944444444447E-2</v>
      </c>
      <c r="L772" s="62">
        <v>386</v>
      </c>
      <c r="M772" s="62">
        <v>386</v>
      </c>
      <c r="N772" s="63"/>
      <c r="O772" s="62"/>
      <c r="P772" s="62">
        <v>163</v>
      </c>
    </row>
    <row r="773" spans="2:16" ht="14.4">
      <c r="B773" s="68" t="s">
        <v>2275</v>
      </c>
      <c r="C773" s="62">
        <v>1995</v>
      </c>
      <c r="D773" s="64">
        <v>4.5115740740740741E-2</v>
      </c>
      <c r="E773" s="62">
        <v>164</v>
      </c>
      <c r="F773" s="62" t="s">
        <v>1069</v>
      </c>
      <c r="G773" s="62">
        <v>10</v>
      </c>
      <c r="H773" s="62"/>
      <c r="I773" s="62">
        <f t="shared" si="12"/>
        <v>29</v>
      </c>
      <c r="J773" s="62" t="s">
        <v>1071</v>
      </c>
      <c r="K773" s="64">
        <v>4.5428240740740741E-2</v>
      </c>
      <c r="L773" s="62">
        <v>245</v>
      </c>
      <c r="M773" s="62">
        <v>243</v>
      </c>
      <c r="N773" s="63"/>
      <c r="O773" s="62"/>
      <c r="P773" s="62">
        <v>166</v>
      </c>
    </row>
    <row r="774" spans="2:16" ht="14.4">
      <c r="B774" s="68" t="s">
        <v>1950</v>
      </c>
      <c r="C774" s="62">
        <v>1984</v>
      </c>
      <c r="D774" s="64">
        <v>6.0775462962962962E-2</v>
      </c>
      <c r="E774" s="62">
        <v>164</v>
      </c>
      <c r="F774" s="62" t="s">
        <v>1070</v>
      </c>
      <c r="G774" s="62">
        <v>10</v>
      </c>
      <c r="H774" s="62"/>
      <c r="I774" s="62">
        <f t="shared" si="12"/>
        <v>40</v>
      </c>
      <c r="J774" s="62" t="s">
        <v>1071</v>
      </c>
      <c r="K774" s="64">
        <v>6.1053240740740741E-2</v>
      </c>
      <c r="L774" s="62">
        <v>387</v>
      </c>
      <c r="M774" s="62">
        <v>387</v>
      </c>
      <c r="N774" s="63"/>
      <c r="O774" s="62"/>
      <c r="P774" s="62">
        <v>164</v>
      </c>
    </row>
    <row r="775" spans="2:16" ht="14.4">
      <c r="B775" s="68" t="s">
        <v>1580</v>
      </c>
      <c r="C775" s="62">
        <v>1985</v>
      </c>
      <c r="D775" s="64">
        <v>6.0960648148148146E-2</v>
      </c>
      <c r="E775" s="62">
        <v>165</v>
      </c>
      <c r="F775" s="62" t="s">
        <v>1070</v>
      </c>
      <c r="G775" s="62">
        <v>10</v>
      </c>
      <c r="H775" s="62"/>
      <c r="I775" s="62">
        <f t="shared" si="12"/>
        <v>39</v>
      </c>
      <c r="J775" s="62" t="s">
        <v>1071</v>
      </c>
      <c r="K775" s="64">
        <v>6.1261574074074072E-2</v>
      </c>
      <c r="L775" s="62">
        <v>388</v>
      </c>
      <c r="M775" s="62">
        <v>389</v>
      </c>
      <c r="N775" s="63"/>
      <c r="O775" s="62"/>
      <c r="P775" s="62">
        <v>165</v>
      </c>
    </row>
    <row r="776" spans="2:16" ht="14.4">
      <c r="B776" s="83" t="s">
        <v>598</v>
      </c>
      <c r="C776" s="62">
        <v>1983</v>
      </c>
      <c r="D776" s="64">
        <v>4.5162037037037035E-2</v>
      </c>
      <c r="E776" s="62">
        <v>165</v>
      </c>
      <c r="F776" s="62" t="s">
        <v>1069</v>
      </c>
      <c r="G776" s="62">
        <v>10</v>
      </c>
      <c r="H776" s="62"/>
      <c r="I776" s="62">
        <f t="shared" si="12"/>
        <v>41</v>
      </c>
      <c r="J776" s="62" t="s">
        <v>1071</v>
      </c>
      <c r="K776" s="64">
        <v>4.5324074074074072E-2</v>
      </c>
      <c r="L776" s="62">
        <v>241</v>
      </c>
      <c r="M776" s="62">
        <v>244</v>
      </c>
      <c r="N776" s="63"/>
      <c r="O776" s="62"/>
      <c r="P776" s="62">
        <v>164</v>
      </c>
    </row>
    <row r="777" spans="2:16" ht="14.4">
      <c r="B777" s="68" t="s">
        <v>1714</v>
      </c>
      <c r="C777" s="62">
        <v>1993</v>
      </c>
      <c r="D777" s="64">
        <v>6.1134259259259256E-2</v>
      </c>
      <c r="E777" s="62">
        <v>166</v>
      </c>
      <c r="F777" s="62" t="s">
        <v>1070</v>
      </c>
      <c r="G777" s="62">
        <v>10</v>
      </c>
      <c r="H777" s="62"/>
      <c r="I777" s="62">
        <f t="shared" si="12"/>
        <v>31</v>
      </c>
      <c r="J777" s="62" t="s">
        <v>1071</v>
      </c>
      <c r="K777" s="64">
        <v>6.1307870370370374E-2</v>
      </c>
      <c r="L777" s="62">
        <v>390</v>
      </c>
      <c r="M777" s="62">
        <v>390</v>
      </c>
      <c r="N777" s="63"/>
      <c r="O777" s="62"/>
      <c r="P777" s="62">
        <v>166</v>
      </c>
    </row>
    <row r="778" spans="2:16" ht="14.4">
      <c r="B778" s="68" t="s">
        <v>1453</v>
      </c>
      <c r="C778" s="62">
        <v>1994</v>
      </c>
      <c r="D778" s="64">
        <v>4.5243055555555557E-2</v>
      </c>
      <c r="E778" s="62">
        <v>166</v>
      </c>
      <c r="F778" s="62" t="s">
        <v>1069</v>
      </c>
      <c r="G778" s="62">
        <v>10</v>
      </c>
      <c r="H778" s="62"/>
      <c r="I778" s="62">
        <f t="shared" si="12"/>
        <v>30</v>
      </c>
      <c r="J778" s="62" t="s">
        <v>1071</v>
      </c>
      <c r="K778" s="64">
        <v>4.5381944444444447E-2</v>
      </c>
      <c r="L778" s="62">
        <v>242</v>
      </c>
      <c r="M778" s="62">
        <v>245</v>
      </c>
      <c r="N778" s="63"/>
      <c r="O778" s="62"/>
      <c r="P778" s="62">
        <v>165</v>
      </c>
    </row>
    <row r="779" spans="2:16" ht="14.4">
      <c r="B779" s="68" t="s">
        <v>2095</v>
      </c>
      <c r="C779" s="62">
        <v>1984</v>
      </c>
      <c r="D779" s="64">
        <v>6.2280092592592595E-2</v>
      </c>
      <c r="E779" s="62">
        <v>167</v>
      </c>
      <c r="F779" s="62" t="s">
        <v>1070</v>
      </c>
      <c r="G779" s="62">
        <v>10</v>
      </c>
      <c r="H779" s="62"/>
      <c r="I779" s="62">
        <f t="shared" si="12"/>
        <v>40</v>
      </c>
      <c r="J779" s="62" t="s">
        <v>1071</v>
      </c>
      <c r="K779" s="64">
        <v>6.2430555555555559E-2</v>
      </c>
      <c r="L779" s="62">
        <v>391</v>
      </c>
      <c r="M779" s="62">
        <v>391</v>
      </c>
      <c r="N779" s="63"/>
      <c r="O779" s="62"/>
      <c r="P779" s="62">
        <v>167</v>
      </c>
    </row>
    <row r="780" spans="2:16" ht="14.4">
      <c r="B780" s="68" t="s">
        <v>1939</v>
      </c>
      <c r="C780" s="62">
        <v>1989</v>
      </c>
      <c r="D780" s="64">
        <v>4.5289351851851851E-2</v>
      </c>
      <c r="E780" s="62">
        <v>167</v>
      </c>
      <c r="F780" s="62" t="s">
        <v>1069</v>
      </c>
      <c r="G780" s="62">
        <v>10</v>
      </c>
      <c r="H780" s="62"/>
      <c r="I780" s="62">
        <f t="shared" si="12"/>
        <v>35</v>
      </c>
      <c r="J780" s="62" t="s">
        <v>1071</v>
      </c>
      <c r="K780" s="64">
        <v>4.5613425925925925E-2</v>
      </c>
      <c r="L780" s="62">
        <v>246</v>
      </c>
      <c r="M780" s="62">
        <v>246</v>
      </c>
      <c r="N780" s="63"/>
      <c r="O780" s="62"/>
      <c r="P780" s="62">
        <v>167</v>
      </c>
    </row>
    <row r="781" spans="2:16" ht="14.4">
      <c r="B781" s="248" t="s">
        <v>2681</v>
      </c>
      <c r="C781" s="62">
        <v>1990</v>
      </c>
      <c r="D781" s="64">
        <v>6.2511574074074081E-2</v>
      </c>
      <c r="E781" s="62">
        <v>168</v>
      </c>
      <c r="F781" s="62" t="s">
        <v>1070</v>
      </c>
      <c r="G781" s="62">
        <v>10</v>
      </c>
      <c r="H781" s="62"/>
      <c r="I781" s="62">
        <f t="shared" si="12"/>
        <v>34</v>
      </c>
      <c r="J781" s="62" t="s">
        <v>1071</v>
      </c>
      <c r="K781" s="64">
        <v>6.2592592592592589E-2</v>
      </c>
      <c r="L781" s="62">
        <v>392</v>
      </c>
      <c r="M781" s="62">
        <v>392</v>
      </c>
      <c r="N781" s="63"/>
      <c r="O781" s="62"/>
      <c r="P781" s="62">
        <v>168</v>
      </c>
    </row>
    <row r="782" spans="2:16" ht="14.4">
      <c r="B782" s="92" t="s">
        <v>1536</v>
      </c>
      <c r="C782" s="62">
        <v>1964</v>
      </c>
      <c r="D782" s="64">
        <v>4.5312499999999999E-2</v>
      </c>
      <c r="E782" s="62">
        <v>168</v>
      </c>
      <c r="F782" s="62" t="s">
        <v>1069</v>
      </c>
      <c r="G782" s="62">
        <v>10</v>
      </c>
      <c r="H782" s="62"/>
      <c r="I782" s="62">
        <f t="shared" si="12"/>
        <v>60</v>
      </c>
      <c r="J782" s="62" t="s">
        <v>1071</v>
      </c>
      <c r="K782" s="64">
        <v>4.5694444444444447E-2</v>
      </c>
      <c r="L782" s="62">
        <v>248</v>
      </c>
      <c r="M782" s="62">
        <v>247</v>
      </c>
      <c r="N782" s="63"/>
      <c r="O782" s="62"/>
      <c r="P782" s="62">
        <v>168</v>
      </c>
    </row>
    <row r="783" spans="2:16" ht="14.4">
      <c r="B783" s="83" t="s">
        <v>2295</v>
      </c>
      <c r="C783" s="62">
        <v>1981</v>
      </c>
      <c r="D783" s="64">
        <v>4.5416666666666668E-2</v>
      </c>
      <c r="E783" s="62">
        <v>169</v>
      </c>
      <c r="F783" s="62" t="s">
        <v>1069</v>
      </c>
      <c r="G783" s="62">
        <v>10</v>
      </c>
      <c r="H783" s="62"/>
      <c r="I783" s="62">
        <f t="shared" si="12"/>
        <v>43</v>
      </c>
      <c r="J783" s="62" t="s">
        <v>1071</v>
      </c>
      <c r="K783" s="64">
        <v>4.5706018518518521E-2</v>
      </c>
      <c r="L783" s="62">
        <v>250</v>
      </c>
      <c r="M783" s="62">
        <v>248</v>
      </c>
      <c r="N783" s="63"/>
      <c r="O783" s="62"/>
      <c r="P783" s="62">
        <v>169</v>
      </c>
    </row>
    <row r="784" spans="2:16" ht="14.4">
      <c r="B784" s="269" t="s">
        <v>2806</v>
      </c>
      <c r="C784" s="62">
        <v>1983</v>
      </c>
      <c r="D784" s="64">
        <v>4.5451388888888888E-2</v>
      </c>
      <c r="E784" s="62">
        <v>170</v>
      </c>
      <c r="F784" s="62" t="s">
        <v>1069</v>
      </c>
      <c r="G784" s="62">
        <v>10</v>
      </c>
      <c r="H784" s="62"/>
      <c r="I784" s="62">
        <f t="shared" si="12"/>
        <v>41</v>
      </c>
      <c r="J784" s="62" t="s">
        <v>1071</v>
      </c>
      <c r="K784" s="64">
        <v>4.5844907407407411E-2</v>
      </c>
      <c r="L784" s="62">
        <v>252</v>
      </c>
      <c r="M784" s="62">
        <v>249</v>
      </c>
      <c r="N784" s="63"/>
      <c r="O784" s="62"/>
      <c r="P784" s="62">
        <v>171</v>
      </c>
    </row>
    <row r="785" spans="2:16" ht="14.4">
      <c r="B785" s="68" t="s">
        <v>1917</v>
      </c>
      <c r="C785" s="62">
        <v>1994</v>
      </c>
      <c r="D785" s="64">
        <v>4.5474537037037036E-2</v>
      </c>
      <c r="E785" s="62">
        <v>171</v>
      </c>
      <c r="F785" s="62" t="s">
        <v>1069</v>
      </c>
      <c r="G785" s="62">
        <v>10</v>
      </c>
      <c r="H785" s="62"/>
      <c r="I785" s="62">
        <f t="shared" si="12"/>
        <v>30</v>
      </c>
      <c r="J785" s="62" t="s">
        <v>1071</v>
      </c>
      <c r="K785" s="64">
        <v>4.583333333333333E-2</v>
      </c>
      <c r="L785" s="62">
        <v>251</v>
      </c>
      <c r="M785" s="62">
        <v>250</v>
      </c>
      <c r="N785" s="63"/>
      <c r="O785" s="62"/>
      <c r="P785" s="62">
        <v>170</v>
      </c>
    </row>
    <row r="786" spans="2:16" ht="14.4">
      <c r="B786" s="68" t="s">
        <v>1831</v>
      </c>
      <c r="C786" s="62">
        <v>1996</v>
      </c>
      <c r="D786" s="64">
        <v>4.5520833333333337E-2</v>
      </c>
      <c r="E786" s="62">
        <v>172</v>
      </c>
      <c r="F786" s="62" t="s">
        <v>1069</v>
      </c>
      <c r="G786" s="62">
        <v>10</v>
      </c>
      <c r="H786" s="62"/>
      <c r="I786" s="62">
        <f t="shared" si="12"/>
        <v>28</v>
      </c>
      <c r="J786" s="62" t="s">
        <v>1071</v>
      </c>
      <c r="K786" s="64">
        <v>4.6006944444444448E-2</v>
      </c>
      <c r="L786" s="62">
        <v>253</v>
      </c>
      <c r="M786" s="62">
        <v>253</v>
      </c>
      <c r="N786" s="63"/>
      <c r="O786" s="62"/>
      <c r="P786" s="62">
        <v>172</v>
      </c>
    </row>
    <row r="787" spans="2:16" ht="14.4">
      <c r="B787" s="68" t="s">
        <v>1769</v>
      </c>
      <c r="C787" s="62">
        <v>1986</v>
      </c>
      <c r="D787" s="64">
        <v>4.5891203703703705E-2</v>
      </c>
      <c r="E787" s="62">
        <v>173</v>
      </c>
      <c r="F787" s="62" t="s">
        <v>1069</v>
      </c>
      <c r="G787" s="62">
        <v>10</v>
      </c>
      <c r="H787" s="62"/>
      <c r="I787" s="62">
        <f t="shared" si="12"/>
        <v>38</v>
      </c>
      <c r="J787" s="62" t="s">
        <v>1071</v>
      </c>
      <c r="K787" s="64">
        <v>4.6157407407407404E-2</v>
      </c>
      <c r="L787" s="62">
        <v>255</v>
      </c>
      <c r="M787" s="62">
        <v>255</v>
      </c>
      <c r="N787" s="63"/>
      <c r="O787" s="62"/>
      <c r="P787" s="62">
        <v>173</v>
      </c>
    </row>
    <row r="788" spans="2:16" ht="14.4">
      <c r="B788" s="68" t="s">
        <v>1777</v>
      </c>
      <c r="C788" s="62">
        <v>1985</v>
      </c>
      <c r="D788" s="64">
        <v>4.6087962962962963E-2</v>
      </c>
      <c r="E788" s="62">
        <v>174</v>
      </c>
      <c r="F788" s="62" t="s">
        <v>1069</v>
      </c>
      <c r="G788" s="62">
        <v>10</v>
      </c>
      <c r="H788" s="62"/>
      <c r="I788" s="62">
        <f t="shared" si="12"/>
        <v>39</v>
      </c>
      <c r="J788" s="62" t="s">
        <v>1071</v>
      </c>
      <c r="K788" s="64">
        <v>4.6504629629629632E-2</v>
      </c>
      <c r="L788" s="62">
        <v>264</v>
      </c>
      <c r="M788" s="62">
        <v>257</v>
      </c>
      <c r="N788" s="63"/>
      <c r="O788" s="62"/>
      <c r="P788" s="62">
        <v>178</v>
      </c>
    </row>
    <row r="789" spans="2:16" ht="14.4">
      <c r="B789" s="68" t="s">
        <v>1445</v>
      </c>
      <c r="C789" s="62">
        <v>1995</v>
      </c>
      <c r="D789" s="64">
        <v>4.6134259259259257E-2</v>
      </c>
      <c r="E789" s="62">
        <v>175</v>
      </c>
      <c r="F789" s="62" t="s">
        <v>1069</v>
      </c>
      <c r="G789" s="62">
        <v>10</v>
      </c>
      <c r="H789" s="62"/>
      <c r="I789" s="62">
        <f t="shared" si="12"/>
        <v>29</v>
      </c>
      <c r="J789" s="62" t="s">
        <v>1071</v>
      </c>
      <c r="K789" s="64">
        <v>4.6273148148148147E-2</v>
      </c>
      <c r="L789" s="62">
        <v>259</v>
      </c>
      <c r="M789" s="62">
        <v>259</v>
      </c>
      <c r="N789" s="63"/>
      <c r="O789" s="62"/>
      <c r="P789" s="62">
        <v>175</v>
      </c>
    </row>
    <row r="790" spans="2:16" ht="14.4">
      <c r="B790" s="68" t="s">
        <v>1879</v>
      </c>
      <c r="C790" s="62">
        <v>1997</v>
      </c>
      <c r="D790" s="64">
        <v>4.6134259259259257E-2</v>
      </c>
      <c r="E790" s="62">
        <v>176</v>
      </c>
      <c r="F790" s="62" t="s">
        <v>1069</v>
      </c>
      <c r="G790" s="62">
        <v>10</v>
      </c>
      <c r="H790" s="62"/>
      <c r="I790" s="62">
        <f t="shared" si="12"/>
        <v>27</v>
      </c>
      <c r="J790" s="62" t="s">
        <v>1071</v>
      </c>
      <c r="K790" s="64">
        <v>4.6249999999999999E-2</v>
      </c>
      <c r="L790" s="62">
        <v>257</v>
      </c>
      <c r="M790" s="62">
        <v>260</v>
      </c>
      <c r="N790" s="63"/>
      <c r="O790" s="62"/>
      <c r="P790" s="62">
        <v>174</v>
      </c>
    </row>
    <row r="791" spans="2:16" ht="14.4">
      <c r="B791" s="68" t="s">
        <v>2490</v>
      </c>
      <c r="C791" s="62">
        <v>1989</v>
      </c>
      <c r="D791" s="64">
        <v>4.6157407407407404E-2</v>
      </c>
      <c r="E791" s="62">
        <v>177</v>
      </c>
      <c r="F791" s="62" t="s">
        <v>1069</v>
      </c>
      <c r="G791" s="62">
        <v>10</v>
      </c>
      <c r="H791" s="62"/>
      <c r="I791" s="62">
        <f t="shared" si="12"/>
        <v>35</v>
      </c>
      <c r="J791" s="62" t="s">
        <v>1071</v>
      </c>
      <c r="K791" s="64">
        <v>4.6481481481481485E-2</v>
      </c>
      <c r="L791" s="62">
        <v>263</v>
      </c>
      <c r="M791" s="62">
        <v>262</v>
      </c>
      <c r="N791" s="63"/>
      <c r="O791" s="62"/>
      <c r="P791" s="62">
        <v>177</v>
      </c>
    </row>
    <row r="792" spans="2:16" ht="14.4">
      <c r="B792" s="83" t="s">
        <v>2013</v>
      </c>
      <c r="C792" s="62">
        <v>1981</v>
      </c>
      <c r="D792" s="64">
        <v>4.6273148148148147E-2</v>
      </c>
      <c r="E792" s="62">
        <v>178</v>
      </c>
      <c r="F792" s="62" t="s">
        <v>1069</v>
      </c>
      <c r="G792" s="62">
        <v>10</v>
      </c>
      <c r="H792" s="62"/>
      <c r="I792" s="62">
        <f t="shared" si="12"/>
        <v>43</v>
      </c>
      <c r="J792" s="62" t="s">
        <v>1071</v>
      </c>
      <c r="K792" s="64">
        <v>4.6620370370370368E-2</v>
      </c>
      <c r="L792" s="62">
        <v>267</v>
      </c>
      <c r="M792" s="62">
        <v>266</v>
      </c>
      <c r="N792" s="63"/>
      <c r="O792" s="62"/>
      <c r="P792" s="62">
        <v>180</v>
      </c>
    </row>
    <row r="793" spans="2:16" ht="14.4">
      <c r="B793" s="68" t="s">
        <v>2118</v>
      </c>
      <c r="C793" s="62">
        <v>1988</v>
      </c>
      <c r="D793" s="64">
        <v>4.6331018518518521E-2</v>
      </c>
      <c r="E793" s="62">
        <v>179</v>
      </c>
      <c r="F793" s="62" t="s">
        <v>1069</v>
      </c>
      <c r="G793" s="62">
        <v>10</v>
      </c>
      <c r="H793" s="62"/>
      <c r="I793" s="62">
        <f t="shared" si="12"/>
        <v>36</v>
      </c>
      <c r="J793" s="62" t="s">
        <v>1071</v>
      </c>
      <c r="K793" s="64">
        <v>4.6574074074074073E-2</v>
      </c>
      <c r="L793" s="62">
        <v>265</v>
      </c>
      <c r="M793" s="62">
        <v>267</v>
      </c>
      <c r="N793" s="63"/>
      <c r="O793" s="62"/>
      <c r="P793" s="62">
        <v>179</v>
      </c>
    </row>
    <row r="794" spans="2:16" ht="14.4">
      <c r="B794" s="68" t="s">
        <v>1538</v>
      </c>
      <c r="C794" s="62">
        <v>1995</v>
      </c>
      <c r="D794" s="64">
        <v>4.6365740740740742E-2</v>
      </c>
      <c r="E794" s="62">
        <v>180</v>
      </c>
      <c r="F794" s="62" t="s">
        <v>1069</v>
      </c>
      <c r="G794" s="62">
        <v>10</v>
      </c>
      <c r="H794" s="62"/>
      <c r="I794" s="62">
        <f t="shared" si="12"/>
        <v>29</v>
      </c>
      <c r="J794" s="62" t="s">
        <v>1071</v>
      </c>
      <c r="K794" s="64">
        <v>4.670138888888889E-2</v>
      </c>
      <c r="L794" s="62">
        <v>272</v>
      </c>
      <c r="M794" s="62">
        <v>270</v>
      </c>
      <c r="N794" s="63"/>
      <c r="O794" s="62"/>
      <c r="P794" s="62">
        <v>181</v>
      </c>
    </row>
    <row r="795" spans="2:16" ht="14.4">
      <c r="B795" s="83" t="s">
        <v>787</v>
      </c>
      <c r="C795" s="62">
        <v>1981</v>
      </c>
      <c r="D795" s="64">
        <v>4.6377314814814816E-2</v>
      </c>
      <c r="E795" s="62">
        <v>181</v>
      </c>
      <c r="F795" s="62" t="s">
        <v>1069</v>
      </c>
      <c r="G795" s="62">
        <v>10</v>
      </c>
      <c r="H795" s="62"/>
      <c r="I795" s="62">
        <f t="shared" si="12"/>
        <v>43</v>
      </c>
      <c r="J795" s="62" t="s">
        <v>1071</v>
      </c>
      <c r="K795" s="64">
        <v>4.6435185185185184E-2</v>
      </c>
      <c r="L795" s="62">
        <v>262</v>
      </c>
      <c r="M795" s="62">
        <v>271</v>
      </c>
      <c r="N795" s="63"/>
      <c r="O795" s="62"/>
      <c r="P795" s="62">
        <v>176</v>
      </c>
    </row>
    <row r="796" spans="2:16" ht="14.4">
      <c r="B796" s="68" t="s">
        <v>1686</v>
      </c>
      <c r="C796" s="62">
        <v>1987</v>
      </c>
      <c r="D796" s="64">
        <v>4.6435185185185184E-2</v>
      </c>
      <c r="E796" s="62">
        <v>182</v>
      </c>
      <c r="F796" s="62" t="s">
        <v>1069</v>
      </c>
      <c r="G796" s="62">
        <v>10</v>
      </c>
      <c r="H796" s="62"/>
      <c r="I796" s="62">
        <f t="shared" si="12"/>
        <v>37</v>
      </c>
      <c r="J796" s="62" t="s">
        <v>1071</v>
      </c>
      <c r="K796" s="64">
        <v>4.673611111111111E-2</v>
      </c>
      <c r="L796" s="62">
        <v>274</v>
      </c>
      <c r="M796" s="62">
        <v>272</v>
      </c>
      <c r="N796" s="63"/>
      <c r="O796" s="62"/>
      <c r="P796" s="62">
        <v>183</v>
      </c>
    </row>
    <row r="797" spans="2:16" ht="14.4">
      <c r="B797" s="68" t="s">
        <v>2114</v>
      </c>
      <c r="C797" s="62">
        <v>1985</v>
      </c>
      <c r="D797" s="64">
        <v>4.6435185185185184E-2</v>
      </c>
      <c r="E797" s="62">
        <v>183</v>
      </c>
      <c r="F797" s="62" t="s">
        <v>1069</v>
      </c>
      <c r="G797" s="62">
        <v>10</v>
      </c>
      <c r="H797" s="62"/>
      <c r="I797" s="62">
        <f t="shared" si="12"/>
        <v>39</v>
      </c>
      <c r="J797" s="62" t="s">
        <v>1071</v>
      </c>
      <c r="K797" s="64">
        <v>4.673611111111111E-2</v>
      </c>
      <c r="L797" s="62">
        <v>273</v>
      </c>
      <c r="M797" s="62">
        <v>273</v>
      </c>
      <c r="N797" s="63"/>
      <c r="O797" s="62"/>
      <c r="P797" s="62">
        <v>182</v>
      </c>
    </row>
    <row r="798" spans="2:16" ht="14.4">
      <c r="B798" s="68" t="s">
        <v>2416</v>
      </c>
      <c r="C798" s="62">
        <v>1987</v>
      </c>
      <c r="D798" s="64">
        <v>4.65625E-2</v>
      </c>
      <c r="E798" s="62">
        <v>184</v>
      </c>
      <c r="F798" s="62" t="s">
        <v>1069</v>
      </c>
      <c r="G798" s="62">
        <v>10</v>
      </c>
      <c r="H798" s="62"/>
      <c r="I798" s="62">
        <f t="shared" si="12"/>
        <v>37</v>
      </c>
      <c r="J798" s="62" t="s">
        <v>1071</v>
      </c>
      <c r="K798" s="64">
        <v>4.6840277777777779E-2</v>
      </c>
      <c r="L798" s="62">
        <v>275</v>
      </c>
      <c r="M798" s="62">
        <v>275</v>
      </c>
      <c r="N798" s="63"/>
      <c r="O798" s="62"/>
      <c r="P798" s="62">
        <v>184</v>
      </c>
    </row>
    <row r="799" spans="2:16" ht="14.4">
      <c r="B799" s="68" t="s">
        <v>775</v>
      </c>
      <c r="C799" s="62">
        <v>1993</v>
      </c>
      <c r="D799" s="64">
        <v>4.6585648148148147E-2</v>
      </c>
      <c r="E799" s="62">
        <v>185</v>
      </c>
      <c r="F799" s="62" t="s">
        <v>1069</v>
      </c>
      <c r="G799" s="62">
        <v>10</v>
      </c>
      <c r="H799" s="62"/>
      <c r="I799" s="62">
        <f t="shared" si="12"/>
        <v>31</v>
      </c>
      <c r="J799" s="62" t="s">
        <v>1071</v>
      </c>
      <c r="K799" s="64">
        <v>4.6967592592592596E-2</v>
      </c>
      <c r="L799" s="62">
        <v>279</v>
      </c>
      <c r="M799" s="62">
        <v>276</v>
      </c>
      <c r="N799" s="63"/>
      <c r="O799" s="62"/>
      <c r="P799" s="62">
        <v>185</v>
      </c>
    </row>
    <row r="800" spans="2:16" ht="14.4">
      <c r="B800" s="68" t="s">
        <v>2018</v>
      </c>
      <c r="C800" s="62">
        <v>1989</v>
      </c>
      <c r="D800" s="64">
        <v>4.6875E-2</v>
      </c>
      <c r="E800" s="62">
        <v>186</v>
      </c>
      <c r="F800" s="62" t="s">
        <v>1069</v>
      </c>
      <c r="G800" s="62">
        <v>10</v>
      </c>
      <c r="H800" s="62"/>
      <c r="I800" s="62">
        <f t="shared" si="12"/>
        <v>35</v>
      </c>
      <c r="J800" s="62" t="s">
        <v>1071</v>
      </c>
      <c r="K800" s="64">
        <v>4.7106481481481478E-2</v>
      </c>
      <c r="L800" s="62">
        <v>281</v>
      </c>
      <c r="M800" s="62">
        <v>280</v>
      </c>
      <c r="N800" s="63"/>
      <c r="O800" s="62"/>
      <c r="P800" s="62">
        <v>187</v>
      </c>
    </row>
    <row r="801" spans="2:16" ht="14.4">
      <c r="B801" s="68" t="s">
        <v>1930</v>
      </c>
      <c r="C801" s="62">
        <v>1985</v>
      </c>
      <c r="D801" s="64">
        <v>4.6909722222222221E-2</v>
      </c>
      <c r="E801" s="62">
        <v>187</v>
      </c>
      <c r="F801" s="62" t="s">
        <v>1069</v>
      </c>
      <c r="G801" s="62">
        <v>10</v>
      </c>
      <c r="H801" s="62"/>
      <c r="I801" s="62">
        <f t="shared" si="12"/>
        <v>39</v>
      </c>
      <c r="J801" s="62" t="s">
        <v>1071</v>
      </c>
      <c r="K801" s="64">
        <v>4.6990740740740743E-2</v>
      </c>
      <c r="L801" s="62">
        <v>280</v>
      </c>
      <c r="M801" s="62">
        <v>281</v>
      </c>
      <c r="N801" s="63"/>
      <c r="O801" s="62"/>
      <c r="P801" s="62">
        <v>186</v>
      </c>
    </row>
    <row r="802" spans="2:16" ht="14.4">
      <c r="B802" s="92" t="s">
        <v>1951</v>
      </c>
      <c r="C802" s="62">
        <v>1972</v>
      </c>
      <c r="D802" s="64">
        <v>4.7233796296296295E-2</v>
      </c>
      <c r="E802" s="62">
        <v>188</v>
      </c>
      <c r="F802" s="62" t="s">
        <v>1069</v>
      </c>
      <c r="G802" s="62">
        <v>10</v>
      </c>
      <c r="H802" s="62"/>
      <c r="I802" s="62">
        <f t="shared" si="12"/>
        <v>52</v>
      </c>
      <c r="J802" s="62" t="s">
        <v>1071</v>
      </c>
      <c r="K802" s="64">
        <v>4.7546296296296295E-2</v>
      </c>
      <c r="L802" s="62">
        <v>286</v>
      </c>
      <c r="M802" s="62">
        <v>284</v>
      </c>
      <c r="N802" s="63"/>
      <c r="O802" s="62"/>
      <c r="P802" s="62">
        <v>188</v>
      </c>
    </row>
    <row r="803" spans="2:16" ht="14.4">
      <c r="B803" s="68" t="s">
        <v>2254</v>
      </c>
      <c r="C803" s="62">
        <v>1988</v>
      </c>
      <c r="D803" s="64">
        <v>4.7546296296296295E-2</v>
      </c>
      <c r="E803" s="62">
        <v>189</v>
      </c>
      <c r="F803" s="62" t="s">
        <v>1069</v>
      </c>
      <c r="G803" s="62">
        <v>10</v>
      </c>
      <c r="H803" s="62"/>
      <c r="I803" s="62">
        <f t="shared" si="12"/>
        <v>36</v>
      </c>
      <c r="J803" s="62" t="s">
        <v>1071</v>
      </c>
      <c r="K803" s="64">
        <v>4.7870370370370369E-2</v>
      </c>
      <c r="L803" s="62">
        <v>292</v>
      </c>
      <c r="M803" s="62">
        <v>291</v>
      </c>
      <c r="N803" s="63"/>
      <c r="O803" s="62"/>
      <c r="P803" s="62">
        <v>189</v>
      </c>
    </row>
    <row r="804" spans="2:16" ht="14.4">
      <c r="B804" s="83" t="s">
        <v>1890</v>
      </c>
      <c r="C804" s="62">
        <v>1983</v>
      </c>
      <c r="D804" s="64">
        <v>4.7939814814814817E-2</v>
      </c>
      <c r="E804" s="62">
        <v>190</v>
      </c>
      <c r="F804" s="62" t="s">
        <v>1069</v>
      </c>
      <c r="G804" s="62">
        <v>10</v>
      </c>
      <c r="H804" s="62"/>
      <c r="I804" s="62">
        <f t="shared" si="12"/>
        <v>41</v>
      </c>
      <c r="J804" s="62" t="s">
        <v>1071</v>
      </c>
      <c r="K804" s="64">
        <v>4.8275462962962964E-2</v>
      </c>
      <c r="L804" s="62">
        <v>294</v>
      </c>
      <c r="M804" s="62">
        <v>293</v>
      </c>
      <c r="N804" s="63"/>
      <c r="O804" s="62"/>
      <c r="P804" s="62">
        <v>191</v>
      </c>
    </row>
    <row r="805" spans="2:16" ht="14.4">
      <c r="B805" s="83" t="s">
        <v>1639</v>
      </c>
      <c r="C805" s="62">
        <v>1978</v>
      </c>
      <c r="D805" s="64">
        <v>4.7939814814814817E-2</v>
      </c>
      <c r="E805" s="62">
        <v>191</v>
      </c>
      <c r="F805" s="62" t="s">
        <v>1069</v>
      </c>
      <c r="G805" s="62">
        <v>10</v>
      </c>
      <c r="H805" s="62"/>
      <c r="I805" s="62">
        <f t="shared" si="12"/>
        <v>46</v>
      </c>
      <c r="J805" s="62" t="s">
        <v>1071</v>
      </c>
      <c r="K805" s="64">
        <v>4.8182870370370369E-2</v>
      </c>
      <c r="L805" s="62">
        <v>293</v>
      </c>
      <c r="M805" s="62">
        <v>294</v>
      </c>
      <c r="N805" s="63"/>
      <c r="O805" s="62"/>
      <c r="P805" s="62">
        <v>190</v>
      </c>
    </row>
    <row r="806" spans="2:16" ht="14.4">
      <c r="B806" s="83" t="s">
        <v>601</v>
      </c>
      <c r="C806" s="62">
        <v>1978</v>
      </c>
      <c r="D806" s="64">
        <v>4.8136574074074075E-2</v>
      </c>
      <c r="E806" s="62">
        <v>192</v>
      </c>
      <c r="F806" s="62" t="s">
        <v>1069</v>
      </c>
      <c r="G806" s="62">
        <v>10</v>
      </c>
      <c r="H806" s="62"/>
      <c r="I806" s="62">
        <f t="shared" si="12"/>
        <v>46</v>
      </c>
      <c r="J806" s="62" t="s">
        <v>1071</v>
      </c>
      <c r="K806" s="64">
        <v>4.8344907407407406E-2</v>
      </c>
      <c r="L806" s="62">
        <v>295</v>
      </c>
      <c r="M806" s="62">
        <v>295</v>
      </c>
      <c r="N806" s="63"/>
      <c r="O806" s="62"/>
      <c r="P806" s="62">
        <v>192</v>
      </c>
    </row>
    <row r="807" spans="2:16" ht="14.4">
      <c r="B807" s="68" t="s">
        <v>1627</v>
      </c>
      <c r="C807" s="62">
        <v>2004</v>
      </c>
      <c r="D807" s="64">
        <v>4.8333333333333332E-2</v>
      </c>
      <c r="E807" s="62">
        <v>193</v>
      </c>
      <c r="F807" s="62" t="s">
        <v>1069</v>
      </c>
      <c r="G807" s="62">
        <v>10</v>
      </c>
      <c r="H807" s="62"/>
      <c r="I807" s="62">
        <f t="shared" si="12"/>
        <v>20</v>
      </c>
      <c r="J807" s="62" t="s">
        <v>1071</v>
      </c>
      <c r="K807" s="64">
        <v>4.8506944444444443E-2</v>
      </c>
      <c r="L807" s="62">
        <v>296</v>
      </c>
      <c r="M807" s="62">
        <v>296</v>
      </c>
      <c r="N807" s="63"/>
      <c r="O807" s="62"/>
      <c r="P807" s="62">
        <v>193</v>
      </c>
    </row>
    <row r="808" spans="2:16" ht="14.4">
      <c r="B808" s="68" t="s">
        <v>1625</v>
      </c>
      <c r="C808" s="62">
        <v>2003</v>
      </c>
      <c r="D808" s="64">
        <v>4.8356481481481479E-2</v>
      </c>
      <c r="E808" s="62">
        <v>194</v>
      </c>
      <c r="F808" s="62" t="s">
        <v>1069</v>
      </c>
      <c r="G808" s="62">
        <v>10</v>
      </c>
      <c r="H808" s="62"/>
      <c r="I808" s="62">
        <f t="shared" si="12"/>
        <v>21</v>
      </c>
      <c r="J808" s="62" t="s">
        <v>1071</v>
      </c>
      <c r="K808" s="64">
        <v>4.8506944444444443E-2</v>
      </c>
      <c r="L808" s="62">
        <v>297</v>
      </c>
      <c r="M808" s="62">
        <v>297</v>
      </c>
      <c r="N808" s="63"/>
      <c r="O808" s="62"/>
      <c r="P808" s="62">
        <v>194</v>
      </c>
    </row>
    <row r="809" spans="2:16" ht="14.4">
      <c r="B809" s="68" t="s">
        <v>1971</v>
      </c>
      <c r="C809" s="62">
        <v>1995</v>
      </c>
      <c r="D809" s="64">
        <v>4.8553240740740744E-2</v>
      </c>
      <c r="E809" s="62">
        <v>195</v>
      </c>
      <c r="F809" s="62" t="s">
        <v>1069</v>
      </c>
      <c r="G809" s="62">
        <v>10</v>
      </c>
      <c r="H809" s="62"/>
      <c r="I809" s="62">
        <f t="shared" si="12"/>
        <v>29</v>
      </c>
      <c r="J809" s="62" t="s">
        <v>1071</v>
      </c>
      <c r="K809" s="64">
        <v>4.8750000000000002E-2</v>
      </c>
      <c r="L809" s="62">
        <v>299</v>
      </c>
      <c r="M809" s="62">
        <v>299</v>
      </c>
      <c r="N809" s="63"/>
      <c r="O809" s="62"/>
      <c r="P809" s="62">
        <v>196</v>
      </c>
    </row>
    <row r="810" spans="2:16" ht="14.4">
      <c r="B810" s="68" t="s">
        <v>2094</v>
      </c>
      <c r="C810" s="62">
        <v>1991</v>
      </c>
      <c r="D810" s="64">
        <v>4.8622685185185185E-2</v>
      </c>
      <c r="E810" s="62">
        <v>196</v>
      </c>
      <c r="F810" s="62" t="s">
        <v>1069</v>
      </c>
      <c r="G810" s="62">
        <v>10</v>
      </c>
      <c r="H810" s="62"/>
      <c r="I810" s="62">
        <f t="shared" si="12"/>
        <v>33</v>
      </c>
      <c r="J810" s="62" t="s">
        <v>1071</v>
      </c>
      <c r="K810" s="64">
        <v>4.866898148148148E-2</v>
      </c>
      <c r="L810" s="62">
        <v>298</v>
      </c>
      <c r="M810" s="62">
        <v>301</v>
      </c>
      <c r="N810" s="63"/>
      <c r="O810" s="62"/>
      <c r="P810" s="62">
        <v>195</v>
      </c>
    </row>
    <row r="811" spans="2:16" ht="14.4">
      <c r="B811" s="68" t="s">
        <v>2437</v>
      </c>
      <c r="C811" s="62">
        <v>1988</v>
      </c>
      <c r="D811" s="64">
        <v>4.8912037037037039E-2</v>
      </c>
      <c r="E811" s="62">
        <v>197</v>
      </c>
      <c r="F811" s="62" t="s">
        <v>1069</v>
      </c>
      <c r="G811" s="62">
        <v>10</v>
      </c>
      <c r="H811" s="62"/>
      <c r="I811" s="62">
        <f t="shared" si="12"/>
        <v>36</v>
      </c>
      <c r="J811" s="62" t="s">
        <v>1071</v>
      </c>
      <c r="K811" s="64">
        <v>4.9039351851851855E-2</v>
      </c>
      <c r="L811" s="62">
        <v>304</v>
      </c>
      <c r="M811" s="62">
        <v>304</v>
      </c>
      <c r="N811" s="63"/>
      <c r="O811" s="62"/>
      <c r="P811" s="62">
        <v>197</v>
      </c>
    </row>
    <row r="812" spans="2:16" ht="14.4">
      <c r="B812" s="92" t="s">
        <v>1689</v>
      </c>
      <c r="C812" s="62">
        <v>1949</v>
      </c>
      <c r="D812" s="64">
        <v>4.8923611111111112E-2</v>
      </c>
      <c r="E812" s="62">
        <v>198</v>
      </c>
      <c r="F812" s="62" t="s">
        <v>1069</v>
      </c>
      <c r="G812" s="62">
        <v>10</v>
      </c>
      <c r="H812" s="62"/>
      <c r="I812" s="62">
        <f t="shared" si="12"/>
        <v>75</v>
      </c>
      <c r="J812" s="62" t="s">
        <v>1071</v>
      </c>
      <c r="K812" s="64">
        <v>4.9166666666666664E-2</v>
      </c>
      <c r="L812" s="62">
        <v>305</v>
      </c>
      <c r="M812" s="62">
        <v>305</v>
      </c>
      <c r="N812" s="63"/>
      <c r="O812" s="62"/>
      <c r="P812" s="62">
        <v>198</v>
      </c>
    </row>
    <row r="813" spans="2:16" ht="14.4">
      <c r="B813" s="68" t="s">
        <v>2150</v>
      </c>
      <c r="C813" s="62">
        <v>1990</v>
      </c>
      <c r="D813" s="64">
        <v>4.8923611111111112E-2</v>
      </c>
      <c r="E813" s="62">
        <v>199</v>
      </c>
      <c r="F813" s="62" t="s">
        <v>1069</v>
      </c>
      <c r="G813" s="62">
        <v>10</v>
      </c>
      <c r="H813" s="62"/>
      <c r="I813" s="62">
        <f t="shared" si="12"/>
        <v>34</v>
      </c>
      <c r="J813" s="62" t="s">
        <v>1071</v>
      </c>
      <c r="K813" s="64">
        <v>4.9328703703703701E-2</v>
      </c>
      <c r="L813" s="62">
        <v>307</v>
      </c>
      <c r="M813" s="62">
        <v>306</v>
      </c>
      <c r="N813" s="63"/>
      <c r="O813" s="62"/>
      <c r="P813" s="62">
        <v>199</v>
      </c>
    </row>
    <row r="814" spans="2:16" ht="14.4">
      <c r="B814" s="68" t="s">
        <v>2133</v>
      </c>
      <c r="C814" s="62">
        <v>1994</v>
      </c>
      <c r="D814" s="64">
        <v>4.9479166666666664E-2</v>
      </c>
      <c r="E814" s="62">
        <v>200</v>
      </c>
      <c r="F814" s="62" t="s">
        <v>1069</v>
      </c>
      <c r="G814" s="62">
        <v>10</v>
      </c>
      <c r="H814" s="62"/>
      <c r="I814" s="62">
        <f t="shared" si="12"/>
        <v>30</v>
      </c>
      <c r="J814" s="62" t="s">
        <v>1071</v>
      </c>
      <c r="K814" s="64">
        <v>4.9814814814814812E-2</v>
      </c>
      <c r="L814" s="62">
        <v>314</v>
      </c>
      <c r="M814" s="62">
        <v>311</v>
      </c>
      <c r="N814" s="63"/>
      <c r="O814" s="62"/>
      <c r="P814" s="62">
        <v>201</v>
      </c>
    </row>
    <row r="815" spans="2:16" ht="14.4">
      <c r="B815" s="68" t="s">
        <v>1931</v>
      </c>
      <c r="C815" s="62">
        <v>1987</v>
      </c>
      <c r="D815" s="64">
        <v>4.9780092592592591E-2</v>
      </c>
      <c r="E815" s="62">
        <v>201</v>
      </c>
      <c r="F815" s="62" t="s">
        <v>1069</v>
      </c>
      <c r="G815" s="62">
        <v>10</v>
      </c>
      <c r="H815" s="62"/>
      <c r="I815" s="62">
        <f t="shared" si="12"/>
        <v>37</v>
      </c>
      <c r="J815" s="62" t="s">
        <v>1071</v>
      </c>
      <c r="K815" s="64">
        <v>4.9814814814814812E-2</v>
      </c>
      <c r="L815" s="62">
        <v>313</v>
      </c>
      <c r="M815" s="62">
        <v>316</v>
      </c>
      <c r="N815" s="63"/>
      <c r="O815" s="62"/>
      <c r="P815" s="62">
        <v>200</v>
      </c>
    </row>
    <row r="816" spans="2:16" ht="14.4">
      <c r="B816" s="68" t="s">
        <v>1507</v>
      </c>
      <c r="C816" s="62">
        <v>1986</v>
      </c>
      <c r="D816" s="64">
        <v>4.9861111111111113E-2</v>
      </c>
      <c r="E816" s="62">
        <v>202</v>
      </c>
      <c r="F816" s="62" t="s">
        <v>1069</v>
      </c>
      <c r="G816" s="62">
        <v>10</v>
      </c>
      <c r="H816" s="62"/>
      <c r="I816" s="62">
        <f t="shared" si="12"/>
        <v>38</v>
      </c>
      <c r="J816" s="62" t="s">
        <v>1071</v>
      </c>
      <c r="K816" s="64">
        <v>5.0034722222222223E-2</v>
      </c>
      <c r="L816" s="62">
        <v>317</v>
      </c>
      <c r="M816" s="62">
        <v>317</v>
      </c>
      <c r="N816" s="63"/>
      <c r="O816" s="62"/>
      <c r="P816" s="62">
        <v>202</v>
      </c>
    </row>
    <row r="817" spans="2:16" ht="14.4">
      <c r="B817" s="83" t="s">
        <v>2567</v>
      </c>
      <c r="C817" s="62">
        <v>1979</v>
      </c>
      <c r="D817" s="64">
        <v>4.9872685185185187E-2</v>
      </c>
      <c r="E817" s="62">
        <v>203</v>
      </c>
      <c r="F817" s="62" t="s">
        <v>1069</v>
      </c>
      <c r="G817" s="62">
        <v>10</v>
      </c>
      <c r="H817" s="62"/>
      <c r="I817" s="62">
        <f t="shared" si="12"/>
        <v>45</v>
      </c>
      <c r="J817" s="62" t="s">
        <v>1071</v>
      </c>
      <c r="K817" s="64">
        <v>5.0231481481481481E-2</v>
      </c>
      <c r="L817" s="62">
        <v>319</v>
      </c>
      <c r="M817" s="62">
        <v>318</v>
      </c>
      <c r="N817" s="63"/>
      <c r="O817" s="62"/>
      <c r="P817" s="62">
        <v>203</v>
      </c>
    </row>
    <row r="818" spans="2:16" ht="14.4">
      <c r="B818" s="83" t="s">
        <v>1481</v>
      </c>
      <c r="C818" s="62">
        <v>1979</v>
      </c>
      <c r="D818" s="64">
        <v>5.0069444444444444E-2</v>
      </c>
      <c r="E818" s="62">
        <v>204</v>
      </c>
      <c r="F818" s="62" t="s">
        <v>1069</v>
      </c>
      <c r="G818" s="62">
        <v>10</v>
      </c>
      <c r="H818" s="62"/>
      <c r="I818" s="62">
        <f t="shared" si="12"/>
        <v>45</v>
      </c>
      <c r="J818" s="62" t="s">
        <v>1071</v>
      </c>
      <c r="K818" s="64">
        <v>5.0254629629629628E-2</v>
      </c>
      <c r="L818" s="62">
        <v>320</v>
      </c>
      <c r="M818" s="62">
        <v>321</v>
      </c>
      <c r="N818" s="63"/>
      <c r="O818" s="62"/>
      <c r="P818" s="62">
        <v>204</v>
      </c>
    </row>
    <row r="819" spans="2:16" ht="14.4">
      <c r="B819" s="68" t="s">
        <v>1494</v>
      </c>
      <c r="C819" s="62">
        <v>1989</v>
      </c>
      <c r="D819" s="64">
        <v>5.0092592592592591E-2</v>
      </c>
      <c r="E819" s="62">
        <v>205</v>
      </c>
      <c r="F819" s="62" t="s">
        <v>1069</v>
      </c>
      <c r="G819" s="62">
        <v>10</v>
      </c>
      <c r="H819" s="62"/>
      <c r="I819" s="62">
        <f t="shared" si="12"/>
        <v>35</v>
      </c>
      <c r="J819" s="62" t="s">
        <v>1071</v>
      </c>
      <c r="K819" s="64">
        <v>5.047453703703704E-2</v>
      </c>
      <c r="L819" s="62">
        <v>324</v>
      </c>
      <c r="M819" s="62">
        <v>322</v>
      </c>
      <c r="N819" s="63"/>
      <c r="O819" s="62"/>
      <c r="P819" s="62">
        <v>205</v>
      </c>
    </row>
    <row r="820" spans="2:16" s="79" customFormat="1" ht="14.4">
      <c r="B820" s="84" t="s">
        <v>2595</v>
      </c>
      <c r="C820" s="76">
        <v>1982</v>
      </c>
      <c r="D820" s="77">
        <v>5.0509259259259261E-2</v>
      </c>
      <c r="E820" s="76">
        <v>206</v>
      </c>
      <c r="F820" s="76" t="s">
        <v>1069</v>
      </c>
      <c r="G820" s="76">
        <v>10</v>
      </c>
      <c r="H820" s="76"/>
      <c r="I820" s="76">
        <f t="shared" si="12"/>
        <v>42</v>
      </c>
      <c r="J820" s="76" t="s">
        <v>1071</v>
      </c>
      <c r="K820" s="77">
        <v>5.0613425925925923E-2</v>
      </c>
      <c r="L820" s="76">
        <v>326</v>
      </c>
      <c r="M820" s="76">
        <v>328</v>
      </c>
      <c r="N820" s="78"/>
      <c r="O820" s="76"/>
      <c r="P820" s="76">
        <v>206</v>
      </c>
    </row>
    <row r="821" spans="2:16" ht="14.4">
      <c r="B821" s="83" t="s">
        <v>1533</v>
      </c>
      <c r="C821" s="62">
        <v>1983</v>
      </c>
      <c r="D821" s="64">
        <v>5.0706018518518518E-2</v>
      </c>
      <c r="E821" s="62">
        <v>207</v>
      </c>
      <c r="F821" s="62" t="s">
        <v>1069</v>
      </c>
      <c r="G821" s="62">
        <v>10</v>
      </c>
      <c r="H821" s="62"/>
      <c r="I821" s="62">
        <f t="shared" si="12"/>
        <v>41</v>
      </c>
      <c r="J821" s="62" t="s">
        <v>1071</v>
      </c>
      <c r="K821" s="64">
        <v>5.0949074074074077E-2</v>
      </c>
      <c r="L821" s="62">
        <v>332</v>
      </c>
      <c r="M821" s="62">
        <v>332</v>
      </c>
      <c r="N821" s="63"/>
      <c r="O821" s="62"/>
      <c r="P821" s="62">
        <v>207</v>
      </c>
    </row>
    <row r="822" spans="2:16" ht="14.4">
      <c r="B822" s="258" t="s">
        <v>2687</v>
      </c>
      <c r="C822" s="62">
        <v>1982</v>
      </c>
      <c r="D822" s="64">
        <v>5.1504629629629629E-2</v>
      </c>
      <c r="E822" s="62">
        <v>208</v>
      </c>
      <c r="F822" s="62" t="s">
        <v>1069</v>
      </c>
      <c r="G822" s="62">
        <v>10</v>
      </c>
      <c r="H822" s="62"/>
      <c r="I822" s="62">
        <f t="shared" si="12"/>
        <v>42</v>
      </c>
      <c r="J822" s="62" t="s">
        <v>1071</v>
      </c>
      <c r="K822" s="64">
        <v>5.1840277777777777E-2</v>
      </c>
      <c r="L822" s="62">
        <v>344</v>
      </c>
      <c r="M822" s="62">
        <v>342</v>
      </c>
      <c r="N822" s="63"/>
      <c r="O822" s="62"/>
      <c r="P822" s="62">
        <v>209</v>
      </c>
    </row>
    <row r="823" spans="2:16" ht="14.4">
      <c r="B823" s="68" t="s">
        <v>1455</v>
      </c>
      <c r="C823" s="62">
        <v>1991</v>
      </c>
      <c r="D823" s="64">
        <v>5.1701388888888887E-2</v>
      </c>
      <c r="E823" s="62">
        <v>209</v>
      </c>
      <c r="F823" s="62" t="s">
        <v>1069</v>
      </c>
      <c r="G823" s="62">
        <v>10</v>
      </c>
      <c r="H823" s="62"/>
      <c r="I823" s="62">
        <f t="shared" si="12"/>
        <v>33</v>
      </c>
      <c r="J823" s="62" t="s">
        <v>1071</v>
      </c>
      <c r="K823" s="64">
        <v>5.1793981481481483E-2</v>
      </c>
      <c r="L823" s="62">
        <v>343</v>
      </c>
      <c r="M823" s="62">
        <v>346</v>
      </c>
      <c r="N823" s="63"/>
      <c r="O823" s="62"/>
      <c r="P823" s="62">
        <v>208</v>
      </c>
    </row>
    <row r="824" spans="2:16" ht="14.4">
      <c r="B824" s="68" t="s">
        <v>2195</v>
      </c>
      <c r="C824" s="62">
        <v>2004</v>
      </c>
      <c r="D824" s="64">
        <v>5.1886574074074071E-2</v>
      </c>
      <c r="E824" s="62">
        <v>210</v>
      </c>
      <c r="F824" s="62" t="s">
        <v>1069</v>
      </c>
      <c r="G824" s="62">
        <v>10</v>
      </c>
      <c r="H824" s="62"/>
      <c r="I824" s="62">
        <f t="shared" si="12"/>
        <v>20</v>
      </c>
      <c r="J824" s="62" t="s">
        <v>1071</v>
      </c>
      <c r="K824" s="64">
        <v>5.2060185185185189E-2</v>
      </c>
      <c r="L824" s="62">
        <v>348</v>
      </c>
      <c r="M824" s="62">
        <v>349</v>
      </c>
      <c r="N824" s="63"/>
      <c r="O824" s="62"/>
      <c r="P824" s="62">
        <v>210</v>
      </c>
    </row>
    <row r="825" spans="2:16" ht="14.4">
      <c r="B825" s="68" t="s">
        <v>2172</v>
      </c>
      <c r="C825" s="62">
        <v>2005</v>
      </c>
      <c r="D825" s="64">
        <v>5.2511574074074072E-2</v>
      </c>
      <c r="E825" s="62">
        <v>211</v>
      </c>
      <c r="F825" s="62" t="s">
        <v>1069</v>
      </c>
      <c r="G825" s="62">
        <v>10</v>
      </c>
      <c r="H825" s="62"/>
      <c r="I825" s="62">
        <f t="shared" si="12"/>
        <v>19</v>
      </c>
      <c r="J825" s="62" t="s">
        <v>1071</v>
      </c>
      <c r="K825" s="64">
        <v>5.2627314814814814E-2</v>
      </c>
      <c r="L825" s="62">
        <v>354</v>
      </c>
      <c r="M825" s="62">
        <v>353</v>
      </c>
      <c r="N825" s="63"/>
      <c r="O825" s="62"/>
      <c r="P825" s="62">
        <v>211</v>
      </c>
    </row>
    <row r="826" spans="2:16" ht="14.4">
      <c r="B826" s="68" t="s">
        <v>2568</v>
      </c>
      <c r="C826" s="62">
        <v>2005</v>
      </c>
      <c r="D826" s="64">
        <v>5.2557870370370373E-2</v>
      </c>
      <c r="E826" s="62">
        <v>212</v>
      </c>
      <c r="F826" s="62" t="s">
        <v>1069</v>
      </c>
      <c r="G826" s="62">
        <v>10</v>
      </c>
      <c r="H826" s="62"/>
      <c r="I826" s="62">
        <f t="shared" si="12"/>
        <v>19</v>
      </c>
      <c r="J826" s="62" t="s">
        <v>1071</v>
      </c>
      <c r="K826" s="64">
        <v>5.2627314814814814E-2</v>
      </c>
      <c r="L826" s="62">
        <v>355</v>
      </c>
      <c r="M826" s="62">
        <v>354</v>
      </c>
      <c r="N826" s="63"/>
      <c r="O826" s="62"/>
      <c r="P826" s="62">
        <v>212</v>
      </c>
    </row>
    <row r="827" spans="2:16" s="79" customFormat="1" ht="14.4">
      <c r="B827" s="81" t="s">
        <v>2600</v>
      </c>
      <c r="C827" s="76">
        <v>1986</v>
      </c>
      <c r="D827" s="77">
        <v>5.2685185185185182E-2</v>
      </c>
      <c r="E827" s="76">
        <v>213</v>
      </c>
      <c r="F827" s="76" t="s">
        <v>1069</v>
      </c>
      <c r="G827" s="76">
        <v>10</v>
      </c>
      <c r="H827" s="76"/>
      <c r="I827" s="76">
        <f t="shared" si="12"/>
        <v>38</v>
      </c>
      <c r="J827" s="76" t="s">
        <v>1071</v>
      </c>
      <c r="K827" s="77">
        <v>5.3020833333333336E-2</v>
      </c>
      <c r="L827" s="76">
        <v>359</v>
      </c>
      <c r="M827" s="76">
        <v>357</v>
      </c>
      <c r="N827" s="78"/>
      <c r="O827" s="76"/>
      <c r="P827" s="76">
        <v>214</v>
      </c>
    </row>
    <row r="828" spans="2:16" ht="14.4">
      <c r="B828" s="68" t="s">
        <v>1682</v>
      </c>
      <c r="C828" s="62">
        <v>1988</v>
      </c>
      <c r="D828" s="64">
        <v>5.2696759259259263E-2</v>
      </c>
      <c r="E828" s="62">
        <v>214</v>
      </c>
      <c r="F828" s="62" t="s">
        <v>1069</v>
      </c>
      <c r="G828" s="62">
        <v>10</v>
      </c>
      <c r="H828" s="62"/>
      <c r="I828" s="62">
        <f t="shared" si="12"/>
        <v>36</v>
      </c>
      <c r="J828" s="62" t="s">
        <v>1071</v>
      </c>
      <c r="K828" s="64">
        <v>5.2939814814814815E-2</v>
      </c>
      <c r="L828" s="62">
        <v>356</v>
      </c>
      <c r="M828" s="62">
        <v>358</v>
      </c>
      <c r="N828" s="63"/>
      <c r="O828" s="62"/>
      <c r="P828" s="62">
        <v>213</v>
      </c>
    </row>
    <row r="829" spans="2:16" ht="14.4">
      <c r="B829" s="68" t="s">
        <v>2112</v>
      </c>
      <c r="C829" s="62">
        <v>1991</v>
      </c>
      <c r="D829" s="64">
        <v>5.3113425925925925E-2</v>
      </c>
      <c r="E829" s="62">
        <v>215</v>
      </c>
      <c r="F829" s="62" t="s">
        <v>1069</v>
      </c>
      <c r="G829" s="62">
        <v>10</v>
      </c>
      <c r="H829" s="62"/>
      <c r="I829" s="62">
        <f t="shared" si="12"/>
        <v>33</v>
      </c>
      <c r="J829" s="62" t="s">
        <v>1071</v>
      </c>
      <c r="K829" s="64">
        <v>5.3333333333333337E-2</v>
      </c>
      <c r="L829" s="62">
        <v>362</v>
      </c>
      <c r="M829" s="62">
        <v>362</v>
      </c>
      <c r="N829" s="63"/>
      <c r="O829" s="62"/>
      <c r="P829" s="62">
        <v>215</v>
      </c>
    </row>
    <row r="830" spans="2:16" ht="14.4">
      <c r="B830" s="68" t="s">
        <v>1626</v>
      </c>
      <c r="C830" s="62">
        <v>1985</v>
      </c>
      <c r="D830" s="64">
        <v>5.3726851851851852E-2</v>
      </c>
      <c r="E830" s="62">
        <v>216</v>
      </c>
      <c r="F830" s="62" t="s">
        <v>1069</v>
      </c>
      <c r="G830" s="62">
        <v>10</v>
      </c>
      <c r="H830" s="62"/>
      <c r="I830" s="62">
        <f t="shared" si="12"/>
        <v>39</v>
      </c>
      <c r="J830" s="62" t="s">
        <v>1071</v>
      </c>
      <c r="K830" s="64">
        <v>5.4085648148148147E-2</v>
      </c>
      <c r="L830" s="62">
        <v>368</v>
      </c>
      <c r="M830" s="62">
        <v>367</v>
      </c>
      <c r="N830" s="63"/>
      <c r="O830" s="62"/>
      <c r="P830" s="62">
        <v>216</v>
      </c>
    </row>
    <row r="831" spans="2:16" ht="14.4">
      <c r="B831" s="68" t="s">
        <v>2138</v>
      </c>
      <c r="C831" s="62">
        <v>1989</v>
      </c>
      <c r="D831" s="64">
        <v>5.5289351851851853E-2</v>
      </c>
      <c r="E831" s="62">
        <v>217</v>
      </c>
      <c r="F831" s="62" t="s">
        <v>1069</v>
      </c>
      <c r="G831" s="62">
        <v>10</v>
      </c>
      <c r="H831" s="62"/>
      <c r="I831" s="62">
        <f t="shared" si="12"/>
        <v>35</v>
      </c>
      <c r="J831" s="62" t="s">
        <v>1071</v>
      </c>
      <c r="K831" s="64">
        <v>5.5625000000000001E-2</v>
      </c>
      <c r="L831" s="62">
        <v>375</v>
      </c>
      <c r="M831" s="62">
        <v>375</v>
      </c>
      <c r="N831" s="63"/>
      <c r="O831" s="62"/>
      <c r="P831" s="62">
        <v>217</v>
      </c>
    </row>
    <row r="832" spans="2:16" ht="14.4">
      <c r="B832" s="68" t="s">
        <v>1839</v>
      </c>
      <c r="C832" s="62">
        <v>1997</v>
      </c>
      <c r="D832" s="64">
        <v>5.6087962962962964E-2</v>
      </c>
      <c r="E832" s="62">
        <v>218</v>
      </c>
      <c r="F832" s="62" t="s">
        <v>1069</v>
      </c>
      <c r="G832" s="62">
        <v>10</v>
      </c>
      <c r="H832" s="62"/>
      <c r="I832" s="62">
        <f t="shared" si="12"/>
        <v>27</v>
      </c>
      <c r="J832" s="62" t="s">
        <v>1071</v>
      </c>
      <c r="K832" s="64">
        <v>5.6458333333333333E-2</v>
      </c>
      <c r="L832" s="62">
        <v>376</v>
      </c>
      <c r="M832" s="62">
        <v>376</v>
      </c>
      <c r="N832" s="63"/>
      <c r="O832" s="62"/>
      <c r="P832" s="62">
        <v>218</v>
      </c>
    </row>
    <row r="833" spans="2:16" ht="14.4">
      <c r="B833" s="68" t="s">
        <v>1694</v>
      </c>
      <c r="C833" s="62">
        <v>1987</v>
      </c>
      <c r="D833" s="64">
        <v>5.6412037037037038E-2</v>
      </c>
      <c r="E833" s="62">
        <v>219</v>
      </c>
      <c r="F833" s="62" t="s">
        <v>1069</v>
      </c>
      <c r="G833" s="62">
        <v>10</v>
      </c>
      <c r="H833" s="62"/>
      <c r="I833" s="62">
        <f t="shared" si="12"/>
        <v>37</v>
      </c>
      <c r="J833" s="62" t="s">
        <v>1071</v>
      </c>
      <c r="K833" s="64">
        <v>5.6805555555555554E-2</v>
      </c>
      <c r="L833" s="62">
        <v>377</v>
      </c>
      <c r="M833" s="62">
        <v>377</v>
      </c>
      <c r="N833" s="63"/>
      <c r="O833" s="62"/>
      <c r="P833" s="62">
        <v>219</v>
      </c>
    </row>
    <row r="834" spans="2:16" ht="14.4">
      <c r="B834" s="68" t="s">
        <v>1743</v>
      </c>
      <c r="C834" s="62">
        <v>1994</v>
      </c>
      <c r="D834" s="64">
        <v>5.6435185185185185E-2</v>
      </c>
      <c r="E834" s="62">
        <v>220</v>
      </c>
      <c r="F834" s="62" t="s">
        <v>1069</v>
      </c>
      <c r="G834" s="62">
        <v>10</v>
      </c>
      <c r="H834" s="62"/>
      <c r="I834" s="62">
        <f t="shared" si="12"/>
        <v>30</v>
      </c>
      <c r="J834" s="62" t="s">
        <v>1071</v>
      </c>
      <c r="K834" s="64">
        <v>5.6828703703703701E-2</v>
      </c>
      <c r="L834" s="62">
        <v>378</v>
      </c>
      <c r="M834" s="62">
        <v>378</v>
      </c>
      <c r="N834" s="63"/>
      <c r="O834" s="62"/>
      <c r="P834" s="62">
        <v>220</v>
      </c>
    </row>
    <row r="835" spans="2:16" ht="14.4">
      <c r="B835" s="92" t="s">
        <v>1962</v>
      </c>
      <c r="C835" s="62">
        <v>1957</v>
      </c>
      <c r="D835" s="64">
        <v>5.9409722222222225E-2</v>
      </c>
      <c r="E835" s="62">
        <v>221</v>
      </c>
      <c r="F835" s="62" t="s">
        <v>1069</v>
      </c>
      <c r="G835" s="62">
        <v>10</v>
      </c>
      <c r="H835" s="62"/>
      <c r="I835" s="62">
        <f t="shared" ref="I835:I898" si="13">2024-C835</f>
        <v>67</v>
      </c>
      <c r="J835" s="62" t="s">
        <v>1071</v>
      </c>
      <c r="K835" s="64">
        <v>5.9745370370370372E-2</v>
      </c>
      <c r="L835" s="62">
        <v>382</v>
      </c>
      <c r="M835" s="62">
        <v>382</v>
      </c>
      <c r="N835" s="63"/>
      <c r="O835" s="62"/>
      <c r="P835" s="62">
        <v>221</v>
      </c>
    </row>
    <row r="836" spans="2:16" ht="14.4">
      <c r="B836" s="68" t="s">
        <v>1644</v>
      </c>
      <c r="C836" s="62">
        <v>1990</v>
      </c>
      <c r="D836" s="64">
        <v>6.0659722222222219E-2</v>
      </c>
      <c r="E836" s="62">
        <v>222</v>
      </c>
      <c r="F836" s="62" t="s">
        <v>1069</v>
      </c>
      <c r="G836" s="62">
        <v>10</v>
      </c>
      <c r="H836" s="62"/>
      <c r="I836" s="62">
        <f t="shared" si="13"/>
        <v>34</v>
      </c>
      <c r="J836" s="62" t="s">
        <v>1071</v>
      </c>
      <c r="K836" s="64">
        <v>6.0914351851851851E-2</v>
      </c>
      <c r="L836" s="62">
        <v>385</v>
      </c>
      <c r="M836" s="62">
        <v>385</v>
      </c>
      <c r="N836" s="63"/>
      <c r="O836" s="62"/>
      <c r="P836" s="62">
        <v>222</v>
      </c>
    </row>
    <row r="837" spans="2:16" ht="14.4">
      <c r="B837" s="68" t="s">
        <v>1602</v>
      </c>
      <c r="C837" s="62">
        <v>2000</v>
      </c>
      <c r="D837" s="64">
        <v>6.0960648148148146E-2</v>
      </c>
      <c r="E837" s="62">
        <v>223</v>
      </c>
      <c r="F837" s="62" t="s">
        <v>1069</v>
      </c>
      <c r="G837" s="62">
        <v>10</v>
      </c>
      <c r="H837" s="62"/>
      <c r="I837" s="62">
        <f t="shared" si="13"/>
        <v>24</v>
      </c>
      <c r="J837" s="62" t="s">
        <v>1071</v>
      </c>
      <c r="K837" s="64">
        <v>6.1261574074074072E-2</v>
      </c>
      <c r="L837" s="62">
        <v>389</v>
      </c>
      <c r="M837" s="62">
        <v>388</v>
      </c>
      <c r="N837" s="63"/>
      <c r="O837" s="62"/>
      <c r="P837" s="62">
        <v>223</v>
      </c>
    </row>
    <row r="838" spans="2:16" ht="13.8" hidden="1">
      <c r="B838" s="62" t="s">
        <v>2508</v>
      </c>
      <c r="C838" s="62">
        <v>1987</v>
      </c>
      <c r="D838" s="62"/>
      <c r="E838" s="63"/>
      <c r="F838" s="62" t="s">
        <v>1070</v>
      </c>
      <c r="G838" s="62">
        <v>10</v>
      </c>
      <c r="H838" s="62"/>
      <c r="I838" s="62">
        <f t="shared" si="13"/>
        <v>37</v>
      </c>
      <c r="J838" s="62" t="s">
        <v>42</v>
      </c>
      <c r="K838" s="64"/>
      <c r="L838" s="62"/>
      <c r="M838" s="63"/>
      <c r="N838" s="63"/>
      <c r="O838" s="63"/>
      <c r="P838" s="62"/>
    </row>
    <row r="839" spans="2:16" ht="13.8" hidden="1">
      <c r="B839" s="62" t="s">
        <v>2499</v>
      </c>
      <c r="C839" s="62">
        <v>1986</v>
      </c>
      <c r="D839" s="63"/>
      <c r="E839" s="63"/>
      <c r="F839" s="62" t="s">
        <v>1070</v>
      </c>
      <c r="G839" s="62">
        <v>10</v>
      </c>
      <c r="H839" s="62"/>
      <c r="I839" s="62">
        <f t="shared" si="13"/>
        <v>38</v>
      </c>
      <c r="J839" s="62" t="s">
        <v>42</v>
      </c>
      <c r="K839" s="63"/>
      <c r="L839" s="63"/>
      <c r="M839" s="63"/>
      <c r="N839" s="63"/>
      <c r="O839" s="63"/>
      <c r="P839" s="62"/>
    </row>
    <row r="840" spans="2:16" ht="13.8" hidden="1">
      <c r="B840" s="62" t="s">
        <v>2461</v>
      </c>
      <c r="C840" s="62">
        <v>1983</v>
      </c>
      <c r="D840" s="63"/>
      <c r="E840" s="63"/>
      <c r="F840" s="62" t="s">
        <v>1069</v>
      </c>
      <c r="G840" s="62">
        <v>10</v>
      </c>
      <c r="H840" s="62"/>
      <c r="I840" s="62">
        <f t="shared" si="13"/>
        <v>41</v>
      </c>
      <c r="J840" s="62" t="s">
        <v>42</v>
      </c>
      <c r="K840" s="63"/>
      <c r="L840" s="63"/>
      <c r="M840" s="63"/>
      <c r="N840" s="63"/>
      <c r="O840" s="63"/>
      <c r="P840" s="62"/>
    </row>
    <row r="841" spans="2:16" ht="13.8" hidden="1">
      <c r="B841" s="62" t="s">
        <v>2438</v>
      </c>
      <c r="C841" s="62">
        <v>1984</v>
      </c>
      <c r="D841" s="63"/>
      <c r="E841" s="63"/>
      <c r="F841" s="62" t="s">
        <v>1069</v>
      </c>
      <c r="G841" s="62">
        <v>10</v>
      </c>
      <c r="H841" s="62"/>
      <c r="I841" s="62">
        <f t="shared" si="13"/>
        <v>40</v>
      </c>
      <c r="J841" s="62" t="s">
        <v>42</v>
      </c>
      <c r="K841" s="63"/>
      <c r="L841" s="63"/>
      <c r="M841" s="63"/>
      <c r="N841" s="63"/>
      <c r="O841" s="63"/>
      <c r="P841" s="62"/>
    </row>
    <row r="842" spans="2:16" ht="13.8" hidden="1">
      <c r="B842" s="62" t="s">
        <v>2421</v>
      </c>
      <c r="C842" s="62">
        <v>2005</v>
      </c>
      <c r="D842" s="63"/>
      <c r="E842" s="63"/>
      <c r="F842" s="62" t="s">
        <v>1070</v>
      </c>
      <c r="G842" s="62">
        <v>10</v>
      </c>
      <c r="H842" s="62"/>
      <c r="I842" s="62">
        <f t="shared" si="13"/>
        <v>19</v>
      </c>
      <c r="J842" s="62" t="s">
        <v>42</v>
      </c>
      <c r="K842" s="63"/>
      <c r="L842" s="63"/>
      <c r="M842" s="63"/>
      <c r="N842" s="63"/>
      <c r="O842" s="63"/>
      <c r="P842" s="62"/>
    </row>
    <row r="843" spans="2:16" ht="13.8" hidden="1">
      <c r="B843" s="62" t="s">
        <v>2409</v>
      </c>
      <c r="C843" s="62">
        <v>1991</v>
      </c>
      <c r="D843" s="63"/>
      <c r="E843" s="63"/>
      <c r="F843" s="62" t="s">
        <v>1069</v>
      </c>
      <c r="G843" s="62">
        <v>10</v>
      </c>
      <c r="H843" s="62"/>
      <c r="I843" s="62">
        <f t="shared" si="13"/>
        <v>33</v>
      </c>
      <c r="J843" s="62" t="s">
        <v>42</v>
      </c>
      <c r="K843" s="63"/>
      <c r="L843" s="63"/>
      <c r="M843" s="63"/>
      <c r="N843" s="63"/>
      <c r="O843" s="63"/>
      <c r="P843" s="62"/>
    </row>
    <row r="844" spans="2:16" ht="13.8" hidden="1">
      <c r="B844" s="62" t="s">
        <v>2381</v>
      </c>
      <c r="C844" s="62">
        <v>1983</v>
      </c>
      <c r="D844" s="63"/>
      <c r="E844" s="63"/>
      <c r="F844" s="62" t="s">
        <v>1070</v>
      </c>
      <c r="G844" s="62">
        <v>10</v>
      </c>
      <c r="H844" s="62"/>
      <c r="I844" s="62">
        <f t="shared" si="13"/>
        <v>41</v>
      </c>
      <c r="J844" s="62" t="s">
        <v>42</v>
      </c>
      <c r="K844" s="63"/>
      <c r="L844" s="63"/>
      <c r="M844" s="63"/>
      <c r="N844" s="63"/>
      <c r="O844" s="63"/>
      <c r="P844" s="62"/>
    </row>
    <row r="845" spans="2:16" ht="13.8" hidden="1">
      <c r="B845" s="62" t="s">
        <v>2375</v>
      </c>
      <c r="C845" s="62">
        <v>1985</v>
      </c>
      <c r="D845" s="62"/>
      <c r="E845" s="63"/>
      <c r="F845" s="62" t="s">
        <v>1070</v>
      </c>
      <c r="G845" s="62">
        <v>10</v>
      </c>
      <c r="H845" s="62"/>
      <c r="I845" s="62">
        <f t="shared" si="13"/>
        <v>39</v>
      </c>
      <c r="J845" s="62" t="s">
        <v>42</v>
      </c>
      <c r="K845" s="64"/>
      <c r="L845" s="62"/>
      <c r="M845" s="63"/>
      <c r="N845" s="63"/>
      <c r="O845" s="63"/>
      <c r="P845" s="62"/>
    </row>
    <row r="846" spans="2:16" ht="13.8" hidden="1">
      <c r="B846" s="62" t="s">
        <v>2353</v>
      </c>
      <c r="C846" s="62">
        <v>1995</v>
      </c>
      <c r="D846" s="63"/>
      <c r="E846" s="63"/>
      <c r="F846" s="62" t="s">
        <v>1069</v>
      </c>
      <c r="G846" s="62">
        <v>10</v>
      </c>
      <c r="H846" s="62"/>
      <c r="I846" s="62">
        <f t="shared" si="13"/>
        <v>29</v>
      </c>
      <c r="J846" s="62" t="s">
        <v>42</v>
      </c>
      <c r="K846" s="63"/>
      <c r="L846" s="63"/>
      <c r="M846" s="63"/>
      <c r="N846" s="63"/>
      <c r="O846" s="63"/>
      <c r="P846" s="62"/>
    </row>
    <row r="847" spans="2:16" ht="13.8" hidden="1">
      <c r="B847" s="62" t="s">
        <v>2346</v>
      </c>
      <c r="C847" s="62">
        <v>1981</v>
      </c>
      <c r="D847" s="63"/>
      <c r="E847" s="63"/>
      <c r="F847" s="62" t="s">
        <v>1069</v>
      </c>
      <c r="G847" s="62">
        <v>10</v>
      </c>
      <c r="H847" s="62"/>
      <c r="I847" s="62">
        <f t="shared" si="13"/>
        <v>43</v>
      </c>
      <c r="J847" s="62" t="s">
        <v>42</v>
      </c>
      <c r="K847" s="63"/>
      <c r="L847" s="63"/>
      <c r="M847" s="63"/>
      <c r="N847" s="63"/>
      <c r="O847" s="63"/>
      <c r="P847" s="62"/>
    </row>
    <row r="848" spans="2:16" ht="13.8" hidden="1">
      <c r="B848" s="62" t="s">
        <v>2313</v>
      </c>
      <c r="C848" s="62">
        <v>1991</v>
      </c>
      <c r="D848" s="63"/>
      <c r="E848" s="63"/>
      <c r="F848" s="62" t="s">
        <v>1069</v>
      </c>
      <c r="G848" s="62">
        <v>10</v>
      </c>
      <c r="H848" s="62"/>
      <c r="I848" s="62">
        <f t="shared" si="13"/>
        <v>33</v>
      </c>
      <c r="J848" s="62" t="s">
        <v>42</v>
      </c>
      <c r="K848" s="63"/>
      <c r="L848" s="63"/>
      <c r="M848" s="63"/>
      <c r="N848" s="63"/>
      <c r="O848" s="63"/>
      <c r="P848" s="62"/>
    </row>
    <row r="849" spans="2:16" ht="13.8" hidden="1">
      <c r="B849" s="62" t="s">
        <v>2285</v>
      </c>
      <c r="C849" s="62">
        <v>1994</v>
      </c>
      <c r="D849" s="63"/>
      <c r="E849" s="63"/>
      <c r="F849" s="62" t="s">
        <v>1070</v>
      </c>
      <c r="G849" s="62">
        <v>10</v>
      </c>
      <c r="H849" s="62"/>
      <c r="I849" s="62">
        <f t="shared" si="13"/>
        <v>30</v>
      </c>
      <c r="J849" s="62" t="s">
        <v>42</v>
      </c>
      <c r="K849" s="63"/>
      <c r="L849" s="63"/>
      <c r="M849" s="63"/>
      <c r="N849" s="63"/>
      <c r="O849" s="63"/>
      <c r="P849" s="62"/>
    </row>
    <row r="850" spans="2:16" ht="13.8" hidden="1">
      <c r="B850" s="62" t="s">
        <v>2284</v>
      </c>
      <c r="C850" s="62">
        <v>1999</v>
      </c>
      <c r="D850" s="63"/>
      <c r="E850" s="63"/>
      <c r="F850" s="62" t="s">
        <v>1069</v>
      </c>
      <c r="G850" s="62">
        <v>10</v>
      </c>
      <c r="H850" s="62"/>
      <c r="I850" s="62">
        <f t="shared" si="13"/>
        <v>25</v>
      </c>
      <c r="J850" s="62" t="s">
        <v>42</v>
      </c>
      <c r="K850" s="63"/>
      <c r="L850" s="63"/>
      <c r="M850" s="63"/>
      <c r="N850" s="63"/>
      <c r="O850" s="63"/>
      <c r="P850" s="62"/>
    </row>
    <row r="851" spans="2:16" ht="13.8" hidden="1">
      <c r="B851" s="62" t="s">
        <v>2282</v>
      </c>
      <c r="C851" s="62">
        <v>1999</v>
      </c>
      <c r="D851" s="63"/>
      <c r="E851" s="63"/>
      <c r="F851" s="62" t="s">
        <v>1070</v>
      </c>
      <c r="G851" s="62">
        <v>10</v>
      </c>
      <c r="H851" s="62"/>
      <c r="I851" s="62">
        <f t="shared" si="13"/>
        <v>25</v>
      </c>
      <c r="J851" s="62" t="s">
        <v>42</v>
      </c>
      <c r="K851" s="63"/>
      <c r="L851" s="63"/>
      <c r="M851" s="63"/>
      <c r="N851" s="63"/>
      <c r="O851" s="63"/>
      <c r="P851" s="62"/>
    </row>
    <row r="852" spans="2:16" ht="13.8" hidden="1">
      <c r="B852" s="62" t="s">
        <v>2261</v>
      </c>
      <c r="C852" s="62">
        <v>1998</v>
      </c>
      <c r="D852" s="63"/>
      <c r="E852" s="63"/>
      <c r="F852" s="62" t="s">
        <v>1070</v>
      </c>
      <c r="G852" s="62">
        <v>10</v>
      </c>
      <c r="H852" s="62"/>
      <c r="I852" s="62">
        <f t="shared" si="13"/>
        <v>26</v>
      </c>
      <c r="J852" s="62" t="s">
        <v>42</v>
      </c>
      <c r="K852" s="63"/>
      <c r="L852" s="63"/>
      <c r="M852" s="63"/>
      <c r="N852" s="63"/>
      <c r="O852" s="63"/>
      <c r="P852" s="62"/>
    </row>
    <row r="853" spans="2:16" ht="13.8" hidden="1">
      <c r="B853" s="62" t="s">
        <v>2248</v>
      </c>
      <c r="C853" s="62">
        <v>1983</v>
      </c>
      <c r="D853" s="63"/>
      <c r="E853" s="63"/>
      <c r="F853" s="62" t="s">
        <v>1069</v>
      </c>
      <c r="G853" s="62">
        <v>10</v>
      </c>
      <c r="H853" s="62"/>
      <c r="I853" s="62">
        <f t="shared" si="13"/>
        <v>41</v>
      </c>
      <c r="J853" s="62" t="s">
        <v>42</v>
      </c>
      <c r="K853" s="63"/>
      <c r="L853" s="63"/>
      <c r="M853" s="63"/>
      <c r="N853" s="63"/>
      <c r="O853" s="63"/>
      <c r="P853" s="62"/>
    </row>
    <row r="854" spans="2:16" ht="13.8" hidden="1">
      <c r="B854" s="62" t="s">
        <v>2214</v>
      </c>
      <c r="C854" s="62">
        <v>1990</v>
      </c>
      <c r="D854" s="63"/>
      <c r="E854" s="63"/>
      <c r="F854" s="62" t="s">
        <v>1069</v>
      </c>
      <c r="G854" s="62">
        <v>10</v>
      </c>
      <c r="H854" s="62"/>
      <c r="I854" s="62">
        <f t="shared" si="13"/>
        <v>34</v>
      </c>
      <c r="J854" s="62" t="s">
        <v>42</v>
      </c>
      <c r="K854" s="63"/>
      <c r="L854" s="63"/>
      <c r="M854" s="63"/>
      <c r="N854" s="63"/>
      <c r="O854" s="63"/>
      <c r="P854" s="62"/>
    </row>
    <row r="855" spans="2:16" ht="13.8" hidden="1">
      <c r="B855" s="62" t="s">
        <v>2201</v>
      </c>
      <c r="C855" s="62">
        <v>1987</v>
      </c>
      <c r="D855" s="63"/>
      <c r="E855" s="63"/>
      <c r="F855" s="62" t="s">
        <v>1070</v>
      </c>
      <c r="G855" s="62">
        <v>10</v>
      </c>
      <c r="H855" s="62"/>
      <c r="I855" s="62">
        <f t="shared" si="13"/>
        <v>37</v>
      </c>
      <c r="J855" s="62" t="s">
        <v>42</v>
      </c>
      <c r="K855" s="63"/>
      <c r="L855" s="63"/>
      <c r="M855" s="63"/>
      <c r="N855" s="63"/>
      <c r="O855" s="63"/>
      <c r="P855" s="62"/>
    </row>
    <row r="856" spans="2:16" ht="13.8" hidden="1">
      <c r="B856" s="62" t="s">
        <v>2173</v>
      </c>
      <c r="C856" s="62">
        <v>1992</v>
      </c>
      <c r="D856" s="63"/>
      <c r="E856" s="63"/>
      <c r="F856" s="62" t="s">
        <v>1069</v>
      </c>
      <c r="G856" s="62">
        <v>10</v>
      </c>
      <c r="H856" s="62"/>
      <c r="I856" s="62">
        <f t="shared" si="13"/>
        <v>32</v>
      </c>
      <c r="J856" s="62" t="s">
        <v>42</v>
      </c>
      <c r="K856" s="63"/>
      <c r="L856" s="63"/>
      <c r="M856" s="63"/>
      <c r="N856" s="63"/>
      <c r="O856" s="63"/>
      <c r="P856" s="62"/>
    </row>
    <row r="857" spans="2:16" ht="13.8" hidden="1">
      <c r="B857" s="62" t="s">
        <v>2144</v>
      </c>
      <c r="C857" s="62">
        <v>1988</v>
      </c>
      <c r="D857" s="63"/>
      <c r="E857" s="63"/>
      <c r="F857" s="62" t="s">
        <v>1070</v>
      </c>
      <c r="G857" s="62">
        <v>10</v>
      </c>
      <c r="H857" s="62"/>
      <c r="I857" s="62">
        <f t="shared" si="13"/>
        <v>36</v>
      </c>
      <c r="J857" s="62" t="s">
        <v>42</v>
      </c>
      <c r="K857" s="63"/>
      <c r="L857" s="63"/>
      <c r="M857" s="63"/>
      <c r="N857" s="63"/>
      <c r="O857" s="63"/>
      <c r="P857" s="62"/>
    </row>
    <row r="858" spans="2:16" ht="13.8" hidden="1">
      <c r="B858" s="62" t="s">
        <v>2135</v>
      </c>
      <c r="C858" s="62">
        <v>1979</v>
      </c>
      <c r="D858" s="63"/>
      <c r="E858" s="63"/>
      <c r="F858" s="62" t="s">
        <v>1069</v>
      </c>
      <c r="G858" s="62">
        <v>10</v>
      </c>
      <c r="H858" s="62"/>
      <c r="I858" s="62">
        <f t="shared" si="13"/>
        <v>45</v>
      </c>
      <c r="J858" s="62" t="s">
        <v>42</v>
      </c>
      <c r="K858" s="63"/>
      <c r="L858" s="63"/>
      <c r="M858" s="63"/>
      <c r="N858" s="63"/>
      <c r="O858" s="63"/>
      <c r="P858" s="62"/>
    </row>
    <row r="859" spans="2:16" ht="13.8" hidden="1">
      <c r="B859" s="62" t="s">
        <v>2134</v>
      </c>
      <c r="C859" s="62">
        <v>1982</v>
      </c>
      <c r="D859" s="63"/>
      <c r="E859" s="63"/>
      <c r="F859" s="62" t="s">
        <v>1070</v>
      </c>
      <c r="G859" s="62">
        <v>10</v>
      </c>
      <c r="H859" s="62"/>
      <c r="I859" s="62">
        <f t="shared" si="13"/>
        <v>42</v>
      </c>
      <c r="J859" s="62" t="s">
        <v>42</v>
      </c>
      <c r="K859" s="63"/>
      <c r="L859" s="63"/>
      <c r="M859" s="63"/>
      <c r="N859" s="63"/>
      <c r="O859" s="63"/>
      <c r="P859" s="62"/>
    </row>
    <row r="860" spans="2:16" ht="13.8" hidden="1">
      <c r="B860" s="62" t="s">
        <v>2103</v>
      </c>
      <c r="C860" s="62">
        <v>1987</v>
      </c>
      <c r="D860" s="63"/>
      <c r="E860" s="63"/>
      <c r="F860" s="62" t="s">
        <v>1069</v>
      </c>
      <c r="G860" s="62">
        <v>10</v>
      </c>
      <c r="H860" s="62"/>
      <c r="I860" s="62">
        <f t="shared" si="13"/>
        <v>37</v>
      </c>
      <c r="J860" s="62" t="s">
        <v>42</v>
      </c>
      <c r="K860" s="63"/>
      <c r="L860" s="63"/>
      <c r="M860" s="63"/>
      <c r="N860" s="63"/>
      <c r="O860" s="63"/>
      <c r="P860" s="62"/>
    </row>
    <row r="861" spans="2:16" ht="13.8" hidden="1">
      <c r="B861" s="62" t="s">
        <v>2087</v>
      </c>
      <c r="C861" s="62">
        <v>1987</v>
      </c>
      <c r="D861" s="63"/>
      <c r="E861" s="63"/>
      <c r="F861" s="62" t="s">
        <v>1069</v>
      </c>
      <c r="G861" s="62">
        <v>10</v>
      </c>
      <c r="H861" s="62"/>
      <c r="I861" s="62">
        <f t="shared" si="13"/>
        <v>37</v>
      </c>
      <c r="J861" s="62" t="s">
        <v>42</v>
      </c>
      <c r="K861" s="64"/>
      <c r="L861" s="63"/>
      <c r="M861" s="63"/>
      <c r="N861" s="63"/>
      <c r="O861" s="63"/>
      <c r="P861" s="62"/>
    </row>
    <row r="862" spans="2:16" ht="13.8" hidden="1">
      <c r="B862" s="62" t="s">
        <v>2068</v>
      </c>
      <c r="C862" s="62">
        <v>1983</v>
      </c>
      <c r="D862" s="63"/>
      <c r="E862" s="63"/>
      <c r="F862" s="62" t="s">
        <v>1069</v>
      </c>
      <c r="G862" s="62">
        <v>10</v>
      </c>
      <c r="H862" s="62"/>
      <c r="I862" s="62">
        <f t="shared" si="13"/>
        <v>41</v>
      </c>
      <c r="J862" s="62" t="s">
        <v>42</v>
      </c>
      <c r="K862" s="63"/>
      <c r="L862" s="63"/>
      <c r="M862" s="63"/>
      <c r="N862" s="63"/>
      <c r="O862" s="63"/>
      <c r="P862" s="62"/>
    </row>
    <row r="863" spans="2:16" ht="13.8" hidden="1">
      <c r="B863" s="62" t="s">
        <v>2029</v>
      </c>
      <c r="C863" s="62">
        <v>1978</v>
      </c>
      <c r="D863" s="63"/>
      <c r="E863" s="63"/>
      <c r="F863" s="62" t="s">
        <v>1069</v>
      </c>
      <c r="G863" s="62">
        <v>10</v>
      </c>
      <c r="H863" s="62"/>
      <c r="I863" s="62">
        <f t="shared" si="13"/>
        <v>46</v>
      </c>
      <c r="J863" s="62" t="s">
        <v>42</v>
      </c>
      <c r="K863" s="63"/>
      <c r="L863" s="63"/>
      <c r="M863" s="63"/>
      <c r="N863" s="63"/>
      <c r="O863" s="63"/>
      <c r="P863" s="62"/>
    </row>
    <row r="864" spans="2:16" ht="13.8" hidden="1">
      <c r="B864" s="62" t="s">
        <v>2015</v>
      </c>
      <c r="C864" s="62">
        <v>1992</v>
      </c>
      <c r="D864" s="63"/>
      <c r="E864" s="63"/>
      <c r="F864" s="62" t="s">
        <v>1069</v>
      </c>
      <c r="G864" s="62">
        <v>10</v>
      </c>
      <c r="H864" s="62"/>
      <c r="I864" s="62">
        <f t="shared" si="13"/>
        <v>32</v>
      </c>
      <c r="J864" s="62" t="s">
        <v>42</v>
      </c>
      <c r="K864" s="63"/>
      <c r="L864" s="63"/>
      <c r="M864" s="63"/>
      <c r="N864" s="63"/>
      <c r="O864" s="63"/>
      <c r="P864" s="62"/>
    </row>
    <row r="865" spans="2:16" ht="13.8" hidden="1">
      <c r="B865" s="62" t="s">
        <v>2010</v>
      </c>
      <c r="C865" s="62">
        <v>1982</v>
      </c>
      <c r="D865" s="63"/>
      <c r="E865" s="63"/>
      <c r="F865" s="62" t="s">
        <v>1069</v>
      </c>
      <c r="G865" s="62">
        <v>10</v>
      </c>
      <c r="H865" s="62"/>
      <c r="I865" s="62">
        <f t="shared" si="13"/>
        <v>42</v>
      </c>
      <c r="J865" s="62" t="s">
        <v>42</v>
      </c>
      <c r="K865" s="63"/>
      <c r="L865" s="63"/>
      <c r="M865" s="63"/>
      <c r="N865" s="63"/>
      <c r="O865" s="63"/>
      <c r="P865" s="62"/>
    </row>
    <row r="866" spans="2:16" ht="13.8" hidden="1">
      <c r="B866" s="62" t="s">
        <v>1979</v>
      </c>
      <c r="C866" s="62">
        <v>1981</v>
      </c>
      <c r="D866" s="63"/>
      <c r="E866" s="63"/>
      <c r="F866" s="62" t="s">
        <v>1069</v>
      </c>
      <c r="G866" s="62">
        <v>10</v>
      </c>
      <c r="H866" s="62"/>
      <c r="I866" s="62">
        <f t="shared" si="13"/>
        <v>43</v>
      </c>
      <c r="J866" s="62" t="s">
        <v>42</v>
      </c>
      <c r="K866" s="63"/>
      <c r="L866" s="63"/>
      <c r="M866" s="63"/>
      <c r="N866" s="63"/>
      <c r="O866" s="63"/>
      <c r="P866" s="62"/>
    </row>
    <row r="867" spans="2:16" ht="13.8" hidden="1">
      <c r="B867" s="62" t="s">
        <v>1959</v>
      </c>
      <c r="C867" s="62">
        <v>1987</v>
      </c>
      <c r="D867" s="63"/>
      <c r="E867" s="63"/>
      <c r="F867" s="62" t="s">
        <v>1069</v>
      </c>
      <c r="G867" s="62">
        <v>10</v>
      </c>
      <c r="H867" s="62"/>
      <c r="I867" s="62">
        <f t="shared" si="13"/>
        <v>37</v>
      </c>
      <c r="J867" s="62" t="s">
        <v>42</v>
      </c>
      <c r="K867" s="63"/>
      <c r="L867" s="63"/>
      <c r="M867" s="63"/>
      <c r="N867" s="63"/>
      <c r="O867" s="63"/>
      <c r="P867" s="62"/>
    </row>
    <row r="868" spans="2:16" ht="13.8" hidden="1">
      <c r="B868" s="62" t="s">
        <v>1940</v>
      </c>
      <c r="C868" s="62">
        <v>2012</v>
      </c>
      <c r="D868" s="63"/>
      <c r="E868" s="63"/>
      <c r="F868" s="62" t="s">
        <v>1069</v>
      </c>
      <c r="G868" s="62">
        <v>10</v>
      </c>
      <c r="H868" s="62"/>
      <c r="I868" s="62">
        <f t="shared" si="13"/>
        <v>12</v>
      </c>
      <c r="J868" s="62" t="s">
        <v>42</v>
      </c>
      <c r="K868" s="63"/>
      <c r="L868" s="63"/>
      <c r="M868" s="63"/>
      <c r="N868" s="63"/>
      <c r="O868" s="63"/>
      <c r="P868" s="62"/>
    </row>
    <row r="869" spans="2:16" ht="13.8" hidden="1">
      <c r="B869" s="62" t="s">
        <v>1927</v>
      </c>
      <c r="C869" s="62">
        <v>1979</v>
      </c>
      <c r="D869" s="63"/>
      <c r="E869" s="63"/>
      <c r="F869" s="62" t="s">
        <v>1069</v>
      </c>
      <c r="G869" s="62">
        <v>10</v>
      </c>
      <c r="H869" s="62"/>
      <c r="I869" s="62">
        <f t="shared" si="13"/>
        <v>45</v>
      </c>
      <c r="J869" s="62" t="s">
        <v>42</v>
      </c>
      <c r="K869" s="63"/>
      <c r="L869" s="63"/>
      <c r="M869" s="63"/>
      <c r="N869" s="63"/>
      <c r="O869" s="63"/>
      <c r="P869" s="62"/>
    </row>
    <row r="870" spans="2:16" ht="13.8" hidden="1">
      <c r="B870" s="62" t="s">
        <v>1922</v>
      </c>
      <c r="C870" s="62">
        <v>1973</v>
      </c>
      <c r="D870" s="63"/>
      <c r="E870" s="63"/>
      <c r="F870" s="62" t="s">
        <v>1070</v>
      </c>
      <c r="G870" s="62">
        <v>10</v>
      </c>
      <c r="H870" s="62"/>
      <c r="I870" s="62">
        <f t="shared" si="13"/>
        <v>51</v>
      </c>
      <c r="J870" s="62" t="s">
        <v>42</v>
      </c>
      <c r="K870" s="63"/>
      <c r="L870" s="63"/>
      <c r="M870" s="63"/>
      <c r="N870" s="63"/>
      <c r="O870" s="63"/>
      <c r="P870" s="62"/>
    </row>
    <row r="871" spans="2:16" ht="13.8" hidden="1">
      <c r="B871" s="62" t="s">
        <v>550</v>
      </c>
      <c r="C871" s="62">
        <v>1987</v>
      </c>
      <c r="D871" s="63"/>
      <c r="E871" s="63"/>
      <c r="F871" s="62" t="s">
        <v>1069</v>
      </c>
      <c r="G871" s="62">
        <v>10</v>
      </c>
      <c r="H871" s="62"/>
      <c r="I871" s="62">
        <f t="shared" si="13"/>
        <v>37</v>
      </c>
      <c r="J871" s="62" t="s">
        <v>1072</v>
      </c>
      <c r="K871" s="63"/>
      <c r="L871" s="63"/>
      <c r="M871" s="63"/>
      <c r="N871" s="63"/>
      <c r="O871" s="63"/>
      <c r="P871" s="62"/>
    </row>
    <row r="872" spans="2:16" ht="13.8" hidden="1">
      <c r="B872" s="62" t="s">
        <v>1878</v>
      </c>
      <c r="C872" s="62">
        <v>1989</v>
      </c>
      <c r="D872" s="62"/>
      <c r="E872" s="63"/>
      <c r="F872" s="62" t="s">
        <v>1070</v>
      </c>
      <c r="G872" s="62">
        <v>10</v>
      </c>
      <c r="H872" s="62"/>
      <c r="I872" s="62">
        <f t="shared" si="13"/>
        <v>35</v>
      </c>
      <c r="J872" s="62" t="s">
        <v>42</v>
      </c>
      <c r="K872" s="64"/>
      <c r="L872" s="62"/>
      <c r="M872" s="63"/>
      <c r="N872" s="63"/>
      <c r="O872" s="62"/>
      <c r="P872" s="62"/>
    </row>
    <row r="873" spans="2:16" ht="13.8" hidden="1">
      <c r="B873" s="62" t="s">
        <v>1834</v>
      </c>
      <c r="C873" s="62">
        <v>1987</v>
      </c>
      <c r="D873" s="63"/>
      <c r="E873" s="63"/>
      <c r="F873" s="62" t="s">
        <v>1069</v>
      </c>
      <c r="G873" s="62">
        <v>10</v>
      </c>
      <c r="H873" s="62"/>
      <c r="I873" s="62">
        <f t="shared" si="13"/>
        <v>37</v>
      </c>
      <c r="J873" s="62" t="s">
        <v>42</v>
      </c>
      <c r="K873" s="63"/>
      <c r="L873" s="63"/>
      <c r="M873" s="63"/>
      <c r="N873" s="63"/>
      <c r="O873" s="63"/>
      <c r="P873" s="62"/>
    </row>
    <row r="874" spans="2:16" ht="13.8" hidden="1">
      <c r="B874" s="62" t="s">
        <v>569</v>
      </c>
      <c r="C874" s="62">
        <v>1987</v>
      </c>
      <c r="D874" s="63"/>
      <c r="E874" s="63"/>
      <c r="F874" s="62" t="s">
        <v>1069</v>
      </c>
      <c r="G874" s="62">
        <v>10</v>
      </c>
      <c r="H874" s="62"/>
      <c r="I874" s="62">
        <f t="shared" si="13"/>
        <v>37</v>
      </c>
      <c r="J874" s="62" t="s">
        <v>42</v>
      </c>
      <c r="K874" s="63"/>
      <c r="L874" s="63"/>
      <c r="M874" s="63"/>
      <c r="N874" s="63"/>
      <c r="O874" s="63"/>
      <c r="P874" s="62"/>
    </row>
    <row r="875" spans="2:16" ht="13.8" hidden="1">
      <c r="B875" s="62" t="s">
        <v>1778</v>
      </c>
      <c r="C875" s="62">
        <v>1978</v>
      </c>
      <c r="D875" s="63"/>
      <c r="E875" s="63"/>
      <c r="F875" s="62" t="s">
        <v>1069</v>
      </c>
      <c r="G875" s="62">
        <v>10</v>
      </c>
      <c r="H875" s="62"/>
      <c r="I875" s="62">
        <f t="shared" si="13"/>
        <v>46</v>
      </c>
      <c r="J875" s="62" t="s">
        <v>42</v>
      </c>
      <c r="K875" s="63"/>
      <c r="L875" s="63"/>
      <c r="M875" s="63"/>
      <c r="N875" s="63"/>
      <c r="O875" s="63"/>
      <c r="P875" s="62"/>
    </row>
    <row r="876" spans="2:16" ht="13.8" hidden="1">
      <c r="B876" s="62" t="s">
        <v>1773</v>
      </c>
      <c r="C876" s="62">
        <v>1969</v>
      </c>
      <c r="D876" s="63"/>
      <c r="E876" s="63"/>
      <c r="F876" s="62" t="s">
        <v>1069</v>
      </c>
      <c r="G876" s="62">
        <v>10</v>
      </c>
      <c r="H876" s="62"/>
      <c r="I876" s="62">
        <f t="shared" si="13"/>
        <v>55</v>
      </c>
      <c r="J876" s="62" t="s">
        <v>42</v>
      </c>
      <c r="K876" s="63"/>
      <c r="L876" s="63"/>
      <c r="M876" s="63"/>
      <c r="N876" s="63"/>
      <c r="O876" s="63"/>
      <c r="P876" s="62"/>
    </row>
    <row r="877" spans="2:16" ht="13.8" hidden="1">
      <c r="B877" s="62" t="s">
        <v>2634</v>
      </c>
      <c r="C877" s="62">
        <v>1986</v>
      </c>
      <c r="D877" s="63"/>
      <c r="E877" s="63"/>
      <c r="F877" s="62" t="s">
        <v>1069</v>
      </c>
      <c r="G877" s="62">
        <v>10</v>
      </c>
      <c r="H877" s="62"/>
      <c r="I877" s="62">
        <f t="shared" si="13"/>
        <v>38</v>
      </c>
      <c r="J877" s="62" t="s">
        <v>42</v>
      </c>
      <c r="K877" s="63"/>
      <c r="L877" s="63"/>
      <c r="M877" s="63"/>
      <c r="N877" s="63"/>
      <c r="O877" s="63"/>
      <c r="P877" s="62"/>
    </row>
    <row r="878" spans="2:16" ht="13.8" hidden="1">
      <c r="B878" s="62" t="s">
        <v>1679</v>
      </c>
      <c r="C878" s="62">
        <v>1995</v>
      </c>
      <c r="D878" s="63"/>
      <c r="E878" s="63"/>
      <c r="F878" s="62" t="s">
        <v>1070</v>
      </c>
      <c r="G878" s="62">
        <v>10</v>
      </c>
      <c r="H878" s="62"/>
      <c r="I878" s="62">
        <f t="shared" si="13"/>
        <v>29</v>
      </c>
      <c r="J878" s="62" t="s">
        <v>42</v>
      </c>
      <c r="K878" s="63"/>
      <c r="L878" s="63"/>
      <c r="M878" s="63"/>
      <c r="N878" s="63"/>
      <c r="O878" s="63"/>
      <c r="P878" s="62"/>
    </row>
    <row r="879" spans="2:16" ht="13.8" hidden="1">
      <c r="B879" s="62" t="s">
        <v>1656</v>
      </c>
      <c r="C879" s="62">
        <v>1996</v>
      </c>
      <c r="D879" s="63"/>
      <c r="E879" s="63"/>
      <c r="F879" s="62" t="s">
        <v>1070</v>
      </c>
      <c r="G879" s="62">
        <v>10</v>
      </c>
      <c r="H879" s="62"/>
      <c r="I879" s="62">
        <f t="shared" si="13"/>
        <v>28</v>
      </c>
      <c r="J879" s="62" t="s">
        <v>42</v>
      </c>
      <c r="K879" s="63"/>
      <c r="L879" s="63"/>
      <c r="M879" s="63"/>
      <c r="N879" s="63"/>
      <c r="O879" s="63"/>
      <c r="P879" s="62"/>
    </row>
    <row r="880" spans="2:16" ht="13.8" hidden="1">
      <c r="B880" s="62" t="s">
        <v>1622</v>
      </c>
      <c r="C880" s="62">
        <v>1977</v>
      </c>
      <c r="D880" s="63"/>
      <c r="E880" s="63"/>
      <c r="F880" s="62" t="s">
        <v>1069</v>
      </c>
      <c r="G880" s="62">
        <v>10</v>
      </c>
      <c r="H880" s="62"/>
      <c r="I880" s="62">
        <f t="shared" si="13"/>
        <v>47</v>
      </c>
      <c r="J880" s="62" t="s">
        <v>42</v>
      </c>
      <c r="K880" s="63"/>
      <c r="L880" s="63"/>
      <c r="M880" s="63"/>
      <c r="N880" s="63"/>
      <c r="O880" s="63"/>
      <c r="P880" s="62"/>
    </row>
    <row r="881" spans="2:16" ht="13.8" hidden="1">
      <c r="B881" s="62" t="s">
        <v>1472</v>
      </c>
      <c r="C881" s="62">
        <v>1983</v>
      </c>
      <c r="D881" s="63"/>
      <c r="E881" s="63"/>
      <c r="F881" s="62" t="s">
        <v>1070</v>
      </c>
      <c r="G881" s="62">
        <v>10</v>
      </c>
      <c r="H881" s="62"/>
      <c r="I881" s="62">
        <f t="shared" si="13"/>
        <v>41</v>
      </c>
      <c r="J881" s="62" t="s">
        <v>42</v>
      </c>
      <c r="K881" s="63"/>
      <c r="L881" s="63"/>
      <c r="M881" s="63"/>
      <c r="N881" s="63"/>
      <c r="O881" s="63"/>
      <c r="P881" s="62"/>
    </row>
    <row r="882" spans="2:16" ht="13.8" hidden="1">
      <c r="B882" s="62" t="s">
        <v>1465</v>
      </c>
      <c r="C882" s="62">
        <v>1997</v>
      </c>
      <c r="D882" s="63"/>
      <c r="E882" s="63"/>
      <c r="F882" s="62" t="s">
        <v>1069</v>
      </c>
      <c r="G882" s="62">
        <v>10</v>
      </c>
      <c r="H882" s="62"/>
      <c r="I882" s="62">
        <f t="shared" si="13"/>
        <v>27</v>
      </c>
      <c r="J882" s="62" t="s">
        <v>42</v>
      </c>
      <c r="K882" s="63"/>
      <c r="L882" s="63"/>
      <c r="M882" s="63"/>
      <c r="N882" s="63"/>
      <c r="O882" s="63"/>
      <c r="P882" s="62"/>
    </row>
    <row r="883" spans="2:16" ht="13.8" hidden="1">
      <c r="B883" s="62" t="s">
        <v>1462</v>
      </c>
      <c r="C883" s="62">
        <v>1980</v>
      </c>
      <c r="D883" s="63"/>
      <c r="E883" s="63"/>
      <c r="F883" s="62" t="s">
        <v>1069</v>
      </c>
      <c r="G883" s="62">
        <v>10</v>
      </c>
      <c r="H883" s="62"/>
      <c r="I883" s="62">
        <f t="shared" si="13"/>
        <v>44</v>
      </c>
      <c r="J883" s="62" t="s">
        <v>42</v>
      </c>
      <c r="K883" s="63"/>
      <c r="L883" s="63"/>
      <c r="M883" s="63"/>
      <c r="N883" s="63"/>
      <c r="O883" s="63"/>
      <c r="P883" s="62"/>
    </row>
    <row r="884" spans="2:16" ht="14.4">
      <c r="B884" s="68" t="s">
        <v>2393</v>
      </c>
      <c r="C884" s="62">
        <v>1989</v>
      </c>
      <c r="D884" s="64">
        <v>5.9143518518518519E-2</v>
      </c>
      <c r="E884" s="62">
        <v>1</v>
      </c>
      <c r="F884" s="62" t="s">
        <v>1069</v>
      </c>
      <c r="G884" s="62">
        <v>20</v>
      </c>
      <c r="H884" s="62"/>
      <c r="I884" s="62">
        <f t="shared" si="13"/>
        <v>35</v>
      </c>
      <c r="J884" s="62" t="s">
        <v>1071</v>
      </c>
      <c r="K884" s="64">
        <v>5.9155092592592592E-2</v>
      </c>
      <c r="L884" s="62">
        <v>1</v>
      </c>
      <c r="M884" s="62">
        <v>1</v>
      </c>
      <c r="N884" s="63"/>
      <c r="O884" s="63"/>
      <c r="P884" s="62">
        <v>1</v>
      </c>
    </row>
    <row r="885" spans="2:16" ht="14.4">
      <c r="B885" s="68" t="s">
        <v>1969</v>
      </c>
      <c r="C885" s="62">
        <v>1990</v>
      </c>
      <c r="D885" s="64">
        <v>7.2337962962962965E-2</v>
      </c>
      <c r="E885" s="62">
        <v>1</v>
      </c>
      <c r="F885" s="62" t="s">
        <v>1070</v>
      </c>
      <c r="G885" s="62">
        <v>20</v>
      </c>
      <c r="H885" s="62"/>
      <c r="I885" s="62">
        <f t="shared" si="13"/>
        <v>34</v>
      </c>
      <c r="J885" s="62" t="s">
        <v>1071</v>
      </c>
      <c r="K885" s="64">
        <v>7.2476851851851848E-2</v>
      </c>
      <c r="L885" s="62">
        <v>30</v>
      </c>
      <c r="M885" s="62">
        <v>30</v>
      </c>
      <c r="N885" s="63"/>
      <c r="O885" s="63"/>
      <c r="P885" s="62">
        <v>1</v>
      </c>
    </row>
    <row r="886" spans="2:16" ht="14.4">
      <c r="B886" s="92" t="s">
        <v>2663</v>
      </c>
      <c r="C886" s="62">
        <v>1978</v>
      </c>
      <c r="D886" s="64">
        <v>7.317129629629629E-2</v>
      </c>
      <c r="E886" s="62">
        <v>2</v>
      </c>
      <c r="F886" s="62" t="s">
        <v>1070</v>
      </c>
      <c r="G886" s="62">
        <v>20</v>
      </c>
      <c r="H886" s="62"/>
      <c r="I886" s="62">
        <f t="shared" si="13"/>
        <v>46</v>
      </c>
      <c r="J886" s="62" t="s">
        <v>1071</v>
      </c>
      <c r="K886" s="64">
        <v>7.3206018518518517E-2</v>
      </c>
      <c r="L886" s="62">
        <v>36</v>
      </c>
      <c r="M886" s="62">
        <v>36</v>
      </c>
      <c r="N886" s="63"/>
      <c r="O886" s="63"/>
      <c r="P886" s="62">
        <v>2</v>
      </c>
    </row>
    <row r="887" spans="2:16" ht="14.4">
      <c r="B887" s="68" t="s">
        <v>1952</v>
      </c>
      <c r="C887" s="62">
        <v>1998</v>
      </c>
      <c r="D887" s="64">
        <v>6.0127314814814814E-2</v>
      </c>
      <c r="E887" s="62">
        <v>2</v>
      </c>
      <c r="F887" s="62" t="s">
        <v>1069</v>
      </c>
      <c r="G887" s="62">
        <v>20</v>
      </c>
      <c r="H887" s="62"/>
      <c r="I887" s="62">
        <f t="shared" si="13"/>
        <v>26</v>
      </c>
      <c r="J887" s="62" t="s">
        <v>1071</v>
      </c>
      <c r="K887" s="64">
        <v>6.0150462962962961E-2</v>
      </c>
      <c r="L887" s="62">
        <v>2</v>
      </c>
      <c r="M887" s="62">
        <v>2</v>
      </c>
      <c r="N887" s="63"/>
      <c r="O887" s="63"/>
      <c r="P887" s="62">
        <v>2</v>
      </c>
    </row>
    <row r="888" spans="2:16" ht="14.4">
      <c r="B888" s="68" t="s">
        <v>2560</v>
      </c>
      <c r="C888" s="62">
        <v>1990</v>
      </c>
      <c r="D888" s="64">
        <v>7.5011574074074078E-2</v>
      </c>
      <c r="E888" s="62">
        <v>3</v>
      </c>
      <c r="F888" s="62" t="s">
        <v>1070</v>
      </c>
      <c r="G888" s="62">
        <v>20</v>
      </c>
      <c r="H888" s="62"/>
      <c r="I888" s="62">
        <f t="shared" si="13"/>
        <v>34</v>
      </c>
      <c r="J888" s="62" t="s">
        <v>1071</v>
      </c>
      <c r="K888" s="64">
        <v>7.5011574074074078E-2</v>
      </c>
      <c r="L888" s="62">
        <v>44</v>
      </c>
      <c r="M888" s="62">
        <v>44</v>
      </c>
      <c r="N888" s="63"/>
      <c r="O888" s="63"/>
      <c r="P888" s="62">
        <v>3</v>
      </c>
    </row>
    <row r="889" spans="2:16" ht="14.4">
      <c r="B889" s="68" t="s">
        <v>2516</v>
      </c>
      <c r="C889" s="62">
        <v>1988</v>
      </c>
      <c r="D889" s="64">
        <v>6.0428240740740741E-2</v>
      </c>
      <c r="E889" s="62">
        <v>3</v>
      </c>
      <c r="F889" s="62" t="s">
        <v>1069</v>
      </c>
      <c r="G889" s="62">
        <v>20</v>
      </c>
      <c r="H889" s="62"/>
      <c r="I889" s="62">
        <f t="shared" si="13"/>
        <v>36</v>
      </c>
      <c r="J889" s="62" t="s">
        <v>1071</v>
      </c>
      <c r="K889" s="64">
        <v>6.0474537037037035E-2</v>
      </c>
      <c r="L889" s="62">
        <v>3</v>
      </c>
      <c r="M889" s="62">
        <v>3</v>
      </c>
      <c r="N889" s="63"/>
      <c r="O889" s="63"/>
      <c r="P889" s="62">
        <v>3</v>
      </c>
    </row>
    <row r="890" spans="2:16" ht="14.4">
      <c r="B890" s="68" t="s">
        <v>1662</v>
      </c>
      <c r="C890" s="62">
        <v>1995</v>
      </c>
      <c r="D890" s="64">
        <v>7.5937500000000005E-2</v>
      </c>
      <c r="E890" s="62">
        <v>4</v>
      </c>
      <c r="F890" s="62" t="s">
        <v>1070</v>
      </c>
      <c r="G890" s="62">
        <v>20</v>
      </c>
      <c r="H890" s="62"/>
      <c r="I890" s="62">
        <f t="shared" si="13"/>
        <v>29</v>
      </c>
      <c r="J890" s="62" t="s">
        <v>1071</v>
      </c>
      <c r="K890" s="64">
        <v>7.5949074074074072E-2</v>
      </c>
      <c r="L890" s="62">
        <v>48</v>
      </c>
      <c r="M890" s="62">
        <v>48</v>
      </c>
      <c r="N890" s="63"/>
      <c r="O890" s="63"/>
      <c r="P890" s="62">
        <v>4</v>
      </c>
    </row>
    <row r="891" spans="2:16" ht="14.4">
      <c r="B891" s="68" t="s">
        <v>1603</v>
      </c>
      <c r="C891" s="62">
        <v>2000</v>
      </c>
      <c r="D891" s="64">
        <v>6.0729166666666667E-2</v>
      </c>
      <c r="E891" s="62">
        <v>4</v>
      </c>
      <c r="F891" s="62" t="s">
        <v>1069</v>
      </c>
      <c r="G891" s="62">
        <v>20</v>
      </c>
      <c r="H891" s="62"/>
      <c r="I891" s="62">
        <f t="shared" si="13"/>
        <v>24</v>
      </c>
      <c r="J891" s="62" t="s">
        <v>1071</v>
      </c>
      <c r="K891" s="64">
        <v>6.0729166666666667E-2</v>
      </c>
      <c r="L891" s="62">
        <v>4</v>
      </c>
      <c r="M891" s="62">
        <v>4</v>
      </c>
      <c r="N891" s="63"/>
      <c r="O891" s="63"/>
      <c r="P891" s="62">
        <v>4</v>
      </c>
    </row>
    <row r="892" spans="2:16" ht="14.4">
      <c r="B892" s="68" t="s">
        <v>2308</v>
      </c>
      <c r="C892" s="62">
        <v>1988</v>
      </c>
      <c r="D892" s="64">
        <v>6.1145833333333337E-2</v>
      </c>
      <c r="E892" s="62">
        <v>5</v>
      </c>
      <c r="F892" s="62" t="s">
        <v>1069</v>
      </c>
      <c r="G892" s="62">
        <v>20</v>
      </c>
      <c r="H892" s="62"/>
      <c r="I892" s="62">
        <f t="shared" si="13"/>
        <v>36</v>
      </c>
      <c r="J892" s="62" t="s">
        <v>1071</v>
      </c>
      <c r="K892" s="64">
        <v>6.1145833333333337E-2</v>
      </c>
      <c r="L892" s="62">
        <v>5</v>
      </c>
      <c r="M892" s="62">
        <v>5</v>
      </c>
      <c r="N892" s="63"/>
      <c r="O892" s="63"/>
      <c r="P892" s="62">
        <v>5</v>
      </c>
    </row>
    <row r="893" spans="2:16" ht="14.4">
      <c r="B893" s="68" t="s">
        <v>1970</v>
      </c>
      <c r="C893" s="62">
        <v>1990</v>
      </c>
      <c r="D893" s="64">
        <v>7.7013888888888896E-2</v>
      </c>
      <c r="E893" s="62">
        <v>5</v>
      </c>
      <c r="F893" s="62" t="s">
        <v>1070</v>
      </c>
      <c r="G893" s="62">
        <v>20</v>
      </c>
      <c r="H893" s="62"/>
      <c r="I893" s="62">
        <f t="shared" si="13"/>
        <v>34</v>
      </c>
      <c r="J893" s="62" t="s">
        <v>1071</v>
      </c>
      <c r="K893" s="64">
        <v>7.7164351851851845E-2</v>
      </c>
      <c r="L893" s="62">
        <v>53</v>
      </c>
      <c r="M893" s="62">
        <v>52</v>
      </c>
      <c r="N893" s="63"/>
      <c r="O893" s="63"/>
      <c r="P893" s="62">
        <v>5</v>
      </c>
    </row>
    <row r="894" spans="2:16" ht="14.4">
      <c r="B894" s="83" t="s">
        <v>2569</v>
      </c>
      <c r="C894" s="62">
        <v>1981</v>
      </c>
      <c r="D894" s="64">
        <v>6.1377314814814815E-2</v>
      </c>
      <c r="E894" s="174">
        <v>6</v>
      </c>
      <c r="F894" s="62" t="s">
        <v>1069</v>
      </c>
      <c r="G894" s="62">
        <v>20</v>
      </c>
      <c r="H894" s="62"/>
      <c r="I894" s="62">
        <f t="shared" si="13"/>
        <v>43</v>
      </c>
      <c r="J894" s="62" t="s">
        <v>1071</v>
      </c>
      <c r="K894" s="64">
        <v>6.1388888888888889E-2</v>
      </c>
      <c r="L894" s="62">
        <v>6</v>
      </c>
      <c r="M894" s="62">
        <v>6</v>
      </c>
      <c r="N894" s="63"/>
      <c r="O894" s="63"/>
      <c r="P894" s="62">
        <v>6</v>
      </c>
    </row>
    <row r="895" spans="2:16" ht="14.4">
      <c r="B895" s="68" t="s">
        <v>1645</v>
      </c>
      <c r="C895" s="62">
        <v>1987</v>
      </c>
      <c r="D895" s="64">
        <v>7.722222222222222E-2</v>
      </c>
      <c r="E895" s="62">
        <v>6</v>
      </c>
      <c r="F895" s="62" t="s">
        <v>1070</v>
      </c>
      <c r="G895" s="62">
        <v>20</v>
      </c>
      <c r="H895" s="62"/>
      <c r="I895" s="62">
        <f t="shared" si="13"/>
        <v>37</v>
      </c>
      <c r="J895" s="62" t="s">
        <v>1071</v>
      </c>
      <c r="K895" s="64">
        <v>7.7268518518518514E-2</v>
      </c>
      <c r="L895" s="62">
        <v>54</v>
      </c>
      <c r="M895" s="62">
        <v>55</v>
      </c>
      <c r="N895" s="63"/>
      <c r="O895" s="62"/>
      <c r="P895" s="62">
        <v>6</v>
      </c>
    </row>
    <row r="896" spans="2:16" ht="14.4">
      <c r="B896" s="68" t="s">
        <v>2602</v>
      </c>
      <c r="C896" s="62">
        <v>1986</v>
      </c>
      <c r="D896" s="64">
        <v>7.7731481481481485E-2</v>
      </c>
      <c r="E896" s="62">
        <v>7</v>
      </c>
      <c r="F896" s="62" t="s">
        <v>1070</v>
      </c>
      <c r="G896" s="62">
        <v>20</v>
      </c>
      <c r="H896" s="62"/>
      <c r="I896" s="62">
        <f t="shared" si="13"/>
        <v>38</v>
      </c>
      <c r="J896" s="62" t="s">
        <v>1071</v>
      </c>
      <c r="K896" s="64">
        <v>7.7893518518518515E-2</v>
      </c>
      <c r="L896" s="62">
        <v>61</v>
      </c>
      <c r="M896" s="62">
        <v>60</v>
      </c>
      <c r="N896" s="63"/>
      <c r="O896" s="62"/>
      <c r="P896" s="62">
        <v>7</v>
      </c>
    </row>
    <row r="897" spans="2:16" ht="14.4">
      <c r="B897" s="68" t="s">
        <v>1609</v>
      </c>
      <c r="C897" s="62">
        <v>1991</v>
      </c>
      <c r="D897" s="64">
        <v>6.2442129629629632E-2</v>
      </c>
      <c r="E897" s="62">
        <v>7</v>
      </c>
      <c r="F897" s="62" t="s">
        <v>1069</v>
      </c>
      <c r="G897" s="62">
        <v>20</v>
      </c>
      <c r="H897" s="62"/>
      <c r="I897" s="62">
        <f t="shared" si="13"/>
        <v>33</v>
      </c>
      <c r="J897" s="62" t="s">
        <v>1071</v>
      </c>
      <c r="K897" s="64">
        <v>6.2465277777777779E-2</v>
      </c>
      <c r="L897" s="62">
        <v>7</v>
      </c>
      <c r="M897" s="62">
        <v>7</v>
      </c>
      <c r="N897" s="63"/>
      <c r="O897" s="62"/>
      <c r="P897" s="62">
        <v>7</v>
      </c>
    </row>
    <row r="898" spans="2:16" ht="14.4">
      <c r="B898" s="68" t="s">
        <v>2110</v>
      </c>
      <c r="C898" s="62">
        <v>1991</v>
      </c>
      <c r="D898" s="64">
        <v>6.293981481481481E-2</v>
      </c>
      <c r="E898" s="62">
        <v>8</v>
      </c>
      <c r="F898" s="62" t="s">
        <v>1069</v>
      </c>
      <c r="G898" s="62">
        <v>20</v>
      </c>
      <c r="H898" s="62"/>
      <c r="I898" s="62">
        <f t="shared" si="13"/>
        <v>33</v>
      </c>
      <c r="J898" s="62" t="s">
        <v>1071</v>
      </c>
      <c r="K898" s="64">
        <v>6.293981481481481E-2</v>
      </c>
      <c r="L898" s="62">
        <v>8</v>
      </c>
      <c r="M898" s="62">
        <v>8</v>
      </c>
      <c r="N898" s="63"/>
      <c r="O898" s="62"/>
      <c r="P898" s="62">
        <v>8</v>
      </c>
    </row>
    <row r="899" spans="2:16" ht="14.4">
      <c r="B899" s="68" t="s">
        <v>2078</v>
      </c>
      <c r="C899" s="62">
        <v>1989</v>
      </c>
      <c r="D899" s="64">
        <v>7.9108796296296302E-2</v>
      </c>
      <c r="E899" s="62">
        <v>8</v>
      </c>
      <c r="F899" s="62" t="s">
        <v>1070</v>
      </c>
      <c r="G899" s="62">
        <v>20</v>
      </c>
      <c r="H899" s="62"/>
      <c r="I899" s="62">
        <f t="shared" ref="I899:I962" si="14">2024-C899</f>
        <v>35</v>
      </c>
      <c r="J899" s="62" t="s">
        <v>1071</v>
      </c>
      <c r="K899" s="64">
        <v>7.9270833333333332E-2</v>
      </c>
      <c r="L899" s="62">
        <v>67</v>
      </c>
      <c r="M899" s="62">
        <v>67</v>
      </c>
      <c r="N899" s="63"/>
      <c r="O899" s="62"/>
      <c r="P899" s="62">
        <v>8</v>
      </c>
    </row>
    <row r="900" spans="2:16" ht="14.4">
      <c r="B900" s="68" t="s">
        <v>2245</v>
      </c>
      <c r="C900" s="62">
        <v>1987</v>
      </c>
      <c r="D900" s="64">
        <v>8.172453703703704E-2</v>
      </c>
      <c r="E900" s="62">
        <v>9</v>
      </c>
      <c r="F900" s="62" t="s">
        <v>1070</v>
      </c>
      <c r="G900" s="62">
        <v>20</v>
      </c>
      <c r="H900" s="62"/>
      <c r="I900" s="62">
        <f t="shared" si="14"/>
        <v>37</v>
      </c>
      <c r="J900" s="62" t="s">
        <v>1071</v>
      </c>
      <c r="K900" s="64">
        <v>8.1782407407407401E-2</v>
      </c>
      <c r="L900" s="62">
        <v>76</v>
      </c>
      <c r="M900" s="62">
        <v>76</v>
      </c>
      <c r="N900" s="63"/>
      <c r="O900" s="62"/>
      <c r="P900" s="62">
        <v>9</v>
      </c>
    </row>
    <row r="901" spans="2:16" ht="14.4">
      <c r="B901" s="68" t="s">
        <v>1866</v>
      </c>
      <c r="C901" s="62">
        <v>1991</v>
      </c>
      <c r="D901" s="64">
        <v>6.3958333333333339E-2</v>
      </c>
      <c r="E901" s="62">
        <v>9</v>
      </c>
      <c r="F901" s="62" t="s">
        <v>1069</v>
      </c>
      <c r="G901" s="62">
        <v>20</v>
      </c>
      <c r="H901" s="62"/>
      <c r="I901" s="62">
        <f t="shared" si="14"/>
        <v>33</v>
      </c>
      <c r="J901" s="62" t="s">
        <v>1071</v>
      </c>
      <c r="K901" s="64">
        <v>6.3993055555555553E-2</v>
      </c>
      <c r="L901" s="62">
        <v>9</v>
      </c>
      <c r="M901" s="62">
        <v>9</v>
      </c>
      <c r="N901" s="63"/>
      <c r="O901" s="62"/>
      <c r="P901" s="62">
        <v>9</v>
      </c>
    </row>
    <row r="902" spans="2:16" ht="14.4">
      <c r="B902" s="68" t="s">
        <v>1660</v>
      </c>
      <c r="C902" s="62">
        <v>1976</v>
      </c>
      <c r="D902" s="64">
        <v>8.1909722222222217E-2</v>
      </c>
      <c r="E902" s="62">
        <v>10</v>
      </c>
      <c r="F902" s="62" t="s">
        <v>1070</v>
      </c>
      <c r="G902" s="62">
        <v>20</v>
      </c>
      <c r="H902" s="62"/>
      <c r="I902" s="62">
        <f t="shared" si="14"/>
        <v>48</v>
      </c>
      <c r="J902" s="62" t="s">
        <v>1071</v>
      </c>
      <c r="K902" s="64">
        <v>8.2025462962962967E-2</v>
      </c>
      <c r="L902" s="62">
        <v>78</v>
      </c>
      <c r="M902" s="62">
        <v>78</v>
      </c>
      <c r="N902" s="63"/>
      <c r="O902" s="62"/>
      <c r="P902" s="62">
        <v>10</v>
      </c>
    </row>
    <row r="903" spans="2:16" ht="14.4">
      <c r="B903" s="68" t="s">
        <v>1612</v>
      </c>
      <c r="C903" s="62">
        <v>1989</v>
      </c>
      <c r="D903" s="64">
        <v>6.3993055555555553E-2</v>
      </c>
      <c r="E903" s="62">
        <v>10</v>
      </c>
      <c r="F903" s="62" t="s">
        <v>1069</v>
      </c>
      <c r="G903" s="62">
        <v>20</v>
      </c>
      <c r="H903" s="62"/>
      <c r="I903" s="62">
        <f t="shared" si="14"/>
        <v>35</v>
      </c>
      <c r="J903" s="62" t="s">
        <v>1071</v>
      </c>
      <c r="K903" s="64">
        <v>6.4004629629629634E-2</v>
      </c>
      <c r="L903" s="62">
        <v>10</v>
      </c>
      <c r="M903" s="62">
        <v>10</v>
      </c>
      <c r="N903" s="63"/>
      <c r="O903" s="62"/>
      <c r="P903" s="62">
        <v>10</v>
      </c>
    </row>
    <row r="904" spans="2:16" ht="14.4">
      <c r="B904" s="68" t="s">
        <v>1735</v>
      </c>
      <c r="C904" s="62">
        <v>1991</v>
      </c>
      <c r="D904" s="64">
        <v>8.5138888888888889E-2</v>
      </c>
      <c r="E904" s="62">
        <v>11</v>
      </c>
      <c r="F904" s="62" t="s">
        <v>1070</v>
      </c>
      <c r="G904" s="62">
        <v>20</v>
      </c>
      <c r="H904" s="62"/>
      <c r="I904" s="62">
        <f t="shared" si="14"/>
        <v>33</v>
      </c>
      <c r="J904" s="62" t="s">
        <v>1071</v>
      </c>
      <c r="K904" s="64">
        <v>8.5185185185185183E-2</v>
      </c>
      <c r="L904" s="62">
        <v>97</v>
      </c>
      <c r="M904" s="62">
        <v>97</v>
      </c>
      <c r="N904" s="63"/>
      <c r="O904" s="62"/>
      <c r="P904" s="62">
        <v>11</v>
      </c>
    </row>
    <row r="905" spans="2:16" ht="14.4">
      <c r="B905" s="68" t="s">
        <v>1610</v>
      </c>
      <c r="C905" s="62">
        <v>1991</v>
      </c>
      <c r="D905" s="64">
        <v>6.4108796296296303E-2</v>
      </c>
      <c r="E905" s="62">
        <v>11</v>
      </c>
      <c r="F905" s="62" t="s">
        <v>1069</v>
      </c>
      <c r="G905" s="62">
        <v>20</v>
      </c>
      <c r="H905" s="62"/>
      <c r="I905" s="62">
        <f t="shared" si="14"/>
        <v>33</v>
      </c>
      <c r="J905" s="62" t="s">
        <v>1071</v>
      </c>
      <c r="K905" s="64">
        <v>6.4108796296296303E-2</v>
      </c>
      <c r="L905" s="62">
        <v>11</v>
      </c>
      <c r="M905" s="62">
        <v>11</v>
      </c>
      <c r="N905" s="63"/>
      <c r="O905" s="62"/>
      <c r="P905" s="62">
        <v>11</v>
      </c>
    </row>
    <row r="906" spans="2:16" ht="14.4">
      <c r="B906" s="68" t="s">
        <v>1309</v>
      </c>
      <c r="C906" s="62">
        <v>1990</v>
      </c>
      <c r="D906" s="64">
        <v>6.4537037037037032E-2</v>
      </c>
      <c r="E906" s="62">
        <v>12</v>
      </c>
      <c r="F906" s="62" t="s">
        <v>1069</v>
      </c>
      <c r="G906" s="62">
        <v>20</v>
      </c>
      <c r="H906" s="62"/>
      <c r="I906" s="62">
        <f t="shared" si="14"/>
        <v>34</v>
      </c>
      <c r="J906" s="62" t="s">
        <v>1071</v>
      </c>
      <c r="K906" s="64">
        <v>6.4537037037037032E-2</v>
      </c>
      <c r="L906" s="62">
        <v>12</v>
      </c>
      <c r="M906" s="62">
        <v>12</v>
      </c>
      <c r="N906" s="63"/>
      <c r="O906" s="62"/>
      <c r="P906" s="62">
        <v>12</v>
      </c>
    </row>
    <row r="907" spans="2:16" ht="14.4">
      <c r="B907" s="68" t="s">
        <v>2211</v>
      </c>
      <c r="C907" s="62">
        <v>1991</v>
      </c>
      <c r="D907" s="64">
        <v>8.790509259259259E-2</v>
      </c>
      <c r="E907" s="62">
        <v>12</v>
      </c>
      <c r="F907" s="62" t="s">
        <v>1070</v>
      </c>
      <c r="G907" s="62">
        <v>20</v>
      </c>
      <c r="H907" s="62"/>
      <c r="I907" s="62">
        <f t="shared" si="14"/>
        <v>33</v>
      </c>
      <c r="J907" s="62" t="s">
        <v>1071</v>
      </c>
      <c r="K907" s="64">
        <v>8.7974537037037032E-2</v>
      </c>
      <c r="L907" s="62">
        <v>106</v>
      </c>
      <c r="M907" s="62">
        <v>106</v>
      </c>
      <c r="N907" s="63"/>
      <c r="O907" s="62"/>
      <c r="P907" s="62">
        <v>12</v>
      </c>
    </row>
    <row r="908" spans="2:16" ht="14.4">
      <c r="B908" s="83" t="s">
        <v>2257</v>
      </c>
      <c r="C908" s="62">
        <v>1984</v>
      </c>
      <c r="D908" s="64">
        <v>6.4768518518518517E-2</v>
      </c>
      <c r="E908" s="174">
        <v>13</v>
      </c>
      <c r="F908" s="62" t="s">
        <v>1069</v>
      </c>
      <c r="G908" s="62">
        <v>20</v>
      </c>
      <c r="H908" s="62"/>
      <c r="I908" s="62">
        <f t="shared" si="14"/>
        <v>40</v>
      </c>
      <c r="J908" s="62" t="s">
        <v>1071</v>
      </c>
      <c r="K908" s="64">
        <v>6.4826388888888892E-2</v>
      </c>
      <c r="L908" s="62">
        <v>13</v>
      </c>
      <c r="M908" s="62">
        <v>13</v>
      </c>
      <c r="N908" s="63"/>
      <c r="O908" s="62"/>
      <c r="P908" s="62">
        <v>13</v>
      </c>
    </row>
    <row r="909" spans="2:16" ht="14.4">
      <c r="B909" s="68" t="s">
        <v>1871</v>
      </c>
      <c r="C909" s="62">
        <v>1983</v>
      </c>
      <c r="D909" s="64">
        <v>8.8229166666666664E-2</v>
      </c>
      <c r="E909" s="62">
        <v>13</v>
      </c>
      <c r="F909" s="62" t="s">
        <v>1070</v>
      </c>
      <c r="G909" s="62">
        <v>20</v>
      </c>
      <c r="H909" s="62"/>
      <c r="I909" s="62">
        <f t="shared" si="14"/>
        <v>41</v>
      </c>
      <c r="J909" s="62" t="s">
        <v>1071</v>
      </c>
      <c r="K909" s="64">
        <v>8.8310185185185186E-2</v>
      </c>
      <c r="L909" s="62">
        <v>108</v>
      </c>
      <c r="M909" s="62">
        <v>108</v>
      </c>
      <c r="N909" s="63"/>
      <c r="O909" s="62"/>
      <c r="P909" s="62">
        <v>13</v>
      </c>
    </row>
    <row r="910" spans="2:16" ht="14.4">
      <c r="B910" s="68" t="s">
        <v>2050</v>
      </c>
      <c r="C910" s="62">
        <v>1984</v>
      </c>
      <c r="D910" s="64">
        <v>9.0787037037037041E-2</v>
      </c>
      <c r="E910" s="62">
        <v>14</v>
      </c>
      <c r="F910" s="62" t="s">
        <v>1070</v>
      </c>
      <c r="G910" s="62">
        <v>20</v>
      </c>
      <c r="H910" s="62"/>
      <c r="I910" s="62">
        <f t="shared" si="14"/>
        <v>40</v>
      </c>
      <c r="J910" s="62" t="s">
        <v>1071</v>
      </c>
      <c r="K910" s="64">
        <v>9.0868055555555549E-2</v>
      </c>
      <c r="L910" s="62">
        <v>117</v>
      </c>
      <c r="M910" s="62">
        <v>118</v>
      </c>
      <c r="N910" s="63"/>
      <c r="O910" s="62"/>
      <c r="P910" s="62">
        <v>14</v>
      </c>
    </row>
    <row r="911" spans="2:16" ht="14.4">
      <c r="B911" s="68" t="s">
        <v>1905</v>
      </c>
      <c r="C911" s="62">
        <v>1989</v>
      </c>
      <c r="D911" s="64">
        <v>6.5300925925925929E-2</v>
      </c>
      <c r="E911" s="62">
        <v>14</v>
      </c>
      <c r="F911" s="62" t="s">
        <v>1069</v>
      </c>
      <c r="G911" s="62">
        <v>20</v>
      </c>
      <c r="H911" s="62"/>
      <c r="I911" s="62">
        <f t="shared" si="14"/>
        <v>35</v>
      </c>
      <c r="J911" s="62" t="s">
        <v>1071</v>
      </c>
      <c r="K911" s="64">
        <v>6.5300925925925929E-2</v>
      </c>
      <c r="L911" s="62">
        <v>14</v>
      </c>
      <c r="M911" s="62">
        <v>14</v>
      </c>
      <c r="N911" s="63"/>
      <c r="O911" s="62"/>
      <c r="P911" s="62">
        <v>14</v>
      </c>
    </row>
    <row r="912" spans="2:16" ht="14.4">
      <c r="B912" s="68" t="s">
        <v>2327</v>
      </c>
      <c r="C912" s="62">
        <v>1990</v>
      </c>
      <c r="D912" s="64">
        <v>9.1701388888888888E-2</v>
      </c>
      <c r="E912" s="62">
        <v>15</v>
      </c>
      <c r="F912" s="62" t="s">
        <v>1070</v>
      </c>
      <c r="G912" s="62">
        <v>20</v>
      </c>
      <c r="H912" s="62"/>
      <c r="I912" s="62">
        <f t="shared" si="14"/>
        <v>34</v>
      </c>
      <c r="J912" s="62" t="s">
        <v>1071</v>
      </c>
      <c r="K912" s="64">
        <v>9.178240740740741E-2</v>
      </c>
      <c r="L912" s="62">
        <v>119</v>
      </c>
      <c r="M912" s="62">
        <v>120</v>
      </c>
      <c r="N912" s="63"/>
      <c r="O912" s="62"/>
      <c r="P912" s="62">
        <v>15</v>
      </c>
    </row>
    <row r="913" spans="2:16" ht="14.4">
      <c r="B913" s="83" t="s">
        <v>1757</v>
      </c>
      <c r="C913" s="62">
        <v>1984</v>
      </c>
      <c r="D913" s="64">
        <v>6.6736111111111107E-2</v>
      </c>
      <c r="E913" s="174">
        <v>15</v>
      </c>
      <c r="F913" s="62" t="s">
        <v>1069</v>
      </c>
      <c r="G913" s="62">
        <v>20</v>
      </c>
      <c r="H913" s="62"/>
      <c r="I913" s="62">
        <f t="shared" si="14"/>
        <v>40</v>
      </c>
      <c r="J913" s="62" t="s">
        <v>1071</v>
      </c>
      <c r="K913" s="64">
        <v>6.6782407407407401E-2</v>
      </c>
      <c r="L913" s="62">
        <v>15</v>
      </c>
      <c r="M913" s="62">
        <v>15</v>
      </c>
      <c r="N913" s="63"/>
      <c r="O913" s="62"/>
      <c r="P913" s="62">
        <v>15</v>
      </c>
    </row>
    <row r="914" spans="2:16" ht="14.4">
      <c r="B914" s="68" t="s">
        <v>2175</v>
      </c>
      <c r="C914" s="62">
        <v>1980</v>
      </c>
      <c r="D914" s="64">
        <v>9.2453703703703705E-2</v>
      </c>
      <c r="E914" s="62">
        <v>16</v>
      </c>
      <c r="F914" s="62" t="s">
        <v>1070</v>
      </c>
      <c r="G914" s="62">
        <v>20</v>
      </c>
      <c r="H914" s="62"/>
      <c r="I914" s="62">
        <f t="shared" si="14"/>
        <v>44</v>
      </c>
      <c r="J914" s="62" t="s">
        <v>1071</v>
      </c>
      <c r="K914" s="64">
        <v>9.2604166666666668E-2</v>
      </c>
      <c r="L914" s="62">
        <v>123</v>
      </c>
      <c r="M914" s="62">
        <v>124</v>
      </c>
      <c r="N914" s="63"/>
      <c r="O914" s="62"/>
      <c r="P914" s="62">
        <v>16</v>
      </c>
    </row>
    <row r="915" spans="2:16" ht="14.4">
      <c r="B915" s="68" t="s">
        <v>1703</v>
      </c>
      <c r="C915" s="62">
        <v>1992</v>
      </c>
      <c r="D915" s="64">
        <v>6.6747685185185188E-2</v>
      </c>
      <c r="E915" s="62">
        <v>16</v>
      </c>
      <c r="F915" s="62" t="s">
        <v>1069</v>
      </c>
      <c r="G915" s="62">
        <v>20</v>
      </c>
      <c r="H915" s="62"/>
      <c r="I915" s="62">
        <f t="shared" si="14"/>
        <v>32</v>
      </c>
      <c r="J915" s="62" t="s">
        <v>1071</v>
      </c>
      <c r="K915" s="64">
        <v>6.6793981481481482E-2</v>
      </c>
      <c r="L915" s="62">
        <v>16</v>
      </c>
      <c r="M915" s="62">
        <v>16</v>
      </c>
      <c r="N915" s="63"/>
      <c r="O915" s="62"/>
      <c r="P915" s="62">
        <v>16</v>
      </c>
    </row>
    <row r="916" spans="2:16" ht="14.4">
      <c r="B916" s="68" t="s">
        <v>1947</v>
      </c>
      <c r="C916" s="62">
        <v>1990</v>
      </c>
      <c r="D916" s="64">
        <v>9.4826388888888891E-2</v>
      </c>
      <c r="E916" s="62">
        <v>17</v>
      </c>
      <c r="F916" s="62" t="s">
        <v>1070</v>
      </c>
      <c r="G916" s="62">
        <v>20</v>
      </c>
      <c r="H916" s="62"/>
      <c r="I916" s="62">
        <f t="shared" si="14"/>
        <v>34</v>
      </c>
      <c r="J916" s="62" t="s">
        <v>1071</v>
      </c>
      <c r="K916" s="64">
        <v>9.7083333333333327E-2</v>
      </c>
      <c r="L916" s="62">
        <v>139</v>
      </c>
      <c r="M916" s="62">
        <v>133</v>
      </c>
      <c r="N916" s="63"/>
      <c r="O916" s="62"/>
      <c r="P916" s="62">
        <v>17</v>
      </c>
    </row>
    <row r="917" spans="2:16" ht="14.4">
      <c r="B917" s="92" t="s">
        <v>1498</v>
      </c>
      <c r="C917" s="62">
        <v>1972</v>
      </c>
      <c r="D917" s="64">
        <v>6.7071759259259262E-2</v>
      </c>
      <c r="E917" s="62">
        <v>17</v>
      </c>
      <c r="F917" s="62" t="s">
        <v>1069</v>
      </c>
      <c r="G917" s="62">
        <v>20</v>
      </c>
      <c r="H917" s="62"/>
      <c r="I917" s="62">
        <f t="shared" si="14"/>
        <v>52</v>
      </c>
      <c r="J917" s="62" t="s">
        <v>1071</v>
      </c>
      <c r="K917" s="64">
        <v>6.7094907407407409E-2</v>
      </c>
      <c r="L917" s="62">
        <v>17</v>
      </c>
      <c r="M917" s="62">
        <v>17</v>
      </c>
      <c r="N917" s="63"/>
      <c r="O917" s="62"/>
      <c r="P917" s="62">
        <v>17</v>
      </c>
    </row>
    <row r="918" spans="2:16" ht="14.4">
      <c r="B918" s="83" t="s">
        <v>2373</v>
      </c>
      <c r="C918" s="62">
        <v>1980</v>
      </c>
      <c r="D918" s="64">
        <v>6.7210648148148144E-2</v>
      </c>
      <c r="E918" s="174">
        <v>18</v>
      </c>
      <c r="F918" s="62" t="s">
        <v>1069</v>
      </c>
      <c r="G918" s="62">
        <v>20</v>
      </c>
      <c r="H918" s="62"/>
      <c r="I918" s="62">
        <f t="shared" si="14"/>
        <v>44</v>
      </c>
      <c r="J918" s="62" t="s">
        <v>1071</v>
      </c>
      <c r="K918" s="64">
        <v>6.7245370370370372E-2</v>
      </c>
      <c r="L918" s="62">
        <v>18</v>
      </c>
      <c r="M918" s="62">
        <v>18</v>
      </c>
      <c r="N918" s="63"/>
      <c r="O918" s="62"/>
      <c r="P918" s="62">
        <v>18</v>
      </c>
    </row>
    <row r="919" spans="2:16" ht="14.4">
      <c r="B919" s="68" t="s">
        <v>2109</v>
      </c>
      <c r="C919" s="62">
        <v>1991</v>
      </c>
      <c r="D919" s="64">
        <v>9.7604166666666672E-2</v>
      </c>
      <c r="E919" s="62">
        <v>18</v>
      </c>
      <c r="F919" s="62" t="s">
        <v>1070</v>
      </c>
      <c r="G919" s="62">
        <v>20</v>
      </c>
      <c r="H919" s="62"/>
      <c r="I919" s="62">
        <f t="shared" si="14"/>
        <v>33</v>
      </c>
      <c r="J919" s="62" t="s">
        <v>1071</v>
      </c>
      <c r="K919" s="64">
        <v>9.7638888888888886E-2</v>
      </c>
      <c r="L919" s="62">
        <v>141</v>
      </c>
      <c r="M919" s="62">
        <v>144</v>
      </c>
      <c r="N919" s="63"/>
      <c r="O919" s="62"/>
      <c r="P919" s="62">
        <v>18</v>
      </c>
    </row>
    <row r="920" spans="2:16" ht="14.4">
      <c r="B920" s="68" t="s">
        <v>2064</v>
      </c>
      <c r="C920" s="62">
        <v>2000</v>
      </c>
      <c r="D920" s="64">
        <v>9.7650462962962967E-2</v>
      </c>
      <c r="E920" s="62">
        <v>19</v>
      </c>
      <c r="F920" s="62" t="s">
        <v>1070</v>
      </c>
      <c r="G920" s="62">
        <v>20</v>
      </c>
      <c r="H920" s="62"/>
      <c r="I920" s="62">
        <f t="shared" si="14"/>
        <v>24</v>
      </c>
      <c r="J920" s="62" t="s">
        <v>1071</v>
      </c>
      <c r="K920" s="64">
        <v>9.8599537037037041E-2</v>
      </c>
      <c r="L920" s="62">
        <v>146</v>
      </c>
      <c r="M920" s="62">
        <v>145</v>
      </c>
      <c r="N920" s="63"/>
      <c r="O920" s="62"/>
      <c r="P920" s="62">
        <v>19</v>
      </c>
    </row>
    <row r="921" spans="2:16" ht="14.4">
      <c r="B921" s="68" t="s">
        <v>1441</v>
      </c>
      <c r="C921" s="62">
        <v>1986</v>
      </c>
      <c r="D921" s="64">
        <v>6.7326388888888894E-2</v>
      </c>
      <c r="E921" s="62">
        <v>19</v>
      </c>
      <c r="F921" s="62" t="s">
        <v>1069</v>
      </c>
      <c r="G921" s="62">
        <v>20</v>
      </c>
      <c r="H921" s="62"/>
      <c r="I921" s="62">
        <f t="shared" si="14"/>
        <v>38</v>
      </c>
      <c r="J921" s="62" t="s">
        <v>1071</v>
      </c>
      <c r="K921" s="64">
        <v>6.7361111111111108E-2</v>
      </c>
      <c r="L921" s="62">
        <v>19</v>
      </c>
      <c r="M921" s="62">
        <v>19</v>
      </c>
      <c r="N921" s="63"/>
      <c r="O921" s="62"/>
      <c r="P921" s="62">
        <v>19</v>
      </c>
    </row>
    <row r="922" spans="2:16" ht="14.4">
      <c r="B922" s="68" t="s">
        <v>2065</v>
      </c>
      <c r="C922" s="62">
        <v>1982</v>
      </c>
      <c r="D922" s="64">
        <v>9.8263888888888887E-2</v>
      </c>
      <c r="E922" s="62">
        <v>20</v>
      </c>
      <c r="F922" s="62" t="s">
        <v>1070</v>
      </c>
      <c r="G922" s="62">
        <v>20</v>
      </c>
      <c r="H922" s="62"/>
      <c r="I922" s="62">
        <f t="shared" si="14"/>
        <v>42</v>
      </c>
      <c r="J922" s="62" t="s">
        <v>1071</v>
      </c>
      <c r="K922" s="64">
        <v>9.9201388888888895E-2</v>
      </c>
      <c r="L922" s="62">
        <v>148</v>
      </c>
      <c r="M922" s="62">
        <v>149</v>
      </c>
      <c r="N922" s="63"/>
      <c r="O922" s="62"/>
      <c r="P922" s="62">
        <v>21</v>
      </c>
    </row>
    <row r="923" spans="2:16" ht="14.4">
      <c r="B923" s="68" t="s">
        <v>1615</v>
      </c>
      <c r="C923" s="62">
        <v>1986</v>
      </c>
      <c r="D923" s="64">
        <v>6.7719907407407409E-2</v>
      </c>
      <c r="E923" s="62">
        <v>20</v>
      </c>
      <c r="F923" s="62" t="s">
        <v>1069</v>
      </c>
      <c r="G923" s="62">
        <v>20</v>
      </c>
      <c r="H923" s="62"/>
      <c r="I923" s="62">
        <f t="shared" si="14"/>
        <v>38</v>
      </c>
      <c r="J923" s="62" t="s">
        <v>1071</v>
      </c>
      <c r="K923" s="64">
        <v>6.7789351851851851E-2</v>
      </c>
      <c r="L923" s="62">
        <v>20</v>
      </c>
      <c r="M923" s="62">
        <v>20</v>
      </c>
      <c r="N923" s="63"/>
      <c r="O923" s="62"/>
      <c r="P923" s="62">
        <v>20</v>
      </c>
    </row>
    <row r="924" spans="2:16" ht="14.4">
      <c r="B924" s="83" t="s">
        <v>992</v>
      </c>
      <c r="C924" s="62">
        <v>1982</v>
      </c>
      <c r="D924" s="64">
        <v>6.8182870370370366E-2</v>
      </c>
      <c r="E924" s="62">
        <v>21</v>
      </c>
      <c r="F924" s="62" t="s">
        <v>1069</v>
      </c>
      <c r="G924" s="62">
        <v>20</v>
      </c>
      <c r="H924" s="62"/>
      <c r="I924" s="62">
        <f t="shared" si="14"/>
        <v>42</v>
      </c>
      <c r="J924" s="62" t="s">
        <v>1071</v>
      </c>
      <c r="K924" s="64">
        <v>6.8217592592592594E-2</v>
      </c>
      <c r="L924" s="62">
        <v>21</v>
      </c>
      <c r="M924" s="62">
        <v>21</v>
      </c>
      <c r="N924" s="63"/>
      <c r="O924" s="62"/>
      <c r="P924" s="62">
        <v>21</v>
      </c>
    </row>
    <row r="925" spans="2:16" ht="14.4">
      <c r="B925" s="68" t="s">
        <v>145</v>
      </c>
      <c r="C925" s="62">
        <v>1984</v>
      </c>
      <c r="D925" s="64">
        <v>9.9004629629629623E-2</v>
      </c>
      <c r="E925" s="62">
        <v>21</v>
      </c>
      <c r="F925" s="62" t="s">
        <v>1070</v>
      </c>
      <c r="G925" s="62">
        <v>20</v>
      </c>
      <c r="H925" s="62"/>
      <c r="I925" s="62">
        <f t="shared" si="14"/>
        <v>40</v>
      </c>
      <c r="J925" s="62" t="s">
        <v>1071</v>
      </c>
      <c r="K925" s="64">
        <v>9.9050925925925931E-2</v>
      </c>
      <c r="L925" s="62">
        <v>147</v>
      </c>
      <c r="M925" s="62">
        <v>150</v>
      </c>
      <c r="N925" s="63"/>
      <c r="O925" s="62"/>
      <c r="P925" s="62">
        <v>20</v>
      </c>
    </row>
    <row r="926" spans="2:16" ht="14.4">
      <c r="B926" s="68" t="s">
        <v>2192</v>
      </c>
      <c r="C926" s="62">
        <v>1990</v>
      </c>
      <c r="D926" s="64">
        <v>6.8333333333333329E-2</v>
      </c>
      <c r="E926" s="62">
        <v>22</v>
      </c>
      <c r="F926" s="62" t="s">
        <v>1069</v>
      </c>
      <c r="G926" s="62">
        <v>20</v>
      </c>
      <c r="H926" s="62"/>
      <c r="I926" s="62">
        <f t="shared" si="14"/>
        <v>34</v>
      </c>
      <c r="J926" s="62" t="s">
        <v>1071</v>
      </c>
      <c r="K926" s="64">
        <v>6.8333333333333329E-2</v>
      </c>
      <c r="L926" s="62">
        <v>22</v>
      </c>
      <c r="M926" s="62">
        <v>22</v>
      </c>
      <c r="N926" s="63"/>
      <c r="O926" s="62"/>
      <c r="P926" s="62">
        <v>22</v>
      </c>
    </row>
    <row r="927" spans="2:16" ht="14.4">
      <c r="B927" s="68" t="s">
        <v>2117</v>
      </c>
      <c r="C927" s="62">
        <v>1988</v>
      </c>
      <c r="D927" s="64">
        <v>9.9537037037037035E-2</v>
      </c>
      <c r="E927" s="62">
        <v>22</v>
      </c>
      <c r="F927" s="62" t="s">
        <v>1070</v>
      </c>
      <c r="G927" s="62">
        <v>20</v>
      </c>
      <c r="H927" s="62"/>
      <c r="I927" s="62">
        <f t="shared" si="14"/>
        <v>36</v>
      </c>
      <c r="J927" s="62" t="s">
        <v>1071</v>
      </c>
      <c r="K927" s="64">
        <v>9.9687499999999998E-2</v>
      </c>
      <c r="L927" s="62">
        <v>150</v>
      </c>
      <c r="M927" s="62">
        <v>152</v>
      </c>
      <c r="N927" s="63"/>
      <c r="O927" s="62"/>
      <c r="P927" s="62">
        <v>22</v>
      </c>
    </row>
    <row r="928" spans="2:16" ht="14.4">
      <c r="B928" s="83" t="s">
        <v>1892</v>
      </c>
      <c r="C928" s="62">
        <v>1984</v>
      </c>
      <c r="D928" s="64">
        <v>6.9317129629629631E-2</v>
      </c>
      <c r="E928" s="62">
        <v>23</v>
      </c>
      <c r="F928" s="62" t="s">
        <v>1069</v>
      </c>
      <c r="G928" s="62">
        <v>20</v>
      </c>
      <c r="H928" s="62"/>
      <c r="I928" s="62">
        <f t="shared" si="14"/>
        <v>40</v>
      </c>
      <c r="J928" s="62" t="s">
        <v>1071</v>
      </c>
      <c r="K928" s="64">
        <v>6.9340277777777778E-2</v>
      </c>
      <c r="L928" s="62">
        <v>23</v>
      </c>
      <c r="M928" s="62">
        <v>23</v>
      </c>
      <c r="N928" s="63"/>
      <c r="O928" s="62"/>
      <c r="P928" s="62">
        <v>23</v>
      </c>
    </row>
    <row r="929" spans="2:16" ht="14.4">
      <c r="B929" s="68" t="s">
        <v>1510</v>
      </c>
      <c r="C929" s="62">
        <v>1994</v>
      </c>
      <c r="D929" s="64">
        <v>0.10091435185185185</v>
      </c>
      <c r="E929" s="62">
        <v>23</v>
      </c>
      <c r="F929" s="62" t="s">
        <v>1070</v>
      </c>
      <c r="G929" s="62">
        <v>20</v>
      </c>
      <c r="H929" s="62"/>
      <c r="I929" s="62">
        <f t="shared" si="14"/>
        <v>30</v>
      </c>
      <c r="J929" s="62" t="s">
        <v>1071</v>
      </c>
      <c r="K929" s="64">
        <v>0.10106481481481482</v>
      </c>
      <c r="L929" s="62">
        <v>155</v>
      </c>
      <c r="M929" s="62">
        <v>155</v>
      </c>
      <c r="N929" s="63"/>
      <c r="O929" s="62"/>
      <c r="P929" s="62">
        <v>23</v>
      </c>
    </row>
    <row r="930" spans="2:16" ht="14.4">
      <c r="B930" s="68" t="s">
        <v>2183</v>
      </c>
      <c r="C930" s="62">
        <v>1994</v>
      </c>
      <c r="D930" s="64">
        <v>0.1053587962962963</v>
      </c>
      <c r="E930" s="62">
        <v>24</v>
      </c>
      <c r="F930" s="62" t="s">
        <v>1070</v>
      </c>
      <c r="G930" s="62">
        <v>20</v>
      </c>
      <c r="H930" s="62"/>
      <c r="I930" s="62">
        <f t="shared" si="14"/>
        <v>30</v>
      </c>
      <c r="J930" s="62" t="s">
        <v>1071</v>
      </c>
      <c r="K930" s="64">
        <v>0.10549768518518518</v>
      </c>
      <c r="L930" s="62">
        <v>160</v>
      </c>
      <c r="M930" s="62">
        <v>159</v>
      </c>
      <c r="N930" s="63"/>
      <c r="O930" s="62"/>
      <c r="P930" s="62">
        <v>25</v>
      </c>
    </row>
    <row r="931" spans="2:16" ht="14.4">
      <c r="B931" s="68" t="s">
        <v>1857</v>
      </c>
      <c r="C931" s="62">
        <v>1994</v>
      </c>
      <c r="D931" s="64">
        <v>6.9548611111111117E-2</v>
      </c>
      <c r="E931" s="62">
        <v>24</v>
      </c>
      <c r="F931" s="62" t="s">
        <v>1069</v>
      </c>
      <c r="G931" s="62">
        <v>20</v>
      </c>
      <c r="H931" s="62"/>
      <c r="I931" s="62">
        <f t="shared" si="14"/>
        <v>30</v>
      </c>
      <c r="J931" s="62" t="s">
        <v>1071</v>
      </c>
      <c r="K931" s="64">
        <v>6.9560185185185183E-2</v>
      </c>
      <c r="L931" s="62">
        <v>24</v>
      </c>
      <c r="M931" s="62">
        <v>24</v>
      </c>
      <c r="N931" s="63"/>
      <c r="O931" s="62"/>
      <c r="P931" s="62">
        <v>24</v>
      </c>
    </row>
    <row r="932" spans="2:16" ht="14.4">
      <c r="B932" s="68" t="s">
        <v>1664</v>
      </c>
      <c r="C932" s="62">
        <v>1990</v>
      </c>
      <c r="D932" s="64">
        <v>6.986111111111111E-2</v>
      </c>
      <c r="E932" s="62">
        <v>25</v>
      </c>
      <c r="F932" s="62" t="s">
        <v>1069</v>
      </c>
      <c r="G932" s="62">
        <v>20</v>
      </c>
      <c r="H932" s="62"/>
      <c r="I932" s="62">
        <f t="shared" si="14"/>
        <v>34</v>
      </c>
      <c r="J932" s="62" t="s">
        <v>1071</v>
      </c>
      <c r="K932" s="64">
        <v>6.987268518518519E-2</v>
      </c>
      <c r="L932" s="62">
        <v>25</v>
      </c>
      <c r="M932" s="62">
        <v>25</v>
      </c>
      <c r="N932" s="63"/>
      <c r="O932" s="62"/>
      <c r="P932" s="62">
        <v>25</v>
      </c>
    </row>
    <row r="933" spans="2:16" ht="14.4">
      <c r="B933" s="68" t="s">
        <v>2601</v>
      </c>
      <c r="C933" s="62">
        <v>1990</v>
      </c>
      <c r="D933" s="64">
        <v>0.1053587962962963</v>
      </c>
      <c r="E933" s="62">
        <v>25</v>
      </c>
      <c r="F933" s="62" t="s">
        <v>1070</v>
      </c>
      <c r="G933" s="62">
        <v>20</v>
      </c>
      <c r="H933" s="62"/>
      <c r="I933" s="62">
        <f t="shared" si="14"/>
        <v>34</v>
      </c>
      <c r="J933" s="62" t="s">
        <v>1071</v>
      </c>
      <c r="K933" s="64">
        <v>0.10548611111111111</v>
      </c>
      <c r="L933" s="62">
        <v>159</v>
      </c>
      <c r="M933" s="62">
        <v>160</v>
      </c>
      <c r="N933" s="63"/>
      <c r="O933" s="62"/>
      <c r="P933" s="62">
        <v>24</v>
      </c>
    </row>
    <row r="934" spans="2:16" ht="13.8">
      <c r="B934" s="62" t="s">
        <v>2189</v>
      </c>
      <c r="C934" s="62">
        <v>2011</v>
      </c>
      <c r="D934" s="64">
        <v>0.11099537037037037</v>
      </c>
      <c r="E934" s="62">
        <v>26</v>
      </c>
      <c r="F934" s="62" t="s">
        <v>1070</v>
      </c>
      <c r="G934" s="62">
        <v>20</v>
      </c>
      <c r="H934" s="62"/>
      <c r="I934" s="62">
        <f t="shared" si="14"/>
        <v>13</v>
      </c>
      <c r="J934" s="62" t="s">
        <v>1071</v>
      </c>
      <c r="K934" s="64">
        <v>0.1111111111111111</v>
      </c>
      <c r="L934" s="62">
        <v>164</v>
      </c>
      <c r="M934" s="62">
        <v>164</v>
      </c>
      <c r="N934" s="63"/>
      <c r="O934" s="62"/>
      <c r="P934" s="62">
        <v>26</v>
      </c>
    </row>
    <row r="935" spans="2:16" ht="14.4">
      <c r="B935" s="83" t="s">
        <v>2570</v>
      </c>
      <c r="C935" s="62">
        <v>1983</v>
      </c>
      <c r="D935" s="64">
        <v>7.0347222222222228E-2</v>
      </c>
      <c r="E935" s="62">
        <v>26</v>
      </c>
      <c r="F935" s="62" t="s">
        <v>1069</v>
      </c>
      <c r="G935" s="62">
        <v>20</v>
      </c>
      <c r="H935" s="62"/>
      <c r="I935" s="62">
        <f t="shared" si="14"/>
        <v>41</v>
      </c>
      <c r="J935" s="62" t="s">
        <v>1071</v>
      </c>
      <c r="K935" s="64">
        <v>7.0439814814814816E-2</v>
      </c>
      <c r="L935" s="62">
        <v>26</v>
      </c>
      <c r="M935" s="62">
        <v>26</v>
      </c>
      <c r="N935" s="63"/>
      <c r="O935" s="62"/>
      <c r="P935" s="62">
        <v>26</v>
      </c>
    </row>
    <row r="936" spans="2:16" ht="14.4">
      <c r="B936" s="92" t="s">
        <v>2367</v>
      </c>
      <c r="C936" s="62">
        <v>1967</v>
      </c>
      <c r="D936" s="64">
        <v>7.0694444444444449E-2</v>
      </c>
      <c r="E936" s="62">
        <v>27</v>
      </c>
      <c r="F936" s="62" t="s">
        <v>1069</v>
      </c>
      <c r="G936" s="62">
        <v>20</v>
      </c>
      <c r="H936" s="62"/>
      <c r="I936" s="62">
        <f t="shared" si="14"/>
        <v>57</v>
      </c>
      <c r="J936" s="62" t="s">
        <v>1071</v>
      </c>
      <c r="K936" s="64">
        <v>7.0717592592592596E-2</v>
      </c>
      <c r="L936" s="62">
        <v>27</v>
      </c>
      <c r="M936" s="62">
        <v>27</v>
      </c>
      <c r="N936" s="63"/>
      <c r="O936" s="62"/>
      <c r="P936" s="62">
        <v>27</v>
      </c>
    </row>
    <row r="937" spans="2:16" ht="14.4">
      <c r="B937" s="68" t="s">
        <v>1961</v>
      </c>
      <c r="C937" s="62">
        <v>1986</v>
      </c>
      <c r="D937" s="64">
        <v>0.11749999999999999</v>
      </c>
      <c r="E937" s="62">
        <v>27</v>
      </c>
      <c r="F937" s="62" t="s">
        <v>1070</v>
      </c>
      <c r="G937" s="62">
        <v>20</v>
      </c>
      <c r="H937" s="62"/>
      <c r="I937" s="62">
        <f t="shared" si="14"/>
        <v>38</v>
      </c>
      <c r="J937" s="62" t="s">
        <v>1071</v>
      </c>
      <c r="K937" s="64">
        <v>0.11767361111111112</v>
      </c>
      <c r="L937" s="62">
        <v>165</v>
      </c>
      <c r="M937" s="62">
        <v>165</v>
      </c>
      <c r="N937" s="63"/>
      <c r="O937" s="62"/>
      <c r="P937" s="62">
        <v>27</v>
      </c>
    </row>
    <row r="938" spans="2:16" ht="14.4">
      <c r="B938" s="68" t="s">
        <v>1729</v>
      </c>
      <c r="C938" s="62">
        <v>1987</v>
      </c>
      <c r="D938" s="64">
        <v>7.0706018518518515E-2</v>
      </c>
      <c r="E938" s="62">
        <v>28</v>
      </c>
      <c r="F938" s="62" t="s">
        <v>1069</v>
      </c>
      <c r="G938" s="62">
        <v>20</v>
      </c>
      <c r="H938" s="62"/>
      <c r="I938" s="62">
        <f t="shared" si="14"/>
        <v>37</v>
      </c>
      <c r="J938" s="62" t="s">
        <v>1071</v>
      </c>
      <c r="K938" s="64">
        <v>7.0740740740740743E-2</v>
      </c>
      <c r="L938" s="62">
        <v>28</v>
      </c>
      <c r="M938" s="62">
        <v>28</v>
      </c>
      <c r="N938" s="63"/>
      <c r="O938" s="62"/>
      <c r="P938" s="62">
        <v>28</v>
      </c>
    </row>
    <row r="939" spans="2:16" ht="14.4">
      <c r="B939" s="68" t="s">
        <v>1698</v>
      </c>
      <c r="C939" s="62">
        <v>1990</v>
      </c>
      <c r="D939" s="64">
        <v>0.1184375</v>
      </c>
      <c r="E939" s="62">
        <v>28</v>
      </c>
      <c r="F939" s="62" t="s">
        <v>1070</v>
      </c>
      <c r="G939" s="62">
        <v>20</v>
      </c>
      <c r="H939" s="62"/>
      <c r="I939" s="62">
        <f t="shared" si="14"/>
        <v>34</v>
      </c>
      <c r="J939" s="62" t="s">
        <v>1071</v>
      </c>
      <c r="K939" s="64">
        <v>0.11855324074074074</v>
      </c>
      <c r="L939" s="62">
        <v>166</v>
      </c>
      <c r="M939" s="62">
        <v>166</v>
      </c>
      <c r="N939" s="63"/>
      <c r="O939" s="62"/>
      <c r="P939" s="62">
        <v>28</v>
      </c>
    </row>
    <row r="940" spans="2:16" ht="14.4">
      <c r="B940" s="68" t="s">
        <v>1785</v>
      </c>
      <c r="C940" s="62">
        <v>2003</v>
      </c>
      <c r="D940" s="64">
        <v>7.194444444444445E-2</v>
      </c>
      <c r="E940" s="62">
        <v>29</v>
      </c>
      <c r="F940" s="62" t="s">
        <v>1069</v>
      </c>
      <c r="G940" s="62">
        <v>20</v>
      </c>
      <c r="H940" s="62"/>
      <c r="I940" s="62">
        <f t="shared" si="14"/>
        <v>21</v>
      </c>
      <c r="J940" s="62" t="s">
        <v>1071</v>
      </c>
      <c r="K940" s="64">
        <v>7.2037037037037038E-2</v>
      </c>
      <c r="L940" s="62">
        <v>29</v>
      </c>
      <c r="M940" s="62">
        <v>29</v>
      </c>
      <c r="N940" s="63"/>
      <c r="O940" s="62"/>
      <c r="P940" s="62">
        <v>29</v>
      </c>
    </row>
    <row r="941" spans="2:16" ht="14.4">
      <c r="B941" s="68" t="s">
        <v>2198</v>
      </c>
      <c r="C941" s="62">
        <v>1989</v>
      </c>
      <c r="D941" s="64">
        <v>7.2488425925925928E-2</v>
      </c>
      <c r="E941" s="62">
        <v>30</v>
      </c>
      <c r="F941" s="62" t="s">
        <v>1069</v>
      </c>
      <c r="G941" s="62">
        <v>20</v>
      </c>
      <c r="H941" s="62"/>
      <c r="I941" s="62">
        <f t="shared" si="14"/>
        <v>35</v>
      </c>
      <c r="J941" s="62" t="s">
        <v>1071</v>
      </c>
      <c r="K941" s="64">
        <v>7.2627314814814811E-2</v>
      </c>
      <c r="L941" s="62">
        <v>32</v>
      </c>
      <c r="M941" s="62">
        <v>31</v>
      </c>
      <c r="N941" s="63"/>
      <c r="O941" s="62"/>
      <c r="P941" s="62">
        <v>31</v>
      </c>
    </row>
    <row r="942" spans="2:16" ht="14.4">
      <c r="B942" s="83" t="s">
        <v>2069</v>
      </c>
      <c r="C942" s="62">
        <v>1978</v>
      </c>
      <c r="D942" s="64">
        <v>7.256944444444445E-2</v>
      </c>
      <c r="E942" s="62">
        <v>31</v>
      </c>
      <c r="F942" s="62" t="s">
        <v>1069</v>
      </c>
      <c r="G942" s="62">
        <v>20</v>
      </c>
      <c r="H942" s="62"/>
      <c r="I942" s="62">
        <f t="shared" si="14"/>
        <v>46</v>
      </c>
      <c r="J942" s="62" t="s">
        <v>1071</v>
      </c>
      <c r="K942" s="64">
        <v>7.2581018518518517E-2</v>
      </c>
      <c r="L942" s="62">
        <v>31</v>
      </c>
      <c r="M942" s="62">
        <v>32</v>
      </c>
      <c r="N942" s="63"/>
      <c r="O942" s="62"/>
      <c r="P942" s="62">
        <v>30</v>
      </c>
    </row>
    <row r="943" spans="2:16" ht="14.4">
      <c r="B943" s="68" t="s">
        <v>1712</v>
      </c>
      <c r="C943" s="62">
        <v>1999</v>
      </c>
      <c r="D943" s="64">
        <v>7.2592592592592597E-2</v>
      </c>
      <c r="E943" s="62">
        <v>32</v>
      </c>
      <c r="F943" s="62" t="s">
        <v>1069</v>
      </c>
      <c r="G943" s="62">
        <v>20</v>
      </c>
      <c r="H943" s="62"/>
      <c r="I943" s="62">
        <f t="shared" si="14"/>
        <v>25</v>
      </c>
      <c r="J943" s="62" t="s">
        <v>1071</v>
      </c>
      <c r="K943" s="64">
        <v>7.2650462962962958E-2</v>
      </c>
      <c r="L943" s="62">
        <v>33</v>
      </c>
      <c r="M943" s="62">
        <v>33</v>
      </c>
      <c r="N943" s="63"/>
      <c r="O943" s="62"/>
      <c r="P943" s="62">
        <v>32</v>
      </c>
    </row>
    <row r="944" spans="2:16" ht="14.4">
      <c r="B944" s="92" t="s">
        <v>1491</v>
      </c>
      <c r="C944" s="62">
        <v>1972</v>
      </c>
      <c r="D944" s="64">
        <v>7.2905092592592591E-2</v>
      </c>
      <c r="E944" s="62">
        <v>33</v>
      </c>
      <c r="F944" s="62" t="s">
        <v>1069</v>
      </c>
      <c r="G944" s="62">
        <v>20</v>
      </c>
      <c r="H944" s="62"/>
      <c r="I944" s="62">
        <f t="shared" si="14"/>
        <v>52</v>
      </c>
      <c r="J944" s="62" t="s">
        <v>1071</v>
      </c>
      <c r="K944" s="64">
        <v>7.3043981481481488E-2</v>
      </c>
      <c r="L944" s="62">
        <v>34</v>
      </c>
      <c r="M944" s="62">
        <v>34</v>
      </c>
      <c r="N944" s="63"/>
      <c r="O944" s="62"/>
      <c r="P944" s="62">
        <v>33</v>
      </c>
    </row>
    <row r="945" spans="2:16" ht="14.4">
      <c r="B945" s="68" t="s">
        <v>1563</v>
      </c>
      <c r="C945" s="62">
        <v>1990</v>
      </c>
      <c r="D945" s="64">
        <v>7.2997685185185179E-2</v>
      </c>
      <c r="E945" s="62">
        <v>34</v>
      </c>
      <c r="F945" s="62" t="s">
        <v>1069</v>
      </c>
      <c r="G945" s="62">
        <v>20</v>
      </c>
      <c r="H945" s="62"/>
      <c r="I945" s="62">
        <f t="shared" si="14"/>
        <v>34</v>
      </c>
      <c r="J945" s="62" t="s">
        <v>1071</v>
      </c>
      <c r="K945" s="64">
        <v>7.3090277777777782E-2</v>
      </c>
      <c r="L945" s="62">
        <v>35</v>
      </c>
      <c r="M945" s="62">
        <v>35</v>
      </c>
      <c r="N945" s="63"/>
      <c r="O945" s="62"/>
      <c r="P945" s="62">
        <v>34</v>
      </c>
    </row>
    <row r="946" spans="2:16" ht="14.4">
      <c r="B946" s="68" t="s">
        <v>1985</v>
      </c>
      <c r="C946" s="62">
        <v>1995</v>
      </c>
      <c r="D946" s="64">
        <v>7.3958333333333334E-2</v>
      </c>
      <c r="E946" s="62">
        <v>35</v>
      </c>
      <c r="F946" s="62" t="s">
        <v>1069</v>
      </c>
      <c r="G946" s="62">
        <v>20</v>
      </c>
      <c r="H946" s="62"/>
      <c r="I946" s="62">
        <f t="shared" si="14"/>
        <v>29</v>
      </c>
      <c r="J946" s="62" t="s">
        <v>1071</v>
      </c>
      <c r="K946" s="64">
        <v>7.3969907407407401E-2</v>
      </c>
      <c r="L946" s="62">
        <v>37</v>
      </c>
      <c r="M946" s="62">
        <v>37</v>
      </c>
      <c r="N946" s="63"/>
      <c r="O946" s="62"/>
      <c r="P946" s="62">
        <v>35</v>
      </c>
    </row>
    <row r="947" spans="2:16" ht="14.4">
      <c r="B947" s="68" t="s">
        <v>1748</v>
      </c>
      <c r="C947" s="62">
        <v>1986</v>
      </c>
      <c r="D947" s="64">
        <v>7.4027777777777776E-2</v>
      </c>
      <c r="E947" s="62">
        <v>36</v>
      </c>
      <c r="F947" s="62" t="s">
        <v>1069</v>
      </c>
      <c r="G947" s="62">
        <v>20</v>
      </c>
      <c r="H947" s="62"/>
      <c r="I947" s="62">
        <f t="shared" si="14"/>
        <v>38</v>
      </c>
      <c r="J947" s="62" t="s">
        <v>1071</v>
      </c>
      <c r="K947" s="64">
        <v>7.4097222222222217E-2</v>
      </c>
      <c r="L947" s="62">
        <v>38</v>
      </c>
      <c r="M947" s="62">
        <v>38</v>
      </c>
      <c r="N947" s="63"/>
      <c r="O947" s="62"/>
      <c r="P947" s="62">
        <v>36</v>
      </c>
    </row>
    <row r="948" spans="2:16" ht="14.4">
      <c r="B948" s="83" t="s">
        <v>2477</v>
      </c>
      <c r="C948" s="62">
        <v>1976</v>
      </c>
      <c r="D948" s="64">
        <v>7.4143518518518525E-2</v>
      </c>
      <c r="E948" s="62">
        <v>37</v>
      </c>
      <c r="F948" s="62" t="s">
        <v>1069</v>
      </c>
      <c r="G948" s="62">
        <v>20</v>
      </c>
      <c r="H948" s="62"/>
      <c r="I948" s="62">
        <f t="shared" si="14"/>
        <v>48</v>
      </c>
      <c r="J948" s="62" t="s">
        <v>1071</v>
      </c>
      <c r="K948" s="64">
        <v>7.4178240740740739E-2</v>
      </c>
      <c r="L948" s="62">
        <v>39</v>
      </c>
      <c r="M948" s="62">
        <v>39</v>
      </c>
      <c r="N948" s="63"/>
      <c r="O948" s="62"/>
      <c r="P948" s="62">
        <v>37</v>
      </c>
    </row>
    <row r="949" spans="2:16" ht="14.4">
      <c r="B949" s="87" t="s">
        <v>2660</v>
      </c>
      <c r="C949" s="62">
        <v>1981</v>
      </c>
      <c r="D949" s="64">
        <v>7.4305555555555555E-2</v>
      </c>
      <c r="E949" s="62">
        <v>38</v>
      </c>
      <c r="F949" s="62" t="s">
        <v>1069</v>
      </c>
      <c r="G949" s="62">
        <v>20</v>
      </c>
      <c r="H949" s="62"/>
      <c r="I949" s="62">
        <f t="shared" si="14"/>
        <v>43</v>
      </c>
      <c r="J949" s="62" t="s">
        <v>1071</v>
      </c>
      <c r="K949" s="64">
        <v>7.4374999999999997E-2</v>
      </c>
      <c r="L949" s="62">
        <v>41</v>
      </c>
      <c r="M949" s="62">
        <v>40</v>
      </c>
      <c r="N949" s="63"/>
      <c r="O949" s="62"/>
      <c r="P949" s="62">
        <v>39</v>
      </c>
    </row>
    <row r="950" spans="2:16" ht="13.8">
      <c r="B950" s="62" t="s">
        <v>1928</v>
      </c>
      <c r="C950" s="62">
        <v>2016</v>
      </c>
      <c r="D950" s="64">
        <v>7.435185185185185E-2</v>
      </c>
      <c r="E950" s="62">
        <v>39</v>
      </c>
      <c r="F950" s="62" t="s">
        <v>1069</v>
      </c>
      <c r="G950" s="62">
        <v>20</v>
      </c>
      <c r="H950" s="62"/>
      <c r="I950" s="62">
        <f t="shared" si="14"/>
        <v>8</v>
      </c>
      <c r="J950" s="62" t="s">
        <v>1071</v>
      </c>
      <c r="K950" s="64">
        <v>7.436342592592593E-2</v>
      </c>
      <c r="L950" s="62">
        <v>40</v>
      </c>
      <c r="M950" s="62">
        <v>41</v>
      </c>
      <c r="N950" s="63"/>
      <c r="O950" s="62"/>
      <c r="P950" s="62">
        <v>38</v>
      </c>
    </row>
    <row r="951" spans="2:16" ht="14.4">
      <c r="B951" s="83" t="s">
        <v>1523</v>
      </c>
      <c r="C951" s="62">
        <v>1981</v>
      </c>
      <c r="D951" s="64">
        <v>7.4421296296296291E-2</v>
      </c>
      <c r="E951" s="62">
        <v>40</v>
      </c>
      <c r="F951" s="62" t="s">
        <v>1069</v>
      </c>
      <c r="G951" s="62">
        <v>20</v>
      </c>
      <c r="H951" s="62"/>
      <c r="I951" s="62">
        <f t="shared" si="14"/>
        <v>43</v>
      </c>
      <c r="J951" s="62" t="s">
        <v>1071</v>
      </c>
      <c r="K951" s="64">
        <v>7.4502314814814813E-2</v>
      </c>
      <c r="L951" s="62">
        <v>42</v>
      </c>
      <c r="M951" s="62">
        <v>42</v>
      </c>
      <c r="N951" s="63"/>
      <c r="O951" s="62"/>
      <c r="P951" s="62">
        <v>40</v>
      </c>
    </row>
    <row r="952" spans="2:16" ht="14.4">
      <c r="B952" s="68" t="s">
        <v>880</v>
      </c>
      <c r="C952" s="62">
        <v>1985</v>
      </c>
      <c r="D952" s="64">
        <v>7.4826388888888887E-2</v>
      </c>
      <c r="E952" s="62">
        <v>41</v>
      </c>
      <c r="F952" s="62" t="s">
        <v>1069</v>
      </c>
      <c r="G952" s="62">
        <v>20</v>
      </c>
      <c r="H952" s="62"/>
      <c r="I952" s="62">
        <f t="shared" si="14"/>
        <v>39</v>
      </c>
      <c r="J952" s="62" t="s">
        <v>1071</v>
      </c>
      <c r="K952" s="64">
        <v>7.4918981481481475E-2</v>
      </c>
      <c r="L952" s="62">
        <v>43</v>
      </c>
      <c r="M952" s="62">
        <v>43</v>
      </c>
      <c r="N952" s="63"/>
      <c r="O952" s="62"/>
      <c r="P952" s="62">
        <v>41</v>
      </c>
    </row>
    <row r="953" spans="2:16" ht="14.4">
      <c r="B953" s="68" t="s">
        <v>1693</v>
      </c>
      <c r="C953" s="62">
        <v>1996</v>
      </c>
      <c r="D953" s="64">
        <v>7.5381944444444446E-2</v>
      </c>
      <c r="E953" s="62">
        <v>42</v>
      </c>
      <c r="F953" s="62" t="s">
        <v>1069</v>
      </c>
      <c r="G953" s="62">
        <v>20</v>
      </c>
      <c r="H953" s="62"/>
      <c r="I953" s="62">
        <f t="shared" si="14"/>
        <v>28</v>
      </c>
      <c r="J953" s="62" t="s">
        <v>1071</v>
      </c>
      <c r="K953" s="64">
        <v>7.5462962962962968E-2</v>
      </c>
      <c r="L953" s="62">
        <v>45</v>
      </c>
      <c r="M953" s="62">
        <v>45</v>
      </c>
      <c r="N953" s="63"/>
      <c r="O953" s="62"/>
      <c r="P953" s="62">
        <v>42</v>
      </c>
    </row>
    <row r="954" spans="2:16" ht="14.4">
      <c r="B954" s="68" t="s">
        <v>2571</v>
      </c>
      <c r="C954" s="62">
        <v>1986</v>
      </c>
      <c r="D954" s="64">
        <v>7.5393518518518512E-2</v>
      </c>
      <c r="E954" s="62">
        <v>43</v>
      </c>
      <c r="F954" s="62" t="s">
        <v>1069</v>
      </c>
      <c r="G954" s="62">
        <v>20</v>
      </c>
      <c r="H954" s="62"/>
      <c r="I954" s="62">
        <f t="shared" si="14"/>
        <v>38</v>
      </c>
      <c r="J954" s="62" t="s">
        <v>1071</v>
      </c>
      <c r="K954" s="64">
        <v>7.5520833333333329E-2</v>
      </c>
      <c r="L954" s="62">
        <v>46</v>
      </c>
      <c r="M954" s="62">
        <v>46</v>
      </c>
      <c r="N954" s="63"/>
      <c r="O954" s="62"/>
      <c r="P954" s="62">
        <v>43</v>
      </c>
    </row>
    <row r="955" spans="2:16" ht="14.4">
      <c r="B955" s="68" t="s">
        <v>1503</v>
      </c>
      <c r="C955" s="62">
        <v>1988</v>
      </c>
      <c r="D955" s="64">
        <v>7.5844907407407403E-2</v>
      </c>
      <c r="E955" s="62">
        <v>44</v>
      </c>
      <c r="F955" s="62" t="s">
        <v>1069</v>
      </c>
      <c r="G955" s="62">
        <v>20</v>
      </c>
      <c r="H955" s="62"/>
      <c r="I955" s="62">
        <f t="shared" si="14"/>
        <v>36</v>
      </c>
      <c r="J955" s="62" t="s">
        <v>1071</v>
      </c>
      <c r="K955" s="64">
        <v>7.5902777777777777E-2</v>
      </c>
      <c r="L955" s="62">
        <v>47</v>
      </c>
      <c r="M955" s="62">
        <v>47</v>
      </c>
      <c r="N955" s="63"/>
      <c r="O955" s="62"/>
      <c r="P955" s="62">
        <v>44</v>
      </c>
    </row>
    <row r="956" spans="2:16" ht="14.4">
      <c r="B956" s="68" t="s">
        <v>1497</v>
      </c>
      <c r="C956" s="62">
        <v>1996</v>
      </c>
      <c r="D956" s="64">
        <v>7.604166666666666E-2</v>
      </c>
      <c r="E956" s="62">
        <v>45</v>
      </c>
      <c r="F956" s="62" t="s">
        <v>1069</v>
      </c>
      <c r="G956" s="62">
        <v>20</v>
      </c>
      <c r="H956" s="62"/>
      <c r="I956" s="62">
        <f t="shared" si="14"/>
        <v>28</v>
      </c>
      <c r="J956" s="62" t="s">
        <v>1071</v>
      </c>
      <c r="K956" s="64">
        <v>7.6064814814814821E-2</v>
      </c>
      <c r="L956" s="62">
        <v>49</v>
      </c>
      <c r="M956" s="62">
        <v>49</v>
      </c>
      <c r="N956" s="63"/>
      <c r="O956" s="62"/>
      <c r="P956" s="62">
        <v>45</v>
      </c>
    </row>
    <row r="957" spans="2:16" ht="14.4">
      <c r="B957" s="68" t="s">
        <v>45</v>
      </c>
      <c r="C957" s="62">
        <v>1988</v>
      </c>
      <c r="D957" s="64">
        <v>7.6504629629629631E-2</v>
      </c>
      <c r="E957" s="62">
        <v>46</v>
      </c>
      <c r="F957" s="62" t="s">
        <v>1069</v>
      </c>
      <c r="G957" s="62">
        <v>20</v>
      </c>
      <c r="H957" s="62"/>
      <c r="I957" s="62">
        <f t="shared" si="14"/>
        <v>36</v>
      </c>
      <c r="J957" s="62" t="s">
        <v>1071</v>
      </c>
      <c r="K957" s="64">
        <v>7.6527777777777778E-2</v>
      </c>
      <c r="L957" s="62">
        <v>50</v>
      </c>
      <c r="M957" s="62">
        <v>50</v>
      </c>
      <c r="N957" s="63"/>
      <c r="O957" s="62"/>
      <c r="P957" s="62">
        <v>46</v>
      </c>
    </row>
    <row r="958" spans="2:16" ht="14.4">
      <c r="B958" s="68" t="s">
        <v>1605</v>
      </c>
      <c r="C958" s="62">
        <v>1988</v>
      </c>
      <c r="D958" s="64">
        <v>7.6851851851851852E-2</v>
      </c>
      <c r="E958" s="62">
        <v>47</v>
      </c>
      <c r="F958" s="62" t="s">
        <v>1069</v>
      </c>
      <c r="G958" s="62">
        <v>20</v>
      </c>
      <c r="H958" s="62"/>
      <c r="I958" s="62">
        <f t="shared" si="14"/>
        <v>36</v>
      </c>
      <c r="J958" s="62" t="s">
        <v>1071</v>
      </c>
      <c r="K958" s="64">
        <v>7.6921296296296293E-2</v>
      </c>
      <c r="L958" s="62">
        <v>51</v>
      </c>
      <c r="M958" s="62">
        <v>51</v>
      </c>
      <c r="N958" s="63"/>
      <c r="O958" s="62"/>
      <c r="P958" s="62">
        <v>47</v>
      </c>
    </row>
    <row r="959" spans="2:16" ht="14.4">
      <c r="B959" s="83" t="s">
        <v>187</v>
      </c>
      <c r="C959" s="62">
        <v>1980</v>
      </c>
      <c r="D959" s="64">
        <v>7.7025462962962962E-2</v>
      </c>
      <c r="E959" s="62">
        <v>48</v>
      </c>
      <c r="F959" s="62" t="s">
        <v>1069</v>
      </c>
      <c r="G959" s="62">
        <v>20</v>
      </c>
      <c r="H959" s="62"/>
      <c r="I959" s="62">
        <f t="shared" si="14"/>
        <v>44</v>
      </c>
      <c r="J959" s="62" t="s">
        <v>1071</v>
      </c>
      <c r="K959" s="64">
        <v>7.7037037037037043E-2</v>
      </c>
      <c r="L959" s="62">
        <v>52</v>
      </c>
      <c r="M959" s="62">
        <v>53</v>
      </c>
      <c r="N959" s="63"/>
      <c r="O959" s="62"/>
      <c r="P959" s="62">
        <v>48</v>
      </c>
    </row>
    <row r="960" spans="2:16" ht="14.4">
      <c r="B960" s="83" t="s">
        <v>1749</v>
      </c>
      <c r="C960" s="62">
        <v>1980</v>
      </c>
      <c r="D960" s="64">
        <v>7.7083333333333337E-2</v>
      </c>
      <c r="E960" s="62">
        <v>49</v>
      </c>
      <c r="F960" s="62" t="s">
        <v>1069</v>
      </c>
      <c r="G960" s="62">
        <v>20</v>
      </c>
      <c r="H960" s="62"/>
      <c r="I960" s="62">
        <f t="shared" si="14"/>
        <v>44</v>
      </c>
      <c r="J960" s="62" t="s">
        <v>1071</v>
      </c>
      <c r="K960" s="64">
        <v>7.7835648148148154E-2</v>
      </c>
      <c r="L960" s="62">
        <v>60</v>
      </c>
      <c r="M960" s="62">
        <v>54</v>
      </c>
      <c r="N960" s="63"/>
      <c r="O960" s="62"/>
      <c r="P960" s="62">
        <v>54</v>
      </c>
    </row>
    <row r="961" spans="2:16" ht="14.4">
      <c r="B961" s="68" t="s">
        <v>2511</v>
      </c>
      <c r="C961" s="62">
        <v>1990</v>
      </c>
      <c r="D961" s="64">
        <v>7.72337962962963E-2</v>
      </c>
      <c r="E961" s="62">
        <v>50</v>
      </c>
      <c r="F961" s="62" t="s">
        <v>1069</v>
      </c>
      <c r="G961" s="62">
        <v>20</v>
      </c>
      <c r="H961" s="62"/>
      <c r="I961" s="62">
        <f t="shared" si="14"/>
        <v>34</v>
      </c>
      <c r="J961" s="62" t="s">
        <v>1071</v>
      </c>
      <c r="K961" s="64">
        <v>7.7384259259259264E-2</v>
      </c>
      <c r="L961" s="62">
        <v>56</v>
      </c>
      <c r="M961" s="62">
        <v>56</v>
      </c>
      <c r="N961" s="63"/>
      <c r="O961" s="62"/>
      <c r="P961" s="62">
        <v>50</v>
      </c>
    </row>
    <row r="962" spans="2:16" ht="14.4">
      <c r="B962" s="68" t="s">
        <v>1501</v>
      </c>
      <c r="C962" s="62">
        <v>1988</v>
      </c>
      <c r="D962" s="64">
        <v>7.7291666666666661E-2</v>
      </c>
      <c r="E962" s="62">
        <v>51</v>
      </c>
      <c r="F962" s="62" t="s">
        <v>1069</v>
      </c>
      <c r="G962" s="62">
        <v>20</v>
      </c>
      <c r="H962" s="62"/>
      <c r="I962" s="62">
        <f t="shared" si="14"/>
        <v>36</v>
      </c>
      <c r="J962" s="62" t="s">
        <v>1071</v>
      </c>
      <c r="K962" s="64">
        <v>7.7349537037037036E-2</v>
      </c>
      <c r="L962" s="62">
        <v>55</v>
      </c>
      <c r="M962" s="62">
        <v>57</v>
      </c>
      <c r="N962" s="63"/>
      <c r="O962" s="62"/>
      <c r="P962" s="62">
        <v>49</v>
      </c>
    </row>
    <row r="963" spans="2:16" ht="14.4">
      <c r="B963" s="83" t="s">
        <v>2042</v>
      </c>
      <c r="C963" s="62">
        <v>1977</v>
      </c>
      <c r="D963" s="64">
        <v>7.7384259259259264E-2</v>
      </c>
      <c r="E963" s="62">
        <v>52</v>
      </c>
      <c r="F963" s="62" t="s">
        <v>1069</v>
      </c>
      <c r="G963" s="62">
        <v>20</v>
      </c>
      <c r="H963" s="62"/>
      <c r="I963" s="62">
        <f t="shared" ref="I963:I1026" si="15">2024-C963</f>
        <v>47</v>
      </c>
      <c r="J963" s="62" t="s">
        <v>1071</v>
      </c>
      <c r="K963" s="64">
        <v>7.7546296296296294E-2</v>
      </c>
      <c r="L963" s="62">
        <v>58</v>
      </c>
      <c r="M963" s="62">
        <v>58</v>
      </c>
      <c r="N963" s="63"/>
      <c r="O963" s="62"/>
      <c r="P963" s="62">
        <v>52</v>
      </c>
    </row>
    <row r="964" spans="2:16" ht="14.4">
      <c r="B964" s="68" t="s">
        <v>2387</v>
      </c>
      <c r="C964" s="62">
        <v>1995</v>
      </c>
      <c r="D964" s="64">
        <v>7.7430555555555558E-2</v>
      </c>
      <c r="E964" s="62">
        <v>53</v>
      </c>
      <c r="F964" s="62" t="s">
        <v>1069</v>
      </c>
      <c r="G964" s="62">
        <v>20</v>
      </c>
      <c r="H964" s="62"/>
      <c r="I964" s="62">
        <f t="shared" si="15"/>
        <v>29</v>
      </c>
      <c r="J964" s="62" t="s">
        <v>1071</v>
      </c>
      <c r="K964" s="64">
        <v>7.7534722222222227E-2</v>
      </c>
      <c r="L964" s="62">
        <v>57</v>
      </c>
      <c r="M964" s="62">
        <v>59</v>
      </c>
      <c r="N964" s="63"/>
      <c r="O964" s="62"/>
      <c r="P964" s="62">
        <v>51</v>
      </c>
    </row>
    <row r="965" spans="2:16" ht="14.4">
      <c r="B965" s="83" t="s">
        <v>1736</v>
      </c>
      <c r="C965" s="62">
        <v>1981</v>
      </c>
      <c r="D965" s="64">
        <v>7.7731481481481485E-2</v>
      </c>
      <c r="E965" s="62">
        <v>54</v>
      </c>
      <c r="F965" s="62" t="s">
        <v>1069</v>
      </c>
      <c r="G965" s="62">
        <v>20</v>
      </c>
      <c r="H965" s="62"/>
      <c r="I965" s="62">
        <f t="shared" si="15"/>
        <v>43</v>
      </c>
      <c r="J965" s="62" t="s">
        <v>1071</v>
      </c>
      <c r="K965" s="64">
        <v>7.7893518518518515E-2</v>
      </c>
      <c r="L965" s="62">
        <v>62</v>
      </c>
      <c r="M965" s="62">
        <v>61</v>
      </c>
      <c r="N965" s="63"/>
      <c r="O965" s="62"/>
      <c r="P965" s="62">
        <v>55</v>
      </c>
    </row>
    <row r="966" spans="2:16" ht="14.4">
      <c r="B966" s="83" t="s">
        <v>1596</v>
      </c>
      <c r="C966" s="62">
        <v>1980</v>
      </c>
      <c r="D966" s="64">
        <v>7.7800925925925926E-2</v>
      </c>
      <c r="E966" s="62">
        <v>55</v>
      </c>
      <c r="F966" s="62" t="s">
        <v>1069</v>
      </c>
      <c r="G966" s="62">
        <v>20</v>
      </c>
      <c r="H966" s="62"/>
      <c r="I966" s="62">
        <f t="shared" si="15"/>
        <v>44</v>
      </c>
      <c r="J966" s="62" t="s">
        <v>1071</v>
      </c>
      <c r="K966" s="64">
        <v>7.7824074074074073E-2</v>
      </c>
      <c r="L966" s="62">
        <v>59</v>
      </c>
      <c r="M966" s="62">
        <v>62</v>
      </c>
      <c r="N966" s="63"/>
      <c r="O966" s="62"/>
      <c r="P966" s="62">
        <v>53</v>
      </c>
    </row>
    <row r="967" spans="2:16" ht="14.4">
      <c r="B967" s="83" t="s">
        <v>2283</v>
      </c>
      <c r="C967" s="62">
        <v>1975</v>
      </c>
      <c r="D967" s="64">
        <v>7.8148148148148147E-2</v>
      </c>
      <c r="E967" s="62">
        <v>56</v>
      </c>
      <c r="F967" s="62" t="s">
        <v>1069</v>
      </c>
      <c r="G967" s="62">
        <v>20</v>
      </c>
      <c r="H967" s="62"/>
      <c r="I967" s="62">
        <f t="shared" si="15"/>
        <v>49</v>
      </c>
      <c r="J967" s="62" t="s">
        <v>1071</v>
      </c>
      <c r="K967" s="64">
        <v>7.829861111111111E-2</v>
      </c>
      <c r="L967" s="62">
        <v>63</v>
      </c>
      <c r="M967" s="62">
        <v>63</v>
      </c>
      <c r="N967" s="63"/>
      <c r="O967" s="62"/>
      <c r="P967" s="62">
        <v>56</v>
      </c>
    </row>
    <row r="968" spans="2:16" ht="14.4">
      <c r="B968" s="68" t="s">
        <v>2142</v>
      </c>
      <c r="C968" s="62">
        <v>1986</v>
      </c>
      <c r="D968" s="64">
        <v>7.840277777777778E-2</v>
      </c>
      <c r="E968" s="62">
        <v>57</v>
      </c>
      <c r="F968" s="62" t="s">
        <v>1069</v>
      </c>
      <c r="G968" s="62">
        <v>20</v>
      </c>
      <c r="H968" s="62"/>
      <c r="I968" s="62">
        <f t="shared" si="15"/>
        <v>38</v>
      </c>
      <c r="J968" s="62" t="s">
        <v>1071</v>
      </c>
      <c r="K968" s="64">
        <v>7.8506944444444449E-2</v>
      </c>
      <c r="L968" s="62">
        <v>64</v>
      </c>
      <c r="M968" s="62">
        <v>64</v>
      </c>
      <c r="N968" s="63"/>
      <c r="O968" s="62"/>
      <c r="P968" s="62">
        <v>57</v>
      </c>
    </row>
    <row r="969" spans="2:16" ht="14.4">
      <c r="B969" s="83" t="s">
        <v>2270</v>
      </c>
      <c r="C969" s="62">
        <v>1979</v>
      </c>
      <c r="D969" s="64">
        <v>7.8923611111111111E-2</v>
      </c>
      <c r="E969" s="62">
        <v>58</v>
      </c>
      <c r="F969" s="62" t="s">
        <v>1069</v>
      </c>
      <c r="G969" s="62">
        <v>20</v>
      </c>
      <c r="H969" s="62"/>
      <c r="I969" s="62">
        <f t="shared" si="15"/>
        <v>45</v>
      </c>
      <c r="J969" s="62" t="s">
        <v>1071</v>
      </c>
      <c r="K969" s="64">
        <v>7.8958333333333339E-2</v>
      </c>
      <c r="L969" s="62">
        <v>65</v>
      </c>
      <c r="M969" s="62">
        <v>65</v>
      </c>
      <c r="N969" s="63"/>
      <c r="O969" s="62"/>
      <c r="P969" s="62">
        <v>58</v>
      </c>
    </row>
    <row r="970" spans="2:16" ht="14.4">
      <c r="B970" s="68" t="s">
        <v>1723</v>
      </c>
      <c r="C970" s="62">
        <v>1990</v>
      </c>
      <c r="D970" s="64">
        <v>7.8993055555555552E-2</v>
      </c>
      <c r="E970" s="62">
        <v>59</v>
      </c>
      <c r="F970" s="62" t="s">
        <v>1069</v>
      </c>
      <c r="G970" s="62">
        <v>20</v>
      </c>
      <c r="H970" s="62"/>
      <c r="I970" s="62">
        <f t="shared" si="15"/>
        <v>34</v>
      </c>
      <c r="J970" s="62" t="s">
        <v>1071</v>
      </c>
      <c r="K970" s="64">
        <v>7.9062499999999994E-2</v>
      </c>
      <c r="L970" s="62">
        <v>66</v>
      </c>
      <c r="M970" s="62">
        <v>66</v>
      </c>
      <c r="N970" s="63"/>
      <c r="O970" s="62"/>
      <c r="P970" s="62">
        <v>59</v>
      </c>
    </row>
    <row r="971" spans="2:16" ht="14.4">
      <c r="B971" s="68" t="s">
        <v>2084</v>
      </c>
      <c r="C971" s="62">
        <v>1989</v>
      </c>
      <c r="D971" s="64">
        <v>7.9293981481481479E-2</v>
      </c>
      <c r="E971" s="62">
        <v>60</v>
      </c>
      <c r="F971" s="62" t="s">
        <v>1069</v>
      </c>
      <c r="G971" s="62">
        <v>20</v>
      </c>
      <c r="H971" s="62"/>
      <c r="I971" s="62">
        <f t="shared" si="15"/>
        <v>35</v>
      </c>
      <c r="J971" s="62" t="s">
        <v>1071</v>
      </c>
      <c r="K971" s="64">
        <v>7.9409722222222229E-2</v>
      </c>
      <c r="L971" s="62">
        <v>68</v>
      </c>
      <c r="M971" s="62">
        <v>68</v>
      </c>
      <c r="N971" s="63"/>
      <c r="O971" s="62"/>
      <c r="P971" s="62">
        <v>60</v>
      </c>
    </row>
    <row r="972" spans="2:16" ht="14.4">
      <c r="B972" s="107" t="s">
        <v>1480</v>
      </c>
      <c r="C972" s="62">
        <v>1974</v>
      </c>
      <c r="D972" s="64">
        <v>7.9583333333333339E-2</v>
      </c>
      <c r="E972" s="62">
        <v>61</v>
      </c>
      <c r="F972" s="62" t="s">
        <v>1069</v>
      </c>
      <c r="G972" s="62">
        <v>20</v>
      </c>
      <c r="H972" s="62"/>
      <c r="I972" s="62">
        <f t="shared" si="15"/>
        <v>50</v>
      </c>
      <c r="J972" s="62" t="s">
        <v>1071</v>
      </c>
      <c r="K972" s="64">
        <v>7.9618055555555553E-2</v>
      </c>
      <c r="L972" s="62">
        <v>69</v>
      </c>
      <c r="M972" s="62">
        <v>69</v>
      </c>
      <c r="N972" s="63"/>
      <c r="O972" s="62"/>
      <c r="P972" s="62">
        <v>61</v>
      </c>
    </row>
    <row r="973" spans="2:16" ht="14.4">
      <c r="B973" s="83" t="s">
        <v>2181</v>
      </c>
      <c r="C973" s="62">
        <v>1982</v>
      </c>
      <c r="D973" s="64">
        <v>7.9803240740740744E-2</v>
      </c>
      <c r="E973" s="62">
        <v>62</v>
      </c>
      <c r="F973" s="62" t="s">
        <v>1069</v>
      </c>
      <c r="G973" s="62">
        <v>20</v>
      </c>
      <c r="H973" s="62"/>
      <c r="I973" s="62">
        <f t="shared" si="15"/>
        <v>42</v>
      </c>
      <c r="J973" s="62" t="s">
        <v>1071</v>
      </c>
      <c r="K973" s="64">
        <v>7.9849537037037038E-2</v>
      </c>
      <c r="L973" s="62">
        <v>70</v>
      </c>
      <c r="M973" s="62">
        <v>70</v>
      </c>
      <c r="N973" s="63"/>
      <c r="O973" s="62"/>
      <c r="P973" s="62">
        <v>62</v>
      </c>
    </row>
    <row r="974" spans="2:16" ht="14.4">
      <c r="B974" s="83" t="s">
        <v>1806</v>
      </c>
      <c r="C974" s="62">
        <v>1976</v>
      </c>
      <c r="D974" s="64">
        <v>7.9872685185185185E-2</v>
      </c>
      <c r="E974" s="62">
        <v>63</v>
      </c>
      <c r="F974" s="62" t="s">
        <v>1069</v>
      </c>
      <c r="G974" s="62">
        <v>20</v>
      </c>
      <c r="H974" s="62"/>
      <c r="I974" s="62">
        <f t="shared" si="15"/>
        <v>48</v>
      </c>
      <c r="J974" s="62" t="s">
        <v>1071</v>
      </c>
      <c r="K974" s="64">
        <v>7.9895833333333333E-2</v>
      </c>
      <c r="L974" s="62">
        <v>71</v>
      </c>
      <c r="M974" s="62">
        <v>71</v>
      </c>
      <c r="N974" s="63"/>
      <c r="O974" s="62"/>
      <c r="P974" s="62">
        <v>63</v>
      </c>
    </row>
    <row r="975" spans="2:16" ht="14.4">
      <c r="B975" s="83" t="s">
        <v>2264</v>
      </c>
      <c r="C975" s="62">
        <v>1981</v>
      </c>
      <c r="D975" s="64">
        <v>8.0115740740740737E-2</v>
      </c>
      <c r="E975" s="62">
        <v>64</v>
      </c>
      <c r="F975" s="62" t="s">
        <v>1069</v>
      </c>
      <c r="G975" s="62">
        <v>20</v>
      </c>
      <c r="H975" s="62"/>
      <c r="I975" s="62">
        <f t="shared" si="15"/>
        <v>43</v>
      </c>
      <c r="J975" s="62" t="s">
        <v>1071</v>
      </c>
      <c r="K975" s="64">
        <v>8.0162037037037032E-2</v>
      </c>
      <c r="L975" s="62">
        <v>72</v>
      </c>
      <c r="M975" s="62">
        <v>72</v>
      </c>
      <c r="N975" s="63"/>
      <c r="O975" s="62"/>
      <c r="P975" s="62">
        <v>64</v>
      </c>
    </row>
    <row r="976" spans="2:16" ht="13.8">
      <c r="B976" s="62" t="s">
        <v>1989</v>
      </c>
      <c r="C976" s="62">
        <v>2011</v>
      </c>
      <c r="D976" s="64">
        <v>8.0729166666666671E-2</v>
      </c>
      <c r="E976" s="62">
        <v>65</v>
      </c>
      <c r="F976" s="62" t="s">
        <v>1069</v>
      </c>
      <c r="G976" s="62">
        <v>20</v>
      </c>
      <c r="H976" s="62"/>
      <c r="I976" s="62">
        <f t="shared" si="15"/>
        <v>13</v>
      </c>
      <c r="J976" s="62" t="s">
        <v>1071</v>
      </c>
      <c r="K976" s="64">
        <v>8.0810185185185179E-2</v>
      </c>
      <c r="L976" s="62">
        <v>74</v>
      </c>
      <c r="M976" s="62">
        <v>73</v>
      </c>
      <c r="N976" s="63"/>
      <c r="O976" s="62"/>
      <c r="P976" s="62">
        <v>66</v>
      </c>
    </row>
    <row r="977" spans="2:16" ht="14.4">
      <c r="B977" s="68" t="s">
        <v>2495</v>
      </c>
      <c r="C977" s="62">
        <v>1992</v>
      </c>
      <c r="D977" s="64">
        <v>8.0752314814814818E-2</v>
      </c>
      <c r="E977" s="62">
        <v>66</v>
      </c>
      <c r="F977" s="62" t="s">
        <v>1069</v>
      </c>
      <c r="G977" s="62">
        <v>20</v>
      </c>
      <c r="H977" s="62"/>
      <c r="I977" s="62">
        <f t="shared" si="15"/>
        <v>32</v>
      </c>
      <c r="J977" s="62" t="s">
        <v>1071</v>
      </c>
      <c r="K977" s="64">
        <v>8.0752314814814818E-2</v>
      </c>
      <c r="L977" s="62">
        <v>73</v>
      </c>
      <c r="M977" s="62">
        <v>74</v>
      </c>
      <c r="N977" s="63"/>
      <c r="O977" s="62"/>
      <c r="P977" s="62">
        <v>65</v>
      </c>
    </row>
    <row r="978" spans="2:16" ht="14.4">
      <c r="B978" s="68" t="s">
        <v>2132</v>
      </c>
      <c r="C978" s="62">
        <v>1990</v>
      </c>
      <c r="D978" s="64">
        <v>8.0763888888888885E-2</v>
      </c>
      <c r="E978" s="62">
        <v>67</v>
      </c>
      <c r="F978" s="62" t="s">
        <v>1069</v>
      </c>
      <c r="G978" s="62">
        <v>20</v>
      </c>
      <c r="H978" s="62"/>
      <c r="I978" s="62">
        <f t="shared" si="15"/>
        <v>34</v>
      </c>
      <c r="J978" s="62" t="s">
        <v>1071</v>
      </c>
      <c r="K978" s="64">
        <v>8.0879629629629635E-2</v>
      </c>
      <c r="L978" s="62">
        <v>75</v>
      </c>
      <c r="M978" s="62">
        <v>75</v>
      </c>
      <c r="N978" s="63"/>
      <c r="O978" s="62"/>
      <c r="P978" s="62">
        <v>67</v>
      </c>
    </row>
    <row r="979" spans="2:16" ht="14.4">
      <c r="B979" s="83" t="s">
        <v>555</v>
      </c>
      <c r="C979" s="62">
        <v>1982</v>
      </c>
      <c r="D979" s="64">
        <v>8.1817129629629629E-2</v>
      </c>
      <c r="E979" s="62">
        <v>68</v>
      </c>
      <c r="F979" s="62" t="s">
        <v>1069</v>
      </c>
      <c r="G979" s="62">
        <v>20</v>
      </c>
      <c r="H979" s="62"/>
      <c r="I979" s="62">
        <f t="shared" si="15"/>
        <v>42</v>
      </c>
      <c r="J979" s="62" t="s">
        <v>1071</v>
      </c>
      <c r="K979" s="64">
        <v>8.1840277777777776E-2</v>
      </c>
      <c r="L979" s="62">
        <v>77</v>
      </c>
      <c r="M979" s="62">
        <v>77</v>
      </c>
      <c r="N979" s="63"/>
      <c r="O979" s="62"/>
      <c r="P979" s="62">
        <v>68</v>
      </c>
    </row>
    <row r="980" spans="2:16" ht="14.4">
      <c r="B980" s="92" t="s">
        <v>1454</v>
      </c>
      <c r="C980" s="62">
        <v>1957</v>
      </c>
      <c r="D980" s="64">
        <v>8.2048611111111114E-2</v>
      </c>
      <c r="E980" s="62">
        <v>69</v>
      </c>
      <c r="F980" s="62" t="s">
        <v>1069</v>
      </c>
      <c r="G980" s="62">
        <v>20</v>
      </c>
      <c r="H980" s="62"/>
      <c r="I980" s="62">
        <f t="shared" si="15"/>
        <v>67</v>
      </c>
      <c r="J980" s="62" t="s">
        <v>1071</v>
      </c>
      <c r="K980" s="64">
        <v>8.2106481481481475E-2</v>
      </c>
      <c r="L980" s="62">
        <v>79</v>
      </c>
      <c r="M980" s="62">
        <v>79</v>
      </c>
      <c r="N980" s="63"/>
      <c r="O980" s="62"/>
      <c r="P980" s="62">
        <v>69</v>
      </c>
    </row>
    <row r="981" spans="2:16" ht="14.4">
      <c r="B981" s="83" t="s">
        <v>2171</v>
      </c>
      <c r="C981" s="62">
        <v>1981</v>
      </c>
      <c r="D981" s="64">
        <v>8.2071759259259261E-2</v>
      </c>
      <c r="E981" s="62">
        <v>70</v>
      </c>
      <c r="F981" s="62" t="s">
        <v>1069</v>
      </c>
      <c r="G981" s="62">
        <v>20</v>
      </c>
      <c r="H981" s="62"/>
      <c r="I981" s="62">
        <f t="shared" si="15"/>
        <v>43</v>
      </c>
      <c r="J981" s="62" t="s">
        <v>1071</v>
      </c>
      <c r="K981" s="64">
        <v>8.2118055555555555E-2</v>
      </c>
      <c r="L981" s="62">
        <v>80</v>
      </c>
      <c r="M981" s="62">
        <v>80</v>
      </c>
      <c r="N981" s="63"/>
      <c r="O981" s="62"/>
      <c r="P981" s="62">
        <v>70</v>
      </c>
    </row>
    <row r="982" spans="2:16" ht="14.4">
      <c r="B982" s="68" t="s">
        <v>1901</v>
      </c>
      <c r="C982" s="62">
        <v>1995</v>
      </c>
      <c r="D982" s="64">
        <v>8.2349537037037041E-2</v>
      </c>
      <c r="E982" s="62">
        <v>71</v>
      </c>
      <c r="F982" s="62" t="s">
        <v>1069</v>
      </c>
      <c r="G982" s="62">
        <v>20</v>
      </c>
      <c r="H982" s="62"/>
      <c r="I982" s="62">
        <f t="shared" si="15"/>
        <v>29</v>
      </c>
      <c r="J982" s="62" t="s">
        <v>1071</v>
      </c>
      <c r="K982" s="64">
        <v>8.2372685185185188E-2</v>
      </c>
      <c r="L982" s="62">
        <v>81</v>
      </c>
      <c r="M982" s="62">
        <v>81</v>
      </c>
      <c r="N982" s="63"/>
      <c r="O982" s="62"/>
      <c r="P982" s="62">
        <v>71</v>
      </c>
    </row>
    <row r="983" spans="2:16" ht="14.4">
      <c r="B983" s="68" t="s">
        <v>2561</v>
      </c>
      <c r="C983" s="62">
        <v>1990</v>
      </c>
      <c r="D983" s="64">
        <v>8.2395833333333335E-2</v>
      </c>
      <c r="E983" s="62">
        <v>72</v>
      </c>
      <c r="F983" s="62" t="s">
        <v>1069</v>
      </c>
      <c r="G983" s="62">
        <v>20</v>
      </c>
      <c r="H983" s="62"/>
      <c r="I983" s="62">
        <f t="shared" si="15"/>
        <v>34</v>
      </c>
      <c r="J983" s="62" t="s">
        <v>1071</v>
      </c>
      <c r="K983" s="64">
        <v>8.2500000000000004E-2</v>
      </c>
      <c r="L983" s="62">
        <v>82</v>
      </c>
      <c r="M983" s="62">
        <v>82</v>
      </c>
      <c r="N983" s="63"/>
      <c r="O983" s="62"/>
      <c r="P983" s="62">
        <v>72</v>
      </c>
    </row>
    <row r="984" spans="2:16" ht="14.4">
      <c r="B984" s="68" t="s">
        <v>1887</v>
      </c>
      <c r="C984" s="62">
        <v>1986</v>
      </c>
      <c r="D984" s="64">
        <v>8.262731481481482E-2</v>
      </c>
      <c r="E984" s="62">
        <v>73</v>
      </c>
      <c r="F984" s="62" t="s">
        <v>1069</v>
      </c>
      <c r="G984" s="62">
        <v>20</v>
      </c>
      <c r="H984" s="62"/>
      <c r="I984" s="62">
        <f t="shared" si="15"/>
        <v>38</v>
      </c>
      <c r="J984" s="62" t="s">
        <v>1071</v>
      </c>
      <c r="K984" s="64">
        <v>8.2719907407407409E-2</v>
      </c>
      <c r="L984" s="62">
        <v>83</v>
      </c>
      <c r="M984" s="62">
        <v>83</v>
      </c>
      <c r="N984" s="63"/>
      <c r="O984" s="62"/>
      <c r="P984" s="62">
        <v>73</v>
      </c>
    </row>
    <row r="985" spans="2:16" ht="14.4">
      <c r="B985" s="68" t="s">
        <v>411</v>
      </c>
      <c r="C985" s="62">
        <v>1987</v>
      </c>
      <c r="D985" s="64">
        <v>8.3182870370370365E-2</v>
      </c>
      <c r="E985" s="62">
        <v>74</v>
      </c>
      <c r="F985" s="62" t="s">
        <v>1069</v>
      </c>
      <c r="G985" s="62">
        <v>20</v>
      </c>
      <c r="H985" s="62"/>
      <c r="I985" s="62">
        <f t="shared" si="15"/>
        <v>37</v>
      </c>
      <c r="J985" s="62" t="s">
        <v>1071</v>
      </c>
      <c r="K985" s="64">
        <v>8.3368055555555556E-2</v>
      </c>
      <c r="L985" s="62">
        <v>86</v>
      </c>
      <c r="M985" s="62">
        <v>84</v>
      </c>
      <c r="N985" s="63"/>
      <c r="O985" s="62"/>
      <c r="P985" s="62">
        <v>76</v>
      </c>
    </row>
    <row r="986" spans="2:16" ht="14.4">
      <c r="B986" s="68" t="s">
        <v>391</v>
      </c>
      <c r="C986" s="62">
        <v>1996</v>
      </c>
      <c r="D986" s="64">
        <v>8.3194444444444446E-2</v>
      </c>
      <c r="E986" s="62">
        <v>75</v>
      </c>
      <c r="F986" s="62" t="s">
        <v>1069</v>
      </c>
      <c r="G986" s="62">
        <v>20</v>
      </c>
      <c r="H986" s="62"/>
      <c r="I986" s="62">
        <f t="shared" si="15"/>
        <v>28</v>
      </c>
      <c r="J986" s="62" t="s">
        <v>1071</v>
      </c>
      <c r="K986" s="64">
        <v>8.3298611111111115E-2</v>
      </c>
      <c r="L986" s="62">
        <v>84</v>
      </c>
      <c r="M986" s="62">
        <v>85</v>
      </c>
      <c r="N986" s="63"/>
      <c r="O986" s="62"/>
      <c r="P986" s="62">
        <v>74</v>
      </c>
    </row>
    <row r="987" spans="2:16" ht="14.4">
      <c r="B987" s="68" t="s">
        <v>1716</v>
      </c>
      <c r="C987" s="62">
        <v>1988</v>
      </c>
      <c r="D987" s="64">
        <v>8.3252314814814821E-2</v>
      </c>
      <c r="E987" s="62">
        <v>76</v>
      </c>
      <c r="F987" s="62" t="s">
        <v>1069</v>
      </c>
      <c r="G987" s="62">
        <v>20</v>
      </c>
      <c r="H987" s="62"/>
      <c r="I987" s="62">
        <f t="shared" si="15"/>
        <v>36</v>
      </c>
      <c r="J987" s="62" t="s">
        <v>1071</v>
      </c>
      <c r="K987" s="64">
        <v>8.3333333333333329E-2</v>
      </c>
      <c r="L987" s="62">
        <v>85</v>
      </c>
      <c r="M987" s="62">
        <v>86</v>
      </c>
      <c r="N987" s="63"/>
      <c r="O987" s="62"/>
      <c r="P987" s="62">
        <v>75</v>
      </c>
    </row>
    <row r="988" spans="2:16" ht="14.4">
      <c r="B988" s="68" t="s">
        <v>2483</v>
      </c>
      <c r="C988" s="62">
        <v>1989</v>
      </c>
      <c r="D988" s="64">
        <v>8.3287037037037034E-2</v>
      </c>
      <c r="E988" s="62">
        <v>77</v>
      </c>
      <c r="F988" s="62" t="s">
        <v>1069</v>
      </c>
      <c r="G988" s="62">
        <v>20</v>
      </c>
      <c r="H988" s="62"/>
      <c r="I988" s="62">
        <f t="shared" si="15"/>
        <v>35</v>
      </c>
      <c r="J988" s="62" t="s">
        <v>1071</v>
      </c>
      <c r="K988" s="64">
        <v>8.3391203703703703E-2</v>
      </c>
      <c r="L988" s="62">
        <v>87</v>
      </c>
      <c r="M988" s="62">
        <v>87</v>
      </c>
      <c r="N988" s="63"/>
      <c r="O988" s="62"/>
      <c r="P988" s="62">
        <v>77</v>
      </c>
    </row>
    <row r="989" spans="2:16" ht="14.4">
      <c r="B989" s="68" t="s">
        <v>1798</v>
      </c>
      <c r="C989" s="62">
        <v>1994</v>
      </c>
      <c r="D989" s="64">
        <v>8.3703703703703697E-2</v>
      </c>
      <c r="E989" s="62">
        <v>78</v>
      </c>
      <c r="F989" s="62" t="s">
        <v>1069</v>
      </c>
      <c r="G989" s="62">
        <v>20</v>
      </c>
      <c r="H989" s="62"/>
      <c r="I989" s="62">
        <f t="shared" si="15"/>
        <v>30</v>
      </c>
      <c r="J989" s="62" t="s">
        <v>1071</v>
      </c>
      <c r="K989" s="64">
        <v>8.3877314814814821E-2</v>
      </c>
      <c r="L989" s="62">
        <v>89</v>
      </c>
      <c r="M989" s="62">
        <v>88</v>
      </c>
      <c r="N989" s="63"/>
      <c r="O989" s="62"/>
      <c r="P989" s="62">
        <v>79</v>
      </c>
    </row>
    <row r="990" spans="2:16" ht="14.4">
      <c r="B990" s="107" t="s">
        <v>1566</v>
      </c>
      <c r="C990" s="62">
        <v>1973</v>
      </c>
      <c r="D990" s="64">
        <v>8.3738425925925924E-2</v>
      </c>
      <c r="E990" s="62">
        <v>79</v>
      </c>
      <c r="F990" s="62" t="s">
        <v>1069</v>
      </c>
      <c r="G990" s="62">
        <v>20</v>
      </c>
      <c r="H990" s="62"/>
      <c r="I990" s="62">
        <f t="shared" si="15"/>
        <v>51</v>
      </c>
      <c r="J990" s="62" t="s">
        <v>1071</v>
      </c>
      <c r="K990" s="64">
        <v>8.3773148148148152E-2</v>
      </c>
      <c r="L990" s="62">
        <v>88</v>
      </c>
      <c r="M990" s="62">
        <v>89</v>
      </c>
      <c r="N990" s="63"/>
      <c r="O990" s="62"/>
      <c r="P990" s="62">
        <v>78</v>
      </c>
    </row>
    <row r="991" spans="2:16" ht="14.4">
      <c r="B991" s="68" t="s">
        <v>2460</v>
      </c>
      <c r="C991" s="62">
        <v>1991</v>
      </c>
      <c r="D991" s="64">
        <v>8.3900462962962968E-2</v>
      </c>
      <c r="E991" s="62">
        <v>80</v>
      </c>
      <c r="F991" s="62" t="s">
        <v>1069</v>
      </c>
      <c r="G991" s="62">
        <v>20</v>
      </c>
      <c r="H991" s="62"/>
      <c r="I991" s="62">
        <f t="shared" si="15"/>
        <v>33</v>
      </c>
      <c r="J991" s="62" t="s">
        <v>1071</v>
      </c>
      <c r="K991" s="64">
        <v>8.4027777777777785E-2</v>
      </c>
      <c r="L991" s="62">
        <v>90</v>
      </c>
      <c r="M991" s="62">
        <v>90</v>
      </c>
      <c r="N991" s="63"/>
      <c r="O991" s="62"/>
      <c r="P991" s="62">
        <v>80</v>
      </c>
    </row>
    <row r="992" spans="2:16" ht="14.4">
      <c r="B992" s="68" t="s">
        <v>2354</v>
      </c>
      <c r="C992" s="62">
        <v>1988</v>
      </c>
      <c r="D992" s="64">
        <v>8.3923611111111115E-2</v>
      </c>
      <c r="E992" s="62">
        <v>81</v>
      </c>
      <c r="F992" s="62" t="s">
        <v>1069</v>
      </c>
      <c r="G992" s="62">
        <v>20</v>
      </c>
      <c r="H992" s="62"/>
      <c r="I992" s="62">
        <f t="shared" si="15"/>
        <v>36</v>
      </c>
      <c r="J992" s="62" t="s">
        <v>1071</v>
      </c>
      <c r="K992" s="64">
        <v>8.4108796296296293E-2</v>
      </c>
      <c r="L992" s="62">
        <v>91</v>
      </c>
      <c r="M992" s="62">
        <v>91</v>
      </c>
      <c r="N992" s="63"/>
      <c r="O992" s="62"/>
      <c r="P992" s="62">
        <v>81</v>
      </c>
    </row>
    <row r="993" spans="2:16" ht="14.4">
      <c r="B993" s="83" t="s">
        <v>2507</v>
      </c>
      <c r="C993" s="62">
        <v>1982</v>
      </c>
      <c r="D993" s="64">
        <v>8.4155092592592587E-2</v>
      </c>
      <c r="E993" s="62">
        <v>82</v>
      </c>
      <c r="F993" s="62" t="s">
        <v>1069</v>
      </c>
      <c r="G993" s="62">
        <v>20</v>
      </c>
      <c r="H993" s="62"/>
      <c r="I993" s="62">
        <f t="shared" si="15"/>
        <v>42</v>
      </c>
      <c r="J993" s="62" t="s">
        <v>1071</v>
      </c>
      <c r="K993" s="64">
        <v>8.4247685185185189E-2</v>
      </c>
      <c r="L993" s="62">
        <v>92</v>
      </c>
      <c r="M993" s="62">
        <v>92</v>
      </c>
      <c r="N993" s="63"/>
      <c r="O993" s="62"/>
      <c r="P993" s="62">
        <v>82</v>
      </c>
    </row>
    <row r="994" spans="2:16" ht="14.4">
      <c r="B994" s="68" t="s">
        <v>2455</v>
      </c>
      <c r="C994" s="62">
        <v>1999</v>
      </c>
      <c r="D994" s="64">
        <v>8.4386574074074072E-2</v>
      </c>
      <c r="E994" s="62">
        <v>83</v>
      </c>
      <c r="F994" s="62" t="s">
        <v>1069</v>
      </c>
      <c r="G994" s="62">
        <v>20</v>
      </c>
      <c r="H994" s="62"/>
      <c r="I994" s="62">
        <f t="shared" si="15"/>
        <v>25</v>
      </c>
      <c r="J994" s="62" t="s">
        <v>1071</v>
      </c>
      <c r="K994" s="64">
        <v>8.4525462962962969E-2</v>
      </c>
      <c r="L994" s="62">
        <v>93</v>
      </c>
      <c r="M994" s="62">
        <v>93</v>
      </c>
      <c r="N994" s="63"/>
      <c r="O994" s="62"/>
      <c r="P994" s="62">
        <v>83</v>
      </c>
    </row>
    <row r="995" spans="2:16" ht="14.4">
      <c r="B995" s="68" t="s">
        <v>1702</v>
      </c>
      <c r="C995" s="62">
        <v>1985</v>
      </c>
      <c r="D995" s="64">
        <v>8.4780092592592587E-2</v>
      </c>
      <c r="E995" s="62">
        <v>84</v>
      </c>
      <c r="F995" s="62" t="s">
        <v>1069</v>
      </c>
      <c r="G995" s="62">
        <v>20</v>
      </c>
      <c r="H995" s="62"/>
      <c r="I995" s="62">
        <f t="shared" si="15"/>
        <v>39</v>
      </c>
      <c r="J995" s="62" t="s">
        <v>1071</v>
      </c>
      <c r="K995" s="64">
        <v>8.4907407407407404E-2</v>
      </c>
      <c r="L995" s="62">
        <v>94</v>
      </c>
      <c r="M995" s="62">
        <v>94</v>
      </c>
      <c r="N995" s="63"/>
      <c r="O995" s="62"/>
      <c r="P995" s="62">
        <v>84</v>
      </c>
    </row>
    <row r="996" spans="2:16" ht="14.4">
      <c r="B996" s="83" t="s">
        <v>2413</v>
      </c>
      <c r="C996" s="62">
        <v>1978</v>
      </c>
      <c r="D996" s="64">
        <v>8.4965277777777778E-2</v>
      </c>
      <c r="E996" s="62">
        <v>85</v>
      </c>
      <c r="F996" s="62" t="s">
        <v>1069</v>
      </c>
      <c r="G996" s="62">
        <v>20</v>
      </c>
      <c r="H996" s="62"/>
      <c r="I996" s="62">
        <f t="shared" si="15"/>
        <v>46</v>
      </c>
      <c r="J996" s="62" t="s">
        <v>1071</v>
      </c>
      <c r="K996" s="64">
        <v>8.4988425925925926E-2</v>
      </c>
      <c r="L996" s="62">
        <v>95</v>
      </c>
      <c r="M996" s="62">
        <v>95</v>
      </c>
      <c r="N996" s="63"/>
      <c r="O996" s="62"/>
      <c r="P996" s="62">
        <v>85</v>
      </c>
    </row>
    <row r="997" spans="2:16" ht="14.4">
      <c r="B997" s="92" t="s">
        <v>2622</v>
      </c>
      <c r="C997" s="62">
        <v>2005</v>
      </c>
      <c r="D997" s="64">
        <v>8.5092592592592595E-2</v>
      </c>
      <c r="E997" s="62">
        <v>86</v>
      </c>
      <c r="F997" s="62" t="s">
        <v>1069</v>
      </c>
      <c r="G997" s="62">
        <v>20</v>
      </c>
      <c r="H997" s="62"/>
      <c r="I997" s="62">
        <f t="shared" si="15"/>
        <v>19</v>
      </c>
      <c r="J997" s="62" t="s">
        <v>1071</v>
      </c>
      <c r="K997" s="64">
        <v>8.5115740740740742E-2</v>
      </c>
      <c r="L997" s="62">
        <v>96</v>
      </c>
      <c r="M997" s="62">
        <v>96</v>
      </c>
      <c r="N997" s="63"/>
      <c r="O997" s="62"/>
      <c r="P997" s="62">
        <v>86</v>
      </c>
    </row>
    <row r="998" spans="2:16" ht="14.4">
      <c r="B998" s="92" t="s">
        <v>1855</v>
      </c>
      <c r="C998" s="62">
        <v>1967</v>
      </c>
      <c r="D998" s="64">
        <v>8.5254629629629625E-2</v>
      </c>
      <c r="E998" s="62">
        <v>87</v>
      </c>
      <c r="F998" s="62" t="s">
        <v>1069</v>
      </c>
      <c r="G998" s="62">
        <v>20</v>
      </c>
      <c r="H998" s="62"/>
      <c r="I998" s="62">
        <f t="shared" si="15"/>
        <v>57</v>
      </c>
      <c r="J998" s="62" t="s">
        <v>1071</v>
      </c>
      <c r="K998" s="64">
        <v>8.5405092592592588E-2</v>
      </c>
      <c r="L998" s="62">
        <v>98</v>
      </c>
      <c r="M998" s="62">
        <v>98</v>
      </c>
      <c r="N998" s="63"/>
      <c r="O998" s="62"/>
      <c r="P998" s="62">
        <v>87</v>
      </c>
    </row>
    <row r="999" spans="2:16" ht="14.4">
      <c r="B999" s="83" t="s">
        <v>1747</v>
      </c>
      <c r="C999" s="62">
        <v>1982</v>
      </c>
      <c r="D999" s="64">
        <v>8.5567129629629632E-2</v>
      </c>
      <c r="E999" s="62">
        <v>88</v>
      </c>
      <c r="F999" s="62" t="s">
        <v>1069</v>
      </c>
      <c r="G999" s="62">
        <v>20</v>
      </c>
      <c r="H999" s="62"/>
      <c r="I999" s="62">
        <f t="shared" si="15"/>
        <v>42</v>
      </c>
      <c r="J999" s="62" t="s">
        <v>1071</v>
      </c>
      <c r="K999" s="64">
        <v>8.5636574074074073E-2</v>
      </c>
      <c r="L999" s="62">
        <v>99</v>
      </c>
      <c r="M999" s="62">
        <v>99</v>
      </c>
      <c r="N999" s="63"/>
      <c r="O999" s="62"/>
      <c r="P999" s="62">
        <v>88</v>
      </c>
    </row>
    <row r="1000" spans="2:16" ht="14.4">
      <c r="B1000" s="68" t="s">
        <v>2419</v>
      </c>
      <c r="C1000" s="62">
        <v>1988</v>
      </c>
      <c r="D1000" s="64">
        <v>8.5798611111111117E-2</v>
      </c>
      <c r="E1000" s="62">
        <v>89</v>
      </c>
      <c r="F1000" s="62" t="s">
        <v>1069</v>
      </c>
      <c r="G1000" s="62">
        <v>20</v>
      </c>
      <c r="H1000" s="62"/>
      <c r="I1000" s="62">
        <f t="shared" si="15"/>
        <v>36</v>
      </c>
      <c r="J1000" s="62" t="s">
        <v>1071</v>
      </c>
      <c r="K1000" s="64">
        <v>8.5844907407407411E-2</v>
      </c>
      <c r="L1000" s="62">
        <v>100</v>
      </c>
      <c r="M1000" s="62">
        <v>100</v>
      </c>
      <c r="N1000" s="63"/>
      <c r="O1000" s="62"/>
      <c r="P1000" s="62">
        <v>89</v>
      </c>
    </row>
    <row r="1001" spans="2:16" ht="14.4">
      <c r="B1001" s="68" t="s">
        <v>2299</v>
      </c>
      <c r="C1001" s="62">
        <v>1998</v>
      </c>
      <c r="D1001" s="64">
        <v>8.5868055555555559E-2</v>
      </c>
      <c r="E1001" s="62">
        <v>90</v>
      </c>
      <c r="F1001" s="62" t="s">
        <v>1069</v>
      </c>
      <c r="G1001" s="62">
        <v>20</v>
      </c>
      <c r="H1001" s="62"/>
      <c r="I1001" s="62">
        <f t="shared" si="15"/>
        <v>26</v>
      </c>
      <c r="J1001" s="62" t="s">
        <v>1071</v>
      </c>
      <c r="K1001" s="64">
        <v>8.5891203703703706E-2</v>
      </c>
      <c r="L1001" s="62">
        <v>101</v>
      </c>
      <c r="M1001" s="62">
        <v>101</v>
      </c>
      <c r="N1001" s="63"/>
      <c r="O1001" s="62"/>
      <c r="P1001" s="62">
        <v>90</v>
      </c>
    </row>
    <row r="1002" spans="2:16" ht="14.4">
      <c r="B1002" s="68" t="s">
        <v>271</v>
      </c>
      <c r="C1002" s="62">
        <v>1988</v>
      </c>
      <c r="D1002" s="64">
        <v>8.6655092592592589E-2</v>
      </c>
      <c r="E1002" s="62">
        <v>91</v>
      </c>
      <c r="F1002" s="62" t="s">
        <v>1069</v>
      </c>
      <c r="G1002" s="62">
        <v>20</v>
      </c>
      <c r="H1002" s="62"/>
      <c r="I1002" s="62">
        <f t="shared" si="15"/>
        <v>36</v>
      </c>
      <c r="J1002" s="62" t="s">
        <v>1071</v>
      </c>
      <c r="K1002" s="64">
        <v>8.6759259259259258E-2</v>
      </c>
      <c r="L1002" s="62">
        <v>102</v>
      </c>
      <c r="M1002" s="62">
        <v>102</v>
      </c>
      <c r="N1002" s="63"/>
      <c r="O1002" s="62"/>
      <c r="P1002" s="62">
        <v>91</v>
      </c>
    </row>
    <row r="1003" spans="2:16" ht="14.4">
      <c r="B1003" s="68" t="s">
        <v>559</v>
      </c>
      <c r="C1003" s="62">
        <v>1989</v>
      </c>
      <c r="D1003" s="64">
        <v>8.6793981481481486E-2</v>
      </c>
      <c r="E1003" s="62">
        <v>92</v>
      </c>
      <c r="F1003" s="62" t="s">
        <v>1069</v>
      </c>
      <c r="G1003" s="62">
        <v>20</v>
      </c>
      <c r="H1003" s="62"/>
      <c r="I1003" s="62">
        <f t="shared" si="15"/>
        <v>35</v>
      </c>
      <c r="J1003" s="62" t="s">
        <v>1071</v>
      </c>
      <c r="K1003" s="64">
        <v>8.6805555555555552E-2</v>
      </c>
      <c r="L1003" s="62">
        <v>103</v>
      </c>
      <c r="M1003" s="62">
        <v>103</v>
      </c>
      <c r="N1003" s="63"/>
      <c r="O1003" s="62"/>
      <c r="P1003" s="62">
        <v>92</v>
      </c>
    </row>
    <row r="1004" spans="2:16" ht="14.4">
      <c r="B1004" s="68" t="s">
        <v>1718</v>
      </c>
      <c r="C1004" s="62">
        <v>1987</v>
      </c>
      <c r="D1004" s="64">
        <v>8.7256944444444443E-2</v>
      </c>
      <c r="E1004" s="62">
        <v>93</v>
      </c>
      <c r="F1004" s="62" t="s">
        <v>1069</v>
      </c>
      <c r="G1004" s="62">
        <v>20</v>
      </c>
      <c r="H1004" s="62"/>
      <c r="I1004" s="62">
        <f t="shared" si="15"/>
        <v>37</v>
      </c>
      <c r="J1004" s="62" t="s">
        <v>1071</v>
      </c>
      <c r="K1004" s="64">
        <v>8.7314814814814817E-2</v>
      </c>
      <c r="L1004" s="62">
        <v>104</v>
      </c>
      <c r="M1004" s="62">
        <v>104</v>
      </c>
      <c r="N1004" s="63"/>
      <c r="O1004" s="62"/>
      <c r="P1004" s="62">
        <v>93</v>
      </c>
    </row>
    <row r="1005" spans="2:16" ht="14.4">
      <c r="B1005" s="83" t="s">
        <v>2440</v>
      </c>
      <c r="C1005" s="62">
        <v>1984</v>
      </c>
      <c r="D1005" s="64">
        <v>8.7696759259259266E-2</v>
      </c>
      <c r="E1005" s="62">
        <v>94</v>
      </c>
      <c r="F1005" s="62" t="s">
        <v>1069</v>
      </c>
      <c r="G1005" s="62">
        <v>20</v>
      </c>
      <c r="H1005" s="62"/>
      <c r="I1005" s="62">
        <f t="shared" si="15"/>
        <v>40</v>
      </c>
      <c r="J1005" s="62" t="s">
        <v>1071</v>
      </c>
      <c r="K1005" s="64">
        <v>8.773148148148148E-2</v>
      </c>
      <c r="L1005" s="62">
        <v>105</v>
      </c>
      <c r="M1005" s="62">
        <v>105</v>
      </c>
      <c r="N1005" s="63"/>
      <c r="O1005" s="62"/>
      <c r="P1005" s="62">
        <v>94</v>
      </c>
    </row>
    <row r="1006" spans="2:16" ht="14.4">
      <c r="B1006" s="68" t="s">
        <v>2572</v>
      </c>
      <c r="C1006" s="62">
        <v>1991</v>
      </c>
      <c r="D1006" s="64">
        <v>8.818287037037037E-2</v>
      </c>
      <c r="E1006" s="62">
        <v>95</v>
      </c>
      <c r="F1006" s="62" t="s">
        <v>1069</v>
      </c>
      <c r="G1006" s="62">
        <v>20</v>
      </c>
      <c r="H1006" s="62"/>
      <c r="I1006" s="62">
        <f t="shared" si="15"/>
        <v>33</v>
      </c>
      <c r="J1006" s="62" t="s">
        <v>1071</v>
      </c>
      <c r="K1006" s="64">
        <v>8.8252314814814811E-2</v>
      </c>
      <c r="L1006" s="62">
        <v>107</v>
      </c>
      <c r="M1006" s="62">
        <v>107</v>
      </c>
      <c r="N1006" s="63"/>
      <c r="O1006" s="62"/>
      <c r="P1006" s="62">
        <v>95</v>
      </c>
    </row>
    <row r="1007" spans="2:16" ht="14.4">
      <c r="B1007" s="68" t="s">
        <v>1534</v>
      </c>
      <c r="C1007" s="62">
        <v>1987</v>
      </c>
      <c r="D1007" s="64">
        <v>8.8483796296296297E-2</v>
      </c>
      <c r="E1007" s="62">
        <v>96</v>
      </c>
      <c r="F1007" s="62" t="s">
        <v>1069</v>
      </c>
      <c r="G1007" s="62">
        <v>20</v>
      </c>
      <c r="H1007" s="62"/>
      <c r="I1007" s="62">
        <f t="shared" si="15"/>
        <v>37</v>
      </c>
      <c r="J1007" s="62" t="s">
        <v>1071</v>
      </c>
      <c r="K1007" s="64">
        <v>8.8576388888888885E-2</v>
      </c>
      <c r="L1007" s="62">
        <v>109</v>
      </c>
      <c r="M1007" s="62">
        <v>109</v>
      </c>
      <c r="N1007" s="63"/>
      <c r="O1007" s="62"/>
      <c r="P1007" s="62">
        <v>96</v>
      </c>
    </row>
    <row r="1008" spans="2:16" ht="14.4">
      <c r="B1008" s="83" t="s">
        <v>2012</v>
      </c>
      <c r="C1008" s="62">
        <v>1983</v>
      </c>
      <c r="D1008" s="64">
        <v>8.8530092592592591E-2</v>
      </c>
      <c r="E1008" s="62">
        <v>97</v>
      </c>
      <c r="F1008" s="62" t="s">
        <v>1069</v>
      </c>
      <c r="G1008" s="62">
        <v>20</v>
      </c>
      <c r="H1008" s="62"/>
      <c r="I1008" s="62">
        <f t="shared" si="15"/>
        <v>41</v>
      </c>
      <c r="J1008" s="62" t="s">
        <v>1071</v>
      </c>
      <c r="K1008" s="64">
        <v>8.8668981481481488E-2</v>
      </c>
      <c r="L1008" s="62">
        <v>110</v>
      </c>
      <c r="M1008" s="62">
        <v>110</v>
      </c>
      <c r="N1008" s="63"/>
      <c r="O1008" s="62"/>
      <c r="P1008" s="62">
        <v>97</v>
      </c>
    </row>
    <row r="1009" spans="2:16" ht="14.4">
      <c r="B1009" s="68" t="s">
        <v>1512</v>
      </c>
      <c r="C1009" s="62">
        <v>1993</v>
      </c>
      <c r="D1009" s="64">
        <v>8.8819444444444451E-2</v>
      </c>
      <c r="E1009" s="62">
        <v>98</v>
      </c>
      <c r="F1009" s="62" t="s">
        <v>1069</v>
      </c>
      <c r="G1009" s="62">
        <v>20</v>
      </c>
      <c r="H1009" s="62"/>
      <c r="I1009" s="62">
        <f t="shared" si="15"/>
        <v>31</v>
      </c>
      <c r="J1009" s="62" t="s">
        <v>1071</v>
      </c>
      <c r="K1009" s="64">
        <v>8.8969907407407414E-2</v>
      </c>
      <c r="L1009" s="62">
        <v>111</v>
      </c>
      <c r="M1009" s="62">
        <v>111</v>
      </c>
      <c r="N1009" s="63"/>
      <c r="O1009" s="62"/>
      <c r="P1009" s="62">
        <v>98</v>
      </c>
    </row>
    <row r="1010" spans="2:16" ht="14.4">
      <c r="B1010" s="68" t="s">
        <v>1579</v>
      </c>
      <c r="C1010" s="62">
        <v>1985</v>
      </c>
      <c r="D1010" s="64">
        <v>8.9016203703703708E-2</v>
      </c>
      <c r="E1010" s="62">
        <v>99</v>
      </c>
      <c r="F1010" s="62" t="s">
        <v>1069</v>
      </c>
      <c r="G1010" s="62">
        <v>20</v>
      </c>
      <c r="H1010" s="62"/>
      <c r="I1010" s="62">
        <f t="shared" si="15"/>
        <v>39</v>
      </c>
      <c r="J1010" s="62" t="s">
        <v>1071</v>
      </c>
      <c r="K1010" s="64">
        <v>8.9062500000000003E-2</v>
      </c>
      <c r="L1010" s="62">
        <v>112</v>
      </c>
      <c r="M1010" s="62">
        <v>112</v>
      </c>
      <c r="N1010" s="63"/>
      <c r="O1010" s="62"/>
      <c r="P1010" s="62">
        <v>99</v>
      </c>
    </row>
    <row r="1011" spans="2:16" ht="14.4">
      <c r="B1011" s="68" t="s">
        <v>1578</v>
      </c>
      <c r="C1011" s="62">
        <v>1985</v>
      </c>
      <c r="D1011" s="64">
        <v>8.9027777777777775E-2</v>
      </c>
      <c r="E1011" s="62">
        <v>100</v>
      </c>
      <c r="F1011" s="62" t="s">
        <v>1069</v>
      </c>
      <c r="G1011" s="62">
        <v>20</v>
      </c>
      <c r="H1011" s="62"/>
      <c r="I1011" s="62">
        <f t="shared" si="15"/>
        <v>39</v>
      </c>
      <c r="J1011" s="62" t="s">
        <v>1071</v>
      </c>
      <c r="K1011" s="64">
        <v>8.9074074074074069E-2</v>
      </c>
      <c r="L1011" s="62">
        <v>113</v>
      </c>
      <c r="M1011" s="62">
        <v>113</v>
      </c>
      <c r="N1011" s="63"/>
      <c r="O1011" s="62"/>
      <c r="P1011" s="62">
        <v>100</v>
      </c>
    </row>
    <row r="1012" spans="2:16" ht="14.4">
      <c r="B1012" s="68" t="s">
        <v>2502</v>
      </c>
      <c r="C1012" s="62">
        <v>1986</v>
      </c>
      <c r="D1012" s="64">
        <v>8.9155092592592591E-2</v>
      </c>
      <c r="E1012" s="62">
        <v>101</v>
      </c>
      <c r="F1012" s="62" t="s">
        <v>1069</v>
      </c>
      <c r="G1012" s="62">
        <v>20</v>
      </c>
      <c r="H1012" s="62"/>
      <c r="I1012" s="62">
        <f t="shared" si="15"/>
        <v>38</v>
      </c>
      <c r="J1012" s="62" t="s">
        <v>1071</v>
      </c>
      <c r="K1012" s="64">
        <v>8.9166666666666672E-2</v>
      </c>
      <c r="L1012" s="62">
        <v>114</v>
      </c>
      <c r="M1012" s="62">
        <v>114</v>
      </c>
      <c r="N1012" s="63"/>
      <c r="O1012" s="62"/>
      <c r="P1012" s="62">
        <v>101</v>
      </c>
    </row>
    <row r="1013" spans="2:16" ht="14.4">
      <c r="B1013" s="68" t="s">
        <v>1889</v>
      </c>
      <c r="C1013" s="62">
        <v>1990</v>
      </c>
      <c r="D1013" s="64">
        <v>8.9166666666666672E-2</v>
      </c>
      <c r="E1013" s="62">
        <v>102</v>
      </c>
      <c r="F1013" s="62" t="s">
        <v>1069</v>
      </c>
      <c r="G1013" s="62">
        <v>20</v>
      </c>
      <c r="H1013" s="62"/>
      <c r="I1013" s="62">
        <f t="shared" si="15"/>
        <v>34</v>
      </c>
      <c r="J1013" s="62" t="s">
        <v>1071</v>
      </c>
      <c r="K1013" s="64">
        <v>8.9351851851851849E-2</v>
      </c>
      <c r="L1013" s="62">
        <v>115</v>
      </c>
      <c r="M1013" s="62">
        <v>115</v>
      </c>
      <c r="N1013" s="63"/>
      <c r="O1013" s="62"/>
      <c r="P1013" s="62">
        <v>102</v>
      </c>
    </row>
    <row r="1014" spans="2:16" ht="14.4">
      <c r="B1014" s="68" t="s">
        <v>1789</v>
      </c>
      <c r="C1014" s="62">
        <v>1993</v>
      </c>
      <c r="D1014" s="64">
        <v>9.015046296296296E-2</v>
      </c>
      <c r="E1014" s="62">
        <v>103</v>
      </c>
      <c r="F1014" s="62" t="s">
        <v>1069</v>
      </c>
      <c r="G1014" s="62">
        <v>20</v>
      </c>
      <c r="H1014" s="62"/>
      <c r="I1014" s="62">
        <f t="shared" si="15"/>
        <v>31</v>
      </c>
      <c r="J1014" s="62" t="s">
        <v>1071</v>
      </c>
      <c r="K1014" s="64">
        <v>9.6979166666666672E-2</v>
      </c>
      <c r="L1014" s="62">
        <v>138</v>
      </c>
      <c r="M1014" s="62">
        <v>116</v>
      </c>
      <c r="N1014" s="63"/>
      <c r="O1014" s="63"/>
      <c r="P1014" s="62">
        <v>122</v>
      </c>
    </row>
    <row r="1015" spans="2:16" ht="14.4">
      <c r="B1015" s="68" t="s">
        <v>1759</v>
      </c>
      <c r="C1015" s="62">
        <v>1985</v>
      </c>
      <c r="D1015" s="64">
        <v>9.0567129629629636E-2</v>
      </c>
      <c r="E1015" s="62">
        <v>104</v>
      </c>
      <c r="F1015" s="62" t="s">
        <v>1069</v>
      </c>
      <c r="G1015" s="62">
        <v>20</v>
      </c>
      <c r="H1015" s="62"/>
      <c r="I1015" s="62">
        <f t="shared" si="15"/>
        <v>39</v>
      </c>
      <c r="J1015" s="62" t="s">
        <v>1071</v>
      </c>
      <c r="K1015" s="64">
        <v>9.0682870370370372E-2</v>
      </c>
      <c r="L1015" s="62">
        <v>116</v>
      </c>
      <c r="M1015" s="62">
        <v>117</v>
      </c>
      <c r="N1015" s="63"/>
      <c r="O1015" s="62"/>
      <c r="P1015" s="62">
        <v>103</v>
      </c>
    </row>
    <row r="1016" spans="2:16" ht="14.4">
      <c r="B1016" s="83" t="s">
        <v>1870</v>
      </c>
      <c r="C1016" s="62">
        <v>1982</v>
      </c>
      <c r="D1016" s="64">
        <v>9.0925925925925924E-2</v>
      </c>
      <c r="E1016" s="62">
        <v>105</v>
      </c>
      <c r="F1016" s="62" t="s">
        <v>1069</v>
      </c>
      <c r="G1016" s="62">
        <v>20</v>
      </c>
      <c r="H1016" s="62"/>
      <c r="I1016" s="62">
        <f t="shared" si="15"/>
        <v>42</v>
      </c>
      <c r="J1016" s="62" t="s">
        <v>1071</v>
      </c>
      <c r="K1016" s="64">
        <v>9.1006944444444446E-2</v>
      </c>
      <c r="L1016" s="62">
        <v>118</v>
      </c>
      <c r="M1016" s="62">
        <v>119</v>
      </c>
      <c r="N1016" s="63"/>
      <c r="O1016" s="62"/>
      <c r="P1016" s="62">
        <v>104</v>
      </c>
    </row>
    <row r="1017" spans="2:16" ht="14.4">
      <c r="B1017" s="92" t="s">
        <v>2472</v>
      </c>
      <c r="C1017" s="62">
        <v>1959</v>
      </c>
      <c r="D1017" s="64">
        <v>9.1874999999999998E-2</v>
      </c>
      <c r="E1017" s="62">
        <v>106</v>
      </c>
      <c r="F1017" s="62" t="s">
        <v>1069</v>
      </c>
      <c r="G1017" s="62">
        <v>20</v>
      </c>
      <c r="H1017" s="62"/>
      <c r="I1017" s="62">
        <f t="shared" si="15"/>
        <v>65</v>
      </c>
      <c r="J1017" s="62" t="s">
        <v>1071</v>
      </c>
      <c r="K1017" s="64">
        <v>9.1898148148148145E-2</v>
      </c>
      <c r="L1017" s="62">
        <v>120</v>
      </c>
      <c r="M1017" s="62">
        <v>121</v>
      </c>
      <c r="N1017" s="63"/>
      <c r="O1017" s="62"/>
      <c r="P1017" s="62">
        <v>105</v>
      </c>
    </row>
    <row r="1018" spans="2:16" ht="14.4">
      <c r="B1018" s="68" t="s">
        <v>2034</v>
      </c>
      <c r="C1018" s="62">
        <v>1994</v>
      </c>
      <c r="D1018" s="64">
        <v>9.2430555555555557E-2</v>
      </c>
      <c r="E1018" s="62">
        <v>107</v>
      </c>
      <c r="F1018" s="62" t="s">
        <v>1069</v>
      </c>
      <c r="G1018" s="62">
        <v>20</v>
      </c>
      <c r="H1018" s="62"/>
      <c r="I1018" s="62">
        <f t="shared" si="15"/>
        <v>30</v>
      </c>
      <c r="J1018" s="62" t="s">
        <v>1071</v>
      </c>
      <c r="K1018" s="64">
        <v>9.2534722222222227E-2</v>
      </c>
      <c r="L1018" s="62">
        <v>121</v>
      </c>
      <c r="M1018" s="62">
        <v>122</v>
      </c>
      <c r="N1018" s="63"/>
      <c r="O1018" s="62"/>
      <c r="P1018" s="62">
        <v>106</v>
      </c>
    </row>
    <row r="1019" spans="2:16" ht="14.4">
      <c r="B1019" s="83" t="s">
        <v>2054</v>
      </c>
      <c r="C1019" s="62">
        <v>1982</v>
      </c>
      <c r="D1019" s="64">
        <v>9.2442129629629624E-2</v>
      </c>
      <c r="E1019" s="62">
        <v>108</v>
      </c>
      <c r="F1019" s="62" t="s">
        <v>1069</v>
      </c>
      <c r="G1019" s="62">
        <v>20</v>
      </c>
      <c r="H1019" s="62"/>
      <c r="I1019" s="62">
        <f t="shared" si="15"/>
        <v>42</v>
      </c>
      <c r="J1019" s="62" t="s">
        <v>1071</v>
      </c>
      <c r="K1019" s="64">
        <v>9.2581018518518521E-2</v>
      </c>
      <c r="L1019" s="62">
        <v>122</v>
      </c>
      <c r="M1019" s="62">
        <v>123</v>
      </c>
      <c r="N1019" s="63"/>
      <c r="O1019" s="62"/>
      <c r="P1019" s="62">
        <v>107</v>
      </c>
    </row>
    <row r="1020" spans="2:16" ht="14.4">
      <c r="B1020" s="83" t="s">
        <v>2325</v>
      </c>
      <c r="C1020" s="62">
        <v>1976</v>
      </c>
      <c r="D1020" s="64">
        <v>9.3240740740740735E-2</v>
      </c>
      <c r="E1020" s="62">
        <v>109</v>
      </c>
      <c r="F1020" s="62" t="s">
        <v>1069</v>
      </c>
      <c r="G1020" s="62">
        <v>20</v>
      </c>
      <c r="H1020" s="62"/>
      <c r="I1020" s="62">
        <f t="shared" si="15"/>
        <v>48</v>
      </c>
      <c r="J1020" s="62" t="s">
        <v>1071</v>
      </c>
      <c r="K1020" s="64">
        <v>9.3263888888888882E-2</v>
      </c>
      <c r="L1020" s="62">
        <v>124</v>
      </c>
      <c r="M1020" s="62">
        <v>125</v>
      </c>
      <c r="N1020" s="63"/>
      <c r="O1020" s="62"/>
      <c r="P1020" s="62">
        <v>108</v>
      </c>
    </row>
    <row r="1021" spans="2:16" ht="14.4">
      <c r="B1021" s="68" t="s">
        <v>1532</v>
      </c>
      <c r="C1021" s="62">
        <v>1990</v>
      </c>
      <c r="D1021" s="64">
        <v>9.3252314814814816E-2</v>
      </c>
      <c r="E1021" s="62">
        <v>110</v>
      </c>
      <c r="F1021" s="62" t="s">
        <v>1069</v>
      </c>
      <c r="G1021" s="62">
        <v>20</v>
      </c>
      <c r="H1021" s="62"/>
      <c r="I1021" s="62">
        <f t="shared" si="15"/>
        <v>34</v>
      </c>
      <c r="J1021" s="62" t="s">
        <v>1071</v>
      </c>
      <c r="K1021" s="64">
        <v>9.3379629629629632E-2</v>
      </c>
      <c r="L1021" s="62">
        <v>125</v>
      </c>
      <c r="M1021" s="62">
        <v>126</v>
      </c>
      <c r="N1021" s="63"/>
      <c r="O1021" s="62"/>
      <c r="P1021" s="62">
        <v>109</v>
      </c>
    </row>
    <row r="1022" spans="2:16" ht="14.4">
      <c r="B1022" s="291" t="s">
        <v>5792</v>
      </c>
      <c r="C1022" s="62">
        <v>2004</v>
      </c>
      <c r="D1022" s="64">
        <v>9.331018518518519E-2</v>
      </c>
      <c r="E1022" s="62">
        <v>111</v>
      </c>
      <c r="F1022" s="62" t="s">
        <v>1069</v>
      </c>
      <c r="G1022" s="62">
        <v>20</v>
      </c>
      <c r="H1022" s="62"/>
      <c r="I1022" s="62">
        <f t="shared" si="15"/>
        <v>20</v>
      </c>
      <c r="J1022" s="62" t="s">
        <v>1071</v>
      </c>
      <c r="K1022" s="64">
        <v>9.3449074074074073E-2</v>
      </c>
      <c r="L1022" s="62">
        <v>126</v>
      </c>
      <c r="M1022" s="62">
        <v>127</v>
      </c>
      <c r="N1022" s="63"/>
      <c r="O1022" s="62"/>
      <c r="P1022" s="62">
        <v>110</v>
      </c>
    </row>
    <row r="1023" spans="2:16" ht="14.4">
      <c r="B1023" s="68" t="s">
        <v>1840</v>
      </c>
      <c r="C1023" s="62">
        <v>1997</v>
      </c>
      <c r="D1023" s="64">
        <v>9.3518518518518515E-2</v>
      </c>
      <c r="E1023" s="62">
        <v>112</v>
      </c>
      <c r="F1023" s="62" t="s">
        <v>1069</v>
      </c>
      <c r="G1023" s="62">
        <v>20</v>
      </c>
      <c r="H1023" s="62"/>
      <c r="I1023" s="62">
        <f t="shared" si="15"/>
        <v>27</v>
      </c>
      <c r="J1023" s="62" t="s">
        <v>1071</v>
      </c>
      <c r="K1023" s="64">
        <v>9.3645833333333331E-2</v>
      </c>
      <c r="L1023" s="62">
        <v>127</v>
      </c>
      <c r="M1023" s="62">
        <v>128</v>
      </c>
      <c r="N1023" s="63"/>
      <c r="O1023" s="62"/>
      <c r="P1023" s="62">
        <v>111</v>
      </c>
    </row>
    <row r="1024" spans="2:16" ht="14.4">
      <c r="B1024" s="83" t="s">
        <v>2374</v>
      </c>
      <c r="C1024" s="62">
        <v>1982</v>
      </c>
      <c r="D1024" s="64">
        <v>9.375E-2</v>
      </c>
      <c r="E1024" s="62">
        <v>113</v>
      </c>
      <c r="F1024" s="62" t="s">
        <v>1069</v>
      </c>
      <c r="G1024" s="62">
        <v>20</v>
      </c>
      <c r="H1024" s="62"/>
      <c r="I1024" s="62">
        <f t="shared" si="15"/>
        <v>42</v>
      </c>
      <c r="J1024" s="62" t="s">
        <v>1071</v>
      </c>
      <c r="K1024" s="64">
        <v>9.3819444444444441E-2</v>
      </c>
      <c r="L1024" s="62">
        <v>128</v>
      </c>
      <c r="M1024" s="62">
        <v>129</v>
      </c>
      <c r="N1024" s="63"/>
      <c r="O1024" s="62"/>
      <c r="P1024" s="62">
        <v>112</v>
      </c>
    </row>
    <row r="1025" spans="2:16" ht="14.4">
      <c r="B1025" s="83" t="s">
        <v>1891</v>
      </c>
      <c r="C1025" s="62">
        <v>1984</v>
      </c>
      <c r="D1025" s="64">
        <v>9.3854166666666669E-2</v>
      </c>
      <c r="E1025" s="62">
        <v>114</v>
      </c>
      <c r="F1025" s="62" t="s">
        <v>1069</v>
      </c>
      <c r="G1025" s="62">
        <v>20</v>
      </c>
      <c r="H1025" s="62"/>
      <c r="I1025" s="62">
        <f t="shared" si="15"/>
        <v>40</v>
      </c>
      <c r="J1025" s="62" t="s">
        <v>1071</v>
      </c>
      <c r="K1025" s="64">
        <v>9.3912037037037044E-2</v>
      </c>
      <c r="L1025" s="62">
        <v>129</v>
      </c>
      <c r="M1025" s="62">
        <v>130</v>
      </c>
      <c r="N1025" s="63"/>
      <c r="O1025" s="62"/>
      <c r="P1025" s="62">
        <v>113</v>
      </c>
    </row>
    <row r="1026" spans="2:16" ht="14.4">
      <c r="B1026" s="83" t="s">
        <v>1913</v>
      </c>
      <c r="C1026" s="62">
        <v>1981</v>
      </c>
      <c r="D1026" s="64">
        <v>9.3865740740740736E-2</v>
      </c>
      <c r="E1026" s="62">
        <v>115</v>
      </c>
      <c r="F1026" s="62" t="s">
        <v>1069</v>
      </c>
      <c r="G1026" s="62">
        <v>20</v>
      </c>
      <c r="H1026" s="62"/>
      <c r="I1026" s="62">
        <f t="shared" si="15"/>
        <v>43</v>
      </c>
      <c r="J1026" s="62" t="s">
        <v>1071</v>
      </c>
      <c r="K1026" s="64">
        <v>9.3935185185185191E-2</v>
      </c>
      <c r="L1026" s="62">
        <v>130</v>
      </c>
      <c r="M1026" s="62">
        <v>131</v>
      </c>
      <c r="N1026" s="63"/>
      <c r="O1026" s="62"/>
      <c r="P1026" s="62">
        <v>114</v>
      </c>
    </row>
    <row r="1027" spans="2:16" ht="14.4">
      <c r="B1027" s="68" t="s">
        <v>2527</v>
      </c>
      <c r="C1027" s="62">
        <v>1994</v>
      </c>
      <c r="D1027" s="64">
        <v>9.4560185185185192E-2</v>
      </c>
      <c r="E1027" s="62">
        <v>116</v>
      </c>
      <c r="F1027" s="62" t="s">
        <v>1069</v>
      </c>
      <c r="G1027" s="62">
        <v>20</v>
      </c>
      <c r="H1027" s="62"/>
      <c r="I1027" s="62">
        <f t="shared" ref="I1027:I1074" si="16">2024-C1027</f>
        <v>30</v>
      </c>
      <c r="J1027" s="62" t="s">
        <v>1071</v>
      </c>
      <c r="K1027" s="64">
        <v>9.4664351851851847E-2</v>
      </c>
      <c r="L1027" s="62">
        <v>131</v>
      </c>
      <c r="M1027" s="62">
        <v>132</v>
      </c>
      <c r="N1027" s="63"/>
      <c r="O1027" s="62"/>
      <c r="P1027" s="62">
        <v>115</v>
      </c>
    </row>
    <row r="1028" spans="2:16" ht="14.4">
      <c r="B1028" s="68" t="s">
        <v>2072</v>
      </c>
      <c r="C1028" s="62">
        <v>1986</v>
      </c>
      <c r="D1028" s="64">
        <v>9.4907407407407413E-2</v>
      </c>
      <c r="E1028" s="62">
        <v>117</v>
      </c>
      <c r="F1028" s="62" t="s">
        <v>1069</v>
      </c>
      <c r="G1028" s="62">
        <v>20</v>
      </c>
      <c r="H1028" s="62"/>
      <c r="I1028" s="62">
        <f t="shared" si="16"/>
        <v>38</v>
      </c>
      <c r="J1028" s="62" t="s">
        <v>1071</v>
      </c>
      <c r="K1028" s="64">
        <v>9.4988425925925921E-2</v>
      </c>
      <c r="L1028" s="62">
        <v>132</v>
      </c>
      <c r="M1028" s="62">
        <v>134</v>
      </c>
      <c r="N1028" s="63"/>
      <c r="O1028" s="62"/>
      <c r="P1028" s="62">
        <v>116</v>
      </c>
    </row>
    <row r="1029" spans="2:16" ht="13.8">
      <c r="B1029" s="62" t="s">
        <v>2061</v>
      </c>
      <c r="C1029" s="62">
        <v>2015</v>
      </c>
      <c r="D1029" s="64">
        <v>9.5208333333333339E-2</v>
      </c>
      <c r="E1029" s="62">
        <v>118</v>
      </c>
      <c r="F1029" s="62" t="s">
        <v>1069</v>
      </c>
      <c r="G1029" s="62">
        <v>20</v>
      </c>
      <c r="H1029" s="62"/>
      <c r="I1029" s="62">
        <f t="shared" si="16"/>
        <v>9</v>
      </c>
      <c r="J1029" s="62" t="s">
        <v>1071</v>
      </c>
      <c r="K1029" s="64">
        <v>9.5300925925925928E-2</v>
      </c>
      <c r="L1029" s="62">
        <v>133</v>
      </c>
      <c r="M1029" s="62">
        <v>135</v>
      </c>
      <c r="N1029" s="63"/>
      <c r="O1029" s="62"/>
      <c r="P1029" s="62">
        <v>117</v>
      </c>
    </row>
    <row r="1030" spans="2:16" ht="14.4">
      <c r="B1030" s="107" t="s">
        <v>2356</v>
      </c>
      <c r="C1030" s="62">
        <v>1974</v>
      </c>
      <c r="D1030" s="64">
        <v>9.571759259259259E-2</v>
      </c>
      <c r="E1030" s="62">
        <v>119</v>
      </c>
      <c r="F1030" s="62" t="s">
        <v>1069</v>
      </c>
      <c r="G1030" s="62">
        <v>20</v>
      </c>
      <c r="H1030" s="62"/>
      <c r="I1030" s="62">
        <f t="shared" si="16"/>
        <v>50</v>
      </c>
      <c r="J1030" s="62" t="s">
        <v>1071</v>
      </c>
      <c r="K1030" s="64">
        <v>0.10104166666666667</v>
      </c>
      <c r="L1030" s="62">
        <v>154</v>
      </c>
      <c r="M1030" s="62">
        <v>136</v>
      </c>
      <c r="N1030" s="63"/>
      <c r="O1030" s="63"/>
      <c r="P1030" s="62">
        <v>132</v>
      </c>
    </row>
    <row r="1031" spans="2:16" ht="14.4">
      <c r="B1031" s="83" t="s">
        <v>1586</v>
      </c>
      <c r="C1031" s="62">
        <v>1981</v>
      </c>
      <c r="D1031" s="64">
        <v>9.5937499999999995E-2</v>
      </c>
      <c r="E1031" s="62">
        <v>120</v>
      </c>
      <c r="F1031" s="62" t="s">
        <v>1069</v>
      </c>
      <c r="G1031" s="62">
        <v>20</v>
      </c>
      <c r="H1031" s="62"/>
      <c r="I1031" s="62">
        <f t="shared" si="16"/>
        <v>43</v>
      </c>
      <c r="J1031" s="62" t="s">
        <v>1071</v>
      </c>
      <c r="K1031" s="64">
        <v>9.599537037037037E-2</v>
      </c>
      <c r="L1031" s="62">
        <v>134</v>
      </c>
      <c r="M1031" s="62">
        <v>137</v>
      </c>
      <c r="N1031" s="63"/>
      <c r="O1031" s="63"/>
      <c r="P1031" s="62">
        <v>118</v>
      </c>
    </row>
    <row r="1032" spans="2:16" ht="14.4">
      <c r="B1032" s="68" t="s">
        <v>1780</v>
      </c>
      <c r="C1032" s="62">
        <v>2003</v>
      </c>
      <c r="D1032" s="64">
        <v>9.6064814814814811E-2</v>
      </c>
      <c r="E1032" s="62">
        <v>121</v>
      </c>
      <c r="F1032" s="62" t="s">
        <v>1069</v>
      </c>
      <c r="G1032" s="62">
        <v>20</v>
      </c>
      <c r="H1032" s="62"/>
      <c r="I1032" s="62">
        <f t="shared" si="16"/>
        <v>21</v>
      </c>
      <c r="J1032" s="62" t="s">
        <v>1071</v>
      </c>
      <c r="K1032" s="64">
        <v>9.6157407407407414E-2</v>
      </c>
      <c r="L1032" s="62">
        <v>135</v>
      </c>
      <c r="M1032" s="62">
        <v>138</v>
      </c>
      <c r="N1032" s="63"/>
      <c r="O1032" s="63"/>
      <c r="P1032" s="62">
        <v>119</v>
      </c>
    </row>
    <row r="1033" spans="2:16" ht="14.4">
      <c r="B1033" s="83" t="s">
        <v>1722</v>
      </c>
      <c r="C1033" s="62">
        <v>1978</v>
      </c>
      <c r="D1033" s="64">
        <v>9.6342592592592591E-2</v>
      </c>
      <c r="E1033" s="62">
        <v>122</v>
      </c>
      <c r="F1033" s="62" t="s">
        <v>1069</v>
      </c>
      <c r="G1033" s="62">
        <v>20</v>
      </c>
      <c r="H1033" s="62"/>
      <c r="I1033" s="62">
        <f t="shared" si="16"/>
        <v>46</v>
      </c>
      <c r="J1033" s="62" t="s">
        <v>1071</v>
      </c>
      <c r="K1033" s="64">
        <v>9.6516203703703701E-2</v>
      </c>
      <c r="L1033" s="62">
        <v>136</v>
      </c>
      <c r="M1033" s="62">
        <v>139</v>
      </c>
      <c r="N1033" s="63"/>
      <c r="O1033" s="63"/>
      <c r="P1033" s="62">
        <v>120</v>
      </c>
    </row>
    <row r="1034" spans="2:16" ht="14.4">
      <c r="B1034" s="107" t="s">
        <v>1758</v>
      </c>
      <c r="C1034" s="62">
        <v>1974</v>
      </c>
      <c r="D1034" s="64">
        <v>9.6504629629629635E-2</v>
      </c>
      <c r="E1034" s="62">
        <v>123</v>
      </c>
      <c r="F1034" s="62" t="s">
        <v>1069</v>
      </c>
      <c r="G1034" s="62">
        <v>20</v>
      </c>
      <c r="H1034" s="62"/>
      <c r="I1034" s="62">
        <f t="shared" si="16"/>
        <v>50</v>
      </c>
      <c r="J1034" s="62" t="s">
        <v>1071</v>
      </c>
      <c r="K1034" s="64">
        <v>0.10100694444444444</v>
      </c>
      <c r="L1034" s="62">
        <v>153</v>
      </c>
      <c r="M1034" s="62">
        <v>140</v>
      </c>
      <c r="N1034" s="63"/>
      <c r="O1034" s="63"/>
      <c r="P1034" s="62">
        <v>131</v>
      </c>
    </row>
    <row r="1035" spans="2:16" ht="14.4">
      <c r="B1035" s="68" t="s">
        <v>1760</v>
      </c>
      <c r="C1035" s="62">
        <v>1992</v>
      </c>
      <c r="D1035" s="64">
        <v>9.6712962962962959E-2</v>
      </c>
      <c r="E1035" s="62">
        <v>124</v>
      </c>
      <c r="F1035" s="62" t="s">
        <v>1069</v>
      </c>
      <c r="G1035" s="62">
        <v>20</v>
      </c>
      <c r="H1035" s="62"/>
      <c r="I1035" s="62">
        <f t="shared" si="16"/>
        <v>32</v>
      </c>
      <c r="J1035" s="62" t="s">
        <v>1071</v>
      </c>
      <c r="K1035" s="64">
        <v>9.6875000000000003E-2</v>
      </c>
      <c r="L1035" s="62">
        <v>137</v>
      </c>
      <c r="M1035" s="62">
        <v>141</v>
      </c>
      <c r="N1035" s="63"/>
      <c r="O1035" s="63"/>
      <c r="P1035" s="62">
        <v>121</v>
      </c>
    </row>
    <row r="1036" spans="2:16" ht="14.4">
      <c r="B1036" s="68" t="s">
        <v>2193</v>
      </c>
      <c r="C1036" s="62">
        <v>1987</v>
      </c>
      <c r="D1036" s="64">
        <v>9.6990740740740738E-2</v>
      </c>
      <c r="E1036" s="62">
        <v>125</v>
      </c>
      <c r="F1036" s="62" t="s">
        <v>1069</v>
      </c>
      <c r="G1036" s="62">
        <v>20</v>
      </c>
      <c r="H1036" s="62"/>
      <c r="I1036" s="62">
        <f t="shared" si="16"/>
        <v>37</v>
      </c>
      <c r="J1036" s="62" t="s">
        <v>1071</v>
      </c>
      <c r="K1036" s="64">
        <v>9.7083333333333327E-2</v>
      </c>
      <c r="L1036" s="62">
        <v>140</v>
      </c>
      <c r="M1036" s="62">
        <v>142</v>
      </c>
      <c r="N1036" s="63"/>
      <c r="O1036" s="63"/>
      <c r="P1036" s="62">
        <v>123</v>
      </c>
    </row>
    <row r="1037" spans="2:16" ht="14.4">
      <c r="B1037" s="68" t="s">
        <v>2057</v>
      </c>
      <c r="C1037" s="62">
        <v>1994</v>
      </c>
      <c r="D1037" s="64">
        <v>9.7581018518518525E-2</v>
      </c>
      <c r="E1037" s="62">
        <v>126</v>
      </c>
      <c r="F1037" s="62" t="s">
        <v>1069</v>
      </c>
      <c r="G1037" s="62">
        <v>20</v>
      </c>
      <c r="H1037" s="62"/>
      <c r="I1037" s="62">
        <f t="shared" si="16"/>
        <v>30</v>
      </c>
      <c r="J1037" s="62" t="s">
        <v>1071</v>
      </c>
      <c r="K1037" s="64">
        <v>9.7650462962962967E-2</v>
      </c>
      <c r="L1037" s="62">
        <v>142</v>
      </c>
      <c r="M1037" s="62">
        <v>143</v>
      </c>
      <c r="N1037" s="63"/>
      <c r="O1037" s="63"/>
      <c r="P1037" s="62">
        <v>124</v>
      </c>
    </row>
    <row r="1038" spans="2:16" ht="14.4">
      <c r="B1038" s="68" t="s">
        <v>1881</v>
      </c>
      <c r="C1038" s="62">
        <v>1985</v>
      </c>
      <c r="D1038" s="64">
        <v>9.7696759259259261E-2</v>
      </c>
      <c r="E1038" s="62">
        <v>127</v>
      </c>
      <c r="F1038" s="62" t="s">
        <v>1069</v>
      </c>
      <c r="G1038" s="62">
        <v>20</v>
      </c>
      <c r="H1038" s="62"/>
      <c r="I1038" s="62">
        <f t="shared" si="16"/>
        <v>39</v>
      </c>
      <c r="J1038" s="62" t="s">
        <v>1071</v>
      </c>
      <c r="K1038" s="64">
        <v>9.7858796296296291E-2</v>
      </c>
      <c r="L1038" s="62">
        <v>143</v>
      </c>
      <c r="M1038" s="62">
        <v>146</v>
      </c>
      <c r="N1038" s="63"/>
      <c r="O1038" s="63"/>
      <c r="P1038" s="62">
        <v>125</v>
      </c>
    </row>
    <row r="1039" spans="2:16" ht="14.4">
      <c r="B1039" s="68" t="s">
        <v>2522</v>
      </c>
      <c r="C1039" s="62">
        <v>1988</v>
      </c>
      <c r="D1039" s="64">
        <v>9.7858796296296291E-2</v>
      </c>
      <c r="E1039" s="62">
        <v>128</v>
      </c>
      <c r="F1039" s="62" t="s">
        <v>1069</v>
      </c>
      <c r="G1039" s="62">
        <v>20</v>
      </c>
      <c r="H1039" s="62"/>
      <c r="I1039" s="62">
        <f t="shared" si="16"/>
        <v>36</v>
      </c>
      <c r="J1039" s="62" t="s">
        <v>1071</v>
      </c>
      <c r="K1039" s="64">
        <v>9.8032407407407401E-2</v>
      </c>
      <c r="L1039" s="62">
        <v>144</v>
      </c>
      <c r="M1039" s="62">
        <v>147</v>
      </c>
      <c r="N1039" s="63"/>
      <c r="O1039" s="63"/>
      <c r="P1039" s="62">
        <v>126</v>
      </c>
    </row>
    <row r="1040" spans="2:16" ht="14.4">
      <c r="B1040" s="92" t="s">
        <v>103</v>
      </c>
      <c r="C1040" s="62">
        <v>1964</v>
      </c>
      <c r="D1040" s="64">
        <v>9.8090277777777776E-2</v>
      </c>
      <c r="E1040" s="62">
        <v>129</v>
      </c>
      <c r="F1040" s="62" t="s">
        <v>1069</v>
      </c>
      <c r="G1040" s="62">
        <v>20</v>
      </c>
      <c r="H1040" s="62"/>
      <c r="I1040" s="62">
        <f t="shared" si="16"/>
        <v>60</v>
      </c>
      <c r="J1040" s="62" t="s">
        <v>1071</v>
      </c>
      <c r="K1040" s="64">
        <v>9.825231481481482E-2</v>
      </c>
      <c r="L1040" s="62">
        <v>145</v>
      </c>
      <c r="M1040" s="62">
        <v>148</v>
      </c>
      <c r="N1040" s="63"/>
      <c r="O1040" s="63"/>
      <c r="P1040" s="62">
        <v>127</v>
      </c>
    </row>
    <row r="1041" spans="2:16" ht="14.4">
      <c r="B1041" s="68" t="s">
        <v>1659</v>
      </c>
      <c r="C1041" s="62">
        <v>1994</v>
      </c>
      <c r="D1041" s="64">
        <v>9.9456018518518513E-2</v>
      </c>
      <c r="E1041" s="62">
        <v>130</v>
      </c>
      <c r="F1041" s="62" t="s">
        <v>1069</v>
      </c>
      <c r="G1041" s="62">
        <v>20</v>
      </c>
      <c r="H1041" s="62"/>
      <c r="I1041" s="62">
        <f t="shared" si="16"/>
        <v>30</v>
      </c>
      <c r="J1041" s="62" t="s">
        <v>1071</v>
      </c>
      <c r="K1041" s="64">
        <v>9.9525462962962968E-2</v>
      </c>
      <c r="L1041" s="62">
        <v>149</v>
      </c>
      <c r="M1041" s="62">
        <v>151</v>
      </c>
      <c r="N1041" s="63"/>
      <c r="O1041" s="63"/>
      <c r="P1041" s="62">
        <v>128</v>
      </c>
    </row>
    <row r="1042" spans="2:16" ht="14.4">
      <c r="B1042" s="68" t="s">
        <v>2329</v>
      </c>
      <c r="C1042" s="62">
        <v>1994</v>
      </c>
      <c r="D1042" s="64">
        <v>0.10076388888888889</v>
      </c>
      <c r="E1042" s="62">
        <v>131</v>
      </c>
      <c r="F1042" s="62" t="s">
        <v>1069</v>
      </c>
      <c r="G1042" s="62">
        <v>20</v>
      </c>
      <c r="H1042" s="62"/>
      <c r="I1042" s="62">
        <f t="shared" si="16"/>
        <v>30</v>
      </c>
      <c r="J1042" s="62" t="s">
        <v>1071</v>
      </c>
      <c r="K1042" s="64">
        <v>0.10079861111111112</v>
      </c>
      <c r="L1042" s="62">
        <v>151</v>
      </c>
      <c r="M1042" s="62">
        <v>153</v>
      </c>
      <c r="N1042" s="63"/>
      <c r="O1042" s="63"/>
      <c r="P1042" s="62">
        <v>129</v>
      </c>
    </row>
    <row r="1043" spans="2:16" ht="14.4">
      <c r="B1043" s="83" t="s">
        <v>412</v>
      </c>
      <c r="C1043" s="62">
        <v>1976</v>
      </c>
      <c r="D1043" s="64">
        <v>0.10078703703703704</v>
      </c>
      <c r="E1043" s="62">
        <v>132</v>
      </c>
      <c r="F1043" s="62" t="s">
        <v>1069</v>
      </c>
      <c r="G1043" s="62">
        <v>20</v>
      </c>
      <c r="H1043" s="62"/>
      <c r="I1043" s="62">
        <f t="shared" si="16"/>
        <v>48</v>
      </c>
      <c r="J1043" s="62" t="s">
        <v>1071</v>
      </c>
      <c r="K1043" s="64">
        <v>0.10096064814814815</v>
      </c>
      <c r="L1043" s="62">
        <v>152</v>
      </c>
      <c r="M1043" s="62">
        <v>154</v>
      </c>
      <c r="N1043" s="63"/>
      <c r="O1043" s="63"/>
      <c r="P1043" s="62">
        <v>130</v>
      </c>
    </row>
    <row r="1044" spans="2:16" ht="14.4">
      <c r="B1044" s="68" t="s">
        <v>2232</v>
      </c>
      <c r="C1044" s="62">
        <v>1986</v>
      </c>
      <c r="D1044" s="64">
        <v>0.10221064814814815</v>
      </c>
      <c r="E1044" s="62">
        <v>133</v>
      </c>
      <c r="F1044" s="62" t="s">
        <v>1069</v>
      </c>
      <c r="G1044" s="62">
        <v>20</v>
      </c>
      <c r="H1044" s="62"/>
      <c r="I1044" s="62">
        <f t="shared" si="16"/>
        <v>38</v>
      </c>
      <c r="J1044" s="62" t="s">
        <v>1071</v>
      </c>
      <c r="K1044" s="64">
        <v>0.10233796296296296</v>
      </c>
      <c r="L1044" s="62">
        <v>156</v>
      </c>
      <c r="M1044" s="62">
        <v>156</v>
      </c>
      <c r="N1044" s="63"/>
      <c r="O1044" s="63"/>
      <c r="P1044" s="62">
        <v>133</v>
      </c>
    </row>
    <row r="1045" spans="2:16" ht="14.4">
      <c r="B1045" s="68" t="s">
        <v>2178</v>
      </c>
      <c r="C1045" s="62">
        <v>1989</v>
      </c>
      <c r="D1045" s="64">
        <v>0.10388888888888889</v>
      </c>
      <c r="E1045" s="62">
        <v>134</v>
      </c>
      <c r="F1045" s="62" t="s">
        <v>1069</v>
      </c>
      <c r="G1045" s="62">
        <v>20</v>
      </c>
      <c r="H1045" s="62"/>
      <c r="I1045" s="62">
        <f t="shared" si="16"/>
        <v>35</v>
      </c>
      <c r="J1045" s="62" t="s">
        <v>1071</v>
      </c>
      <c r="K1045" s="64">
        <v>0.10405092592592592</v>
      </c>
      <c r="L1045" s="62">
        <v>157</v>
      </c>
      <c r="M1045" s="62">
        <v>157</v>
      </c>
      <c r="N1045" s="63"/>
      <c r="O1045" s="63"/>
      <c r="P1045" s="62">
        <v>134</v>
      </c>
    </row>
    <row r="1046" spans="2:16" ht="14.4">
      <c r="B1046" s="68" t="s">
        <v>1528</v>
      </c>
      <c r="C1046" s="62">
        <v>1989</v>
      </c>
      <c r="D1046" s="64">
        <v>0.10396990740740741</v>
      </c>
      <c r="E1046" s="62">
        <v>135</v>
      </c>
      <c r="F1046" s="62" t="s">
        <v>1069</v>
      </c>
      <c r="G1046" s="62">
        <v>20</v>
      </c>
      <c r="H1046" s="62"/>
      <c r="I1046" s="62">
        <f t="shared" si="16"/>
        <v>35</v>
      </c>
      <c r="J1046" s="62" t="s">
        <v>1071</v>
      </c>
      <c r="K1046" s="64">
        <v>0.10412037037037038</v>
      </c>
      <c r="L1046" s="62">
        <v>158</v>
      </c>
      <c r="M1046" s="62">
        <v>158</v>
      </c>
      <c r="N1046" s="63"/>
      <c r="O1046" s="63"/>
      <c r="P1046" s="62">
        <v>135</v>
      </c>
    </row>
    <row r="1047" spans="2:16" ht="14.4">
      <c r="B1047" s="68" t="s">
        <v>2573</v>
      </c>
      <c r="C1047" s="62">
        <v>1998</v>
      </c>
      <c r="D1047" s="64">
        <v>0.10673611111111111</v>
      </c>
      <c r="E1047" s="62">
        <v>136</v>
      </c>
      <c r="F1047" s="62" t="s">
        <v>1069</v>
      </c>
      <c r="G1047" s="62">
        <v>20</v>
      </c>
      <c r="H1047" s="62"/>
      <c r="I1047" s="62">
        <f t="shared" si="16"/>
        <v>26</v>
      </c>
      <c r="J1047" s="62" t="s">
        <v>1071</v>
      </c>
      <c r="K1047" s="64">
        <v>0.10678240740740741</v>
      </c>
      <c r="L1047" s="62">
        <v>161</v>
      </c>
      <c r="M1047" s="62">
        <v>161</v>
      </c>
      <c r="N1047" s="63"/>
      <c r="O1047" s="63"/>
      <c r="P1047" s="62">
        <v>136</v>
      </c>
    </row>
    <row r="1048" spans="2:16" ht="14.4">
      <c r="B1048" s="68" t="s">
        <v>2213</v>
      </c>
      <c r="C1048" s="62">
        <v>1990</v>
      </c>
      <c r="D1048" s="64">
        <v>0.1084837962962963</v>
      </c>
      <c r="E1048" s="62">
        <v>137</v>
      </c>
      <c r="F1048" s="62" t="s">
        <v>1069</v>
      </c>
      <c r="G1048" s="62">
        <v>20</v>
      </c>
      <c r="H1048" s="62"/>
      <c r="I1048" s="62">
        <f t="shared" si="16"/>
        <v>34</v>
      </c>
      <c r="J1048" s="62" t="s">
        <v>1071</v>
      </c>
      <c r="K1048" s="64">
        <v>0.10853009259259259</v>
      </c>
      <c r="L1048" s="62">
        <v>162</v>
      </c>
      <c r="M1048" s="62">
        <v>162</v>
      </c>
      <c r="N1048" s="63"/>
      <c r="O1048" s="63"/>
      <c r="P1048" s="62">
        <v>137</v>
      </c>
    </row>
    <row r="1049" spans="2:16" ht="14.4">
      <c r="B1049" s="68" t="s">
        <v>1444</v>
      </c>
      <c r="C1049" s="62">
        <v>1990</v>
      </c>
      <c r="D1049" s="64">
        <v>0.1106712962962963</v>
      </c>
      <c r="E1049" s="62">
        <v>138</v>
      </c>
      <c r="F1049" s="62" t="s">
        <v>1069</v>
      </c>
      <c r="G1049" s="62">
        <v>20</v>
      </c>
      <c r="H1049" s="62"/>
      <c r="I1049" s="62">
        <f t="shared" si="16"/>
        <v>34</v>
      </c>
      <c r="J1049" s="62" t="s">
        <v>1071</v>
      </c>
      <c r="K1049" s="64">
        <v>0.11075231481481482</v>
      </c>
      <c r="L1049" s="62">
        <v>163</v>
      </c>
      <c r="M1049" s="62">
        <v>163</v>
      </c>
      <c r="N1049" s="63"/>
      <c r="O1049" s="63"/>
      <c r="P1049" s="62">
        <v>138</v>
      </c>
    </row>
    <row r="1050" spans="2:16" ht="14.4">
      <c r="B1050" s="83" t="s">
        <v>2338</v>
      </c>
      <c r="C1050" s="62">
        <v>1983</v>
      </c>
      <c r="D1050" s="64">
        <v>0.12309027777777778</v>
      </c>
      <c r="E1050" s="62">
        <v>139</v>
      </c>
      <c r="F1050" s="62" t="s">
        <v>1069</v>
      </c>
      <c r="G1050" s="62">
        <v>20</v>
      </c>
      <c r="H1050" s="62"/>
      <c r="I1050" s="62">
        <f t="shared" si="16"/>
        <v>41</v>
      </c>
      <c r="J1050" s="62" t="s">
        <v>1071</v>
      </c>
      <c r="K1050" s="64">
        <v>0.12322916666666667</v>
      </c>
      <c r="L1050" s="62">
        <v>168</v>
      </c>
      <c r="M1050" s="62">
        <v>167</v>
      </c>
      <c r="N1050" s="63"/>
      <c r="O1050" s="63"/>
      <c r="P1050" s="62">
        <v>140</v>
      </c>
    </row>
    <row r="1051" spans="2:16" ht="14.4">
      <c r="B1051" s="83" t="s">
        <v>1707</v>
      </c>
      <c r="C1051" s="62">
        <v>1983</v>
      </c>
      <c r="D1051" s="64">
        <v>0.12309027777777778</v>
      </c>
      <c r="E1051" s="62">
        <v>140</v>
      </c>
      <c r="F1051" s="62" t="s">
        <v>1069</v>
      </c>
      <c r="G1051" s="62">
        <v>20</v>
      </c>
      <c r="H1051" s="62"/>
      <c r="I1051" s="62">
        <f t="shared" si="16"/>
        <v>41</v>
      </c>
      <c r="J1051" s="62" t="s">
        <v>1071</v>
      </c>
      <c r="K1051" s="64">
        <v>0.12322916666666667</v>
      </c>
      <c r="L1051" s="62">
        <v>167</v>
      </c>
      <c r="M1051" s="62">
        <v>168</v>
      </c>
      <c r="N1051" s="63"/>
      <c r="O1051" s="63"/>
      <c r="P1051" s="62">
        <v>139</v>
      </c>
    </row>
    <row r="1052" spans="2:16" ht="14.4">
      <c r="B1052" s="68" t="s">
        <v>2129</v>
      </c>
      <c r="C1052" s="62">
        <v>1988</v>
      </c>
      <c r="D1052" s="64">
        <v>0.12356481481481481</v>
      </c>
      <c r="E1052" s="62">
        <v>141</v>
      </c>
      <c r="F1052" s="62" t="s">
        <v>1069</v>
      </c>
      <c r="G1052" s="62">
        <v>20</v>
      </c>
      <c r="H1052" s="62"/>
      <c r="I1052" s="62">
        <f t="shared" si="16"/>
        <v>36</v>
      </c>
      <c r="J1052" s="62" t="s">
        <v>1071</v>
      </c>
      <c r="K1052" s="64">
        <v>0.12375</v>
      </c>
      <c r="L1052" s="62">
        <v>169</v>
      </c>
      <c r="M1052" s="62">
        <v>169</v>
      </c>
      <c r="N1052" s="63"/>
      <c r="O1052" s="63"/>
      <c r="P1052" s="62">
        <v>141</v>
      </c>
    </row>
    <row r="1053" spans="2:16" ht="14.4">
      <c r="B1053" s="83" t="s">
        <v>2466</v>
      </c>
      <c r="C1053" s="62">
        <v>1984</v>
      </c>
      <c r="D1053" s="64">
        <v>0.12371527777777777</v>
      </c>
      <c r="E1053" s="62">
        <v>142</v>
      </c>
      <c r="F1053" s="62" t="s">
        <v>1069</v>
      </c>
      <c r="G1053" s="62">
        <v>20</v>
      </c>
      <c r="H1053" s="62"/>
      <c r="I1053" s="62">
        <f t="shared" si="16"/>
        <v>40</v>
      </c>
      <c r="J1053" s="62" t="s">
        <v>1071</v>
      </c>
      <c r="K1053" s="64">
        <v>0.12381944444444444</v>
      </c>
      <c r="L1053" s="62">
        <v>170</v>
      </c>
      <c r="M1053" s="62">
        <v>170</v>
      </c>
      <c r="N1053" s="63"/>
      <c r="O1053" s="63"/>
      <c r="P1053" s="62">
        <v>142</v>
      </c>
    </row>
    <row r="1054" spans="2:16" ht="13.8" hidden="1">
      <c r="B1054" s="62" t="s">
        <v>2521</v>
      </c>
      <c r="C1054" s="62">
        <v>1987</v>
      </c>
      <c r="D1054" s="63"/>
      <c r="E1054" s="63"/>
      <c r="F1054" s="62" t="s">
        <v>1069</v>
      </c>
      <c r="G1054" s="62">
        <v>20</v>
      </c>
      <c r="H1054" s="62"/>
      <c r="I1054" s="62">
        <f t="shared" si="16"/>
        <v>37</v>
      </c>
      <c r="J1054" s="62" t="s">
        <v>42</v>
      </c>
      <c r="K1054" s="63"/>
      <c r="L1054" s="63"/>
      <c r="M1054" s="63"/>
      <c r="N1054" s="63"/>
      <c r="O1054" s="63"/>
      <c r="P1054" s="62"/>
    </row>
    <row r="1055" spans="2:16" ht="13.8" hidden="1">
      <c r="B1055" s="62" t="s">
        <v>2433</v>
      </c>
      <c r="C1055" s="62">
        <v>1987</v>
      </c>
      <c r="D1055" s="63"/>
      <c r="E1055" s="63"/>
      <c r="F1055" s="62" t="s">
        <v>1069</v>
      </c>
      <c r="G1055" s="62">
        <v>20</v>
      </c>
      <c r="H1055" s="62"/>
      <c r="I1055" s="62">
        <f t="shared" si="16"/>
        <v>37</v>
      </c>
      <c r="J1055" s="62" t="s">
        <v>42</v>
      </c>
      <c r="K1055" s="63"/>
      <c r="L1055" s="63"/>
      <c r="M1055" s="63"/>
      <c r="N1055" s="63"/>
      <c r="O1055" s="63"/>
      <c r="P1055" s="62"/>
    </row>
    <row r="1056" spans="2:16" ht="13.8" hidden="1">
      <c r="B1056" s="62" t="s">
        <v>2429</v>
      </c>
      <c r="C1056" s="62">
        <v>1994</v>
      </c>
      <c r="D1056" s="63"/>
      <c r="E1056" s="63"/>
      <c r="F1056" s="62" t="s">
        <v>1070</v>
      </c>
      <c r="G1056" s="62">
        <v>20</v>
      </c>
      <c r="H1056" s="62"/>
      <c r="I1056" s="62">
        <f t="shared" si="16"/>
        <v>30</v>
      </c>
      <c r="J1056" s="62" t="s">
        <v>42</v>
      </c>
      <c r="K1056" s="63"/>
      <c r="L1056" s="63"/>
      <c r="M1056" s="63"/>
      <c r="N1056" s="63"/>
      <c r="O1056" s="63"/>
      <c r="P1056" s="62"/>
    </row>
    <row r="1057" spans="2:16" ht="13.8" hidden="1">
      <c r="B1057" s="62" t="s">
        <v>2361</v>
      </c>
      <c r="C1057" s="62">
        <v>1994</v>
      </c>
      <c r="D1057" s="63"/>
      <c r="E1057" s="63"/>
      <c r="F1057" s="62" t="s">
        <v>1069</v>
      </c>
      <c r="G1057" s="62">
        <v>20</v>
      </c>
      <c r="H1057" s="62"/>
      <c r="I1057" s="62">
        <f t="shared" si="16"/>
        <v>30</v>
      </c>
      <c r="J1057" s="62" t="s">
        <v>42</v>
      </c>
      <c r="K1057" s="63"/>
      <c r="L1057" s="63"/>
      <c r="M1057" s="63"/>
      <c r="N1057" s="63"/>
      <c r="O1057" s="63"/>
      <c r="P1057" s="62"/>
    </row>
    <row r="1058" spans="2:16" ht="13.8" hidden="1">
      <c r="B1058" s="62" t="s">
        <v>2348</v>
      </c>
      <c r="C1058" s="62">
        <v>1996</v>
      </c>
      <c r="D1058" s="63"/>
      <c r="E1058" s="63"/>
      <c r="F1058" s="62" t="s">
        <v>1070</v>
      </c>
      <c r="G1058" s="62">
        <v>20</v>
      </c>
      <c r="H1058" s="62"/>
      <c r="I1058" s="62">
        <f t="shared" si="16"/>
        <v>28</v>
      </c>
      <c r="J1058" s="62" t="s">
        <v>42</v>
      </c>
      <c r="K1058" s="63"/>
      <c r="L1058" s="63"/>
      <c r="M1058" s="63"/>
      <c r="N1058" s="63"/>
      <c r="O1058" s="63"/>
      <c r="P1058" s="62"/>
    </row>
    <row r="1059" spans="2:16" ht="13.8" hidden="1">
      <c r="B1059" s="62" t="s">
        <v>2250</v>
      </c>
      <c r="C1059" s="62">
        <v>1991</v>
      </c>
      <c r="D1059" s="63"/>
      <c r="E1059" s="63"/>
      <c r="F1059" s="62" t="s">
        <v>1070</v>
      </c>
      <c r="G1059" s="62">
        <v>20</v>
      </c>
      <c r="H1059" s="62"/>
      <c r="I1059" s="62">
        <f t="shared" si="16"/>
        <v>33</v>
      </c>
      <c r="J1059" s="62" t="s">
        <v>42</v>
      </c>
      <c r="K1059" s="63"/>
      <c r="L1059" s="63"/>
      <c r="M1059" s="63"/>
      <c r="N1059" s="63"/>
      <c r="O1059" s="63"/>
      <c r="P1059" s="62"/>
    </row>
    <row r="1060" spans="2:16" ht="13.8" hidden="1">
      <c r="B1060" s="62" t="s">
        <v>2107</v>
      </c>
      <c r="C1060" s="62">
        <v>1984</v>
      </c>
      <c r="D1060" s="63"/>
      <c r="E1060" s="63"/>
      <c r="F1060" s="62" t="s">
        <v>1069</v>
      </c>
      <c r="G1060" s="62">
        <v>20</v>
      </c>
      <c r="H1060" s="62"/>
      <c r="I1060" s="62">
        <f t="shared" si="16"/>
        <v>40</v>
      </c>
      <c r="J1060" s="62" t="s">
        <v>42</v>
      </c>
      <c r="K1060" s="63"/>
      <c r="L1060" s="63"/>
      <c r="M1060" s="63"/>
      <c r="N1060" s="63"/>
      <c r="O1060" s="63"/>
      <c r="P1060" s="62"/>
    </row>
    <row r="1061" spans="2:16" ht="13.8" hidden="1">
      <c r="B1061" s="62" t="s">
        <v>2038</v>
      </c>
      <c r="C1061" s="62">
        <v>1998</v>
      </c>
      <c r="D1061" s="63"/>
      <c r="E1061" s="63"/>
      <c r="F1061" s="62" t="s">
        <v>1069</v>
      </c>
      <c r="G1061" s="62">
        <v>20</v>
      </c>
      <c r="H1061" s="62"/>
      <c r="I1061" s="62">
        <f t="shared" si="16"/>
        <v>26</v>
      </c>
      <c r="J1061" s="62" t="s">
        <v>42</v>
      </c>
      <c r="K1061" s="63"/>
      <c r="L1061" s="63"/>
      <c r="M1061" s="63"/>
      <c r="N1061" s="63"/>
      <c r="O1061" s="63"/>
      <c r="P1061" s="62"/>
    </row>
    <row r="1062" spans="2:16" ht="13.8" hidden="1">
      <c r="B1062" s="62" t="s">
        <v>2029</v>
      </c>
      <c r="C1062" s="62">
        <v>1978</v>
      </c>
      <c r="D1062" s="63"/>
      <c r="E1062" s="63"/>
      <c r="F1062" s="62" t="s">
        <v>1069</v>
      </c>
      <c r="G1062" s="62">
        <v>20</v>
      </c>
      <c r="H1062" s="62"/>
      <c r="I1062" s="62">
        <f t="shared" si="16"/>
        <v>46</v>
      </c>
      <c r="J1062" s="62" t="s">
        <v>42</v>
      </c>
      <c r="K1062" s="63"/>
      <c r="L1062" s="63"/>
      <c r="M1062" s="63"/>
      <c r="N1062" s="63"/>
      <c r="O1062" s="63"/>
      <c r="P1062" s="62"/>
    </row>
    <row r="1063" spans="2:16" ht="13.8" hidden="1">
      <c r="B1063" s="62" t="s">
        <v>1998</v>
      </c>
      <c r="C1063" s="62">
        <v>1985</v>
      </c>
      <c r="D1063" s="63"/>
      <c r="E1063" s="63"/>
      <c r="F1063" s="62" t="s">
        <v>1069</v>
      </c>
      <c r="G1063" s="62">
        <v>20</v>
      </c>
      <c r="H1063" s="62"/>
      <c r="I1063" s="62">
        <f t="shared" si="16"/>
        <v>39</v>
      </c>
      <c r="J1063" s="62" t="s">
        <v>42</v>
      </c>
      <c r="K1063" s="63"/>
      <c r="L1063" s="63"/>
      <c r="M1063" s="63"/>
      <c r="N1063" s="63"/>
      <c r="O1063" s="63"/>
      <c r="P1063" s="62"/>
    </row>
    <row r="1064" spans="2:16" ht="13.8" hidden="1">
      <c r="B1064" s="62" t="s">
        <v>1943</v>
      </c>
      <c r="C1064" s="62">
        <v>1989</v>
      </c>
      <c r="D1064" s="63"/>
      <c r="E1064" s="63"/>
      <c r="F1064" s="62" t="s">
        <v>1069</v>
      </c>
      <c r="G1064" s="62">
        <v>20</v>
      </c>
      <c r="H1064" s="62"/>
      <c r="I1064" s="62">
        <f t="shared" si="16"/>
        <v>35</v>
      </c>
      <c r="J1064" s="62" t="s">
        <v>42</v>
      </c>
      <c r="K1064" s="63"/>
      <c r="L1064" s="63"/>
      <c r="M1064" s="63"/>
      <c r="N1064" s="63"/>
      <c r="O1064" s="63"/>
      <c r="P1064" s="62"/>
    </row>
    <row r="1065" spans="2:16" ht="13.8" hidden="1">
      <c r="B1065" s="62" t="s">
        <v>1924</v>
      </c>
      <c r="C1065" s="62">
        <v>1972</v>
      </c>
      <c r="D1065" s="63"/>
      <c r="E1065" s="63"/>
      <c r="F1065" s="62" t="s">
        <v>1069</v>
      </c>
      <c r="G1065" s="62">
        <v>20</v>
      </c>
      <c r="H1065" s="62"/>
      <c r="I1065" s="62">
        <f t="shared" si="16"/>
        <v>52</v>
      </c>
      <c r="J1065" s="62" t="s">
        <v>42</v>
      </c>
      <c r="K1065" s="63"/>
      <c r="L1065" s="63"/>
      <c r="M1065" s="63"/>
      <c r="N1065" s="63"/>
      <c r="O1065" s="63"/>
      <c r="P1065" s="62"/>
    </row>
    <row r="1066" spans="2:16" ht="13.8" hidden="1">
      <c r="B1066" s="62" t="s">
        <v>1847</v>
      </c>
      <c r="C1066" s="62">
        <v>1979</v>
      </c>
      <c r="D1066" s="63"/>
      <c r="E1066" s="63"/>
      <c r="F1066" s="62" t="s">
        <v>1070</v>
      </c>
      <c r="G1066" s="62">
        <v>20</v>
      </c>
      <c r="H1066" s="62"/>
      <c r="I1066" s="62">
        <f t="shared" si="16"/>
        <v>45</v>
      </c>
      <c r="J1066" s="62" t="s">
        <v>42</v>
      </c>
      <c r="K1066" s="63"/>
      <c r="L1066" s="63"/>
      <c r="M1066" s="63"/>
      <c r="N1066" s="63"/>
      <c r="O1066" s="63"/>
      <c r="P1066" s="62"/>
    </row>
    <row r="1067" spans="2:16" ht="13.8" hidden="1">
      <c r="B1067" s="62" t="s">
        <v>66</v>
      </c>
      <c r="C1067" s="62">
        <v>1979</v>
      </c>
      <c r="D1067" s="63"/>
      <c r="E1067" s="63"/>
      <c r="F1067" s="62" t="s">
        <v>1070</v>
      </c>
      <c r="G1067" s="62">
        <v>20</v>
      </c>
      <c r="H1067" s="62"/>
      <c r="I1067" s="62">
        <f t="shared" si="16"/>
        <v>45</v>
      </c>
      <c r="J1067" s="62" t="s">
        <v>42</v>
      </c>
      <c r="K1067" s="64"/>
      <c r="L1067" s="63"/>
      <c r="M1067" s="63"/>
      <c r="N1067" s="63"/>
      <c r="O1067" s="63"/>
      <c r="P1067" s="62"/>
    </row>
    <row r="1068" spans="2:16" ht="13.8" hidden="1">
      <c r="B1068" s="62" t="s">
        <v>1772</v>
      </c>
      <c r="C1068" s="62">
        <v>1987</v>
      </c>
      <c r="D1068" s="63"/>
      <c r="E1068" s="63"/>
      <c r="F1068" s="62" t="s">
        <v>1069</v>
      </c>
      <c r="G1068" s="62">
        <v>20</v>
      </c>
      <c r="H1068" s="62"/>
      <c r="I1068" s="62">
        <f t="shared" si="16"/>
        <v>37</v>
      </c>
      <c r="J1068" s="62" t="s">
        <v>42</v>
      </c>
      <c r="K1068" s="63"/>
      <c r="L1068" s="63"/>
      <c r="M1068" s="63"/>
      <c r="N1068" s="63"/>
      <c r="O1068" s="63"/>
      <c r="P1068" s="62"/>
    </row>
    <row r="1069" spans="2:16" ht="13.8" hidden="1">
      <c r="B1069" s="62" t="s">
        <v>1734</v>
      </c>
      <c r="C1069" s="62">
        <v>1990</v>
      </c>
      <c r="D1069" s="63"/>
      <c r="E1069" s="63"/>
      <c r="F1069" s="62" t="s">
        <v>1069</v>
      </c>
      <c r="G1069" s="62">
        <v>20</v>
      </c>
      <c r="H1069" s="62"/>
      <c r="I1069" s="62">
        <f t="shared" si="16"/>
        <v>34</v>
      </c>
      <c r="J1069" s="62" t="s">
        <v>42</v>
      </c>
      <c r="K1069" s="63"/>
      <c r="L1069" s="63"/>
      <c r="M1069" s="63"/>
      <c r="N1069" s="63"/>
      <c r="O1069" s="63"/>
      <c r="P1069" s="62"/>
    </row>
    <row r="1070" spans="2:16" ht="13.8" hidden="1">
      <c r="B1070" s="62" t="s">
        <v>1676</v>
      </c>
      <c r="C1070" s="62">
        <v>1996</v>
      </c>
      <c r="D1070" s="63"/>
      <c r="E1070" s="63"/>
      <c r="F1070" s="62" t="s">
        <v>1069</v>
      </c>
      <c r="G1070" s="62">
        <v>20</v>
      </c>
      <c r="H1070" s="62"/>
      <c r="I1070" s="62">
        <f t="shared" si="16"/>
        <v>28</v>
      </c>
      <c r="J1070" s="62" t="s">
        <v>42</v>
      </c>
      <c r="K1070" s="63"/>
      <c r="L1070" s="63"/>
      <c r="M1070" s="63"/>
      <c r="N1070" s="63"/>
      <c r="O1070" s="63"/>
      <c r="P1070" s="62"/>
    </row>
    <row r="1071" spans="2:16" ht="13.8" hidden="1">
      <c r="B1071" s="62" t="s">
        <v>1651</v>
      </c>
      <c r="C1071" s="62">
        <v>1993</v>
      </c>
      <c r="D1071" s="63"/>
      <c r="E1071" s="63"/>
      <c r="F1071" s="62" t="s">
        <v>1070</v>
      </c>
      <c r="G1071" s="62">
        <v>20</v>
      </c>
      <c r="H1071" s="62"/>
      <c r="I1071" s="62">
        <f t="shared" si="16"/>
        <v>31</v>
      </c>
      <c r="J1071" s="62" t="s">
        <v>42</v>
      </c>
      <c r="K1071" s="63"/>
      <c r="L1071" s="63"/>
      <c r="M1071" s="63"/>
      <c r="N1071" s="63"/>
      <c r="O1071" s="63"/>
      <c r="P1071" s="62"/>
    </row>
    <row r="1072" spans="2:16" ht="13.8" hidden="1">
      <c r="B1072" s="62" t="s">
        <v>1634</v>
      </c>
      <c r="C1072" s="62">
        <v>1987</v>
      </c>
      <c r="D1072" s="63"/>
      <c r="E1072" s="63"/>
      <c r="F1072" s="62" t="s">
        <v>1069</v>
      </c>
      <c r="G1072" s="62">
        <v>20</v>
      </c>
      <c r="H1072" s="62"/>
      <c r="I1072" s="62">
        <f t="shared" si="16"/>
        <v>37</v>
      </c>
      <c r="J1072" s="62" t="s">
        <v>42</v>
      </c>
      <c r="K1072" s="63"/>
      <c r="L1072" s="63"/>
      <c r="M1072" s="63"/>
      <c r="N1072" s="63"/>
      <c r="O1072" s="63"/>
      <c r="P1072" s="62"/>
    </row>
    <row r="1073" spans="2:16" ht="13.8" hidden="1">
      <c r="B1073" s="62" t="s">
        <v>1616</v>
      </c>
      <c r="C1073" s="62">
        <v>1990</v>
      </c>
      <c r="D1073" s="63"/>
      <c r="E1073" s="63"/>
      <c r="F1073" s="62" t="s">
        <v>1069</v>
      </c>
      <c r="G1073" s="62">
        <v>20</v>
      </c>
      <c r="H1073" s="62"/>
      <c r="I1073" s="62">
        <f t="shared" si="16"/>
        <v>34</v>
      </c>
      <c r="J1073" s="62" t="s">
        <v>42</v>
      </c>
      <c r="K1073" s="63"/>
      <c r="L1073" s="63"/>
      <c r="M1073" s="63"/>
      <c r="N1073" s="63"/>
      <c r="O1073" s="63"/>
      <c r="P1073" s="62"/>
    </row>
    <row r="1074" spans="2:16" ht="13.8" hidden="1">
      <c r="B1074" s="62" t="s">
        <v>1574</v>
      </c>
      <c r="C1074" s="62">
        <v>1990</v>
      </c>
      <c r="D1074" s="63"/>
      <c r="E1074" s="63"/>
      <c r="F1074" s="62" t="s">
        <v>1069</v>
      </c>
      <c r="G1074" s="62">
        <v>20</v>
      </c>
      <c r="H1074" s="62"/>
      <c r="I1074" s="62">
        <f t="shared" si="16"/>
        <v>34</v>
      </c>
      <c r="J1074" s="62" t="s">
        <v>42</v>
      </c>
      <c r="K1074" s="63"/>
      <c r="L1074" s="63"/>
      <c r="M1074" s="63"/>
      <c r="N1074" s="63"/>
      <c r="O1074" s="63"/>
      <c r="P1074" s="62"/>
    </row>
    <row r="1075" spans="2:16" ht="13.8">
      <c r="B1075" s="62" t="s">
        <v>2322</v>
      </c>
      <c r="C1075" s="62">
        <v>2015</v>
      </c>
      <c r="D1075" s="64">
        <v>1.8287037037037037E-3</v>
      </c>
      <c r="E1075" s="62">
        <v>1</v>
      </c>
      <c r="F1075" s="62" t="s">
        <v>1069</v>
      </c>
      <c r="G1075" s="62" t="s">
        <v>1077</v>
      </c>
      <c r="H1075" s="62" t="s">
        <v>1078</v>
      </c>
      <c r="I1075" s="62"/>
      <c r="J1075" s="62" t="s">
        <v>1071</v>
      </c>
      <c r="K1075" s="64">
        <v>1.8287037037037037E-3</v>
      </c>
      <c r="L1075" s="62">
        <v>3</v>
      </c>
      <c r="M1075" s="62">
        <v>3</v>
      </c>
      <c r="N1075" s="62">
        <v>1</v>
      </c>
      <c r="O1075" s="62">
        <v>1</v>
      </c>
      <c r="P1075" s="62">
        <v>1</v>
      </c>
    </row>
    <row r="1076" spans="2:16" ht="13.8">
      <c r="B1076" s="62" t="s">
        <v>2032</v>
      </c>
      <c r="C1076" s="62">
        <v>2010</v>
      </c>
      <c r="D1076" s="64">
        <v>1.5740740740740741E-3</v>
      </c>
      <c r="E1076" s="62">
        <v>1</v>
      </c>
      <c r="F1076" s="62" t="s">
        <v>1070</v>
      </c>
      <c r="G1076" s="62" t="s">
        <v>1077</v>
      </c>
      <c r="H1076" s="62" t="s">
        <v>1083</v>
      </c>
      <c r="I1076" s="62"/>
      <c r="J1076" s="62" t="s">
        <v>1071</v>
      </c>
      <c r="K1076" s="64">
        <v>1.5740740740740741E-3</v>
      </c>
      <c r="L1076" s="62">
        <v>1</v>
      </c>
      <c r="M1076" s="62">
        <v>1</v>
      </c>
      <c r="N1076" s="62">
        <v>1</v>
      </c>
      <c r="O1076" s="62">
        <v>1</v>
      </c>
      <c r="P1076" s="62">
        <v>1</v>
      </c>
    </row>
    <row r="1077" spans="2:16" ht="13.8">
      <c r="B1077" s="62" t="s">
        <v>2488</v>
      </c>
      <c r="C1077" s="62">
        <v>2011</v>
      </c>
      <c r="D1077" s="64">
        <v>1.8402777777777777E-3</v>
      </c>
      <c r="E1077" s="62">
        <v>2</v>
      </c>
      <c r="F1077" s="62" t="s">
        <v>1069</v>
      </c>
      <c r="G1077" s="62" t="s">
        <v>1077</v>
      </c>
      <c r="H1077" s="62" t="s">
        <v>1080</v>
      </c>
      <c r="I1077" s="62"/>
      <c r="J1077" s="62" t="s">
        <v>1071</v>
      </c>
      <c r="K1077" s="64">
        <v>1.8402777777777777E-3</v>
      </c>
      <c r="L1077" s="62">
        <v>4</v>
      </c>
      <c r="M1077" s="62">
        <v>4</v>
      </c>
      <c r="N1077" s="62">
        <v>1</v>
      </c>
      <c r="O1077" s="62">
        <v>1</v>
      </c>
      <c r="P1077" s="62">
        <v>2</v>
      </c>
    </row>
    <row r="1078" spans="2:16" ht="13.8">
      <c r="B1078" s="62" t="s">
        <v>2343</v>
      </c>
      <c r="C1078" s="62">
        <v>2010</v>
      </c>
      <c r="D1078" s="64">
        <v>1.5740740740740741E-3</v>
      </c>
      <c r="E1078" s="62">
        <v>2</v>
      </c>
      <c r="F1078" s="62" t="s">
        <v>1070</v>
      </c>
      <c r="G1078" s="62" t="s">
        <v>1077</v>
      </c>
      <c r="H1078" s="62" t="s">
        <v>1083</v>
      </c>
      <c r="I1078" s="62"/>
      <c r="J1078" s="62" t="s">
        <v>1071</v>
      </c>
      <c r="K1078" s="64">
        <v>1.5740740740740741E-3</v>
      </c>
      <c r="L1078" s="62">
        <v>2</v>
      </c>
      <c r="M1078" s="62">
        <v>2</v>
      </c>
      <c r="N1078" s="62">
        <v>2</v>
      </c>
      <c r="O1078" s="62">
        <v>2</v>
      </c>
      <c r="P1078" s="62">
        <v>2</v>
      </c>
    </row>
    <row r="1079" spans="2:16" ht="13.8">
      <c r="B1079" s="62" t="s">
        <v>1752</v>
      </c>
      <c r="C1079" s="62">
        <v>2014</v>
      </c>
      <c r="D1079" s="64">
        <v>1.8402777777777777E-3</v>
      </c>
      <c r="E1079" s="62">
        <v>3</v>
      </c>
      <c r="F1079" s="62" t="s">
        <v>1069</v>
      </c>
      <c r="G1079" s="62" t="s">
        <v>1077</v>
      </c>
      <c r="H1079" s="62" t="s">
        <v>1080</v>
      </c>
      <c r="I1079" s="62"/>
      <c r="J1079" s="62" t="s">
        <v>1071</v>
      </c>
      <c r="K1079" s="64">
        <v>1.8402777777777777E-3</v>
      </c>
      <c r="L1079" s="62">
        <v>5</v>
      </c>
      <c r="M1079" s="62">
        <v>5</v>
      </c>
      <c r="N1079" s="62">
        <v>2</v>
      </c>
      <c r="O1079" s="62">
        <v>2</v>
      </c>
      <c r="P1079" s="62">
        <v>3</v>
      </c>
    </row>
    <row r="1080" spans="2:16" ht="13.8">
      <c r="B1080" s="62" t="s">
        <v>1740</v>
      </c>
      <c r="C1080" s="62">
        <v>2014</v>
      </c>
      <c r="D1080" s="64">
        <v>1.8749999999999999E-3</v>
      </c>
      <c r="E1080" s="62">
        <v>3</v>
      </c>
      <c r="F1080" s="62" t="s">
        <v>1070</v>
      </c>
      <c r="G1080" s="62" t="s">
        <v>1077</v>
      </c>
      <c r="H1080" s="62" t="s">
        <v>1082</v>
      </c>
      <c r="I1080" s="62"/>
      <c r="J1080" s="62" t="s">
        <v>1071</v>
      </c>
      <c r="K1080" s="64">
        <v>1.8749999999999999E-3</v>
      </c>
      <c r="L1080" s="62">
        <v>7</v>
      </c>
      <c r="M1080" s="62">
        <v>7</v>
      </c>
      <c r="N1080" s="62">
        <v>1</v>
      </c>
      <c r="O1080" s="62">
        <v>1</v>
      </c>
      <c r="P1080" s="62">
        <v>3</v>
      </c>
    </row>
    <row r="1081" spans="2:16" ht="13.8">
      <c r="B1081" s="62" t="s">
        <v>2473</v>
      </c>
      <c r="C1081" s="62">
        <v>2014</v>
      </c>
      <c r="D1081" s="64">
        <v>1.8981481481481482E-3</v>
      </c>
      <c r="E1081" s="62">
        <v>4</v>
      </c>
      <c r="F1081" s="62" t="s">
        <v>1070</v>
      </c>
      <c r="G1081" s="62" t="s">
        <v>1077</v>
      </c>
      <c r="H1081" s="62" t="s">
        <v>1082</v>
      </c>
      <c r="I1081" s="62"/>
      <c r="J1081" s="62" t="s">
        <v>1071</v>
      </c>
      <c r="K1081" s="64">
        <v>1.8981481481481482E-3</v>
      </c>
      <c r="L1081" s="62">
        <v>10</v>
      </c>
      <c r="M1081" s="62">
        <v>9</v>
      </c>
      <c r="N1081" s="62">
        <v>3</v>
      </c>
      <c r="O1081" s="62">
        <v>2</v>
      </c>
      <c r="P1081" s="62">
        <v>5</v>
      </c>
    </row>
    <row r="1082" spans="2:16" ht="13.8">
      <c r="B1082" s="62" t="s">
        <v>2060</v>
      </c>
      <c r="C1082" s="62">
        <v>2010</v>
      </c>
      <c r="D1082" s="64">
        <v>1.8634259259259259E-3</v>
      </c>
      <c r="E1082" s="62">
        <v>4</v>
      </c>
      <c r="F1082" s="62" t="s">
        <v>1069</v>
      </c>
      <c r="G1082" s="62" t="s">
        <v>1077</v>
      </c>
      <c r="H1082" s="62" t="s">
        <v>1079</v>
      </c>
      <c r="I1082" s="62"/>
      <c r="J1082" s="62" t="s">
        <v>1071</v>
      </c>
      <c r="K1082" s="64">
        <v>1.8634259259259259E-3</v>
      </c>
      <c r="L1082" s="62">
        <v>6</v>
      </c>
      <c r="M1082" s="62">
        <v>6</v>
      </c>
      <c r="N1082" s="62">
        <v>1</v>
      </c>
      <c r="O1082" s="62">
        <v>1</v>
      </c>
      <c r="P1082" s="62">
        <v>4</v>
      </c>
    </row>
    <row r="1083" spans="2:16" ht="13.8">
      <c r="B1083" s="62" t="s">
        <v>2136</v>
      </c>
      <c r="C1083" s="62">
        <v>2011</v>
      </c>
      <c r="D1083" s="64">
        <v>1.8981481481481482E-3</v>
      </c>
      <c r="E1083" s="62">
        <v>5</v>
      </c>
      <c r="F1083" s="62" t="s">
        <v>1070</v>
      </c>
      <c r="G1083" s="62" t="s">
        <v>1077</v>
      </c>
      <c r="H1083" s="62" t="s">
        <v>1082</v>
      </c>
      <c r="I1083" s="62"/>
      <c r="J1083" s="62" t="s">
        <v>1071</v>
      </c>
      <c r="K1083" s="64">
        <v>1.8981481481481482E-3</v>
      </c>
      <c r="L1083" s="62">
        <v>9</v>
      </c>
      <c r="M1083" s="62">
        <v>10</v>
      </c>
      <c r="N1083" s="62">
        <v>2</v>
      </c>
      <c r="O1083" s="62">
        <v>3</v>
      </c>
      <c r="P1083" s="62">
        <v>4</v>
      </c>
    </row>
    <row r="1084" spans="2:16" ht="13.8">
      <c r="B1084" s="62" t="s">
        <v>2126</v>
      </c>
      <c r="C1084" s="62">
        <v>2010</v>
      </c>
      <c r="D1084" s="64">
        <v>1.8865740740740742E-3</v>
      </c>
      <c r="E1084" s="62">
        <v>5</v>
      </c>
      <c r="F1084" s="62" t="s">
        <v>1069</v>
      </c>
      <c r="G1084" s="62" t="s">
        <v>1077</v>
      </c>
      <c r="H1084" s="62" t="s">
        <v>1079</v>
      </c>
      <c r="I1084" s="62"/>
      <c r="J1084" s="62" t="s">
        <v>1071</v>
      </c>
      <c r="K1084" s="64">
        <v>1.8865740740740742E-3</v>
      </c>
      <c r="L1084" s="62">
        <v>8</v>
      </c>
      <c r="M1084" s="62">
        <v>8</v>
      </c>
      <c r="N1084" s="62">
        <v>2</v>
      </c>
      <c r="O1084" s="62">
        <v>2</v>
      </c>
      <c r="P1084" s="62">
        <v>5</v>
      </c>
    </row>
    <row r="1085" spans="2:16" ht="13.8">
      <c r="B1085" s="62" t="s">
        <v>2208</v>
      </c>
      <c r="C1085" s="62">
        <v>2010</v>
      </c>
      <c r="D1085" s="64">
        <v>1.9328703703703704E-3</v>
      </c>
      <c r="E1085" s="62">
        <v>6</v>
      </c>
      <c r="F1085" s="62" t="s">
        <v>1069</v>
      </c>
      <c r="G1085" s="62" t="s">
        <v>1077</v>
      </c>
      <c r="H1085" s="62" t="s">
        <v>1079</v>
      </c>
      <c r="I1085" s="62"/>
      <c r="J1085" s="62" t="s">
        <v>1071</v>
      </c>
      <c r="K1085" s="64">
        <v>1.9328703703703704E-3</v>
      </c>
      <c r="L1085" s="62">
        <v>11</v>
      </c>
      <c r="M1085" s="62">
        <v>13</v>
      </c>
      <c r="N1085" s="62">
        <v>3</v>
      </c>
      <c r="O1085" s="62">
        <v>3</v>
      </c>
      <c r="P1085" s="62">
        <v>6</v>
      </c>
    </row>
    <row r="1086" spans="2:16" ht="13.8">
      <c r="B1086" s="62" t="s">
        <v>1590</v>
      </c>
      <c r="C1086" s="62">
        <v>2012</v>
      </c>
      <c r="D1086" s="64">
        <v>1.9212962962962964E-3</v>
      </c>
      <c r="E1086" s="62">
        <v>6</v>
      </c>
      <c r="F1086" s="62" t="s">
        <v>1070</v>
      </c>
      <c r="G1086" s="62" t="s">
        <v>1077</v>
      </c>
      <c r="H1086" s="62" t="s">
        <v>1082</v>
      </c>
      <c r="I1086" s="62"/>
      <c r="J1086" s="62" t="s">
        <v>1071</v>
      </c>
      <c r="K1086" s="64">
        <v>1.9328703703703704E-3</v>
      </c>
      <c r="L1086" s="62">
        <v>13</v>
      </c>
      <c r="M1086" s="62">
        <v>11</v>
      </c>
      <c r="N1086" s="62">
        <v>5</v>
      </c>
      <c r="O1086" s="62">
        <v>4</v>
      </c>
      <c r="P1086" s="62">
        <v>7</v>
      </c>
    </row>
    <row r="1087" spans="2:16" ht="13.8">
      <c r="B1087" s="62" t="s">
        <v>1688</v>
      </c>
      <c r="C1087" s="62">
        <v>2011</v>
      </c>
      <c r="D1087" s="64">
        <v>1.9212962962962964E-3</v>
      </c>
      <c r="E1087" s="62">
        <v>7</v>
      </c>
      <c r="F1087" s="62" t="s">
        <v>1070</v>
      </c>
      <c r="G1087" s="62" t="s">
        <v>1077</v>
      </c>
      <c r="H1087" s="62" t="s">
        <v>1082</v>
      </c>
      <c r="I1087" s="62"/>
      <c r="J1087" s="62" t="s">
        <v>1071</v>
      </c>
      <c r="K1087" s="64">
        <v>1.9328703703703704E-3</v>
      </c>
      <c r="L1087" s="62">
        <v>12</v>
      </c>
      <c r="M1087" s="62">
        <v>12</v>
      </c>
      <c r="N1087" s="62">
        <v>4</v>
      </c>
      <c r="O1087" s="62">
        <v>5</v>
      </c>
      <c r="P1087" s="62">
        <v>6</v>
      </c>
    </row>
    <row r="1088" spans="2:16" ht="13.8">
      <c r="B1088" s="62" t="s">
        <v>1655</v>
      </c>
      <c r="C1088" s="62">
        <v>2013</v>
      </c>
      <c r="D1088" s="64">
        <v>1.9560185185185184E-3</v>
      </c>
      <c r="E1088" s="62">
        <v>7</v>
      </c>
      <c r="F1088" s="62" t="s">
        <v>1069</v>
      </c>
      <c r="G1088" s="62" t="s">
        <v>1077</v>
      </c>
      <c r="H1088" s="62" t="s">
        <v>1080</v>
      </c>
      <c r="I1088" s="62"/>
      <c r="J1088" s="62" t="s">
        <v>1071</v>
      </c>
      <c r="K1088" s="64">
        <v>1.9560185185185184E-3</v>
      </c>
      <c r="L1088" s="62">
        <v>15</v>
      </c>
      <c r="M1088" s="62">
        <v>15</v>
      </c>
      <c r="N1088" s="62">
        <v>3</v>
      </c>
      <c r="O1088" s="62">
        <v>3</v>
      </c>
      <c r="P1088" s="62">
        <v>7</v>
      </c>
    </row>
    <row r="1089" spans="2:16" ht="13.8">
      <c r="B1089" s="62" t="s">
        <v>1967</v>
      </c>
      <c r="C1089" s="62">
        <v>2013</v>
      </c>
      <c r="D1089" s="64">
        <v>1.9444444444444444E-3</v>
      </c>
      <c r="E1089" s="62">
        <v>8</v>
      </c>
      <c r="F1089" s="62" t="s">
        <v>1070</v>
      </c>
      <c r="G1089" s="62" t="s">
        <v>1077</v>
      </c>
      <c r="H1089" s="62" t="s">
        <v>1082</v>
      </c>
      <c r="I1089" s="62"/>
      <c r="J1089" s="62" t="s">
        <v>1071</v>
      </c>
      <c r="K1089" s="64">
        <v>1.9560185185185184E-3</v>
      </c>
      <c r="L1089" s="62">
        <v>14</v>
      </c>
      <c r="M1089" s="62">
        <v>14</v>
      </c>
      <c r="N1089" s="62">
        <v>6</v>
      </c>
      <c r="O1089" s="62">
        <v>6</v>
      </c>
      <c r="P1089" s="62">
        <v>8</v>
      </c>
    </row>
    <row r="1090" spans="2:16" ht="13.8">
      <c r="B1090" s="62" t="s">
        <v>1663</v>
      </c>
      <c r="C1090" s="62">
        <v>2014</v>
      </c>
      <c r="D1090" s="64">
        <v>1.9675925925925924E-3</v>
      </c>
      <c r="E1090" s="62">
        <v>8</v>
      </c>
      <c r="F1090" s="62" t="s">
        <v>1069</v>
      </c>
      <c r="G1090" s="62" t="s">
        <v>1077</v>
      </c>
      <c r="H1090" s="62" t="s">
        <v>1080</v>
      </c>
      <c r="I1090" s="62"/>
      <c r="J1090" s="62" t="s">
        <v>1071</v>
      </c>
      <c r="K1090" s="64">
        <v>2.0023148148148148E-3</v>
      </c>
      <c r="L1090" s="62">
        <v>19</v>
      </c>
      <c r="M1090" s="62">
        <v>17</v>
      </c>
      <c r="N1090" s="62">
        <v>4</v>
      </c>
      <c r="O1090" s="62">
        <v>4</v>
      </c>
      <c r="P1090" s="62">
        <v>8</v>
      </c>
    </row>
    <row r="1091" spans="2:16" ht="13.8">
      <c r="B1091" s="62" t="s">
        <v>1755</v>
      </c>
      <c r="C1091" s="62">
        <v>2012</v>
      </c>
      <c r="D1091" s="64">
        <v>1.9675925925925924E-3</v>
      </c>
      <c r="E1091" s="62">
        <v>9</v>
      </c>
      <c r="F1091" s="62" t="s">
        <v>1070</v>
      </c>
      <c r="G1091" s="62" t="s">
        <v>1077</v>
      </c>
      <c r="H1091" s="62" t="s">
        <v>1082</v>
      </c>
      <c r="I1091" s="62"/>
      <c r="J1091" s="62" t="s">
        <v>1071</v>
      </c>
      <c r="K1091" s="64">
        <v>1.9907407407407408E-3</v>
      </c>
      <c r="L1091" s="62">
        <v>18</v>
      </c>
      <c r="M1091" s="62">
        <v>16</v>
      </c>
      <c r="N1091" s="62">
        <v>8</v>
      </c>
      <c r="O1091" s="62">
        <v>7</v>
      </c>
      <c r="P1091" s="62">
        <v>11</v>
      </c>
    </row>
    <row r="1092" spans="2:16" ht="13.8">
      <c r="B1092" s="62" t="s">
        <v>1738</v>
      </c>
      <c r="C1092" s="62">
        <v>2011</v>
      </c>
      <c r="D1092" s="64">
        <v>1.9907407407407408E-3</v>
      </c>
      <c r="E1092" s="62">
        <v>9</v>
      </c>
      <c r="F1092" s="62" t="s">
        <v>1069</v>
      </c>
      <c r="G1092" s="62" t="s">
        <v>1077</v>
      </c>
      <c r="H1092" s="62" t="s">
        <v>1080</v>
      </c>
      <c r="I1092" s="62"/>
      <c r="J1092" s="62" t="s">
        <v>1071</v>
      </c>
      <c r="K1092" s="64">
        <v>2.0138888888888888E-3</v>
      </c>
      <c r="L1092" s="62">
        <v>23</v>
      </c>
      <c r="M1092" s="62">
        <v>21</v>
      </c>
      <c r="N1092" s="62">
        <v>5</v>
      </c>
      <c r="O1092" s="62">
        <v>5</v>
      </c>
      <c r="P1092" s="62">
        <v>11</v>
      </c>
    </row>
    <row r="1093" spans="2:16" ht="13.8">
      <c r="B1093" s="62" t="s">
        <v>2051</v>
      </c>
      <c r="C1093" s="62">
        <v>1984</v>
      </c>
      <c r="D1093" s="64">
        <v>1.9791666666666668E-3</v>
      </c>
      <c r="E1093" s="62">
        <v>10</v>
      </c>
      <c r="F1093" s="62" t="s">
        <v>1070</v>
      </c>
      <c r="G1093" s="62" t="s">
        <v>1077</v>
      </c>
      <c r="H1093" s="62" t="s">
        <v>1083</v>
      </c>
      <c r="I1093" s="62"/>
      <c r="J1093" s="62" t="s">
        <v>1071</v>
      </c>
      <c r="K1093" s="64">
        <v>1.9791666666666668E-3</v>
      </c>
      <c r="L1093" s="62">
        <v>16</v>
      </c>
      <c r="M1093" s="62">
        <v>18</v>
      </c>
      <c r="N1093" s="62">
        <v>3</v>
      </c>
      <c r="O1093" s="62">
        <v>3</v>
      </c>
      <c r="P1093" s="62">
        <v>9</v>
      </c>
    </row>
    <row r="1094" spans="2:16" ht="13.8">
      <c r="B1094" s="62" t="s">
        <v>1700</v>
      </c>
      <c r="C1094" s="62">
        <v>1985</v>
      </c>
      <c r="D1094" s="64">
        <v>2.0138888888888888E-3</v>
      </c>
      <c r="E1094" s="62">
        <v>10</v>
      </c>
      <c r="F1094" s="62" t="s">
        <v>1069</v>
      </c>
      <c r="G1094" s="62" t="s">
        <v>1077</v>
      </c>
      <c r="H1094" s="62" t="s">
        <v>1079</v>
      </c>
      <c r="I1094" s="62"/>
      <c r="J1094" s="62" t="s">
        <v>1071</v>
      </c>
      <c r="K1094" s="64">
        <v>2.0138888888888888E-3</v>
      </c>
      <c r="L1094" s="62">
        <v>21</v>
      </c>
      <c r="M1094" s="62">
        <v>22</v>
      </c>
      <c r="N1094" s="62">
        <v>4</v>
      </c>
      <c r="O1094" s="62">
        <v>4</v>
      </c>
      <c r="P1094" s="62">
        <v>9</v>
      </c>
    </row>
    <row r="1095" spans="2:16" ht="13.8">
      <c r="B1095" s="62" t="s">
        <v>2239</v>
      </c>
      <c r="C1095" s="62">
        <v>2013</v>
      </c>
      <c r="D1095" s="64">
        <v>1.9791666666666668E-3</v>
      </c>
      <c r="E1095" s="62">
        <v>11</v>
      </c>
      <c r="F1095" s="62" t="s">
        <v>1070</v>
      </c>
      <c r="G1095" s="62" t="s">
        <v>1077</v>
      </c>
      <c r="H1095" s="62" t="s">
        <v>1082</v>
      </c>
      <c r="I1095" s="62"/>
      <c r="J1095" s="62" t="s">
        <v>1071</v>
      </c>
      <c r="K1095" s="64">
        <v>1.9791666666666668E-3</v>
      </c>
      <c r="L1095" s="62">
        <v>17</v>
      </c>
      <c r="M1095" s="62">
        <v>19</v>
      </c>
      <c r="N1095" s="62">
        <v>7</v>
      </c>
      <c r="O1095" s="62">
        <v>8</v>
      </c>
      <c r="P1095" s="62">
        <v>10</v>
      </c>
    </row>
    <row r="1096" spans="2:16" ht="13.8">
      <c r="B1096" s="62" t="s">
        <v>1725</v>
      </c>
      <c r="C1096" s="62">
        <v>2016</v>
      </c>
      <c r="D1096" s="64">
        <v>2.0138888888888888E-3</v>
      </c>
      <c r="E1096" s="62">
        <v>11</v>
      </c>
      <c r="F1096" s="62" t="s">
        <v>1069</v>
      </c>
      <c r="G1096" s="62" t="s">
        <v>1077</v>
      </c>
      <c r="H1096" s="62" t="s">
        <v>1078</v>
      </c>
      <c r="I1096" s="62"/>
      <c r="J1096" s="62" t="s">
        <v>1071</v>
      </c>
      <c r="K1096" s="64">
        <v>2.0138888888888888E-3</v>
      </c>
      <c r="L1096" s="62">
        <v>22</v>
      </c>
      <c r="M1096" s="62">
        <v>23</v>
      </c>
      <c r="N1096" s="62">
        <v>2</v>
      </c>
      <c r="O1096" s="62">
        <v>2</v>
      </c>
      <c r="P1096" s="62">
        <v>10</v>
      </c>
    </row>
    <row r="1097" spans="2:16" ht="13.8">
      <c r="B1097" s="62" t="s">
        <v>2344</v>
      </c>
      <c r="C1097" s="62">
        <v>2012</v>
      </c>
      <c r="D1097" s="64">
        <v>1.9907407407407408E-3</v>
      </c>
      <c r="E1097" s="62">
        <v>12</v>
      </c>
      <c r="F1097" s="62" t="s">
        <v>1070</v>
      </c>
      <c r="G1097" s="62" t="s">
        <v>1077</v>
      </c>
      <c r="H1097" s="62" t="s">
        <v>1082</v>
      </c>
      <c r="I1097" s="62"/>
      <c r="J1097" s="62" t="s">
        <v>1071</v>
      </c>
      <c r="K1097" s="64">
        <v>2.0023148148148148E-3</v>
      </c>
      <c r="L1097" s="62">
        <v>20</v>
      </c>
      <c r="M1097" s="62">
        <v>20</v>
      </c>
      <c r="N1097" s="62">
        <v>9</v>
      </c>
      <c r="O1097" s="62">
        <v>9</v>
      </c>
      <c r="P1097" s="62">
        <v>12</v>
      </c>
    </row>
    <row r="1098" spans="2:16" ht="13.8">
      <c r="B1098" s="62" t="s">
        <v>2307</v>
      </c>
      <c r="C1098" s="62">
        <v>2008</v>
      </c>
      <c r="D1098" s="64">
        <v>2.0138888888888888E-3</v>
      </c>
      <c r="E1098" s="62">
        <v>12</v>
      </c>
      <c r="F1098" s="62" t="s">
        <v>1069</v>
      </c>
      <c r="G1098" s="62" t="s">
        <v>1077</v>
      </c>
      <c r="H1098" s="62" t="s">
        <v>1079</v>
      </c>
      <c r="I1098" s="62"/>
      <c r="J1098" s="62" t="s">
        <v>1071</v>
      </c>
      <c r="K1098" s="64">
        <v>2.0254629629629629E-3</v>
      </c>
      <c r="L1098" s="62">
        <v>24</v>
      </c>
      <c r="M1098" s="62">
        <v>24</v>
      </c>
      <c r="N1098" s="62">
        <v>5</v>
      </c>
      <c r="O1098" s="62">
        <v>5</v>
      </c>
      <c r="P1098" s="62">
        <v>12</v>
      </c>
    </row>
    <row r="1099" spans="2:16" ht="13.8">
      <c r="B1099" s="62" t="s">
        <v>2081</v>
      </c>
      <c r="C1099" s="62">
        <v>2015</v>
      </c>
      <c r="D1099" s="64">
        <v>2.0601851851851853E-3</v>
      </c>
      <c r="E1099" s="62">
        <v>13</v>
      </c>
      <c r="F1099" s="62" t="s">
        <v>1070</v>
      </c>
      <c r="G1099" s="62" t="s">
        <v>1077</v>
      </c>
      <c r="H1099" s="62" t="s">
        <v>1081</v>
      </c>
      <c r="I1099" s="62"/>
      <c r="J1099" s="62" t="s">
        <v>1071</v>
      </c>
      <c r="K1099" s="64">
        <v>2.0601851851851853E-3</v>
      </c>
      <c r="L1099" s="62">
        <v>26</v>
      </c>
      <c r="M1099" s="62">
        <v>27</v>
      </c>
      <c r="N1099" s="62">
        <v>1</v>
      </c>
      <c r="O1099" s="62">
        <v>1</v>
      </c>
      <c r="P1099" s="62">
        <v>13</v>
      </c>
    </row>
    <row r="1100" spans="2:16" ht="13.8">
      <c r="B1100" s="62" t="s">
        <v>1990</v>
      </c>
      <c r="C1100" s="62">
        <v>2011</v>
      </c>
      <c r="D1100" s="64">
        <v>2.0254629629629629E-3</v>
      </c>
      <c r="E1100" s="62">
        <v>13</v>
      </c>
      <c r="F1100" s="62" t="s">
        <v>1069</v>
      </c>
      <c r="G1100" s="62" t="s">
        <v>1077</v>
      </c>
      <c r="H1100" s="62" t="s">
        <v>1080</v>
      </c>
      <c r="I1100" s="62"/>
      <c r="J1100" s="62" t="s">
        <v>1071</v>
      </c>
      <c r="K1100" s="64">
        <v>2.0486111111111113E-3</v>
      </c>
      <c r="L1100" s="62">
        <v>25</v>
      </c>
      <c r="M1100" s="62">
        <v>25</v>
      </c>
      <c r="N1100" s="62">
        <v>6</v>
      </c>
      <c r="O1100" s="62">
        <v>6</v>
      </c>
      <c r="P1100" s="62">
        <v>13</v>
      </c>
    </row>
    <row r="1101" spans="2:16" ht="13.8">
      <c r="B1101" s="62" t="s">
        <v>2251</v>
      </c>
      <c r="C1101" s="62">
        <v>2015</v>
      </c>
      <c r="D1101" s="64">
        <v>2.0601851851851853E-3</v>
      </c>
      <c r="E1101" s="62">
        <v>14</v>
      </c>
      <c r="F1101" s="62" t="s">
        <v>1070</v>
      </c>
      <c r="G1101" s="62" t="s">
        <v>1077</v>
      </c>
      <c r="H1101" s="62" t="s">
        <v>1081</v>
      </c>
      <c r="I1101" s="62"/>
      <c r="J1101" s="62" t="s">
        <v>1071</v>
      </c>
      <c r="K1101" s="64">
        <v>2.0601851851851853E-3</v>
      </c>
      <c r="L1101" s="62">
        <v>28</v>
      </c>
      <c r="M1101" s="62">
        <v>28</v>
      </c>
      <c r="N1101" s="62">
        <v>2</v>
      </c>
      <c r="O1101" s="62">
        <v>2</v>
      </c>
      <c r="P1101" s="62">
        <v>14</v>
      </c>
    </row>
    <row r="1102" spans="2:16" ht="13.8">
      <c r="B1102" s="62" t="s">
        <v>2163</v>
      </c>
      <c r="C1102" s="62">
        <v>1985</v>
      </c>
      <c r="D1102" s="64">
        <v>2.0486111111111113E-3</v>
      </c>
      <c r="E1102" s="62">
        <v>14</v>
      </c>
      <c r="F1102" s="62" t="s">
        <v>1069</v>
      </c>
      <c r="G1102" s="62" t="s">
        <v>1077</v>
      </c>
      <c r="H1102" s="62"/>
      <c r="I1102" s="62"/>
      <c r="J1102" s="62" t="s">
        <v>1071</v>
      </c>
      <c r="K1102" s="64">
        <v>2.0601851851851853E-3</v>
      </c>
      <c r="L1102" s="62">
        <v>27</v>
      </c>
      <c r="M1102" s="62">
        <v>26</v>
      </c>
      <c r="N1102" s="63"/>
      <c r="O1102" s="62"/>
      <c r="P1102" s="62">
        <v>14</v>
      </c>
    </row>
    <row r="1103" spans="2:16" ht="13.8">
      <c r="B1103" s="62" t="s">
        <v>2336</v>
      </c>
      <c r="C1103" s="62">
        <v>2015</v>
      </c>
      <c r="D1103" s="64">
        <v>2.1064814814814813E-3</v>
      </c>
      <c r="E1103" s="62">
        <v>15</v>
      </c>
      <c r="F1103" s="62" t="s">
        <v>1070</v>
      </c>
      <c r="G1103" s="62" t="s">
        <v>1077</v>
      </c>
      <c r="H1103" s="62" t="s">
        <v>1081</v>
      </c>
      <c r="I1103" s="62"/>
      <c r="J1103" s="62" t="s">
        <v>1071</v>
      </c>
      <c r="K1103" s="64">
        <v>2.1064814814814813E-3</v>
      </c>
      <c r="L1103" s="62">
        <v>31</v>
      </c>
      <c r="M1103" s="62">
        <v>32</v>
      </c>
      <c r="N1103" s="62">
        <v>3</v>
      </c>
      <c r="O1103" s="62">
        <v>3</v>
      </c>
      <c r="P1103" s="62">
        <v>15</v>
      </c>
    </row>
    <row r="1104" spans="2:16" ht="13.8">
      <c r="B1104" s="62" t="s">
        <v>2205</v>
      </c>
      <c r="C1104" s="62">
        <v>1985</v>
      </c>
      <c r="D1104" s="64">
        <v>2.0833333333333333E-3</v>
      </c>
      <c r="E1104" s="62">
        <v>15</v>
      </c>
      <c r="F1104" s="62" t="s">
        <v>1069</v>
      </c>
      <c r="G1104" s="62" t="s">
        <v>1077</v>
      </c>
      <c r="H1104" s="62" t="s">
        <v>1080</v>
      </c>
      <c r="I1104" s="62"/>
      <c r="J1104" s="62" t="s">
        <v>1071</v>
      </c>
      <c r="K1104" s="64">
        <v>2.1180555555555558E-3</v>
      </c>
      <c r="L1104" s="62">
        <v>32</v>
      </c>
      <c r="M1104" s="62">
        <v>29</v>
      </c>
      <c r="N1104" s="62">
        <v>7</v>
      </c>
      <c r="O1104" s="62">
        <v>7</v>
      </c>
      <c r="P1104" s="62">
        <v>17</v>
      </c>
    </row>
    <row r="1105" spans="2:16" ht="13.8">
      <c r="B1105" s="62" t="s">
        <v>1822</v>
      </c>
      <c r="C1105" s="62">
        <v>2011</v>
      </c>
      <c r="D1105" s="64">
        <v>2.1064814814814813E-3</v>
      </c>
      <c r="E1105" s="62">
        <v>16</v>
      </c>
      <c r="F1105" s="62" t="s">
        <v>1070</v>
      </c>
      <c r="G1105" s="62" t="s">
        <v>1077</v>
      </c>
      <c r="H1105" s="62" t="s">
        <v>1082</v>
      </c>
      <c r="I1105" s="62"/>
      <c r="J1105" s="62" t="s">
        <v>1071</v>
      </c>
      <c r="K1105" s="64">
        <v>2.1180555555555558E-3</v>
      </c>
      <c r="L1105" s="62">
        <v>33</v>
      </c>
      <c r="M1105" s="62">
        <v>33</v>
      </c>
      <c r="N1105" s="62">
        <v>10</v>
      </c>
      <c r="O1105" s="62">
        <v>10</v>
      </c>
      <c r="P1105" s="62">
        <v>16</v>
      </c>
    </row>
    <row r="1106" spans="2:16" ht="13.8">
      <c r="B1106" s="62" t="s">
        <v>1793</v>
      </c>
      <c r="C1106" s="62">
        <v>1987</v>
      </c>
      <c r="D1106" s="64">
        <v>2.0949074074074073E-3</v>
      </c>
      <c r="E1106" s="62">
        <v>16</v>
      </c>
      <c r="F1106" s="62" t="s">
        <v>1069</v>
      </c>
      <c r="G1106" s="62" t="s">
        <v>1077</v>
      </c>
      <c r="H1106" s="62" t="s">
        <v>1078</v>
      </c>
      <c r="I1106" s="62"/>
      <c r="J1106" s="62" t="s">
        <v>1071</v>
      </c>
      <c r="K1106" s="64">
        <v>2.0949074074074073E-3</v>
      </c>
      <c r="L1106" s="62">
        <v>29</v>
      </c>
      <c r="M1106" s="62">
        <v>30</v>
      </c>
      <c r="N1106" s="62">
        <v>3</v>
      </c>
      <c r="O1106" s="62">
        <v>3</v>
      </c>
      <c r="P1106" s="62">
        <v>15</v>
      </c>
    </row>
    <row r="1107" spans="2:16" ht="13.8">
      <c r="B1107" s="62" t="s">
        <v>2147</v>
      </c>
      <c r="C1107" s="62">
        <v>2017</v>
      </c>
      <c r="D1107" s="64">
        <v>2.1064814814814813E-3</v>
      </c>
      <c r="E1107" s="62">
        <v>17</v>
      </c>
      <c r="F1107" s="62" t="s">
        <v>1069</v>
      </c>
      <c r="G1107" s="62" t="s">
        <v>1077</v>
      </c>
      <c r="H1107" s="62" t="s">
        <v>1078</v>
      </c>
      <c r="I1107" s="62"/>
      <c r="J1107" s="62" t="s">
        <v>1071</v>
      </c>
      <c r="K1107" s="64">
        <v>2.1064814814814813E-3</v>
      </c>
      <c r="L1107" s="62">
        <v>30</v>
      </c>
      <c r="M1107" s="62">
        <v>31</v>
      </c>
      <c r="N1107" s="62">
        <v>4</v>
      </c>
      <c r="O1107" s="62">
        <v>4</v>
      </c>
      <c r="P1107" s="62">
        <v>16</v>
      </c>
    </row>
    <row r="1108" spans="2:16" ht="13.8">
      <c r="B1108" s="62" t="s">
        <v>1966</v>
      </c>
      <c r="C1108" s="62">
        <v>2014</v>
      </c>
      <c r="D1108" s="64">
        <v>2.1180555555555558E-3</v>
      </c>
      <c r="E1108" s="62">
        <v>17</v>
      </c>
      <c r="F1108" s="62" t="s">
        <v>1070</v>
      </c>
      <c r="G1108" s="62" t="s">
        <v>1077</v>
      </c>
      <c r="H1108" s="62" t="s">
        <v>1082</v>
      </c>
      <c r="I1108" s="62"/>
      <c r="J1108" s="62" t="s">
        <v>1071</v>
      </c>
      <c r="K1108" s="64">
        <v>2.1296296296296298E-3</v>
      </c>
      <c r="L1108" s="62">
        <v>34</v>
      </c>
      <c r="M1108" s="62">
        <v>34</v>
      </c>
      <c r="N1108" s="62">
        <v>11</v>
      </c>
      <c r="O1108" s="62">
        <v>11</v>
      </c>
      <c r="P1108" s="62">
        <v>17</v>
      </c>
    </row>
    <row r="1109" spans="2:16" ht="13.8">
      <c r="B1109" s="62" t="s">
        <v>1982</v>
      </c>
      <c r="C1109" s="62">
        <v>2012</v>
      </c>
      <c r="D1109" s="64">
        <v>2.1296296296296298E-3</v>
      </c>
      <c r="E1109" s="62">
        <v>18</v>
      </c>
      <c r="F1109" s="62" t="s">
        <v>1069</v>
      </c>
      <c r="G1109" s="62" t="s">
        <v>1077</v>
      </c>
      <c r="H1109" s="62" t="s">
        <v>1080</v>
      </c>
      <c r="I1109" s="62"/>
      <c r="J1109" s="62" t="s">
        <v>1071</v>
      </c>
      <c r="K1109" s="64">
        <v>2.1412037037037038E-3</v>
      </c>
      <c r="L1109" s="62">
        <v>36</v>
      </c>
      <c r="M1109" s="62">
        <v>36</v>
      </c>
      <c r="N1109" s="62">
        <v>8</v>
      </c>
      <c r="O1109" s="62">
        <v>8</v>
      </c>
      <c r="P1109" s="62">
        <v>18</v>
      </c>
    </row>
    <row r="1110" spans="2:16" ht="13.8">
      <c r="B1110" s="62" t="s">
        <v>1704</v>
      </c>
      <c r="C1110" s="62">
        <v>2013</v>
      </c>
      <c r="D1110" s="64">
        <v>2.1296296296296298E-3</v>
      </c>
      <c r="E1110" s="62">
        <v>18</v>
      </c>
      <c r="F1110" s="62" t="s">
        <v>1070</v>
      </c>
      <c r="G1110" s="62" t="s">
        <v>1077</v>
      </c>
      <c r="H1110" s="62" t="s">
        <v>1082</v>
      </c>
      <c r="I1110" s="62"/>
      <c r="J1110" s="62" t="s">
        <v>1071</v>
      </c>
      <c r="K1110" s="64">
        <v>2.1296296296296298E-3</v>
      </c>
      <c r="L1110" s="62">
        <v>35</v>
      </c>
      <c r="M1110" s="62">
        <v>35</v>
      </c>
      <c r="N1110" s="62">
        <v>12</v>
      </c>
      <c r="O1110" s="62">
        <v>12</v>
      </c>
      <c r="P1110" s="62">
        <v>18</v>
      </c>
    </row>
    <row r="1111" spans="2:16" ht="13.8">
      <c r="B1111" s="62" t="s">
        <v>2156</v>
      </c>
      <c r="C1111" s="62">
        <v>2016</v>
      </c>
      <c r="D1111" s="64">
        <v>2.1412037037037038E-3</v>
      </c>
      <c r="E1111" s="62">
        <v>19</v>
      </c>
      <c r="F1111" s="62" t="s">
        <v>1069</v>
      </c>
      <c r="G1111" s="62" t="s">
        <v>1077</v>
      </c>
      <c r="H1111" s="62" t="s">
        <v>1078</v>
      </c>
      <c r="I1111" s="62"/>
      <c r="J1111" s="62" t="s">
        <v>1071</v>
      </c>
      <c r="K1111" s="64">
        <v>2.1527777777777778E-3</v>
      </c>
      <c r="L1111" s="62">
        <v>39</v>
      </c>
      <c r="M1111" s="62">
        <v>38</v>
      </c>
      <c r="N1111" s="62">
        <v>5</v>
      </c>
      <c r="O1111" s="62">
        <v>5</v>
      </c>
      <c r="P1111" s="62">
        <v>19</v>
      </c>
    </row>
    <row r="1112" spans="2:16" ht="13.8">
      <c r="B1112" s="62" t="s">
        <v>1705</v>
      </c>
      <c r="C1112" s="62">
        <v>1983</v>
      </c>
      <c r="D1112" s="64">
        <v>2.1412037037037038E-3</v>
      </c>
      <c r="E1112" s="62">
        <v>19</v>
      </c>
      <c r="F1112" s="62" t="s">
        <v>1070</v>
      </c>
      <c r="G1112" s="62" t="s">
        <v>1077</v>
      </c>
      <c r="H1112" s="62" t="s">
        <v>1083</v>
      </c>
      <c r="I1112" s="62"/>
      <c r="J1112" s="62" t="s">
        <v>1071</v>
      </c>
      <c r="K1112" s="64">
        <v>2.1412037037037038E-3</v>
      </c>
      <c r="L1112" s="62">
        <v>37</v>
      </c>
      <c r="M1112" s="62">
        <v>37</v>
      </c>
      <c r="N1112" s="62">
        <v>4</v>
      </c>
      <c r="O1112" s="62">
        <v>4</v>
      </c>
      <c r="P1112" s="62">
        <v>19</v>
      </c>
    </row>
    <row r="1113" spans="2:16" ht="13.8">
      <c r="B1113" s="62" t="s">
        <v>1932</v>
      </c>
      <c r="C1113" s="62">
        <v>2013</v>
      </c>
      <c r="D1113" s="64">
        <v>2.1527777777777778E-3</v>
      </c>
      <c r="E1113" s="62">
        <v>20</v>
      </c>
      <c r="F1113" s="62" t="s">
        <v>1070</v>
      </c>
      <c r="G1113" s="62" t="s">
        <v>1077</v>
      </c>
      <c r="H1113" s="62" t="s">
        <v>1082</v>
      </c>
      <c r="I1113" s="62"/>
      <c r="J1113" s="62" t="s">
        <v>1071</v>
      </c>
      <c r="K1113" s="64">
        <v>2.1527777777777778E-3</v>
      </c>
      <c r="L1113" s="62">
        <v>38</v>
      </c>
      <c r="M1113" s="62">
        <v>39</v>
      </c>
      <c r="N1113" s="62">
        <v>13</v>
      </c>
      <c r="O1113" s="62">
        <v>13</v>
      </c>
      <c r="P1113" s="62">
        <v>20</v>
      </c>
    </row>
    <row r="1114" spans="2:16" ht="13.8">
      <c r="B1114" s="62" t="s">
        <v>1742</v>
      </c>
      <c r="C1114" s="62">
        <v>2013</v>
      </c>
      <c r="D1114" s="64">
        <v>2.1527777777777778E-3</v>
      </c>
      <c r="E1114" s="62">
        <v>20</v>
      </c>
      <c r="F1114" s="62" t="s">
        <v>1069</v>
      </c>
      <c r="G1114" s="62" t="s">
        <v>1077</v>
      </c>
      <c r="H1114" s="62" t="s">
        <v>1080</v>
      </c>
      <c r="I1114" s="62"/>
      <c r="J1114" s="62" t="s">
        <v>1071</v>
      </c>
      <c r="K1114" s="64">
        <v>2.1875000000000002E-3</v>
      </c>
      <c r="L1114" s="62">
        <v>42</v>
      </c>
      <c r="M1114" s="62">
        <v>41</v>
      </c>
      <c r="N1114" s="62">
        <v>9</v>
      </c>
      <c r="O1114" s="62">
        <v>9</v>
      </c>
      <c r="P1114" s="62">
        <v>21</v>
      </c>
    </row>
    <row r="1115" spans="2:16" ht="13.8">
      <c r="B1115" s="62" t="s">
        <v>2206</v>
      </c>
      <c r="C1115" s="62">
        <v>1985</v>
      </c>
      <c r="D1115" s="64">
        <v>2.1643518518518518E-3</v>
      </c>
      <c r="E1115" s="62">
        <v>21</v>
      </c>
      <c r="F1115" s="62" t="s">
        <v>1069</v>
      </c>
      <c r="G1115" s="62" t="s">
        <v>1077</v>
      </c>
      <c r="H1115" s="62" t="s">
        <v>1080</v>
      </c>
      <c r="I1115" s="62"/>
      <c r="J1115" s="62" t="s">
        <v>1071</v>
      </c>
      <c r="K1115" s="64">
        <v>2.1990740740740742E-3</v>
      </c>
      <c r="L1115" s="62">
        <v>44</v>
      </c>
      <c r="M1115" s="62">
        <v>42</v>
      </c>
      <c r="N1115" s="62">
        <v>10</v>
      </c>
      <c r="O1115" s="62">
        <v>10</v>
      </c>
      <c r="P1115" s="62">
        <v>23</v>
      </c>
    </row>
    <row r="1116" spans="2:16" ht="13.8">
      <c r="B1116" s="62" t="s">
        <v>2028</v>
      </c>
      <c r="C1116" s="62">
        <v>2013</v>
      </c>
      <c r="D1116" s="64">
        <v>2.1527777777777778E-3</v>
      </c>
      <c r="E1116" s="62">
        <v>21</v>
      </c>
      <c r="F1116" s="62" t="s">
        <v>1070</v>
      </c>
      <c r="G1116" s="62" t="s">
        <v>1077</v>
      </c>
      <c r="H1116" s="62" t="s">
        <v>1082</v>
      </c>
      <c r="I1116" s="62"/>
      <c r="J1116" s="62" t="s">
        <v>1071</v>
      </c>
      <c r="K1116" s="64">
        <v>2.1643518518518518E-3</v>
      </c>
      <c r="L1116" s="62">
        <v>40</v>
      </c>
      <c r="M1116" s="62">
        <v>40</v>
      </c>
      <c r="N1116" s="62">
        <v>14</v>
      </c>
      <c r="O1116" s="62">
        <v>14</v>
      </c>
      <c r="P1116" s="62">
        <v>21</v>
      </c>
    </row>
    <row r="1117" spans="2:16" ht="13.8">
      <c r="B1117" s="62" t="s">
        <v>2349</v>
      </c>
      <c r="C1117" s="62">
        <v>1982</v>
      </c>
      <c r="D1117" s="64">
        <v>2.2222222222222222E-3</v>
      </c>
      <c r="E1117" s="62">
        <v>22</v>
      </c>
      <c r="F1117" s="62" t="s">
        <v>1070</v>
      </c>
      <c r="G1117" s="62" t="s">
        <v>1077</v>
      </c>
      <c r="H1117" s="62"/>
      <c r="I1117" s="62"/>
      <c r="J1117" s="62" t="s">
        <v>1071</v>
      </c>
      <c r="K1117" s="64">
        <v>2.2222222222222222E-3</v>
      </c>
      <c r="L1117" s="62">
        <v>47</v>
      </c>
      <c r="M1117" s="62">
        <v>48</v>
      </c>
      <c r="N1117" s="63"/>
      <c r="O1117" s="62"/>
      <c r="P1117" s="62">
        <v>22</v>
      </c>
    </row>
    <row r="1118" spans="2:16" ht="13.8">
      <c r="B1118" s="62" t="s">
        <v>1787</v>
      </c>
      <c r="C1118" s="62">
        <v>2015</v>
      </c>
      <c r="D1118" s="64">
        <v>2.1759259259259258E-3</v>
      </c>
      <c r="E1118" s="62">
        <v>22</v>
      </c>
      <c r="F1118" s="62" t="s">
        <v>1069</v>
      </c>
      <c r="G1118" s="62" t="s">
        <v>1077</v>
      </c>
      <c r="H1118" s="62" t="s">
        <v>1078</v>
      </c>
      <c r="I1118" s="62"/>
      <c r="J1118" s="62" t="s">
        <v>1071</v>
      </c>
      <c r="K1118" s="64">
        <v>2.1875000000000002E-3</v>
      </c>
      <c r="L1118" s="62">
        <v>43</v>
      </c>
      <c r="M1118" s="62">
        <v>43</v>
      </c>
      <c r="N1118" s="62">
        <v>7</v>
      </c>
      <c r="O1118" s="62">
        <v>6</v>
      </c>
      <c r="P1118" s="62">
        <v>22</v>
      </c>
    </row>
    <row r="1119" spans="2:16" ht="13.8">
      <c r="B1119" s="62" t="s">
        <v>1941</v>
      </c>
      <c r="C1119" s="62">
        <v>2012</v>
      </c>
      <c r="D1119" s="64">
        <v>2.2337962962962962E-3</v>
      </c>
      <c r="E1119" s="62">
        <v>23</v>
      </c>
      <c r="F1119" s="62" t="s">
        <v>1070</v>
      </c>
      <c r="G1119" s="62" t="s">
        <v>1077</v>
      </c>
      <c r="H1119" s="62" t="s">
        <v>1082</v>
      </c>
      <c r="I1119" s="62"/>
      <c r="J1119" s="62" t="s">
        <v>1071</v>
      </c>
      <c r="K1119" s="64">
        <v>2.2685185185185187E-3</v>
      </c>
      <c r="L1119" s="62">
        <v>53</v>
      </c>
      <c r="M1119" s="62">
        <v>50</v>
      </c>
      <c r="N1119" s="62">
        <v>15</v>
      </c>
      <c r="O1119" s="62">
        <v>15</v>
      </c>
      <c r="P1119" s="62">
        <v>23</v>
      </c>
    </row>
    <row r="1120" spans="2:16" ht="13.8">
      <c r="B1120" s="62" t="s">
        <v>1485</v>
      </c>
      <c r="C1120" s="62">
        <v>2016</v>
      </c>
      <c r="D1120" s="64">
        <v>2.1759259259259258E-3</v>
      </c>
      <c r="E1120" s="62">
        <v>23</v>
      </c>
      <c r="F1120" s="62" t="s">
        <v>1069</v>
      </c>
      <c r="G1120" s="62" t="s">
        <v>1077</v>
      </c>
      <c r="H1120" s="62" t="s">
        <v>1078</v>
      </c>
      <c r="I1120" s="62"/>
      <c r="J1120" s="62" t="s">
        <v>1071</v>
      </c>
      <c r="K1120" s="64">
        <v>2.1759259259259258E-3</v>
      </c>
      <c r="L1120" s="62">
        <v>41</v>
      </c>
      <c r="M1120" s="62">
        <v>44</v>
      </c>
      <c r="N1120" s="62">
        <v>6</v>
      </c>
      <c r="O1120" s="62">
        <v>7</v>
      </c>
      <c r="P1120" s="62">
        <v>20</v>
      </c>
    </row>
    <row r="1121" spans="2:16" ht="13.8">
      <c r="B1121" s="62" t="s">
        <v>2454</v>
      </c>
      <c r="C1121" s="62">
        <v>2014</v>
      </c>
      <c r="D1121" s="64">
        <v>2.1875000000000002E-3</v>
      </c>
      <c r="E1121" s="62">
        <v>24</v>
      </c>
      <c r="F1121" s="62" t="s">
        <v>1069</v>
      </c>
      <c r="G1121" s="62" t="s">
        <v>1077</v>
      </c>
      <c r="H1121" s="62" t="s">
        <v>1080</v>
      </c>
      <c r="I1121" s="62"/>
      <c r="J1121" s="62" t="s">
        <v>1071</v>
      </c>
      <c r="K1121" s="64">
        <v>2.1990740740740742E-3</v>
      </c>
      <c r="L1121" s="62">
        <v>45</v>
      </c>
      <c r="M1121" s="62">
        <v>45</v>
      </c>
      <c r="N1121" s="62">
        <v>11</v>
      </c>
      <c r="O1121" s="62">
        <v>11</v>
      </c>
      <c r="P1121" s="62">
        <v>24</v>
      </c>
    </row>
    <row r="1122" spans="2:16" ht="13.8">
      <c r="B1122" s="62" t="s">
        <v>2453</v>
      </c>
      <c r="C1122" s="62">
        <v>2011</v>
      </c>
      <c r="D1122" s="64">
        <v>2.2569444444444442E-3</v>
      </c>
      <c r="E1122" s="62">
        <v>24</v>
      </c>
      <c r="F1122" s="62" t="s">
        <v>1070</v>
      </c>
      <c r="G1122" s="62" t="s">
        <v>1077</v>
      </c>
      <c r="H1122" s="62" t="s">
        <v>1082</v>
      </c>
      <c r="I1122" s="62"/>
      <c r="J1122" s="62" t="s">
        <v>1071</v>
      </c>
      <c r="K1122" s="64">
        <v>2.2916666666666667E-3</v>
      </c>
      <c r="L1122" s="62">
        <v>54</v>
      </c>
      <c r="M1122" s="62">
        <v>54</v>
      </c>
      <c r="N1122" s="62">
        <v>16</v>
      </c>
      <c r="O1122" s="62">
        <v>16</v>
      </c>
      <c r="P1122" s="62">
        <v>24</v>
      </c>
    </row>
    <row r="1123" spans="2:16" ht="13.8">
      <c r="B1123" s="62" t="s">
        <v>1775</v>
      </c>
      <c r="C1123" s="62">
        <v>1986</v>
      </c>
      <c r="D1123" s="64">
        <v>2.2106481481481482E-3</v>
      </c>
      <c r="E1123" s="62">
        <v>25</v>
      </c>
      <c r="F1123" s="62" t="s">
        <v>1069</v>
      </c>
      <c r="G1123" s="62" t="s">
        <v>1077</v>
      </c>
      <c r="H1123" s="62" t="s">
        <v>1080</v>
      </c>
      <c r="I1123" s="62"/>
      <c r="J1123" s="62" t="s">
        <v>1071</v>
      </c>
      <c r="K1123" s="64">
        <v>2.2106481481481482E-3</v>
      </c>
      <c r="L1123" s="62">
        <v>46</v>
      </c>
      <c r="M1123" s="62">
        <v>46</v>
      </c>
      <c r="N1123" s="62">
        <v>12</v>
      </c>
      <c r="O1123" s="62">
        <v>12</v>
      </c>
      <c r="P1123" s="62">
        <v>25</v>
      </c>
    </row>
    <row r="1124" spans="2:16" ht="13.8">
      <c r="B1124" s="62" t="s">
        <v>1471</v>
      </c>
      <c r="C1124" s="62">
        <v>2010</v>
      </c>
      <c r="D1124" s="64">
        <v>2.3263888888888887E-3</v>
      </c>
      <c r="E1124" s="62">
        <v>25</v>
      </c>
      <c r="F1124" s="62" t="s">
        <v>1070</v>
      </c>
      <c r="G1124" s="62" t="s">
        <v>1077</v>
      </c>
      <c r="H1124" s="62" t="s">
        <v>1083</v>
      </c>
      <c r="I1124" s="62"/>
      <c r="J1124" s="62" t="s">
        <v>1071</v>
      </c>
      <c r="K1124" s="64">
        <v>2.3379629629629631E-3</v>
      </c>
      <c r="L1124" s="62">
        <v>60</v>
      </c>
      <c r="M1124" s="62">
        <v>59</v>
      </c>
      <c r="N1124" s="62">
        <v>5</v>
      </c>
      <c r="O1124" s="62">
        <v>5</v>
      </c>
      <c r="P1124" s="62">
        <v>25</v>
      </c>
    </row>
    <row r="1125" spans="2:16" ht="13.8">
      <c r="B1125" s="62" t="s">
        <v>1715</v>
      </c>
      <c r="C1125" s="62">
        <v>2012</v>
      </c>
      <c r="D1125" s="64">
        <v>2.2106481481481482E-3</v>
      </c>
      <c r="E1125" s="62">
        <v>26</v>
      </c>
      <c r="F1125" s="62" t="s">
        <v>1069</v>
      </c>
      <c r="G1125" s="62" t="s">
        <v>1077</v>
      </c>
      <c r="H1125" s="62" t="s">
        <v>1080</v>
      </c>
      <c r="I1125" s="62"/>
      <c r="J1125" s="62" t="s">
        <v>1071</v>
      </c>
      <c r="K1125" s="64">
        <v>2.2337962962962962E-3</v>
      </c>
      <c r="L1125" s="62">
        <v>49</v>
      </c>
      <c r="M1125" s="62">
        <v>47</v>
      </c>
      <c r="N1125" s="62">
        <v>13</v>
      </c>
      <c r="O1125" s="62">
        <v>13</v>
      </c>
      <c r="P1125" s="62">
        <v>27</v>
      </c>
    </row>
    <row r="1126" spans="2:16" ht="13.8">
      <c r="B1126" s="62" t="s">
        <v>1674</v>
      </c>
      <c r="C1126" s="62">
        <v>2017</v>
      </c>
      <c r="D1126" s="64">
        <v>2.3263888888888887E-3</v>
      </c>
      <c r="E1126" s="62">
        <v>26</v>
      </c>
      <c r="F1126" s="62" t="s">
        <v>1070</v>
      </c>
      <c r="G1126" s="62" t="s">
        <v>1077</v>
      </c>
      <c r="H1126" s="62" t="s">
        <v>1081</v>
      </c>
      <c r="I1126" s="62"/>
      <c r="J1126" s="62" t="s">
        <v>1071</v>
      </c>
      <c r="K1126" s="64">
        <v>2.3495370370370371E-3</v>
      </c>
      <c r="L1126" s="62">
        <v>63</v>
      </c>
      <c r="M1126" s="62">
        <v>61</v>
      </c>
      <c r="N1126" s="62">
        <v>4</v>
      </c>
      <c r="O1126" s="62">
        <v>4</v>
      </c>
      <c r="P1126" s="62">
        <v>27</v>
      </c>
    </row>
    <row r="1127" spans="2:16" ht="13.8">
      <c r="B1127" s="62" t="s">
        <v>2006</v>
      </c>
      <c r="C1127" s="62">
        <v>2014</v>
      </c>
      <c r="D1127" s="64">
        <v>2.3379629629629631E-3</v>
      </c>
      <c r="E1127" s="62">
        <v>27</v>
      </c>
      <c r="F1127" s="62" t="s">
        <v>1070</v>
      </c>
      <c r="G1127" s="62" t="s">
        <v>1077</v>
      </c>
      <c r="H1127" s="62" t="s">
        <v>1082</v>
      </c>
      <c r="I1127" s="62"/>
      <c r="J1127" s="62" t="s">
        <v>1071</v>
      </c>
      <c r="K1127" s="64">
        <v>2.3726851851851851E-3</v>
      </c>
      <c r="L1127" s="62">
        <v>67</v>
      </c>
      <c r="M1127" s="62">
        <v>62</v>
      </c>
      <c r="N1127" s="62">
        <v>18</v>
      </c>
      <c r="O1127" s="62">
        <v>17</v>
      </c>
      <c r="P1127" s="62">
        <v>30</v>
      </c>
    </row>
    <row r="1128" spans="2:16" ht="13.8">
      <c r="B1128" s="62" t="s">
        <v>1782</v>
      </c>
      <c r="C1128" s="62">
        <v>2009</v>
      </c>
      <c r="D1128" s="64">
        <v>2.2222222222222222E-3</v>
      </c>
      <c r="E1128" s="62">
        <v>27</v>
      </c>
      <c r="F1128" s="62" t="s">
        <v>1069</v>
      </c>
      <c r="G1128" s="62" t="s">
        <v>1077</v>
      </c>
      <c r="H1128" s="62" t="s">
        <v>1079</v>
      </c>
      <c r="I1128" s="62"/>
      <c r="J1128" s="62" t="s">
        <v>1071</v>
      </c>
      <c r="K1128" s="64">
        <v>2.2222222222222222E-3</v>
      </c>
      <c r="L1128" s="62">
        <v>48</v>
      </c>
      <c r="M1128" s="62">
        <v>49</v>
      </c>
      <c r="N1128" s="62">
        <v>6</v>
      </c>
      <c r="O1128" s="62">
        <v>6</v>
      </c>
      <c r="P1128" s="62">
        <v>26</v>
      </c>
    </row>
    <row r="1129" spans="2:16" ht="13.8">
      <c r="B1129" s="62" t="s">
        <v>2436</v>
      </c>
      <c r="C1129" s="62">
        <v>2014</v>
      </c>
      <c r="D1129" s="64">
        <v>2.2337962962962962E-3</v>
      </c>
      <c r="E1129" s="62">
        <v>28</v>
      </c>
      <c r="F1129" s="62" t="s">
        <v>1069</v>
      </c>
      <c r="G1129" s="62" t="s">
        <v>1077</v>
      </c>
      <c r="H1129" s="62" t="s">
        <v>1080</v>
      </c>
      <c r="I1129" s="62"/>
      <c r="J1129" s="62" t="s">
        <v>1071</v>
      </c>
      <c r="K1129" s="64">
        <v>2.2453703703703702E-3</v>
      </c>
      <c r="L1129" s="62">
        <v>50</v>
      </c>
      <c r="M1129" s="62">
        <v>51</v>
      </c>
      <c r="N1129" s="62">
        <v>14</v>
      </c>
      <c r="O1129" s="62">
        <v>14</v>
      </c>
      <c r="P1129" s="62">
        <v>28</v>
      </c>
    </row>
    <row r="1130" spans="2:16" ht="13.8">
      <c r="B1130" s="62" t="s">
        <v>2362</v>
      </c>
      <c r="C1130" s="62">
        <v>1987</v>
      </c>
      <c r="D1130" s="64">
        <v>2.3379629629629631E-3</v>
      </c>
      <c r="E1130" s="62">
        <v>28</v>
      </c>
      <c r="F1130" s="62" t="s">
        <v>1070</v>
      </c>
      <c r="G1130" s="62" t="s">
        <v>1077</v>
      </c>
      <c r="H1130" s="62" t="s">
        <v>1082</v>
      </c>
      <c r="I1130" s="62"/>
      <c r="J1130" s="62" t="s">
        <v>1071</v>
      </c>
      <c r="K1130" s="64">
        <v>2.3726851851851851E-3</v>
      </c>
      <c r="L1130" s="62">
        <v>66</v>
      </c>
      <c r="M1130" s="62">
        <v>63</v>
      </c>
      <c r="N1130" s="62">
        <v>17</v>
      </c>
      <c r="O1130" s="62">
        <v>18</v>
      </c>
      <c r="P1130" s="62">
        <v>29</v>
      </c>
    </row>
    <row r="1131" spans="2:16" ht="13.8">
      <c r="B1131" s="62" t="s">
        <v>2395</v>
      </c>
      <c r="C1131" s="62">
        <v>2009</v>
      </c>
      <c r="D1131" s="64">
        <v>2.2337962962962962E-3</v>
      </c>
      <c r="E1131" s="62">
        <v>29</v>
      </c>
      <c r="F1131" s="62" t="s">
        <v>1069</v>
      </c>
      <c r="G1131" s="62" t="s">
        <v>1077</v>
      </c>
      <c r="H1131" s="62" t="s">
        <v>1079</v>
      </c>
      <c r="I1131" s="62"/>
      <c r="J1131" s="62" t="s">
        <v>1071</v>
      </c>
      <c r="K1131" s="64">
        <v>2.2569444444444442E-3</v>
      </c>
      <c r="L1131" s="62">
        <v>52</v>
      </c>
      <c r="M1131" s="62">
        <v>52</v>
      </c>
      <c r="N1131" s="62">
        <v>7</v>
      </c>
      <c r="O1131" s="62">
        <v>7</v>
      </c>
      <c r="P1131" s="62">
        <v>30</v>
      </c>
    </row>
    <row r="1132" spans="2:16" ht="13.8">
      <c r="B1132" s="62" t="s">
        <v>1623</v>
      </c>
      <c r="C1132" s="62">
        <v>2008</v>
      </c>
      <c r="D1132" s="64">
        <v>2.3495370370370371E-3</v>
      </c>
      <c r="E1132" s="62">
        <v>29</v>
      </c>
      <c r="F1132" s="62" t="s">
        <v>1070</v>
      </c>
      <c r="G1132" s="62" t="s">
        <v>1077</v>
      </c>
      <c r="H1132" s="62" t="s">
        <v>1083</v>
      </c>
      <c r="I1132" s="62"/>
      <c r="J1132" s="62" t="s">
        <v>1071</v>
      </c>
      <c r="K1132" s="64">
        <v>2.3495370370370371E-3</v>
      </c>
      <c r="L1132" s="62">
        <v>62</v>
      </c>
      <c r="M1132" s="62">
        <v>65</v>
      </c>
      <c r="N1132" s="62">
        <v>6</v>
      </c>
      <c r="O1132" s="62">
        <v>6</v>
      </c>
      <c r="P1132" s="62">
        <v>26</v>
      </c>
    </row>
    <row r="1133" spans="2:16" ht="13.8">
      <c r="B1133" s="62" t="s">
        <v>2486</v>
      </c>
      <c r="C1133" s="62">
        <v>2014</v>
      </c>
      <c r="D1133" s="64">
        <v>2.2453703703703702E-3</v>
      </c>
      <c r="E1133" s="62">
        <v>30</v>
      </c>
      <c r="F1133" s="62" t="s">
        <v>1069</v>
      </c>
      <c r="G1133" s="62" t="s">
        <v>1077</v>
      </c>
      <c r="H1133" s="62" t="s">
        <v>1080</v>
      </c>
      <c r="I1133" s="62"/>
      <c r="J1133" s="62" t="s">
        <v>1071</v>
      </c>
      <c r="K1133" s="64">
        <v>2.2569444444444442E-3</v>
      </c>
      <c r="L1133" s="62">
        <v>51</v>
      </c>
      <c r="M1133" s="62">
        <v>53</v>
      </c>
      <c r="N1133" s="62">
        <v>15</v>
      </c>
      <c r="O1133" s="62">
        <v>15</v>
      </c>
      <c r="P1133" s="62">
        <v>29</v>
      </c>
    </row>
    <row r="1134" spans="2:16" ht="13.8">
      <c r="B1134" s="62" t="s">
        <v>1543</v>
      </c>
      <c r="C1134" s="62">
        <v>2015</v>
      </c>
      <c r="D1134" s="64">
        <v>2.3611111111111111E-3</v>
      </c>
      <c r="E1134" s="62">
        <v>30</v>
      </c>
      <c r="F1134" s="62" t="s">
        <v>1070</v>
      </c>
      <c r="G1134" s="62" t="s">
        <v>1077</v>
      </c>
      <c r="H1134" s="62" t="s">
        <v>1081</v>
      </c>
      <c r="I1134" s="62"/>
      <c r="J1134" s="62" t="s">
        <v>1071</v>
      </c>
      <c r="K1134" s="64">
        <v>2.3611111111111111E-3</v>
      </c>
      <c r="L1134" s="62">
        <v>64</v>
      </c>
      <c r="M1134" s="62">
        <v>67</v>
      </c>
      <c r="N1134" s="62">
        <v>5</v>
      </c>
      <c r="O1134" s="62">
        <v>5</v>
      </c>
      <c r="P1134" s="62">
        <v>28</v>
      </c>
    </row>
    <row r="1135" spans="2:16" ht="13.8">
      <c r="B1135" s="62" t="s">
        <v>2376</v>
      </c>
      <c r="C1135" s="62">
        <v>2013</v>
      </c>
      <c r="D1135" s="64">
        <v>2.2685185185185187E-3</v>
      </c>
      <c r="E1135" s="62">
        <v>31</v>
      </c>
      <c r="F1135" s="62" t="s">
        <v>1069</v>
      </c>
      <c r="G1135" s="62" t="s">
        <v>1077</v>
      </c>
      <c r="H1135" s="62" t="s">
        <v>1080</v>
      </c>
      <c r="I1135" s="62"/>
      <c r="J1135" s="62" t="s">
        <v>1071</v>
      </c>
      <c r="K1135" s="64">
        <v>2.2916666666666667E-3</v>
      </c>
      <c r="L1135" s="62">
        <v>56</v>
      </c>
      <c r="M1135" s="62">
        <v>55</v>
      </c>
      <c r="N1135" s="62">
        <v>17</v>
      </c>
      <c r="O1135" s="62">
        <v>16</v>
      </c>
      <c r="P1135" s="62">
        <v>32</v>
      </c>
    </row>
    <row r="1136" spans="2:16" ht="13.8">
      <c r="B1136" s="62" t="s">
        <v>2130</v>
      </c>
      <c r="C1136" s="62">
        <v>2017</v>
      </c>
      <c r="D1136" s="64">
        <v>2.4074074074074076E-3</v>
      </c>
      <c r="E1136" s="62">
        <v>31</v>
      </c>
      <c r="F1136" s="62" t="s">
        <v>1070</v>
      </c>
      <c r="G1136" s="62" t="s">
        <v>1077</v>
      </c>
      <c r="H1136" s="62" t="s">
        <v>1081</v>
      </c>
      <c r="I1136" s="62"/>
      <c r="J1136" s="62" t="s">
        <v>1071</v>
      </c>
      <c r="K1136" s="64">
        <v>2.4305555555555556E-3</v>
      </c>
      <c r="L1136" s="62">
        <v>72</v>
      </c>
      <c r="M1136" s="62">
        <v>70</v>
      </c>
      <c r="N1136" s="62">
        <v>6</v>
      </c>
      <c r="O1136" s="62">
        <v>6</v>
      </c>
      <c r="P1136" s="62">
        <v>31</v>
      </c>
    </row>
    <row r="1137" spans="2:16" ht="13.8">
      <c r="B1137" s="62" t="s">
        <v>1585</v>
      </c>
      <c r="C1137" s="62">
        <v>2007</v>
      </c>
      <c r="D1137" s="64">
        <v>2.4189814814814816E-3</v>
      </c>
      <c r="E1137" s="62">
        <v>32</v>
      </c>
      <c r="F1137" s="62" t="s">
        <v>1070</v>
      </c>
      <c r="G1137" s="62" t="s">
        <v>1077</v>
      </c>
      <c r="H1137" s="62" t="s">
        <v>1083</v>
      </c>
      <c r="I1137" s="62"/>
      <c r="J1137" s="62" t="s">
        <v>1071</v>
      </c>
      <c r="K1137" s="64">
        <v>2.4421296296296296E-3</v>
      </c>
      <c r="L1137" s="62">
        <v>73</v>
      </c>
      <c r="M1137" s="62">
        <v>71</v>
      </c>
      <c r="N1137" s="62">
        <v>7</v>
      </c>
      <c r="O1137" s="62">
        <v>7</v>
      </c>
      <c r="P1137" s="62">
        <v>32</v>
      </c>
    </row>
    <row r="1138" spans="2:16" ht="13.8">
      <c r="B1138" s="62" t="s">
        <v>1554</v>
      </c>
      <c r="C1138" s="62">
        <v>2013</v>
      </c>
      <c r="D1138" s="64">
        <v>2.2800925925925927E-3</v>
      </c>
      <c r="E1138" s="62">
        <v>32</v>
      </c>
      <c r="F1138" s="62" t="s">
        <v>1069</v>
      </c>
      <c r="G1138" s="62" t="s">
        <v>1077</v>
      </c>
      <c r="H1138" s="62" t="s">
        <v>1080</v>
      </c>
      <c r="I1138" s="62"/>
      <c r="J1138" s="62" t="s">
        <v>1071</v>
      </c>
      <c r="K1138" s="64">
        <v>2.2916666666666667E-3</v>
      </c>
      <c r="L1138" s="62">
        <v>55</v>
      </c>
      <c r="M1138" s="62">
        <v>56</v>
      </c>
      <c r="N1138" s="62">
        <v>16</v>
      </c>
      <c r="O1138" s="62">
        <v>17</v>
      </c>
      <c r="P1138" s="62">
        <v>31</v>
      </c>
    </row>
    <row r="1139" spans="2:16" ht="13.8">
      <c r="B1139" s="62" t="s">
        <v>584</v>
      </c>
      <c r="C1139" s="62">
        <v>2013</v>
      </c>
      <c r="D1139" s="64">
        <v>2.2916666666666667E-3</v>
      </c>
      <c r="E1139" s="62">
        <v>33</v>
      </c>
      <c r="F1139" s="62" t="s">
        <v>1069</v>
      </c>
      <c r="G1139" s="62" t="s">
        <v>1077</v>
      </c>
      <c r="H1139" s="62" t="s">
        <v>1080</v>
      </c>
      <c r="I1139" s="62"/>
      <c r="J1139" s="62" t="s">
        <v>1071</v>
      </c>
      <c r="K1139" s="64">
        <v>2.2916666666666667E-3</v>
      </c>
      <c r="L1139" s="62">
        <v>57</v>
      </c>
      <c r="M1139" s="62">
        <v>57</v>
      </c>
      <c r="N1139" s="62">
        <v>18</v>
      </c>
      <c r="O1139" s="62">
        <v>18</v>
      </c>
      <c r="P1139" s="62">
        <v>33</v>
      </c>
    </row>
    <row r="1140" spans="2:16" ht="13.8">
      <c r="B1140" s="62" t="s">
        <v>1600</v>
      </c>
      <c r="C1140" s="62">
        <v>2013</v>
      </c>
      <c r="D1140" s="64">
        <v>2.4421296296296296E-3</v>
      </c>
      <c r="E1140" s="62">
        <v>33</v>
      </c>
      <c r="F1140" s="62" t="s">
        <v>1070</v>
      </c>
      <c r="G1140" s="62" t="s">
        <v>1077</v>
      </c>
      <c r="H1140" s="62" t="s">
        <v>1082</v>
      </c>
      <c r="I1140" s="62"/>
      <c r="J1140" s="62" t="s">
        <v>1071</v>
      </c>
      <c r="K1140" s="64">
        <v>2.476851851851852E-3</v>
      </c>
      <c r="L1140" s="62">
        <v>75</v>
      </c>
      <c r="M1140" s="62">
        <v>75</v>
      </c>
      <c r="N1140" s="62">
        <v>19</v>
      </c>
      <c r="O1140" s="62">
        <v>19</v>
      </c>
      <c r="P1140" s="62">
        <v>33</v>
      </c>
    </row>
    <row r="1141" spans="2:16" ht="13.8">
      <c r="B1141" s="62" t="s">
        <v>2364</v>
      </c>
      <c r="C1141" s="62">
        <v>2014</v>
      </c>
      <c r="D1141" s="64">
        <v>2.4421296296296296E-3</v>
      </c>
      <c r="E1141" s="62">
        <v>34</v>
      </c>
      <c r="F1141" s="62" t="s">
        <v>1070</v>
      </c>
      <c r="G1141" s="62" t="s">
        <v>1077</v>
      </c>
      <c r="H1141" s="62" t="s">
        <v>1082</v>
      </c>
      <c r="I1141" s="62"/>
      <c r="J1141" s="62" t="s">
        <v>1071</v>
      </c>
      <c r="K1141" s="64">
        <v>2.488425925925926E-3</v>
      </c>
      <c r="L1141" s="62">
        <v>76</v>
      </c>
      <c r="M1141" s="62">
        <v>76</v>
      </c>
      <c r="N1141" s="62">
        <v>20</v>
      </c>
      <c r="O1141" s="62">
        <v>20</v>
      </c>
      <c r="P1141" s="62">
        <v>34</v>
      </c>
    </row>
    <row r="1142" spans="2:16" ht="13.8">
      <c r="B1142" s="62" t="s">
        <v>2306</v>
      </c>
      <c r="C1142" s="62">
        <v>2012</v>
      </c>
      <c r="D1142" s="64">
        <v>2.3148148148148147E-3</v>
      </c>
      <c r="E1142" s="62">
        <v>34</v>
      </c>
      <c r="F1142" s="62" t="s">
        <v>1069</v>
      </c>
      <c r="G1142" s="62" t="s">
        <v>1077</v>
      </c>
      <c r="H1142" s="62" t="s">
        <v>1080</v>
      </c>
      <c r="I1142" s="62"/>
      <c r="J1142" s="62" t="s">
        <v>1071</v>
      </c>
      <c r="K1142" s="64">
        <v>2.3263888888888887E-3</v>
      </c>
      <c r="L1142" s="62">
        <v>59</v>
      </c>
      <c r="M1142" s="62">
        <v>58</v>
      </c>
      <c r="N1142" s="62">
        <v>19</v>
      </c>
      <c r="O1142" s="62">
        <v>19</v>
      </c>
      <c r="P1142" s="62">
        <v>35</v>
      </c>
    </row>
    <row r="1143" spans="2:16" ht="13.8">
      <c r="B1143" s="62" t="s">
        <v>1929</v>
      </c>
      <c r="C1143" s="62">
        <v>2016</v>
      </c>
      <c r="D1143" s="64">
        <v>2.3263888888888887E-3</v>
      </c>
      <c r="E1143" s="62">
        <v>35</v>
      </c>
      <c r="F1143" s="62" t="s">
        <v>1069</v>
      </c>
      <c r="G1143" s="62" t="s">
        <v>1077</v>
      </c>
      <c r="H1143" s="62" t="s">
        <v>1078</v>
      </c>
      <c r="I1143" s="62"/>
      <c r="J1143" s="62" t="s">
        <v>1071</v>
      </c>
      <c r="K1143" s="64">
        <v>2.3263888888888887E-3</v>
      </c>
      <c r="L1143" s="62">
        <v>58</v>
      </c>
      <c r="M1143" s="62">
        <v>60</v>
      </c>
      <c r="N1143" s="62">
        <v>8</v>
      </c>
      <c r="O1143" s="62">
        <v>8</v>
      </c>
      <c r="P1143" s="62">
        <v>34</v>
      </c>
    </row>
    <row r="1144" spans="2:16" ht="13.8">
      <c r="B1144" s="62" t="s">
        <v>1823</v>
      </c>
      <c r="C1144" s="62">
        <v>2007</v>
      </c>
      <c r="D1144" s="64">
        <v>2.5231481481481481E-3</v>
      </c>
      <c r="E1144" s="62">
        <v>35</v>
      </c>
      <c r="F1144" s="62" t="s">
        <v>1070</v>
      </c>
      <c r="G1144" s="62" t="s">
        <v>1077</v>
      </c>
      <c r="H1144" s="62" t="s">
        <v>1083</v>
      </c>
      <c r="I1144" s="62"/>
      <c r="J1144" s="62" t="s">
        <v>1071</v>
      </c>
      <c r="K1144" s="64">
        <v>2.5231481481481481E-3</v>
      </c>
      <c r="L1144" s="62">
        <v>78</v>
      </c>
      <c r="M1144" s="62">
        <v>78</v>
      </c>
      <c r="N1144" s="62">
        <v>8</v>
      </c>
      <c r="O1144" s="62">
        <v>8</v>
      </c>
      <c r="P1144" s="62">
        <v>35</v>
      </c>
    </row>
    <row r="1145" spans="2:16" ht="13.8">
      <c r="B1145" s="62" t="s">
        <v>2062</v>
      </c>
      <c r="C1145" s="62">
        <v>2015</v>
      </c>
      <c r="D1145" s="64">
        <v>2.3495370370370371E-3</v>
      </c>
      <c r="E1145" s="62">
        <v>36</v>
      </c>
      <c r="F1145" s="62" t="s">
        <v>1069</v>
      </c>
      <c r="G1145" s="62" t="s">
        <v>1077</v>
      </c>
      <c r="H1145" s="62" t="s">
        <v>1078</v>
      </c>
      <c r="I1145" s="62"/>
      <c r="J1145" s="62" t="s">
        <v>1071</v>
      </c>
      <c r="K1145" s="64">
        <v>2.3495370370370371E-3</v>
      </c>
      <c r="L1145" s="62">
        <v>61</v>
      </c>
      <c r="M1145" s="62">
        <v>64</v>
      </c>
      <c r="N1145" s="62">
        <v>9</v>
      </c>
      <c r="O1145" s="62">
        <v>9</v>
      </c>
      <c r="P1145" s="62">
        <v>36</v>
      </c>
    </row>
    <row r="1146" spans="2:16" ht="13.8">
      <c r="B1146" s="62" t="s">
        <v>1593</v>
      </c>
      <c r="C1146" s="62">
        <v>2007</v>
      </c>
      <c r="D1146" s="64">
        <v>2.5462962962962965E-3</v>
      </c>
      <c r="E1146" s="62">
        <v>36</v>
      </c>
      <c r="F1146" s="62" t="s">
        <v>1070</v>
      </c>
      <c r="G1146" s="62" t="s">
        <v>1077</v>
      </c>
      <c r="H1146" s="62" t="s">
        <v>1083</v>
      </c>
      <c r="I1146" s="62"/>
      <c r="J1146" s="62" t="s">
        <v>1071</v>
      </c>
      <c r="K1146" s="64">
        <v>2.5578703703703705E-3</v>
      </c>
      <c r="L1146" s="62">
        <v>80</v>
      </c>
      <c r="M1146" s="62">
        <v>79</v>
      </c>
      <c r="N1146" s="62">
        <v>10</v>
      </c>
      <c r="O1146" s="62">
        <v>9</v>
      </c>
      <c r="P1146" s="62">
        <v>37</v>
      </c>
    </row>
    <row r="1147" spans="2:16" ht="13.8">
      <c r="B1147" s="62" t="s">
        <v>1938</v>
      </c>
      <c r="C1147" s="62">
        <v>1987</v>
      </c>
      <c r="D1147" s="64">
        <v>2.3495370370370371E-3</v>
      </c>
      <c r="E1147" s="62">
        <v>37</v>
      </c>
      <c r="F1147" s="62" t="s">
        <v>1069</v>
      </c>
      <c r="G1147" s="62" t="s">
        <v>1077</v>
      </c>
      <c r="H1147" s="62" t="s">
        <v>1078</v>
      </c>
      <c r="I1147" s="62"/>
      <c r="J1147" s="62" t="s">
        <v>1071</v>
      </c>
      <c r="K1147" s="64">
        <v>2.3726851851851851E-3</v>
      </c>
      <c r="L1147" s="62">
        <v>65</v>
      </c>
      <c r="M1147" s="62">
        <v>66</v>
      </c>
      <c r="N1147" s="62">
        <v>10</v>
      </c>
      <c r="O1147" s="62">
        <v>10</v>
      </c>
      <c r="P1147" s="62">
        <v>37</v>
      </c>
    </row>
    <row r="1148" spans="2:16" ht="13.8">
      <c r="B1148" s="62" t="s">
        <v>520</v>
      </c>
      <c r="C1148" s="62">
        <v>1986</v>
      </c>
      <c r="D1148" s="64">
        <v>2.5578703703703705E-3</v>
      </c>
      <c r="E1148" s="62">
        <v>37</v>
      </c>
      <c r="F1148" s="62" t="s">
        <v>1070</v>
      </c>
      <c r="G1148" s="62" t="s">
        <v>1077</v>
      </c>
      <c r="H1148" s="62" t="s">
        <v>1083</v>
      </c>
      <c r="I1148" s="62"/>
      <c r="J1148" s="62" t="s">
        <v>1071</v>
      </c>
      <c r="K1148" s="64">
        <v>2.5578703703703705E-3</v>
      </c>
      <c r="L1148" s="62">
        <v>79</v>
      </c>
      <c r="M1148" s="62">
        <v>80</v>
      </c>
      <c r="N1148" s="62">
        <v>9</v>
      </c>
      <c r="O1148" s="62">
        <v>10</v>
      </c>
      <c r="P1148" s="62">
        <v>36</v>
      </c>
    </row>
    <row r="1149" spans="2:16" ht="13.8">
      <c r="B1149" s="62" t="s">
        <v>2009</v>
      </c>
      <c r="C1149" s="62">
        <v>2013</v>
      </c>
      <c r="D1149" s="64">
        <v>2.5694444444444445E-3</v>
      </c>
      <c r="E1149" s="62">
        <v>38</v>
      </c>
      <c r="F1149" s="62" t="s">
        <v>1070</v>
      </c>
      <c r="G1149" s="62" t="s">
        <v>1077</v>
      </c>
      <c r="H1149" s="62" t="s">
        <v>1082</v>
      </c>
      <c r="I1149" s="62"/>
      <c r="J1149" s="62" t="s">
        <v>1071</v>
      </c>
      <c r="K1149" s="64">
        <v>2.6041666666666665E-3</v>
      </c>
      <c r="L1149" s="62">
        <v>83</v>
      </c>
      <c r="M1149" s="62">
        <v>82</v>
      </c>
      <c r="N1149" s="62">
        <v>21</v>
      </c>
      <c r="O1149" s="62">
        <v>21</v>
      </c>
      <c r="P1149" s="62">
        <v>39</v>
      </c>
    </row>
    <row r="1150" spans="2:16" ht="13.8">
      <c r="B1150" s="62" t="s">
        <v>1764</v>
      </c>
      <c r="C1150" s="62">
        <v>2012</v>
      </c>
      <c r="D1150" s="64">
        <v>2.3726851851851851E-3</v>
      </c>
      <c r="E1150" s="62">
        <v>38</v>
      </c>
      <c r="F1150" s="62" t="s">
        <v>1069</v>
      </c>
      <c r="G1150" s="62" t="s">
        <v>1077</v>
      </c>
      <c r="H1150" s="62" t="s">
        <v>1080</v>
      </c>
      <c r="I1150" s="62"/>
      <c r="J1150" s="62" t="s">
        <v>1071</v>
      </c>
      <c r="K1150" s="64">
        <v>2.3726851851851851E-3</v>
      </c>
      <c r="L1150" s="62">
        <v>68</v>
      </c>
      <c r="M1150" s="62">
        <v>68</v>
      </c>
      <c r="N1150" s="62">
        <v>20</v>
      </c>
      <c r="O1150" s="62">
        <v>20</v>
      </c>
      <c r="P1150" s="62">
        <v>38</v>
      </c>
    </row>
    <row r="1151" spans="2:16" ht="13.8">
      <c r="B1151" s="62" t="s">
        <v>2108</v>
      </c>
      <c r="C1151" s="62">
        <v>1991</v>
      </c>
      <c r="D1151" s="64">
        <v>2.3842592592592591E-3</v>
      </c>
      <c r="E1151" s="62">
        <v>39</v>
      </c>
      <c r="F1151" s="62" t="s">
        <v>1069</v>
      </c>
      <c r="G1151" s="62" t="s">
        <v>1077</v>
      </c>
      <c r="H1151" s="62" t="s">
        <v>1078</v>
      </c>
      <c r="I1151" s="62"/>
      <c r="J1151" s="62" t="s">
        <v>1071</v>
      </c>
      <c r="K1151" s="64">
        <v>2.3842592592592591E-3</v>
      </c>
      <c r="L1151" s="62">
        <v>69</v>
      </c>
      <c r="M1151" s="62">
        <v>69</v>
      </c>
      <c r="N1151" s="62">
        <v>11</v>
      </c>
      <c r="O1151" s="62">
        <v>11</v>
      </c>
      <c r="P1151" s="62">
        <v>39</v>
      </c>
    </row>
    <row r="1152" spans="2:16" ht="13.8">
      <c r="B1152" s="62" t="s">
        <v>2025</v>
      </c>
      <c r="C1152" s="62">
        <v>2015</v>
      </c>
      <c r="D1152" s="64">
        <v>2.5810185185185185E-3</v>
      </c>
      <c r="E1152" s="62">
        <v>39</v>
      </c>
      <c r="F1152" s="62" t="s">
        <v>1070</v>
      </c>
      <c r="G1152" s="62" t="s">
        <v>1077</v>
      </c>
      <c r="H1152" s="62" t="s">
        <v>1081</v>
      </c>
      <c r="I1152" s="62"/>
      <c r="J1152" s="62" t="s">
        <v>1071</v>
      </c>
      <c r="K1152" s="64">
        <v>2.5925925925925925E-3</v>
      </c>
      <c r="L1152" s="62">
        <v>82</v>
      </c>
      <c r="M1152" s="62">
        <v>83</v>
      </c>
      <c r="N1152" s="62">
        <v>7</v>
      </c>
      <c r="O1152" s="62">
        <v>7</v>
      </c>
      <c r="P1152" s="62">
        <v>38</v>
      </c>
    </row>
    <row r="1153" spans="2:16" ht="13.8">
      <c r="B1153" s="62" t="s">
        <v>2524</v>
      </c>
      <c r="C1153" s="62">
        <v>2016</v>
      </c>
      <c r="D1153" s="64">
        <v>2.4189814814814816E-3</v>
      </c>
      <c r="E1153" s="62">
        <v>40</v>
      </c>
      <c r="F1153" s="62" t="s">
        <v>1069</v>
      </c>
      <c r="G1153" s="62" t="s">
        <v>1077</v>
      </c>
      <c r="H1153" s="62" t="s">
        <v>1078</v>
      </c>
      <c r="I1153" s="62"/>
      <c r="J1153" s="62" t="s">
        <v>1071</v>
      </c>
      <c r="K1153" s="64">
        <v>2.4305555555555556E-3</v>
      </c>
      <c r="L1153" s="62">
        <v>70</v>
      </c>
      <c r="M1153" s="62">
        <v>72</v>
      </c>
      <c r="N1153" s="62">
        <v>12</v>
      </c>
      <c r="O1153" s="62">
        <v>12</v>
      </c>
      <c r="P1153" s="62">
        <v>40</v>
      </c>
    </row>
    <row r="1154" spans="2:16" ht="13.8">
      <c r="B1154" s="62" t="s">
        <v>2278</v>
      </c>
      <c r="C1154" s="62">
        <v>2014</v>
      </c>
      <c r="D1154" s="64">
        <v>2.5925925925925925E-3</v>
      </c>
      <c r="E1154" s="62">
        <v>40</v>
      </c>
      <c r="F1154" s="62" t="s">
        <v>1070</v>
      </c>
      <c r="G1154" s="62" t="s">
        <v>1077</v>
      </c>
      <c r="H1154" s="62" t="s">
        <v>1082</v>
      </c>
      <c r="I1154" s="62"/>
      <c r="J1154" s="62" t="s">
        <v>1071</v>
      </c>
      <c r="K1154" s="64">
        <v>2.638888888888889E-3</v>
      </c>
      <c r="L1154" s="62">
        <v>87</v>
      </c>
      <c r="M1154" s="62">
        <v>84</v>
      </c>
      <c r="N1154" s="62">
        <v>22</v>
      </c>
      <c r="O1154" s="62">
        <v>22</v>
      </c>
      <c r="P1154" s="62">
        <v>42</v>
      </c>
    </row>
    <row r="1155" spans="2:16" ht="13.8">
      <c r="B1155" s="62" t="s">
        <v>2398</v>
      </c>
      <c r="C1155" s="62">
        <v>2016</v>
      </c>
      <c r="D1155" s="64">
        <v>2.6041666666666665E-3</v>
      </c>
      <c r="E1155" s="62">
        <v>41</v>
      </c>
      <c r="F1155" s="62" t="s">
        <v>1070</v>
      </c>
      <c r="G1155" s="62" t="s">
        <v>1077</v>
      </c>
      <c r="H1155" s="62" t="s">
        <v>1081</v>
      </c>
      <c r="I1155" s="62"/>
      <c r="J1155" s="62" t="s">
        <v>1071</v>
      </c>
      <c r="K1155" s="64">
        <v>2.6157407407407405E-3</v>
      </c>
      <c r="L1155" s="62">
        <v>85</v>
      </c>
      <c r="M1155" s="62">
        <v>86</v>
      </c>
      <c r="N1155" s="62">
        <v>8</v>
      </c>
      <c r="O1155" s="62">
        <v>8</v>
      </c>
      <c r="P1155" s="62">
        <v>40</v>
      </c>
    </row>
    <row r="1156" spans="2:16" ht="13.8">
      <c r="B1156" s="62" t="s">
        <v>2056</v>
      </c>
      <c r="C1156" s="62">
        <v>2013</v>
      </c>
      <c r="D1156" s="64">
        <v>2.4189814814814816E-3</v>
      </c>
      <c r="E1156" s="62">
        <v>41</v>
      </c>
      <c r="F1156" s="62" t="s">
        <v>1069</v>
      </c>
      <c r="G1156" s="62" t="s">
        <v>1077</v>
      </c>
      <c r="H1156" s="62" t="s">
        <v>1080</v>
      </c>
      <c r="I1156" s="62"/>
      <c r="J1156" s="62" t="s">
        <v>1071</v>
      </c>
      <c r="K1156" s="64">
        <v>2.4537037037037036E-3</v>
      </c>
      <c r="L1156" s="62">
        <v>74</v>
      </c>
      <c r="M1156" s="62">
        <v>73</v>
      </c>
      <c r="N1156" s="62">
        <v>21</v>
      </c>
      <c r="O1156" s="62">
        <v>21</v>
      </c>
      <c r="P1156" s="62">
        <v>42</v>
      </c>
    </row>
    <row r="1157" spans="2:16" ht="13.8">
      <c r="B1157" s="62" t="s">
        <v>2197</v>
      </c>
      <c r="C1157" s="62">
        <v>1989</v>
      </c>
      <c r="D1157" s="64">
        <v>2.4189814814814816E-3</v>
      </c>
      <c r="E1157" s="62">
        <v>42</v>
      </c>
      <c r="F1157" s="62" t="s">
        <v>1069</v>
      </c>
      <c r="G1157" s="62" t="s">
        <v>1077</v>
      </c>
      <c r="H1157" s="62" t="s">
        <v>1078</v>
      </c>
      <c r="I1157" s="62"/>
      <c r="J1157" s="62" t="s">
        <v>1071</v>
      </c>
      <c r="K1157" s="64">
        <v>2.4305555555555556E-3</v>
      </c>
      <c r="L1157" s="62">
        <v>71</v>
      </c>
      <c r="M1157" s="62">
        <v>74</v>
      </c>
      <c r="N1157" s="62">
        <v>13</v>
      </c>
      <c r="O1157" s="62">
        <v>13</v>
      </c>
      <c r="P1157" s="62">
        <v>41</v>
      </c>
    </row>
    <row r="1158" spans="2:16" ht="13.8">
      <c r="B1158" s="62" t="s">
        <v>1920</v>
      </c>
      <c r="C1158" s="62">
        <v>2010</v>
      </c>
      <c r="D1158" s="64">
        <v>2.627314814814815E-3</v>
      </c>
      <c r="E1158" s="62">
        <v>42</v>
      </c>
      <c r="F1158" s="62" t="s">
        <v>1070</v>
      </c>
      <c r="G1158" s="62" t="s">
        <v>1077</v>
      </c>
      <c r="H1158" s="62" t="s">
        <v>1083</v>
      </c>
      <c r="I1158" s="62"/>
      <c r="J1158" s="62" t="s">
        <v>1071</v>
      </c>
      <c r="K1158" s="64">
        <v>2.627314814814815E-3</v>
      </c>
      <c r="L1158" s="62">
        <v>86</v>
      </c>
      <c r="M1158" s="62">
        <v>87</v>
      </c>
      <c r="N1158" s="62">
        <v>11</v>
      </c>
      <c r="O1158" s="62">
        <v>11</v>
      </c>
      <c r="P1158" s="62">
        <v>41</v>
      </c>
    </row>
    <row r="1159" spans="2:16" ht="13.8">
      <c r="B1159" s="62" t="s">
        <v>2366</v>
      </c>
      <c r="C1159" s="62">
        <v>1967</v>
      </c>
      <c r="D1159" s="64">
        <v>2.488425925925926E-3</v>
      </c>
      <c r="E1159" s="62">
        <v>43</v>
      </c>
      <c r="F1159" s="62" t="s">
        <v>1069</v>
      </c>
      <c r="G1159" s="62" t="s">
        <v>1077</v>
      </c>
      <c r="H1159" s="62" t="s">
        <v>1078</v>
      </c>
      <c r="I1159" s="62"/>
      <c r="J1159" s="62" t="s">
        <v>1071</v>
      </c>
      <c r="K1159" s="64">
        <v>2.5115740740740741E-3</v>
      </c>
      <c r="L1159" s="62">
        <v>77</v>
      </c>
      <c r="M1159" s="62">
        <v>77</v>
      </c>
      <c r="N1159" s="62">
        <v>14</v>
      </c>
      <c r="O1159" s="62">
        <v>14</v>
      </c>
      <c r="P1159" s="62">
        <v>43</v>
      </c>
    </row>
    <row r="1160" spans="2:16" ht="13.8">
      <c r="B1160" s="62" t="s">
        <v>1968</v>
      </c>
      <c r="C1160" s="62">
        <v>2018</v>
      </c>
      <c r="D1160" s="64">
        <v>2.650462962962963E-3</v>
      </c>
      <c r="E1160" s="62">
        <v>43</v>
      </c>
      <c r="F1160" s="62" t="s">
        <v>1070</v>
      </c>
      <c r="G1160" s="62" t="s">
        <v>1077</v>
      </c>
      <c r="H1160" s="62" t="s">
        <v>1081</v>
      </c>
      <c r="I1160" s="62"/>
      <c r="J1160" s="62" t="s">
        <v>1071</v>
      </c>
      <c r="K1160" s="64">
        <v>2.662037037037037E-3</v>
      </c>
      <c r="L1160" s="62">
        <v>88</v>
      </c>
      <c r="M1160" s="62">
        <v>89</v>
      </c>
      <c r="N1160" s="62">
        <v>9</v>
      </c>
      <c r="O1160" s="62">
        <v>9</v>
      </c>
      <c r="P1160" s="62">
        <v>43</v>
      </c>
    </row>
    <row r="1161" spans="2:16" ht="13.8">
      <c r="B1161" s="62" t="s">
        <v>2424</v>
      </c>
      <c r="C1161" s="62">
        <v>2015</v>
      </c>
      <c r="D1161" s="64">
        <v>2.7199074074074074E-3</v>
      </c>
      <c r="E1161" s="62">
        <v>44</v>
      </c>
      <c r="F1161" s="62" t="s">
        <v>1070</v>
      </c>
      <c r="G1161" s="62" t="s">
        <v>1077</v>
      </c>
      <c r="H1161" s="62" t="s">
        <v>1081</v>
      </c>
      <c r="I1161" s="62"/>
      <c r="J1161" s="62" t="s">
        <v>1071</v>
      </c>
      <c r="K1161" s="64">
        <v>2.7314814814814814E-3</v>
      </c>
      <c r="L1161" s="62">
        <v>92</v>
      </c>
      <c r="M1161" s="62">
        <v>90</v>
      </c>
      <c r="N1161" s="62">
        <v>10</v>
      </c>
      <c r="O1161" s="62">
        <v>10</v>
      </c>
      <c r="P1161" s="62">
        <v>46</v>
      </c>
    </row>
    <row r="1162" spans="2:16" ht="13.8">
      <c r="B1162" s="62" t="s">
        <v>2293</v>
      </c>
      <c r="C1162" s="62">
        <v>2018</v>
      </c>
      <c r="D1162" s="64">
        <v>2.5694444444444445E-3</v>
      </c>
      <c r="E1162" s="62">
        <v>44</v>
      </c>
      <c r="F1162" s="62" t="s">
        <v>1069</v>
      </c>
      <c r="G1162" s="62" t="s">
        <v>1077</v>
      </c>
      <c r="H1162" s="62" t="s">
        <v>1078</v>
      </c>
      <c r="I1162" s="62"/>
      <c r="J1162" s="62" t="s">
        <v>1071</v>
      </c>
      <c r="K1162" s="64">
        <v>2.5694444444444445E-3</v>
      </c>
      <c r="L1162" s="62">
        <v>81</v>
      </c>
      <c r="M1162" s="62">
        <v>81</v>
      </c>
      <c r="N1162" s="62">
        <v>15</v>
      </c>
      <c r="O1162" s="62">
        <v>15</v>
      </c>
      <c r="P1162" s="62">
        <v>44</v>
      </c>
    </row>
    <row r="1163" spans="2:16" ht="13.8">
      <c r="B1163" s="62" t="s">
        <v>2504</v>
      </c>
      <c r="C1163" s="62">
        <v>1999</v>
      </c>
      <c r="D1163" s="64">
        <v>2.7199074074074074E-3</v>
      </c>
      <c r="E1163" s="62">
        <v>45</v>
      </c>
      <c r="F1163" s="62" t="s">
        <v>1070</v>
      </c>
      <c r="G1163" s="62" t="s">
        <v>1077</v>
      </c>
      <c r="H1163" s="62"/>
      <c r="I1163" s="62"/>
      <c r="J1163" s="62" t="s">
        <v>1071</v>
      </c>
      <c r="K1163" s="64">
        <v>2.7199074074074074E-3</v>
      </c>
      <c r="L1163" s="62">
        <v>91</v>
      </c>
      <c r="M1163" s="62">
        <v>91</v>
      </c>
      <c r="N1163" s="63"/>
      <c r="O1163" s="62"/>
      <c r="P1163" s="62">
        <v>45</v>
      </c>
    </row>
    <row r="1164" spans="2:16" ht="13.8">
      <c r="B1164" s="62" t="s">
        <v>2077</v>
      </c>
      <c r="C1164" s="62">
        <v>2015</v>
      </c>
      <c r="D1164" s="64">
        <v>2.5925925925925925E-3</v>
      </c>
      <c r="E1164" s="62">
        <v>45</v>
      </c>
      <c r="F1164" s="62" t="s">
        <v>1069</v>
      </c>
      <c r="G1164" s="62" t="s">
        <v>1077</v>
      </c>
      <c r="H1164" s="62" t="s">
        <v>1078</v>
      </c>
      <c r="I1164" s="62"/>
      <c r="J1164" s="62" t="s">
        <v>1071</v>
      </c>
      <c r="K1164" s="64">
        <v>2.6041666666666665E-3</v>
      </c>
      <c r="L1164" s="62">
        <v>84</v>
      </c>
      <c r="M1164" s="62">
        <v>85</v>
      </c>
      <c r="N1164" s="62">
        <v>16</v>
      </c>
      <c r="O1164" s="62">
        <v>16</v>
      </c>
      <c r="P1164" s="62">
        <v>45</v>
      </c>
    </row>
    <row r="1165" spans="2:16" ht="13.8">
      <c r="B1165" s="62" t="s">
        <v>1860</v>
      </c>
      <c r="C1165" s="62">
        <v>2014</v>
      </c>
      <c r="D1165" s="64">
        <v>2.638888888888889E-3</v>
      </c>
      <c r="E1165" s="62">
        <v>46</v>
      </c>
      <c r="F1165" s="62" t="s">
        <v>1069</v>
      </c>
      <c r="G1165" s="62" t="s">
        <v>1077</v>
      </c>
      <c r="H1165" s="62" t="s">
        <v>1080</v>
      </c>
      <c r="I1165" s="62"/>
      <c r="J1165" s="62" t="s">
        <v>1071</v>
      </c>
      <c r="K1165" s="64">
        <v>2.685185185185185E-3</v>
      </c>
      <c r="L1165" s="62">
        <v>89</v>
      </c>
      <c r="M1165" s="62">
        <v>88</v>
      </c>
      <c r="N1165" s="62">
        <v>22</v>
      </c>
      <c r="O1165" s="62">
        <v>22</v>
      </c>
      <c r="P1165" s="62">
        <v>46</v>
      </c>
    </row>
    <row r="1166" spans="2:16" ht="13.8">
      <c r="B1166" s="62" t="s">
        <v>1570</v>
      </c>
      <c r="C1166" s="62">
        <v>1996</v>
      </c>
      <c r="D1166" s="64">
        <v>2.7199074074074074E-3</v>
      </c>
      <c r="E1166" s="62">
        <v>46</v>
      </c>
      <c r="F1166" s="62" t="s">
        <v>1070</v>
      </c>
      <c r="G1166" s="62" t="s">
        <v>1077</v>
      </c>
      <c r="H1166" s="62"/>
      <c r="I1166" s="62"/>
      <c r="J1166" s="62" t="s">
        <v>1071</v>
      </c>
      <c r="K1166" s="64">
        <v>2.7199074074074074E-3</v>
      </c>
      <c r="L1166" s="62">
        <v>90</v>
      </c>
      <c r="M1166" s="62">
        <v>92</v>
      </c>
      <c r="N1166" s="63"/>
      <c r="O1166" s="62"/>
      <c r="P1166" s="62">
        <v>44</v>
      </c>
    </row>
    <row r="1167" spans="2:16" ht="13.8">
      <c r="B1167" s="62" t="s">
        <v>1838</v>
      </c>
      <c r="C1167" s="62">
        <v>2015</v>
      </c>
      <c r="D1167" s="64">
        <v>2.7430555555555554E-3</v>
      </c>
      <c r="E1167" s="62">
        <v>47</v>
      </c>
      <c r="F1167" s="62" t="s">
        <v>1070</v>
      </c>
      <c r="G1167" s="62" t="s">
        <v>1077</v>
      </c>
      <c r="H1167" s="62" t="s">
        <v>1081</v>
      </c>
      <c r="I1167" s="62"/>
      <c r="J1167" s="62" t="s">
        <v>1071</v>
      </c>
      <c r="K1167" s="64">
        <v>2.7662037037037039E-3</v>
      </c>
      <c r="L1167" s="62">
        <v>95</v>
      </c>
      <c r="M1167" s="62">
        <v>93</v>
      </c>
      <c r="N1167" s="62">
        <v>11</v>
      </c>
      <c r="O1167" s="62">
        <v>11</v>
      </c>
      <c r="P1167" s="62">
        <v>49</v>
      </c>
    </row>
    <row r="1168" spans="2:16" ht="13.8">
      <c r="B1168" s="62" t="s">
        <v>1582</v>
      </c>
      <c r="C1168" s="62">
        <v>2014</v>
      </c>
      <c r="D1168" s="64">
        <v>2.7430555555555554E-3</v>
      </c>
      <c r="E1168" s="62">
        <v>47</v>
      </c>
      <c r="F1168" s="62" t="s">
        <v>1069</v>
      </c>
      <c r="G1168" s="62" t="s">
        <v>1077</v>
      </c>
      <c r="H1168" s="62" t="s">
        <v>1080</v>
      </c>
      <c r="I1168" s="62"/>
      <c r="J1168" s="62" t="s">
        <v>1071</v>
      </c>
      <c r="K1168" s="64">
        <v>2.7777777777777779E-3</v>
      </c>
      <c r="L1168" s="62">
        <v>97</v>
      </c>
      <c r="M1168" s="62">
        <v>94</v>
      </c>
      <c r="N1168" s="62">
        <v>23</v>
      </c>
      <c r="O1168" s="62">
        <v>23</v>
      </c>
      <c r="P1168" s="62">
        <v>47</v>
      </c>
    </row>
    <row r="1169" spans="2:16" ht="13.8">
      <c r="B1169" s="62" t="s">
        <v>2269</v>
      </c>
      <c r="C1169" s="62">
        <v>1979</v>
      </c>
      <c r="D1169" s="64">
        <v>2.7662037037037039E-3</v>
      </c>
      <c r="E1169" s="62">
        <v>48</v>
      </c>
      <c r="F1169" s="62" t="s">
        <v>1069</v>
      </c>
      <c r="G1169" s="62" t="s">
        <v>1077</v>
      </c>
      <c r="H1169" s="62" t="s">
        <v>1080</v>
      </c>
      <c r="I1169" s="62"/>
      <c r="J1169" s="62" t="s">
        <v>1071</v>
      </c>
      <c r="K1169" s="64">
        <v>2.8009259259259259E-3</v>
      </c>
      <c r="L1169" s="62">
        <v>104</v>
      </c>
      <c r="M1169" s="62">
        <v>99</v>
      </c>
      <c r="N1169" s="62">
        <v>24</v>
      </c>
      <c r="O1169" s="62">
        <v>24</v>
      </c>
      <c r="P1169" s="62">
        <v>49</v>
      </c>
    </row>
    <row r="1170" spans="2:16" ht="13.8">
      <c r="B1170" s="62" t="s">
        <v>1475</v>
      </c>
      <c r="C1170" s="62">
        <v>1987</v>
      </c>
      <c r="D1170" s="64">
        <v>2.7546296296296294E-3</v>
      </c>
      <c r="E1170" s="62">
        <v>48</v>
      </c>
      <c r="F1170" s="62" t="s">
        <v>1070</v>
      </c>
      <c r="G1170" s="62" t="s">
        <v>1077</v>
      </c>
      <c r="H1170" s="62"/>
      <c r="I1170" s="62"/>
      <c r="J1170" s="62" t="s">
        <v>1071</v>
      </c>
      <c r="K1170" s="64">
        <v>2.7546296296296294E-3</v>
      </c>
      <c r="L1170" s="62">
        <v>93</v>
      </c>
      <c r="M1170" s="62">
        <v>95</v>
      </c>
      <c r="N1170" s="63"/>
      <c r="O1170" s="62"/>
      <c r="P1170" s="62">
        <v>47</v>
      </c>
    </row>
    <row r="1171" spans="2:16" ht="13.8">
      <c r="B1171" s="62" t="s">
        <v>2162</v>
      </c>
      <c r="C1171" s="62">
        <v>2017</v>
      </c>
      <c r="D1171" s="64">
        <v>2.7893518518518519E-3</v>
      </c>
      <c r="E1171" s="62">
        <v>49</v>
      </c>
      <c r="F1171" s="62" t="s">
        <v>1069</v>
      </c>
      <c r="G1171" s="62" t="s">
        <v>1077</v>
      </c>
      <c r="H1171" s="62" t="s">
        <v>1078</v>
      </c>
      <c r="I1171" s="62"/>
      <c r="J1171" s="62" t="s">
        <v>1071</v>
      </c>
      <c r="K1171" s="64">
        <v>2.7893518518518519E-3</v>
      </c>
      <c r="L1171" s="62">
        <v>103</v>
      </c>
      <c r="M1171" s="62">
        <v>104</v>
      </c>
      <c r="N1171" s="62">
        <v>17</v>
      </c>
      <c r="O1171" s="62">
        <v>17</v>
      </c>
      <c r="P1171" s="62">
        <v>48</v>
      </c>
    </row>
    <row r="1172" spans="2:16" ht="13.8">
      <c r="B1172" s="62" t="s">
        <v>1907</v>
      </c>
      <c r="C1172" s="62">
        <v>1999</v>
      </c>
      <c r="D1172" s="64">
        <v>2.7546296296296294E-3</v>
      </c>
      <c r="E1172" s="62">
        <v>49</v>
      </c>
      <c r="F1172" s="62" t="s">
        <v>1070</v>
      </c>
      <c r="G1172" s="62" t="s">
        <v>1077</v>
      </c>
      <c r="H1172" s="62"/>
      <c r="I1172" s="62"/>
      <c r="J1172" s="62" t="s">
        <v>1071</v>
      </c>
      <c r="K1172" s="64">
        <v>2.7546296296296294E-3</v>
      </c>
      <c r="L1172" s="62">
        <v>94</v>
      </c>
      <c r="M1172" s="62">
        <v>96</v>
      </c>
      <c r="N1172" s="63"/>
      <c r="O1172" s="62"/>
      <c r="P1172" s="62">
        <v>48</v>
      </c>
    </row>
    <row r="1173" spans="2:16" ht="13.8">
      <c r="B1173" s="62" t="s">
        <v>2209</v>
      </c>
      <c r="C1173" s="62">
        <v>2003</v>
      </c>
      <c r="D1173" s="64">
        <v>2.7546296296296294E-3</v>
      </c>
      <c r="E1173" s="62">
        <v>50</v>
      </c>
      <c r="F1173" s="62" t="s">
        <v>1070</v>
      </c>
      <c r="G1173" s="62" t="s">
        <v>1077</v>
      </c>
      <c r="H1173" s="62"/>
      <c r="I1173" s="62"/>
      <c r="J1173" s="62" t="s">
        <v>1071</v>
      </c>
      <c r="K1173" s="64">
        <v>2.7662037037037039E-3</v>
      </c>
      <c r="L1173" s="62">
        <v>96</v>
      </c>
      <c r="M1173" s="62">
        <v>97</v>
      </c>
      <c r="N1173" s="63"/>
      <c r="O1173" s="62"/>
      <c r="P1173" s="62">
        <v>50</v>
      </c>
    </row>
    <row r="1174" spans="2:16" ht="13.8">
      <c r="B1174" s="62" t="s">
        <v>1803</v>
      </c>
      <c r="C1174" s="62">
        <v>2016</v>
      </c>
      <c r="D1174" s="64">
        <v>2.8240740740740739E-3</v>
      </c>
      <c r="E1174" s="62">
        <v>50</v>
      </c>
      <c r="F1174" s="62" t="s">
        <v>1069</v>
      </c>
      <c r="G1174" s="62" t="s">
        <v>1077</v>
      </c>
      <c r="H1174" s="62" t="s">
        <v>1078</v>
      </c>
      <c r="I1174" s="62"/>
      <c r="J1174" s="62" t="s">
        <v>1071</v>
      </c>
      <c r="K1174" s="64">
        <v>2.8472222222222223E-3</v>
      </c>
      <c r="L1174" s="62">
        <v>107</v>
      </c>
      <c r="M1174" s="62">
        <v>108</v>
      </c>
      <c r="N1174" s="62">
        <v>18</v>
      </c>
      <c r="O1174" s="62">
        <v>18</v>
      </c>
      <c r="P1174" s="62">
        <v>50</v>
      </c>
    </row>
    <row r="1175" spans="2:16" ht="13.8">
      <c r="B1175" s="62" t="s">
        <v>1981</v>
      </c>
      <c r="C1175" s="62">
        <v>2014</v>
      </c>
      <c r="D1175" s="64">
        <v>2.8587962962962963E-3</v>
      </c>
      <c r="E1175" s="62">
        <v>51</v>
      </c>
      <c r="F1175" s="62" t="s">
        <v>1069</v>
      </c>
      <c r="G1175" s="62" t="s">
        <v>1077</v>
      </c>
      <c r="H1175" s="62" t="s">
        <v>1080</v>
      </c>
      <c r="I1175" s="62"/>
      <c r="J1175" s="62" t="s">
        <v>1071</v>
      </c>
      <c r="K1175" s="64">
        <v>2.8587962962962963E-3</v>
      </c>
      <c r="L1175" s="62">
        <v>109</v>
      </c>
      <c r="M1175" s="62">
        <v>109</v>
      </c>
      <c r="N1175" s="62">
        <v>25</v>
      </c>
      <c r="O1175" s="62">
        <v>25</v>
      </c>
      <c r="P1175" s="62">
        <v>51</v>
      </c>
    </row>
    <row r="1176" spans="2:16" ht="13.8">
      <c r="B1176" s="62" t="s">
        <v>1730</v>
      </c>
      <c r="C1176" s="62">
        <v>2018</v>
      </c>
      <c r="D1176" s="64">
        <v>2.7662037037037039E-3</v>
      </c>
      <c r="E1176" s="62">
        <v>51</v>
      </c>
      <c r="F1176" s="62" t="s">
        <v>1070</v>
      </c>
      <c r="G1176" s="62" t="s">
        <v>1077</v>
      </c>
      <c r="H1176" s="62" t="s">
        <v>1081</v>
      </c>
      <c r="I1176" s="62"/>
      <c r="J1176" s="62" t="s">
        <v>1071</v>
      </c>
      <c r="K1176" s="64">
        <v>2.8124999999999999E-3</v>
      </c>
      <c r="L1176" s="62">
        <v>105</v>
      </c>
      <c r="M1176" s="62">
        <v>98</v>
      </c>
      <c r="N1176" s="62">
        <v>14</v>
      </c>
      <c r="O1176" s="62">
        <v>12</v>
      </c>
      <c r="P1176" s="62">
        <v>56</v>
      </c>
    </row>
    <row r="1177" spans="2:16" ht="13.8">
      <c r="B1177" s="62" t="s">
        <v>1919</v>
      </c>
      <c r="C1177" s="62">
        <v>2012</v>
      </c>
      <c r="D1177" s="64">
        <v>2.7662037037037039E-3</v>
      </c>
      <c r="E1177" s="62">
        <v>52</v>
      </c>
      <c r="F1177" s="62" t="s">
        <v>1070</v>
      </c>
      <c r="G1177" s="62" t="s">
        <v>1077</v>
      </c>
      <c r="H1177" s="62" t="s">
        <v>1082</v>
      </c>
      <c r="I1177" s="62"/>
      <c r="J1177" s="62" t="s">
        <v>1071</v>
      </c>
      <c r="K1177" s="64">
        <v>2.7893518518518519E-3</v>
      </c>
      <c r="L1177" s="62">
        <v>99</v>
      </c>
      <c r="M1177" s="62">
        <v>100</v>
      </c>
      <c r="N1177" s="62">
        <v>23</v>
      </c>
      <c r="O1177" s="62">
        <v>23</v>
      </c>
      <c r="P1177" s="62">
        <v>52</v>
      </c>
    </row>
    <row r="1178" spans="2:16" ht="13.8">
      <c r="B1178" s="62" t="s">
        <v>437</v>
      </c>
      <c r="C1178" s="62">
        <v>2017</v>
      </c>
      <c r="D1178" s="64">
        <v>2.8587962962962963E-3</v>
      </c>
      <c r="E1178" s="62">
        <v>52</v>
      </c>
      <c r="F1178" s="62" t="s">
        <v>1069</v>
      </c>
      <c r="G1178" s="62" t="s">
        <v>1077</v>
      </c>
      <c r="H1178" s="62" t="s">
        <v>1078</v>
      </c>
      <c r="I1178" s="62"/>
      <c r="J1178" s="62" t="s">
        <v>1071</v>
      </c>
      <c r="K1178" s="64">
        <v>2.8703703703703703E-3</v>
      </c>
      <c r="L1178" s="62">
        <v>112</v>
      </c>
      <c r="M1178" s="62">
        <v>110</v>
      </c>
      <c r="N1178" s="62">
        <v>19</v>
      </c>
      <c r="O1178" s="62">
        <v>19</v>
      </c>
      <c r="P1178" s="62">
        <v>52</v>
      </c>
    </row>
    <row r="1179" spans="2:16" ht="13.8">
      <c r="B1179" s="62" t="s">
        <v>2428</v>
      </c>
      <c r="C1179" s="62">
        <v>1994</v>
      </c>
      <c r="D1179" s="64">
        <v>2.7777777777777779E-3</v>
      </c>
      <c r="E1179" s="62">
        <v>53</v>
      </c>
      <c r="F1179" s="62" t="s">
        <v>1070</v>
      </c>
      <c r="G1179" s="62" t="s">
        <v>1077</v>
      </c>
      <c r="H1179" s="62" t="s">
        <v>1081</v>
      </c>
      <c r="I1179" s="62"/>
      <c r="J1179" s="62" t="s">
        <v>1071</v>
      </c>
      <c r="K1179" s="64">
        <v>2.7777777777777779E-3</v>
      </c>
      <c r="L1179" s="62">
        <v>98</v>
      </c>
      <c r="M1179" s="62">
        <v>101</v>
      </c>
      <c r="N1179" s="62">
        <v>12</v>
      </c>
      <c r="O1179" s="62">
        <v>13</v>
      </c>
      <c r="P1179" s="62">
        <v>51</v>
      </c>
    </row>
    <row r="1180" spans="2:16" ht="13.8">
      <c r="B1180" s="62" t="s">
        <v>1754</v>
      </c>
      <c r="C1180" s="62">
        <v>2015</v>
      </c>
      <c r="D1180" s="64">
        <v>3.0439814814814813E-3</v>
      </c>
      <c r="E1180" s="62">
        <v>53</v>
      </c>
      <c r="F1180" s="62" t="s">
        <v>1069</v>
      </c>
      <c r="G1180" s="62" t="s">
        <v>1077</v>
      </c>
      <c r="H1180" s="62" t="s">
        <v>1078</v>
      </c>
      <c r="I1180" s="62"/>
      <c r="J1180" s="62" t="s">
        <v>1071</v>
      </c>
      <c r="K1180" s="64">
        <v>3.0787037037037037E-3</v>
      </c>
      <c r="L1180" s="62">
        <v>123</v>
      </c>
      <c r="M1180" s="62">
        <v>122</v>
      </c>
      <c r="N1180" s="62">
        <v>20</v>
      </c>
      <c r="O1180" s="62">
        <v>20</v>
      </c>
      <c r="P1180" s="62">
        <v>54</v>
      </c>
    </row>
    <row r="1181" spans="2:16" ht="13.8">
      <c r="B1181" s="62" t="s">
        <v>2161</v>
      </c>
      <c r="C1181" s="62">
        <v>1984</v>
      </c>
      <c r="D1181" s="64">
        <v>3.0439814814814813E-3</v>
      </c>
      <c r="E1181" s="62">
        <v>54</v>
      </c>
      <c r="F1181" s="62" t="s">
        <v>1069</v>
      </c>
      <c r="G1181" s="62" t="s">
        <v>1077</v>
      </c>
      <c r="H1181" s="62" t="s">
        <v>1080</v>
      </c>
      <c r="I1181" s="62"/>
      <c r="J1181" s="62" t="s">
        <v>1071</v>
      </c>
      <c r="K1181" s="64">
        <v>3.0671296296296297E-3</v>
      </c>
      <c r="L1181" s="62">
        <v>122</v>
      </c>
      <c r="M1181" s="62">
        <v>123</v>
      </c>
      <c r="N1181" s="62">
        <v>26</v>
      </c>
      <c r="O1181" s="62">
        <v>26</v>
      </c>
      <c r="P1181" s="62">
        <v>53</v>
      </c>
    </row>
    <row r="1182" spans="2:16" ht="13.8">
      <c r="B1182" s="62" t="s">
        <v>2076</v>
      </c>
      <c r="C1182" s="62">
        <v>2012</v>
      </c>
      <c r="D1182" s="64">
        <v>2.7777777777777779E-3</v>
      </c>
      <c r="E1182" s="62">
        <v>54</v>
      </c>
      <c r="F1182" s="62" t="s">
        <v>1070</v>
      </c>
      <c r="G1182" s="62" t="s">
        <v>1077</v>
      </c>
      <c r="H1182" s="62" t="s">
        <v>1082</v>
      </c>
      <c r="I1182" s="62"/>
      <c r="J1182" s="62" t="s">
        <v>1071</v>
      </c>
      <c r="K1182" s="64">
        <v>2.7893518518518519E-3</v>
      </c>
      <c r="L1182" s="62">
        <v>100</v>
      </c>
      <c r="M1182" s="62">
        <v>102</v>
      </c>
      <c r="N1182" s="62">
        <v>24</v>
      </c>
      <c r="O1182" s="62">
        <v>24</v>
      </c>
      <c r="P1182" s="62">
        <v>53</v>
      </c>
    </row>
    <row r="1183" spans="2:16" ht="13.8">
      <c r="B1183" s="62" t="s">
        <v>1701</v>
      </c>
      <c r="C1183" s="62">
        <v>1985</v>
      </c>
      <c r="D1183" s="64">
        <v>3.1134259259259257E-3</v>
      </c>
      <c r="E1183" s="62">
        <v>55</v>
      </c>
      <c r="F1183" s="62" t="s">
        <v>1069</v>
      </c>
      <c r="G1183" s="62" t="s">
        <v>1077</v>
      </c>
      <c r="H1183" s="62" t="s">
        <v>1080</v>
      </c>
      <c r="I1183" s="62"/>
      <c r="J1183" s="62" t="s">
        <v>1071</v>
      </c>
      <c r="K1183" s="64">
        <v>3.2060185185185186E-3</v>
      </c>
      <c r="L1183" s="62">
        <v>128</v>
      </c>
      <c r="M1183" s="62">
        <v>126</v>
      </c>
      <c r="N1183" s="62">
        <v>27</v>
      </c>
      <c r="O1183" s="62">
        <v>27</v>
      </c>
      <c r="P1183" s="62">
        <v>55</v>
      </c>
    </row>
    <row r="1184" spans="2:16" ht="13.8">
      <c r="B1184" s="62" t="s">
        <v>1614</v>
      </c>
      <c r="C1184" s="62">
        <v>2017</v>
      </c>
      <c r="D1184" s="64">
        <v>2.7777777777777779E-3</v>
      </c>
      <c r="E1184" s="62">
        <v>55</v>
      </c>
      <c r="F1184" s="62" t="s">
        <v>1070</v>
      </c>
      <c r="G1184" s="62" t="s">
        <v>1077</v>
      </c>
      <c r="H1184" s="62" t="s">
        <v>1081</v>
      </c>
      <c r="I1184" s="62"/>
      <c r="J1184" s="62" t="s">
        <v>1071</v>
      </c>
      <c r="K1184" s="64">
        <v>2.7893518518518519E-3</v>
      </c>
      <c r="L1184" s="62">
        <v>101</v>
      </c>
      <c r="M1184" s="62">
        <v>103</v>
      </c>
      <c r="N1184" s="62">
        <v>13</v>
      </c>
      <c r="O1184" s="62">
        <v>14</v>
      </c>
      <c r="P1184" s="62">
        <v>54</v>
      </c>
    </row>
    <row r="1185" spans="2:16" ht="13.8">
      <c r="B1185" s="62" t="s">
        <v>2164</v>
      </c>
      <c r="C1185" s="62">
        <v>1985</v>
      </c>
      <c r="D1185" s="64">
        <v>2.7893518518518519E-3</v>
      </c>
      <c r="E1185" s="62">
        <v>56</v>
      </c>
      <c r="F1185" s="62" t="s">
        <v>1070</v>
      </c>
      <c r="G1185" s="62" t="s">
        <v>1077</v>
      </c>
      <c r="H1185" s="62"/>
      <c r="I1185" s="62"/>
      <c r="J1185" s="62" t="s">
        <v>1071</v>
      </c>
      <c r="K1185" s="64">
        <v>2.7893518518518519E-3</v>
      </c>
      <c r="L1185" s="62">
        <v>102</v>
      </c>
      <c r="M1185" s="62">
        <v>105</v>
      </c>
      <c r="N1185" s="63"/>
      <c r="O1185" s="62"/>
      <c r="P1185" s="62">
        <v>55</v>
      </c>
    </row>
    <row r="1186" spans="2:16" ht="13.8">
      <c r="B1186" s="62" t="s">
        <v>1749</v>
      </c>
      <c r="C1186" s="62">
        <v>1980</v>
      </c>
      <c r="D1186" s="64">
        <v>3.6805555555555554E-3</v>
      </c>
      <c r="E1186" s="62">
        <v>56</v>
      </c>
      <c r="F1186" s="62" t="s">
        <v>1069</v>
      </c>
      <c r="G1186" s="62" t="s">
        <v>1077</v>
      </c>
      <c r="H1186" s="62"/>
      <c r="I1186" s="62"/>
      <c r="J1186" s="62" t="s">
        <v>1071</v>
      </c>
      <c r="K1186" s="64">
        <v>3.6805555555555554E-3</v>
      </c>
      <c r="L1186" s="62">
        <v>132</v>
      </c>
      <c r="M1186" s="62">
        <v>132</v>
      </c>
      <c r="N1186" s="63"/>
      <c r="O1186" s="62"/>
      <c r="P1186" s="62">
        <v>56</v>
      </c>
    </row>
    <row r="1187" spans="2:16" ht="13.8">
      <c r="B1187" s="62" t="s">
        <v>1505</v>
      </c>
      <c r="C1187" s="62">
        <v>2018</v>
      </c>
      <c r="D1187" s="64">
        <v>2.8124999999999999E-3</v>
      </c>
      <c r="E1187" s="62">
        <v>57</v>
      </c>
      <c r="F1187" s="62" t="s">
        <v>1070</v>
      </c>
      <c r="G1187" s="62" t="s">
        <v>1077</v>
      </c>
      <c r="H1187" s="62" t="s">
        <v>1081</v>
      </c>
      <c r="I1187" s="62"/>
      <c r="J1187" s="62" t="s">
        <v>1071</v>
      </c>
      <c r="K1187" s="64">
        <v>2.8240740740740739E-3</v>
      </c>
      <c r="L1187" s="62">
        <v>106</v>
      </c>
      <c r="M1187" s="62">
        <v>106</v>
      </c>
      <c r="N1187" s="62">
        <v>15</v>
      </c>
      <c r="O1187" s="62">
        <v>15</v>
      </c>
      <c r="P1187" s="62">
        <v>57</v>
      </c>
    </row>
    <row r="1188" spans="2:16" ht="13.8">
      <c r="B1188" s="62" t="s">
        <v>1477</v>
      </c>
      <c r="C1188" s="62">
        <v>2017</v>
      </c>
      <c r="D1188" s="64">
        <v>4.9189814814814816E-3</v>
      </c>
      <c r="E1188" s="62">
        <v>57</v>
      </c>
      <c r="F1188" s="62" t="s">
        <v>1069</v>
      </c>
      <c r="G1188" s="62" t="s">
        <v>1077</v>
      </c>
      <c r="H1188" s="62" t="s">
        <v>1078</v>
      </c>
      <c r="I1188" s="62"/>
      <c r="J1188" s="62" t="s">
        <v>1071</v>
      </c>
      <c r="K1188" s="64">
        <v>4.9305555555555552E-3</v>
      </c>
      <c r="L1188" s="62">
        <v>134</v>
      </c>
      <c r="M1188" s="62">
        <v>134</v>
      </c>
      <c r="N1188" s="62">
        <v>21</v>
      </c>
      <c r="O1188" s="62">
        <v>21</v>
      </c>
      <c r="P1188" s="62">
        <v>57</v>
      </c>
    </row>
    <row r="1189" spans="2:16" ht="13.8">
      <c r="B1189" s="62" t="s">
        <v>2120</v>
      </c>
      <c r="C1189" s="62">
        <v>2016</v>
      </c>
      <c r="D1189" s="64">
        <v>2.8124999999999999E-3</v>
      </c>
      <c r="E1189" s="62">
        <v>58</v>
      </c>
      <c r="F1189" s="62" t="s">
        <v>1070</v>
      </c>
      <c r="G1189" s="62" t="s">
        <v>1077</v>
      </c>
      <c r="H1189" s="62" t="s">
        <v>1081</v>
      </c>
      <c r="I1189" s="62"/>
      <c r="J1189" s="62" t="s">
        <v>1071</v>
      </c>
      <c r="K1189" s="64">
        <v>2.8472222222222223E-3</v>
      </c>
      <c r="L1189" s="62">
        <v>108</v>
      </c>
      <c r="M1189" s="62">
        <v>107</v>
      </c>
      <c r="N1189" s="62">
        <v>16</v>
      </c>
      <c r="O1189" s="62">
        <v>16</v>
      </c>
      <c r="P1189" s="62">
        <v>58</v>
      </c>
    </row>
    <row r="1190" spans="2:16" ht="13.8">
      <c r="B1190" s="62" t="s">
        <v>2083</v>
      </c>
      <c r="C1190" s="62">
        <v>2010</v>
      </c>
      <c r="D1190" s="64">
        <v>2.8587962962962963E-3</v>
      </c>
      <c r="E1190" s="62">
        <v>59</v>
      </c>
      <c r="F1190" s="62" t="s">
        <v>1070</v>
      </c>
      <c r="G1190" s="62" t="s">
        <v>1077</v>
      </c>
      <c r="H1190" s="62" t="s">
        <v>1083</v>
      </c>
      <c r="I1190" s="62"/>
      <c r="J1190" s="62" t="s">
        <v>1071</v>
      </c>
      <c r="K1190" s="64">
        <v>2.8587962962962963E-3</v>
      </c>
      <c r="L1190" s="62">
        <v>110</v>
      </c>
      <c r="M1190" s="62">
        <v>111</v>
      </c>
      <c r="N1190" s="62">
        <v>12</v>
      </c>
      <c r="O1190" s="62">
        <v>12</v>
      </c>
      <c r="P1190" s="62">
        <v>59</v>
      </c>
    </row>
    <row r="1191" spans="2:16" ht="13.8">
      <c r="B1191" s="62" t="s">
        <v>449</v>
      </c>
      <c r="C1191" s="62">
        <v>2014</v>
      </c>
      <c r="D1191" s="64">
        <v>2.8587962962962963E-3</v>
      </c>
      <c r="E1191" s="62">
        <v>60</v>
      </c>
      <c r="F1191" s="62" t="s">
        <v>1070</v>
      </c>
      <c r="G1191" s="62" t="s">
        <v>1077</v>
      </c>
      <c r="H1191" s="62" t="s">
        <v>1082</v>
      </c>
      <c r="I1191" s="62"/>
      <c r="J1191" s="62" t="s">
        <v>1071</v>
      </c>
      <c r="K1191" s="64">
        <v>2.8587962962962963E-3</v>
      </c>
      <c r="L1191" s="62">
        <v>111</v>
      </c>
      <c r="M1191" s="62">
        <v>112</v>
      </c>
      <c r="N1191" s="62">
        <v>25</v>
      </c>
      <c r="O1191" s="62">
        <v>25</v>
      </c>
      <c r="P1191" s="62">
        <v>60</v>
      </c>
    </row>
    <row r="1192" spans="2:16" ht="13.8">
      <c r="B1192" s="62" t="s">
        <v>1482</v>
      </c>
      <c r="C1192" s="62">
        <v>2018</v>
      </c>
      <c r="D1192" s="64">
        <v>2.8819444444444444E-3</v>
      </c>
      <c r="E1192" s="62">
        <v>61</v>
      </c>
      <c r="F1192" s="62" t="s">
        <v>1070</v>
      </c>
      <c r="G1192" s="62" t="s">
        <v>1077</v>
      </c>
      <c r="H1192" s="62" t="s">
        <v>1081</v>
      </c>
      <c r="I1192" s="62"/>
      <c r="J1192" s="62" t="s">
        <v>1071</v>
      </c>
      <c r="K1192" s="64">
        <v>2.9050925925925928E-3</v>
      </c>
      <c r="L1192" s="62">
        <v>113</v>
      </c>
      <c r="M1192" s="62">
        <v>113</v>
      </c>
      <c r="N1192" s="62">
        <v>17</v>
      </c>
      <c r="O1192" s="62">
        <v>17</v>
      </c>
      <c r="P1192" s="62">
        <v>61</v>
      </c>
    </row>
    <row r="1193" spans="2:16" ht="13.8">
      <c r="B1193" s="62" t="s">
        <v>2063</v>
      </c>
      <c r="C1193" s="62">
        <v>2000</v>
      </c>
      <c r="D1193" s="64">
        <v>2.8935185185185184E-3</v>
      </c>
      <c r="E1193" s="62">
        <v>62</v>
      </c>
      <c r="F1193" s="62" t="s">
        <v>1070</v>
      </c>
      <c r="G1193" s="62" t="s">
        <v>1077</v>
      </c>
      <c r="H1193" s="62"/>
      <c r="I1193" s="62"/>
      <c r="J1193" s="62" t="s">
        <v>1071</v>
      </c>
      <c r="K1193" s="64">
        <v>2.9050925925925928E-3</v>
      </c>
      <c r="L1193" s="62">
        <v>114</v>
      </c>
      <c r="M1193" s="62">
        <v>114</v>
      </c>
      <c r="N1193" s="63"/>
      <c r="O1193" s="62"/>
      <c r="P1193" s="62">
        <v>62</v>
      </c>
    </row>
    <row r="1194" spans="2:16" ht="13.8">
      <c r="B1194" s="62" t="s">
        <v>1508</v>
      </c>
      <c r="C1194" s="62">
        <v>2017</v>
      </c>
      <c r="D1194" s="64">
        <v>2.9166666666666668E-3</v>
      </c>
      <c r="E1194" s="62">
        <v>63</v>
      </c>
      <c r="F1194" s="62" t="s">
        <v>1070</v>
      </c>
      <c r="G1194" s="62" t="s">
        <v>1077</v>
      </c>
      <c r="H1194" s="62" t="s">
        <v>1081</v>
      </c>
      <c r="I1194" s="62"/>
      <c r="J1194" s="62" t="s">
        <v>1071</v>
      </c>
      <c r="K1194" s="64">
        <v>2.9282407407407408E-3</v>
      </c>
      <c r="L1194" s="62">
        <v>115</v>
      </c>
      <c r="M1194" s="62">
        <v>115</v>
      </c>
      <c r="N1194" s="62">
        <v>18</v>
      </c>
      <c r="O1194" s="62">
        <v>18</v>
      </c>
      <c r="P1194" s="62">
        <v>63</v>
      </c>
    </row>
    <row r="1195" spans="2:16" ht="13.8">
      <c r="B1195" s="62" t="s">
        <v>1739</v>
      </c>
      <c r="C1195" s="62">
        <v>1986</v>
      </c>
      <c r="D1195" s="64">
        <v>2.9861111111111113E-3</v>
      </c>
      <c r="E1195" s="62">
        <v>64</v>
      </c>
      <c r="F1195" s="62" t="s">
        <v>1070</v>
      </c>
      <c r="G1195" s="62" t="s">
        <v>1077</v>
      </c>
      <c r="H1195" s="62" t="s">
        <v>1081</v>
      </c>
      <c r="I1195" s="62"/>
      <c r="J1195" s="62" t="s">
        <v>1071</v>
      </c>
      <c r="K1195" s="64">
        <v>2.9976851851851853E-3</v>
      </c>
      <c r="L1195" s="62">
        <v>117</v>
      </c>
      <c r="M1195" s="62">
        <v>116</v>
      </c>
      <c r="N1195" s="62">
        <v>19</v>
      </c>
      <c r="O1195" s="62">
        <v>19</v>
      </c>
      <c r="P1195" s="62">
        <v>65</v>
      </c>
    </row>
    <row r="1196" spans="2:16" ht="13.8">
      <c r="B1196" s="62" t="s">
        <v>2141</v>
      </c>
      <c r="C1196" s="62">
        <v>2014</v>
      </c>
      <c r="D1196" s="64">
        <v>2.9976851851851853E-3</v>
      </c>
      <c r="E1196" s="62">
        <v>65</v>
      </c>
      <c r="F1196" s="62" t="s">
        <v>1070</v>
      </c>
      <c r="G1196" s="62" t="s">
        <v>1077</v>
      </c>
      <c r="H1196" s="62" t="s">
        <v>1082</v>
      </c>
      <c r="I1196" s="62"/>
      <c r="J1196" s="62" t="s">
        <v>1071</v>
      </c>
      <c r="K1196" s="64">
        <v>2.9976851851851853E-3</v>
      </c>
      <c r="L1196" s="62">
        <v>116</v>
      </c>
      <c r="M1196" s="62">
        <v>117</v>
      </c>
      <c r="N1196" s="62">
        <v>26</v>
      </c>
      <c r="O1196" s="62">
        <v>26</v>
      </c>
      <c r="P1196" s="62">
        <v>64</v>
      </c>
    </row>
    <row r="1197" spans="2:16" ht="13.8">
      <c r="B1197" s="62" t="s">
        <v>2505</v>
      </c>
      <c r="C1197" s="62">
        <v>2016</v>
      </c>
      <c r="D1197" s="64">
        <v>2.9976851851851853E-3</v>
      </c>
      <c r="E1197" s="62">
        <v>66</v>
      </c>
      <c r="F1197" s="62" t="s">
        <v>1070</v>
      </c>
      <c r="G1197" s="62" t="s">
        <v>1077</v>
      </c>
      <c r="H1197" s="62" t="s">
        <v>1081</v>
      </c>
      <c r="I1197" s="62"/>
      <c r="J1197" s="62" t="s">
        <v>1071</v>
      </c>
      <c r="K1197" s="64">
        <v>3.0208333333333333E-3</v>
      </c>
      <c r="L1197" s="62">
        <v>118</v>
      </c>
      <c r="M1197" s="62">
        <v>118</v>
      </c>
      <c r="N1197" s="62">
        <v>20</v>
      </c>
      <c r="O1197" s="62">
        <v>20</v>
      </c>
      <c r="P1197" s="62">
        <v>66</v>
      </c>
    </row>
    <row r="1198" spans="2:16" ht="13.8">
      <c r="B1198" s="62" t="s">
        <v>1556</v>
      </c>
      <c r="C1198" s="62">
        <v>2017</v>
      </c>
      <c r="D1198" s="64">
        <v>3.0092592592592593E-3</v>
      </c>
      <c r="E1198" s="62">
        <v>67</v>
      </c>
      <c r="F1198" s="62" t="s">
        <v>1070</v>
      </c>
      <c r="G1198" s="62" t="s">
        <v>1077</v>
      </c>
      <c r="H1198" s="62" t="s">
        <v>1081</v>
      </c>
      <c r="I1198" s="62"/>
      <c r="J1198" s="62" t="s">
        <v>1071</v>
      </c>
      <c r="K1198" s="64">
        <v>3.0324074074074073E-3</v>
      </c>
      <c r="L1198" s="62">
        <v>119</v>
      </c>
      <c r="M1198" s="62">
        <v>119</v>
      </c>
      <c r="N1198" s="62">
        <v>21</v>
      </c>
      <c r="O1198" s="62">
        <v>21</v>
      </c>
      <c r="P1198" s="62">
        <v>67</v>
      </c>
    </row>
    <row r="1199" spans="2:16" ht="13.8">
      <c r="B1199" s="62" t="s">
        <v>1999</v>
      </c>
      <c r="C1199" s="62">
        <v>2017</v>
      </c>
      <c r="D1199" s="64">
        <v>3.0092592592592593E-3</v>
      </c>
      <c r="E1199" s="62">
        <v>68</v>
      </c>
      <c r="F1199" s="62" t="s">
        <v>1070</v>
      </c>
      <c r="G1199" s="62" t="s">
        <v>1077</v>
      </c>
      <c r="H1199" s="62" t="s">
        <v>1081</v>
      </c>
      <c r="I1199" s="62"/>
      <c r="J1199" s="62" t="s">
        <v>1071</v>
      </c>
      <c r="K1199" s="64">
        <v>3.0439814814814813E-3</v>
      </c>
      <c r="L1199" s="62">
        <v>120</v>
      </c>
      <c r="M1199" s="62">
        <v>120</v>
      </c>
      <c r="N1199" s="62">
        <v>22</v>
      </c>
      <c r="O1199" s="62">
        <v>22</v>
      </c>
      <c r="P1199" s="62">
        <v>68</v>
      </c>
    </row>
    <row r="1200" spans="2:16" ht="13.8">
      <c r="B1200" s="62" t="s">
        <v>1946</v>
      </c>
      <c r="C1200" s="62">
        <v>2018</v>
      </c>
      <c r="D1200" s="64">
        <v>3.0324074074074073E-3</v>
      </c>
      <c r="E1200" s="62">
        <v>69</v>
      </c>
      <c r="F1200" s="62" t="s">
        <v>1070</v>
      </c>
      <c r="G1200" s="62" t="s">
        <v>1077</v>
      </c>
      <c r="H1200" s="62" t="s">
        <v>1081</v>
      </c>
      <c r="I1200" s="62"/>
      <c r="J1200" s="62" t="s">
        <v>1071</v>
      </c>
      <c r="K1200" s="64">
        <v>3.0555555555555557E-3</v>
      </c>
      <c r="L1200" s="62">
        <v>121</v>
      </c>
      <c r="M1200" s="62">
        <v>121</v>
      </c>
      <c r="N1200" s="62">
        <v>23</v>
      </c>
      <c r="O1200" s="62">
        <v>23</v>
      </c>
      <c r="P1200" s="62">
        <v>69</v>
      </c>
    </row>
    <row r="1201" spans="2:16" ht="13.8">
      <c r="B1201" s="62" t="s">
        <v>2494</v>
      </c>
      <c r="C1201" s="62">
        <v>2017</v>
      </c>
      <c r="D1201" s="64">
        <v>3.0671296296296297E-3</v>
      </c>
      <c r="E1201" s="62">
        <v>70</v>
      </c>
      <c r="F1201" s="62" t="s">
        <v>1070</v>
      </c>
      <c r="G1201" s="62" t="s">
        <v>1077</v>
      </c>
      <c r="H1201" s="62" t="s">
        <v>1081</v>
      </c>
      <c r="I1201" s="62"/>
      <c r="J1201" s="62" t="s">
        <v>1071</v>
      </c>
      <c r="K1201" s="64">
        <v>3.0902777777777777E-3</v>
      </c>
      <c r="L1201" s="62">
        <v>124</v>
      </c>
      <c r="M1201" s="62">
        <v>124</v>
      </c>
      <c r="N1201" s="62">
        <v>24</v>
      </c>
      <c r="O1201" s="62">
        <v>24</v>
      </c>
      <c r="P1201" s="62">
        <v>70</v>
      </c>
    </row>
    <row r="1202" spans="2:16" ht="13.8">
      <c r="B1202" s="62" t="s">
        <v>1673</v>
      </c>
      <c r="C1202" s="62">
        <v>2016</v>
      </c>
      <c r="D1202" s="64">
        <v>3.0902777777777777E-3</v>
      </c>
      <c r="E1202" s="62">
        <v>71</v>
      </c>
      <c r="F1202" s="62" t="s">
        <v>1070</v>
      </c>
      <c r="G1202" s="62" t="s">
        <v>1077</v>
      </c>
      <c r="H1202" s="62" t="s">
        <v>1081</v>
      </c>
      <c r="I1202" s="62"/>
      <c r="J1202" s="62" t="s">
        <v>1071</v>
      </c>
      <c r="K1202" s="64">
        <v>3.0902777777777777E-3</v>
      </c>
      <c r="L1202" s="62">
        <v>125</v>
      </c>
      <c r="M1202" s="62">
        <v>125</v>
      </c>
      <c r="N1202" s="62">
        <v>25</v>
      </c>
      <c r="O1202" s="62">
        <v>25</v>
      </c>
      <c r="P1202" s="62">
        <v>71</v>
      </c>
    </row>
    <row r="1203" spans="2:16" ht="13.8">
      <c r="B1203" s="62" t="s">
        <v>1909</v>
      </c>
      <c r="C1203" s="62">
        <v>2016</v>
      </c>
      <c r="D1203" s="64">
        <v>3.1134259259259257E-3</v>
      </c>
      <c r="E1203" s="62">
        <v>72</v>
      </c>
      <c r="F1203" s="62" t="s">
        <v>1070</v>
      </c>
      <c r="G1203" s="62" t="s">
        <v>1077</v>
      </c>
      <c r="H1203" s="62" t="s">
        <v>1081</v>
      </c>
      <c r="I1203" s="62"/>
      <c r="J1203" s="62" t="s">
        <v>1071</v>
      </c>
      <c r="K1203" s="64">
        <v>3.1250000000000002E-3</v>
      </c>
      <c r="L1203" s="62">
        <v>126</v>
      </c>
      <c r="M1203" s="62">
        <v>127</v>
      </c>
      <c r="N1203" s="62">
        <v>26</v>
      </c>
      <c r="O1203" s="62">
        <v>26</v>
      </c>
      <c r="P1203" s="62">
        <v>72</v>
      </c>
    </row>
    <row r="1204" spans="2:16" ht="13.8">
      <c r="B1204" s="62" t="s">
        <v>1895</v>
      </c>
      <c r="C1204" s="62">
        <v>2015</v>
      </c>
      <c r="D1204" s="64">
        <v>3.1365740740740742E-3</v>
      </c>
      <c r="E1204" s="62">
        <v>73</v>
      </c>
      <c r="F1204" s="62" t="s">
        <v>1070</v>
      </c>
      <c r="G1204" s="62" t="s">
        <v>1077</v>
      </c>
      <c r="H1204" s="62" t="s">
        <v>1081</v>
      </c>
      <c r="I1204" s="62"/>
      <c r="J1204" s="62" t="s">
        <v>1071</v>
      </c>
      <c r="K1204" s="64">
        <v>3.1481481481481482E-3</v>
      </c>
      <c r="L1204" s="62">
        <v>127</v>
      </c>
      <c r="M1204" s="62">
        <v>128</v>
      </c>
      <c r="N1204" s="62">
        <v>27</v>
      </c>
      <c r="O1204" s="62">
        <v>27</v>
      </c>
      <c r="P1204" s="62">
        <v>73</v>
      </c>
    </row>
    <row r="1205" spans="2:16" ht="13.8">
      <c r="B1205" s="62" t="s">
        <v>2026</v>
      </c>
      <c r="C1205" s="62">
        <v>1989</v>
      </c>
      <c r="D1205" s="64">
        <v>3.2407407407407406E-3</v>
      </c>
      <c r="E1205" s="62">
        <v>74</v>
      </c>
      <c r="F1205" s="62" t="s">
        <v>1070</v>
      </c>
      <c r="G1205" s="62" t="s">
        <v>1077</v>
      </c>
      <c r="H1205" s="62"/>
      <c r="I1205" s="62"/>
      <c r="J1205" s="62" t="s">
        <v>1071</v>
      </c>
      <c r="K1205" s="64">
        <v>3.2523148148148147E-3</v>
      </c>
      <c r="L1205" s="62">
        <v>129</v>
      </c>
      <c r="M1205" s="62">
        <v>129</v>
      </c>
      <c r="N1205" s="63"/>
      <c r="O1205" s="62"/>
      <c r="P1205" s="62">
        <v>74</v>
      </c>
    </row>
    <row r="1206" spans="2:16" ht="13.8">
      <c r="B1206" s="62" t="s">
        <v>1706</v>
      </c>
      <c r="C1206" s="62">
        <v>1983</v>
      </c>
      <c r="D1206" s="64">
        <v>3.2870370370370371E-3</v>
      </c>
      <c r="E1206" s="62">
        <v>75</v>
      </c>
      <c r="F1206" s="62" t="s">
        <v>1070</v>
      </c>
      <c r="G1206" s="62" t="s">
        <v>1077</v>
      </c>
      <c r="H1206" s="62" t="s">
        <v>1081</v>
      </c>
      <c r="I1206" s="62"/>
      <c r="J1206" s="62" t="s">
        <v>1071</v>
      </c>
      <c r="K1206" s="64">
        <v>3.3101851851851851E-3</v>
      </c>
      <c r="L1206" s="62">
        <v>130</v>
      </c>
      <c r="M1206" s="62">
        <v>130</v>
      </c>
      <c r="N1206" s="62">
        <v>28</v>
      </c>
      <c r="O1206" s="62">
        <v>28</v>
      </c>
      <c r="P1206" s="62">
        <v>75</v>
      </c>
    </row>
    <row r="1207" spans="2:16" ht="13.8">
      <c r="B1207" s="62" t="s">
        <v>1948</v>
      </c>
      <c r="C1207" s="62">
        <v>1978</v>
      </c>
      <c r="D1207" s="64">
        <v>3.2870370370370371E-3</v>
      </c>
      <c r="E1207" s="62">
        <v>76</v>
      </c>
      <c r="F1207" s="62" t="s">
        <v>1070</v>
      </c>
      <c r="G1207" s="62" t="s">
        <v>1077</v>
      </c>
      <c r="H1207" s="62" t="s">
        <v>1082</v>
      </c>
      <c r="I1207" s="62"/>
      <c r="J1207" s="62" t="s">
        <v>1071</v>
      </c>
      <c r="K1207" s="64">
        <v>3.3217592592592591E-3</v>
      </c>
      <c r="L1207" s="62">
        <v>131</v>
      </c>
      <c r="M1207" s="62">
        <v>131</v>
      </c>
      <c r="N1207" s="62">
        <v>27</v>
      </c>
      <c r="O1207" s="62">
        <v>27</v>
      </c>
      <c r="P1207" s="62">
        <v>76</v>
      </c>
    </row>
    <row r="1208" spans="2:16" ht="13.8">
      <c r="B1208" s="62" t="s">
        <v>1915</v>
      </c>
      <c r="C1208" s="62">
        <v>2010</v>
      </c>
      <c r="D1208" s="64">
        <v>4.1203703703703706E-3</v>
      </c>
      <c r="E1208" s="62">
        <v>77</v>
      </c>
      <c r="F1208" s="62" t="s">
        <v>1070</v>
      </c>
      <c r="G1208" s="62" t="s">
        <v>1077</v>
      </c>
      <c r="H1208" s="62" t="s">
        <v>1083</v>
      </c>
      <c r="I1208" s="62"/>
      <c r="J1208" s="62" t="s">
        <v>1071</v>
      </c>
      <c r="K1208" s="64">
        <v>4.1319444444444442E-3</v>
      </c>
      <c r="L1208" s="62">
        <v>133</v>
      </c>
      <c r="M1208" s="62">
        <v>133</v>
      </c>
      <c r="N1208" s="62">
        <v>13</v>
      </c>
      <c r="O1208" s="62">
        <v>13</v>
      </c>
      <c r="P1208" s="62">
        <v>77</v>
      </c>
    </row>
    <row r="1209" spans="2:16" ht="13.8" hidden="1">
      <c r="B1209" s="62" t="s">
        <v>2439</v>
      </c>
      <c r="C1209" s="62">
        <v>1984</v>
      </c>
      <c r="D1209" s="62"/>
      <c r="E1209" s="62"/>
      <c r="F1209" s="62" t="s">
        <v>1069</v>
      </c>
      <c r="G1209" s="62" t="s">
        <v>1077</v>
      </c>
      <c r="H1209" s="62" t="s">
        <v>1080</v>
      </c>
      <c r="I1209" s="62"/>
      <c r="J1209" s="62" t="s">
        <v>42</v>
      </c>
      <c r="K1209" s="64"/>
      <c r="L1209" s="62"/>
      <c r="M1209" s="63"/>
      <c r="N1209" s="63"/>
      <c r="O1209" s="62"/>
      <c r="P1209" s="62"/>
    </row>
    <row r="1210" spans="2:16" ht="13.8" hidden="1">
      <c r="B1210" s="62" t="s">
        <v>2422</v>
      </c>
      <c r="C1210" s="62">
        <v>2014</v>
      </c>
      <c r="D1210" s="62"/>
      <c r="E1210" s="62"/>
      <c r="F1210" s="62" t="s">
        <v>1070</v>
      </c>
      <c r="G1210" s="62" t="s">
        <v>1077</v>
      </c>
      <c r="H1210" s="62" t="s">
        <v>1082</v>
      </c>
      <c r="I1210" s="62"/>
      <c r="J1210" s="62" t="s">
        <v>42</v>
      </c>
      <c r="K1210" s="64"/>
      <c r="L1210" s="62"/>
      <c r="M1210" s="63"/>
      <c r="N1210" s="63"/>
      <c r="O1210" s="62"/>
      <c r="P1210" s="62"/>
    </row>
    <row r="1211" spans="2:16" ht="13.8" hidden="1">
      <c r="B1211" s="62" t="s">
        <v>2370</v>
      </c>
      <c r="C1211" s="62">
        <v>2016</v>
      </c>
      <c r="D1211" s="62"/>
      <c r="E1211" s="62"/>
      <c r="F1211" s="62" t="s">
        <v>1069</v>
      </c>
      <c r="G1211" s="62" t="s">
        <v>1077</v>
      </c>
      <c r="H1211" s="62" t="s">
        <v>1078</v>
      </c>
      <c r="I1211" s="62"/>
      <c r="J1211" s="62" t="s">
        <v>42</v>
      </c>
      <c r="K1211" s="64"/>
      <c r="L1211" s="62"/>
      <c r="M1211" s="63"/>
      <c r="N1211" s="63"/>
      <c r="O1211" s="62"/>
      <c r="P1211" s="62"/>
    </row>
    <row r="1212" spans="2:16" ht="13.8" hidden="1">
      <c r="B1212" s="62" t="s">
        <v>2369</v>
      </c>
      <c r="C1212" s="62">
        <v>2016</v>
      </c>
      <c r="D1212" s="62"/>
      <c r="E1212" s="62"/>
      <c r="F1212" s="62" t="s">
        <v>1070</v>
      </c>
      <c r="G1212" s="62" t="s">
        <v>1077</v>
      </c>
      <c r="H1212" s="62" t="s">
        <v>1081</v>
      </c>
      <c r="I1212" s="62"/>
      <c r="J1212" s="62" t="s">
        <v>42</v>
      </c>
      <c r="K1212" s="64"/>
      <c r="L1212" s="62"/>
      <c r="M1212" s="63"/>
      <c r="N1212" s="63"/>
      <c r="O1212" s="62"/>
      <c r="P1212" s="62"/>
    </row>
    <row r="1213" spans="2:16" ht="13.8" hidden="1">
      <c r="B1213" s="62" t="s">
        <v>2301</v>
      </c>
      <c r="C1213" s="62">
        <v>1985</v>
      </c>
      <c r="D1213" s="64">
        <v>2.2106481481481482E-3</v>
      </c>
      <c r="E1213" s="62"/>
      <c r="F1213" s="62" t="s">
        <v>1070</v>
      </c>
      <c r="G1213" s="62" t="s">
        <v>1077</v>
      </c>
      <c r="H1213" s="62" t="s">
        <v>1082</v>
      </c>
      <c r="I1213" s="62"/>
      <c r="J1213" s="62" t="s">
        <v>1075</v>
      </c>
      <c r="K1213" s="64">
        <v>2.2337962962962962E-3</v>
      </c>
      <c r="L1213" s="62"/>
      <c r="M1213" s="63"/>
      <c r="N1213" s="63"/>
      <c r="O1213" s="62"/>
      <c r="P1213" s="62"/>
    </row>
    <row r="1214" spans="2:16" ht="13.8" hidden="1">
      <c r="B1214" s="62" t="s">
        <v>2294</v>
      </c>
      <c r="C1214" s="62">
        <v>2018</v>
      </c>
      <c r="D1214" s="62"/>
      <c r="E1214" s="62"/>
      <c r="F1214" s="62" t="s">
        <v>1069</v>
      </c>
      <c r="G1214" s="62" t="s">
        <v>1077</v>
      </c>
      <c r="H1214" s="62" t="s">
        <v>1078</v>
      </c>
      <c r="I1214" s="62"/>
      <c r="J1214" s="62" t="s">
        <v>42</v>
      </c>
      <c r="K1214" s="64"/>
      <c r="L1214" s="62"/>
      <c r="M1214" s="63"/>
      <c r="N1214" s="63"/>
      <c r="O1214" s="62"/>
      <c r="P1214" s="62"/>
    </row>
    <row r="1215" spans="2:16" ht="13.8" hidden="1">
      <c r="B1215" s="62" t="s">
        <v>2260</v>
      </c>
      <c r="C1215" s="62">
        <v>2009</v>
      </c>
      <c r="D1215" s="62"/>
      <c r="E1215" s="62"/>
      <c r="F1215" s="62" t="s">
        <v>1069</v>
      </c>
      <c r="G1215" s="62" t="s">
        <v>1077</v>
      </c>
      <c r="H1215" s="62" t="s">
        <v>1079</v>
      </c>
      <c r="I1215" s="62"/>
      <c r="J1215" s="62" t="s">
        <v>42</v>
      </c>
      <c r="K1215" s="62"/>
      <c r="L1215" s="63"/>
      <c r="M1215" s="63"/>
      <c r="N1215" s="63"/>
      <c r="O1215" s="63"/>
      <c r="P1215" s="62"/>
    </row>
    <row r="1216" spans="2:16" ht="13.8" hidden="1">
      <c r="B1216" s="62" t="s">
        <v>2233</v>
      </c>
      <c r="C1216" s="62">
        <v>2016</v>
      </c>
      <c r="D1216" s="62"/>
      <c r="E1216" s="62"/>
      <c r="F1216" s="62" t="s">
        <v>1069</v>
      </c>
      <c r="G1216" s="62" t="s">
        <v>1077</v>
      </c>
      <c r="H1216" s="62" t="s">
        <v>1078</v>
      </c>
      <c r="I1216" s="62"/>
      <c r="J1216" s="62" t="s">
        <v>42</v>
      </c>
      <c r="K1216" s="64"/>
      <c r="L1216" s="62"/>
      <c r="M1216" s="63"/>
      <c r="N1216" s="63"/>
      <c r="O1216" s="62"/>
      <c r="P1216" s="62"/>
    </row>
    <row r="1217" spans="2:16" ht="13.8" hidden="1">
      <c r="B1217" s="62" t="s">
        <v>2203</v>
      </c>
      <c r="C1217" s="62">
        <v>2015</v>
      </c>
      <c r="D1217" s="62"/>
      <c r="E1217" s="62"/>
      <c r="F1217" s="62" t="s">
        <v>1069</v>
      </c>
      <c r="G1217" s="62" t="s">
        <v>1077</v>
      </c>
      <c r="H1217" s="62" t="s">
        <v>1078</v>
      </c>
      <c r="I1217" s="62"/>
      <c r="J1217" s="62" t="s">
        <v>42</v>
      </c>
      <c r="K1217" s="64"/>
      <c r="L1217" s="62"/>
      <c r="M1217" s="63"/>
      <c r="N1217" s="63"/>
      <c r="O1217" s="62"/>
      <c r="P1217" s="62"/>
    </row>
    <row r="1218" spans="2:16" ht="13.8" hidden="1">
      <c r="B1218" s="62" t="s">
        <v>2190</v>
      </c>
      <c r="C1218" s="62">
        <v>2011</v>
      </c>
      <c r="D1218" s="62"/>
      <c r="E1218" s="62"/>
      <c r="F1218" s="62" t="s">
        <v>1070</v>
      </c>
      <c r="G1218" s="62" t="s">
        <v>1077</v>
      </c>
      <c r="H1218" s="62" t="s">
        <v>1082</v>
      </c>
      <c r="I1218" s="62"/>
      <c r="J1218" s="62" t="s">
        <v>42</v>
      </c>
      <c r="K1218" s="64"/>
      <c r="L1218" s="62"/>
      <c r="M1218" s="63"/>
      <c r="N1218" s="63"/>
      <c r="O1218" s="62"/>
      <c r="P1218" s="62"/>
    </row>
    <row r="1219" spans="2:16" ht="13.8" hidden="1">
      <c r="B1219" s="62" t="s">
        <v>1896</v>
      </c>
      <c r="C1219" s="62">
        <v>1985</v>
      </c>
      <c r="D1219" s="62"/>
      <c r="E1219" s="62"/>
      <c r="F1219" s="62" t="s">
        <v>1069</v>
      </c>
      <c r="G1219" s="62" t="s">
        <v>1077</v>
      </c>
      <c r="H1219" s="62"/>
      <c r="I1219" s="62"/>
      <c r="J1219" s="62" t="s">
        <v>42</v>
      </c>
      <c r="K1219" s="64"/>
      <c r="L1219" s="62"/>
      <c r="M1219" s="63"/>
      <c r="N1219" s="63"/>
      <c r="O1219" s="62"/>
      <c r="P1219" s="62"/>
    </row>
    <row r="1220" spans="2:16" ht="13.8" hidden="1">
      <c r="B1220" s="62" t="s">
        <v>1861</v>
      </c>
      <c r="C1220" s="62">
        <v>2018</v>
      </c>
      <c r="D1220" s="62"/>
      <c r="E1220" s="62"/>
      <c r="F1220" s="62" t="s">
        <v>1069</v>
      </c>
      <c r="G1220" s="62" t="s">
        <v>1077</v>
      </c>
      <c r="H1220" s="62"/>
      <c r="I1220" s="62"/>
      <c r="J1220" s="62" t="s">
        <v>42</v>
      </c>
      <c r="K1220" s="64"/>
      <c r="L1220" s="62"/>
      <c r="M1220" s="63"/>
      <c r="N1220" s="63"/>
      <c r="O1220" s="62"/>
      <c r="P1220" s="62"/>
    </row>
    <row r="1221" spans="2:16" ht="13.8" hidden="1">
      <c r="B1221" s="62" t="s">
        <v>1808</v>
      </c>
      <c r="C1221" s="62">
        <v>2015</v>
      </c>
      <c r="D1221" s="62"/>
      <c r="E1221" s="62"/>
      <c r="F1221" s="62" t="s">
        <v>1069</v>
      </c>
      <c r="G1221" s="62" t="s">
        <v>1077</v>
      </c>
      <c r="H1221" s="62" t="s">
        <v>1078</v>
      </c>
      <c r="I1221" s="62"/>
      <c r="J1221" s="62" t="s">
        <v>42</v>
      </c>
      <c r="K1221" s="64"/>
      <c r="L1221" s="62"/>
      <c r="M1221" s="63"/>
      <c r="N1221" s="63"/>
      <c r="O1221" s="62"/>
      <c r="P1221" s="62"/>
    </row>
    <row r="1222" spans="2:16" ht="13.8" hidden="1">
      <c r="B1222" s="62" t="s">
        <v>1805</v>
      </c>
      <c r="C1222" s="62">
        <v>2015</v>
      </c>
      <c r="D1222" s="62"/>
      <c r="E1222" s="62"/>
      <c r="F1222" s="62" t="s">
        <v>1069</v>
      </c>
      <c r="G1222" s="62" t="s">
        <v>1077</v>
      </c>
      <c r="H1222" s="62" t="s">
        <v>1078</v>
      </c>
      <c r="I1222" s="62"/>
      <c r="J1222" s="62" t="s">
        <v>42</v>
      </c>
      <c r="K1222" s="62"/>
      <c r="L1222" s="63"/>
      <c r="M1222" s="63"/>
      <c r="N1222" s="63"/>
      <c r="O1222" s="63"/>
      <c r="P1222" s="62"/>
    </row>
    <row r="1223" spans="2:16" ht="13.8" hidden="1">
      <c r="B1223" s="62" t="s">
        <v>1749</v>
      </c>
      <c r="C1223" s="62">
        <v>1980</v>
      </c>
      <c r="D1223" s="62"/>
      <c r="E1223" s="62"/>
      <c r="F1223" s="62" t="s">
        <v>1069</v>
      </c>
      <c r="G1223" s="62" t="s">
        <v>1077</v>
      </c>
      <c r="H1223" s="62"/>
      <c r="I1223" s="62"/>
      <c r="J1223" s="62" t="s">
        <v>42</v>
      </c>
      <c r="K1223" s="64"/>
      <c r="L1223" s="62"/>
      <c r="M1223" s="63"/>
      <c r="N1223" s="63"/>
      <c r="O1223" s="62"/>
      <c r="P1223" s="62"/>
    </row>
    <row r="1224" spans="2:16" ht="13.8" hidden="1">
      <c r="B1224" s="62" t="s">
        <v>1710</v>
      </c>
      <c r="C1224" s="62">
        <v>2010</v>
      </c>
      <c r="D1224" s="62"/>
      <c r="E1224" s="62"/>
      <c r="F1224" s="62" t="s">
        <v>1069</v>
      </c>
      <c r="G1224" s="62" t="s">
        <v>1077</v>
      </c>
      <c r="H1224" s="62" t="s">
        <v>1079</v>
      </c>
      <c r="I1224" s="62"/>
      <c r="J1224" s="62" t="s">
        <v>42</v>
      </c>
      <c r="K1224" s="64"/>
      <c r="L1224" s="62"/>
      <c r="M1224" s="63"/>
      <c r="N1224" s="63"/>
      <c r="O1224" s="62"/>
      <c r="P1224" s="62"/>
    </row>
    <row r="1225" spans="2:16" ht="13.8" hidden="1">
      <c r="B1225" s="62" t="s">
        <v>1708</v>
      </c>
      <c r="C1225" s="62">
        <v>2014</v>
      </c>
      <c r="D1225" s="62"/>
      <c r="E1225" s="62"/>
      <c r="F1225" s="62" t="s">
        <v>1069</v>
      </c>
      <c r="G1225" s="62" t="s">
        <v>1077</v>
      </c>
      <c r="H1225" s="62" t="s">
        <v>1080</v>
      </c>
      <c r="I1225" s="62"/>
      <c r="J1225" s="62" t="s">
        <v>42</v>
      </c>
      <c r="K1225" s="64"/>
      <c r="L1225" s="62"/>
      <c r="M1225" s="63"/>
      <c r="N1225" s="63"/>
      <c r="O1225" s="62"/>
      <c r="P1225" s="62"/>
    </row>
    <row r="1226" spans="2:16" ht="13.8" hidden="1">
      <c r="B1226" s="62" t="s">
        <v>1630</v>
      </c>
      <c r="C1226" s="62">
        <v>2014</v>
      </c>
      <c r="D1226" s="64">
        <v>2.0138888888888888E-3</v>
      </c>
      <c r="E1226" s="62"/>
      <c r="F1226" s="62" t="s">
        <v>1069</v>
      </c>
      <c r="G1226" s="62" t="s">
        <v>1077</v>
      </c>
      <c r="H1226" s="62" t="s">
        <v>1080</v>
      </c>
      <c r="I1226" s="62"/>
      <c r="J1226" s="62" t="s">
        <v>1075</v>
      </c>
      <c r="K1226" s="64">
        <v>3.449074074074074E-3</v>
      </c>
      <c r="L1226" s="62"/>
      <c r="M1226" s="63"/>
      <c r="N1226" s="63"/>
      <c r="O1226" s="62"/>
      <c r="P1226" s="62"/>
    </row>
    <row r="1227" spans="2:16" ht="13.8" hidden="1">
      <c r="B1227" s="62" t="s">
        <v>1617</v>
      </c>
      <c r="C1227" s="62">
        <v>2010</v>
      </c>
      <c r="D1227" s="64">
        <v>2.8703703703703703E-3</v>
      </c>
      <c r="E1227" s="62"/>
      <c r="F1227" s="62" t="s">
        <v>1070</v>
      </c>
      <c r="G1227" s="62" t="s">
        <v>1077</v>
      </c>
      <c r="H1227" s="62" t="s">
        <v>1083</v>
      </c>
      <c r="I1227" s="62"/>
      <c r="J1227" s="62" t="s">
        <v>1075</v>
      </c>
      <c r="K1227" s="64">
        <v>2.8703703703703703E-3</v>
      </c>
      <c r="L1227" s="62"/>
      <c r="M1227" s="63"/>
      <c r="N1227" s="63"/>
      <c r="O1227" s="62"/>
      <c r="P1227" s="62"/>
    </row>
    <row r="1228" spans="2:16" ht="13.8" hidden="1">
      <c r="B1228" s="62" t="s">
        <v>1594</v>
      </c>
      <c r="C1228" s="62">
        <v>2012</v>
      </c>
      <c r="D1228" s="64">
        <v>2.7893518518518519E-3</v>
      </c>
      <c r="E1228" s="62"/>
      <c r="F1228" s="62" t="s">
        <v>1069</v>
      </c>
      <c r="G1228" s="62" t="s">
        <v>1077</v>
      </c>
      <c r="H1228" s="62" t="s">
        <v>1080</v>
      </c>
      <c r="I1228" s="62"/>
      <c r="J1228" s="62" t="s">
        <v>1075</v>
      </c>
      <c r="K1228" s="64">
        <v>4.2824074074074075E-3</v>
      </c>
      <c r="L1228" s="62"/>
      <c r="M1228" s="63"/>
      <c r="N1228" s="63"/>
      <c r="O1228" s="62"/>
      <c r="P1228" s="62"/>
    </row>
    <row r="1229" spans="2:16" ht="13.8" hidden="1">
      <c r="B1229" s="62" t="s">
        <v>1576</v>
      </c>
      <c r="C1229" s="62">
        <v>1986</v>
      </c>
      <c r="D1229" s="62"/>
      <c r="E1229" s="62"/>
      <c r="F1229" s="62" t="s">
        <v>1070</v>
      </c>
      <c r="G1229" s="62" t="s">
        <v>1077</v>
      </c>
      <c r="H1229" s="62"/>
      <c r="I1229" s="62"/>
      <c r="J1229" s="62" t="s">
        <v>42</v>
      </c>
      <c r="K1229" s="62"/>
      <c r="L1229" s="63"/>
      <c r="M1229" s="63"/>
      <c r="N1229" s="63"/>
      <c r="O1229" s="63"/>
      <c r="P1229" s="62"/>
    </row>
    <row r="1230" spans="2:16" ht="13.8" hidden="1">
      <c r="B1230" s="62" t="s">
        <v>1539</v>
      </c>
      <c r="C1230" s="62">
        <v>1983</v>
      </c>
      <c r="D1230" s="62"/>
      <c r="E1230" s="62"/>
      <c r="F1230" s="62" t="s">
        <v>1069</v>
      </c>
      <c r="G1230" s="62" t="s">
        <v>1077</v>
      </c>
      <c r="H1230" s="62" t="s">
        <v>1078</v>
      </c>
      <c r="I1230" s="62"/>
      <c r="J1230" s="62" t="s">
        <v>42</v>
      </c>
      <c r="K1230" s="64"/>
      <c r="L1230" s="62"/>
      <c r="M1230" s="63"/>
      <c r="N1230" s="63"/>
      <c r="O1230" s="62"/>
      <c r="P1230" s="62"/>
    </row>
    <row r="1231" spans="2:16" ht="13.8" hidden="1">
      <c r="B1231" s="62" t="s">
        <v>1514</v>
      </c>
      <c r="C1231" s="62">
        <v>2011</v>
      </c>
      <c r="D1231" s="62"/>
      <c r="E1231" s="62"/>
      <c r="F1231" s="62" t="s">
        <v>1069</v>
      </c>
      <c r="G1231" s="62" t="s">
        <v>1077</v>
      </c>
      <c r="H1231" s="62" t="s">
        <v>1080</v>
      </c>
      <c r="I1231" s="62"/>
      <c r="J1231" s="62" t="s">
        <v>42</v>
      </c>
      <c r="K1231" s="64"/>
      <c r="L1231" s="62"/>
      <c r="M1231" s="63"/>
      <c r="N1231" s="63"/>
      <c r="O1231" s="62"/>
      <c r="P1231" s="62"/>
    </row>
    <row r="1232" spans="2:16" ht="14.4">
      <c r="G1232" s="61"/>
    </row>
    <row r="1233" spans="7:7" ht="14.4">
      <c r="G1233" s="61"/>
    </row>
    <row r="1234" spans="7:7" ht="14.4">
      <c r="G1234" s="61"/>
    </row>
    <row r="1235" spans="7:7" ht="14.4">
      <c r="G1235" s="61"/>
    </row>
    <row r="1236" spans="7:7" ht="14.4">
      <c r="G1236" s="61"/>
    </row>
    <row r="1237" spans="7:7" ht="14.4">
      <c r="G1237" s="61"/>
    </row>
    <row r="1238" spans="7:7" ht="14.4">
      <c r="G1238" s="61"/>
    </row>
    <row r="1239" spans="7:7" ht="14.4">
      <c r="G1239" s="61"/>
    </row>
    <row r="1240" spans="7:7" ht="14.4">
      <c r="G1240" s="61"/>
    </row>
    <row r="1241" spans="7:7" ht="14.4">
      <c r="G1241" s="61"/>
    </row>
    <row r="1242" spans="7:7" ht="14.4">
      <c r="G1242" s="61"/>
    </row>
    <row r="1243" spans="7:7" ht="14.4">
      <c r="G1243" s="61"/>
    </row>
    <row r="1244" spans="7:7" ht="14.4">
      <c r="G1244" s="61"/>
    </row>
    <row r="1245" spans="7:7" ht="14.4">
      <c r="G1245" s="61"/>
    </row>
    <row r="1246" spans="7:7" ht="14.4">
      <c r="G1246" s="61"/>
    </row>
    <row r="1247" spans="7:7" ht="14.4">
      <c r="G1247" s="61"/>
    </row>
    <row r="1248" spans="7:7" ht="14.4">
      <c r="G1248" s="61"/>
    </row>
    <row r="1249" spans="7:7" ht="14.4">
      <c r="G1249" s="61"/>
    </row>
    <row r="1250" spans="7:7" ht="14.4">
      <c r="G1250" s="61"/>
    </row>
    <row r="1251" spans="7:7" ht="14.4">
      <c r="G1251" s="61"/>
    </row>
    <row r="1252" spans="7:7" ht="14.4">
      <c r="G1252" s="61"/>
    </row>
    <row r="1253" spans="7:7" ht="14.4">
      <c r="G1253" s="61"/>
    </row>
    <row r="1254" spans="7:7" ht="14.4">
      <c r="G1254" s="61"/>
    </row>
    <row r="1255" spans="7:7" ht="14.4">
      <c r="G1255" s="61"/>
    </row>
    <row r="1256" spans="7:7" ht="14.4">
      <c r="G1256" s="61"/>
    </row>
    <row r="1257" spans="7:7" ht="14.4">
      <c r="G1257" s="61"/>
    </row>
    <row r="1258" spans="7:7" ht="14.4">
      <c r="G1258" s="61"/>
    </row>
    <row r="1259" spans="7:7" ht="14.4">
      <c r="G1259" s="61"/>
    </row>
    <row r="1260" spans="7:7" ht="14.4">
      <c r="G1260" s="61"/>
    </row>
    <row r="1261" spans="7:7" ht="14.4">
      <c r="G1261" s="61"/>
    </row>
    <row r="1262" spans="7:7" ht="14.4">
      <c r="G1262" s="61"/>
    </row>
    <row r="1263" spans="7:7" ht="14.4">
      <c r="G1263" s="61"/>
    </row>
    <row r="1264" spans="7:7" ht="14.4">
      <c r="G1264" s="61"/>
    </row>
    <row r="1265" spans="7:7" ht="14.4">
      <c r="G1265" s="61"/>
    </row>
    <row r="1266" spans="7:7" ht="14.4">
      <c r="G1266" s="61"/>
    </row>
    <row r="1267" spans="7:7" ht="14.4">
      <c r="G1267" s="61"/>
    </row>
    <row r="1268" spans="7:7" ht="14.4">
      <c r="G1268" s="61"/>
    </row>
    <row r="1269" spans="7:7" ht="14.4">
      <c r="G1269" s="61"/>
    </row>
    <row r="1270" spans="7:7" ht="14.4">
      <c r="G1270" s="61"/>
    </row>
    <row r="1271" spans="7:7" ht="14.4">
      <c r="G1271" s="61"/>
    </row>
    <row r="1272" spans="7:7" ht="14.4">
      <c r="G1272" s="61"/>
    </row>
    <row r="1273" spans="7:7" ht="14.4">
      <c r="G1273" s="61"/>
    </row>
    <row r="1274" spans="7:7" ht="14.4">
      <c r="G1274" s="61"/>
    </row>
    <row r="1275" spans="7:7" ht="14.4">
      <c r="G1275" s="61"/>
    </row>
    <row r="1276" spans="7:7" ht="14.4">
      <c r="G1276" s="61"/>
    </row>
    <row r="1277" spans="7:7" ht="14.4">
      <c r="G1277" s="61"/>
    </row>
    <row r="1278" spans="7:7" ht="14.4">
      <c r="G1278" s="61"/>
    </row>
    <row r="1279" spans="7:7" ht="14.4">
      <c r="G1279" s="61"/>
    </row>
    <row r="1280" spans="7:7" ht="14.4">
      <c r="G1280" s="61"/>
    </row>
    <row r="1281" spans="7:7" ht="14.4">
      <c r="G1281" s="61"/>
    </row>
    <row r="1282" spans="7:7" ht="14.4">
      <c r="G1282" s="61"/>
    </row>
    <row r="1283" spans="7:7" ht="14.4">
      <c r="G1283" s="61"/>
    </row>
    <row r="1284" spans="7:7" ht="14.4">
      <c r="G1284" s="61"/>
    </row>
    <row r="1285" spans="7:7" ht="14.4">
      <c r="G1285" s="61"/>
    </row>
    <row r="1286" spans="7:7" ht="14.4">
      <c r="G1286" s="61"/>
    </row>
    <row r="1287" spans="7:7" ht="14.4">
      <c r="G1287" s="61"/>
    </row>
    <row r="1288" spans="7:7" ht="14.4">
      <c r="G1288" s="61"/>
    </row>
    <row r="1289" spans="7:7" ht="14.4">
      <c r="G1289" s="61"/>
    </row>
    <row r="1290" spans="7:7" ht="14.4">
      <c r="G1290" s="61"/>
    </row>
    <row r="1291" spans="7:7" ht="14.4">
      <c r="G1291" s="61"/>
    </row>
    <row r="1292" spans="7:7" ht="14.4">
      <c r="G1292" s="61"/>
    </row>
    <row r="1293" spans="7:7" ht="14.4">
      <c r="G1293" s="61"/>
    </row>
    <row r="1294" spans="7:7" ht="14.4">
      <c r="G1294" s="61"/>
    </row>
    <row r="1295" spans="7:7" ht="14.4">
      <c r="G1295" s="61"/>
    </row>
    <row r="1296" spans="7:7" ht="14.4">
      <c r="G1296" s="61"/>
    </row>
    <row r="1297" spans="7:7" ht="14.4">
      <c r="G1297" s="61"/>
    </row>
    <row r="1298" spans="7:7" ht="14.4">
      <c r="G1298" s="61"/>
    </row>
    <row r="1299" spans="7:7" ht="14.4">
      <c r="G1299" s="61"/>
    </row>
    <row r="1300" spans="7:7" ht="14.4">
      <c r="G1300" s="61"/>
    </row>
    <row r="1301" spans="7:7" ht="14.4">
      <c r="G1301" s="61"/>
    </row>
    <row r="1302" spans="7:7" ht="14.4">
      <c r="G1302" s="61"/>
    </row>
    <row r="1303" spans="7:7" ht="14.4">
      <c r="G1303" s="61"/>
    </row>
    <row r="1304" spans="7:7" ht="14.4">
      <c r="G1304" s="61"/>
    </row>
    <row r="1305" spans="7:7" ht="14.4">
      <c r="G1305" s="61"/>
    </row>
    <row r="1306" spans="7:7" ht="14.4">
      <c r="G1306" s="61"/>
    </row>
    <row r="1307" spans="7:7" ht="14.4">
      <c r="G1307" s="61"/>
    </row>
    <row r="1308" spans="7:7" ht="14.4">
      <c r="G1308" s="61"/>
    </row>
    <row r="1309" spans="7:7" ht="14.4">
      <c r="G1309" s="61"/>
    </row>
    <row r="1310" spans="7:7" ht="14.4">
      <c r="G1310" s="61"/>
    </row>
    <row r="1311" spans="7:7" ht="14.4">
      <c r="G1311" s="61"/>
    </row>
    <row r="1312" spans="7:7" ht="14.4">
      <c r="G1312" s="61"/>
    </row>
    <row r="1313" spans="7:7" ht="14.4">
      <c r="G1313" s="61"/>
    </row>
    <row r="1314" spans="7:7" ht="14.4">
      <c r="G1314" s="61"/>
    </row>
    <row r="1315" spans="7:7" ht="14.4">
      <c r="G1315" s="61"/>
    </row>
    <row r="1316" spans="7:7" ht="14.4">
      <c r="G1316" s="61"/>
    </row>
    <row r="1317" spans="7:7" ht="14.4">
      <c r="G1317" s="61"/>
    </row>
    <row r="1318" spans="7:7" ht="14.4">
      <c r="G1318" s="61"/>
    </row>
    <row r="1319" spans="7:7" ht="14.4">
      <c r="G1319" s="61"/>
    </row>
    <row r="1320" spans="7:7" ht="14.4">
      <c r="G1320" s="61"/>
    </row>
    <row r="1321" spans="7:7" ht="14.4">
      <c r="G1321" s="61"/>
    </row>
    <row r="1322" spans="7:7" ht="14.4">
      <c r="G1322" s="61"/>
    </row>
    <row r="1323" spans="7:7" ht="14.4">
      <c r="G1323" s="61"/>
    </row>
    <row r="1324" spans="7:7" ht="14.4">
      <c r="G1324" s="61"/>
    </row>
    <row r="1325" spans="7:7" ht="14.4">
      <c r="G1325" s="61"/>
    </row>
    <row r="1326" spans="7:7" ht="14.4">
      <c r="G1326" s="61"/>
    </row>
    <row r="1327" spans="7:7" ht="14.4">
      <c r="G1327" s="61"/>
    </row>
    <row r="1328" spans="7:7" ht="14.4">
      <c r="G1328" s="61"/>
    </row>
    <row r="1329" spans="7:7" ht="14.4">
      <c r="G1329" s="61"/>
    </row>
    <row r="1330" spans="7:7" ht="14.4">
      <c r="G1330" s="61"/>
    </row>
    <row r="1331" spans="7:7" ht="14.4">
      <c r="G1331" s="61"/>
    </row>
    <row r="1332" spans="7:7" ht="14.4">
      <c r="G1332" s="61"/>
    </row>
    <row r="1333" spans="7:7" ht="14.4">
      <c r="G1333" s="61"/>
    </row>
    <row r="1334" spans="7:7" ht="14.4">
      <c r="G1334" s="61"/>
    </row>
    <row r="1335" spans="7:7" ht="14.4">
      <c r="G1335" s="61"/>
    </row>
    <row r="1336" spans="7:7" ht="14.4">
      <c r="G1336" s="61"/>
    </row>
    <row r="1337" spans="7:7" ht="14.4">
      <c r="G1337" s="61"/>
    </row>
    <row r="1338" spans="7:7" ht="14.4">
      <c r="G1338" s="61"/>
    </row>
    <row r="1339" spans="7:7" ht="14.4">
      <c r="G1339" s="61"/>
    </row>
    <row r="1340" spans="7:7" ht="14.4">
      <c r="G1340" s="61"/>
    </row>
    <row r="1341" spans="7:7" ht="14.4">
      <c r="G1341" s="61"/>
    </row>
    <row r="1342" spans="7:7" ht="14.4">
      <c r="G1342" s="61"/>
    </row>
    <row r="1343" spans="7:7" ht="14.4">
      <c r="G1343" s="61"/>
    </row>
    <row r="1344" spans="7:7" ht="14.4">
      <c r="G1344" s="61"/>
    </row>
    <row r="1345" spans="7:7" ht="14.4">
      <c r="G1345" s="61"/>
    </row>
    <row r="1346" spans="7:7" ht="14.4">
      <c r="G1346" s="61"/>
    </row>
    <row r="1347" spans="7:7" ht="14.4">
      <c r="G1347" s="61"/>
    </row>
    <row r="1348" spans="7:7" ht="14.4">
      <c r="G1348" s="61"/>
    </row>
    <row r="1349" spans="7:7" ht="14.4">
      <c r="G1349" s="61"/>
    </row>
    <row r="1350" spans="7:7" ht="14.4">
      <c r="G1350" s="61"/>
    </row>
    <row r="1351" spans="7:7" ht="14.4">
      <c r="G1351" s="61"/>
    </row>
    <row r="1352" spans="7:7" ht="14.4">
      <c r="G1352" s="61"/>
    </row>
    <row r="1353" spans="7:7" ht="14.4">
      <c r="G1353" s="61"/>
    </row>
    <row r="1354" spans="7:7" ht="14.4">
      <c r="G1354" s="61"/>
    </row>
    <row r="1355" spans="7:7" ht="14.4">
      <c r="G1355" s="61"/>
    </row>
    <row r="1356" spans="7:7" ht="14.4">
      <c r="G1356" s="61"/>
    </row>
    <row r="1357" spans="7:7" ht="14.4">
      <c r="G1357" s="61"/>
    </row>
    <row r="1358" spans="7:7" ht="14.4">
      <c r="G1358" s="61"/>
    </row>
    <row r="1359" spans="7:7" ht="14.4">
      <c r="G1359" s="61"/>
    </row>
    <row r="1360" spans="7:7" ht="14.4">
      <c r="G1360" s="61"/>
    </row>
    <row r="1361" spans="7:7" ht="14.4">
      <c r="G1361" s="61"/>
    </row>
    <row r="1362" spans="7:7" ht="14.4">
      <c r="G1362" s="61"/>
    </row>
    <row r="1363" spans="7:7" ht="14.4">
      <c r="G1363" s="61"/>
    </row>
    <row r="1364" spans="7:7" ht="14.4">
      <c r="G1364" s="61"/>
    </row>
    <row r="1365" spans="7:7" ht="14.4">
      <c r="G1365" s="61"/>
    </row>
    <row r="1366" spans="7:7" ht="14.4">
      <c r="G1366" s="61"/>
    </row>
    <row r="1367" spans="7:7" ht="14.4">
      <c r="G1367" s="61"/>
    </row>
    <row r="1368" spans="7:7" ht="14.4">
      <c r="G1368" s="61"/>
    </row>
    <row r="1369" spans="7:7" ht="14.4">
      <c r="G1369" s="61"/>
    </row>
    <row r="1370" spans="7:7" ht="14.4">
      <c r="G1370" s="61"/>
    </row>
    <row r="1371" spans="7:7" ht="14.4">
      <c r="G1371" s="61"/>
    </row>
    <row r="1372" spans="7:7" ht="14.4">
      <c r="G1372" s="61"/>
    </row>
    <row r="1373" spans="7:7" ht="14.4">
      <c r="G1373" s="61"/>
    </row>
    <row r="1374" spans="7:7" ht="14.4">
      <c r="G1374" s="61"/>
    </row>
    <row r="1375" spans="7:7" ht="14.4">
      <c r="G1375" s="61"/>
    </row>
    <row r="1376" spans="7:7" ht="14.4">
      <c r="G1376" s="61"/>
    </row>
    <row r="1377" spans="7:7" ht="14.4">
      <c r="G1377" s="61"/>
    </row>
    <row r="1378" spans="7:7" ht="14.4">
      <c r="G1378" s="61"/>
    </row>
    <row r="1379" spans="7:7" ht="14.4">
      <c r="G1379" s="61"/>
    </row>
    <row r="1380" spans="7:7" ht="14.4">
      <c r="G1380" s="61"/>
    </row>
    <row r="1381" spans="7:7" ht="14.4">
      <c r="G1381" s="61"/>
    </row>
    <row r="1382" spans="7:7" ht="14.4">
      <c r="G1382" s="61"/>
    </row>
    <row r="1383" spans="7:7" ht="14.4">
      <c r="G1383" s="61"/>
    </row>
    <row r="1384" spans="7:7" ht="14.4">
      <c r="G1384" s="61"/>
    </row>
    <row r="1385" spans="7:7" ht="14.4">
      <c r="G1385" s="61"/>
    </row>
    <row r="1386" spans="7:7" ht="14.4">
      <c r="G1386" s="61"/>
    </row>
    <row r="1387" spans="7:7" ht="14.4">
      <c r="G1387" s="61"/>
    </row>
    <row r="1388" spans="7:7" ht="14.4">
      <c r="G1388" s="61"/>
    </row>
    <row r="1389" spans="7:7" ht="14.4">
      <c r="G1389" s="61"/>
    </row>
    <row r="1390" spans="7:7" ht="14.4">
      <c r="G1390" s="61"/>
    </row>
    <row r="1391" spans="7:7" ht="14.4">
      <c r="G1391" s="61"/>
    </row>
    <row r="1392" spans="7:7" ht="14.4">
      <c r="G1392" s="61"/>
    </row>
    <row r="1393" spans="7:7" ht="14.4">
      <c r="G1393" s="61"/>
    </row>
    <row r="1394" spans="7:7" ht="14.4">
      <c r="G1394" s="61"/>
    </row>
    <row r="1395" spans="7:7" ht="14.4">
      <c r="G1395" s="61"/>
    </row>
    <row r="1396" spans="7:7" ht="14.4">
      <c r="G1396" s="61"/>
    </row>
    <row r="1397" spans="7:7" ht="14.4">
      <c r="G1397" s="61"/>
    </row>
    <row r="1398" spans="7:7" ht="14.4">
      <c r="G1398" s="61"/>
    </row>
    <row r="1399" spans="7:7" ht="14.4">
      <c r="G1399" s="61"/>
    </row>
    <row r="1400" spans="7:7" ht="14.4">
      <c r="G1400" s="61"/>
    </row>
    <row r="1401" spans="7:7" ht="14.4">
      <c r="G1401" s="61"/>
    </row>
    <row r="1402" spans="7:7" ht="14.4">
      <c r="G1402" s="61"/>
    </row>
    <row r="1403" spans="7:7" ht="14.4">
      <c r="G1403" s="61"/>
    </row>
    <row r="1404" spans="7:7" ht="14.4">
      <c r="G1404" s="61"/>
    </row>
    <row r="1405" spans="7:7" ht="14.4">
      <c r="G1405" s="61"/>
    </row>
    <row r="1406" spans="7:7" ht="14.4">
      <c r="G1406" s="61"/>
    </row>
    <row r="1407" spans="7:7" ht="14.4">
      <c r="G1407" s="61"/>
    </row>
    <row r="1408" spans="7:7" ht="14.4">
      <c r="G1408" s="61"/>
    </row>
    <row r="1409" spans="7:7" ht="14.4">
      <c r="G1409" s="61"/>
    </row>
    <row r="1410" spans="7:7" ht="14.4">
      <c r="G1410" s="61"/>
    </row>
    <row r="1411" spans="7:7" ht="14.4">
      <c r="G1411" s="61"/>
    </row>
    <row r="1412" spans="7:7" ht="14.4">
      <c r="G1412" s="61"/>
    </row>
    <row r="1413" spans="7:7" ht="14.4">
      <c r="G1413" s="61"/>
    </row>
    <row r="1414" spans="7:7" ht="14.4">
      <c r="G1414" s="61"/>
    </row>
    <row r="1415" spans="7:7" ht="14.4">
      <c r="G1415" s="61"/>
    </row>
    <row r="1416" spans="7:7" ht="14.4">
      <c r="G1416" s="61"/>
    </row>
    <row r="1417" spans="7:7" ht="14.4">
      <c r="G1417" s="61"/>
    </row>
    <row r="1418" spans="7:7" ht="14.4">
      <c r="G1418" s="61"/>
    </row>
    <row r="1419" spans="7:7" ht="14.4">
      <c r="G1419" s="61"/>
    </row>
    <row r="1420" spans="7:7" ht="14.4">
      <c r="G1420" s="61"/>
    </row>
    <row r="1421" spans="7:7" ht="14.4">
      <c r="G1421" s="61"/>
    </row>
    <row r="1422" spans="7:7" ht="14.4">
      <c r="G1422" s="61"/>
    </row>
    <row r="1423" spans="7:7" ht="14.4">
      <c r="G1423" s="61"/>
    </row>
    <row r="1424" spans="7:7" ht="14.4">
      <c r="G1424" s="61"/>
    </row>
    <row r="1425" spans="7:7" ht="14.4">
      <c r="G1425" s="61"/>
    </row>
    <row r="1426" spans="7:7" ht="14.4">
      <c r="G1426" s="61"/>
    </row>
    <row r="1427" spans="7:7" ht="14.4">
      <c r="G1427" s="61"/>
    </row>
    <row r="1428" spans="7:7" ht="14.4">
      <c r="G1428" s="61"/>
    </row>
    <row r="1429" spans="7:7" ht="14.4">
      <c r="G1429" s="61"/>
    </row>
    <row r="1430" spans="7:7" ht="14.4">
      <c r="G1430" s="61"/>
    </row>
    <row r="1431" spans="7:7" ht="14.4">
      <c r="G1431" s="61"/>
    </row>
    <row r="1432" spans="7:7" ht="14.4">
      <c r="G1432" s="61"/>
    </row>
    <row r="1433" spans="7:7" ht="14.4">
      <c r="G1433" s="61"/>
    </row>
    <row r="1434" spans="7:7" ht="14.4">
      <c r="G1434" s="61"/>
    </row>
    <row r="1435" spans="7:7" ht="14.4">
      <c r="G1435" s="61"/>
    </row>
    <row r="1436" spans="7:7" ht="14.4">
      <c r="G1436" s="61"/>
    </row>
    <row r="1437" spans="7:7" ht="14.4">
      <c r="G1437" s="61"/>
    </row>
    <row r="1438" spans="7:7" ht="14.4">
      <c r="G1438" s="61"/>
    </row>
    <row r="1439" spans="7:7" ht="14.4">
      <c r="G1439" s="61"/>
    </row>
    <row r="1440" spans="7:7" ht="14.4">
      <c r="G1440" s="61"/>
    </row>
    <row r="1441" spans="7:7" ht="14.4">
      <c r="G1441" s="61"/>
    </row>
    <row r="1442" spans="7:7" ht="14.4">
      <c r="G1442" s="61"/>
    </row>
    <row r="1443" spans="7:7" ht="14.4">
      <c r="G1443" s="61"/>
    </row>
    <row r="1444" spans="7:7" ht="14.4">
      <c r="G1444" s="61"/>
    </row>
    <row r="1445" spans="7:7" ht="14.4">
      <c r="G1445" s="61"/>
    </row>
    <row r="1446" spans="7:7" ht="14.4">
      <c r="G1446" s="61"/>
    </row>
    <row r="1447" spans="7:7" ht="14.4">
      <c r="G1447" s="61"/>
    </row>
    <row r="1448" spans="7:7" ht="14.4">
      <c r="G1448" s="61"/>
    </row>
    <row r="1449" spans="7:7" ht="14.4">
      <c r="G1449" s="61"/>
    </row>
    <row r="1450" spans="7:7" ht="14.4">
      <c r="G1450" s="61"/>
    </row>
    <row r="1451" spans="7:7" ht="14.4">
      <c r="G1451" s="61"/>
    </row>
    <row r="1452" spans="7:7" ht="14.4">
      <c r="G1452" s="61"/>
    </row>
    <row r="1453" spans="7:7" ht="14.4">
      <c r="G1453" s="61"/>
    </row>
    <row r="1454" spans="7:7" ht="14.4">
      <c r="G1454" s="61"/>
    </row>
    <row r="1455" spans="7:7" ht="14.4">
      <c r="G1455" s="61"/>
    </row>
    <row r="1456" spans="7:7" ht="14.4">
      <c r="G1456" s="61"/>
    </row>
    <row r="1457" spans="7:7" ht="14.4">
      <c r="G1457" s="61"/>
    </row>
    <row r="1458" spans="7:7" ht="14.4">
      <c r="G1458" s="61"/>
    </row>
    <row r="1459" spans="7:7" ht="14.4">
      <c r="G1459" s="61"/>
    </row>
    <row r="1460" spans="7:7" ht="14.4">
      <c r="G1460" s="61"/>
    </row>
    <row r="1461" spans="7:7" ht="14.4">
      <c r="G1461" s="61"/>
    </row>
    <row r="1462" spans="7:7" ht="14.4">
      <c r="G1462" s="61"/>
    </row>
    <row r="1463" spans="7:7" ht="14.4">
      <c r="G1463" s="61"/>
    </row>
    <row r="1464" spans="7:7" ht="14.4">
      <c r="G1464" s="61"/>
    </row>
    <row r="1465" spans="7:7" ht="14.4">
      <c r="G1465" s="61"/>
    </row>
    <row r="1466" spans="7:7" ht="14.4">
      <c r="G1466" s="61"/>
    </row>
    <row r="1467" spans="7:7" ht="14.4">
      <c r="G1467" s="61"/>
    </row>
    <row r="1468" spans="7:7" ht="14.4">
      <c r="G1468" s="61"/>
    </row>
    <row r="1469" spans="7:7" ht="14.4">
      <c r="G1469" s="61"/>
    </row>
    <row r="1470" spans="7:7" ht="14.4">
      <c r="G1470" s="61"/>
    </row>
    <row r="1471" spans="7:7" ht="14.4">
      <c r="G1471" s="61"/>
    </row>
    <row r="1472" spans="7:7" ht="14.4">
      <c r="G1472" s="61"/>
    </row>
    <row r="1473" spans="7:7" ht="14.4">
      <c r="G1473" s="61"/>
    </row>
    <row r="1474" spans="7:7" ht="14.4">
      <c r="G1474" s="61"/>
    </row>
    <row r="1475" spans="7:7" ht="14.4">
      <c r="G1475" s="61"/>
    </row>
    <row r="1476" spans="7:7" ht="14.4">
      <c r="G1476" s="61"/>
    </row>
    <row r="1477" spans="7:7" ht="14.4">
      <c r="G1477" s="61"/>
    </row>
    <row r="1478" spans="7:7" ht="14.4">
      <c r="G1478" s="61"/>
    </row>
    <row r="1479" spans="7:7" ht="14.4">
      <c r="G1479" s="61"/>
    </row>
    <row r="1480" spans="7:7" ht="14.4">
      <c r="G1480" s="61"/>
    </row>
    <row r="1481" spans="7:7" ht="14.4">
      <c r="G1481" s="61"/>
    </row>
    <row r="1482" spans="7:7" ht="14.4">
      <c r="G1482" s="61"/>
    </row>
    <row r="1483" spans="7:7" ht="14.4">
      <c r="G1483" s="61"/>
    </row>
    <row r="1484" spans="7:7" ht="14.4">
      <c r="G1484" s="61"/>
    </row>
    <row r="1485" spans="7:7" ht="14.4">
      <c r="G1485" s="61"/>
    </row>
    <row r="1486" spans="7:7" ht="14.4">
      <c r="G1486" s="61"/>
    </row>
    <row r="1487" spans="7:7" ht="14.4">
      <c r="G1487" s="61"/>
    </row>
    <row r="1488" spans="7:7" ht="14.4">
      <c r="G1488" s="61"/>
    </row>
    <row r="1489" spans="7:7" ht="14.4">
      <c r="G1489" s="61"/>
    </row>
    <row r="1490" spans="7:7" ht="14.4">
      <c r="G1490" s="61"/>
    </row>
    <row r="1491" spans="7:7" ht="14.4">
      <c r="G1491" s="61"/>
    </row>
    <row r="1492" spans="7:7" ht="14.4">
      <c r="G1492" s="61"/>
    </row>
    <row r="1493" spans="7:7" ht="14.4">
      <c r="G1493" s="61"/>
    </row>
    <row r="1494" spans="7:7" ht="14.4">
      <c r="G1494" s="61"/>
    </row>
    <row r="1495" spans="7:7" ht="14.4">
      <c r="G1495" s="61"/>
    </row>
    <row r="1496" spans="7:7" ht="14.4">
      <c r="G1496" s="61"/>
    </row>
    <row r="1497" spans="7:7" ht="14.4">
      <c r="G1497" s="61"/>
    </row>
    <row r="1498" spans="7:7" ht="14.4">
      <c r="G1498" s="61"/>
    </row>
    <row r="1499" spans="7:7" ht="14.4">
      <c r="G1499" s="61"/>
    </row>
    <row r="1500" spans="7:7" ht="14.4">
      <c r="G1500" s="61"/>
    </row>
    <row r="1501" spans="7:7" ht="14.4">
      <c r="G1501" s="61"/>
    </row>
    <row r="1502" spans="7:7" ht="14.4">
      <c r="G1502" s="61"/>
    </row>
    <row r="1503" spans="7:7" ht="14.4">
      <c r="G1503" s="61"/>
    </row>
    <row r="1504" spans="7:7" ht="14.4">
      <c r="G1504" s="61"/>
    </row>
    <row r="1505" spans="7:7" ht="14.4">
      <c r="G1505" s="61"/>
    </row>
    <row r="1506" spans="7:7" ht="14.4">
      <c r="G1506" s="61"/>
    </row>
    <row r="1507" spans="7:7" ht="14.4">
      <c r="G1507" s="61"/>
    </row>
    <row r="1508" spans="7:7" ht="14.4">
      <c r="G1508" s="61"/>
    </row>
    <row r="1509" spans="7:7" ht="14.4">
      <c r="G1509" s="61"/>
    </row>
    <row r="1510" spans="7:7" ht="14.4">
      <c r="G1510" s="61"/>
    </row>
    <row r="1511" spans="7:7" ht="14.4">
      <c r="G1511" s="61"/>
    </row>
    <row r="1512" spans="7:7" ht="14.4">
      <c r="G1512" s="61"/>
    </row>
    <row r="1513" spans="7:7" ht="14.4">
      <c r="G1513" s="61"/>
    </row>
    <row r="1514" spans="7:7" ht="14.4">
      <c r="G1514" s="61"/>
    </row>
    <row r="1515" spans="7:7" ht="14.4">
      <c r="G1515" s="61"/>
    </row>
    <row r="1516" spans="7:7" ht="14.4">
      <c r="G1516" s="61"/>
    </row>
    <row r="1517" spans="7:7" ht="14.4">
      <c r="G1517" s="61"/>
    </row>
    <row r="1518" spans="7:7" ht="14.4">
      <c r="G1518" s="61"/>
    </row>
    <row r="1519" spans="7:7" ht="14.4">
      <c r="G1519" s="61"/>
    </row>
    <row r="1520" spans="7:7" ht="14.4">
      <c r="G1520" s="61"/>
    </row>
    <row r="1521" spans="7:7" ht="14.4">
      <c r="G1521" s="61"/>
    </row>
    <row r="1522" spans="7:7" ht="14.4">
      <c r="G1522" s="61"/>
    </row>
    <row r="1523" spans="7:7" ht="14.4">
      <c r="G1523" s="61"/>
    </row>
    <row r="1524" spans="7:7" ht="14.4">
      <c r="G1524" s="61"/>
    </row>
    <row r="1525" spans="7:7" ht="14.4">
      <c r="G1525" s="61"/>
    </row>
    <row r="1526" spans="7:7" ht="14.4">
      <c r="G1526" s="61"/>
    </row>
    <row r="1527" spans="7:7" ht="14.4">
      <c r="G1527" s="61"/>
    </row>
    <row r="1528" spans="7:7" ht="14.4">
      <c r="G1528" s="61"/>
    </row>
    <row r="1529" spans="7:7" ht="14.4">
      <c r="G1529" s="61"/>
    </row>
    <row r="1530" spans="7:7" ht="14.4">
      <c r="G1530" s="61"/>
    </row>
    <row r="1531" spans="7:7" ht="14.4">
      <c r="G1531" s="61"/>
    </row>
    <row r="1532" spans="7:7" ht="14.4">
      <c r="G1532" s="61"/>
    </row>
    <row r="1533" spans="7:7" ht="14.4">
      <c r="G1533" s="61"/>
    </row>
    <row r="1534" spans="7:7" ht="14.4">
      <c r="G1534" s="61"/>
    </row>
    <row r="1535" spans="7:7" ht="14.4">
      <c r="G1535" s="61"/>
    </row>
    <row r="1536" spans="7:7" ht="14.4">
      <c r="G1536" s="61"/>
    </row>
    <row r="1537" spans="7:7" ht="14.4">
      <c r="G1537" s="61"/>
    </row>
    <row r="1538" spans="7:7" ht="14.4">
      <c r="G1538" s="61"/>
    </row>
    <row r="1539" spans="7:7" ht="14.4">
      <c r="G1539" s="61"/>
    </row>
    <row r="1540" spans="7:7" ht="14.4">
      <c r="G1540" s="61"/>
    </row>
    <row r="1541" spans="7:7" ht="14.4">
      <c r="G1541" s="61"/>
    </row>
    <row r="1542" spans="7:7" ht="14.4">
      <c r="G1542" s="61"/>
    </row>
    <row r="1543" spans="7:7" ht="14.4">
      <c r="G1543" s="61"/>
    </row>
    <row r="1544" spans="7:7" ht="14.4">
      <c r="G1544" s="61"/>
    </row>
    <row r="1545" spans="7:7" ht="14.4">
      <c r="G1545" s="61"/>
    </row>
    <row r="1546" spans="7:7" ht="14.4">
      <c r="G1546" s="61"/>
    </row>
    <row r="1547" spans="7:7" ht="14.4">
      <c r="G1547" s="61"/>
    </row>
    <row r="1548" spans="7:7" ht="14.4">
      <c r="G1548" s="61"/>
    </row>
    <row r="1549" spans="7:7" ht="14.4">
      <c r="G1549" s="61"/>
    </row>
    <row r="1550" spans="7:7" ht="14.4">
      <c r="G1550" s="61"/>
    </row>
    <row r="1551" spans="7:7" ht="14.4">
      <c r="G1551" s="61"/>
    </row>
    <row r="1552" spans="7:7" ht="14.4">
      <c r="G1552" s="61"/>
    </row>
    <row r="1553" spans="7:7" ht="14.4">
      <c r="G1553" s="61"/>
    </row>
    <row r="1554" spans="7:7" ht="14.4">
      <c r="G1554" s="61"/>
    </row>
    <row r="1555" spans="7:7" ht="14.4">
      <c r="G1555" s="61"/>
    </row>
    <row r="1556" spans="7:7" ht="14.4">
      <c r="G1556" s="61"/>
    </row>
    <row r="1557" spans="7:7" ht="14.4">
      <c r="G1557" s="61"/>
    </row>
    <row r="1558" spans="7:7" ht="14.4">
      <c r="G1558" s="61"/>
    </row>
    <row r="1559" spans="7:7" ht="14.4">
      <c r="G1559" s="61"/>
    </row>
    <row r="1560" spans="7:7" ht="14.4">
      <c r="G1560" s="61"/>
    </row>
    <row r="1561" spans="7:7" ht="14.4">
      <c r="G1561" s="61"/>
    </row>
    <row r="1562" spans="7:7" ht="14.4">
      <c r="G1562" s="61"/>
    </row>
    <row r="1563" spans="7:7" ht="14.4">
      <c r="G1563" s="61"/>
    </row>
    <row r="1564" spans="7:7" ht="14.4">
      <c r="G1564" s="61"/>
    </row>
    <row r="1565" spans="7:7" ht="14.4">
      <c r="G1565" s="61"/>
    </row>
    <row r="1566" spans="7:7" ht="14.4">
      <c r="G1566" s="61"/>
    </row>
    <row r="1567" spans="7:7" ht="14.4">
      <c r="G1567" s="61"/>
    </row>
    <row r="1568" spans="7:7" ht="14.4">
      <c r="G1568" s="61"/>
    </row>
    <row r="1569" spans="7:7" ht="14.4">
      <c r="G1569" s="61"/>
    </row>
    <row r="1570" spans="7:7" ht="14.4">
      <c r="G1570" s="61"/>
    </row>
    <row r="1571" spans="7:7" ht="14.4">
      <c r="G1571" s="61"/>
    </row>
    <row r="1572" spans="7:7" ht="14.4">
      <c r="G1572" s="61"/>
    </row>
    <row r="1573" spans="7:7" ht="14.4">
      <c r="G1573" s="61"/>
    </row>
    <row r="1574" spans="7:7" ht="14.4">
      <c r="G1574" s="61"/>
    </row>
    <row r="1575" spans="7:7" ht="14.4">
      <c r="G1575" s="61"/>
    </row>
    <row r="1576" spans="7:7" ht="14.4">
      <c r="G1576" s="61"/>
    </row>
    <row r="1577" spans="7:7" ht="14.4">
      <c r="G1577" s="61"/>
    </row>
    <row r="1578" spans="7:7" ht="14.4">
      <c r="G1578" s="61"/>
    </row>
    <row r="1579" spans="7:7" ht="14.4">
      <c r="G1579" s="61"/>
    </row>
    <row r="1580" spans="7:7" ht="14.4">
      <c r="G1580" s="61"/>
    </row>
    <row r="1581" spans="7:7" ht="14.4">
      <c r="G1581" s="61"/>
    </row>
    <row r="1582" spans="7:7" ht="14.4">
      <c r="G1582" s="61"/>
    </row>
    <row r="1583" spans="7:7" ht="14.4">
      <c r="G1583" s="61"/>
    </row>
    <row r="1584" spans="7:7" ht="14.4">
      <c r="G1584" s="61"/>
    </row>
    <row r="1585" spans="7:7" ht="14.4">
      <c r="G1585" s="61"/>
    </row>
    <row r="1586" spans="7:7" ht="14.4">
      <c r="G1586" s="61"/>
    </row>
    <row r="1587" spans="7:7" ht="14.4">
      <c r="G1587" s="61"/>
    </row>
    <row r="1588" spans="7:7" ht="14.4">
      <c r="G1588" s="61"/>
    </row>
    <row r="1589" spans="7:7" ht="14.4">
      <c r="G1589" s="61"/>
    </row>
    <row r="1590" spans="7:7" ht="14.4">
      <c r="G1590" s="61"/>
    </row>
    <row r="1591" spans="7:7" ht="14.4">
      <c r="G1591" s="61"/>
    </row>
    <row r="1592" spans="7:7" ht="14.4">
      <c r="G1592" s="61"/>
    </row>
    <row r="1593" spans="7:7" ht="14.4">
      <c r="G1593" s="61"/>
    </row>
    <row r="1594" spans="7:7" ht="14.4">
      <c r="G1594" s="61"/>
    </row>
    <row r="1595" spans="7:7" ht="14.4">
      <c r="G1595" s="61"/>
    </row>
    <row r="1596" spans="7:7" ht="14.4">
      <c r="G1596" s="61"/>
    </row>
    <row r="1597" spans="7:7" ht="14.4">
      <c r="G1597" s="61"/>
    </row>
    <row r="1598" spans="7:7" ht="14.4">
      <c r="G1598" s="61"/>
    </row>
    <row r="1599" spans="7:7" ht="14.4">
      <c r="G1599" s="61"/>
    </row>
    <row r="1600" spans="7:7" ht="14.4">
      <c r="G1600" s="61"/>
    </row>
    <row r="1601" spans="7:7" ht="14.4">
      <c r="G1601" s="61"/>
    </row>
    <row r="1602" spans="7:7" ht="14.4">
      <c r="G1602" s="61"/>
    </row>
    <row r="1603" spans="7:7" ht="14.4">
      <c r="G1603" s="61"/>
    </row>
    <row r="1604" spans="7:7" ht="14.4">
      <c r="G1604" s="61"/>
    </row>
    <row r="1605" spans="7:7" ht="14.4">
      <c r="G1605" s="61"/>
    </row>
    <row r="1606" spans="7:7" ht="14.4">
      <c r="G1606" s="61"/>
    </row>
    <row r="1607" spans="7:7" ht="14.4">
      <c r="G1607" s="61"/>
    </row>
    <row r="1608" spans="7:7" ht="14.4">
      <c r="G1608" s="61"/>
    </row>
    <row r="1609" spans="7:7" ht="14.4">
      <c r="G1609" s="61"/>
    </row>
    <row r="1610" spans="7:7" ht="14.4">
      <c r="G1610" s="61"/>
    </row>
    <row r="1611" spans="7:7" ht="14.4">
      <c r="G1611" s="61"/>
    </row>
    <row r="1612" spans="7:7" ht="14.4">
      <c r="G1612" s="61"/>
    </row>
    <row r="1613" spans="7:7" ht="14.4">
      <c r="G1613" s="61"/>
    </row>
    <row r="1614" spans="7:7" ht="14.4">
      <c r="G1614" s="61"/>
    </row>
    <row r="1615" spans="7:7" ht="14.4">
      <c r="G1615" s="61"/>
    </row>
    <row r="1616" spans="7:7" ht="14.4">
      <c r="G1616" s="61"/>
    </row>
    <row r="1617" spans="7:7" ht="14.4">
      <c r="G1617" s="61"/>
    </row>
    <row r="1618" spans="7:7" ht="14.4">
      <c r="G1618" s="61"/>
    </row>
    <row r="1619" spans="7:7" ht="14.4">
      <c r="G1619" s="61"/>
    </row>
    <row r="1620" spans="7:7" ht="14.4">
      <c r="G1620" s="61"/>
    </row>
    <row r="1621" spans="7:7" ht="14.4">
      <c r="G1621" s="61"/>
    </row>
    <row r="1622" spans="7:7" ht="14.4">
      <c r="G1622" s="61"/>
    </row>
    <row r="1623" spans="7:7" ht="14.4">
      <c r="G1623" s="61"/>
    </row>
    <row r="1624" spans="7:7" ht="14.4">
      <c r="G1624" s="61"/>
    </row>
    <row r="1625" spans="7:7" ht="14.4">
      <c r="G1625" s="61"/>
    </row>
    <row r="1626" spans="7:7" ht="14.4">
      <c r="G1626" s="61"/>
    </row>
    <row r="1627" spans="7:7" ht="14.4">
      <c r="G1627" s="61"/>
    </row>
    <row r="1628" spans="7:7" ht="14.4">
      <c r="G1628" s="61"/>
    </row>
    <row r="1629" spans="7:7" ht="14.4">
      <c r="G1629" s="61"/>
    </row>
    <row r="1630" spans="7:7" ht="14.4">
      <c r="G1630" s="61"/>
    </row>
    <row r="1631" spans="7:7" ht="14.4">
      <c r="G1631" s="61"/>
    </row>
    <row r="1632" spans="7:7" ht="14.4">
      <c r="G1632" s="61"/>
    </row>
    <row r="1633" spans="7:7" ht="14.4">
      <c r="G1633" s="61"/>
    </row>
    <row r="1634" spans="7:7" ht="14.4">
      <c r="G1634" s="61"/>
    </row>
    <row r="1635" spans="7:7" ht="14.4">
      <c r="G1635" s="61"/>
    </row>
    <row r="1636" spans="7:7" ht="14.4">
      <c r="G1636" s="61"/>
    </row>
    <row r="1637" spans="7:7" ht="14.4">
      <c r="G1637" s="61"/>
    </row>
    <row r="1638" spans="7:7" ht="14.4">
      <c r="G1638" s="61"/>
    </row>
    <row r="1639" spans="7:7" ht="14.4">
      <c r="G1639" s="61"/>
    </row>
    <row r="1640" spans="7:7" ht="14.4">
      <c r="G1640" s="61"/>
    </row>
    <row r="1641" spans="7:7" ht="14.4">
      <c r="G1641" s="61"/>
    </row>
    <row r="1642" spans="7:7" ht="14.4">
      <c r="G1642" s="61"/>
    </row>
    <row r="1643" spans="7:7" ht="14.4">
      <c r="G1643" s="61"/>
    </row>
    <row r="1644" spans="7:7" ht="14.4">
      <c r="G1644" s="61"/>
    </row>
    <row r="1645" spans="7:7" ht="14.4">
      <c r="G1645" s="61"/>
    </row>
    <row r="1646" spans="7:7" ht="14.4">
      <c r="G1646" s="61"/>
    </row>
    <row r="1647" spans="7:7" ht="14.4">
      <c r="G1647" s="61"/>
    </row>
    <row r="1648" spans="7:7" ht="14.4">
      <c r="G1648" s="61"/>
    </row>
    <row r="1649" spans="7:7" ht="14.4">
      <c r="G1649" s="61"/>
    </row>
    <row r="1650" spans="7:7" ht="14.4">
      <c r="G1650" s="61"/>
    </row>
    <row r="1651" spans="7:7" ht="14.4">
      <c r="G1651" s="61"/>
    </row>
    <row r="1652" spans="7:7" ht="14.4">
      <c r="G1652" s="61"/>
    </row>
    <row r="1653" spans="7:7" ht="14.4">
      <c r="G1653" s="61"/>
    </row>
    <row r="1654" spans="7:7" ht="14.4">
      <c r="G1654" s="61"/>
    </row>
    <row r="1655" spans="7:7" ht="14.4">
      <c r="G1655" s="61"/>
    </row>
    <row r="1656" spans="7:7" ht="14.4">
      <c r="G1656" s="61"/>
    </row>
    <row r="1657" spans="7:7" ht="14.4">
      <c r="G1657" s="61"/>
    </row>
    <row r="1658" spans="7:7" ht="14.4">
      <c r="G1658" s="61"/>
    </row>
    <row r="1659" spans="7:7" ht="14.4">
      <c r="G1659" s="61"/>
    </row>
    <row r="1660" spans="7:7" ht="14.4">
      <c r="G1660" s="61"/>
    </row>
    <row r="1661" spans="7:7" ht="14.4">
      <c r="G1661" s="61"/>
    </row>
    <row r="1662" spans="7:7" ht="14.4">
      <c r="G1662" s="61"/>
    </row>
    <row r="1663" spans="7:7" ht="14.4">
      <c r="G1663" s="61"/>
    </row>
    <row r="1664" spans="7:7" ht="14.4">
      <c r="G1664" s="61"/>
    </row>
    <row r="1665" spans="7:7" ht="14.4">
      <c r="G1665" s="61"/>
    </row>
    <row r="1666" spans="7:7" ht="14.4">
      <c r="G1666" s="61"/>
    </row>
    <row r="1667" spans="7:7" ht="14.4">
      <c r="G1667" s="61"/>
    </row>
    <row r="1668" spans="7:7" ht="14.4">
      <c r="G1668" s="61"/>
    </row>
    <row r="1669" spans="7:7" ht="14.4">
      <c r="G1669" s="61"/>
    </row>
    <row r="1670" spans="7:7" ht="14.4">
      <c r="G1670" s="61"/>
    </row>
    <row r="1671" spans="7:7" ht="14.4">
      <c r="G1671" s="61"/>
    </row>
    <row r="1672" spans="7:7" ht="14.4">
      <c r="G1672" s="61"/>
    </row>
    <row r="1673" spans="7:7" ht="14.4">
      <c r="G1673" s="61"/>
    </row>
    <row r="1674" spans="7:7" ht="14.4">
      <c r="G1674" s="61"/>
    </row>
    <row r="1675" spans="7:7" ht="14.4">
      <c r="G1675" s="61"/>
    </row>
    <row r="1676" spans="7:7" ht="14.4">
      <c r="G1676" s="61"/>
    </row>
    <row r="1677" spans="7:7" ht="14.4">
      <c r="G1677" s="61"/>
    </row>
    <row r="1678" spans="7:7" ht="14.4">
      <c r="G1678" s="61"/>
    </row>
    <row r="1679" spans="7:7" ht="14.4">
      <c r="G1679" s="61"/>
    </row>
    <row r="1680" spans="7:7" ht="14.4">
      <c r="G1680" s="61"/>
    </row>
    <row r="1681" spans="7:7" ht="14.4">
      <c r="G1681" s="61"/>
    </row>
    <row r="1682" spans="7:7" ht="14.4">
      <c r="G1682" s="61"/>
    </row>
    <row r="1683" spans="7:7" ht="14.4">
      <c r="G1683" s="61"/>
    </row>
    <row r="1684" spans="7:7" ht="14.4">
      <c r="G1684" s="61"/>
    </row>
    <row r="1685" spans="7:7" ht="14.4">
      <c r="G1685" s="61"/>
    </row>
    <row r="1686" spans="7:7" ht="14.4">
      <c r="G1686" s="61"/>
    </row>
    <row r="1687" spans="7:7" ht="14.4">
      <c r="G1687" s="61"/>
    </row>
    <row r="1688" spans="7:7" ht="14.4">
      <c r="G1688" s="61"/>
    </row>
    <row r="1689" spans="7:7" ht="14.4">
      <c r="G1689" s="61"/>
    </row>
    <row r="1690" spans="7:7" ht="14.4">
      <c r="G1690" s="61"/>
    </row>
    <row r="1691" spans="7:7" ht="14.4">
      <c r="G1691" s="61"/>
    </row>
    <row r="1692" spans="7:7" ht="14.4">
      <c r="G1692" s="61"/>
    </row>
    <row r="1693" spans="7:7" ht="14.4">
      <c r="G1693" s="61"/>
    </row>
    <row r="1694" spans="7:7" ht="14.4">
      <c r="G1694" s="61"/>
    </row>
    <row r="1695" spans="7:7" ht="14.4">
      <c r="G1695" s="61"/>
    </row>
    <row r="1696" spans="7:7" ht="14.4">
      <c r="G1696" s="61"/>
    </row>
    <row r="1697" spans="7:7" ht="14.4">
      <c r="G1697" s="61"/>
    </row>
    <row r="1698" spans="7:7" ht="14.4">
      <c r="G1698" s="61"/>
    </row>
    <row r="1699" spans="7:7" ht="14.4">
      <c r="G1699" s="61"/>
    </row>
    <row r="1700" spans="7:7" ht="14.4">
      <c r="G1700" s="61"/>
    </row>
    <row r="1701" spans="7:7" ht="14.4">
      <c r="G1701" s="61"/>
    </row>
    <row r="1702" spans="7:7" ht="14.4">
      <c r="G1702" s="61"/>
    </row>
    <row r="1703" spans="7:7" ht="14.4">
      <c r="G1703" s="61"/>
    </row>
    <row r="1704" spans="7:7" ht="14.4">
      <c r="G1704" s="61"/>
    </row>
    <row r="1705" spans="7:7" ht="14.4">
      <c r="G1705" s="61"/>
    </row>
    <row r="1706" spans="7:7" ht="14.4">
      <c r="G1706" s="61"/>
    </row>
    <row r="1707" spans="7:7" ht="14.4">
      <c r="G1707" s="61"/>
    </row>
    <row r="1708" spans="7:7" ht="14.4">
      <c r="G1708" s="61"/>
    </row>
    <row r="1709" spans="7:7" ht="14.4">
      <c r="G1709" s="61"/>
    </row>
    <row r="1710" spans="7:7" ht="14.4">
      <c r="G1710" s="61"/>
    </row>
    <row r="1711" spans="7:7" ht="14.4">
      <c r="G1711" s="61"/>
    </row>
    <row r="1712" spans="7:7" ht="14.4">
      <c r="G1712" s="61"/>
    </row>
    <row r="1713" spans="7:7" ht="14.4">
      <c r="G1713" s="61"/>
    </row>
    <row r="1714" spans="7:7" ht="14.4">
      <c r="G1714" s="61"/>
    </row>
    <row r="1715" spans="7:7" ht="14.4">
      <c r="G1715" s="61"/>
    </row>
    <row r="1716" spans="7:7" ht="14.4">
      <c r="G1716" s="61"/>
    </row>
    <row r="1717" spans="7:7" ht="14.4">
      <c r="G1717" s="61"/>
    </row>
    <row r="1718" spans="7:7" ht="14.4">
      <c r="G1718" s="61"/>
    </row>
    <row r="1719" spans="7:7" ht="14.4">
      <c r="G1719" s="61"/>
    </row>
    <row r="1720" spans="7:7" ht="14.4">
      <c r="G1720" s="61"/>
    </row>
    <row r="1721" spans="7:7" ht="14.4">
      <c r="G1721" s="61"/>
    </row>
    <row r="1722" spans="7:7" ht="14.4">
      <c r="G1722" s="61"/>
    </row>
    <row r="1723" spans="7:7" ht="14.4">
      <c r="G1723" s="61"/>
    </row>
    <row r="1724" spans="7:7" ht="14.4">
      <c r="G1724" s="61"/>
    </row>
    <row r="1725" spans="7:7" ht="14.4">
      <c r="G1725" s="61"/>
    </row>
    <row r="1726" spans="7:7" ht="14.4">
      <c r="G1726" s="61"/>
    </row>
    <row r="1727" spans="7:7" ht="14.4">
      <c r="G1727" s="61"/>
    </row>
    <row r="1728" spans="7:7" ht="14.4">
      <c r="G1728" s="61"/>
    </row>
    <row r="1729" spans="7:7" ht="14.4">
      <c r="G1729" s="61"/>
    </row>
    <row r="1730" spans="7:7" ht="14.4">
      <c r="G1730" s="61"/>
    </row>
    <row r="1731" spans="7:7" ht="14.4">
      <c r="G1731" s="61"/>
    </row>
    <row r="1732" spans="7:7" ht="14.4">
      <c r="G1732" s="61"/>
    </row>
    <row r="1733" spans="7:7" ht="14.4">
      <c r="G1733" s="61"/>
    </row>
    <row r="1734" spans="7:7" ht="14.4">
      <c r="G1734" s="61"/>
    </row>
    <row r="1735" spans="7:7" ht="14.4">
      <c r="G1735" s="61"/>
    </row>
    <row r="1736" spans="7:7" ht="14.4">
      <c r="G1736" s="61"/>
    </row>
    <row r="1737" spans="7:7" ht="14.4">
      <c r="G1737" s="61"/>
    </row>
    <row r="1738" spans="7:7" ht="14.4">
      <c r="G1738" s="61"/>
    </row>
    <row r="1739" spans="7:7" ht="14.4">
      <c r="G1739" s="61"/>
    </row>
    <row r="1740" spans="7:7" ht="14.4">
      <c r="G1740" s="61"/>
    </row>
    <row r="1741" spans="7:7" ht="14.4">
      <c r="G1741" s="61"/>
    </row>
    <row r="1742" spans="7:7" ht="14.4">
      <c r="G1742" s="61"/>
    </row>
    <row r="1743" spans="7:7" ht="14.4">
      <c r="G1743" s="61"/>
    </row>
    <row r="1744" spans="7:7" ht="14.4">
      <c r="G1744" s="61"/>
    </row>
    <row r="1745" spans="7:7" ht="14.4">
      <c r="G1745" s="61"/>
    </row>
    <row r="1746" spans="7:7" ht="14.4">
      <c r="G1746" s="61"/>
    </row>
    <row r="1747" spans="7:7" ht="14.4">
      <c r="G1747" s="61"/>
    </row>
    <row r="1748" spans="7:7" ht="14.4">
      <c r="G1748" s="61"/>
    </row>
    <row r="1749" spans="7:7" ht="14.4">
      <c r="G1749" s="61"/>
    </row>
    <row r="1750" spans="7:7" ht="14.4">
      <c r="G1750" s="61"/>
    </row>
    <row r="1751" spans="7:7" ht="14.4">
      <c r="G1751" s="61"/>
    </row>
    <row r="1752" spans="7:7" ht="14.4">
      <c r="G1752" s="61"/>
    </row>
    <row r="1753" spans="7:7" ht="14.4">
      <c r="G1753" s="61"/>
    </row>
    <row r="1754" spans="7:7" ht="14.4">
      <c r="G1754" s="61"/>
    </row>
    <row r="1755" spans="7:7" ht="14.4">
      <c r="G1755" s="61"/>
    </row>
    <row r="1756" spans="7:7" ht="14.4">
      <c r="G1756" s="61"/>
    </row>
    <row r="1757" spans="7:7" ht="14.4">
      <c r="G1757" s="61"/>
    </row>
    <row r="1758" spans="7:7" ht="14.4">
      <c r="G1758" s="61"/>
    </row>
    <row r="1759" spans="7:7" ht="14.4">
      <c r="G1759" s="61"/>
    </row>
    <row r="1760" spans="7:7" ht="14.4">
      <c r="G1760" s="61"/>
    </row>
    <row r="1761" spans="7:7" ht="14.4">
      <c r="G1761" s="61"/>
    </row>
    <row r="1762" spans="7:7" ht="14.4">
      <c r="G1762" s="61"/>
    </row>
    <row r="1763" spans="7:7" ht="14.4">
      <c r="G1763" s="61"/>
    </row>
    <row r="1764" spans="7:7" ht="14.4">
      <c r="G1764" s="61"/>
    </row>
    <row r="1765" spans="7:7" ht="14.4">
      <c r="G1765" s="61"/>
    </row>
    <row r="1766" spans="7:7" ht="14.4">
      <c r="G1766" s="61"/>
    </row>
    <row r="1767" spans="7:7" ht="14.4">
      <c r="G1767" s="61"/>
    </row>
    <row r="1768" spans="7:7" ht="14.4">
      <c r="G1768" s="61"/>
    </row>
    <row r="1769" spans="7:7" ht="14.4">
      <c r="G1769" s="61"/>
    </row>
    <row r="1770" spans="7:7" ht="14.4">
      <c r="G1770" s="61"/>
    </row>
    <row r="1771" spans="7:7" ht="14.4">
      <c r="G1771" s="61"/>
    </row>
    <row r="1772" spans="7:7" ht="14.4">
      <c r="G1772" s="61"/>
    </row>
    <row r="1773" spans="7:7" ht="14.4">
      <c r="G1773" s="61"/>
    </row>
    <row r="1774" spans="7:7" ht="14.4">
      <c r="G1774" s="61"/>
    </row>
    <row r="1775" spans="7:7" ht="14.4">
      <c r="G1775" s="61"/>
    </row>
    <row r="1776" spans="7:7" ht="14.4">
      <c r="G1776" s="61"/>
    </row>
    <row r="1777" spans="7:7" ht="14.4">
      <c r="G1777" s="61"/>
    </row>
    <row r="1778" spans="7:7" ht="14.4">
      <c r="G1778" s="61"/>
    </row>
    <row r="1779" spans="7:7" ht="14.4">
      <c r="G1779" s="61"/>
    </row>
    <row r="1780" spans="7:7" ht="14.4">
      <c r="G1780" s="61"/>
    </row>
    <row r="1781" spans="7:7" ht="14.4">
      <c r="G1781" s="61"/>
    </row>
    <row r="1782" spans="7:7" ht="14.4">
      <c r="G1782" s="61"/>
    </row>
    <row r="1783" spans="7:7" ht="14.4">
      <c r="G1783" s="61"/>
    </row>
    <row r="1784" spans="7:7" ht="14.4">
      <c r="G1784" s="61"/>
    </row>
    <row r="1785" spans="7:7" ht="14.4">
      <c r="G1785" s="61"/>
    </row>
    <row r="1786" spans="7:7" ht="14.4">
      <c r="G1786" s="61"/>
    </row>
    <row r="1787" spans="7:7" ht="14.4">
      <c r="G1787" s="61"/>
    </row>
    <row r="1788" spans="7:7" ht="14.4">
      <c r="G1788" s="61"/>
    </row>
    <row r="1789" spans="7:7" ht="14.4">
      <c r="G1789" s="61"/>
    </row>
    <row r="1790" spans="7:7" ht="14.4">
      <c r="G1790" s="61"/>
    </row>
    <row r="1791" spans="7:7" ht="14.4">
      <c r="G1791" s="61"/>
    </row>
    <row r="1792" spans="7:7" ht="14.4">
      <c r="G1792" s="61"/>
    </row>
    <row r="1793" spans="7:7" ht="14.4">
      <c r="G1793" s="61"/>
    </row>
    <row r="1794" spans="7:7" ht="14.4">
      <c r="G1794" s="61"/>
    </row>
    <row r="1795" spans="7:7" ht="14.4">
      <c r="G1795" s="61"/>
    </row>
    <row r="1796" spans="7:7" ht="14.4">
      <c r="G1796" s="61"/>
    </row>
    <row r="1797" spans="7:7" ht="14.4">
      <c r="G1797" s="61"/>
    </row>
    <row r="1798" spans="7:7" ht="14.4">
      <c r="G1798" s="61"/>
    </row>
    <row r="1799" spans="7:7" ht="14.4">
      <c r="G1799" s="61"/>
    </row>
    <row r="1800" spans="7:7" ht="14.4">
      <c r="G1800" s="61"/>
    </row>
    <row r="1801" spans="7:7" ht="14.4">
      <c r="G1801" s="61"/>
    </row>
    <row r="1802" spans="7:7" ht="14.4">
      <c r="G1802" s="61"/>
    </row>
    <row r="1803" spans="7:7" ht="14.4">
      <c r="G1803" s="61"/>
    </row>
    <row r="1804" spans="7:7" ht="14.4">
      <c r="G1804" s="61"/>
    </row>
    <row r="1805" spans="7:7" ht="14.4">
      <c r="G1805" s="61"/>
    </row>
    <row r="1806" spans="7:7" ht="14.4">
      <c r="G1806" s="61"/>
    </row>
    <row r="1807" spans="7:7" ht="14.4">
      <c r="G1807" s="61"/>
    </row>
    <row r="1808" spans="7:7" ht="14.4">
      <c r="G1808" s="61"/>
    </row>
    <row r="1809" spans="7:7" ht="14.4">
      <c r="G1809" s="61"/>
    </row>
    <row r="1810" spans="7:7" ht="14.4">
      <c r="G1810" s="61"/>
    </row>
    <row r="1811" spans="7:7" ht="14.4">
      <c r="G1811" s="61"/>
    </row>
    <row r="1812" spans="7:7" ht="14.4">
      <c r="G1812" s="61"/>
    </row>
    <row r="1813" spans="7:7" ht="14.4">
      <c r="G1813" s="61"/>
    </row>
    <row r="1814" spans="7:7" ht="14.4">
      <c r="G1814" s="61"/>
    </row>
    <row r="1815" spans="7:7" ht="14.4">
      <c r="G1815" s="61"/>
    </row>
    <row r="1816" spans="7:7" ht="14.4">
      <c r="G1816" s="61"/>
    </row>
    <row r="1817" spans="7:7" ht="14.4">
      <c r="G1817" s="61"/>
    </row>
    <row r="1818" spans="7:7" ht="14.4">
      <c r="G1818" s="61"/>
    </row>
    <row r="1819" spans="7:7" ht="14.4">
      <c r="G1819" s="61"/>
    </row>
    <row r="1820" spans="7:7" ht="14.4">
      <c r="G1820" s="61"/>
    </row>
    <row r="1821" spans="7:7" ht="14.4">
      <c r="G1821" s="61"/>
    </row>
    <row r="1822" spans="7:7" ht="14.4">
      <c r="G1822" s="61"/>
    </row>
    <row r="1823" spans="7:7" ht="14.4">
      <c r="G1823" s="61"/>
    </row>
    <row r="1824" spans="7:7" ht="14.4">
      <c r="G1824" s="61"/>
    </row>
    <row r="1825" spans="7:7" ht="14.4">
      <c r="G1825" s="61"/>
    </row>
    <row r="1826" spans="7:7" ht="14.4">
      <c r="G1826" s="61"/>
    </row>
    <row r="1827" spans="7:7" ht="14.4">
      <c r="G1827" s="61"/>
    </row>
    <row r="1828" spans="7:7" ht="14.4">
      <c r="G1828" s="61"/>
    </row>
    <row r="1829" spans="7:7" ht="14.4">
      <c r="G1829" s="61"/>
    </row>
    <row r="1830" spans="7:7" ht="14.4">
      <c r="G1830" s="61"/>
    </row>
    <row r="1831" spans="7:7" ht="14.4">
      <c r="G1831" s="61"/>
    </row>
    <row r="1832" spans="7:7" ht="14.4">
      <c r="G1832" s="61"/>
    </row>
    <row r="1833" spans="7:7" ht="14.4">
      <c r="G1833" s="61"/>
    </row>
    <row r="1834" spans="7:7" ht="14.4">
      <c r="G1834" s="61"/>
    </row>
    <row r="1835" spans="7:7" ht="14.4">
      <c r="G1835" s="61"/>
    </row>
    <row r="1836" spans="7:7" ht="14.4">
      <c r="G1836" s="61"/>
    </row>
    <row r="1837" spans="7:7" ht="14.4">
      <c r="G1837" s="61"/>
    </row>
    <row r="1838" spans="7:7" ht="14.4">
      <c r="G1838" s="61"/>
    </row>
    <row r="1839" spans="7:7" ht="14.4">
      <c r="G1839" s="61"/>
    </row>
    <row r="1840" spans="7:7" ht="14.4">
      <c r="G1840" s="61"/>
    </row>
    <row r="1841" spans="7:7" ht="14.4">
      <c r="G1841" s="61"/>
    </row>
    <row r="1842" spans="7:7" ht="14.4">
      <c r="G1842" s="61"/>
    </row>
    <row r="1843" spans="7:7" ht="14.4">
      <c r="G1843" s="61"/>
    </row>
    <row r="1844" spans="7:7" ht="14.4">
      <c r="G1844" s="61"/>
    </row>
    <row r="1845" spans="7:7" ht="14.4">
      <c r="G1845" s="61"/>
    </row>
    <row r="1846" spans="7:7" ht="14.4">
      <c r="G1846" s="61"/>
    </row>
    <row r="1847" spans="7:7" ht="14.4">
      <c r="G1847" s="61"/>
    </row>
    <row r="1848" spans="7:7" ht="14.4">
      <c r="G1848" s="61"/>
    </row>
    <row r="1849" spans="7:7" ht="14.4">
      <c r="G1849" s="61"/>
    </row>
    <row r="1850" spans="7:7" ht="14.4">
      <c r="G1850" s="61"/>
    </row>
    <row r="1851" spans="7:7" ht="14.4">
      <c r="G1851" s="61"/>
    </row>
    <row r="1852" spans="7:7" ht="14.4">
      <c r="G1852" s="61"/>
    </row>
    <row r="1853" spans="7:7" ht="14.4">
      <c r="G1853" s="61"/>
    </row>
    <row r="1854" spans="7:7" ht="14.4">
      <c r="G1854" s="61"/>
    </row>
    <row r="1855" spans="7:7" ht="14.4">
      <c r="G1855" s="61"/>
    </row>
    <row r="1856" spans="7:7" ht="14.4">
      <c r="G1856" s="61"/>
    </row>
    <row r="1857" spans="7:7" ht="14.4">
      <c r="G1857" s="61"/>
    </row>
    <row r="1858" spans="7:7" ht="14.4">
      <c r="G1858" s="61"/>
    </row>
    <row r="1859" spans="7:7" ht="14.4">
      <c r="G1859" s="61"/>
    </row>
    <row r="1860" spans="7:7" ht="14.4">
      <c r="G1860" s="61"/>
    </row>
    <row r="1861" spans="7:7" ht="14.4">
      <c r="G1861" s="61"/>
    </row>
    <row r="1862" spans="7:7" ht="14.4">
      <c r="G1862" s="61"/>
    </row>
    <row r="1863" spans="7:7" ht="14.4">
      <c r="G1863" s="61"/>
    </row>
    <row r="1864" spans="7:7" ht="14.4">
      <c r="G1864" s="61"/>
    </row>
    <row r="1865" spans="7:7" ht="14.4">
      <c r="G1865" s="61"/>
    </row>
    <row r="1866" spans="7:7" ht="14.4">
      <c r="G1866" s="61"/>
    </row>
    <row r="1867" spans="7:7" ht="14.4">
      <c r="G1867" s="61"/>
    </row>
    <row r="1868" spans="7:7" ht="14.4">
      <c r="G1868" s="61"/>
    </row>
    <row r="1869" spans="7:7" ht="14.4">
      <c r="G1869" s="61"/>
    </row>
    <row r="1870" spans="7:7" ht="14.4">
      <c r="G1870" s="61"/>
    </row>
    <row r="1871" spans="7:7" ht="14.4">
      <c r="G1871" s="61"/>
    </row>
    <row r="1872" spans="7:7" ht="14.4">
      <c r="G1872" s="61"/>
    </row>
    <row r="1873" spans="7:7" ht="14.4">
      <c r="G1873" s="61"/>
    </row>
    <row r="1874" spans="7:7" ht="14.4">
      <c r="G1874" s="61"/>
    </row>
    <row r="1875" spans="7:7" ht="14.4">
      <c r="G1875" s="61"/>
    </row>
    <row r="1876" spans="7:7" ht="14.4">
      <c r="G1876" s="61"/>
    </row>
    <row r="1877" spans="7:7" ht="14.4">
      <c r="G1877" s="61"/>
    </row>
    <row r="1878" spans="7:7" ht="14.4">
      <c r="G1878" s="61"/>
    </row>
    <row r="1879" spans="7:7" ht="14.4">
      <c r="G1879" s="61"/>
    </row>
    <row r="1880" spans="7:7" ht="14.4">
      <c r="G1880" s="61"/>
    </row>
    <row r="1881" spans="7:7" ht="14.4">
      <c r="G1881" s="61"/>
    </row>
    <row r="1882" spans="7:7" ht="14.4">
      <c r="G1882" s="61"/>
    </row>
    <row r="1883" spans="7:7" ht="14.4">
      <c r="G1883" s="61"/>
    </row>
    <row r="1884" spans="7:7" ht="14.4">
      <c r="G1884" s="61"/>
    </row>
    <row r="1885" spans="7:7" ht="14.4">
      <c r="G1885" s="61"/>
    </row>
    <row r="1886" spans="7:7" ht="14.4">
      <c r="G1886" s="61"/>
    </row>
    <row r="1887" spans="7:7" ht="14.4">
      <c r="G1887" s="61"/>
    </row>
    <row r="1888" spans="7:7" ht="14.4">
      <c r="G1888" s="61"/>
    </row>
    <row r="1889" spans="7:7" ht="14.4">
      <c r="G1889" s="61"/>
    </row>
    <row r="1890" spans="7:7" ht="14.4">
      <c r="G1890" s="61"/>
    </row>
    <row r="1891" spans="7:7" ht="14.4">
      <c r="G1891" s="61"/>
    </row>
    <row r="1892" spans="7:7" ht="14.4">
      <c r="G1892" s="61"/>
    </row>
    <row r="1893" spans="7:7" ht="14.4">
      <c r="G1893" s="61"/>
    </row>
    <row r="1894" spans="7:7" ht="14.4">
      <c r="G1894" s="61"/>
    </row>
    <row r="1895" spans="7:7" ht="14.4">
      <c r="G1895" s="61"/>
    </row>
    <row r="1896" spans="7:7" ht="14.4">
      <c r="G1896" s="61"/>
    </row>
    <row r="1897" spans="7:7" ht="14.4">
      <c r="G1897" s="61"/>
    </row>
    <row r="1898" spans="7:7" ht="14.4">
      <c r="G1898" s="61"/>
    </row>
    <row r="1899" spans="7:7" ht="14.4">
      <c r="G1899" s="61"/>
    </row>
    <row r="1900" spans="7:7" ht="14.4">
      <c r="G1900" s="61"/>
    </row>
    <row r="1901" spans="7:7" ht="14.4">
      <c r="G1901" s="61"/>
    </row>
    <row r="1902" spans="7:7" ht="14.4">
      <c r="G1902" s="61"/>
    </row>
    <row r="1903" spans="7:7" ht="14.4">
      <c r="G1903" s="61"/>
    </row>
    <row r="1904" spans="7:7" ht="14.4">
      <c r="G1904" s="61"/>
    </row>
    <row r="1905" spans="7:7" ht="14.4">
      <c r="G1905" s="61"/>
    </row>
    <row r="1906" spans="7:7" ht="14.4">
      <c r="G1906" s="61"/>
    </row>
    <row r="1907" spans="7:7" ht="14.4">
      <c r="G1907" s="61"/>
    </row>
    <row r="1908" spans="7:7" ht="14.4">
      <c r="G1908" s="61"/>
    </row>
    <row r="1909" spans="7:7" ht="14.4">
      <c r="G1909" s="61"/>
    </row>
    <row r="1910" spans="7:7" ht="14.4">
      <c r="G1910" s="61"/>
    </row>
    <row r="1911" spans="7:7" ht="14.4">
      <c r="G1911" s="61"/>
    </row>
    <row r="1912" spans="7:7" ht="14.4">
      <c r="G1912" s="61"/>
    </row>
    <row r="1913" spans="7:7" ht="14.4">
      <c r="G1913" s="61"/>
    </row>
    <row r="1914" spans="7:7" ht="14.4">
      <c r="G1914" s="61"/>
    </row>
    <row r="1915" spans="7:7" ht="14.4">
      <c r="G1915" s="61"/>
    </row>
    <row r="1916" spans="7:7" ht="14.4">
      <c r="G1916" s="61"/>
    </row>
    <row r="1917" spans="7:7" ht="14.4">
      <c r="G1917" s="61"/>
    </row>
    <row r="1918" spans="7:7" ht="14.4">
      <c r="G1918" s="61"/>
    </row>
    <row r="1919" spans="7:7" ht="14.4">
      <c r="G1919" s="61"/>
    </row>
    <row r="1920" spans="7:7" ht="14.4">
      <c r="G1920" s="61"/>
    </row>
    <row r="1921" spans="7:7" ht="14.4">
      <c r="G1921" s="61"/>
    </row>
    <row r="1922" spans="7:7" ht="14.4">
      <c r="G1922" s="61"/>
    </row>
    <row r="1923" spans="7:7" ht="14.4">
      <c r="G1923" s="61"/>
    </row>
    <row r="1924" spans="7:7" ht="14.4">
      <c r="G1924" s="61"/>
    </row>
    <row r="1925" spans="7:7" ht="14.4">
      <c r="G1925" s="61"/>
    </row>
    <row r="1926" spans="7:7" ht="14.4">
      <c r="G1926" s="61"/>
    </row>
    <row r="1927" spans="7:7" ht="14.4">
      <c r="G1927" s="61"/>
    </row>
    <row r="1928" spans="7:7" ht="14.4">
      <c r="G1928" s="61"/>
    </row>
    <row r="1929" spans="7:7" ht="14.4">
      <c r="G1929" s="61"/>
    </row>
    <row r="1930" spans="7:7" ht="14.4">
      <c r="G1930" s="61"/>
    </row>
    <row r="1931" spans="7:7" ht="14.4">
      <c r="G1931" s="61"/>
    </row>
    <row r="1932" spans="7:7" ht="14.4">
      <c r="G1932" s="61"/>
    </row>
    <row r="1933" spans="7:7" ht="14.4">
      <c r="G1933" s="61"/>
    </row>
    <row r="1934" spans="7:7" ht="14.4">
      <c r="G1934" s="61"/>
    </row>
    <row r="1935" spans="7:7" ht="14.4">
      <c r="G1935" s="61"/>
    </row>
    <row r="1936" spans="7:7" ht="14.4">
      <c r="G1936" s="61"/>
    </row>
    <row r="1937" spans="7:7" ht="14.4">
      <c r="G1937" s="61"/>
    </row>
    <row r="1938" spans="7:7" ht="14.4">
      <c r="G1938" s="61"/>
    </row>
    <row r="1939" spans="7:7" ht="14.4">
      <c r="G1939" s="61"/>
    </row>
    <row r="1940" spans="7:7" ht="14.4">
      <c r="G1940" s="61"/>
    </row>
    <row r="1941" spans="7:7" ht="14.4">
      <c r="G1941" s="61"/>
    </row>
    <row r="1942" spans="7:7" ht="14.4">
      <c r="G1942" s="61"/>
    </row>
    <row r="1943" spans="7:7" ht="14.4">
      <c r="G1943" s="61"/>
    </row>
    <row r="1944" spans="7:7" ht="14.4">
      <c r="G1944" s="61"/>
    </row>
    <row r="1945" spans="7:7" ht="14.4">
      <c r="G1945" s="61"/>
    </row>
    <row r="1946" spans="7:7" ht="14.4">
      <c r="G1946" s="61"/>
    </row>
    <row r="1947" spans="7:7" ht="14.4">
      <c r="G1947" s="61"/>
    </row>
    <row r="1948" spans="7:7" ht="14.4">
      <c r="G1948" s="61"/>
    </row>
    <row r="1949" spans="7:7" ht="14.4">
      <c r="G1949" s="61"/>
    </row>
    <row r="1950" spans="7:7" ht="14.4">
      <c r="G1950" s="61"/>
    </row>
    <row r="1951" spans="7:7" ht="14.4">
      <c r="G1951" s="61"/>
    </row>
    <row r="1952" spans="7:7" ht="14.4">
      <c r="G1952" s="61"/>
    </row>
    <row r="1953" spans="7:7" ht="14.4">
      <c r="G1953" s="61"/>
    </row>
    <row r="1954" spans="7:7" ht="14.4">
      <c r="G1954" s="61"/>
    </row>
    <row r="1955" spans="7:7" ht="14.4">
      <c r="G1955" s="61"/>
    </row>
    <row r="1956" spans="7:7" ht="14.4">
      <c r="G1956" s="61"/>
    </row>
    <row r="1957" spans="7:7" ht="14.4">
      <c r="G1957" s="61"/>
    </row>
    <row r="1958" spans="7:7" ht="14.4">
      <c r="G1958" s="61"/>
    </row>
    <row r="1959" spans="7:7" ht="14.4">
      <c r="G1959" s="61"/>
    </row>
    <row r="1960" spans="7:7" ht="14.4">
      <c r="G1960" s="61"/>
    </row>
    <row r="1961" spans="7:7" ht="14.4">
      <c r="G1961" s="61"/>
    </row>
    <row r="1962" spans="7:7" ht="14.4">
      <c r="G1962" s="61"/>
    </row>
    <row r="1963" spans="7:7" ht="14.4">
      <c r="G1963" s="61"/>
    </row>
    <row r="1964" spans="7:7" ht="14.4">
      <c r="G1964" s="61"/>
    </row>
    <row r="1965" spans="7:7" ht="14.4">
      <c r="G1965" s="61"/>
    </row>
    <row r="1966" spans="7:7" ht="14.4">
      <c r="G1966" s="61"/>
    </row>
    <row r="1967" spans="7:7" ht="14.4">
      <c r="G1967" s="61"/>
    </row>
    <row r="1968" spans="7:7" ht="14.4">
      <c r="G1968" s="61"/>
    </row>
    <row r="1969" spans="7:7" ht="14.4">
      <c r="G1969" s="61"/>
    </row>
    <row r="1970" spans="7:7" ht="14.4">
      <c r="G1970" s="61"/>
    </row>
    <row r="1971" spans="7:7" ht="14.4">
      <c r="G1971" s="61"/>
    </row>
    <row r="1972" spans="7:7" ht="14.4">
      <c r="G1972" s="61"/>
    </row>
    <row r="1973" spans="7:7" ht="14.4">
      <c r="G1973" s="61"/>
    </row>
    <row r="1974" spans="7:7" ht="14.4">
      <c r="G1974" s="61"/>
    </row>
    <row r="1975" spans="7:7" ht="14.4">
      <c r="G1975" s="61"/>
    </row>
    <row r="1976" spans="7:7" ht="14.4">
      <c r="G1976" s="61"/>
    </row>
    <row r="1977" spans="7:7" ht="14.4">
      <c r="G1977" s="61"/>
    </row>
    <row r="1978" spans="7:7" ht="14.4">
      <c r="G1978" s="61"/>
    </row>
    <row r="1979" spans="7:7" ht="14.4">
      <c r="G1979" s="61"/>
    </row>
    <row r="1980" spans="7:7" ht="14.4">
      <c r="G1980" s="61"/>
    </row>
    <row r="1981" spans="7:7" ht="14.4">
      <c r="G1981" s="61"/>
    </row>
    <row r="1982" spans="7:7" ht="14.4">
      <c r="G1982" s="61"/>
    </row>
    <row r="1983" spans="7:7" ht="14.4">
      <c r="G1983" s="61"/>
    </row>
    <row r="1984" spans="7:7" ht="14.4">
      <c r="G1984" s="61"/>
    </row>
    <row r="1985" spans="7:7" ht="14.4">
      <c r="G1985" s="61"/>
    </row>
    <row r="1986" spans="7:7" ht="14.4">
      <c r="G1986" s="61"/>
    </row>
    <row r="1987" spans="7:7" ht="14.4">
      <c r="G1987" s="61"/>
    </row>
    <row r="1988" spans="7:7" ht="14.4">
      <c r="G1988" s="61"/>
    </row>
    <row r="1989" spans="7:7" ht="14.4">
      <c r="G1989" s="61"/>
    </row>
    <row r="1990" spans="7:7" ht="14.4">
      <c r="G1990" s="61"/>
    </row>
    <row r="1991" spans="7:7" ht="14.4">
      <c r="G1991" s="61"/>
    </row>
    <row r="2013" spans="7:7" ht="14.4">
      <c r="G2013" s="61"/>
    </row>
    <row r="2024" spans="7:7" ht="14.4">
      <c r="G2024" s="61"/>
    </row>
    <row r="2026" spans="7:7" ht="14.4">
      <c r="G2026" s="61"/>
    </row>
    <row r="2117" spans="7:7" ht="14.4">
      <c r="G2117" s="61"/>
    </row>
    <row r="2147" spans="7:7" ht="14.4">
      <c r="G2147" s="61"/>
    </row>
    <row r="2149" spans="7:7" ht="14.4">
      <c r="G2149" s="61"/>
    </row>
    <row r="2196" spans="7:7" ht="14.4">
      <c r="G2196" s="61"/>
    </row>
    <row r="2197" spans="7:7" ht="14.4">
      <c r="G2197" s="61"/>
    </row>
    <row r="2198" spans="7:7" ht="14.4">
      <c r="G2198" s="61"/>
    </row>
    <row r="2199" spans="7:7" ht="14.4">
      <c r="G2199" s="61"/>
    </row>
    <row r="2200" spans="7:7" ht="14.4">
      <c r="G2200" s="61"/>
    </row>
    <row r="2201" spans="7:7" ht="14.4">
      <c r="G2201" s="61"/>
    </row>
    <row r="2202" spans="7:7" ht="14.4">
      <c r="G2202" s="61"/>
    </row>
    <row r="2203" spans="7:7" ht="14.4">
      <c r="G2203" s="61"/>
    </row>
    <row r="2204" spans="7:7" ht="14.4">
      <c r="G2204" s="61"/>
    </row>
    <row r="2205" spans="7:7" ht="14.4">
      <c r="G2205" s="61"/>
    </row>
    <row r="2206" spans="7:7" ht="14.4">
      <c r="G2206" s="61"/>
    </row>
    <row r="2207" spans="7:7" ht="14.4">
      <c r="G2207" s="61"/>
    </row>
    <row r="2208" spans="7:7" ht="14.4">
      <c r="G2208" s="61"/>
    </row>
    <row r="2209" spans="7:7" ht="14.4">
      <c r="G2209" s="61"/>
    </row>
    <row r="2210" spans="7:7" ht="14.4">
      <c r="G2210" s="61"/>
    </row>
    <row r="2211" spans="7:7" ht="14.4">
      <c r="G2211" s="61"/>
    </row>
    <row r="2212" spans="7:7" ht="14.4">
      <c r="G2212" s="61"/>
    </row>
    <row r="2213" spans="7:7" ht="14.4">
      <c r="G2213" s="61"/>
    </row>
    <row r="2214" spans="7:7" ht="14.4">
      <c r="G2214" s="61"/>
    </row>
    <row r="2215" spans="7:7" ht="14.4">
      <c r="G2215" s="61"/>
    </row>
    <row r="2216" spans="7:7" ht="14.4">
      <c r="G2216" s="61"/>
    </row>
    <row r="2217" spans="7:7" ht="14.4">
      <c r="G2217" s="61"/>
    </row>
    <row r="2218" spans="7:7" ht="14.4">
      <c r="G2218" s="61"/>
    </row>
    <row r="2219" spans="7:7" ht="14.4">
      <c r="G2219" s="61"/>
    </row>
    <row r="2220" spans="7:7" ht="14.4">
      <c r="G2220" s="61"/>
    </row>
    <row r="2221" spans="7:7" ht="14.4">
      <c r="G2221" s="61"/>
    </row>
    <row r="2222" spans="7:7" ht="14.4">
      <c r="G2222" s="61"/>
    </row>
    <row r="2223" spans="7:7" ht="14.4">
      <c r="G2223" s="61"/>
    </row>
    <row r="2224" spans="7:7" ht="14.4">
      <c r="G2224" s="61"/>
    </row>
    <row r="2225" spans="7:7" ht="14.4">
      <c r="G2225" s="61"/>
    </row>
    <row r="2226" spans="7:7" ht="14.4">
      <c r="G2226" s="61"/>
    </row>
    <row r="2227" spans="7:7" ht="14.4">
      <c r="G2227" s="61"/>
    </row>
    <row r="2228" spans="7:7" ht="14.4">
      <c r="G2228" s="61"/>
    </row>
    <row r="2229" spans="7:7" ht="14.4">
      <c r="G2229" s="61"/>
    </row>
    <row r="2230" spans="7:7" ht="14.4">
      <c r="G2230" s="61"/>
    </row>
    <row r="2231" spans="7:7" ht="14.4">
      <c r="G2231" s="61"/>
    </row>
    <row r="2232" spans="7:7" ht="14.4">
      <c r="G2232" s="61"/>
    </row>
    <row r="2233" spans="7:7" ht="14.4">
      <c r="G2233" s="61"/>
    </row>
    <row r="2234" spans="7:7" ht="14.4">
      <c r="G2234" s="61"/>
    </row>
    <row r="2246" spans="7:7" ht="14.4">
      <c r="G2246" s="61"/>
    </row>
    <row r="2247" spans="7:7" ht="14.4">
      <c r="G2247" s="61"/>
    </row>
    <row r="2248" spans="7:7" ht="14.4">
      <c r="G2248" s="61"/>
    </row>
    <row r="2249" spans="7:7" ht="14.4">
      <c r="G2249" s="61"/>
    </row>
    <row r="2250" spans="7:7" ht="14.4">
      <c r="G2250" s="61"/>
    </row>
    <row r="2251" spans="7:7" ht="14.4">
      <c r="G2251" s="61"/>
    </row>
    <row r="2252" spans="7:7" ht="14.4">
      <c r="G2252" s="61"/>
    </row>
    <row r="2253" spans="7:7" ht="14.4">
      <c r="G2253" s="61"/>
    </row>
    <row r="2254" spans="7:7" ht="14.4">
      <c r="G2254" s="61"/>
    </row>
    <row r="2255" spans="7:7" ht="14.4">
      <c r="G2255" s="61"/>
    </row>
    <row r="2256" spans="7:7" ht="14.4">
      <c r="G2256" s="61"/>
    </row>
    <row r="2257" spans="7:7" ht="14.4">
      <c r="G2257" s="61"/>
    </row>
    <row r="2258" spans="7:7" ht="14.4">
      <c r="G2258" s="61"/>
    </row>
    <row r="2259" spans="7:7" ht="14.4">
      <c r="G2259" s="61"/>
    </row>
    <row r="2260" spans="7:7" ht="14.4">
      <c r="G2260" s="61"/>
    </row>
    <row r="2261" spans="7:7" ht="14.4">
      <c r="G2261" s="61"/>
    </row>
    <row r="2262" spans="7:7" ht="14.4">
      <c r="G2262" s="61"/>
    </row>
    <row r="2263" spans="7:7" ht="14.4">
      <c r="G2263" s="61"/>
    </row>
    <row r="2264" spans="7:7" ht="14.4">
      <c r="G2264" s="61"/>
    </row>
    <row r="2265" spans="7:7" ht="14.4">
      <c r="G2265" s="61"/>
    </row>
    <row r="2266" spans="7:7" ht="14.4">
      <c r="G2266" s="61"/>
    </row>
    <row r="2267" spans="7:7" ht="14.4">
      <c r="G2267" s="61"/>
    </row>
    <row r="2268" spans="7:7" ht="14.4">
      <c r="G2268" s="61"/>
    </row>
    <row r="2269" spans="7:7" ht="14.4">
      <c r="G2269" s="61"/>
    </row>
    <row r="2270" spans="7:7" ht="14.4">
      <c r="G2270" s="61"/>
    </row>
    <row r="2271" spans="7:7" ht="14.4">
      <c r="G2271" s="61"/>
    </row>
    <row r="2272" spans="7:7" ht="14.4">
      <c r="G2272" s="61"/>
    </row>
    <row r="2273" spans="7:7" ht="14.4">
      <c r="G2273" s="61"/>
    </row>
    <row r="2274" spans="7:7" ht="14.4">
      <c r="G2274" s="61"/>
    </row>
    <row r="2275" spans="7:7" ht="14.4">
      <c r="G2275" s="61"/>
    </row>
    <row r="2276" spans="7:7" ht="14.4">
      <c r="G2276" s="61"/>
    </row>
    <row r="2277" spans="7:7" ht="14.4">
      <c r="G2277" s="61"/>
    </row>
    <row r="2278" spans="7:7" ht="14.4">
      <c r="G2278" s="61"/>
    </row>
    <row r="2279" spans="7:7" ht="14.4">
      <c r="G2279" s="61"/>
    </row>
    <row r="2280" spans="7:7" ht="14.4">
      <c r="G2280" s="61"/>
    </row>
    <row r="2281" spans="7:7" ht="14.4">
      <c r="G2281" s="61"/>
    </row>
    <row r="2282" spans="7:7" ht="14.4">
      <c r="G2282" s="61"/>
    </row>
    <row r="2283" spans="7:7" ht="14.4">
      <c r="G2283" s="61"/>
    </row>
    <row r="2284" spans="7:7" ht="14.4">
      <c r="G2284" s="61"/>
    </row>
    <row r="2285" spans="7:7" ht="14.4">
      <c r="G2285" s="61"/>
    </row>
    <row r="2286" spans="7:7" ht="14.4">
      <c r="G2286" s="61"/>
    </row>
    <row r="2287" spans="7:7" ht="14.4">
      <c r="G2287" s="61"/>
    </row>
    <row r="2288" spans="7:7" ht="14.4">
      <c r="G2288" s="61"/>
    </row>
    <row r="2289" spans="7:7" ht="14.4">
      <c r="G2289" s="61"/>
    </row>
    <row r="2290" spans="7:7" ht="14.4">
      <c r="G2290" s="61"/>
    </row>
    <row r="2291" spans="7:7" ht="14.4">
      <c r="G2291" s="61"/>
    </row>
    <row r="2292" spans="7:7" ht="14.4">
      <c r="G2292" s="61"/>
    </row>
    <row r="2293" spans="7:7" ht="14.4">
      <c r="G2293" s="61"/>
    </row>
    <row r="2294" spans="7:7" ht="14.4">
      <c r="G2294" s="61"/>
    </row>
    <row r="2295" spans="7:7" ht="14.4">
      <c r="G2295" s="61"/>
    </row>
    <row r="2296" spans="7:7" ht="14.4">
      <c r="G2296" s="61"/>
    </row>
    <row r="2297" spans="7:7" ht="14.4">
      <c r="G2297" s="61"/>
    </row>
    <row r="2298" spans="7:7" ht="14.4">
      <c r="G2298" s="61"/>
    </row>
    <row r="2299" spans="7:7" ht="14.4">
      <c r="G2299" s="61"/>
    </row>
    <row r="2300" spans="7:7" ht="14.4">
      <c r="G2300" s="61"/>
    </row>
    <row r="2301" spans="7:7" ht="14.4">
      <c r="G2301" s="61"/>
    </row>
    <row r="2302" spans="7:7" ht="14.4">
      <c r="G2302" s="61"/>
    </row>
    <row r="2303" spans="7:7" ht="14.4">
      <c r="G2303" s="61"/>
    </row>
    <row r="2304" spans="7:7" ht="14.4">
      <c r="G2304" s="61"/>
    </row>
    <row r="2305" spans="7:7" ht="14.4">
      <c r="G2305" s="61"/>
    </row>
    <row r="2306" spans="7:7" ht="14.4">
      <c r="G2306" s="61"/>
    </row>
    <row r="2307" spans="7:7" ht="14.4">
      <c r="G2307" s="61"/>
    </row>
    <row r="2308" spans="7:7" ht="14.4">
      <c r="G2308" s="61"/>
    </row>
    <row r="2309" spans="7:7" ht="14.4">
      <c r="G2309" s="61"/>
    </row>
    <row r="2310" spans="7:7" ht="14.4">
      <c r="G2310" s="61"/>
    </row>
    <row r="2311" spans="7:7" ht="14.4">
      <c r="G2311" s="61"/>
    </row>
    <row r="2312" spans="7:7" ht="14.4">
      <c r="G2312" s="61"/>
    </row>
    <row r="2313" spans="7:7" ht="14.4">
      <c r="G2313" s="61"/>
    </row>
    <row r="2314" spans="7:7" ht="14.4">
      <c r="G2314" s="61"/>
    </row>
    <row r="2315" spans="7:7" ht="14.4">
      <c r="G2315" s="61"/>
    </row>
    <row r="2316" spans="7:7" ht="14.4">
      <c r="G2316" s="61"/>
    </row>
    <row r="2317" spans="7:7" ht="14.4">
      <c r="G2317" s="61"/>
    </row>
    <row r="2318" spans="7:7" ht="14.4">
      <c r="G2318" s="61"/>
    </row>
    <row r="2319" spans="7:7" ht="14.4">
      <c r="G2319" s="61"/>
    </row>
    <row r="2320" spans="7:7" ht="14.4">
      <c r="G2320" s="61"/>
    </row>
    <row r="2321" spans="7:7" ht="14.4">
      <c r="G2321" s="61"/>
    </row>
    <row r="2322" spans="7:7" ht="14.4">
      <c r="G2322" s="61"/>
    </row>
    <row r="2323" spans="7:7" ht="14.4">
      <c r="G2323" s="61"/>
    </row>
    <row r="2324" spans="7:7" ht="14.4">
      <c r="G2324" s="61"/>
    </row>
    <row r="2325" spans="7:7" ht="14.4">
      <c r="G2325" s="61"/>
    </row>
    <row r="2326" spans="7:7" ht="14.4">
      <c r="G2326" s="61"/>
    </row>
    <row r="2327" spans="7:7" ht="14.4">
      <c r="G2327" s="61"/>
    </row>
    <row r="2328" spans="7:7" ht="14.4">
      <c r="G2328" s="61"/>
    </row>
    <row r="2329" spans="7:7" ht="14.4">
      <c r="G2329" s="61"/>
    </row>
    <row r="2330" spans="7:7" ht="14.4">
      <c r="G2330" s="61"/>
    </row>
    <row r="2331" spans="7:7" ht="14.4">
      <c r="G2331" s="61"/>
    </row>
    <row r="2332" spans="7:7" ht="14.4">
      <c r="G2332" s="61"/>
    </row>
    <row r="2333" spans="7:7" ht="14.4">
      <c r="G2333" s="61"/>
    </row>
    <row r="2334" spans="7:7" ht="14.4">
      <c r="G2334" s="61"/>
    </row>
    <row r="2335" spans="7:7" ht="14.4">
      <c r="G2335" s="61"/>
    </row>
    <row r="2336" spans="7:7" ht="14.4">
      <c r="G2336" s="61"/>
    </row>
    <row r="2337" spans="7:7" ht="14.4">
      <c r="G2337" s="61"/>
    </row>
    <row r="2338" spans="7:7" ht="14.4">
      <c r="G2338" s="61"/>
    </row>
    <row r="2339" spans="7:7" ht="14.4">
      <c r="G2339" s="61"/>
    </row>
    <row r="2340" spans="7:7" ht="14.4">
      <c r="G2340" s="61"/>
    </row>
    <row r="2341" spans="7:7" ht="14.4">
      <c r="G2341" s="61"/>
    </row>
    <row r="2342" spans="7:7" ht="14.4">
      <c r="G2342" s="61"/>
    </row>
    <row r="2343" spans="7:7" ht="14.4">
      <c r="G2343" s="61"/>
    </row>
    <row r="2344" spans="7:7" ht="14.4">
      <c r="G2344" s="61"/>
    </row>
    <row r="2345" spans="7:7" ht="14.4">
      <c r="G2345" s="61"/>
    </row>
    <row r="2346" spans="7:7" ht="14.4">
      <c r="G2346" s="61"/>
    </row>
    <row r="2347" spans="7:7" ht="14.4">
      <c r="G2347" s="61"/>
    </row>
    <row r="2348" spans="7:7" ht="14.4">
      <c r="G2348" s="61"/>
    </row>
    <row r="2349" spans="7:7" ht="14.4">
      <c r="G2349" s="61"/>
    </row>
    <row r="2350" spans="7:7" ht="14.4">
      <c r="G2350" s="61"/>
    </row>
    <row r="2351" spans="7:7" ht="14.4">
      <c r="G2351" s="61"/>
    </row>
    <row r="2352" spans="7:7" ht="14.4">
      <c r="G2352" s="61"/>
    </row>
    <row r="2353" spans="7:7" ht="14.4">
      <c r="G2353" s="61"/>
    </row>
    <row r="2354" spans="7:7" ht="14.4">
      <c r="G2354" s="61"/>
    </row>
    <row r="2355" spans="7:7" ht="14.4">
      <c r="G2355" s="61"/>
    </row>
    <row r="2356" spans="7:7" ht="14.4">
      <c r="G2356" s="61"/>
    </row>
    <row r="2357" spans="7:7" ht="14.4">
      <c r="G2357" s="61"/>
    </row>
    <row r="2358" spans="7:7" ht="14.4">
      <c r="G2358" s="61"/>
    </row>
    <row r="2359" spans="7:7" ht="14.4">
      <c r="G2359" s="61"/>
    </row>
    <row r="2360" spans="7:7" ht="14.4">
      <c r="G2360" s="61"/>
    </row>
    <row r="2361" spans="7:7" ht="14.4">
      <c r="G2361" s="61"/>
    </row>
    <row r="2362" spans="7:7" ht="14.4">
      <c r="G2362" s="61"/>
    </row>
    <row r="2363" spans="7:7" ht="14.4">
      <c r="G2363" s="61"/>
    </row>
    <row r="2364" spans="7:7" ht="14.4">
      <c r="G2364" s="61"/>
    </row>
    <row r="2365" spans="7:7" ht="14.4">
      <c r="G2365" s="61"/>
    </row>
    <row r="2366" spans="7:7" ht="14.4">
      <c r="G2366" s="61"/>
    </row>
    <row r="2367" spans="7:7" ht="14.4">
      <c r="G2367" s="61"/>
    </row>
    <row r="2368" spans="7:7" ht="14.4">
      <c r="G2368" s="61"/>
    </row>
    <row r="2369" spans="7:7" ht="14.4">
      <c r="G2369" s="61"/>
    </row>
    <row r="2370" spans="7:7" ht="14.4">
      <c r="G2370" s="61"/>
    </row>
    <row r="2371" spans="7:7" ht="14.4">
      <c r="G2371" s="61"/>
    </row>
    <row r="2372" spans="7:7" ht="14.4">
      <c r="G2372" s="61"/>
    </row>
    <row r="2373" spans="7:7" ht="14.4">
      <c r="G2373" s="61"/>
    </row>
    <row r="2374" spans="7:7" ht="14.4">
      <c r="G2374" s="61"/>
    </row>
    <row r="2375" spans="7:7" ht="14.4">
      <c r="G2375" s="61"/>
    </row>
    <row r="2376" spans="7:7" ht="14.4">
      <c r="G2376" s="61"/>
    </row>
    <row r="2377" spans="7:7" ht="14.4">
      <c r="G2377" s="61"/>
    </row>
    <row r="2378" spans="7:7" ht="14.4">
      <c r="G2378" s="61"/>
    </row>
    <row r="2379" spans="7:7" ht="14.4">
      <c r="G2379" s="61"/>
    </row>
    <row r="2380" spans="7:7" ht="14.4">
      <c r="G2380" s="61"/>
    </row>
    <row r="2381" spans="7:7" ht="14.4">
      <c r="G2381" s="61"/>
    </row>
    <row r="2382" spans="7:7" ht="14.4">
      <c r="G2382" s="61"/>
    </row>
    <row r="2383" spans="7:7" ht="14.4">
      <c r="G2383" s="61"/>
    </row>
    <row r="2384" spans="7:7" ht="14.4">
      <c r="G2384" s="61"/>
    </row>
    <row r="2385" spans="7:7" ht="14.4">
      <c r="G2385" s="61"/>
    </row>
    <row r="2386" spans="7:7" ht="14.4">
      <c r="G2386" s="61"/>
    </row>
    <row r="2387" spans="7:7" ht="14.4">
      <c r="G2387" s="61"/>
    </row>
    <row r="2388" spans="7:7" ht="14.4">
      <c r="G2388" s="61"/>
    </row>
    <row r="2389" spans="7:7" ht="14.4">
      <c r="G2389" s="61"/>
    </row>
    <row r="2390" spans="7:7" ht="14.4">
      <c r="G2390" s="61"/>
    </row>
    <row r="2391" spans="7:7" ht="14.4">
      <c r="G2391" s="61"/>
    </row>
    <row r="2392" spans="7:7" ht="14.4">
      <c r="G2392" s="61"/>
    </row>
    <row r="2393" spans="7:7" ht="14.4">
      <c r="G2393" s="61"/>
    </row>
    <row r="2394" spans="7:7" ht="14.4">
      <c r="G2394" s="61"/>
    </row>
    <row r="2395" spans="7:7" ht="14.4">
      <c r="G2395" s="61"/>
    </row>
    <row r="2396" spans="7:7" ht="14.4">
      <c r="G2396" s="61"/>
    </row>
    <row r="2397" spans="7:7" ht="14.4">
      <c r="G2397" s="61"/>
    </row>
    <row r="2398" spans="7:7" ht="14.4">
      <c r="G2398" s="61"/>
    </row>
    <row r="2399" spans="7:7" ht="14.4">
      <c r="G2399" s="61"/>
    </row>
    <row r="2400" spans="7:7" ht="14.4">
      <c r="G2400" s="61"/>
    </row>
    <row r="2401" spans="7:7" ht="14.4">
      <c r="G2401" s="61"/>
    </row>
    <row r="2402" spans="7:7" ht="14.4">
      <c r="G2402" s="61"/>
    </row>
    <row r="2403" spans="7:7" ht="14.4">
      <c r="G2403" s="61"/>
    </row>
    <row r="2404" spans="7:7" ht="14.4">
      <c r="G2404" s="61"/>
    </row>
    <row r="2405" spans="7:7" ht="14.4">
      <c r="G2405" s="61"/>
    </row>
    <row r="2406" spans="7:7" ht="14.4">
      <c r="G2406" s="61"/>
    </row>
    <row r="2407" spans="7:7" ht="14.4">
      <c r="G2407" s="61"/>
    </row>
    <row r="2408" spans="7:7" ht="14.4">
      <c r="G2408" s="61"/>
    </row>
    <row r="2409" spans="7:7" ht="14.4">
      <c r="G2409" s="61"/>
    </row>
    <row r="2410" spans="7:7" ht="14.4">
      <c r="G2410" s="61"/>
    </row>
    <row r="2411" spans="7:7" ht="14.4">
      <c r="G2411" s="61"/>
    </row>
    <row r="2412" spans="7:7" ht="14.4">
      <c r="G2412" s="61"/>
    </row>
    <row r="2413" spans="7:7" ht="14.4">
      <c r="G2413" s="61"/>
    </row>
    <row r="2414" spans="7:7" ht="14.4">
      <c r="G2414" s="61"/>
    </row>
    <row r="2415" spans="7:7" ht="14.4">
      <c r="G2415" s="61"/>
    </row>
    <row r="2416" spans="7:7" ht="14.4">
      <c r="G2416" s="61"/>
    </row>
    <row r="2417" spans="7:7" ht="14.4">
      <c r="G2417" s="61"/>
    </row>
    <row r="2418" spans="7:7" ht="14.4">
      <c r="G2418" s="61"/>
    </row>
    <row r="2419" spans="7:7" ht="14.4">
      <c r="G2419" s="61"/>
    </row>
    <row r="2420" spans="7:7" ht="14.4">
      <c r="G2420" s="61"/>
    </row>
    <row r="2421" spans="7:7" ht="14.4">
      <c r="G2421" s="61"/>
    </row>
    <row r="2422" spans="7:7" ht="14.4">
      <c r="G2422" s="61"/>
    </row>
    <row r="2423" spans="7:7" ht="14.4">
      <c r="G2423" s="61"/>
    </row>
    <row r="2424" spans="7:7" ht="14.4">
      <c r="G2424" s="61"/>
    </row>
    <row r="2425" spans="7:7" ht="14.4">
      <c r="G2425" s="61"/>
    </row>
    <row r="2426" spans="7:7" ht="14.4">
      <c r="G2426" s="61"/>
    </row>
    <row r="2427" spans="7:7" ht="14.4">
      <c r="G2427" s="61"/>
    </row>
    <row r="2428" spans="7:7" ht="14.4">
      <c r="G2428" s="61"/>
    </row>
    <row r="2429" spans="7:7" ht="14.4">
      <c r="G2429" s="61"/>
    </row>
    <row r="2430" spans="7:7" ht="14.4">
      <c r="G2430" s="61"/>
    </row>
    <row r="2431" spans="7:7" ht="14.4">
      <c r="G2431" s="61"/>
    </row>
    <row r="2432" spans="7:7" ht="14.4">
      <c r="G2432" s="61"/>
    </row>
    <row r="2433" spans="7:7" ht="14.4">
      <c r="G2433" s="61"/>
    </row>
    <row r="2434" spans="7:7" ht="14.4">
      <c r="G2434" s="61"/>
    </row>
    <row r="2435" spans="7:7" ht="14.4">
      <c r="G2435" s="61"/>
    </row>
    <row r="2436" spans="7:7" ht="14.4">
      <c r="G2436" s="61"/>
    </row>
    <row r="2437" spans="7:7" ht="14.4">
      <c r="G2437" s="61"/>
    </row>
    <row r="2438" spans="7:7" ht="14.4">
      <c r="G2438" s="61"/>
    </row>
    <row r="2439" spans="7:7" ht="14.4">
      <c r="G2439" s="61"/>
    </row>
    <row r="2440" spans="7:7" ht="14.4">
      <c r="G2440" s="61"/>
    </row>
    <row r="2441" spans="7:7" ht="14.4">
      <c r="G2441" s="61"/>
    </row>
    <row r="2442" spans="7:7" ht="14.4">
      <c r="G2442" s="61"/>
    </row>
    <row r="2443" spans="7:7" ht="14.4">
      <c r="G2443" s="61"/>
    </row>
    <row r="2444" spans="7:7" ht="14.4">
      <c r="G2444" s="61"/>
    </row>
    <row r="2445" spans="7:7" ht="14.4">
      <c r="G2445" s="61"/>
    </row>
    <row r="2446" spans="7:7" ht="14.4">
      <c r="G2446" s="61"/>
    </row>
    <row r="2447" spans="7:7" ht="14.4">
      <c r="G2447" s="61"/>
    </row>
    <row r="2448" spans="7:7" ht="14.4">
      <c r="G2448" s="61"/>
    </row>
    <row r="2449" spans="7:7" ht="14.4">
      <c r="G2449" s="61"/>
    </row>
    <row r="2450" spans="7:7" ht="14.4">
      <c r="G2450" s="61"/>
    </row>
    <row r="2451" spans="7:7" ht="14.4">
      <c r="G2451" s="61"/>
    </row>
    <row r="2452" spans="7:7" ht="14.4">
      <c r="G2452" s="61"/>
    </row>
    <row r="2453" spans="7:7" ht="14.4">
      <c r="G2453" s="61"/>
    </row>
    <row r="2454" spans="7:7" ht="14.4">
      <c r="G2454" s="61"/>
    </row>
    <row r="2455" spans="7:7" ht="14.4">
      <c r="G2455" s="61"/>
    </row>
    <row r="2456" spans="7:7" ht="14.4">
      <c r="G2456" s="61"/>
    </row>
    <row r="2457" spans="7:7" ht="14.4">
      <c r="G2457" s="61"/>
    </row>
    <row r="2458" spans="7:7" ht="14.4">
      <c r="G2458" s="61"/>
    </row>
    <row r="2459" spans="7:7" ht="14.4">
      <c r="G2459" s="61"/>
    </row>
    <row r="2460" spans="7:7" ht="14.4">
      <c r="G2460" s="61"/>
    </row>
    <row r="2461" spans="7:7" ht="14.4">
      <c r="G2461" s="61"/>
    </row>
    <row r="2462" spans="7:7" ht="14.4">
      <c r="G2462" s="61"/>
    </row>
    <row r="2463" spans="7:7" ht="14.4">
      <c r="G2463" s="61"/>
    </row>
    <row r="2464" spans="7:7" ht="14.4">
      <c r="G2464" s="61"/>
    </row>
    <row r="2465" spans="7:7" ht="14.4">
      <c r="G2465" s="61"/>
    </row>
    <row r="2466" spans="7:7" ht="14.4">
      <c r="G2466" s="61"/>
    </row>
    <row r="2467" spans="7:7" ht="14.4">
      <c r="G2467" s="61"/>
    </row>
    <row r="2468" spans="7:7" ht="14.4">
      <c r="G2468" s="61"/>
    </row>
    <row r="2469" spans="7:7" ht="14.4">
      <c r="G2469" s="61"/>
    </row>
    <row r="2470" spans="7:7" ht="14.4">
      <c r="G2470" s="61"/>
    </row>
    <row r="2471" spans="7:7" ht="14.4">
      <c r="G2471" s="61"/>
    </row>
    <row r="2509" spans="7:7" ht="14.4">
      <c r="G2509" s="61"/>
    </row>
    <row r="2510" spans="7:7" ht="14.4">
      <c r="G2510" s="61"/>
    </row>
    <row r="2511" spans="7:7" ht="14.4">
      <c r="G2511" s="61"/>
    </row>
    <row r="2512" spans="7:7" ht="14.4">
      <c r="G2512" s="61"/>
    </row>
    <row r="2513" spans="7:7" ht="14.4">
      <c r="G2513" s="61"/>
    </row>
    <row r="2514" spans="7:7" ht="14.4">
      <c r="G2514" s="61"/>
    </row>
    <row r="2515" spans="7:7" ht="14.4">
      <c r="G2515" s="61"/>
    </row>
    <row r="2516" spans="7:7" ht="14.4">
      <c r="G2516" s="61"/>
    </row>
    <row r="2517" spans="7:7" ht="14.4">
      <c r="G2517" s="61"/>
    </row>
    <row r="2518" spans="7:7" ht="14.4">
      <c r="G2518" s="61"/>
    </row>
    <row r="2519" spans="7:7" ht="14.4">
      <c r="G2519" s="61"/>
    </row>
    <row r="2520" spans="7:7" ht="14.4">
      <c r="G2520" s="61"/>
    </row>
    <row r="2521" spans="7:7" ht="14.4">
      <c r="G2521" s="61"/>
    </row>
    <row r="2522" spans="7:7" ht="14.4">
      <c r="G2522" s="61"/>
    </row>
    <row r="2523" spans="7:7" ht="14.4">
      <c r="G2523" s="61"/>
    </row>
    <row r="2524" spans="7:7" ht="14.4">
      <c r="G2524" s="61"/>
    </row>
    <row r="2525" spans="7:7" ht="14.4">
      <c r="G2525" s="61"/>
    </row>
    <row r="2526" spans="7:7" ht="14.4">
      <c r="G2526" s="61"/>
    </row>
    <row r="2527" spans="7:7" ht="14.4">
      <c r="G2527" s="61"/>
    </row>
    <row r="2528" spans="7:7" ht="14.4">
      <c r="G2528" s="61"/>
    </row>
    <row r="2529" spans="7:7" ht="14.4">
      <c r="G2529" s="61"/>
    </row>
    <row r="2530" spans="7:7" ht="14.4">
      <c r="G2530" s="61"/>
    </row>
    <row r="2531" spans="7:7" ht="14.4">
      <c r="G2531" s="61"/>
    </row>
    <row r="2532" spans="7:7" ht="14.4">
      <c r="G2532" s="61"/>
    </row>
    <row r="2533" spans="7:7" ht="14.4">
      <c r="G2533" s="61"/>
    </row>
    <row r="2534" spans="7:7" ht="14.4">
      <c r="G2534" s="61"/>
    </row>
    <row r="2535" spans="7:7" ht="14.4">
      <c r="G2535" s="61"/>
    </row>
    <row r="2536" spans="7:7" ht="14.4">
      <c r="G2536" s="61"/>
    </row>
    <row r="2537" spans="7:7" ht="14.4">
      <c r="G2537" s="61"/>
    </row>
    <row r="2538" spans="7:7" ht="14.4">
      <c r="G2538" s="61"/>
    </row>
    <row r="2539" spans="7:7" ht="14.4">
      <c r="G2539" s="61"/>
    </row>
    <row r="2540" spans="7:7" ht="14.4">
      <c r="G2540" s="61"/>
    </row>
    <row r="2545" spans="7:7" ht="14.4">
      <c r="G2545" s="61"/>
    </row>
    <row r="2552" spans="7:7" ht="14.4">
      <c r="G2552" s="61"/>
    </row>
    <row r="2553" spans="7:7" ht="14.4">
      <c r="G2553" s="61"/>
    </row>
    <row r="2554" spans="7:7" ht="14.4">
      <c r="G2554" s="61"/>
    </row>
    <row r="2555" spans="7:7" ht="14.4">
      <c r="G2555" s="61"/>
    </row>
    <row r="2556" spans="7:7" ht="14.4">
      <c r="G2556" s="61"/>
    </row>
    <row r="2557" spans="7:7" ht="14.4">
      <c r="G2557" s="61"/>
    </row>
    <row r="2558" spans="7:7" ht="14.4">
      <c r="G2558" s="61"/>
    </row>
    <row r="2559" spans="7:7" ht="14.4">
      <c r="G2559" s="61"/>
    </row>
    <row r="2560" spans="7:7" ht="14.4">
      <c r="G2560" s="61"/>
    </row>
    <row r="2561" spans="7:7" ht="14.4">
      <c r="G2561" s="61"/>
    </row>
    <row r="2562" spans="7:7" ht="14.4">
      <c r="G2562" s="61"/>
    </row>
    <row r="2563" spans="7:7" ht="14.4">
      <c r="G2563" s="61"/>
    </row>
    <row r="2564" spans="7:7" ht="14.4">
      <c r="G2564" s="61"/>
    </row>
    <row r="2565" spans="7:7" ht="14.4">
      <c r="G2565" s="61"/>
    </row>
    <row r="2566" spans="7:7" ht="14.4">
      <c r="G2566" s="61"/>
    </row>
    <row r="2567" spans="7:7" ht="14.4">
      <c r="G2567" s="61"/>
    </row>
    <row r="2568" spans="7:7" ht="14.4">
      <c r="G2568" s="61"/>
    </row>
    <row r="2569" spans="7:7" ht="14.4">
      <c r="G2569" s="61"/>
    </row>
    <row r="2570" spans="7:7" ht="14.4">
      <c r="G2570" s="61"/>
    </row>
    <row r="2571" spans="7:7" ht="14.4">
      <c r="G2571" s="61"/>
    </row>
    <row r="2572" spans="7:7" ht="14.4">
      <c r="G2572" s="61"/>
    </row>
    <row r="2573" spans="7:7" ht="14.4">
      <c r="G2573" s="61"/>
    </row>
    <row r="2574" spans="7:7" ht="14.4">
      <c r="G2574" s="61"/>
    </row>
    <row r="2575" spans="7:7" ht="14.4">
      <c r="G2575" s="61"/>
    </row>
    <row r="2576" spans="7:7" ht="14.4">
      <c r="G2576" s="61"/>
    </row>
    <row r="2577" spans="7:7" ht="14.4">
      <c r="G2577" s="61"/>
    </row>
    <row r="2578" spans="7:7" ht="14.4">
      <c r="G2578" s="61"/>
    </row>
    <row r="2579" spans="7:7" ht="14.4">
      <c r="G2579" s="61"/>
    </row>
    <row r="2580" spans="7:7" ht="14.4">
      <c r="G2580" s="61"/>
    </row>
    <row r="2581" spans="7:7" ht="14.4">
      <c r="G2581" s="61"/>
    </row>
    <row r="2582" spans="7:7" ht="14.4">
      <c r="G2582" s="61"/>
    </row>
    <row r="2583" spans="7:7" ht="14.4">
      <c r="G2583" s="61"/>
    </row>
    <row r="2584" spans="7:7" ht="14.4">
      <c r="G2584" s="61"/>
    </row>
    <row r="2585" spans="7:7" ht="14.4">
      <c r="G2585" s="61"/>
    </row>
    <row r="2586" spans="7:7" ht="14.4">
      <c r="G2586" s="61"/>
    </row>
    <row r="2587" spans="7:7" ht="14.4">
      <c r="G2587" s="61"/>
    </row>
    <row r="2588" spans="7:7" ht="14.4">
      <c r="G2588" s="61"/>
    </row>
    <row r="2589" spans="7:7" ht="14.4">
      <c r="G2589" s="61"/>
    </row>
    <row r="2590" spans="7:7" ht="14.4">
      <c r="G2590" s="61"/>
    </row>
    <row r="2591" spans="7:7" ht="14.4">
      <c r="G2591" s="61"/>
    </row>
    <row r="2592" spans="7:7" ht="14.4">
      <c r="G2592" s="61"/>
    </row>
    <row r="2593" spans="7:7" ht="14.4">
      <c r="G2593" s="61"/>
    </row>
    <row r="2594" spans="7:7" ht="14.4">
      <c r="G2594" s="61"/>
    </row>
    <row r="2595" spans="7:7" ht="14.4">
      <c r="G2595" s="61"/>
    </row>
    <row r="2596" spans="7:7" ht="14.4">
      <c r="G2596" s="61"/>
    </row>
    <row r="2597" spans="7:7" ht="14.4">
      <c r="G2597" s="61"/>
    </row>
    <row r="2598" spans="7:7" ht="14.4">
      <c r="G2598" s="61"/>
    </row>
    <row r="2599" spans="7:7" ht="14.4">
      <c r="G2599" s="61"/>
    </row>
    <row r="2600" spans="7:7" ht="14.4">
      <c r="G2600" s="61"/>
    </row>
    <row r="2601" spans="7:7" ht="14.4">
      <c r="G2601" s="61"/>
    </row>
    <row r="2602" spans="7:7" ht="14.4">
      <c r="G2602" s="61"/>
    </row>
    <row r="2603" spans="7:7" ht="14.4">
      <c r="G2603" s="61"/>
    </row>
    <row r="2604" spans="7:7" ht="14.4">
      <c r="G2604" s="61"/>
    </row>
    <row r="2605" spans="7:7" ht="14.4">
      <c r="G2605" s="61"/>
    </row>
    <row r="2606" spans="7:7" ht="14.4">
      <c r="G2606" s="61"/>
    </row>
    <row r="2607" spans="7:7" ht="14.4">
      <c r="G2607" s="61"/>
    </row>
    <row r="2608" spans="7:7" ht="14.4">
      <c r="G2608" s="61"/>
    </row>
    <row r="2609" spans="7:7" ht="14.4">
      <c r="G2609" s="61"/>
    </row>
    <row r="2610" spans="7:7" ht="14.4">
      <c r="G2610" s="61"/>
    </row>
    <row r="2611" spans="7:7" ht="14.4">
      <c r="G2611" s="61"/>
    </row>
    <row r="2612" spans="7:7" ht="14.4">
      <c r="G2612" s="61"/>
    </row>
    <row r="2613" spans="7:7" ht="14.4">
      <c r="G2613" s="61"/>
    </row>
    <row r="2614" spans="7:7" ht="14.4">
      <c r="G2614" s="61"/>
    </row>
    <row r="2615" spans="7:7" ht="14.4">
      <c r="G2615" s="61"/>
    </row>
    <row r="2616" spans="7:7" ht="14.4">
      <c r="G2616" s="61"/>
    </row>
    <row r="2617" spans="7:7" ht="14.4">
      <c r="G2617" s="61"/>
    </row>
    <row r="2618" spans="7:7" ht="14.4">
      <c r="G2618" s="61"/>
    </row>
    <row r="2619" spans="7:7" ht="14.4">
      <c r="G2619" s="61"/>
    </row>
    <row r="2620" spans="7:7" ht="14.4">
      <c r="G2620" s="61"/>
    </row>
    <row r="2621" spans="7:7" ht="14.4">
      <c r="G2621" s="61"/>
    </row>
    <row r="2622" spans="7:7" ht="14.4">
      <c r="G2622" s="61"/>
    </row>
    <row r="2623" spans="7:7" ht="14.4">
      <c r="G2623" s="61"/>
    </row>
    <row r="2624" spans="7:7" ht="14.4">
      <c r="G2624" s="61"/>
    </row>
    <row r="2625" spans="7:7" ht="14.4">
      <c r="G2625" s="61"/>
    </row>
    <row r="2626" spans="7:7" ht="14.4">
      <c r="G2626" s="61"/>
    </row>
    <row r="2627" spans="7:7" ht="14.4">
      <c r="G2627" s="61"/>
    </row>
    <row r="2628" spans="7:7" ht="14.4">
      <c r="G2628" s="61"/>
    </row>
    <row r="2629" spans="7:7" ht="14.4">
      <c r="G2629" s="61"/>
    </row>
    <row r="2630" spans="7:7" ht="14.4">
      <c r="G2630" s="61"/>
    </row>
    <row r="2631" spans="7:7" ht="14.4">
      <c r="G2631" s="61"/>
    </row>
    <row r="2632" spans="7:7" ht="14.4">
      <c r="G2632" s="61"/>
    </row>
    <row r="2633" spans="7:7" ht="14.4">
      <c r="G2633" s="61"/>
    </row>
    <row r="2634" spans="7:7" ht="14.4">
      <c r="G2634" s="61"/>
    </row>
    <row r="2635" spans="7:7" ht="14.4">
      <c r="G2635" s="61"/>
    </row>
    <row r="2636" spans="7:7" ht="14.4">
      <c r="G2636" s="61"/>
    </row>
    <row r="2637" spans="7:7" ht="14.4">
      <c r="G2637" s="61"/>
    </row>
    <row r="2638" spans="7:7" ht="14.4">
      <c r="G2638" s="61"/>
    </row>
    <row r="2639" spans="7:7" ht="14.4">
      <c r="G2639" s="61"/>
    </row>
    <row r="2640" spans="7:7" ht="14.4">
      <c r="G2640" s="61"/>
    </row>
    <row r="2641" spans="7:7" ht="14.4">
      <c r="G2641" s="61"/>
    </row>
    <row r="2642" spans="7:7" ht="14.4">
      <c r="G2642" s="61"/>
    </row>
    <row r="2643" spans="7:7" ht="14.4">
      <c r="G2643" s="61"/>
    </row>
    <row r="2644" spans="7:7" ht="14.4">
      <c r="G2644" s="61"/>
    </row>
    <row r="2645" spans="7:7" ht="14.4">
      <c r="G2645" s="61"/>
    </row>
    <row r="2646" spans="7:7" ht="14.4">
      <c r="G2646" s="61"/>
    </row>
    <row r="2647" spans="7:7" ht="14.4">
      <c r="G2647" s="61"/>
    </row>
    <row r="2648" spans="7:7" ht="14.4">
      <c r="G2648" s="61"/>
    </row>
    <row r="2649" spans="7:7" ht="14.4">
      <c r="G2649" s="61"/>
    </row>
    <row r="2650" spans="7:7" ht="14.4">
      <c r="G2650" s="61"/>
    </row>
    <row r="2651" spans="7:7" ht="14.4">
      <c r="G2651" s="61"/>
    </row>
    <row r="2652" spans="7:7" ht="14.4">
      <c r="G2652" s="61"/>
    </row>
    <row r="2653" spans="7:7" ht="14.4">
      <c r="G2653" s="61"/>
    </row>
    <row r="2654" spans="7:7" ht="14.4">
      <c r="G2654" s="61"/>
    </row>
    <row r="2655" spans="7:7" ht="14.4">
      <c r="G2655" s="61"/>
    </row>
    <row r="2656" spans="7:7" ht="14.4">
      <c r="G2656" s="61"/>
    </row>
    <row r="2657" spans="7:7" ht="14.4">
      <c r="G2657" s="61"/>
    </row>
    <row r="2658" spans="7:7" ht="14.4">
      <c r="G2658" s="61"/>
    </row>
    <row r="2659" spans="7:7" ht="14.4">
      <c r="G2659" s="61"/>
    </row>
    <row r="2660" spans="7:7" ht="14.4">
      <c r="G2660" s="61"/>
    </row>
    <row r="2661" spans="7:7" ht="14.4">
      <c r="G2661" s="61"/>
    </row>
    <row r="2662" spans="7:7" ht="14.4">
      <c r="G2662" s="61"/>
    </row>
    <row r="2663" spans="7:7" ht="14.4">
      <c r="G2663" s="61"/>
    </row>
    <row r="2664" spans="7:7" ht="14.4">
      <c r="G2664" s="61"/>
    </row>
    <row r="2665" spans="7:7" ht="14.4">
      <c r="G2665" s="61"/>
    </row>
    <row r="2666" spans="7:7" ht="14.4">
      <c r="G2666" s="61"/>
    </row>
    <row r="2667" spans="7:7" ht="14.4">
      <c r="G2667" s="61"/>
    </row>
    <row r="2668" spans="7:7" ht="14.4">
      <c r="G2668" s="61"/>
    </row>
    <row r="2669" spans="7:7" ht="14.4">
      <c r="G2669" s="61"/>
    </row>
    <row r="2670" spans="7:7" ht="14.4">
      <c r="G2670" s="61"/>
    </row>
    <row r="2671" spans="7:7" ht="14.4">
      <c r="G2671" s="61"/>
    </row>
    <row r="2672" spans="7:7" ht="14.4">
      <c r="G2672" s="61"/>
    </row>
    <row r="2673" spans="7:7" ht="14.4">
      <c r="G2673" s="61"/>
    </row>
    <row r="2674" spans="7:7" ht="14.4">
      <c r="G2674" s="61"/>
    </row>
    <row r="2675" spans="7:7" ht="14.4">
      <c r="G2675" s="61"/>
    </row>
    <row r="2676" spans="7:7" ht="14.4">
      <c r="G2676" s="61"/>
    </row>
    <row r="2677" spans="7:7" ht="14.4">
      <c r="G2677" s="61"/>
    </row>
    <row r="2678" spans="7:7" ht="14.4">
      <c r="G2678" s="61"/>
    </row>
    <row r="2679" spans="7:7" ht="14.4">
      <c r="G2679" s="61"/>
    </row>
    <row r="2680" spans="7:7" ht="14.4">
      <c r="G2680" s="61"/>
    </row>
    <row r="2681" spans="7:7" ht="14.4">
      <c r="G2681" s="61"/>
    </row>
    <row r="2682" spans="7:7" ht="14.4">
      <c r="G2682" s="61"/>
    </row>
    <row r="2683" spans="7:7" ht="14.4">
      <c r="G2683" s="61"/>
    </row>
    <row r="2684" spans="7:7" ht="14.4">
      <c r="G2684" s="61"/>
    </row>
    <row r="2685" spans="7:7" ht="14.4">
      <c r="G2685" s="61"/>
    </row>
    <row r="2686" spans="7:7" ht="14.4">
      <c r="G2686" s="61"/>
    </row>
    <row r="2687" spans="7:7" ht="14.4">
      <c r="G2687" s="61"/>
    </row>
    <row r="2688" spans="7:7" ht="14.4">
      <c r="G2688" s="61"/>
    </row>
    <row r="2689" spans="7:7" ht="14.4">
      <c r="G2689" s="61"/>
    </row>
    <row r="2690" spans="7:7" ht="14.4">
      <c r="G2690" s="61"/>
    </row>
    <row r="2691" spans="7:7" ht="14.4">
      <c r="G2691" s="61"/>
    </row>
    <row r="2692" spans="7:7" ht="14.4">
      <c r="G2692" s="61"/>
    </row>
    <row r="2693" spans="7:7" ht="14.4">
      <c r="G2693" s="61"/>
    </row>
    <row r="2694" spans="7:7" ht="14.4">
      <c r="G2694" s="61"/>
    </row>
    <row r="2695" spans="7:7" ht="14.4">
      <c r="G2695" s="61"/>
    </row>
    <row r="2696" spans="7:7" ht="14.4">
      <c r="G2696" s="61"/>
    </row>
    <row r="2697" spans="7:7" ht="14.4">
      <c r="G2697" s="61"/>
    </row>
    <row r="2698" spans="7:7" ht="14.4">
      <c r="G2698" s="61"/>
    </row>
    <row r="2699" spans="7:7" ht="14.4">
      <c r="G2699" s="61"/>
    </row>
    <row r="2700" spans="7:7" ht="14.4">
      <c r="G2700" s="61"/>
    </row>
    <row r="2701" spans="7:7" ht="14.4">
      <c r="G2701" s="61"/>
    </row>
    <row r="2702" spans="7:7" ht="14.4">
      <c r="G2702" s="61"/>
    </row>
    <row r="2703" spans="7:7" ht="14.4">
      <c r="G2703" s="61"/>
    </row>
    <row r="2704" spans="7:7" ht="14.4">
      <c r="G2704" s="61"/>
    </row>
    <row r="2705" spans="7:7" ht="14.4">
      <c r="G2705" s="61"/>
    </row>
    <row r="2706" spans="7:7" ht="14.4">
      <c r="G2706" s="61"/>
    </row>
    <row r="2707" spans="7:7" ht="14.4">
      <c r="G2707" s="61"/>
    </row>
    <row r="2708" spans="7:7" ht="14.4">
      <c r="G2708" s="61"/>
    </row>
    <row r="2709" spans="7:7" ht="14.4">
      <c r="G2709" s="61"/>
    </row>
    <row r="2710" spans="7:7" ht="14.4">
      <c r="G2710" s="61"/>
    </row>
    <row r="2711" spans="7:7" ht="14.4">
      <c r="G2711" s="61"/>
    </row>
    <row r="2712" spans="7:7" ht="14.4">
      <c r="G2712" s="61"/>
    </row>
    <row r="2713" spans="7:7" ht="14.4">
      <c r="G2713" s="61"/>
    </row>
    <row r="2714" spans="7:7" ht="14.4">
      <c r="G2714" s="61"/>
    </row>
    <row r="2715" spans="7:7" ht="14.4">
      <c r="G2715" s="61"/>
    </row>
    <row r="2716" spans="7:7" ht="14.4">
      <c r="G2716" s="61"/>
    </row>
    <row r="2717" spans="7:7" ht="14.4">
      <c r="G2717" s="61"/>
    </row>
    <row r="2718" spans="7:7" ht="14.4">
      <c r="G2718" s="61"/>
    </row>
    <row r="2719" spans="7:7" ht="14.4">
      <c r="G2719" s="61"/>
    </row>
    <row r="2720" spans="7:7" ht="14.4">
      <c r="G2720" s="61"/>
    </row>
    <row r="2721" spans="7:7" ht="14.4">
      <c r="G2721" s="61"/>
    </row>
    <row r="2722" spans="7:7" ht="14.4">
      <c r="G2722" s="61"/>
    </row>
    <row r="2723" spans="7:7" ht="14.4">
      <c r="G2723" s="61"/>
    </row>
    <row r="2724" spans="7:7" ht="14.4">
      <c r="G2724" s="61"/>
    </row>
    <row r="2725" spans="7:7" ht="14.4">
      <c r="G2725" s="61"/>
    </row>
    <row r="2726" spans="7:7" ht="14.4">
      <c r="G2726" s="61"/>
    </row>
    <row r="2727" spans="7:7" ht="14.4">
      <c r="G2727" s="61"/>
    </row>
    <row r="2728" spans="7:7" ht="14.4">
      <c r="G2728" s="61"/>
    </row>
    <row r="2729" spans="7:7" ht="14.4">
      <c r="G2729" s="61"/>
    </row>
    <row r="2730" spans="7:7" ht="14.4">
      <c r="G2730" s="61"/>
    </row>
    <row r="2731" spans="7:7" ht="14.4">
      <c r="G2731" s="61"/>
    </row>
    <row r="2732" spans="7:7" ht="14.4">
      <c r="G2732" s="61"/>
    </row>
    <row r="2733" spans="7:7" ht="14.4">
      <c r="G2733" s="61"/>
    </row>
    <row r="2734" spans="7:7" ht="14.4">
      <c r="G2734" s="61"/>
    </row>
    <row r="2735" spans="7:7" ht="14.4">
      <c r="G2735" s="61"/>
    </row>
    <row r="2736" spans="7:7" ht="14.4">
      <c r="G2736" s="61"/>
    </row>
    <row r="2737" spans="7:7" ht="14.4">
      <c r="G2737" s="61"/>
    </row>
    <row r="2738" spans="7:7" ht="14.4">
      <c r="G2738" s="61"/>
    </row>
    <row r="2739" spans="7:7" ht="14.4">
      <c r="G2739" s="61"/>
    </row>
    <row r="2740" spans="7:7" ht="14.4">
      <c r="G2740" s="61"/>
    </row>
    <row r="2741" spans="7:7" ht="14.4">
      <c r="G2741" s="61"/>
    </row>
    <row r="2742" spans="7:7" ht="14.4">
      <c r="G2742" s="61"/>
    </row>
    <row r="2743" spans="7:7" ht="14.4">
      <c r="G2743" s="61"/>
    </row>
    <row r="2744" spans="7:7" ht="14.4">
      <c r="G2744" s="61"/>
    </row>
    <row r="2745" spans="7:7" ht="14.4">
      <c r="G2745" s="61"/>
    </row>
    <row r="2746" spans="7:7" ht="14.4">
      <c r="G2746" s="61"/>
    </row>
    <row r="2747" spans="7:7" ht="14.4">
      <c r="G2747" s="61"/>
    </row>
    <row r="2748" spans="7:7" ht="14.4">
      <c r="G2748" s="61"/>
    </row>
    <row r="2749" spans="7:7" ht="14.4">
      <c r="G2749" s="61"/>
    </row>
    <row r="2750" spans="7:7" ht="14.4">
      <c r="G2750" s="61"/>
    </row>
    <row r="2751" spans="7:7" ht="14.4">
      <c r="G2751" s="61"/>
    </row>
    <row r="2752" spans="7:7" ht="14.4">
      <c r="G2752" s="61"/>
    </row>
    <row r="2753" spans="7:7" ht="14.4">
      <c r="G2753" s="61"/>
    </row>
    <row r="2754" spans="7:7" ht="14.4">
      <c r="G2754" s="61"/>
    </row>
    <row r="2755" spans="7:7" ht="14.4">
      <c r="G2755" s="61"/>
    </row>
    <row r="2756" spans="7:7" ht="14.4">
      <c r="G2756" s="61"/>
    </row>
    <row r="2757" spans="7:7" ht="14.4">
      <c r="G2757" s="61"/>
    </row>
    <row r="2758" spans="7:7" ht="14.4">
      <c r="G2758" s="61"/>
    </row>
    <row r="2759" spans="7:7" ht="14.4">
      <c r="G2759" s="61"/>
    </row>
    <row r="2760" spans="7:7" ht="14.4">
      <c r="G2760" s="61"/>
    </row>
    <row r="2761" spans="7:7" ht="14.4">
      <c r="G2761" s="61"/>
    </row>
    <row r="2762" spans="7:7" ht="14.4">
      <c r="G2762" s="61"/>
    </row>
    <row r="2763" spans="7:7" ht="14.4">
      <c r="G2763" s="61"/>
    </row>
    <row r="2764" spans="7:7" ht="14.4">
      <c r="G2764" s="61"/>
    </row>
    <row r="2765" spans="7:7" ht="14.4">
      <c r="G2765" s="61"/>
    </row>
    <row r="2771" spans="7:7" ht="14.4">
      <c r="G2771" s="61"/>
    </row>
    <row r="2787" spans="7:7" ht="14.4">
      <c r="G2787" s="61"/>
    </row>
    <row r="2801" spans="7:7" ht="14.4">
      <c r="G2801" s="61"/>
    </row>
    <row r="2817" spans="7:7" ht="14.4">
      <c r="G2817" s="61"/>
    </row>
    <row r="2824" spans="7:7" ht="14.4">
      <c r="G2824" s="61"/>
    </row>
    <row r="2827" spans="7:7" ht="14.4">
      <c r="G2827" s="61"/>
    </row>
    <row r="2865" spans="7:7" ht="14.4">
      <c r="G2865" s="61"/>
    </row>
    <row r="2866" spans="7:7" ht="14.4">
      <c r="G2866" s="61"/>
    </row>
    <row r="2867" spans="7:7" ht="14.4">
      <c r="G2867" s="61"/>
    </row>
    <row r="2868" spans="7:7" ht="14.4">
      <c r="G2868" s="61"/>
    </row>
    <row r="2869" spans="7:7" ht="14.4">
      <c r="G2869" s="61"/>
    </row>
    <row r="2870" spans="7:7" ht="14.4">
      <c r="G2870" s="61"/>
    </row>
    <row r="2871" spans="7:7" ht="14.4">
      <c r="G2871" s="61"/>
    </row>
    <row r="2872" spans="7:7" ht="14.4">
      <c r="G2872" s="61"/>
    </row>
    <row r="2873" spans="7:7" ht="14.4">
      <c r="G2873" s="61"/>
    </row>
    <row r="2874" spans="7:7" ht="14.4">
      <c r="G2874" s="61"/>
    </row>
    <row r="2875" spans="7:7" ht="14.4">
      <c r="G2875" s="61"/>
    </row>
    <row r="2876" spans="7:7" ht="14.4">
      <c r="G2876" s="61"/>
    </row>
    <row r="2877" spans="7:7" ht="14.4">
      <c r="G2877" s="61"/>
    </row>
    <row r="2878" spans="7:7" ht="14.4">
      <c r="G2878" s="61"/>
    </row>
    <row r="2879" spans="7:7" ht="14.4">
      <c r="G2879" s="61"/>
    </row>
    <row r="2880" spans="7:7" ht="14.4">
      <c r="G2880" s="61"/>
    </row>
    <row r="2881" spans="7:7" ht="14.4">
      <c r="G2881" s="61"/>
    </row>
    <row r="2882" spans="7:7" ht="14.4">
      <c r="G2882" s="61"/>
    </row>
    <row r="2883" spans="7:7" ht="14.4">
      <c r="G2883" s="61"/>
    </row>
    <row r="2884" spans="7:7" ht="14.4">
      <c r="G2884" s="61"/>
    </row>
    <row r="2885" spans="7:7" ht="14.4">
      <c r="G2885" s="61"/>
    </row>
    <row r="2886" spans="7:7" ht="14.4">
      <c r="G2886" s="61"/>
    </row>
    <row r="2887" spans="7:7" ht="14.4">
      <c r="G2887" s="61"/>
    </row>
    <row r="2888" spans="7:7" ht="14.4">
      <c r="G2888" s="61"/>
    </row>
    <row r="2889" spans="7:7" ht="14.4">
      <c r="G2889" s="61"/>
    </row>
    <row r="2890" spans="7:7" ht="14.4">
      <c r="G2890" s="61"/>
    </row>
    <row r="2891" spans="7:7" ht="14.4">
      <c r="G2891" s="61"/>
    </row>
    <row r="2892" spans="7:7" ht="14.4">
      <c r="G2892" s="61"/>
    </row>
    <row r="2893" spans="7:7" ht="14.4">
      <c r="G2893" s="61"/>
    </row>
    <row r="2894" spans="7:7" ht="14.4">
      <c r="G2894" s="61"/>
    </row>
    <row r="2895" spans="7:7" ht="14.4">
      <c r="G2895" s="61"/>
    </row>
    <row r="2904" spans="7:7" ht="14.4">
      <c r="G2904" s="61"/>
    </row>
    <row r="2907" spans="7:7" ht="14.4">
      <c r="G2907" s="61"/>
    </row>
    <row r="2908" spans="7:7" ht="14.4">
      <c r="G2908" s="61"/>
    </row>
    <row r="2909" spans="7:7" ht="14.4">
      <c r="G2909" s="61"/>
    </row>
    <row r="2910" spans="7:7" ht="14.4">
      <c r="G2910" s="61"/>
    </row>
    <row r="2911" spans="7:7" ht="14.4">
      <c r="G2911" s="61"/>
    </row>
    <row r="2912" spans="7:7" ht="14.4">
      <c r="G2912" s="61"/>
    </row>
    <row r="2913" spans="7:7" ht="14.4">
      <c r="G2913" s="61"/>
    </row>
    <row r="2914" spans="7:7" ht="14.4">
      <c r="G2914" s="61"/>
    </row>
    <row r="2915" spans="7:7" ht="14.4">
      <c r="G2915" s="61"/>
    </row>
    <row r="2916" spans="7:7" ht="14.4">
      <c r="G2916" s="61"/>
    </row>
    <row r="2917" spans="7:7" ht="14.4">
      <c r="G2917" s="61"/>
    </row>
    <row r="2918" spans="7:7" ht="14.4">
      <c r="G2918" s="61"/>
    </row>
    <row r="2919" spans="7:7" ht="14.4">
      <c r="G2919" s="61"/>
    </row>
    <row r="2920" spans="7:7" ht="14.4">
      <c r="G2920" s="61"/>
    </row>
    <row r="2921" spans="7:7" ht="14.4">
      <c r="G2921" s="61"/>
    </row>
    <row r="2922" spans="7:7" ht="14.4">
      <c r="G2922" s="61"/>
    </row>
    <row r="2923" spans="7:7" ht="14.4">
      <c r="G2923" s="61"/>
    </row>
    <row r="2924" spans="7:7" ht="14.4">
      <c r="G2924" s="61"/>
    </row>
    <row r="2925" spans="7:7" ht="14.4">
      <c r="G2925" s="61"/>
    </row>
    <row r="2926" spans="7:7" ht="14.4">
      <c r="G2926" s="61"/>
    </row>
    <row r="2927" spans="7:7" ht="14.4">
      <c r="G2927" s="61"/>
    </row>
    <row r="2928" spans="7:7" ht="14.4">
      <c r="G2928" s="61"/>
    </row>
    <row r="2929" spans="7:7" ht="14.4">
      <c r="G2929" s="61"/>
    </row>
    <row r="2930" spans="7:7" ht="14.4">
      <c r="G2930" s="61"/>
    </row>
    <row r="2931" spans="7:7" ht="14.4">
      <c r="G2931" s="61"/>
    </row>
    <row r="2932" spans="7:7" ht="14.4">
      <c r="G2932" s="61"/>
    </row>
    <row r="2933" spans="7:7" ht="14.4">
      <c r="G2933" s="61"/>
    </row>
    <row r="2934" spans="7:7" ht="14.4">
      <c r="G2934" s="61"/>
    </row>
    <row r="2935" spans="7:7" ht="14.4">
      <c r="G2935" s="61"/>
    </row>
    <row r="2936" spans="7:7" ht="14.4">
      <c r="G2936" s="61"/>
    </row>
    <row r="2937" spans="7:7" ht="14.4">
      <c r="G2937" s="61"/>
    </row>
    <row r="2938" spans="7:7" ht="14.4">
      <c r="G2938" s="61"/>
    </row>
    <row r="2939" spans="7:7" ht="14.4">
      <c r="G2939" s="61"/>
    </row>
    <row r="2940" spans="7:7" ht="14.4">
      <c r="G2940" s="61"/>
    </row>
    <row r="2941" spans="7:7" ht="14.4">
      <c r="G2941" s="61"/>
    </row>
    <row r="2942" spans="7:7" ht="14.4">
      <c r="G2942" s="61"/>
    </row>
    <row r="2943" spans="7:7" ht="14.4">
      <c r="G2943" s="61"/>
    </row>
    <row r="2944" spans="7:7" ht="14.4">
      <c r="G2944" s="61"/>
    </row>
    <row r="2945" spans="7:7" ht="14.4">
      <c r="G2945" s="61"/>
    </row>
    <row r="2946" spans="7:7" ht="14.4">
      <c r="G2946" s="61"/>
    </row>
    <row r="2947" spans="7:7" ht="14.4">
      <c r="G2947" s="61"/>
    </row>
    <row r="2948" spans="7:7" ht="14.4">
      <c r="G2948" s="61"/>
    </row>
    <row r="2949" spans="7:7" ht="14.4">
      <c r="G2949" s="61"/>
    </row>
    <row r="2950" spans="7:7" ht="14.4">
      <c r="G2950" s="61"/>
    </row>
    <row r="2951" spans="7:7" ht="14.4">
      <c r="G2951" s="61"/>
    </row>
    <row r="2952" spans="7:7" ht="14.4">
      <c r="G2952" s="61"/>
    </row>
    <row r="2953" spans="7:7" ht="14.4">
      <c r="G2953" s="61"/>
    </row>
    <row r="2954" spans="7:7" ht="14.4">
      <c r="G2954" s="61"/>
    </row>
    <row r="2955" spans="7:7" ht="14.4">
      <c r="G2955" s="61"/>
    </row>
    <row r="2956" spans="7:7" ht="14.4">
      <c r="G2956" s="61"/>
    </row>
    <row r="2957" spans="7:7" ht="14.4">
      <c r="G2957" s="61"/>
    </row>
    <row r="2958" spans="7:7" ht="14.4">
      <c r="G2958" s="61"/>
    </row>
    <row r="2959" spans="7:7" ht="14.4">
      <c r="G2959" s="61"/>
    </row>
    <row r="2960" spans="7:7" ht="14.4">
      <c r="G2960" s="61"/>
    </row>
    <row r="2961" spans="7:7" ht="14.4">
      <c r="G2961" s="61"/>
    </row>
    <row r="2962" spans="7:7" ht="14.4">
      <c r="G2962" s="61"/>
    </row>
    <row r="2963" spans="7:7" ht="14.4">
      <c r="G2963" s="61"/>
    </row>
    <row r="2964" spans="7:7" ht="14.4">
      <c r="G2964" s="61"/>
    </row>
    <row r="2965" spans="7:7" ht="14.4">
      <c r="G2965" s="61"/>
    </row>
    <row r="2966" spans="7:7" ht="14.4">
      <c r="G2966" s="61"/>
    </row>
    <row r="2967" spans="7:7" ht="14.4">
      <c r="G2967" s="61"/>
    </row>
    <row r="2968" spans="7:7" ht="14.4">
      <c r="G2968" s="61"/>
    </row>
    <row r="2969" spans="7:7" ht="14.4">
      <c r="G2969" s="61"/>
    </row>
    <row r="2970" spans="7:7" ht="14.4">
      <c r="G2970" s="61"/>
    </row>
    <row r="2971" spans="7:7" ht="14.4">
      <c r="G2971" s="61"/>
    </row>
    <row r="2972" spans="7:7" ht="14.4">
      <c r="G2972" s="61"/>
    </row>
    <row r="2973" spans="7:7" ht="14.4">
      <c r="G2973" s="61"/>
    </row>
    <row r="2974" spans="7:7" ht="14.4">
      <c r="G2974" s="61"/>
    </row>
    <row r="2975" spans="7:7" ht="14.4">
      <c r="G2975" s="61"/>
    </row>
    <row r="2976" spans="7:7" ht="14.4">
      <c r="G2976" s="61"/>
    </row>
    <row r="2977" spans="7:7" ht="14.4">
      <c r="G2977" s="61"/>
    </row>
    <row r="2978" spans="7:7" ht="14.4">
      <c r="G2978" s="61"/>
    </row>
    <row r="2979" spans="7:7" ht="14.4">
      <c r="G2979" s="61"/>
    </row>
    <row r="2980" spans="7:7" ht="14.4">
      <c r="G2980" s="61"/>
    </row>
    <row r="2981" spans="7:7" ht="14.4">
      <c r="G2981" s="61"/>
    </row>
    <row r="2982" spans="7:7" ht="14.4">
      <c r="G2982" s="61"/>
    </row>
    <row r="2983" spans="7:7" ht="14.4">
      <c r="G2983" s="61"/>
    </row>
    <row r="2984" spans="7:7" ht="14.4">
      <c r="G2984" s="61"/>
    </row>
    <row r="2985" spans="7:7" ht="14.4">
      <c r="G2985" s="61"/>
    </row>
    <row r="2986" spans="7:7" ht="14.4">
      <c r="G2986" s="61"/>
    </row>
    <row r="2987" spans="7:7" ht="14.4">
      <c r="G2987" s="61"/>
    </row>
    <row r="2988" spans="7:7" ht="14.4">
      <c r="G2988" s="61"/>
    </row>
    <row r="2989" spans="7:7" ht="14.4">
      <c r="G2989" s="61"/>
    </row>
    <row r="2990" spans="7:7" ht="14.4">
      <c r="G2990" s="61"/>
    </row>
    <row r="2991" spans="7:7" ht="14.4">
      <c r="G2991" s="61"/>
    </row>
    <row r="2992" spans="7:7" ht="14.4">
      <c r="G2992" s="61"/>
    </row>
    <row r="2993" spans="7:7" ht="14.4">
      <c r="G2993" s="61"/>
    </row>
    <row r="2994" spans="7:7" ht="14.4">
      <c r="G2994" s="61"/>
    </row>
    <row r="2995" spans="7:7" ht="14.4">
      <c r="G2995" s="61"/>
    </row>
    <row r="2996" spans="7:7" ht="14.4">
      <c r="G2996" s="61"/>
    </row>
    <row r="2997" spans="7:7" ht="14.4">
      <c r="G2997" s="61"/>
    </row>
    <row r="2998" spans="7:7" ht="14.4">
      <c r="G2998" s="61"/>
    </row>
    <row r="2999" spans="7:7" ht="14.4">
      <c r="G2999" s="61"/>
    </row>
    <row r="3000" spans="7:7" ht="14.4">
      <c r="G3000" s="61"/>
    </row>
    <row r="3001" spans="7:7" ht="14.4">
      <c r="G3001" s="61"/>
    </row>
    <row r="3002" spans="7:7" ht="14.4">
      <c r="G3002" s="61"/>
    </row>
    <row r="3003" spans="7:7" ht="14.4">
      <c r="G3003" s="61"/>
    </row>
    <row r="3004" spans="7:7" ht="14.4">
      <c r="G3004" s="61"/>
    </row>
    <row r="3005" spans="7:7" ht="14.4">
      <c r="G3005" s="61"/>
    </row>
    <row r="3006" spans="7:7" ht="14.4">
      <c r="G3006" s="61"/>
    </row>
    <row r="3007" spans="7:7" ht="14.4">
      <c r="G3007" s="61"/>
    </row>
    <row r="3008" spans="7:7" ht="14.4">
      <c r="G3008" s="61"/>
    </row>
    <row r="3009" spans="7:7" ht="14.4">
      <c r="G3009" s="61"/>
    </row>
    <row r="3010" spans="7:7" ht="14.4">
      <c r="G3010" s="61"/>
    </row>
    <row r="3011" spans="7:7" ht="14.4">
      <c r="G3011" s="61"/>
    </row>
    <row r="3012" spans="7:7" ht="14.4">
      <c r="G3012" s="61"/>
    </row>
    <row r="3013" spans="7:7" ht="14.4">
      <c r="G3013" s="61"/>
    </row>
    <row r="3014" spans="7:7" ht="14.4">
      <c r="G3014" s="61"/>
    </row>
    <row r="3015" spans="7:7" ht="14.4">
      <c r="G3015" s="61"/>
    </row>
    <row r="3016" spans="7:7" ht="14.4">
      <c r="G3016" s="61"/>
    </row>
    <row r="3017" spans="7:7" ht="14.4">
      <c r="G3017" s="61"/>
    </row>
    <row r="3018" spans="7:7" ht="14.4">
      <c r="G3018" s="61"/>
    </row>
    <row r="3019" spans="7:7" ht="14.4">
      <c r="G3019" s="61"/>
    </row>
    <row r="3020" spans="7:7" ht="14.4">
      <c r="G3020" s="61"/>
    </row>
    <row r="3021" spans="7:7" ht="14.4">
      <c r="G3021" s="61"/>
    </row>
    <row r="3022" spans="7:7" ht="14.4">
      <c r="G3022" s="61"/>
    </row>
    <row r="3023" spans="7:7" ht="14.4">
      <c r="G3023" s="61"/>
    </row>
    <row r="3024" spans="7:7" ht="14.4">
      <c r="G3024" s="61"/>
    </row>
    <row r="3025" spans="7:7" ht="14.4">
      <c r="G3025" s="61"/>
    </row>
    <row r="3026" spans="7:7" ht="14.4">
      <c r="G3026" s="61"/>
    </row>
    <row r="3027" spans="7:7" ht="14.4">
      <c r="G3027" s="61"/>
    </row>
    <row r="3028" spans="7:7" ht="14.4">
      <c r="G3028" s="61"/>
    </row>
    <row r="3029" spans="7:7" ht="14.4">
      <c r="G3029" s="61"/>
    </row>
    <row r="3030" spans="7:7" ht="14.4">
      <c r="G3030" s="61"/>
    </row>
    <row r="3031" spans="7:7" ht="14.4">
      <c r="G3031" s="61"/>
    </row>
    <row r="3032" spans="7:7" ht="14.4">
      <c r="G3032" s="61"/>
    </row>
    <row r="3033" spans="7:7" ht="14.4">
      <c r="G3033" s="61"/>
    </row>
    <row r="3034" spans="7:7" ht="14.4">
      <c r="G3034" s="61"/>
    </row>
    <row r="3035" spans="7:7" ht="14.4">
      <c r="G3035" s="61"/>
    </row>
    <row r="3036" spans="7:7" ht="14.4">
      <c r="G3036" s="61"/>
    </row>
    <row r="3037" spans="7:7" ht="14.4">
      <c r="G3037" s="61"/>
    </row>
    <row r="3038" spans="7:7" ht="14.4">
      <c r="G3038" s="61"/>
    </row>
    <row r="3039" spans="7:7" ht="14.4">
      <c r="G3039" s="61"/>
    </row>
    <row r="3040" spans="7:7" ht="14.4">
      <c r="G3040" s="61"/>
    </row>
    <row r="3041" spans="7:7" ht="14.4">
      <c r="G3041" s="61"/>
    </row>
    <row r="3042" spans="7:7" ht="14.4">
      <c r="G3042" s="61"/>
    </row>
    <row r="3043" spans="7:7" ht="14.4">
      <c r="G3043" s="61"/>
    </row>
    <row r="3044" spans="7:7" ht="14.4">
      <c r="G3044" s="61"/>
    </row>
    <row r="3045" spans="7:7" ht="14.4">
      <c r="G3045" s="61"/>
    </row>
    <row r="3046" spans="7:7" ht="14.4">
      <c r="G3046" s="61"/>
    </row>
    <row r="3047" spans="7:7" ht="14.4">
      <c r="G3047" s="61"/>
    </row>
    <row r="3048" spans="7:7" ht="14.4">
      <c r="G3048" s="61"/>
    </row>
    <row r="3049" spans="7:7" ht="14.4">
      <c r="G3049" s="61"/>
    </row>
    <row r="3050" spans="7:7" ht="14.4">
      <c r="G3050" s="61"/>
    </row>
    <row r="3051" spans="7:7" ht="14.4">
      <c r="G3051" s="61"/>
    </row>
    <row r="3052" spans="7:7" ht="14.4">
      <c r="G3052" s="61"/>
    </row>
    <row r="3053" spans="7:7" ht="14.4">
      <c r="G3053" s="61"/>
    </row>
    <row r="3054" spans="7:7" ht="14.4">
      <c r="G3054" s="61"/>
    </row>
    <row r="3055" spans="7:7" ht="14.4">
      <c r="G3055" s="61"/>
    </row>
    <row r="3056" spans="7:7" ht="14.4">
      <c r="G3056" s="61"/>
    </row>
    <row r="3057" spans="7:7" ht="14.4">
      <c r="G3057" s="61"/>
    </row>
    <row r="3058" spans="7:7" ht="14.4">
      <c r="G3058" s="61"/>
    </row>
    <row r="3059" spans="7:7" ht="14.4">
      <c r="G3059" s="61"/>
    </row>
    <row r="3060" spans="7:7" ht="14.4">
      <c r="G3060" s="61"/>
    </row>
    <row r="3061" spans="7:7" ht="14.4">
      <c r="G3061" s="61"/>
    </row>
    <row r="3062" spans="7:7" ht="14.4">
      <c r="G3062" s="61"/>
    </row>
    <row r="3063" spans="7:7" ht="14.4">
      <c r="G3063" s="61"/>
    </row>
    <row r="3064" spans="7:7" ht="14.4">
      <c r="G3064" s="61"/>
    </row>
    <row r="3065" spans="7:7" ht="14.4">
      <c r="G3065" s="61"/>
    </row>
    <row r="3066" spans="7:7" ht="14.4">
      <c r="G3066" s="61"/>
    </row>
    <row r="3067" spans="7:7" ht="14.4">
      <c r="G3067" s="61"/>
    </row>
    <row r="3068" spans="7:7" ht="14.4">
      <c r="G3068" s="61"/>
    </row>
    <row r="3069" spans="7:7" ht="14.4">
      <c r="G3069" s="61"/>
    </row>
    <row r="3070" spans="7:7" ht="14.4">
      <c r="G3070" s="61"/>
    </row>
    <row r="3071" spans="7:7" ht="14.4">
      <c r="G3071" s="61"/>
    </row>
    <row r="3072" spans="7:7" ht="14.4">
      <c r="G3072" s="61"/>
    </row>
    <row r="3073" spans="7:7" ht="14.4">
      <c r="G3073" s="61"/>
    </row>
    <row r="3074" spans="7:7" ht="14.4">
      <c r="G3074" s="61"/>
    </row>
    <row r="3075" spans="7:7" ht="14.4">
      <c r="G3075" s="61"/>
    </row>
    <row r="3076" spans="7:7" ht="14.4">
      <c r="G3076" s="61"/>
    </row>
    <row r="3077" spans="7:7" ht="14.4">
      <c r="G3077" s="61"/>
    </row>
    <row r="3078" spans="7:7" ht="14.4">
      <c r="G3078" s="61"/>
    </row>
    <row r="3079" spans="7:7" ht="14.4">
      <c r="G3079" s="61"/>
    </row>
    <row r="3080" spans="7:7" ht="14.4">
      <c r="G3080" s="61"/>
    </row>
    <row r="3081" spans="7:7" ht="14.4">
      <c r="G3081" s="61"/>
    </row>
    <row r="3082" spans="7:7" ht="14.4">
      <c r="G3082" s="61"/>
    </row>
    <row r="3083" spans="7:7" ht="14.4">
      <c r="G3083" s="61"/>
    </row>
    <row r="3084" spans="7:7" ht="14.4">
      <c r="G3084" s="61"/>
    </row>
    <row r="3085" spans="7:7" ht="14.4">
      <c r="G3085" s="61"/>
    </row>
    <row r="3086" spans="7:7" ht="14.4">
      <c r="G3086" s="61"/>
    </row>
    <row r="3087" spans="7:7" ht="14.4">
      <c r="G3087" s="61"/>
    </row>
    <row r="3088" spans="7:7" ht="14.4">
      <c r="G3088" s="61"/>
    </row>
    <row r="3089" spans="7:7" ht="14.4">
      <c r="G3089" s="61"/>
    </row>
    <row r="3090" spans="7:7" ht="14.4">
      <c r="G3090" s="61"/>
    </row>
    <row r="3091" spans="7:7" ht="14.4">
      <c r="G3091" s="61"/>
    </row>
    <row r="3092" spans="7:7" ht="14.4">
      <c r="G3092" s="61"/>
    </row>
    <row r="3093" spans="7:7" ht="14.4">
      <c r="G3093" s="61"/>
    </row>
    <row r="3094" spans="7:7" ht="14.4">
      <c r="G3094" s="61"/>
    </row>
    <row r="3095" spans="7:7" ht="14.4">
      <c r="G3095" s="61"/>
    </row>
    <row r="3096" spans="7:7" ht="14.4">
      <c r="G3096" s="61"/>
    </row>
    <row r="3097" spans="7:7" ht="14.4">
      <c r="G3097" s="61"/>
    </row>
    <row r="3098" spans="7:7" ht="14.4">
      <c r="G3098" s="61"/>
    </row>
    <row r="3099" spans="7:7" ht="14.4">
      <c r="G3099" s="61"/>
    </row>
    <row r="3100" spans="7:7" ht="14.4">
      <c r="G3100" s="61"/>
    </row>
    <row r="3101" spans="7:7" ht="14.4">
      <c r="G3101" s="61"/>
    </row>
    <row r="3102" spans="7:7" ht="14.4">
      <c r="G3102" s="61"/>
    </row>
    <row r="3103" spans="7:7" ht="14.4">
      <c r="G3103" s="61"/>
    </row>
    <row r="3104" spans="7:7" ht="14.4">
      <c r="G3104" s="61"/>
    </row>
    <row r="3105" spans="7:7" ht="14.4">
      <c r="G3105" s="61"/>
    </row>
    <row r="3106" spans="7:7" ht="14.4">
      <c r="G3106" s="61"/>
    </row>
    <row r="3107" spans="7:7" ht="14.4">
      <c r="G3107" s="61"/>
    </row>
    <row r="3108" spans="7:7" ht="14.4">
      <c r="G3108" s="61"/>
    </row>
    <row r="3109" spans="7:7" ht="14.4">
      <c r="G3109" s="61"/>
    </row>
    <row r="3110" spans="7:7" ht="14.4">
      <c r="G3110" s="61"/>
    </row>
    <row r="3111" spans="7:7" ht="14.4">
      <c r="G3111" s="61"/>
    </row>
    <row r="3112" spans="7:7" ht="14.4">
      <c r="G3112" s="61"/>
    </row>
    <row r="3113" spans="7:7" ht="14.4">
      <c r="G3113" s="61"/>
    </row>
    <row r="3114" spans="7:7" ht="14.4">
      <c r="G3114" s="61"/>
    </row>
    <row r="3115" spans="7:7" ht="14.4">
      <c r="G3115" s="61"/>
    </row>
    <row r="3116" spans="7:7" ht="14.4">
      <c r="G3116" s="61"/>
    </row>
    <row r="3117" spans="7:7" ht="14.4">
      <c r="G3117" s="61"/>
    </row>
    <row r="3118" spans="7:7" ht="14.4">
      <c r="G3118" s="61"/>
    </row>
    <row r="3119" spans="7:7" ht="14.4">
      <c r="G3119" s="61"/>
    </row>
    <row r="3120" spans="7:7" ht="14.4">
      <c r="G3120" s="61"/>
    </row>
    <row r="3121" spans="7:7" ht="14.4">
      <c r="G3121" s="61"/>
    </row>
    <row r="3122" spans="7:7" ht="14.4">
      <c r="G3122" s="61"/>
    </row>
    <row r="3123" spans="7:7" ht="14.4">
      <c r="G3123" s="61"/>
    </row>
    <row r="3124" spans="7:7" ht="14.4">
      <c r="G3124" s="61"/>
    </row>
    <row r="3125" spans="7:7" ht="14.4">
      <c r="G3125" s="61"/>
    </row>
    <row r="3126" spans="7:7" ht="14.4">
      <c r="G3126" s="61"/>
    </row>
    <row r="3127" spans="7:7" ht="14.4">
      <c r="G3127" s="61"/>
    </row>
    <row r="3128" spans="7:7" ht="14.4">
      <c r="G3128" s="61"/>
    </row>
    <row r="3134" spans="7:7" ht="14.4"/>
    <row r="3135" spans="7:7" ht="14.4">
      <c r="G3135" s="61"/>
    </row>
    <row r="3139" spans="7:7" ht="14.4"/>
    <row r="3140" spans="7:7" ht="14.4">
      <c r="G3140" s="61"/>
    </row>
    <row r="3150" spans="7:7" ht="14.4"/>
    <row r="3151" spans="7:7" ht="14.4">
      <c r="G3151" s="61"/>
    </row>
    <row r="3157" spans="7:7" ht="14.4"/>
    <row r="3158" spans="7:7" ht="14.4">
      <c r="G3158" s="61"/>
    </row>
    <row r="3171" spans="7:7" ht="14.4"/>
    <row r="3172" spans="7:7" ht="14.4">
      <c r="G3172" s="61"/>
    </row>
    <row r="3181" spans="7:7" ht="14.4"/>
    <row r="3182" spans="7:7" ht="14.4">
      <c r="G3182" s="61"/>
    </row>
    <row r="3183" spans="7:7" ht="14.4">
      <c r="G3183" s="61"/>
    </row>
    <row r="3185" spans="7:7" ht="14.4">
      <c r="G3185" s="61"/>
    </row>
    <row r="3186" spans="7:7" ht="14.4">
      <c r="G3186" s="61"/>
    </row>
    <row r="3187" spans="7:7" ht="14.4">
      <c r="G3187" s="61"/>
    </row>
    <row r="3188" spans="7:7" ht="14.4">
      <c r="G3188" s="61"/>
    </row>
    <row r="3189" spans="7:7" ht="14.4">
      <c r="G3189" s="61"/>
    </row>
    <row r="3190" spans="7:7" ht="14.4">
      <c r="G3190" s="61"/>
    </row>
    <row r="3191" spans="7:7" ht="14.4">
      <c r="G3191" s="61"/>
    </row>
    <row r="3192" spans="7:7" ht="14.4">
      <c r="G3192" s="61"/>
    </row>
    <row r="3193" spans="7:7" ht="14.4">
      <c r="G3193" s="61"/>
    </row>
    <row r="3194" spans="7:7" ht="14.4">
      <c r="G3194" s="61"/>
    </row>
    <row r="3195" spans="7:7" ht="14.4">
      <c r="G3195" s="61"/>
    </row>
    <row r="3196" spans="7:7" ht="14.4">
      <c r="G3196" s="61"/>
    </row>
    <row r="3197" spans="7:7" ht="14.4">
      <c r="G3197" s="61"/>
    </row>
    <row r="3198" spans="7:7" ht="14.4">
      <c r="G3198" s="61"/>
    </row>
    <row r="3199" spans="7:7" ht="14.4">
      <c r="G3199" s="61"/>
    </row>
    <row r="3200" spans="7:7" ht="14.4">
      <c r="G3200" s="61"/>
    </row>
    <row r="3201" spans="7:7" ht="14.4">
      <c r="G3201" s="61"/>
    </row>
    <row r="3202" spans="7:7" ht="14.4">
      <c r="G3202" s="61"/>
    </row>
    <row r="3203" spans="7:7" ht="14.4">
      <c r="G3203" s="61"/>
    </row>
    <row r="3204" spans="7:7" ht="14.4">
      <c r="G3204" s="61"/>
    </row>
    <row r="3205" spans="7:7" ht="14.4">
      <c r="G3205" s="61"/>
    </row>
    <row r="3206" spans="7:7" ht="14.4">
      <c r="G3206" s="61"/>
    </row>
    <row r="3207" spans="7:7" ht="14.4">
      <c r="G3207" s="61"/>
    </row>
    <row r="3208" spans="7:7" ht="14.4">
      <c r="G3208" s="61"/>
    </row>
    <row r="3209" spans="7:7" ht="14.4">
      <c r="G3209" s="61"/>
    </row>
    <row r="3210" spans="7:7" ht="14.4">
      <c r="G3210" s="61"/>
    </row>
    <row r="3211" spans="7:7" ht="14.4">
      <c r="G3211" s="61"/>
    </row>
    <row r="3212" spans="7:7" ht="14.4">
      <c r="G3212" s="61"/>
    </row>
    <row r="3213" spans="7:7" ht="14.4">
      <c r="G3213" s="61"/>
    </row>
    <row r="3214" spans="7:7" ht="14.4">
      <c r="G3214" s="61"/>
    </row>
    <row r="3215" spans="7:7" ht="14.4">
      <c r="G3215" s="61"/>
    </row>
    <row r="3216" spans="7:7" ht="14.4">
      <c r="G3216" s="61"/>
    </row>
    <row r="3217" spans="7:7" ht="14.4">
      <c r="G3217" s="61"/>
    </row>
    <row r="3218" spans="7:7" ht="14.4">
      <c r="G3218" s="61"/>
    </row>
    <row r="3219" spans="7:7" ht="14.4">
      <c r="G3219" s="61"/>
    </row>
    <row r="3220" spans="7:7" ht="14.4">
      <c r="G3220" s="61"/>
    </row>
    <row r="3221" spans="7:7" ht="14.4">
      <c r="G3221" s="61"/>
    </row>
    <row r="3222" spans="7:7" ht="14.4">
      <c r="G3222" s="61"/>
    </row>
    <row r="3223" spans="7:7" ht="14.4">
      <c r="G3223" s="61"/>
    </row>
    <row r="3224" spans="7:7" ht="14.4">
      <c r="G3224" s="61"/>
    </row>
    <row r="3225" spans="7:7" ht="14.4">
      <c r="G3225" s="61"/>
    </row>
    <row r="3226" spans="7:7" ht="14.4">
      <c r="G3226" s="61"/>
    </row>
    <row r="3227" spans="7:7" ht="14.4">
      <c r="G3227" s="61"/>
    </row>
    <row r="3228" spans="7:7" ht="14.4">
      <c r="G3228" s="61"/>
    </row>
    <row r="3229" spans="7:7" ht="14.4">
      <c r="G3229" s="61"/>
    </row>
    <row r="3230" spans="7:7" ht="14.4">
      <c r="G3230" s="61"/>
    </row>
    <row r="3231" spans="7:7" ht="14.4">
      <c r="G3231" s="61"/>
    </row>
    <row r="3232" spans="7:7" ht="14.4">
      <c r="G3232" s="61"/>
    </row>
    <row r="3233" spans="7:7" ht="14.4">
      <c r="G3233" s="61"/>
    </row>
    <row r="3234" spans="7:7" ht="14.4">
      <c r="G3234" s="61"/>
    </row>
    <row r="3235" spans="7:7" ht="14.4">
      <c r="G3235" s="61"/>
    </row>
    <row r="3236" spans="7:7" ht="14.4">
      <c r="G3236" s="61"/>
    </row>
    <row r="3237" spans="7:7" ht="14.4">
      <c r="G3237" s="61"/>
    </row>
    <row r="3238" spans="7:7" ht="14.4">
      <c r="G3238" s="61"/>
    </row>
    <row r="3239" spans="7:7" ht="14.4">
      <c r="G3239" s="61"/>
    </row>
    <row r="3240" spans="7:7" ht="14.4">
      <c r="G3240" s="61"/>
    </row>
    <row r="3241" spans="7:7" ht="14.4">
      <c r="G3241" s="61"/>
    </row>
    <row r="3242" spans="7:7" ht="14.4">
      <c r="G3242" s="61"/>
    </row>
    <row r="3243" spans="7:7" ht="14.4">
      <c r="G3243" s="61"/>
    </row>
    <row r="3244" spans="7:7" ht="14.4">
      <c r="G3244" s="61"/>
    </row>
    <row r="3245" spans="7:7" ht="14.4">
      <c r="G3245" s="61"/>
    </row>
    <row r="3246" spans="7:7" ht="14.4">
      <c r="G3246" s="61"/>
    </row>
    <row r="3247" spans="7:7" ht="14.4">
      <c r="G3247" s="61"/>
    </row>
    <row r="3248" spans="7:7" ht="14.4">
      <c r="G3248" s="61"/>
    </row>
    <row r="3249" spans="7:7" ht="14.4">
      <c r="G3249" s="61"/>
    </row>
    <row r="3250" spans="7:7" ht="14.4">
      <c r="G3250" s="61"/>
    </row>
    <row r="3251" spans="7:7" ht="14.4">
      <c r="G3251" s="61"/>
    </row>
    <row r="3252" spans="7:7" ht="14.4">
      <c r="G3252" s="61"/>
    </row>
    <row r="3253" spans="7:7" ht="14.4">
      <c r="G3253" s="61"/>
    </row>
    <row r="3254" spans="7:7" ht="14.4">
      <c r="G3254" s="61"/>
    </row>
    <row r="3255" spans="7:7" ht="14.4">
      <c r="G3255" s="61"/>
    </row>
    <row r="3256" spans="7:7" ht="14.4">
      <c r="G3256" s="61"/>
    </row>
    <row r="3257" spans="7:7" ht="14.4">
      <c r="G3257" s="61"/>
    </row>
    <row r="3258" spans="7:7" ht="14.4">
      <c r="G3258" s="61"/>
    </row>
    <row r="3259" spans="7:7" ht="14.4">
      <c r="G3259" s="61"/>
    </row>
    <row r="3260" spans="7:7" ht="14.4">
      <c r="G3260" s="61"/>
    </row>
    <row r="3261" spans="7:7" ht="14.4">
      <c r="G3261" s="61"/>
    </row>
    <row r="3262" spans="7:7" ht="14.4">
      <c r="G3262" s="61"/>
    </row>
    <row r="3263" spans="7:7" ht="14.4">
      <c r="G3263" s="61"/>
    </row>
    <row r="3264" spans="7:7" ht="14.4">
      <c r="G3264" s="61"/>
    </row>
    <row r="3265" spans="7:7" ht="14.4">
      <c r="G3265" s="61"/>
    </row>
    <row r="3271" spans="7:7" ht="14.4">
      <c r="G3271" s="61"/>
    </row>
    <row r="3290" spans="7:7" ht="14.4">
      <c r="G3290" s="61"/>
    </row>
  </sheetData>
  <autoFilter ref="B1:P1231">
    <filterColumn colId="8">
      <filters>
        <filter val="FIN"/>
      </filters>
    </filterColumn>
  </autoFilter>
  <sortState ref="B2:P1231">
    <sortCondition ref="G2:G1231"/>
    <sortCondition ref="E2:E1231"/>
  </sortState>
  <conditionalFormatting sqref="B1662:B1048576 B1:B12 B14:B1232">
    <cfRule type="duplicateValues" dxfId="220" priority="95"/>
  </conditionalFormatting>
  <conditionalFormatting sqref="B1662:B1048576 B1:B12 B14:B1232">
    <cfRule type="duplicateValues" dxfId="219" priority="62"/>
    <cfRule type="duplicateValues" dxfId="218" priority="64"/>
  </conditionalFormatting>
  <conditionalFormatting sqref="B13">
    <cfRule type="duplicateValues" dxfId="217" priority="27"/>
  </conditionalFormatting>
  <conditionalFormatting sqref="B13">
    <cfRule type="duplicateValues" dxfId="216" priority="25"/>
    <cfRule type="duplicateValues" dxfId="215" priority="26"/>
  </conditionalFormatting>
  <conditionalFormatting sqref="B13">
    <cfRule type="duplicateValues" dxfId="214" priority="24"/>
  </conditionalFormatting>
  <conditionalFormatting sqref="B13">
    <cfRule type="duplicateValues" dxfId="213" priority="23"/>
  </conditionalFormatting>
  <conditionalFormatting sqref="B13">
    <cfRule type="duplicateValues" dxfId="212" priority="22"/>
  </conditionalFormatting>
  <conditionalFormatting sqref="B13">
    <cfRule type="duplicateValues" dxfId="211" priority="21"/>
  </conditionalFormatting>
  <conditionalFormatting sqref="B13">
    <cfRule type="duplicateValues" dxfId="210" priority="20"/>
  </conditionalFormatting>
  <conditionalFormatting sqref="B1:B1048576">
    <cfRule type="duplicateValues" dxfId="209" priority="2"/>
  </conditionalFormatting>
  <conditionalFormatting sqref="B1:B1048576">
    <cfRule type="duplicateValues" dxfId="208" priority="1"/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23"/>
  <sheetViews>
    <sheetView workbookViewId="0">
      <selection activeCell="B424" sqref="B424"/>
    </sheetView>
  </sheetViews>
  <sheetFormatPr defaultColWidth="14.44140625" defaultRowHeight="15" customHeight="1"/>
  <cols>
    <col min="1" max="1" width="7.44140625" style="29" customWidth="1"/>
    <col min="2" max="2" width="27.88671875" style="29" customWidth="1"/>
    <col min="3" max="3" width="8.6640625" style="29" customWidth="1"/>
    <col min="4" max="4" width="10.33203125" style="29" customWidth="1"/>
    <col min="5" max="9" width="8.6640625" style="29" customWidth="1"/>
    <col min="10" max="16384" width="14.44140625" style="29"/>
  </cols>
  <sheetData>
    <row r="1" spans="1:8" ht="21" customHeight="1">
      <c r="A1" s="342" t="s">
        <v>112</v>
      </c>
      <c r="B1" s="341"/>
      <c r="C1" s="341"/>
      <c r="D1" s="341"/>
      <c r="E1" s="341"/>
      <c r="G1" s="29" t="s">
        <v>6088</v>
      </c>
      <c r="H1" s="29">
        <v>326</v>
      </c>
    </row>
    <row r="2" spans="1:8" ht="20.25" customHeight="1">
      <c r="A2" s="342" t="s">
        <v>1095</v>
      </c>
      <c r="B2" s="341"/>
      <c r="C2" s="341"/>
      <c r="D2" s="341"/>
      <c r="E2" s="341"/>
    </row>
    <row r="3" spans="1:8" ht="14.25" customHeight="1">
      <c r="A3" s="343">
        <v>45465</v>
      </c>
      <c r="B3" s="341"/>
      <c r="C3" s="341"/>
      <c r="D3" s="341"/>
      <c r="E3" s="341"/>
    </row>
    <row r="4" spans="1:8" ht="19.5" customHeight="1">
      <c r="A4" s="342" t="s">
        <v>62</v>
      </c>
      <c r="B4" s="341"/>
      <c r="C4" s="341"/>
      <c r="D4" s="341"/>
      <c r="E4" s="341"/>
    </row>
    <row r="5" spans="1:8" ht="12" customHeight="1">
      <c r="A5" s="30"/>
      <c r="B5" s="30"/>
      <c r="C5" s="30"/>
      <c r="D5" s="30"/>
      <c r="E5" s="30"/>
    </row>
    <row r="6" spans="1:8" ht="15" customHeight="1">
      <c r="A6" s="31" t="s">
        <v>1096</v>
      </c>
      <c r="B6" s="30"/>
      <c r="C6" s="30"/>
      <c r="D6" s="30"/>
      <c r="E6" s="30"/>
    </row>
    <row r="7" spans="1:8" ht="15" customHeight="1">
      <c r="B7" s="30"/>
      <c r="C7" s="30"/>
      <c r="D7" s="30"/>
      <c r="E7" s="30"/>
    </row>
    <row r="8" spans="1:8" ht="15" customHeight="1">
      <c r="A8" s="32" t="s">
        <v>10</v>
      </c>
      <c r="B8" s="33" t="s">
        <v>11</v>
      </c>
      <c r="C8" s="33" t="s">
        <v>113</v>
      </c>
      <c r="D8" s="33" t="s">
        <v>64</v>
      </c>
      <c r="E8" s="33" t="s">
        <v>4</v>
      </c>
      <c r="F8" s="47" t="s">
        <v>1437</v>
      </c>
      <c r="G8" s="47" t="s">
        <v>269</v>
      </c>
      <c r="H8" s="47" t="s">
        <v>268</v>
      </c>
    </row>
    <row r="9" spans="1:8" ht="15" hidden="1" customHeight="1">
      <c r="A9" s="34">
        <v>1</v>
      </c>
      <c r="B9" s="35" t="s">
        <v>1097</v>
      </c>
      <c r="C9" s="35">
        <v>2010</v>
      </c>
      <c r="D9" s="36">
        <v>1.3425925925925925E-3</v>
      </c>
      <c r="E9" s="35">
        <v>1</v>
      </c>
    </row>
    <row r="10" spans="1:8" ht="15" hidden="1" customHeight="1">
      <c r="A10" s="34">
        <v>2</v>
      </c>
      <c r="B10" s="35" t="s">
        <v>1098</v>
      </c>
      <c r="C10" s="35">
        <v>2012</v>
      </c>
      <c r="D10" s="36">
        <v>1.4930555555555556E-3</v>
      </c>
      <c r="E10" s="35">
        <v>2</v>
      </c>
    </row>
    <row r="11" spans="1:8" ht="15" hidden="1" customHeight="1">
      <c r="A11" s="34">
        <v>3</v>
      </c>
      <c r="B11" s="35" t="s">
        <v>1099</v>
      </c>
      <c r="C11" s="35">
        <v>2021</v>
      </c>
      <c r="D11" s="36">
        <v>1.5740740740740741E-3</v>
      </c>
      <c r="E11" s="35">
        <v>3</v>
      </c>
    </row>
    <row r="12" spans="1:8" ht="15" hidden="1" customHeight="1">
      <c r="A12" s="34">
        <v>4</v>
      </c>
      <c r="B12" s="35" t="s">
        <v>1100</v>
      </c>
      <c r="C12" s="35">
        <v>2016</v>
      </c>
      <c r="D12" s="36">
        <v>1.7013888888888892E-3</v>
      </c>
      <c r="E12" s="35">
        <v>4</v>
      </c>
    </row>
    <row r="13" spans="1:8" ht="15" hidden="1" customHeight="1">
      <c r="A13" s="34">
        <v>5</v>
      </c>
      <c r="B13" s="35" t="s">
        <v>1101</v>
      </c>
      <c r="C13" s="35">
        <v>2012</v>
      </c>
      <c r="D13" s="36">
        <v>1.7592592592592592E-3</v>
      </c>
      <c r="E13" s="35">
        <v>5</v>
      </c>
    </row>
    <row r="14" spans="1:8" ht="15" hidden="1" customHeight="1">
      <c r="A14" s="34">
        <v>6</v>
      </c>
      <c r="B14" s="35" t="s">
        <v>135</v>
      </c>
      <c r="C14" s="35">
        <v>1981</v>
      </c>
      <c r="D14" s="36">
        <v>1.9328703703703704E-3</v>
      </c>
      <c r="E14" s="35" t="s">
        <v>1102</v>
      </c>
    </row>
    <row r="15" spans="1:8" ht="15" hidden="1" customHeight="1">
      <c r="A15" s="34">
        <v>7</v>
      </c>
      <c r="B15" s="35" t="s">
        <v>746</v>
      </c>
      <c r="C15" s="35">
        <v>1987</v>
      </c>
      <c r="D15" s="36">
        <v>2.0254629629629629E-3</v>
      </c>
      <c r="E15" s="35" t="s">
        <v>1102</v>
      </c>
    </row>
    <row r="16" spans="1:8" ht="15" hidden="1" customHeight="1">
      <c r="A16" s="34">
        <v>8</v>
      </c>
      <c r="B16" s="35" t="s">
        <v>1103</v>
      </c>
      <c r="C16" s="35">
        <v>2018</v>
      </c>
      <c r="D16" s="36">
        <v>2.0486111111111113E-3</v>
      </c>
      <c r="E16" s="35">
        <v>6</v>
      </c>
    </row>
    <row r="17" spans="1:5" ht="15" hidden="1" customHeight="1">
      <c r="A17" s="34">
        <v>9</v>
      </c>
      <c r="B17" s="35" t="s">
        <v>743</v>
      </c>
      <c r="C17" s="35">
        <v>2018</v>
      </c>
      <c r="D17" s="36">
        <v>2.0601851851851853E-3</v>
      </c>
      <c r="E17" s="35">
        <v>7</v>
      </c>
    </row>
    <row r="18" spans="1:5" ht="15" hidden="1" customHeight="1">
      <c r="A18" s="34">
        <v>10</v>
      </c>
      <c r="B18" s="35" t="s">
        <v>1104</v>
      </c>
      <c r="C18" s="35">
        <v>2013</v>
      </c>
      <c r="D18" s="36">
        <v>2.1412037037037038E-3</v>
      </c>
      <c r="E18" s="35">
        <v>8</v>
      </c>
    </row>
    <row r="19" spans="1:5" ht="15" hidden="1" customHeight="1">
      <c r="A19" s="34">
        <v>11</v>
      </c>
      <c r="B19" s="35" t="s">
        <v>1105</v>
      </c>
      <c r="C19" s="35">
        <v>2017</v>
      </c>
      <c r="D19" s="36">
        <v>2.2916666666666667E-3</v>
      </c>
      <c r="E19" s="35">
        <v>9</v>
      </c>
    </row>
    <row r="20" spans="1:5" ht="15" hidden="1" customHeight="1">
      <c r="A20" s="34">
        <v>12</v>
      </c>
      <c r="B20" s="35" t="s">
        <v>1106</v>
      </c>
      <c r="C20" s="35">
        <v>2014</v>
      </c>
      <c r="D20" s="36">
        <v>2.3148148148148151E-3</v>
      </c>
      <c r="E20" s="35">
        <v>10</v>
      </c>
    </row>
    <row r="21" spans="1:5" ht="15" hidden="1" customHeight="1">
      <c r="A21" s="34">
        <v>13</v>
      </c>
      <c r="B21" s="35" t="s">
        <v>1107</v>
      </c>
      <c r="C21" s="35">
        <v>2018</v>
      </c>
      <c r="D21" s="36">
        <v>2.4189814814814816E-3</v>
      </c>
      <c r="E21" s="35">
        <v>11</v>
      </c>
    </row>
    <row r="22" spans="1:5" ht="15" hidden="1" customHeight="1">
      <c r="A22" s="34">
        <v>14</v>
      </c>
      <c r="B22" s="35" t="s">
        <v>1108</v>
      </c>
      <c r="C22" s="35">
        <v>2020</v>
      </c>
      <c r="D22" s="36">
        <v>3.2407407407407406E-3</v>
      </c>
      <c r="E22" s="35">
        <v>12</v>
      </c>
    </row>
    <row r="23" spans="1:5" ht="15" hidden="1" customHeight="1">
      <c r="B23" s="30"/>
      <c r="C23" s="30"/>
      <c r="D23" s="30"/>
      <c r="E23" s="30"/>
    </row>
    <row r="24" spans="1:5" ht="15" hidden="1" customHeight="1">
      <c r="A24" s="340" t="s">
        <v>1109</v>
      </c>
      <c r="B24" s="341"/>
      <c r="C24" s="341"/>
      <c r="D24" s="341"/>
      <c r="E24" s="341"/>
    </row>
    <row r="25" spans="1:5" ht="15" hidden="1" customHeight="1">
      <c r="B25" s="30"/>
      <c r="C25" s="30"/>
      <c r="D25" s="30"/>
      <c r="E25" s="30"/>
    </row>
    <row r="26" spans="1:5" ht="15" hidden="1" customHeight="1">
      <c r="A26" s="32" t="s">
        <v>10</v>
      </c>
      <c r="B26" s="33" t="s">
        <v>11</v>
      </c>
      <c r="C26" s="33" t="s">
        <v>113</v>
      </c>
      <c r="D26" s="33" t="s">
        <v>64</v>
      </c>
      <c r="E26" s="33" t="s">
        <v>4</v>
      </c>
    </row>
    <row r="27" spans="1:5" ht="15" hidden="1" customHeight="1">
      <c r="A27" s="34">
        <v>1</v>
      </c>
      <c r="B27" s="35" t="s">
        <v>1110</v>
      </c>
      <c r="C27" s="35">
        <v>2009</v>
      </c>
      <c r="D27" s="36">
        <v>1.25E-3</v>
      </c>
      <c r="E27" s="35">
        <v>1</v>
      </c>
    </row>
    <row r="28" spans="1:5" ht="15" hidden="1" customHeight="1">
      <c r="A28" s="34">
        <v>2</v>
      </c>
      <c r="B28" s="35" t="s">
        <v>427</v>
      </c>
      <c r="C28" s="35">
        <v>2011</v>
      </c>
      <c r="D28" s="36">
        <v>1.2731481481481483E-3</v>
      </c>
      <c r="E28" s="35">
        <v>2</v>
      </c>
    </row>
    <row r="29" spans="1:5" ht="15" hidden="1" customHeight="1">
      <c r="A29" s="34">
        <v>3</v>
      </c>
      <c r="B29" s="35" t="s">
        <v>1111</v>
      </c>
      <c r="C29" s="35">
        <v>2011</v>
      </c>
      <c r="D29" s="36">
        <v>1.3657407407407409E-3</v>
      </c>
      <c r="E29" s="35">
        <v>3</v>
      </c>
    </row>
    <row r="30" spans="1:5" ht="15" hidden="1" customHeight="1">
      <c r="A30" s="34">
        <v>4</v>
      </c>
      <c r="B30" s="35" t="s">
        <v>692</v>
      </c>
      <c r="C30" s="35">
        <v>2012</v>
      </c>
      <c r="D30" s="36">
        <v>1.4583333333333334E-3</v>
      </c>
      <c r="E30" s="35">
        <v>4</v>
      </c>
    </row>
    <row r="31" spans="1:5" ht="15" hidden="1" customHeight="1">
      <c r="A31" s="34">
        <v>5</v>
      </c>
      <c r="B31" s="35" t="s">
        <v>1112</v>
      </c>
      <c r="C31" s="35">
        <v>2014</v>
      </c>
      <c r="D31" s="36">
        <v>1.4814814814814814E-3</v>
      </c>
      <c r="E31" s="35">
        <v>5</v>
      </c>
    </row>
    <row r="32" spans="1:5" ht="15" hidden="1" customHeight="1">
      <c r="A32" s="34">
        <v>6</v>
      </c>
      <c r="B32" s="35" t="s">
        <v>1113</v>
      </c>
      <c r="C32" s="35">
        <v>2012</v>
      </c>
      <c r="D32" s="36">
        <v>1.4930555555555556E-3</v>
      </c>
      <c r="E32" s="35">
        <v>6</v>
      </c>
    </row>
    <row r="33" spans="1:5" ht="15" hidden="1" customHeight="1">
      <c r="A33" s="34">
        <v>7</v>
      </c>
      <c r="B33" s="35" t="s">
        <v>1045</v>
      </c>
      <c r="C33" s="35">
        <v>2013</v>
      </c>
      <c r="D33" s="36">
        <v>1.5972222222222221E-3</v>
      </c>
      <c r="E33" s="35">
        <v>7</v>
      </c>
    </row>
    <row r="34" spans="1:5" ht="15" hidden="1" customHeight="1">
      <c r="A34" s="34">
        <v>8</v>
      </c>
      <c r="B34" s="35" t="s">
        <v>870</v>
      </c>
      <c r="C34" s="35">
        <v>1989</v>
      </c>
      <c r="D34" s="36">
        <v>1.6087962962962963E-3</v>
      </c>
      <c r="E34" s="35" t="s">
        <v>1102</v>
      </c>
    </row>
    <row r="35" spans="1:5" ht="15" hidden="1" customHeight="1">
      <c r="A35" s="34">
        <v>9</v>
      </c>
      <c r="B35" s="35" t="s">
        <v>1114</v>
      </c>
      <c r="C35" s="35">
        <v>2014</v>
      </c>
      <c r="D35" s="36">
        <v>1.7592592592592592E-3</v>
      </c>
      <c r="E35" s="35">
        <v>8</v>
      </c>
    </row>
    <row r="36" spans="1:5" ht="15" hidden="1" customHeight="1">
      <c r="A36" s="34">
        <v>10</v>
      </c>
      <c r="B36" s="35" t="s">
        <v>1115</v>
      </c>
      <c r="C36" s="35">
        <v>2014</v>
      </c>
      <c r="D36" s="36">
        <v>1.7592592592592592E-3</v>
      </c>
      <c r="E36" s="35">
        <f>8</f>
        <v>8</v>
      </c>
    </row>
    <row r="37" spans="1:5" ht="15" hidden="1" customHeight="1">
      <c r="A37" s="34">
        <v>11</v>
      </c>
      <c r="B37" s="35" t="s">
        <v>1116</v>
      </c>
      <c r="C37" s="35">
        <v>2016</v>
      </c>
      <c r="D37" s="36">
        <v>1.9097222222222222E-3</v>
      </c>
      <c r="E37" s="35">
        <v>10</v>
      </c>
    </row>
    <row r="38" spans="1:5" ht="15" hidden="1" customHeight="1">
      <c r="A38" s="34">
        <v>12</v>
      </c>
      <c r="B38" s="35" t="s">
        <v>710</v>
      </c>
      <c r="C38" s="35">
        <v>2016</v>
      </c>
      <c r="D38" s="36">
        <v>2.0486111111111113E-3</v>
      </c>
      <c r="E38" s="35">
        <v>11</v>
      </c>
    </row>
    <row r="39" spans="1:5" ht="15" hidden="1" customHeight="1">
      <c r="A39" s="34">
        <v>13</v>
      </c>
      <c r="B39" s="35" t="s">
        <v>1117</v>
      </c>
      <c r="C39" s="35">
        <v>2017</v>
      </c>
      <c r="D39" s="36">
        <v>2.1296296296296298E-3</v>
      </c>
      <c r="E39" s="35">
        <v>12</v>
      </c>
    </row>
    <row r="40" spans="1:5" ht="15" hidden="1" customHeight="1">
      <c r="A40" s="34">
        <v>14</v>
      </c>
      <c r="B40" s="35" t="s">
        <v>1118</v>
      </c>
      <c r="C40" s="35">
        <v>2014</v>
      </c>
      <c r="D40" s="36">
        <v>2.1759259259259258E-3</v>
      </c>
      <c r="E40" s="35">
        <v>13</v>
      </c>
    </row>
    <row r="41" spans="1:5" ht="15" hidden="1" customHeight="1">
      <c r="A41" s="34">
        <v>15</v>
      </c>
      <c r="B41" s="35" t="s">
        <v>1119</v>
      </c>
      <c r="C41" s="35">
        <v>2017</v>
      </c>
      <c r="D41" s="36">
        <v>2.2106481481481478E-3</v>
      </c>
      <c r="E41" s="35">
        <v>14</v>
      </c>
    </row>
    <row r="42" spans="1:5" ht="15" hidden="1" customHeight="1">
      <c r="A42" s="34">
        <v>16</v>
      </c>
      <c r="B42" s="35" t="s">
        <v>1120</v>
      </c>
      <c r="C42" s="35"/>
      <c r="D42" s="36">
        <v>2.3958333333333336E-3</v>
      </c>
      <c r="E42" s="35">
        <v>15</v>
      </c>
    </row>
    <row r="43" spans="1:5" ht="15" hidden="1" customHeight="1">
      <c r="A43" s="34">
        <v>17</v>
      </c>
      <c r="B43" s="35" t="s">
        <v>1121</v>
      </c>
      <c r="C43" s="35">
        <v>2013</v>
      </c>
      <c r="D43" s="36">
        <v>2.4074074074074076E-3</v>
      </c>
      <c r="E43" s="35">
        <v>16</v>
      </c>
    </row>
    <row r="44" spans="1:5" ht="15" hidden="1" customHeight="1">
      <c r="A44" s="34">
        <v>18</v>
      </c>
      <c r="B44" s="35" t="s">
        <v>19</v>
      </c>
      <c r="C44" s="35">
        <v>1988</v>
      </c>
      <c r="D44" s="36">
        <v>2.8124999999999995E-3</v>
      </c>
      <c r="E44" s="35" t="s">
        <v>1102</v>
      </c>
    </row>
    <row r="45" spans="1:5" ht="19.5" hidden="1" customHeight="1">
      <c r="A45" s="30"/>
      <c r="B45" s="30"/>
      <c r="C45" s="30"/>
      <c r="D45" s="30"/>
      <c r="E45" s="30"/>
    </row>
    <row r="46" spans="1:5" ht="14.25" hidden="1" customHeight="1">
      <c r="A46" s="30"/>
    </row>
    <row r="47" spans="1:5" ht="14.25" hidden="1" customHeight="1">
      <c r="A47" s="340" t="s">
        <v>1122</v>
      </c>
      <c r="B47" s="341"/>
      <c r="C47" s="341"/>
      <c r="D47" s="341"/>
      <c r="E47" s="341"/>
    </row>
    <row r="48" spans="1:5" ht="14.25" hidden="1" customHeight="1"/>
    <row r="49" spans="1:8" ht="14.25" hidden="1" customHeight="1">
      <c r="A49" s="32" t="s">
        <v>10</v>
      </c>
      <c r="B49" s="33" t="s">
        <v>11</v>
      </c>
      <c r="C49" s="33" t="s">
        <v>113</v>
      </c>
      <c r="D49" s="33" t="s">
        <v>64</v>
      </c>
      <c r="E49" s="33" t="s">
        <v>4</v>
      </c>
    </row>
    <row r="50" spans="1:8" ht="14.25" hidden="1" customHeight="1">
      <c r="A50" s="37">
        <v>1</v>
      </c>
      <c r="B50" s="38" t="s">
        <v>172</v>
      </c>
      <c r="C50" s="38">
        <v>1991</v>
      </c>
      <c r="D50" s="39">
        <v>2.6550925925925926E-2</v>
      </c>
      <c r="E50" s="38">
        <v>1</v>
      </c>
      <c r="F50" s="47" t="s">
        <v>63</v>
      </c>
      <c r="G50" s="29">
        <v>10</v>
      </c>
      <c r="H50" s="29">
        <f>2024-C50</f>
        <v>33</v>
      </c>
    </row>
    <row r="51" spans="1:8" ht="14.25" hidden="1" customHeight="1">
      <c r="A51" s="37">
        <v>2</v>
      </c>
      <c r="B51" s="38" t="s">
        <v>1123</v>
      </c>
      <c r="C51" s="38">
        <v>2000</v>
      </c>
      <c r="D51" s="39">
        <v>2.6817129629629632E-2</v>
      </c>
      <c r="E51" s="38">
        <v>2</v>
      </c>
      <c r="F51" s="47" t="s">
        <v>63</v>
      </c>
      <c r="G51" s="29">
        <v>10</v>
      </c>
      <c r="H51" s="29">
        <f t="shared" ref="H51:H114" si="0">2024-C51</f>
        <v>24</v>
      </c>
    </row>
    <row r="52" spans="1:8" ht="14.25" hidden="1" customHeight="1">
      <c r="A52" s="37">
        <v>3</v>
      </c>
      <c r="B52" s="38" t="s">
        <v>2619</v>
      </c>
      <c r="C52" s="38">
        <v>1981</v>
      </c>
      <c r="D52" s="39">
        <v>2.7141203703703706E-2</v>
      </c>
      <c r="E52" s="38">
        <v>3</v>
      </c>
      <c r="F52" s="47" t="s">
        <v>63</v>
      </c>
      <c r="G52" s="29">
        <v>10</v>
      </c>
      <c r="H52" s="29">
        <f t="shared" si="0"/>
        <v>43</v>
      </c>
    </row>
    <row r="53" spans="1:8" ht="14.25" hidden="1" customHeight="1">
      <c r="A53" s="37">
        <v>4</v>
      </c>
      <c r="B53" s="38" t="s">
        <v>174</v>
      </c>
      <c r="C53" s="38">
        <v>1976</v>
      </c>
      <c r="D53" s="39">
        <v>2.8645833333333332E-2</v>
      </c>
      <c r="E53" s="38">
        <v>4</v>
      </c>
      <c r="F53" s="47" t="s">
        <v>63</v>
      </c>
      <c r="G53" s="29">
        <v>10</v>
      </c>
      <c r="H53" s="29">
        <f t="shared" si="0"/>
        <v>48</v>
      </c>
    </row>
    <row r="54" spans="1:8" ht="14.25" hidden="1" customHeight="1">
      <c r="A54" s="37">
        <v>5</v>
      </c>
      <c r="B54" s="38" t="s">
        <v>1124</v>
      </c>
      <c r="C54" s="38">
        <v>1996</v>
      </c>
      <c r="D54" s="39">
        <v>2.946759259259259E-2</v>
      </c>
      <c r="E54" s="38">
        <v>5</v>
      </c>
      <c r="F54" s="47" t="s">
        <v>63</v>
      </c>
      <c r="G54" s="29">
        <v>10</v>
      </c>
      <c r="H54" s="29">
        <f t="shared" si="0"/>
        <v>28</v>
      </c>
    </row>
    <row r="55" spans="1:8" ht="14.25" hidden="1" customHeight="1">
      <c r="A55" s="37">
        <v>6</v>
      </c>
      <c r="B55" s="38" t="s">
        <v>41</v>
      </c>
      <c r="C55" s="38">
        <v>1969</v>
      </c>
      <c r="D55" s="39">
        <v>3.2222222222222222E-2</v>
      </c>
      <c r="E55" s="38">
        <v>6</v>
      </c>
      <c r="F55" s="47" t="s">
        <v>63</v>
      </c>
      <c r="G55" s="29">
        <v>10</v>
      </c>
      <c r="H55" s="29">
        <f t="shared" si="0"/>
        <v>55</v>
      </c>
    </row>
    <row r="56" spans="1:8" ht="14.25" hidden="1" customHeight="1">
      <c r="A56" s="37">
        <v>7</v>
      </c>
      <c r="B56" s="38" t="s">
        <v>176</v>
      </c>
      <c r="C56" s="38">
        <v>1998</v>
      </c>
      <c r="D56" s="39">
        <v>3.3796296296296297E-2</v>
      </c>
      <c r="E56" s="38">
        <v>7</v>
      </c>
      <c r="F56" s="47" t="s">
        <v>63</v>
      </c>
      <c r="G56" s="29">
        <v>10</v>
      </c>
      <c r="H56" s="29">
        <f t="shared" si="0"/>
        <v>26</v>
      </c>
    </row>
    <row r="57" spans="1:8" ht="14.25" hidden="1" customHeight="1">
      <c r="A57" s="37">
        <v>8</v>
      </c>
      <c r="B57" s="38" t="s">
        <v>378</v>
      </c>
      <c r="C57" s="38">
        <v>1987</v>
      </c>
      <c r="D57" s="39">
        <v>3.4513888888888893E-2</v>
      </c>
      <c r="E57" s="38">
        <v>8</v>
      </c>
      <c r="F57" s="47" t="s">
        <v>63</v>
      </c>
      <c r="G57" s="29">
        <v>10</v>
      </c>
      <c r="H57" s="29">
        <f t="shared" si="0"/>
        <v>37</v>
      </c>
    </row>
    <row r="58" spans="1:8" ht="14.25" hidden="1" customHeight="1">
      <c r="A58" s="37">
        <v>9</v>
      </c>
      <c r="B58" s="38" t="s">
        <v>1125</v>
      </c>
      <c r="C58" s="38">
        <v>1991</v>
      </c>
      <c r="D58" s="39">
        <v>3.4606481481481481E-2</v>
      </c>
      <c r="E58" s="38">
        <v>9</v>
      </c>
      <c r="F58" s="47" t="s">
        <v>63</v>
      </c>
      <c r="G58" s="29">
        <v>10</v>
      </c>
      <c r="H58" s="29">
        <f t="shared" si="0"/>
        <v>33</v>
      </c>
    </row>
    <row r="59" spans="1:8" ht="14.25" hidden="1" customHeight="1">
      <c r="A59" s="37">
        <v>10</v>
      </c>
      <c r="B59" s="38" t="s">
        <v>197</v>
      </c>
      <c r="C59" s="38">
        <v>1985</v>
      </c>
      <c r="D59" s="39">
        <v>3.4918981481481481E-2</v>
      </c>
      <c r="E59" s="38">
        <v>10</v>
      </c>
      <c r="F59" s="47" t="s">
        <v>63</v>
      </c>
      <c r="G59" s="29">
        <v>10</v>
      </c>
      <c r="H59" s="29">
        <f t="shared" si="0"/>
        <v>39</v>
      </c>
    </row>
    <row r="60" spans="1:8" ht="14.25" hidden="1" customHeight="1">
      <c r="A60" s="37">
        <v>11</v>
      </c>
      <c r="B60" s="38" t="s">
        <v>178</v>
      </c>
      <c r="C60" s="38">
        <v>1973</v>
      </c>
      <c r="D60" s="39">
        <v>3.5173611111111107E-2</v>
      </c>
      <c r="E60" s="38">
        <v>11</v>
      </c>
      <c r="F60" s="47" t="s">
        <v>63</v>
      </c>
      <c r="G60" s="29">
        <v>10</v>
      </c>
      <c r="H60" s="29">
        <f t="shared" si="0"/>
        <v>51</v>
      </c>
    </row>
    <row r="61" spans="1:8" ht="14.25" hidden="1" customHeight="1">
      <c r="A61" s="37">
        <v>12</v>
      </c>
      <c r="B61" s="38" t="s">
        <v>884</v>
      </c>
      <c r="C61" s="38">
        <v>1980</v>
      </c>
      <c r="D61" s="39">
        <v>3.6018518518518519E-2</v>
      </c>
      <c r="E61" s="38">
        <v>12</v>
      </c>
      <c r="F61" s="47" t="s">
        <v>63</v>
      </c>
      <c r="G61" s="29">
        <v>10</v>
      </c>
      <c r="H61" s="29">
        <f t="shared" si="0"/>
        <v>44</v>
      </c>
    </row>
    <row r="62" spans="1:8" ht="14.25" hidden="1" customHeight="1">
      <c r="A62" s="37">
        <v>13</v>
      </c>
      <c r="B62" s="38" t="s">
        <v>1126</v>
      </c>
      <c r="C62" s="38">
        <v>1992</v>
      </c>
      <c r="D62" s="39">
        <v>3.6134259259259262E-2</v>
      </c>
      <c r="E62" s="38">
        <v>13</v>
      </c>
      <c r="F62" s="47" t="s">
        <v>63</v>
      </c>
      <c r="G62" s="29">
        <v>10</v>
      </c>
      <c r="H62" s="29">
        <f t="shared" si="0"/>
        <v>32</v>
      </c>
    </row>
    <row r="63" spans="1:8" ht="14.25" hidden="1" customHeight="1">
      <c r="A63" s="37">
        <v>14</v>
      </c>
      <c r="B63" s="38" t="s">
        <v>1127</v>
      </c>
      <c r="C63" s="38">
        <v>1986</v>
      </c>
      <c r="D63" s="39">
        <v>3.619212962962963E-2</v>
      </c>
      <c r="E63" s="38">
        <v>14</v>
      </c>
      <c r="F63" s="47" t="s">
        <v>63</v>
      </c>
      <c r="G63" s="29">
        <v>10</v>
      </c>
      <c r="H63" s="29">
        <f t="shared" si="0"/>
        <v>38</v>
      </c>
    </row>
    <row r="64" spans="1:8" ht="14.25" hidden="1" customHeight="1">
      <c r="A64" s="37">
        <v>15</v>
      </c>
      <c r="B64" s="38" t="s">
        <v>214</v>
      </c>
      <c r="C64" s="38">
        <v>1984</v>
      </c>
      <c r="D64" s="39">
        <v>3.6215277777777777E-2</v>
      </c>
      <c r="E64" s="38">
        <v>15</v>
      </c>
      <c r="F64" s="47" t="s">
        <v>63</v>
      </c>
      <c r="G64" s="29">
        <v>10</v>
      </c>
      <c r="H64" s="29">
        <f t="shared" si="0"/>
        <v>40</v>
      </c>
    </row>
    <row r="65" spans="1:8" ht="14.25" customHeight="1">
      <c r="A65" s="37">
        <v>16</v>
      </c>
      <c r="B65" s="38" t="s">
        <v>299</v>
      </c>
      <c r="C65" s="38">
        <v>1991</v>
      </c>
      <c r="D65" s="39">
        <v>3.6793981481481483E-2</v>
      </c>
      <c r="E65" s="38">
        <v>16</v>
      </c>
      <c r="F65" s="47" t="s">
        <v>63</v>
      </c>
      <c r="G65" s="29">
        <v>10</v>
      </c>
      <c r="H65" s="29">
        <f t="shared" si="0"/>
        <v>33</v>
      </c>
    </row>
    <row r="66" spans="1:8" ht="14.25" hidden="1" customHeight="1">
      <c r="A66" s="37">
        <v>17</v>
      </c>
      <c r="B66" s="38" t="s">
        <v>179</v>
      </c>
      <c r="C66" s="38">
        <v>1991</v>
      </c>
      <c r="D66" s="39">
        <v>3.681712962962963E-2</v>
      </c>
      <c r="E66" s="38">
        <v>17</v>
      </c>
      <c r="F66" s="47" t="s">
        <v>63</v>
      </c>
      <c r="G66" s="29">
        <v>10</v>
      </c>
      <c r="H66" s="29">
        <f t="shared" si="0"/>
        <v>33</v>
      </c>
    </row>
    <row r="67" spans="1:8" ht="14.25" hidden="1" customHeight="1">
      <c r="A67" s="37">
        <v>18</v>
      </c>
      <c r="B67" s="38" t="s">
        <v>1128</v>
      </c>
      <c r="C67" s="38">
        <v>1989</v>
      </c>
      <c r="D67" s="39">
        <v>3.7916666666666668E-2</v>
      </c>
      <c r="E67" s="38">
        <v>18</v>
      </c>
      <c r="F67" s="47" t="s">
        <v>63</v>
      </c>
      <c r="G67" s="29">
        <v>10</v>
      </c>
      <c r="H67" s="29">
        <f t="shared" si="0"/>
        <v>35</v>
      </c>
    </row>
    <row r="68" spans="1:8" ht="14.25" hidden="1" customHeight="1">
      <c r="A68" s="37">
        <v>19</v>
      </c>
      <c r="B68" s="66" t="s">
        <v>2535</v>
      </c>
      <c r="C68" s="38">
        <v>1986</v>
      </c>
      <c r="D68" s="39">
        <v>3.8842592592592588E-2</v>
      </c>
      <c r="E68" s="38">
        <v>19</v>
      </c>
      <c r="F68" s="47" t="s">
        <v>63</v>
      </c>
      <c r="G68" s="29">
        <v>10</v>
      </c>
      <c r="H68" s="29">
        <f t="shared" si="0"/>
        <v>38</v>
      </c>
    </row>
    <row r="69" spans="1:8" ht="14.25" hidden="1" customHeight="1">
      <c r="A69" s="37">
        <v>20</v>
      </c>
      <c r="B69" s="38" t="s">
        <v>181</v>
      </c>
      <c r="C69" s="38">
        <v>1981</v>
      </c>
      <c r="D69" s="39">
        <v>4.1435185185185179E-2</v>
      </c>
      <c r="E69" s="38">
        <v>20</v>
      </c>
      <c r="F69" s="47" t="s">
        <v>63</v>
      </c>
      <c r="G69" s="29">
        <v>10</v>
      </c>
      <c r="H69" s="29">
        <f t="shared" si="0"/>
        <v>43</v>
      </c>
    </row>
    <row r="70" spans="1:8" ht="14.25" hidden="1" customHeight="1">
      <c r="A70" s="37">
        <v>21</v>
      </c>
      <c r="B70" s="38" t="s">
        <v>184</v>
      </c>
      <c r="C70" s="38">
        <v>2011</v>
      </c>
      <c r="D70" s="39">
        <v>4.1874999999999996E-2</v>
      </c>
      <c r="E70" s="38">
        <v>21</v>
      </c>
      <c r="F70" s="47" t="s">
        <v>63</v>
      </c>
      <c r="G70" s="29">
        <v>10</v>
      </c>
      <c r="H70" s="29">
        <f t="shared" si="0"/>
        <v>13</v>
      </c>
    </row>
    <row r="71" spans="1:8" ht="14.25" hidden="1" customHeight="1">
      <c r="A71" s="37">
        <v>22</v>
      </c>
      <c r="B71" s="38" t="s">
        <v>1129</v>
      </c>
      <c r="C71" s="38">
        <v>1989</v>
      </c>
      <c r="D71" s="39">
        <v>4.206018518518518E-2</v>
      </c>
      <c r="E71" s="38">
        <v>22</v>
      </c>
      <c r="F71" s="47" t="s">
        <v>63</v>
      </c>
      <c r="G71" s="29">
        <v>10</v>
      </c>
      <c r="H71" s="29">
        <f t="shared" si="0"/>
        <v>35</v>
      </c>
    </row>
    <row r="72" spans="1:8" ht="14.25" hidden="1" customHeight="1">
      <c r="A72" s="37">
        <v>23</v>
      </c>
      <c r="B72" s="38" t="s">
        <v>1130</v>
      </c>
      <c r="C72" s="38">
        <v>1984</v>
      </c>
      <c r="D72" s="39">
        <v>4.2094907407407407E-2</v>
      </c>
      <c r="E72" s="38">
        <v>23</v>
      </c>
      <c r="F72" s="47" t="s">
        <v>63</v>
      </c>
      <c r="G72" s="29">
        <v>10</v>
      </c>
      <c r="H72" s="29">
        <f t="shared" si="0"/>
        <v>40</v>
      </c>
    </row>
    <row r="73" spans="1:8" ht="14.25" hidden="1" customHeight="1">
      <c r="A73" s="37">
        <v>24</v>
      </c>
      <c r="B73" s="38" t="s">
        <v>186</v>
      </c>
      <c r="C73" s="38">
        <v>1983</v>
      </c>
      <c r="D73" s="39">
        <v>4.2893518518518518E-2</v>
      </c>
      <c r="E73" s="38">
        <v>24</v>
      </c>
      <c r="F73" s="47" t="s">
        <v>63</v>
      </c>
      <c r="G73" s="29">
        <v>10</v>
      </c>
      <c r="H73" s="29">
        <f t="shared" si="0"/>
        <v>41</v>
      </c>
    </row>
    <row r="74" spans="1:8" ht="14.25" hidden="1" customHeight="1">
      <c r="A74" s="37">
        <v>25</v>
      </c>
      <c r="B74" s="38" t="s">
        <v>182</v>
      </c>
      <c r="C74" s="38">
        <v>2010</v>
      </c>
      <c r="D74" s="39">
        <v>4.2986111111111114E-2</v>
      </c>
      <c r="E74" s="38">
        <v>25</v>
      </c>
      <c r="F74" s="47" t="s">
        <v>63</v>
      </c>
      <c r="G74" s="29">
        <v>10</v>
      </c>
      <c r="H74" s="29">
        <f t="shared" si="0"/>
        <v>14</v>
      </c>
    </row>
    <row r="75" spans="1:8" ht="14.25" hidden="1" customHeight="1">
      <c r="A75" s="37">
        <v>26</v>
      </c>
      <c r="B75" s="66" t="s">
        <v>2537</v>
      </c>
      <c r="C75" s="38">
        <v>1989</v>
      </c>
      <c r="D75" s="39">
        <v>4.3425925925925923E-2</v>
      </c>
      <c r="E75" s="38">
        <v>26</v>
      </c>
      <c r="F75" s="47" t="s">
        <v>63</v>
      </c>
      <c r="G75" s="29">
        <v>10</v>
      </c>
      <c r="H75" s="29">
        <f t="shared" si="0"/>
        <v>35</v>
      </c>
    </row>
    <row r="76" spans="1:8" ht="14.25" hidden="1" customHeight="1">
      <c r="A76" s="37">
        <v>27</v>
      </c>
      <c r="B76" s="38" t="s">
        <v>14</v>
      </c>
      <c r="C76" s="38">
        <v>1988</v>
      </c>
      <c r="D76" s="39">
        <v>4.3888888888888887E-2</v>
      </c>
      <c r="E76" s="38">
        <v>27</v>
      </c>
      <c r="F76" s="47" t="s">
        <v>63</v>
      </c>
      <c r="G76" s="29">
        <v>10</v>
      </c>
      <c r="H76" s="29">
        <f t="shared" si="0"/>
        <v>36</v>
      </c>
    </row>
    <row r="77" spans="1:8" ht="14.25" hidden="1" customHeight="1">
      <c r="A77" s="37">
        <v>28</v>
      </c>
      <c r="B77" s="38" t="s">
        <v>371</v>
      </c>
      <c r="C77" s="38">
        <v>1988</v>
      </c>
      <c r="D77" s="39">
        <v>4.3958333333333328E-2</v>
      </c>
      <c r="E77" s="38">
        <v>28</v>
      </c>
      <c r="F77" s="47" t="s">
        <v>63</v>
      </c>
      <c r="G77" s="29">
        <v>10</v>
      </c>
      <c r="H77" s="29">
        <f t="shared" si="0"/>
        <v>36</v>
      </c>
    </row>
    <row r="78" spans="1:8" ht="14.25" hidden="1" customHeight="1">
      <c r="A78" s="37">
        <v>29</v>
      </c>
      <c r="B78" s="66" t="s">
        <v>613</v>
      </c>
      <c r="C78" s="38">
        <v>1988</v>
      </c>
      <c r="D78" s="39">
        <v>4.4236111111111115E-2</v>
      </c>
      <c r="E78" s="38">
        <v>29</v>
      </c>
      <c r="F78" s="47" t="s">
        <v>63</v>
      </c>
      <c r="G78" s="29">
        <v>10</v>
      </c>
      <c r="H78" s="29">
        <f t="shared" si="0"/>
        <v>36</v>
      </c>
    </row>
    <row r="79" spans="1:8" ht="14.25" hidden="1" customHeight="1">
      <c r="A79" s="37">
        <v>30</v>
      </c>
      <c r="B79" s="38" t="s">
        <v>1131</v>
      </c>
      <c r="C79" s="38">
        <v>1974</v>
      </c>
      <c r="D79" s="39">
        <v>4.445601851851852E-2</v>
      </c>
      <c r="E79" s="38">
        <v>30</v>
      </c>
      <c r="F79" s="47" t="s">
        <v>63</v>
      </c>
      <c r="G79" s="29">
        <v>10</v>
      </c>
      <c r="H79" s="29">
        <f t="shared" si="0"/>
        <v>50</v>
      </c>
    </row>
    <row r="80" spans="1:8" ht="14.25" hidden="1" customHeight="1">
      <c r="A80" s="37">
        <v>31</v>
      </c>
      <c r="B80" s="38" t="s">
        <v>185</v>
      </c>
      <c r="C80" s="38">
        <v>1983</v>
      </c>
      <c r="D80" s="39">
        <v>4.4641203703703704E-2</v>
      </c>
      <c r="E80" s="38">
        <v>31</v>
      </c>
      <c r="F80" s="47" t="s">
        <v>63</v>
      </c>
      <c r="G80" s="29">
        <v>10</v>
      </c>
      <c r="H80" s="29">
        <f t="shared" si="0"/>
        <v>41</v>
      </c>
    </row>
    <row r="81" spans="1:8" ht="14.25" hidden="1" customHeight="1">
      <c r="A81" s="37">
        <v>32</v>
      </c>
      <c r="B81" s="38" t="s">
        <v>1132</v>
      </c>
      <c r="C81" s="38">
        <v>1994</v>
      </c>
      <c r="D81" s="39">
        <v>4.5034722222222219E-2</v>
      </c>
      <c r="E81" s="38">
        <v>32</v>
      </c>
      <c r="F81" s="47" t="s">
        <v>63</v>
      </c>
      <c r="G81" s="29">
        <v>10</v>
      </c>
      <c r="H81" s="29">
        <f t="shared" si="0"/>
        <v>30</v>
      </c>
    </row>
    <row r="82" spans="1:8" ht="14.25" hidden="1" customHeight="1">
      <c r="A82" s="37">
        <v>33</v>
      </c>
      <c r="B82" s="66" t="s">
        <v>2532</v>
      </c>
      <c r="C82" s="38">
        <v>2006</v>
      </c>
      <c r="D82" s="39">
        <v>4.5092592592592594E-2</v>
      </c>
      <c r="E82" s="38">
        <v>33</v>
      </c>
      <c r="F82" s="47" t="s">
        <v>63</v>
      </c>
      <c r="G82" s="29">
        <v>10</v>
      </c>
      <c r="H82" s="29">
        <f t="shared" si="0"/>
        <v>18</v>
      </c>
    </row>
    <row r="83" spans="1:8" ht="14.25" hidden="1" customHeight="1">
      <c r="A83" s="37">
        <v>34</v>
      </c>
      <c r="B83" s="38" t="s">
        <v>289</v>
      </c>
      <c r="C83" s="38">
        <v>1965</v>
      </c>
      <c r="D83" s="39">
        <v>4.6620370370370368E-2</v>
      </c>
      <c r="E83" s="38">
        <v>34</v>
      </c>
      <c r="F83" s="47" t="s">
        <v>63</v>
      </c>
      <c r="G83" s="29">
        <v>10</v>
      </c>
      <c r="H83" s="29">
        <f t="shared" si="0"/>
        <v>59</v>
      </c>
    </row>
    <row r="84" spans="1:8" ht="14.25" hidden="1" customHeight="1">
      <c r="A84" s="37">
        <v>35</v>
      </c>
      <c r="B84" s="38" t="s">
        <v>1133</v>
      </c>
      <c r="C84" s="38">
        <v>1999</v>
      </c>
      <c r="D84" s="39">
        <v>4.6805555555555552E-2</v>
      </c>
      <c r="E84" s="38">
        <v>35</v>
      </c>
      <c r="F84" s="47" t="s">
        <v>63</v>
      </c>
      <c r="G84" s="29">
        <v>10</v>
      </c>
      <c r="H84" s="29">
        <f t="shared" si="0"/>
        <v>25</v>
      </c>
    </row>
    <row r="85" spans="1:8" ht="14.25" hidden="1" customHeight="1">
      <c r="A85" s="37">
        <v>36</v>
      </c>
      <c r="B85" s="66" t="s">
        <v>257</v>
      </c>
      <c r="C85" s="38">
        <v>1990</v>
      </c>
      <c r="D85" s="39">
        <v>4.7476851851851853E-2</v>
      </c>
      <c r="E85" s="38">
        <v>36</v>
      </c>
      <c r="F85" s="47" t="s">
        <v>63</v>
      </c>
      <c r="G85" s="29">
        <v>10</v>
      </c>
      <c r="H85" s="29">
        <f t="shared" si="0"/>
        <v>34</v>
      </c>
    </row>
    <row r="86" spans="1:8" ht="14.25" hidden="1" customHeight="1">
      <c r="A86" s="37">
        <v>37</v>
      </c>
      <c r="B86" s="38" t="s">
        <v>1134</v>
      </c>
      <c r="C86" s="38">
        <v>1977</v>
      </c>
      <c r="D86" s="39">
        <v>4.8321759259259266E-2</v>
      </c>
      <c r="E86" s="38">
        <v>37</v>
      </c>
      <c r="F86" s="47" t="s">
        <v>63</v>
      </c>
      <c r="G86" s="29">
        <v>10</v>
      </c>
      <c r="H86" s="29">
        <f t="shared" si="0"/>
        <v>47</v>
      </c>
    </row>
    <row r="87" spans="1:8" ht="14.25" hidden="1" customHeight="1">
      <c r="A87" s="37">
        <v>38</v>
      </c>
      <c r="B87" s="38" t="s">
        <v>795</v>
      </c>
      <c r="C87" s="38">
        <v>1989</v>
      </c>
      <c r="D87" s="39">
        <v>4.943287037037037E-2</v>
      </c>
      <c r="E87" s="38">
        <v>38</v>
      </c>
      <c r="F87" s="47" t="s">
        <v>63</v>
      </c>
      <c r="G87" s="29">
        <v>10</v>
      </c>
      <c r="H87" s="29">
        <f t="shared" si="0"/>
        <v>35</v>
      </c>
    </row>
    <row r="88" spans="1:8" ht="14.25" hidden="1" customHeight="1">
      <c r="A88" s="37">
        <v>39</v>
      </c>
      <c r="B88" s="38" t="s">
        <v>1135</v>
      </c>
      <c r="C88" s="38">
        <v>1992</v>
      </c>
      <c r="D88" s="39">
        <v>4.9722222222222223E-2</v>
      </c>
      <c r="E88" s="38">
        <v>39</v>
      </c>
      <c r="F88" s="47" t="s">
        <v>63</v>
      </c>
      <c r="G88" s="29">
        <v>10</v>
      </c>
      <c r="H88" s="29">
        <f t="shared" si="0"/>
        <v>32</v>
      </c>
    </row>
    <row r="89" spans="1:8" ht="14.25" hidden="1" customHeight="1">
      <c r="A89" s="37">
        <v>40</v>
      </c>
      <c r="B89" s="38" t="s">
        <v>937</v>
      </c>
      <c r="C89" s="38">
        <v>1986</v>
      </c>
      <c r="D89" s="39">
        <v>4.9930555555555554E-2</v>
      </c>
      <c r="E89" s="38">
        <v>40</v>
      </c>
      <c r="F89" s="47" t="s">
        <v>63</v>
      </c>
      <c r="G89" s="29">
        <v>10</v>
      </c>
      <c r="H89" s="29">
        <f t="shared" si="0"/>
        <v>38</v>
      </c>
    </row>
    <row r="90" spans="1:8" ht="14.25" hidden="1" customHeight="1">
      <c r="A90" s="37">
        <v>41</v>
      </c>
      <c r="B90" s="38" t="s">
        <v>1136</v>
      </c>
      <c r="C90" s="38">
        <v>2008</v>
      </c>
      <c r="D90" s="39">
        <v>5.061342592592593E-2</v>
      </c>
      <c r="E90" s="38">
        <v>41</v>
      </c>
      <c r="F90" s="47" t="s">
        <v>63</v>
      </c>
      <c r="G90" s="29">
        <v>10</v>
      </c>
      <c r="H90" s="29">
        <f t="shared" si="0"/>
        <v>16</v>
      </c>
    </row>
    <row r="91" spans="1:8" ht="14.25" hidden="1" customHeight="1">
      <c r="A91" s="37">
        <v>42</v>
      </c>
      <c r="B91" s="66" t="s">
        <v>258</v>
      </c>
      <c r="C91" s="38">
        <v>1987</v>
      </c>
      <c r="D91" s="39">
        <v>5.1944444444444439E-2</v>
      </c>
      <c r="E91" s="38">
        <v>42</v>
      </c>
      <c r="F91" s="47" t="s">
        <v>63</v>
      </c>
      <c r="G91" s="29">
        <v>10</v>
      </c>
      <c r="H91" s="29">
        <f t="shared" si="0"/>
        <v>37</v>
      </c>
    </row>
    <row r="92" spans="1:8" ht="14.25" hidden="1" customHeight="1">
      <c r="A92" s="37">
        <v>43</v>
      </c>
      <c r="B92" s="38" t="s">
        <v>1137</v>
      </c>
      <c r="C92" s="38">
        <v>1964</v>
      </c>
      <c r="D92" s="39">
        <v>5.3263888888888888E-2</v>
      </c>
      <c r="E92" s="38">
        <v>43</v>
      </c>
      <c r="F92" s="47" t="s">
        <v>63</v>
      </c>
      <c r="G92" s="29">
        <v>10</v>
      </c>
      <c r="H92" s="29">
        <f t="shared" si="0"/>
        <v>60</v>
      </c>
    </row>
    <row r="93" spans="1:8" ht="14.25" hidden="1" customHeight="1">
      <c r="A93" s="37">
        <v>44</v>
      </c>
      <c r="B93" s="38" t="s">
        <v>302</v>
      </c>
      <c r="C93" s="38">
        <v>1978</v>
      </c>
      <c r="D93" s="39">
        <v>5.4224537037037036E-2</v>
      </c>
      <c r="E93" s="38">
        <v>44</v>
      </c>
      <c r="F93" s="47" t="s">
        <v>63</v>
      </c>
      <c r="G93" s="29">
        <v>10</v>
      </c>
      <c r="H93" s="29">
        <f t="shared" si="0"/>
        <v>46</v>
      </c>
    </row>
    <row r="94" spans="1:8" ht="14.25" hidden="1" customHeight="1">
      <c r="A94" s="37">
        <v>45</v>
      </c>
      <c r="B94" s="38" t="s">
        <v>1138</v>
      </c>
      <c r="C94" s="38">
        <v>1990</v>
      </c>
      <c r="D94" s="39">
        <v>5.5358796296296288E-2</v>
      </c>
      <c r="E94" s="38">
        <v>45</v>
      </c>
      <c r="F94" s="47" t="s">
        <v>63</v>
      </c>
      <c r="G94" s="29">
        <v>10</v>
      </c>
      <c r="H94" s="29">
        <f t="shared" si="0"/>
        <v>34</v>
      </c>
    </row>
    <row r="95" spans="1:8" ht="14.25" hidden="1" customHeight="1">
      <c r="A95" s="37">
        <v>46</v>
      </c>
      <c r="B95" s="38" t="s">
        <v>1139</v>
      </c>
      <c r="C95" s="38">
        <v>2011</v>
      </c>
      <c r="D95" s="39">
        <v>5.9282407407407402E-2</v>
      </c>
      <c r="E95" s="38">
        <v>46</v>
      </c>
      <c r="F95" s="47" t="s">
        <v>63</v>
      </c>
      <c r="G95" s="29">
        <v>10</v>
      </c>
      <c r="H95" s="29">
        <f t="shared" si="0"/>
        <v>13</v>
      </c>
    </row>
    <row r="96" spans="1:8" ht="14.25" hidden="1" customHeight="1">
      <c r="A96" s="37">
        <v>47</v>
      </c>
      <c r="B96" s="38" t="s">
        <v>1140</v>
      </c>
      <c r="C96" s="38">
        <v>1982</v>
      </c>
      <c r="D96" s="39">
        <v>5.9282407407407402E-2</v>
      </c>
      <c r="E96" s="38">
        <f>46</f>
        <v>46</v>
      </c>
      <c r="F96" s="47" t="s">
        <v>63</v>
      </c>
      <c r="G96" s="29">
        <v>10</v>
      </c>
      <c r="H96" s="29">
        <f t="shared" si="0"/>
        <v>42</v>
      </c>
    </row>
    <row r="97" spans="1:8" ht="14.25" hidden="1" customHeight="1">
      <c r="A97" s="37">
        <v>48</v>
      </c>
      <c r="B97" s="38" t="s">
        <v>1141</v>
      </c>
      <c r="C97" s="38">
        <v>2000</v>
      </c>
      <c r="D97" s="39">
        <v>6.09837962962963E-2</v>
      </c>
      <c r="E97" s="38">
        <v>48</v>
      </c>
      <c r="F97" s="47" t="s">
        <v>63</v>
      </c>
      <c r="G97" s="29">
        <v>10</v>
      </c>
      <c r="H97" s="29">
        <f t="shared" si="0"/>
        <v>24</v>
      </c>
    </row>
    <row r="98" spans="1:8" ht="14.25" hidden="1" customHeight="1">
      <c r="A98" s="37">
        <v>49</v>
      </c>
      <c r="B98" s="38" t="s">
        <v>1142</v>
      </c>
      <c r="C98" s="38">
        <v>1984</v>
      </c>
      <c r="D98" s="39">
        <v>6.6365740740740739E-2</v>
      </c>
      <c r="E98" s="38">
        <v>49</v>
      </c>
      <c r="F98" s="47" t="s">
        <v>63</v>
      </c>
      <c r="G98" s="29">
        <v>10</v>
      </c>
      <c r="H98" s="29">
        <f t="shared" si="0"/>
        <v>40</v>
      </c>
    </row>
    <row r="99" spans="1:8" ht="14.25" hidden="1" customHeight="1">
      <c r="A99" s="37">
        <v>50</v>
      </c>
      <c r="B99" s="38" t="s">
        <v>1143</v>
      </c>
      <c r="C99" s="38">
        <v>1984</v>
      </c>
      <c r="D99" s="39">
        <v>6.789351851851852E-2</v>
      </c>
      <c r="E99" s="38">
        <v>50</v>
      </c>
      <c r="F99" s="47" t="s">
        <v>63</v>
      </c>
      <c r="G99" s="29">
        <v>10</v>
      </c>
      <c r="H99" s="29">
        <f t="shared" si="0"/>
        <v>40</v>
      </c>
    </row>
    <row r="100" spans="1:8" ht="14.25" hidden="1" customHeight="1"/>
    <row r="101" spans="1:8" ht="14.25" hidden="1" customHeight="1">
      <c r="A101" s="340" t="s">
        <v>1144</v>
      </c>
      <c r="B101" s="341"/>
      <c r="C101" s="341"/>
      <c r="D101" s="341"/>
      <c r="E101" s="341"/>
    </row>
    <row r="102" spans="1:8" ht="14.25" hidden="1" customHeight="1"/>
    <row r="103" spans="1:8" ht="14.25" hidden="1" customHeight="1">
      <c r="A103" s="32" t="s">
        <v>10</v>
      </c>
      <c r="B103" s="33" t="s">
        <v>11</v>
      </c>
      <c r="C103" s="33" t="s">
        <v>113</v>
      </c>
      <c r="D103" s="33" t="s">
        <v>64</v>
      </c>
      <c r="E103" s="33" t="s">
        <v>1145</v>
      </c>
    </row>
    <row r="104" spans="1:8" ht="14.25" hidden="1" customHeight="1">
      <c r="A104" s="37">
        <v>1</v>
      </c>
      <c r="B104" s="38" t="s">
        <v>329</v>
      </c>
      <c r="C104" s="38">
        <v>1995</v>
      </c>
      <c r="D104" s="39">
        <v>3.0682870370370371E-2</v>
      </c>
      <c r="E104" s="38">
        <v>1</v>
      </c>
      <c r="F104" s="47" t="s">
        <v>278</v>
      </c>
      <c r="G104" s="29">
        <v>10</v>
      </c>
      <c r="H104" s="29">
        <f t="shared" si="0"/>
        <v>29</v>
      </c>
    </row>
    <row r="105" spans="1:8" ht="14.25" hidden="1" customHeight="1">
      <c r="A105" s="37">
        <v>2</v>
      </c>
      <c r="B105" s="38" t="s">
        <v>1146</v>
      </c>
      <c r="C105" s="38">
        <v>1976</v>
      </c>
      <c r="D105" s="39">
        <v>3.3993055555555561E-2</v>
      </c>
      <c r="E105" s="38">
        <v>2</v>
      </c>
      <c r="F105" s="47" t="s">
        <v>278</v>
      </c>
      <c r="G105" s="29">
        <v>10</v>
      </c>
      <c r="H105" s="29">
        <f t="shared" si="0"/>
        <v>48</v>
      </c>
    </row>
    <row r="106" spans="1:8" ht="14.25" hidden="1" customHeight="1">
      <c r="A106" s="37">
        <v>3</v>
      </c>
      <c r="B106" s="38" t="s">
        <v>117</v>
      </c>
      <c r="C106" s="38">
        <v>1998</v>
      </c>
      <c r="D106" s="39">
        <v>3.4560185185185187E-2</v>
      </c>
      <c r="E106" s="38">
        <v>3</v>
      </c>
      <c r="F106" s="47" t="s">
        <v>278</v>
      </c>
      <c r="G106" s="29">
        <v>10</v>
      </c>
      <c r="H106" s="29">
        <f t="shared" si="0"/>
        <v>26</v>
      </c>
    </row>
    <row r="107" spans="1:8" ht="14.25" hidden="1" customHeight="1">
      <c r="A107" s="37">
        <v>4</v>
      </c>
      <c r="B107" s="38" t="s">
        <v>116</v>
      </c>
      <c r="C107" s="38">
        <v>1975</v>
      </c>
      <c r="D107" s="39">
        <v>3.4918981481481481E-2</v>
      </c>
      <c r="E107" s="38">
        <v>4</v>
      </c>
      <c r="F107" s="47" t="s">
        <v>278</v>
      </c>
      <c r="G107" s="29">
        <v>10</v>
      </c>
      <c r="H107" s="29">
        <f t="shared" si="0"/>
        <v>49</v>
      </c>
    </row>
    <row r="108" spans="1:8" ht="14.25" hidden="1" customHeight="1">
      <c r="A108" s="37">
        <v>5</v>
      </c>
      <c r="B108" s="38" t="s">
        <v>1147</v>
      </c>
      <c r="C108" s="38">
        <v>1996</v>
      </c>
      <c r="D108" s="39">
        <v>3.5416666666666666E-2</v>
      </c>
      <c r="E108" s="38">
        <v>5</v>
      </c>
      <c r="F108" s="47" t="s">
        <v>278</v>
      </c>
      <c r="G108" s="29">
        <v>10</v>
      </c>
      <c r="H108" s="29">
        <f t="shared" si="0"/>
        <v>28</v>
      </c>
    </row>
    <row r="109" spans="1:8" ht="14.25" hidden="1" customHeight="1">
      <c r="A109" s="37">
        <v>6</v>
      </c>
      <c r="B109" s="38" t="s">
        <v>319</v>
      </c>
      <c r="C109" s="38">
        <v>1987</v>
      </c>
      <c r="D109" s="39">
        <v>3.681712962962963E-2</v>
      </c>
      <c r="E109" s="38">
        <v>6</v>
      </c>
      <c r="F109" s="47" t="s">
        <v>278</v>
      </c>
      <c r="G109" s="29">
        <v>10</v>
      </c>
      <c r="H109" s="29">
        <f t="shared" si="0"/>
        <v>37</v>
      </c>
    </row>
    <row r="110" spans="1:8" ht="14.25" hidden="1" customHeight="1">
      <c r="A110" s="37">
        <v>7</v>
      </c>
      <c r="B110" s="38" t="s">
        <v>1148</v>
      </c>
      <c r="C110" s="38">
        <v>2004</v>
      </c>
      <c r="D110" s="39">
        <v>3.7013888888888888E-2</v>
      </c>
      <c r="E110" s="38">
        <v>7</v>
      </c>
      <c r="F110" s="47" t="s">
        <v>278</v>
      </c>
      <c r="G110" s="29">
        <v>10</v>
      </c>
      <c r="H110" s="29">
        <f t="shared" si="0"/>
        <v>20</v>
      </c>
    </row>
    <row r="111" spans="1:8" ht="14.25" hidden="1" customHeight="1">
      <c r="A111" s="37">
        <v>8</v>
      </c>
      <c r="B111" s="38" t="s">
        <v>122</v>
      </c>
      <c r="C111" s="38">
        <v>1984</v>
      </c>
      <c r="D111" s="39">
        <v>3.7499999999999999E-2</v>
      </c>
      <c r="E111" s="38">
        <v>8</v>
      </c>
      <c r="F111" s="47" t="s">
        <v>278</v>
      </c>
      <c r="G111" s="29">
        <v>10</v>
      </c>
      <c r="H111" s="29">
        <f t="shared" si="0"/>
        <v>40</v>
      </c>
    </row>
    <row r="112" spans="1:8" ht="14.25" hidden="1" customHeight="1">
      <c r="A112" s="37">
        <v>9</v>
      </c>
      <c r="B112" s="38" t="s">
        <v>1149</v>
      </c>
      <c r="C112" s="38">
        <v>1974</v>
      </c>
      <c r="D112" s="39">
        <v>3.8344907407407411E-2</v>
      </c>
      <c r="E112" s="38">
        <v>9</v>
      </c>
      <c r="F112" s="47" t="s">
        <v>278</v>
      </c>
      <c r="G112" s="29">
        <v>10</v>
      </c>
      <c r="H112" s="29">
        <f t="shared" si="0"/>
        <v>50</v>
      </c>
    </row>
    <row r="113" spans="1:8" ht="14.25" hidden="1" customHeight="1">
      <c r="A113" s="37">
        <v>10</v>
      </c>
      <c r="B113" s="66" t="s">
        <v>2550</v>
      </c>
      <c r="C113" s="38">
        <v>1997</v>
      </c>
      <c r="D113" s="39">
        <v>3.8356481481481484E-2</v>
      </c>
      <c r="E113" s="38">
        <v>10</v>
      </c>
      <c r="F113" s="47" t="s">
        <v>278</v>
      </c>
      <c r="G113" s="29">
        <v>10</v>
      </c>
      <c r="H113" s="29">
        <f t="shared" si="0"/>
        <v>27</v>
      </c>
    </row>
    <row r="114" spans="1:8" ht="14.25" hidden="1" customHeight="1">
      <c r="A114" s="37">
        <v>11</v>
      </c>
      <c r="B114" s="38" t="s">
        <v>1150</v>
      </c>
      <c r="C114" s="38">
        <v>1974</v>
      </c>
      <c r="D114" s="39">
        <v>4.0057870370370369E-2</v>
      </c>
      <c r="E114" s="38">
        <v>11</v>
      </c>
      <c r="F114" s="47" t="s">
        <v>278</v>
      </c>
      <c r="G114" s="29">
        <v>10</v>
      </c>
      <c r="H114" s="29">
        <f t="shared" si="0"/>
        <v>50</v>
      </c>
    </row>
    <row r="115" spans="1:8" ht="14.25" hidden="1" customHeight="1">
      <c r="A115" s="37">
        <v>12</v>
      </c>
      <c r="B115" s="38" t="s">
        <v>120</v>
      </c>
      <c r="C115" s="38">
        <v>1987</v>
      </c>
      <c r="D115" s="39">
        <v>4.0057870370370369E-2</v>
      </c>
      <c r="E115" s="38">
        <f>11</f>
        <v>11</v>
      </c>
      <c r="F115" s="47" t="s">
        <v>278</v>
      </c>
      <c r="G115" s="29">
        <v>10</v>
      </c>
      <c r="H115" s="29">
        <f t="shared" ref="H115:H175" si="1">2024-C115</f>
        <v>37</v>
      </c>
    </row>
    <row r="116" spans="1:8" ht="14.25" hidden="1" customHeight="1">
      <c r="A116" s="37">
        <v>13</v>
      </c>
      <c r="B116" s="38" t="s">
        <v>1151</v>
      </c>
      <c r="C116" s="38">
        <v>1989</v>
      </c>
      <c r="D116" s="39">
        <v>4.0081018518518523E-2</v>
      </c>
      <c r="E116" s="38">
        <v>13</v>
      </c>
      <c r="F116" s="47" t="s">
        <v>278</v>
      </c>
      <c r="G116" s="29">
        <v>10</v>
      </c>
      <c r="H116" s="29">
        <f t="shared" si="1"/>
        <v>35</v>
      </c>
    </row>
    <row r="117" spans="1:8" ht="14.25" hidden="1" customHeight="1">
      <c r="A117" s="37">
        <v>14</v>
      </c>
      <c r="B117" s="38" t="s">
        <v>637</v>
      </c>
      <c r="C117" s="38">
        <v>1991</v>
      </c>
      <c r="D117" s="39">
        <v>4.1608796296296297E-2</v>
      </c>
      <c r="E117" s="38">
        <v>14</v>
      </c>
      <c r="F117" s="47" t="s">
        <v>278</v>
      </c>
      <c r="G117" s="29">
        <v>10</v>
      </c>
      <c r="H117" s="29">
        <f t="shared" si="1"/>
        <v>33</v>
      </c>
    </row>
    <row r="118" spans="1:8" ht="14.25" hidden="1" customHeight="1">
      <c r="A118" s="37">
        <v>15</v>
      </c>
      <c r="B118" s="38" t="s">
        <v>494</v>
      </c>
      <c r="C118" s="38">
        <v>1975</v>
      </c>
      <c r="D118" s="39">
        <v>4.1736111111111113E-2</v>
      </c>
      <c r="E118" s="38">
        <v>15</v>
      </c>
      <c r="F118" s="47" t="s">
        <v>278</v>
      </c>
      <c r="G118" s="29">
        <v>10</v>
      </c>
      <c r="H118" s="29">
        <f t="shared" si="1"/>
        <v>49</v>
      </c>
    </row>
    <row r="119" spans="1:8" ht="14.25" hidden="1" customHeight="1">
      <c r="A119" s="37">
        <v>16</v>
      </c>
      <c r="B119" s="38" t="s">
        <v>1152</v>
      </c>
      <c r="C119" s="38">
        <v>1979</v>
      </c>
      <c r="D119" s="39">
        <v>4.1747685185185186E-2</v>
      </c>
      <c r="E119" s="38">
        <v>16</v>
      </c>
      <c r="F119" s="47" t="s">
        <v>278</v>
      </c>
      <c r="G119" s="29">
        <v>10</v>
      </c>
      <c r="H119" s="29">
        <f t="shared" si="1"/>
        <v>45</v>
      </c>
    </row>
    <row r="120" spans="1:8" ht="14.25" hidden="1" customHeight="1">
      <c r="A120" s="37">
        <v>17</v>
      </c>
      <c r="B120" s="38" t="s">
        <v>1153</v>
      </c>
      <c r="C120" s="38">
        <v>1992</v>
      </c>
      <c r="D120" s="39">
        <v>4.1932870370370377E-2</v>
      </c>
      <c r="E120" s="38">
        <v>17</v>
      </c>
      <c r="F120" s="47" t="s">
        <v>278</v>
      </c>
      <c r="G120" s="29">
        <v>10</v>
      </c>
      <c r="H120" s="29">
        <f t="shared" si="1"/>
        <v>32</v>
      </c>
    </row>
    <row r="121" spans="1:8" ht="14.25" hidden="1" customHeight="1">
      <c r="A121" s="37">
        <v>18</v>
      </c>
      <c r="B121" s="38" t="s">
        <v>127</v>
      </c>
      <c r="C121" s="38">
        <v>1982</v>
      </c>
      <c r="D121" s="39">
        <v>4.2291666666666665E-2</v>
      </c>
      <c r="E121" s="38">
        <v>18</v>
      </c>
      <c r="F121" s="47" t="s">
        <v>278</v>
      </c>
      <c r="G121" s="29">
        <v>10</v>
      </c>
      <c r="H121" s="29">
        <f t="shared" si="1"/>
        <v>42</v>
      </c>
    </row>
    <row r="122" spans="1:8" ht="14.25" hidden="1" customHeight="1">
      <c r="A122" s="37">
        <v>19</v>
      </c>
      <c r="B122" s="38" t="s">
        <v>1154</v>
      </c>
      <c r="C122" s="38">
        <v>1981</v>
      </c>
      <c r="D122" s="39">
        <v>4.2326388888888893E-2</v>
      </c>
      <c r="E122" s="38">
        <v>19</v>
      </c>
      <c r="F122" s="47" t="s">
        <v>278</v>
      </c>
      <c r="G122" s="29">
        <v>10</v>
      </c>
      <c r="H122" s="29">
        <f t="shared" si="1"/>
        <v>43</v>
      </c>
    </row>
    <row r="123" spans="1:8" ht="14.25" hidden="1" customHeight="1">
      <c r="A123" s="37">
        <v>20</v>
      </c>
      <c r="B123" s="38" t="s">
        <v>332</v>
      </c>
      <c r="C123" s="38">
        <v>1985</v>
      </c>
      <c r="D123" s="39">
        <v>4.2407407407407401E-2</v>
      </c>
      <c r="E123" s="38">
        <v>20</v>
      </c>
      <c r="F123" s="47" t="s">
        <v>278</v>
      </c>
      <c r="G123" s="29">
        <v>10</v>
      </c>
      <c r="H123" s="29">
        <f t="shared" si="1"/>
        <v>39</v>
      </c>
    </row>
    <row r="124" spans="1:8" ht="14.25" hidden="1" customHeight="1">
      <c r="A124" s="37">
        <v>21</v>
      </c>
      <c r="B124" s="66" t="s">
        <v>124</v>
      </c>
      <c r="C124" s="38">
        <v>1981</v>
      </c>
      <c r="D124" s="39">
        <v>4.2777777777777776E-2</v>
      </c>
      <c r="E124" s="38">
        <v>21</v>
      </c>
      <c r="F124" s="47" t="s">
        <v>278</v>
      </c>
      <c r="G124" s="29">
        <v>10</v>
      </c>
      <c r="H124" s="29">
        <f t="shared" si="1"/>
        <v>43</v>
      </c>
    </row>
    <row r="125" spans="1:8" ht="14.25" hidden="1" customHeight="1">
      <c r="A125" s="37">
        <v>22</v>
      </c>
      <c r="B125" s="38" t="s">
        <v>1155</v>
      </c>
      <c r="C125" s="38">
        <v>1976</v>
      </c>
      <c r="D125" s="39">
        <v>4.2777777777777776E-2</v>
      </c>
      <c r="E125" s="38">
        <f>21</f>
        <v>21</v>
      </c>
      <c r="F125" s="47" t="s">
        <v>278</v>
      </c>
      <c r="G125" s="29">
        <v>10</v>
      </c>
      <c r="H125" s="29">
        <f t="shared" si="1"/>
        <v>48</v>
      </c>
    </row>
    <row r="126" spans="1:8" ht="14.25" hidden="1" customHeight="1">
      <c r="A126" s="37">
        <v>23</v>
      </c>
      <c r="B126" s="38" t="s">
        <v>131</v>
      </c>
      <c r="C126" s="38">
        <v>1987</v>
      </c>
      <c r="D126" s="39">
        <v>4.2905092592592592E-2</v>
      </c>
      <c r="E126" s="38">
        <v>23</v>
      </c>
      <c r="F126" s="47" t="s">
        <v>278</v>
      </c>
      <c r="G126" s="29">
        <v>10</v>
      </c>
      <c r="H126" s="29">
        <f t="shared" si="1"/>
        <v>37</v>
      </c>
    </row>
    <row r="127" spans="1:8" ht="14.25" hidden="1" customHeight="1">
      <c r="A127" s="37">
        <v>24</v>
      </c>
      <c r="B127" s="38" t="s">
        <v>1156</v>
      </c>
      <c r="C127" s="38">
        <v>2009</v>
      </c>
      <c r="D127" s="39">
        <v>4.2951388888888886E-2</v>
      </c>
      <c r="E127" s="38">
        <v>24</v>
      </c>
      <c r="F127" s="47" t="s">
        <v>278</v>
      </c>
      <c r="G127" s="29">
        <v>10</v>
      </c>
      <c r="H127" s="29">
        <f t="shared" si="1"/>
        <v>15</v>
      </c>
    </row>
    <row r="128" spans="1:8" ht="14.25" hidden="1" customHeight="1">
      <c r="A128" s="37">
        <v>25</v>
      </c>
      <c r="B128" s="38" t="s">
        <v>68</v>
      </c>
      <c r="C128" s="38">
        <v>1986</v>
      </c>
      <c r="D128" s="39">
        <v>4.3194444444444445E-2</v>
      </c>
      <c r="E128" s="38">
        <v>25</v>
      </c>
      <c r="F128" s="47" t="s">
        <v>278</v>
      </c>
      <c r="G128" s="29">
        <v>10</v>
      </c>
      <c r="H128" s="29">
        <f t="shared" si="1"/>
        <v>38</v>
      </c>
    </row>
    <row r="129" spans="1:8" ht="14.25" hidden="1" customHeight="1">
      <c r="A129" s="37">
        <v>26</v>
      </c>
      <c r="B129" s="38" t="s">
        <v>272</v>
      </c>
      <c r="C129" s="38">
        <v>1979</v>
      </c>
      <c r="D129" s="39">
        <v>4.3796296296296298E-2</v>
      </c>
      <c r="E129" s="38">
        <v>26</v>
      </c>
      <c r="F129" s="47" t="s">
        <v>278</v>
      </c>
      <c r="G129" s="29">
        <v>10</v>
      </c>
      <c r="H129" s="29">
        <f t="shared" si="1"/>
        <v>45</v>
      </c>
    </row>
    <row r="130" spans="1:8" ht="14.25" hidden="1" customHeight="1">
      <c r="A130" s="37">
        <v>27</v>
      </c>
      <c r="B130" s="38" t="s">
        <v>642</v>
      </c>
      <c r="C130" s="38">
        <v>1987</v>
      </c>
      <c r="D130" s="39">
        <v>4.403935185185185E-2</v>
      </c>
      <c r="E130" s="38">
        <v>27</v>
      </c>
      <c r="F130" s="47" t="s">
        <v>278</v>
      </c>
      <c r="G130" s="29">
        <v>10</v>
      </c>
      <c r="H130" s="29">
        <f t="shared" si="1"/>
        <v>37</v>
      </c>
    </row>
    <row r="131" spans="1:8" ht="14.25" hidden="1" customHeight="1">
      <c r="A131" s="37">
        <v>28</v>
      </c>
      <c r="B131" s="38" t="s">
        <v>1157</v>
      </c>
      <c r="C131" s="38">
        <v>2013</v>
      </c>
      <c r="D131" s="39">
        <v>4.4085648148148145E-2</v>
      </c>
      <c r="E131" s="38">
        <v>28</v>
      </c>
      <c r="F131" s="47" t="s">
        <v>278</v>
      </c>
      <c r="G131" s="29">
        <v>10</v>
      </c>
      <c r="H131" s="29">
        <f t="shared" si="1"/>
        <v>11</v>
      </c>
    </row>
    <row r="132" spans="1:8" ht="14.25" hidden="1" customHeight="1">
      <c r="A132" s="37">
        <v>29</v>
      </c>
      <c r="B132" s="38" t="s">
        <v>1158</v>
      </c>
      <c r="C132" s="38">
        <v>1983</v>
      </c>
      <c r="D132" s="39">
        <v>4.4641203703703704E-2</v>
      </c>
      <c r="E132" s="38">
        <v>29</v>
      </c>
      <c r="F132" s="47" t="s">
        <v>278</v>
      </c>
      <c r="G132" s="29">
        <v>10</v>
      </c>
      <c r="H132" s="29">
        <f t="shared" si="1"/>
        <v>41</v>
      </c>
    </row>
    <row r="133" spans="1:8" ht="14.25" hidden="1" customHeight="1">
      <c r="A133" s="37">
        <v>30</v>
      </c>
      <c r="B133" s="38" t="s">
        <v>1020</v>
      </c>
      <c r="C133" s="38">
        <v>1987</v>
      </c>
      <c r="D133" s="39">
        <v>4.4826388888888895E-2</v>
      </c>
      <c r="E133" s="38">
        <v>30</v>
      </c>
      <c r="F133" s="47" t="s">
        <v>278</v>
      </c>
      <c r="G133" s="29">
        <v>10</v>
      </c>
      <c r="H133" s="29">
        <f t="shared" si="1"/>
        <v>37</v>
      </c>
    </row>
    <row r="134" spans="1:8" ht="14.25" hidden="1" customHeight="1">
      <c r="A134" s="37">
        <v>31</v>
      </c>
      <c r="B134" s="38" t="s">
        <v>1159</v>
      </c>
      <c r="C134" s="38">
        <v>1989</v>
      </c>
      <c r="D134" s="39">
        <v>4.5081018518518513E-2</v>
      </c>
      <c r="E134" s="38">
        <v>31</v>
      </c>
      <c r="F134" s="47" t="s">
        <v>278</v>
      </c>
      <c r="G134" s="29">
        <v>10</v>
      </c>
      <c r="H134" s="29">
        <f t="shared" si="1"/>
        <v>35</v>
      </c>
    </row>
    <row r="135" spans="1:8" ht="14.25" hidden="1" customHeight="1">
      <c r="A135" s="37">
        <v>32</v>
      </c>
      <c r="B135" s="38" t="s">
        <v>846</v>
      </c>
      <c r="C135" s="38">
        <v>1987</v>
      </c>
      <c r="D135" s="39">
        <v>4.5254629629629624E-2</v>
      </c>
      <c r="E135" s="38">
        <v>32</v>
      </c>
      <c r="F135" s="47" t="s">
        <v>278</v>
      </c>
      <c r="G135" s="29">
        <v>10</v>
      </c>
      <c r="H135" s="29">
        <f t="shared" si="1"/>
        <v>37</v>
      </c>
    </row>
    <row r="136" spans="1:8" ht="14.25" hidden="1" customHeight="1">
      <c r="A136" s="37">
        <v>33</v>
      </c>
      <c r="B136" s="38" t="s">
        <v>815</v>
      </c>
      <c r="C136" s="38">
        <v>1989</v>
      </c>
      <c r="D136" s="39">
        <v>4.5370370370370366E-2</v>
      </c>
      <c r="E136" s="38">
        <v>33</v>
      </c>
      <c r="F136" s="47" t="s">
        <v>278</v>
      </c>
      <c r="G136" s="29">
        <v>10</v>
      </c>
      <c r="H136" s="29">
        <f t="shared" si="1"/>
        <v>35</v>
      </c>
    </row>
    <row r="137" spans="1:8" ht="14.25" hidden="1" customHeight="1">
      <c r="A137" s="37">
        <v>34</v>
      </c>
      <c r="B137" s="38" t="s">
        <v>162</v>
      </c>
      <c r="C137" s="38">
        <v>1987</v>
      </c>
      <c r="D137" s="39">
        <v>4.614583333333333E-2</v>
      </c>
      <c r="E137" s="38">
        <v>34</v>
      </c>
      <c r="F137" s="47" t="s">
        <v>278</v>
      </c>
      <c r="G137" s="29">
        <v>10</v>
      </c>
      <c r="H137" s="29">
        <f t="shared" si="1"/>
        <v>37</v>
      </c>
    </row>
    <row r="138" spans="1:8" ht="14.25" hidden="1" customHeight="1">
      <c r="A138" s="37">
        <v>35</v>
      </c>
      <c r="B138" s="38" t="s">
        <v>829</v>
      </c>
      <c r="C138" s="38">
        <v>1979</v>
      </c>
      <c r="D138" s="39">
        <v>4.6898148148148154E-2</v>
      </c>
      <c r="E138" s="38">
        <v>35</v>
      </c>
      <c r="F138" s="47" t="s">
        <v>278</v>
      </c>
      <c r="G138" s="29">
        <v>10</v>
      </c>
      <c r="H138" s="29">
        <f t="shared" si="1"/>
        <v>45</v>
      </c>
    </row>
    <row r="139" spans="1:8" ht="14.25" hidden="1" customHeight="1">
      <c r="A139" s="37">
        <v>36</v>
      </c>
      <c r="B139" s="38" t="s">
        <v>1160</v>
      </c>
      <c r="C139" s="38">
        <v>1985</v>
      </c>
      <c r="D139" s="39">
        <v>4.7002314814814816E-2</v>
      </c>
      <c r="E139" s="38">
        <v>36</v>
      </c>
      <c r="F139" s="47" t="s">
        <v>278</v>
      </c>
      <c r="G139" s="29">
        <v>10</v>
      </c>
      <c r="H139" s="29">
        <f t="shared" si="1"/>
        <v>39</v>
      </c>
    </row>
    <row r="140" spans="1:8" ht="14.25" hidden="1" customHeight="1">
      <c r="A140" s="37">
        <v>37</v>
      </c>
      <c r="B140" s="38" t="s">
        <v>979</v>
      </c>
      <c r="C140" s="38">
        <v>1986</v>
      </c>
      <c r="D140" s="39">
        <v>4.7893518518518523E-2</v>
      </c>
      <c r="E140" s="38">
        <v>37</v>
      </c>
      <c r="F140" s="47" t="s">
        <v>278</v>
      </c>
      <c r="G140" s="29">
        <v>10</v>
      </c>
      <c r="H140" s="29">
        <f t="shared" si="1"/>
        <v>38</v>
      </c>
    </row>
    <row r="141" spans="1:8" ht="14.25" hidden="1" customHeight="1">
      <c r="A141" s="37">
        <v>38</v>
      </c>
      <c r="B141" s="38" t="s">
        <v>1161</v>
      </c>
      <c r="C141" s="38">
        <v>1983</v>
      </c>
      <c r="D141" s="39">
        <v>4.7986111111111111E-2</v>
      </c>
      <c r="E141" s="38">
        <v>38</v>
      </c>
      <c r="F141" s="47" t="s">
        <v>278</v>
      </c>
      <c r="G141" s="29">
        <v>10</v>
      </c>
      <c r="H141" s="29">
        <f t="shared" si="1"/>
        <v>41</v>
      </c>
    </row>
    <row r="142" spans="1:8" ht="14.25" hidden="1" customHeight="1">
      <c r="A142" s="37">
        <v>39</v>
      </c>
      <c r="B142" s="38" t="s">
        <v>1162</v>
      </c>
      <c r="C142" s="38">
        <v>1986</v>
      </c>
      <c r="D142" s="39">
        <v>4.8171296296296295E-2</v>
      </c>
      <c r="E142" s="38">
        <v>39</v>
      </c>
      <c r="F142" s="47" t="s">
        <v>278</v>
      </c>
      <c r="G142" s="29">
        <v>10</v>
      </c>
      <c r="H142" s="29">
        <f t="shared" si="1"/>
        <v>38</v>
      </c>
    </row>
    <row r="143" spans="1:8" ht="14.25" hidden="1" customHeight="1">
      <c r="A143" s="37">
        <v>40</v>
      </c>
      <c r="B143" s="38" t="s">
        <v>1163</v>
      </c>
      <c r="C143" s="38">
        <v>1979</v>
      </c>
      <c r="D143" s="39">
        <v>4.8726851851851855E-2</v>
      </c>
      <c r="E143" s="38">
        <v>40</v>
      </c>
      <c r="F143" s="47" t="s">
        <v>278</v>
      </c>
      <c r="G143" s="29">
        <v>10</v>
      </c>
      <c r="H143" s="29">
        <f t="shared" si="1"/>
        <v>45</v>
      </c>
    </row>
    <row r="144" spans="1:8" ht="14.25" hidden="1" customHeight="1">
      <c r="A144" s="37">
        <v>41</v>
      </c>
      <c r="B144" s="38" t="s">
        <v>163</v>
      </c>
      <c r="C144" s="38">
        <v>1970</v>
      </c>
      <c r="D144" s="39">
        <v>4.9062500000000002E-2</v>
      </c>
      <c r="E144" s="38">
        <v>41</v>
      </c>
      <c r="F144" s="47" t="s">
        <v>278</v>
      </c>
      <c r="G144" s="29">
        <v>10</v>
      </c>
      <c r="H144" s="29">
        <f t="shared" si="1"/>
        <v>54</v>
      </c>
    </row>
    <row r="145" spans="1:8" ht="14.25" hidden="1" customHeight="1">
      <c r="A145" s="37">
        <v>42</v>
      </c>
      <c r="B145" s="38" t="s">
        <v>1164</v>
      </c>
      <c r="C145" s="38">
        <v>1993</v>
      </c>
      <c r="D145" s="39">
        <v>4.927083333333334E-2</v>
      </c>
      <c r="E145" s="38">
        <v>42</v>
      </c>
      <c r="F145" s="47" t="s">
        <v>278</v>
      </c>
      <c r="G145" s="29">
        <v>10</v>
      </c>
      <c r="H145" s="29">
        <f t="shared" si="1"/>
        <v>31</v>
      </c>
    </row>
    <row r="146" spans="1:8" ht="14.25" hidden="1" customHeight="1">
      <c r="A146" s="37">
        <v>43</v>
      </c>
      <c r="B146" s="38" t="s">
        <v>1165</v>
      </c>
      <c r="C146" s="38">
        <v>1987</v>
      </c>
      <c r="D146" s="39">
        <v>4.9421296296296297E-2</v>
      </c>
      <c r="E146" s="38">
        <v>43</v>
      </c>
      <c r="F146" s="47" t="s">
        <v>278</v>
      </c>
      <c r="G146" s="29">
        <v>10</v>
      </c>
      <c r="H146" s="29">
        <f t="shared" si="1"/>
        <v>37</v>
      </c>
    </row>
    <row r="147" spans="1:8" ht="14.25" hidden="1" customHeight="1">
      <c r="A147" s="37">
        <v>44</v>
      </c>
      <c r="B147" s="38" t="s">
        <v>126</v>
      </c>
      <c r="C147" s="38">
        <v>1988</v>
      </c>
      <c r="D147" s="39">
        <v>4.9490740740740745E-2</v>
      </c>
      <c r="E147" s="38">
        <v>44</v>
      </c>
      <c r="F147" s="47" t="s">
        <v>278</v>
      </c>
      <c r="G147" s="29">
        <v>10</v>
      </c>
      <c r="H147" s="29">
        <f t="shared" si="1"/>
        <v>36</v>
      </c>
    </row>
    <row r="148" spans="1:8" ht="14.25" hidden="1" customHeight="1">
      <c r="A148" s="37">
        <v>45</v>
      </c>
      <c r="B148" s="38" t="s">
        <v>1166</v>
      </c>
      <c r="C148" s="38">
        <v>1986</v>
      </c>
      <c r="D148" s="39">
        <v>4.9733796296296297E-2</v>
      </c>
      <c r="E148" s="38">
        <v>45</v>
      </c>
      <c r="F148" s="47" t="s">
        <v>278</v>
      </c>
      <c r="G148" s="29">
        <v>10</v>
      </c>
      <c r="H148" s="29">
        <f t="shared" si="1"/>
        <v>38</v>
      </c>
    </row>
    <row r="149" spans="1:8" ht="14.25" hidden="1" customHeight="1">
      <c r="A149" s="37">
        <v>46</v>
      </c>
      <c r="B149" s="38" t="s">
        <v>970</v>
      </c>
      <c r="C149" s="38">
        <v>2004</v>
      </c>
      <c r="D149" s="39">
        <v>4.9745370370370377E-2</v>
      </c>
      <c r="E149" s="38">
        <v>46</v>
      </c>
      <c r="F149" s="47" t="s">
        <v>278</v>
      </c>
      <c r="G149" s="29">
        <v>10</v>
      </c>
      <c r="H149" s="29">
        <f t="shared" si="1"/>
        <v>20</v>
      </c>
    </row>
    <row r="150" spans="1:8" ht="14.25" hidden="1" customHeight="1">
      <c r="A150" s="37">
        <v>47</v>
      </c>
      <c r="B150" s="38" t="s">
        <v>385</v>
      </c>
      <c r="C150" s="38">
        <v>1986</v>
      </c>
      <c r="D150" s="39">
        <v>4.9895833333333334E-2</v>
      </c>
      <c r="E150" s="38">
        <v>47</v>
      </c>
      <c r="F150" s="47" t="s">
        <v>278</v>
      </c>
      <c r="G150" s="29">
        <v>10</v>
      </c>
      <c r="H150" s="29">
        <f t="shared" si="1"/>
        <v>38</v>
      </c>
    </row>
    <row r="151" spans="1:8" ht="14.25" hidden="1" customHeight="1">
      <c r="A151" s="37">
        <v>48</v>
      </c>
      <c r="B151" s="38" t="s">
        <v>974</v>
      </c>
      <c r="C151" s="38">
        <v>1992</v>
      </c>
      <c r="D151" s="39">
        <v>4.9942129629629628E-2</v>
      </c>
      <c r="E151" s="38">
        <v>48</v>
      </c>
      <c r="F151" s="47" t="s">
        <v>278</v>
      </c>
      <c r="G151" s="29">
        <v>10</v>
      </c>
      <c r="H151" s="29">
        <f t="shared" si="1"/>
        <v>32</v>
      </c>
    </row>
    <row r="152" spans="1:8" ht="14.25" hidden="1" customHeight="1">
      <c r="A152" s="37">
        <v>49</v>
      </c>
      <c r="B152" s="38" t="s">
        <v>1167</v>
      </c>
      <c r="C152" s="38">
        <v>1986</v>
      </c>
      <c r="D152" s="39">
        <v>5.0173611111111106E-2</v>
      </c>
      <c r="E152" s="38">
        <v>49</v>
      </c>
      <c r="F152" s="47" t="s">
        <v>278</v>
      </c>
      <c r="G152" s="29">
        <v>10</v>
      </c>
      <c r="H152" s="29">
        <f t="shared" si="1"/>
        <v>38</v>
      </c>
    </row>
    <row r="153" spans="1:8" ht="14.25" hidden="1" customHeight="1">
      <c r="A153" s="37">
        <v>50</v>
      </c>
      <c r="B153" s="38" t="s">
        <v>135</v>
      </c>
      <c r="C153" s="38">
        <v>1981</v>
      </c>
      <c r="D153" s="39">
        <v>5.0185185185185187E-2</v>
      </c>
      <c r="E153" s="38">
        <v>50</v>
      </c>
      <c r="F153" s="47" t="s">
        <v>278</v>
      </c>
      <c r="G153" s="29">
        <v>10</v>
      </c>
      <c r="H153" s="29">
        <f t="shared" si="1"/>
        <v>43</v>
      </c>
    </row>
    <row r="154" spans="1:8" ht="14.25" hidden="1" customHeight="1">
      <c r="A154" s="37">
        <v>51</v>
      </c>
      <c r="B154" s="38" t="s">
        <v>134</v>
      </c>
      <c r="C154" s="38">
        <v>1990</v>
      </c>
      <c r="D154" s="39">
        <v>5.0185185185185187E-2</v>
      </c>
      <c r="E154" s="38">
        <f>50</f>
        <v>50</v>
      </c>
      <c r="F154" s="47" t="s">
        <v>278</v>
      </c>
      <c r="G154" s="29">
        <v>10</v>
      </c>
      <c r="H154" s="29">
        <f t="shared" si="1"/>
        <v>34</v>
      </c>
    </row>
    <row r="155" spans="1:8" ht="14.25" hidden="1" customHeight="1">
      <c r="A155" s="37">
        <v>52</v>
      </c>
      <c r="B155" s="38" t="s">
        <v>854</v>
      </c>
      <c r="C155" s="38">
        <v>1989</v>
      </c>
      <c r="D155" s="39">
        <v>5.0474537037037033E-2</v>
      </c>
      <c r="E155" s="38">
        <v>52</v>
      </c>
      <c r="F155" s="47" t="s">
        <v>278</v>
      </c>
      <c r="G155" s="29">
        <v>10</v>
      </c>
      <c r="H155" s="29">
        <f t="shared" si="1"/>
        <v>35</v>
      </c>
    </row>
    <row r="156" spans="1:8" ht="14.25" hidden="1" customHeight="1">
      <c r="A156" s="37">
        <v>53</v>
      </c>
      <c r="B156" s="38" t="s">
        <v>1168</v>
      </c>
      <c r="C156" s="38">
        <v>1985</v>
      </c>
      <c r="D156" s="39">
        <v>5.0752314814814813E-2</v>
      </c>
      <c r="E156" s="38">
        <v>53</v>
      </c>
      <c r="F156" s="47" t="s">
        <v>278</v>
      </c>
      <c r="G156" s="29">
        <v>10</v>
      </c>
      <c r="H156" s="29">
        <f t="shared" si="1"/>
        <v>39</v>
      </c>
    </row>
    <row r="157" spans="1:8" ht="14.25" hidden="1" customHeight="1">
      <c r="A157" s="37">
        <v>54</v>
      </c>
      <c r="B157" s="38" t="s">
        <v>1169</v>
      </c>
      <c r="C157" s="38">
        <v>1995</v>
      </c>
      <c r="D157" s="39">
        <v>5.2627314814814814E-2</v>
      </c>
      <c r="E157" s="38">
        <v>54</v>
      </c>
      <c r="F157" s="47" t="s">
        <v>278</v>
      </c>
      <c r="G157" s="29">
        <v>10</v>
      </c>
      <c r="H157" s="29">
        <f t="shared" si="1"/>
        <v>29</v>
      </c>
    </row>
    <row r="158" spans="1:8" ht="14.25" hidden="1" customHeight="1">
      <c r="A158" s="37">
        <v>55</v>
      </c>
      <c r="B158" s="38" t="s">
        <v>1170</v>
      </c>
      <c r="C158" s="38">
        <v>1982</v>
      </c>
      <c r="D158" s="39">
        <v>5.2766203703703697E-2</v>
      </c>
      <c r="E158" s="38">
        <v>55</v>
      </c>
      <c r="F158" s="47" t="s">
        <v>278</v>
      </c>
      <c r="G158" s="29">
        <v>10</v>
      </c>
      <c r="H158" s="29">
        <f t="shared" si="1"/>
        <v>42</v>
      </c>
    </row>
    <row r="159" spans="1:8" ht="14.25" hidden="1" customHeight="1">
      <c r="A159" s="37">
        <v>56</v>
      </c>
      <c r="B159" s="38" t="s">
        <v>139</v>
      </c>
      <c r="C159" s="38">
        <v>1992</v>
      </c>
      <c r="D159" s="39">
        <v>5.2777777777777778E-2</v>
      </c>
      <c r="E159" s="38">
        <v>56</v>
      </c>
      <c r="F159" s="47" t="s">
        <v>278</v>
      </c>
      <c r="G159" s="29">
        <v>10</v>
      </c>
      <c r="H159" s="29">
        <f t="shared" si="1"/>
        <v>32</v>
      </c>
    </row>
    <row r="160" spans="1:8" ht="14.25" hidden="1" customHeight="1">
      <c r="A160" s="37">
        <v>57</v>
      </c>
      <c r="B160" s="38" t="s">
        <v>1171</v>
      </c>
      <c r="C160" s="38">
        <v>1992</v>
      </c>
      <c r="D160" s="39">
        <v>5.3483796296296293E-2</v>
      </c>
      <c r="E160" s="38">
        <v>57</v>
      </c>
      <c r="F160" s="47" t="s">
        <v>278</v>
      </c>
      <c r="G160" s="29">
        <v>10</v>
      </c>
      <c r="H160" s="29">
        <f t="shared" si="1"/>
        <v>32</v>
      </c>
    </row>
    <row r="161" spans="1:8" ht="14.25" hidden="1" customHeight="1">
      <c r="A161" s="37">
        <v>58</v>
      </c>
      <c r="B161" s="38" t="s">
        <v>132</v>
      </c>
      <c r="C161" s="38">
        <v>1993</v>
      </c>
      <c r="D161" s="39">
        <v>5.4178240740740735E-2</v>
      </c>
      <c r="E161" s="38">
        <v>58</v>
      </c>
      <c r="F161" s="47" t="s">
        <v>278</v>
      </c>
      <c r="G161" s="29">
        <v>10</v>
      </c>
      <c r="H161" s="29">
        <f t="shared" si="1"/>
        <v>31</v>
      </c>
    </row>
    <row r="162" spans="1:8" ht="14.25" hidden="1" customHeight="1">
      <c r="A162" s="37">
        <v>59</v>
      </c>
      <c r="B162" s="38" t="s">
        <v>1172</v>
      </c>
      <c r="C162" s="38">
        <v>1985</v>
      </c>
      <c r="D162" s="39">
        <v>5.4178240740740735E-2</v>
      </c>
      <c r="E162" s="38">
        <f>58</f>
        <v>58</v>
      </c>
      <c r="F162" s="47" t="s">
        <v>278</v>
      </c>
      <c r="G162" s="29">
        <v>10</v>
      </c>
      <c r="H162" s="29">
        <f t="shared" si="1"/>
        <v>39</v>
      </c>
    </row>
    <row r="163" spans="1:8" ht="14.25" hidden="1" customHeight="1">
      <c r="A163" s="37">
        <v>60</v>
      </c>
      <c r="B163" s="38" t="s">
        <v>6296</v>
      </c>
      <c r="C163" s="38">
        <v>1996</v>
      </c>
      <c r="D163" s="39">
        <v>5.4629629629629632E-2</v>
      </c>
      <c r="E163" s="38">
        <v>60</v>
      </c>
      <c r="F163" s="47" t="s">
        <v>278</v>
      </c>
      <c r="G163" s="29">
        <v>10</v>
      </c>
      <c r="H163" s="29">
        <f t="shared" si="1"/>
        <v>28</v>
      </c>
    </row>
    <row r="164" spans="1:8" ht="14.25" hidden="1" customHeight="1">
      <c r="A164" s="37">
        <v>61</v>
      </c>
      <c r="B164" s="38" t="s">
        <v>1173</v>
      </c>
      <c r="C164" s="38">
        <v>1985</v>
      </c>
      <c r="D164" s="39">
        <v>5.6018518518518523E-2</v>
      </c>
      <c r="E164" s="38">
        <v>61</v>
      </c>
      <c r="F164" s="47" t="s">
        <v>278</v>
      </c>
      <c r="G164" s="29">
        <v>10</v>
      </c>
      <c r="H164" s="29">
        <f t="shared" si="1"/>
        <v>39</v>
      </c>
    </row>
    <row r="165" spans="1:8" ht="14.25" hidden="1" customHeight="1">
      <c r="A165" s="37">
        <v>62</v>
      </c>
      <c r="B165" s="38" t="s">
        <v>136</v>
      </c>
      <c r="C165" s="38">
        <v>1991</v>
      </c>
      <c r="D165" s="39">
        <v>5.6458333333333333E-2</v>
      </c>
      <c r="E165" s="38">
        <v>62</v>
      </c>
      <c r="F165" s="47" t="s">
        <v>278</v>
      </c>
      <c r="G165" s="29">
        <v>10</v>
      </c>
      <c r="H165" s="29">
        <f t="shared" si="1"/>
        <v>33</v>
      </c>
    </row>
    <row r="166" spans="1:8" ht="14.25" hidden="1" customHeight="1">
      <c r="A166" s="37">
        <v>63</v>
      </c>
      <c r="B166" s="38" t="s">
        <v>140</v>
      </c>
      <c r="C166" s="38">
        <v>1989</v>
      </c>
      <c r="D166" s="39">
        <v>5.8136574074074077E-2</v>
      </c>
      <c r="E166" s="38">
        <v>63</v>
      </c>
      <c r="F166" s="47" t="s">
        <v>278</v>
      </c>
      <c r="G166" s="29">
        <v>10</v>
      </c>
      <c r="H166" s="29">
        <f t="shared" si="1"/>
        <v>35</v>
      </c>
    </row>
    <row r="167" spans="1:8" ht="14.25" hidden="1" customHeight="1">
      <c r="A167" s="37">
        <v>64</v>
      </c>
      <c r="B167" s="38" t="s">
        <v>137</v>
      </c>
      <c r="C167" s="38">
        <v>1992</v>
      </c>
      <c r="D167" s="39">
        <v>5.9282407407407402E-2</v>
      </c>
      <c r="E167" s="38">
        <v>64</v>
      </c>
      <c r="F167" s="47" t="s">
        <v>278</v>
      </c>
      <c r="G167" s="29">
        <v>10</v>
      </c>
      <c r="H167" s="29">
        <f t="shared" si="1"/>
        <v>32</v>
      </c>
    </row>
    <row r="168" spans="1:8" ht="14.25" hidden="1" customHeight="1">
      <c r="A168" s="37">
        <v>65</v>
      </c>
      <c r="B168" s="38" t="s">
        <v>1174</v>
      </c>
      <c r="C168" s="38">
        <v>1996</v>
      </c>
      <c r="D168" s="39">
        <v>6.0972222222222226E-2</v>
      </c>
      <c r="E168" s="38">
        <v>65</v>
      </c>
      <c r="F168" s="47" t="s">
        <v>278</v>
      </c>
      <c r="G168" s="29">
        <v>10</v>
      </c>
      <c r="H168" s="29">
        <f t="shared" si="1"/>
        <v>28</v>
      </c>
    </row>
    <row r="169" spans="1:8" ht="14.25" hidden="1" customHeight="1">
      <c r="A169" s="37">
        <v>66</v>
      </c>
      <c r="B169" s="38" t="s">
        <v>330</v>
      </c>
      <c r="C169" s="38">
        <v>1993</v>
      </c>
      <c r="D169" s="39">
        <v>6.0972222222222226E-2</v>
      </c>
      <c r="E169" s="38">
        <f>65</f>
        <v>65</v>
      </c>
      <c r="F169" s="47" t="s">
        <v>278</v>
      </c>
      <c r="G169" s="29">
        <v>10</v>
      </c>
      <c r="H169" s="29">
        <f t="shared" si="1"/>
        <v>31</v>
      </c>
    </row>
    <row r="170" spans="1:8" ht="14.25" hidden="1" customHeight="1">
      <c r="A170" s="37">
        <v>67</v>
      </c>
      <c r="B170" s="38" t="s">
        <v>1175</v>
      </c>
      <c r="C170" s="38">
        <v>1985</v>
      </c>
      <c r="D170" s="39">
        <v>6.1921296296296301E-2</v>
      </c>
      <c r="E170" s="38">
        <v>67</v>
      </c>
      <c r="F170" s="47" t="s">
        <v>278</v>
      </c>
      <c r="G170" s="29">
        <v>10</v>
      </c>
      <c r="H170" s="29">
        <f t="shared" si="1"/>
        <v>39</v>
      </c>
    </row>
    <row r="171" spans="1:8" ht="14.25" hidden="1" customHeight="1">
      <c r="A171" s="37">
        <v>68</v>
      </c>
      <c r="B171" s="38" t="s">
        <v>1176</v>
      </c>
      <c r="C171" s="38">
        <v>1984</v>
      </c>
      <c r="D171" s="39">
        <v>6.6412037037037033E-2</v>
      </c>
      <c r="E171" s="38">
        <v>68</v>
      </c>
      <c r="F171" s="47" t="s">
        <v>278</v>
      </c>
      <c r="G171" s="29">
        <v>10</v>
      </c>
      <c r="H171" s="29">
        <f t="shared" si="1"/>
        <v>40</v>
      </c>
    </row>
    <row r="172" spans="1:8" ht="14.25" hidden="1" customHeight="1">
      <c r="A172" s="37">
        <v>69</v>
      </c>
      <c r="B172" s="38" t="s">
        <v>1177</v>
      </c>
      <c r="C172" s="38">
        <v>1983</v>
      </c>
      <c r="D172" s="39">
        <v>6.7812499999999998E-2</v>
      </c>
      <c r="E172" s="38">
        <v>69</v>
      </c>
      <c r="F172" s="47" t="s">
        <v>278</v>
      </c>
      <c r="G172" s="29">
        <v>10</v>
      </c>
      <c r="H172" s="29">
        <f t="shared" si="1"/>
        <v>41</v>
      </c>
    </row>
    <row r="173" spans="1:8" ht="14.25" hidden="1" customHeight="1">
      <c r="A173" s="37">
        <v>70</v>
      </c>
      <c r="B173" s="38" t="s">
        <v>1178</v>
      </c>
      <c r="C173" s="38">
        <v>1988</v>
      </c>
      <c r="D173" s="39">
        <v>6.789351851851852E-2</v>
      </c>
      <c r="E173" s="38">
        <v>70</v>
      </c>
      <c r="F173" s="47" t="s">
        <v>278</v>
      </c>
      <c r="G173" s="29">
        <v>10</v>
      </c>
      <c r="H173" s="29">
        <f t="shared" si="1"/>
        <v>36</v>
      </c>
    </row>
    <row r="174" spans="1:8" ht="14.25" hidden="1" customHeight="1">
      <c r="A174" s="37">
        <v>71</v>
      </c>
      <c r="B174" s="38" t="s">
        <v>143</v>
      </c>
      <c r="C174" s="38">
        <v>1988</v>
      </c>
      <c r="D174" s="39">
        <v>7.2696759259259267E-2</v>
      </c>
      <c r="E174" s="38">
        <v>71</v>
      </c>
      <c r="F174" s="47" t="s">
        <v>278</v>
      </c>
      <c r="G174" s="29">
        <v>10</v>
      </c>
      <c r="H174" s="29">
        <f t="shared" si="1"/>
        <v>36</v>
      </c>
    </row>
    <row r="175" spans="1:8" ht="14.25" hidden="1" customHeight="1">
      <c r="A175" s="37">
        <v>72</v>
      </c>
      <c r="B175" s="38" t="s">
        <v>1179</v>
      </c>
      <c r="C175" s="38">
        <v>1977</v>
      </c>
      <c r="D175" s="39">
        <v>7.4050925925925923E-2</v>
      </c>
      <c r="E175" s="38">
        <v>72</v>
      </c>
      <c r="F175" s="47" t="s">
        <v>278</v>
      </c>
      <c r="G175" s="29">
        <v>10</v>
      </c>
      <c r="H175" s="29">
        <f t="shared" si="1"/>
        <v>47</v>
      </c>
    </row>
    <row r="176" spans="1:8" ht="14.25" hidden="1" customHeight="1"/>
    <row r="177" spans="1:8" ht="14.25" hidden="1" customHeight="1">
      <c r="A177" s="340" t="s">
        <v>1180</v>
      </c>
      <c r="B177" s="341"/>
      <c r="C177" s="341"/>
      <c r="D177" s="341"/>
      <c r="E177" s="341"/>
    </row>
    <row r="178" spans="1:8" ht="14.25" hidden="1" customHeight="1"/>
    <row r="179" spans="1:8" ht="14.25" hidden="1" customHeight="1">
      <c r="A179" s="32" t="s">
        <v>10</v>
      </c>
      <c r="B179" s="33" t="s">
        <v>11</v>
      </c>
      <c r="C179" s="33" t="s">
        <v>113</v>
      </c>
      <c r="D179" s="33" t="s">
        <v>64</v>
      </c>
      <c r="E179" s="33" t="s">
        <v>4</v>
      </c>
    </row>
    <row r="180" spans="1:8" ht="14.25" hidden="1" customHeight="1">
      <c r="A180" s="37">
        <v>1</v>
      </c>
      <c r="B180" s="38" t="s">
        <v>36</v>
      </c>
      <c r="C180" s="96">
        <v>1998</v>
      </c>
      <c r="D180" s="39">
        <v>7.9710648148148142E-2</v>
      </c>
      <c r="E180" s="38">
        <v>1</v>
      </c>
      <c r="F180" s="47" t="s">
        <v>63</v>
      </c>
      <c r="G180" s="29">
        <v>25</v>
      </c>
      <c r="H180" s="29">
        <f t="shared" ref="H180:H242" si="2">2024-C180</f>
        <v>26</v>
      </c>
    </row>
    <row r="181" spans="1:8" ht="14.25" hidden="1" customHeight="1">
      <c r="A181" s="37">
        <v>2</v>
      </c>
      <c r="B181" s="38" t="s">
        <v>870</v>
      </c>
      <c r="C181" s="96">
        <v>1989</v>
      </c>
      <c r="D181" s="39">
        <v>8.3263888888888887E-2</v>
      </c>
      <c r="E181" s="38">
        <v>2</v>
      </c>
      <c r="F181" s="47" t="s">
        <v>63</v>
      </c>
      <c r="G181" s="29">
        <v>25</v>
      </c>
      <c r="H181" s="29">
        <f t="shared" si="2"/>
        <v>35</v>
      </c>
    </row>
    <row r="182" spans="1:8" ht="14.25" hidden="1" customHeight="1">
      <c r="A182" s="37">
        <v>3</v>
      </c>
      <c r="B182" s="38" t="s">
        <v>366</v>
      </c>
      <c r="C182" s="38">
        <v>1991</v>
      </c>
      <c r="D182" s="39">
        <v>8.880787037037037E-2</v>
      </c>
      <c r="E182" s="38">
        <v>3</v>
      </c>
      <c r="F182" s="47" t="s">
        <v>63</v>
      </c>
      <c r="G182" s="29">
        <v>25</v>
      </c>
      <c r="H182" s="29">
        <f t="shared" si="2"/>
        <v>33</v>
      </c>
    </row>
    <row r="183" spans="1:8" ht="14.25" hidden="1" customHeight="1">
      <c r="A183" s="37">
        <v>4</v>
      </c>
      <c r="B183" s="38" t="s">
        <v>1181</v>
      </c>
      <c r="C183" s="38">
        <v>1986</v>
      </c>
      <c r="D183" s="39">
        <v>9.07175925925926E-2</v>
      </c>
      <c r="E183" s="38">
        <v>4</v>
      </c>
      <c r="F183" s="47" t="s">
        <v>63</v>
      </c>
      <c r="G183" s="29">
        <v>25</v>
      </c>
      <c r="H183" s="29">
        <f t="shared" si="2"/>
        <v>38</v>
      </c>
    </row>
    <row r="184" spans="1:8" ht="14.25" hidden="1" customHeight="1">
      <c r="A184" s="37">
        <v>5</v>
      </c>
      <c r="B184" s="38" t="s">
        <v>270</v>
      </c>
      <c r="C184" s="38">
        <v>1992</v>
      </c>
      <c r="D184" s="39">
        <v>9.1689814814814807E-2</v>
      </c>
      <c r="E184" s="38">
        <v>5</v>
      </c>
      <c r="F184" s="47" t="s">
        <v>63</v>
      </c>
      <c r="G184" s="29">
        <v>25</v>
      </c>
      <c r="H184" s="29">
        <f t="shared" si="2"/>
        <v>32</v>
      </c>
    </row>
    <row r="185" spans="1:8" ht="14.25" hidden="1" customHeight="1">
      <c r="A185" s="37">
        <v>6</v>
      </c>
      <c r="B185" s="38" t="s">
        <v>18</v>
      </c>
      <c r="C185" s="38">
        <v>1990</v>
      </c>
      <c r="D185" s="39">
        <v>9.2037037037037028E-2</v>
      </c>
      <c r="E185" s="38">
        <v>6</v>
      </c>
      <c r="F185" s="47" t="s">
        <v>63</v>
      </c>
      <c r="G185" s="29">
        <v>25</v>
      </c>
      <c r="H185" s="29">
        <f t="shared" si="2"/>
        <v>34</v>
      </c>
    </row>
    <row r="186" spans="1:8" ht="14.25" hidden="1" customHeight="1">
      <c r="A186" s="37">
        <v>7</v>
      </c>
      <c r="B186" s="38" t="s">
        <v>194</v>
      </c>
      <c r="C186" s="38">
        <v>1984</v>
      </c>
      <c r="D186" s="39">
        <v>9.2523148148148146E-2</v>
      </c>
      <c r="E186" s="38">
        <v>7</v>
      </c>
      <c r="F186" s="47" t="s">
        <v>63</v>
      </c>
      <c r="G186" s="29">
        <v>25</v>
      </c>
      <c r="H186" s="29">
        <f t="shared" si="2"/>
        <v>40</v>
      </c>
    </row>
    <row r="187" spans="1:8" ht="14.25" hidden="1" customHeight="1">
      <c r="A187" s="37">
        <v>8</v>
      </c>
      <c r="B187" s="38" t="s">
        <v>53</v>
      </c>
      <c r="C187" s="96">
        <v>1990</v>
      </c>
      <c r="D187" s="39">
        <v>9.3668981481481492E-2</v>
      </c>
      <c r="E187" s="38">
        <v>8</v>
      </c>
      <c r="F187" s="47" t="s">
        <v>63</v>
      </c>
      <c r="G187" s="29">
        <v>25</v>
      </c>
      <c r="H187" s="29">
        <f t="shared" si="2"/>
        <v>34</v>
      </c>
    </row>
    <row r="188" spans="1:8" ht="14.25" hidden="1" customHeight="1">
      <c r="A188" s="37">
        <v>9</v>
      </c>
      <c r="B188" s="66" t="s">
        <v>2592</v>
      </c>
      <c r="C188" s="38">
        <v>1982</v>
      </c>
      <c r="D188" s="39">
        <v>9.4270833333333345E-2</v>
      </c>
      <c r="E188" s="38">
        <v>9</v>
      </c>
      <c r="F188" s="47" t="s">
        <v>63</v>
      </c>
      <c r="G188" s="29">
        <v>25</v>
      </c>
      <c r="H188" s="29">
        <f t="shared" si="2"/>
        <v>42</v>
      </c>
    </row>
    <row r="189" spans="1:8" ht="14.25" hidden="1" customHeight="1">
      <c r="A189" s="37">
        <v>10</v>
      </c>
      <c r="B189" s="38" t="s">
        <v>1182</v>
      </c>
      <c r="C189" s="38">
        <v>1982</v>
      </c>
      <c r="D189" s="39">
        <v>9.46412037037037E-2</v>
      </c>
      <c r="E189" s="38">
        <v>10</v>
      </c>
      <c r="F189" s="47" t="s">
        <v>63</v>
      </c>
      <c r="G189" s="29">
        <v>25</v>
      </c>
      <c r="H189" s="29">
        <f t="shared" si="2"/>
        <v>42</v>
      </c>
    </row>
    <row r="190" spans="1:8" ht="14.25" hidden="1" customHeight="1">
      <c r="A190" s="37">
        <v>11</v>
      </c>
      <c r="B190" s="66" t="s">
        <v>35</v>
      </c>
      <c r="C190" s="96">
        <v>1994</v>
      </c>
      <c r="D190" s="39">
        <v>9.930555555555555E-2</v>
      </c>
      <c r="E190" s="38">
        <v>11</v>
      </c>
      <c r="F190" s="47" t="s">
        <v>63</v>
      </c>
      <c r="G190" s="29">
        <v>25</v>
      </c>
      <c r="H190" s="29">
        <f t="shared" si="2"/>
        <v>30</v>
      </c>
    </row>
    <row r="191" spans="1:8" ht="14.25" hidden="1" customHeight="1">
      <c r="A191" s="37">
        <v>12</v>
      </c>
      <c r="B191" s="38" t="s">
        <v>1183</v>
      </c>
      <c r="C191" s="38">
        <v>1989</v>
      </c>
      <c r="D191" s="39">
        <v>0.10137731481481482</v>
      </c>
      <c r="E191" s="38">
        <v>12</v>
      </c>
      <c r="F191" s="47" t="s">
        <v>63</v>
      </c>
      <c r="G191" s="29">
        <v>25</v>
      </c>
      <c r="H191" s="29">
        <f t="shared" si="2"/>
        <v>35</v>
      </c>
    </row>
    <row r="192" spans="1:8" ht="14.25" hidden="1" customHeight="1">
      <c r="A192" s="37">
        <v>13</v>
      </c>
      <c r="B192" s="38" t="s">
        <v>98</v>
      </c>
      <c r="C192" s="38">
        <v>1969</v>
      </c>
      <c r="D192" s="39">
        <v>0.10145833333333333</v>
      </c>
      <c r="E192" s="38">
        <v>13</v>
      </c>
      <c r="F192" s="47" t="s">
        <v>63</v>
      </c>
      <c r="G192" s="29">
        <v>25</v>
      </c>
      <c r="H192" s="29">
        <f t="shared" si="2"/>
        <v>55</v>
      </c>
    </row>
    <row r="193" spans="1:11" ht="14.25" hidden="1" customHeight="1">
      <c r="A193" s="37">
        <v>14</v>
      </c>
      <c r="B193" s="38" t="s">
        <v>873</v>
      </c>
      <c r="C193" s="96">
        <v>1994</v>
      </c>
      <c r="D193" s="39">
        <v>0.10195601851851853</v>
      </c>
      <c r="E193" s="38">
        <v>14</v>
      </c>
      <c r="F193" s="47" t="s">
        <v>63</v>
      </c>
      <c r="G193" s="29">
        <v>25</v>
      </c>
      <c r="H193" s="29">
        <f t="shared" si="2"/>
        <v>30</v>
      </c>
    </row>
    <row r="194" spans="1:11" ht="14.25" hidden="1" customHeight="1">
      <c r="A194" s="37">
        <v>15</v>
      </c>
      <c r="B194" s="38" t="s">
        <v>101</v>
      </c>
      <c r="C194" s="38">
        <v>1978</v>
      </c>
      <c r="D194" s="39">
        <v>0.10202546296296296</v>
      </c>
      <c r="E194" s="38">
        <v>15</v>
      </c>
      <c r="F194" s="47" t="s">
        <v>63</v>
      </c>
      <c r="G194" s="29">
        <v>25</v>
      </c>
      <c r="H194" s="29">
        <f t="shared" si="2"/>
        <v>46</v>
      </c>
    </row>
    <row r="195" spans="1:11" ht="14.25" hidden="1" customHeight="1">
      <c r="A195" s="37">
        <v>16</v>
      </c>
      <c r="B195" s="38" t="s">
        <v>19</v>
      </c>
      <c r="C195" s="38">
        <v>1988</v>
      </c>
      <c r="D195" s="39">
        <v>0.10255787037037038</v>
      </c>
      <c r="E195" s="38">
        <v>16</v>
      </c>
      <c r="F195" s="47" t="s">
        <v>63</v>
      </c>
      <c r="G195" s="29">
        <v>25</v>
      </c>
      <c r="H195" s="29">
        <f t="shared" si="2"/>
        <v>36</v>
      </c>
    </row>
    <row r="196" spans="1:11" ht="14.25" hidden="1" customHeight="1">
      <c r="A196" s="37">
        <v>17</v>
      </c>
      <c r="B196" s="96" t="s">
        <v>199</v>
      </c>
      <c r="C196" s="96">
        <v>1986</v>
      </c>
      <c r="D196" s="39">
        <v>0.10396990740740741</v>
      </c>
      <c r="E196" s="38">
        <v>17</v>
      </c>
      <c r="F196" s="47" t="s">
        <v>63</v>
      </c>
      <c r="G196" s="29">
        <v>25</v>
      </c>
      <c r="H196" s="29">
        <f t="shared" si="2"/>
        <v>38</v>
      </c>
    </row>
    <row r="197" spans="1:11" ht="14.25" hidden="1" customHeight="1">
      <c r="A197" s="37">
        <v>18</v>
      </c>
      <c r="B197" s="38" t="s">
        <v>2628</v>
      </c>
      <c r="C197" s="38">
        <v>2008</v>
      </c>
      <c r="D197" s="39">
        <v>0.10613425925925928</v>
      </c>
      <c r="E197" s="38">
        <v>18</v>
      </c>
      <c r="F197" s="47" t="s">
        <v>63</v>
      </c>
      <c r="G197" s="29">
        <v>25</v>
      </c>
      <c r="H197" s="29">
        <f t="shared" si="2"/>
        <v>16</v>
      </c>
    </row>
    <row r="198" spans="1:11" ht="14.25" hidden="1" customHeight="1">
      <c r="A198" s="37">
        <v>19</v>
      </c>
      <c r="B198" s="38" t="s">
        <v>406</v>
      </c>
      <c r="C198" s="38">
        <v>1989</v>
      </c>
      <c r="D198" s="39">
        <v>0.10618055555555556</v>
      </c>
      <c r="E198" s="38">
        <v>19</v>
      </c>
      <c r="F198" s="47" t="s">
        <v>63</v>
      </c>
      <c r="G198" s="29">
        <v>25</v>
      </c>
      <c r="H198" s="29">
        <f t="shared" si="2"/>
        <v>35</v>
      </c>
    </row>
    <row r="199" spans="1:11" ht="14.25" hidden="1" customHeight="1">
      <c r="A199" s="37">
        <v>20</v>
      </c>
      <c r="B199" s="38" t="s">
        <v>20</v>
      </c>
      <c r="C199" s="38">
        <v>1997</v>
      </c>
      <c r="D199" s="39">
        <v>0.1065625</v>
      </c>
      <c r="E199" s="38">
        <v>20</v>
      </c>
      <c r="F199" s="47" t="s">
        <v>63</v>
      </c>
      <c r="G199" s="29">
        <v>25</v>
      </c>
      <c r="H199" s="29">
        <f t="shared" si="2"/>
        <v>27</v>
      </c>
    </row>
    <row r="200" spans="1:11" ht="14.25" hidden="1" customHeight="1">
      <c r="A200" s="37">
        <v>21</v>
      </c>
      <c r="B200" s="38" t="s">
        <v>284</v>
      </c>
      <c r="C200" s="38">
        <v>1972</v>
      </c>
      <c r="D200" s="39">
        <v>0.10684027777777778</v>
      </c>
      <c r="E200" s="38">
        <v>21</v>
      </c>
      <c r="F200" s="47" t="s">
        <v>63</v>
      </c>
      <c r="G200" s="29">
        <v>25</v>
      </c>
      <c r="H200" s="29">
        <f t="shared" si="2"/>
        <v>52</v>
      </c>
    </row>
    <row r="201" spans="1:11" ht="14.25" hidden="1" customHeight="1">
      <c r="A201" s="37">
        <v>22</v>
      </c>
      <c r="B201" s="38" t="s">
        <v>298</v>
      </c>
      <c r="C201" s="38">
        <v>1976</v>
      </c>
      <c r="D201" s="39">
        <v>0.10724537037037037</v>
      </c>
      <c r="E201" s="38">
        <v>22</v>
      </c>
      <c r="F201" s="47" t="s">
        <v>63</v>
      </c>
      <c r="G201" s="29">
        <v>25</v>
      </c>
      <c r="H201" s="29">
        <f t="shared" si="2"/>
        <v>48</v>
      </c>
    </row>
    <row r="202" spans="1:11" ht="14.25" hidden="1" customHeight="1">
      <c r="A202" s="37">
        <v>23</v>
      </c>
      <c r="B202" s="38" t="s">
        <v>414</v>
      </c>
      <c r="C202" s="38">
        <v>1978</v>
      </c>
      <c r="D202" s="39">
        <v>0.10841435185185185</v>
      </c>
      <c r="E202" s="38">
        <v>23</v>
      </c>
      <c r="F202" s="47" t="s">
        <v>63</v>
      </c>
      <c r="G202" s="29">
        <v>25</v>
      </c>
      <c r="H202" s="29">
        <f t="shared" si="2"/>
        <v>46</v>
      </c>
    </row>
    <row r="203" spans="1:11" ht="14.25" hidden="1" customHeight="1">
      <c r="A203" s="37">
        <v>24</v>
      </c>
      <c r="B203" s="38" t="s">
        <v>2627</v>
      </c>
      <c r="C203" s="38">
        <v>1990</v>
      </c>
      <c r="D203" s="39">
        <v>0.10989583333333335</v>
      </c>
      <c r="E203" s="38">
        <v>24</v>
      </c>
      <c r="I203" s="47" t="s">
        <v>63</v>
      </c>
      <c r="J203" s="29">
        <v>25</v>
      </c>
      <c r="K203" s="29">
        <f>2024-C203</f>
        <v>34</v>
      </c>
    </row>
    <row r="204" spans="1:11" ht="14.25" hidden="1" customHeight="1">
      <c r="A204" s="37">
        <v>25</v>
      </c>
      <c r="B204" s="38" t="s">
        <v>1022</v>
      </c>
      <c r="C204" s="96">
        <v>1989</v>
      </c>
      <c r="D204" s="39">
        <v>0.10998842592592593</v>
      </c>
      <c r="E204" s="38">
        <v>25</v>
      </c>
      <c r="F204" s="47" t="s">
        <v>63</v>
      </c>
      <c r="G204" s="29">
        <v>25</v>
      </c>
      <c r="H204" s="29">
        <f t="shared" si="2"/>
        <v>35</v>
      </c>
    </row>
    <row r="205" spans="1:11" ht="14.25" hidden="1" customHeight="1">
      <c r="A205" s="37">
        <v>26</v>
      </c>
      <c r="B205" s="38" t="s">
        <v>43</v>
      </c>
      <c r="C205" s="38">
        <v>1983</v>
      </c>
      <c r="D205" s="39">
        <v>0.11048611111111112</v>
      </c>
      <c r="E205" s="38">
        <v>26</v>
      </c>
      <c r="F205" s="47" t="s">
        <v>63</v>
      </c>
      <c r="G205" s="29">
        <v>25</v>
      </c>
      <c r="H205" s="29">
        <f t="shared" si="2"/>
        <v>41</v>
      </c>
    </row>
    <row r="206" spans="1:11" ht="14.25" hidden="1" customHeight="1">
      <c r="A206" s="37">
        <v>27</v>
      </c>
      <c r="B206" s="38" t="s">
        <v>198</v>
      </c>
      <c r="C206" s="38">
        <v>1989</v>
      </c>
      <c r="D206" s="39">
        <v>0.11197916666666667</v>
      </c>
      <c r="E206" s="38">
        <v>27</v>
      </c>
      <c r="F206" s="47" t="s">
        <v>63</v>
      </c>
      <c r="G206" s="29">
        <v>25</v>
      </c>
      <c r="H206" s="29">
        <f t="shared" si="2"/>
        <v>35</v>
      </c>
    </row>
    <row r="207" spans="1:11" ht="14.25" hidden="1" customHeight="1">
      <c r="A207" s="37">
        <v>28</v>
      </c>
      <c r="B207" s="38" t="s">
        <v>1184</v>
      </c>
      <c r="C207" s="38">
        <v>1986</v>
      </c>
      <c r="D207" s="39">
        <v>0.11197916666666667</v>
      </c>
      <c r="E207" s="38">
        <f>27</f>
        <v>27</v>
      </c>
      <c r="F207" s="47" t="s">
        <v>63</v>
      </c>
      <c r="G207" s="29">
        <v>25</v>
      </c>
      <c r="H207" s="29">
        <f t="shared" si="2"/>
        <v>38</v>
      </c>
    </row>
    <row r="208" spans="1:11" ht="14.25" hidden="1" customHeight="1">
      <c r="A208" s="37">
        <v>29</v>
      </c>
      <c r="B208" s="38" t="s">
        <v>1185</v>
      </c>
      <c r="C208" s="38">
        <v>1983</v>
      </c>
      <c r="D208" s="39">
        <v>0.1122337962962963</v>
      </c>
      <c r="E208" s="38">
        <v>29</v>
      </c>
      <c r="F208" s="47" t="s">
        <v>63</v>
      </c>
      <c r="G208" s="29">
        <v>25</v>
      </c>
      <c r="H208" s="29">
        <f t="shared" si="2"/>
        <v>41</v>
      </c>
    </row>
    <row r="209" spans="1:8" ht="14.25" hidden="1" customHeight="1">
      <c r="A209" s="37">
        <v>30</v>
      </c>
      <c r="B209" s="38" t="s">
        <v>1186</v>
      </c>
      <c r="C209" s="38">
        <v>1985</v>
      </c>
      <c r="D209" s="39">
        <v>0.11319444444444444</v>
      </c>
      <c r="E209" s="38">
        <v>30</v>
      </c>
      <c r="F209" s="47" t="s">
        <v>63</v>
      </c>
      <c r="G209" s="29">
        <v>25</v>
      </c>
      <c r="H209" s="29">
        <f t="shared" si="2"/>
        <v>39</v>
      </c>
    </row>
    <row r="210" spans="1:8" ht="14.25" hidden="1" customHeight="1">
      <c r="A210" s="37">
        <v>31</v>
      </c>
      <c r="B210" s="38" t="s">
        <v>1187</v>
      </c>
      <c r="C210" s="38">
        <v>1980</v>
      </c>
      <c r="D210" s="39">
        <v>0.11329861111111111</v>
      </c>
      <c r="E210" s="38">
        <v>31</v>
      </c>
      <c r="F210" s="47" t="s">
        <v>63</v>
      </c>
      <c r="G210" s="29">
        <v>25</v>
      </c>
      <c r="H210" s="29">
        <f t="shared" si="2"/>
        <v>44</v>
      </c>
    </row>
    <row r="211" spans="1:8" ht="14.25" hidden="1" customHeight="1">
      <c r="A211" s="37">
        <v>32</v>
      </c>
      <c r="B211" s="38" t="s">
        <v>175</v>
      </c>
      <c r="C211" s="96">
        <v>1989</v>
      </c>
      <c r="D211" s="39">
        <v>0.11329861111111111</v>
      </c>
      <c r="E211" s="38">
        <f>31</f>
        <v>31</v>
      </c>
      <c r="F211" s="47" t="s">
        <v>63</v>
      </c>
      <c r="G211" s="29">
        <v>25</v>
      </c>
      <c r="H211" s="29">
        <f t="shared" si="2"/>
        <v>35</v>
      </c>
    </row>
    <row r="212" spans="1:8" ht="14.25" hidden="1" customHeight="1">
      <c r="A212" s="37">
        <v>33</v>
      </c>
      <c r="B212" s="38" t="s">
        <v>203</v>
      </c>
      <c r="C212" s="38">
        <v>1990</v>
      </c>
      <c r="D212" s="39">
        <v>0.11381944444444443</v>
      </c>
      <c r="E212" s="38">
        <v>33</v>
      </c>
      <c r="F212" s="47" t="s">
        <v>63</v>
      </c>
      <c r="G212" s="29">
        <v>25</v>
      </c>
      <c r="H212" s="29">
        <f t="shared" si="2"/>
        <v>34</v>
      </c>
    </row>
    <row r="213" spans="1:8" ht="14.25" hidden="1" customHeight="1">
      <c r="A213" s="37">
        <v>34</v>
      </c>
      <c r="B213" s="74" t="s">
        <v>2625</v>
      </c>
      <c r="C213" s="38">
        <v>1994</v>
      </c>
      <c r="D213" s="39">
        <v>0.11447916666666667</v>
      </c>
      <c r="E213" s="38">
        <v>34</v>
      </c>
      <c r="F213" s="47" t="s">
        <v>63</v>
      </c>
      <c r="G213" s="29">
        <v>25</v>
      </c>
      <c r="H213" s="29">
        <f t="shared" si="2"/>
        <v>30</v>
      </c>
    </row>
    <row r="214" spans="1:8" ht="14.25" hidden="1" customHeight="1">
      <c r="A214" s="37">
        <v>35</v>
      </c>
      <c r="B214" s="38" t="s">
        <v>288</v>
      </c>
      <c r="C214" s="38">
        <v>1971</v>
      </c>
      <c r="D214" s="39">
        <v>0.1146875</v>
      </c>
      <c r="E214" s="38">
        <v>35</v>
      </c>
      <c r="F214" s="47" t="s">
        <v>63</v>
      </c>
      <c r="G214" s="29">
        <v>25</v>
      </c>
      <c r="H214" s="29">
        <f t="shared" si="2"/>
        <v>53</v>
      </c>
    </row>
    <row r="215" spans="1:8" ht="14.25" hidden="1" customHeight="1">
      <c r="A215" s="37">
        <v>36</v>
      </c>
      <c r="B215" s="66" t="s">
        <v>2686</v>
      </c>
      <c r="C215" s="38">
        <v>1984</v>
      </c>
      <c r="D215" s="39">
        <v>0.11652777777777779</v>
      </c>
      <c r="E215" s="38">
        <v>36</v>
      </c>
      <c r="F215" s="47" t="s">
        <v>63</v>
      </c>
      <c r="G215" s="29">
        <v>25</v>
      </c>
      <c r="H215" s="29">
        <f t="shared" si="2"/>
        <v>40</v>
      </c>
    </row>
    <row r="216" spans="1:8" ht="14.25" hidden="1" customHeight="1">
      <c r="A216" s="37">
        <v>37</v>
      </c>
      <c r="B216" s="38" t="s">
        <v>206</v>
      </c>
      <c r="C216" s="38">
        <v>1987</v>
      </c>
      <c r="D216" s="39">
        <v>0.11667824074074074</v>
      </c>
      <c r="E216" s="38">
        <v>37</v>
      </c>
      <c r="F216" s="47" t="s">
        <v>63</v>
      </c>
      <c r="G216" s="29">
        <v>25</v>
      </c>
      <c r="H216" s="29">
        <f t="shared" si="2"/>
        <v>37</v>
      </c>
    </row>
    <row r="217" spans="1:8" ht="14.25" hidden="1" customHeight="1">
      <c r="A217" s="37">
        <v>38</v>
      </c>
      <c r="B217" s="38" t="s">
        <v>303</v>
      </c>
      <c r="C217" s="38">
        <v>1979</v>
      </c>
      <c r="D217" s="39">
        <v>0.11684027777777778</v>
      </c>
      <c r="E217" s="38">
        <v>38</v>
      </c>
      <c r="F217" s="47" t="s">
        <v>63</v>
      </c>
      <c r="G217" s="29">
        <v>25</v>
      </c>
      <c r="H217" s="29">
        <f t="shared" si="2"/>
        <v>45</v>
      </c>
    </row>
    <row r="218" spans="1:8" ht="14.25" hidden="1" customHeight="1">
      <c r="A218" s="37">
        <v>39</v>
      </c>
      <c r="B218" s="38" t="s">
        <v>374</v>
      </c>
      <c r="C218" s="38">
        <v>1984</v>
      </c>
      <c r="D218" s="39">
        <v>0.11811342592592593</v>
      </c>
      <c r="E218" s="38">
        <v>39</v>
      </c>
      <c r="F218" s="47" t="s">
        <v>63</v>
      </c>
      <c r="G218" s="29">
        <v>25</v>
      </c>
      <c r="H218" s="29">
        <f t="shared" si="2"/>
        <v>40</v>
      </c>
    </row>
    <row r="219" spans="1:8" ht="14.25" hidden="1" customHeight="1">
      <c r="A219" s="37">
        <v>40</v>
      </c>
      <c r="B219" s="38" t="s">
        <v>209</v>
      </c>
      <c r="C219" s="38">
        <v>1984</v>
      </c>
      <c r="D219" s="39">
        <v>0.12086805555555556</v>
      </c>
      <c r="E219" s="38">
        <v>40</v>
      </c>
      <c r="F219" s="47" t="s">
        <v>63</v>
      </c>
      <c r="G219" s="29">
        <v>25</v>
      </c>
      <c r="H219" s="29">
        <f t="shared" si="2"/>
        <v>40</v>
      </c>
    </row>
    <row r="220" spans="1:8" ht="14.25" hidden="1" customHeight="1">
      <c r="A220" s="37">
        <v>41</v>
      </c>
      <c r="B220" s="38" t="s">
        <v>211</v>
      </c>
      <c r="C220" s="38">
        <v>1977</v>
      </c>
      <c r="D220" s="39">
        <v>0.12175925925925928</v>
      </c>
      <c r="E220" s="38">
        <v>41</v>
      </c>
      <c r="F220" s="47" t="s">
        <v>63</v>
      </c>
      <c r="G220" s="29">
        <v>25</v>
      </c>
      <c r="H220" s="29">
        <f t="shared" si="2"/>
        <v>47</v>
      </c>
    </row>
    <row r="221" spans="1:8" ht="14.25" hidden="1" customHeight="1">
      <c r="A221" s="37">
        <v>42</v>
      </c>
      <c r="B221" s="38" t="s">
        <v>23</v>
      </c>
      <c r="C221" s="38">
        <v>1972</v>
      </c>
      <c r="D221" s="39">
        <v>0.12177083333333333</v>
      </c>
      <c r="E221" s="38">
        <v>42</v>
      </c>
      <c r="F221" s="47" t="s">
        <v>63</v>
      </c>
      <c r="G221" s="29">
        <v>25</v>
      </c>
      <c r="H221" s="29">
        <f t="shared" si="2"/>
        <v>52</v>
      </c>
    </row>
    <row r="222" spans="1:8" ht="14.25" hidden="1" customHeight="1">
      <c r="A222" s="37">
        <v>43</v>
      </c>
      <c r="B222" s="38" t="s">
        <v>207</v>
      </c>
      <c r="C222" s="38">
        <v>1982</v>
      </c>
      <c r="D222" s="39">
        <v>0.12177083333333333</v>
      </c>
      <c r="E222" s="38">
        <f>42</f>
        <v>42</v>
      </c>
      <c r="F222" s="47" t="s">
        <v>63</v>
      </c>
      <c r="G222" s="29">
        <v>25</v>
      </c>
      <c r="H222" s="29">
        <f t="shared" si="2"/>
        <v>42</v>
      </c>
    </row>
    <row r="223" spans="1:8" ht="14.25" hidden="1" customHeight="1">
      <c r="A223" s="37">
        <v>44</v>
      </c>
      <c r="B223" s="66" t="s">
        <v>2538</v>
      </c>
      <c r="C223" s="38">
        <v>1985</v>
      </c>
      <c r="D223" s="39">
        <v>0.12177083333333333</v>
      </c>
      <c r="E223" s="38">
        <f>42</f>
        <v>42</v>
      </c>
      <c r="F223" s="47" t="s">
        <v>63</v>
      </c>
      <c r="G223" s="29">
        <v>25</v>
      </c>
      <c r="H223" s="29">
        <f t="shared" si="2"/>
        <v>39</v>
      </c>
    </row>
    <row r="224" spans="1:8" ht="14.25" hidden="1" customHeight="1">
      <c r="A224" s="37">
        <v>45</v>
      </c>
      <c r="B224" s="38" t="s">
        <v>350</v>
      </c>
      <c r="C224" s="96">
        <v>1990</v>
      </c>
      <c r="D224" s="39">
        <v>0.12243055555555556</v>
      </c>
      <c r="E224" s="38">
        <v>45</v>
      </c>
      <c r="F224" s="47" t="s">
        <v>63</v>
      </c>
      <c r="G224" s="29">
        <v>25</v>
      </c>
      <c r="H224" s="29">
        <f t="shared" si="2"/>
        <v>34</v>
      </c>
    </row>
    <row r="225" spans="1:8" ht="14.25" hidden="1" customHeight="1">
      <c r="A225" s="37">
        <v>46</v>
      </c>
      <c r="B225" s="38" t="s">
        <v>1188</v>
      </c>
      <c r="C225" s="38">
        <v>1991</v>
      </c>
      <c r="D225" s="39">
        <v>0.12364583333333333</v>
      </c>
      <c r="E225" s="38">
        <v>46</v>
      </c>
      <c r="F225" s="47" t="s">
        <v>63</v>
      </c>
      <c r="G225" s="29">
        <v>25</v>
      </c>
      <c r="H225" s="29">
        <f t="shared" si="2"/>
        <v>33</v>
      </c>
    </row>
    <row r="226" spans="1:8" ht="14.25" hidden="1" customHeight="1">
      <c r="A226" s="37">
        <v>47</v>
      </c>
      <c r="B226" s="38" t="s">
        <v>202</v>
      </c>
      <c r="C226" s="38">
        <v>1984</v>
      </c>
      <c r="D226" s="39">
        <v>0.12378472222222221</v>
      </c>
      <c r="E226" s="38">
        <v>47</v>
      </c>
      <c r="F226" s="47" t="s">
        <v>63</v>
      </c>
      <c r="G226" s="29">
        <v>25</v>
      </c>
      <c r="H226" s="29">
        <f t="shared" si="2"/>
        <v>40</v>
      </c>
    </row>
    <row r="227" spans="1:8" ht="14.25" hidden="1" customHeight="1">
      <c r="A227" s="37">
        <v>48</v>
      </c>
      <c r="B227" s="38" t="s">
        <v>397</v>
      </c>
      <c r="C227" s="38">
        <v>1981</v>
      </c>
      <c r="D227" s="39">
        <v>0.12512731481481482</v>
      </c>
      <c r="E227" s="38">
        <v>48</v>
      </c>
      <c r="F227" s="47" t="s">
        <v>63</v>
      </c>
      <c r="G227" s="29">
        <v>25</v>
      </c>
      <c r="H227" s="29">
        <f t="shared" si="2"/>
        <v>43</v>
      </c>
    </row>
    <row r="228" spans="1:8" ht="14.25" hidden="1" customHeight="1">
      <c r="A228" s="37">
        <v>49</v>
      </c>
      <c r="B228" s="38" t="s">
        <v>308</v>
      </c>
      <c r="C228" s="38">
        <v>1982</v>
      </c>
      <c r="D228" s="39">
        <v>0.12920138888888888</v>
      </c>
      <c r="E228" s="38">
        <v>49</v>
      </c>
      <c r="F228" s="47" t="s">
        <v>63</v>
      </c>
      <c r="G228" s="29">
        <v>25</v>
      </c>
      <c r="H228" s="29">
        <f t="shared" si="2"/>
        <v>42</v>
      </c>
    </row>
    <row r="229" spans="1:8" ht="14.25" hidden="1" customHeight="1">
      <c r="A229" s="37">
        <v>50</v>
      </c>
      <c r="B229" s="38" t="s">
        <v>1189</v>
      </c>
      <c r="C229" s="38">
        <v>1976</v>
      </c>
      <c r="D229" s="39">
        <v>0.12988425925925925</v>
      </c>
      <c r="E229" s="38">
        <v>50</v>
      </c>
      <c r="F229" s="47" t="s">
        <v>63</v>
      </c>
      <c r="G229" s="29">
        <v>25</v>
      </c>
      <c r="H229" s="29">
        <f t="shared" si="2"/>
        <v>48</v>
      </c>
    </row>
    <row r="230" spans="1:8" ht="14.25" hidden="1" customHeight="1">
      <c r="A230" s="37">
        <v>51</v>
      </c>
      <c r="B230" s="38" t="s">
        <v>1190</v>
      </c>
      <c r="C230" s="38">
        <v>1989</v>
      </c>
      <c r="D230" s="39">
        <v>0.12988425925925925</v>
      </c>
      <c r="E230" s="38">
        <f>50</f>
        <v>50</v>
      </c>
      <c r="F230" s="47" t="s">
        <v>63</v>
      </c>
      <c r="G230" s="29">
        <v>25</v>
      </c>
      <c r="H230" s="29">
        <f t="shared" si="2"/>
        <v>35</v>
      </c>
    </row>
    <row r="231" spans="1:8" ht="14.25" hidden="1" customHeight="1">
      <c r="A231" s="37">
        <v>52</v>
      </c>
      <c r="B231" s="38" t="s">
        <v>15</v>
      </c>
      <c r="C231" s="38">
        <v>1975</v>
      </c>
      <c r="D231" s="39">
        <v>0.13089120370370369</v>
      </c>
      <c r="E231" s="38">
        <v>52</v>
      </c>
      <c r="F231" s="47" t="s">
        <v>63</v>
      </c>
      <c r="G231" s="29">
        <v>25</v>
      </c>
      <c r="H231" s="29">
        <f t="shared" si="2"/>
        <v>49</v>
      </c>
    </row>
    <row r="232" spans="1:8" ht="14.25" hidden="1" customHeight="1">
      <c r="A232" s="37">
        <v>53</v>
      </c>
      <c r="B232" s="38" t="s">
        <v>588</v>
      </c>
      <c r="C232" s="96">
        <v>1986</v>
      </c>
      <c r="D232" s="39">
        <v>0.13300925925925924</v>
      </c>
      <c r="E232" s="38">
        <v>53</v>
      </c>
      <c r="F232" s="47" t="s">
        <v>63</v>
      </c>
      <c r="G232" s="29">
        <v>25</v>
      </c>
      <c r="H232" s="29">
        <f t="shared" si="2"/>
        <v>38</v>
      </c>
    </row>
    <row r="233" spans="1:8" ht="14.25" hidden="1" customHeight="1">
      <c r="A233" s="37">
        <v>54</v>
      </c>
      <c r="B233" s="38" t="s">
        <v>1191</v>
      </c>
      <c r="C233" s="38">
        <v>1978</v>
      </c>
      <c r="D233" s="39">
        <v>0.13342592592592592</v>
      </c>
      <c r="E233" s="38">
        <v>54</v>
      </c>
      <c r="F233" s="47" t="s">
        <v>63</v>
      </c>
      <c r="G233" s="29">
        <v>25</v>
      </c>
      <c r="H233" s="29">
        <f t="shared" si="2"/>
        <v>46</v>
      </c>
    </row>
    <row r="234" spans="1:8" ht="14.25" hidden="1" customHeight="1">
      <c r="A234" s="37">
        <v>55</v>
      </c>
      <c r="B234" s="38" t="s">
        <v>594</v>
      </c>
      <c r="C234" s="96">
        <v>1985</v>
      </c>
      <c r="D234" s="39">
        <v>0.13599537037037038</v>
      </c>
      <c r="E234" s="38">
        <v>55</v>
      </c>
      <c r="F234" s="47" t="s">
        <v>63</v>
      </c>
      <c r="G234" s="29">
        <v>25</v>
      </c>
      <c r="H234" s="29">
        <f t="shared" si="2"/>
        <v>39</v>
      </c>
    </row>
    <row r="235" spans="1:8" ht="14.25" hidden="1" customHeight="1">
      <c r="A235" s="37">
        <v>56</v>
      </c>
      <c r="B235" s="38" t="s">
        <v>213</v>
      </c>
      <c r="C235" s="38">
        <v>1992</v>
      </c>
      <c r="D235" s="39">
        <v>0.13613425925925926</v>
      </c>
      <c r="E235" s="38">
        <v>56</v>
      </c>
      <c r="F235" s="47" t="s">
        <v>63</v>
      </c>
      <c r="G235" s="29">
        <v>25</v>
      </c>
      <c r="H235" s="29">
        <f t="shared" si="2"/>
        <v>32</v>
      </c>
    </row>
    <row r="236" spans="1:8" ht="14.25" hidden="1" customHeight="1">
      <c r="A236" s="37">
        <v>57</v>
      </c>
      <c r="B236" s="38" t="s">
        <v>1192</v>
      </c>
      <c r="C236" s="38">
        <v>1985</v>
      </c>
      <c r="D236" s="39">
        <v>0.13620370370370369</v>
      </c>
      <c r="E236" s="38">
        <v>57</v>
      </c>
      <c r="F236" s="47" t="s">
        <v>63</v>
      </c>
      <c r="G236" s="29">
        <v>25</v>
      </c>
      <c r="H236" s="29">
        <f t="shared" si="2"/>
        <v>39</v>
      </c>
    </row>
    <row r="237" spans="1:8" ht="14.25" hidden="1" customHeight="1">
      <c r="A237" s="37">
        <v>58</v>
      </c>
      <c r="B237" s="38" t="s">
        <v>1193</v>
      </c>
      <c r="C237" s="38">
        <v>1981</v>
      </c>
      <c r="D237" s="39">
        <v>0.13659722222222223</v>
      </c>
      <c r="E237" s="38">
        <v>58</v>
      </c>
      <c r="F237" s="47" t="s">
        <v>63</v>
      </c>
      <c r="G237" s="29">
        <v>25</v>
      </c>
      <c r="H237" s="29">
        <f t="shared" si="2"/>
        <v>43</v>
      </c>
    </row>
    <row r="238" spans="1:8" ht="14.25" hidden="1" customHeight="1">
      <c r="A238" s="37">
        <v>59</v>
      </c>
      <c r="B238" s="38" t="s">
        <v>180</v>
      </c>
      <c r="C238" s="96">
        <v>1987</v>
      </c>
      <c r="D238" s="39">
        <v>0.13770833333333335</v>
      </c>
      <c r="E238" s="38">
        <v>59</v>
      </c>
      <c r="F238" s="47" t="s">
        <v>63</v>
      </c>
      <c r="G238" s="29">
        <v>25</v>
      </c>
      <c r="H238" s="29">
        <f t="shared" si="2"/>
        <v>37</v>
      </c>
    </row>
    <row r="239" spans="1:8" ht="14.25" hidden="1" customHeight="1">
      <c r="A239" s="37">
        <v>60</v>
      </c>
      <c r="B239" s="38" t="s">
        <v>1194</v>
      </c>
      <c r="C239" s="38">
        <v>1974</v>
      </c>
      <c r="D239" s="39">
        <v>0.14171296296296296</v>
      </c>
      <c r="E239" s="38">
        <v>60</v>
      </c>
      <c r="F239" s="47" t="s">
        <v>63</v>
      </c>
      <c r="G239" s="29">
        <v>25</v>
      </c>
      <c r="H239" s="29">
        <f t="shared" si="2"/>
        <v>50</v>
      </c>
    </row>
    <row r="240" spans="1:8" ht="14.25" hidden="1" customHeight="1">
      <c r="A240" s="37">
        <v>61</v>
      </c>
      <c r="B240" s="38" t="s">
        <v>343</v>
      </c>
      <c r="C240" s="38">
        <v>1984</v>
      </c>
      <c r="D240" s="39">
        <v>0.14476851851851852</v>
      </c>
      <c r="E240" s="38">
        <v>61</v>
      </c>
      <c r="F240" s="47" t="s">
        <v>63</v>
      </c>
      <c r="G240" s="29">
        <v>25</v>
      </c>
      <c r="H240" s="29">
        <f t="shared" si="2"/>
        <v>40</v>
      </c>
    </row>
    <row r="241" spans="1:8" ht="14.25" hidden="1" customHeight="1">
      <c r="A241" s="37">
        <v>62</v>
      </c>
      <c r="B241" s="38" t="s">
        <v>1195</v>
      </c>
      <c r="C241" s="38">
        <v>1991</v>
      </c>
      <c r="D241" s="39">
        <v>0.14476851851851852</v>
      </c>
      <c r="E241" s="38">
        <f>61</f>
        <v>61</v>
      </c>
      <c r="F241" s="47" t="s">
        <v>63</v>
      </c>
      <c r="G241" s="29">
        <v>25</v>
      </c>
      <c r="H241" s="29">
        <f t="shared" si="2"/>
        <v>33</v>
      </c>
    </row>
    <row r="242" spans="1:8" ht="14.25" hidden="1" customHeight="1">
      <c r="A242" s="37">
        <v>63</v>
      </c>
      <c r="B242" s="38" t="s">
        <v>1196</v>
      </c>
      <c r="C242" s="38">
        <v>1989</v>
      </c>
      <c r="D242" s="39">
        <v>0.14574074074074075</v>
      </c>
      <c r="E242" s="38">
        <v>63</v>
      </c>
      <c r="F242" s="47" t="s">
        <v>63</v>
      </c>
      <c r="G242" s="29">
        <v>25</v>
      </c>
      <c r="H242" s="29">
        <f t="shared" si="2"/>
        <v>35</v>
      </c>
    </row>
    <row r="243" spans="1:8" ht="14.25" hidden="1" customHeight="1">
      <c r="A243" s="37">
        <v>64</v>
      </c>
      <c r="B243" s="38" t="s">
        <v>359</v>
      </c>
      <c r="C243" s="96">
        <v>1989</v>
      </c>
      <c r="D243" s="39">
        <v>0.14598379629629629</v>
      </c>
      <c r="E243" s="38">
        <v>64</v>
      </c>
      <c r="F243" s="47" t="s">
        <v>63</v>
      </c>
      <c r="G243" s="29">
        <v>25</v>
      </c>
      <c r="H243" s="29">
        <f t="shared" ref="H243:H307" si="3">2024-C243</f>
        <v>35</v>
      </c>
    </row>
    <row r="244" spans="1:8" ht="14.25" hidden="1" customHeight="1">
      <c r="A244" s="37">
        <v>65</v>
      </c>
      <c r="B244" s="38" t="s">
        <v>0</v>
      </c>
      <c r="C244" s="38">
        <v>1979</v>
      </c>
      <c r="D244" s="39">
        <v>0.14619212962962963</v>
      </c>
      <c r="E244" s="38">
        <v>65</v>
      </c>
      <c r="F244" s="47" t="s">
        <v>63</v>
      </c>
      <c r="G244" s="29">
        <v>25</v>
      </c>
      <c r="H244" s="29">
        <f t="shared" si="3"/>
        <v>45</v>
      </c>
    </row>
    <row r="245" spans="1:8" ht="14.25" hidden="1" customHeight="1">
      <c r="A245" s="37">
        <v>66</v>
      </c>
      <c r="B245" s="38" t="s">
        <v>1197</v>
      </c>
      <c r="C245" s="38">
        <v>1986</v>
      </c>
      <c r="D245" s="39">
        <v>0.1469212962962963</v>
      </c>
      <c r="E245" s="38">
        <v>66</v>
      </c>
      <c r="F245" s="47" t="s">
        <v>63</v>
      </c>
      <c r="G245" s="29">
        <v>25</v>
      </c>
      <c r="H245" s="29">
        <f t="shared" si="3"/>
        <v>38</v>
      </c>
    </row>
    <row r="246" spans="1:8" ht="14.25" hidden="1" customHeight="1">
      <c r="A246" s="37">
        <v>67</v>
      </c>
      <c r="B246" s="38" t="s">
        <v>183</v>
      </c>
      <c r="C246" s="38">
        <v>1968</v>
      </c>
      <c r="D246" s="39">
        <v>0.1471412037037037</v>
      </c>
      <c r="E246" s="38">
        <v>67</v>
      </c>
      <c r="F246" s="47" t="s">
        <v>63</v>
      </c>
      <c r="G246" s="29">
        <v>25</v>
      </c>
      <c r="H246" s="29">
        <f t="shared" si="3"/>
        <v>56</v>
      </c>
    </row>
    <row r="247" spans="1:8" ht="14.25" hidden="1" customHeight="1">
      <c r="A247" s="37">
        <v>68</v>
      </c>
      <c r="B247" s="38" t="s">
        <v>1198</v>
      </c>
      <c r="C247" s="38">
        <v>1974</v>
      </c>
      <c r="D247" s="39">
        <v>0.14741898148148147</v>
      </c>
      <c r="E247" s="38">
        <v>68</v>
      </c>
      <c r="F247" s="47" t="s">
        <v>63</v>
      </c>
      <c r="G247" s="29">
        <v>25</v>
      </c>
      <c r="H247" s="29">
        <f t="shared" si="3"/>
        <v>50</v>
      </c>
    </row>
    <row r="248" spans="1:8" ht="14.25" hidden="1" customHeight="1">
      <c r="A248" s="37">
        <v>69</v>
      </c>
      <c r="B248" s="38" t="s">
        <v>1199</v>
      </c>
      <c r="C248" s="38">
        <v>1967</v>
      </c>
      <c r="D248" s="39">
        <v>0.14748842592592593</v>
      </c>
      <c r="E248" s="38">
        <v>69</v>
      </c>
      <c r="F248" s="47" t="s">
        <v>63</v>
      </c>
      <c r="G248" s="29">
        <v>25</v>
      </c>
      <c r="H248" s="29">
        <f t="shared" si="3"/>
        <v>57</v>
      </c>
    </row>
    <row r="249" spans="1:8" ht="14.25" hidden="1" customHeight="1">
      <c r="A249" s="37">
        <v>70</v>
      </c>
      <c r="B249" s="38" t="s">
        <v>1200</v>
      </c>
      <c r="C249" s="38">
        <v>1980</v>
      </c>
      <c r="D249" s="39">
        <v>0.14814814814814814</v>
      </c>
      <c r="E249" s="38">
        <v>70</v>
      </c>
      <c r="F249" s="47" t="s">
        <v>63</v>
      </c>
      <c r="G249" s="29">
        <v>25</v>
      </c>
      <c r="H249" s="29">
        <f t="shared" si="3"/>
        <v>44</v>
      </c>
    </row>
    <row r="250" spans="1:8" ht="14.25" hidden="1" customHeight="1">
      <c r="A250" s="37">
        <v>71</v>
      </c>
      <c r="B250" s="38" t="s">
        <v>1201</v>
      </c>
      <c r="C250" s="38">
        <v>2005</v>
      </c>
      <c r="D250" s="39">
        <v>0.14818287037037037</v>
      </c>
      <c r="E250" s="38">
        <v>71</v>
      </c>
      <c r="F250" s="47" t="s">
        <v>63</v>
      </c>
      <c r="G250" s="29">
        <v>25</v>
      </c>
      <c r="H250" s="29">
        <f t="shared" si="3"/>
        <v>19</v>
      </c>
    </row>
    <row r="251" spans="1:8" ht="14.25" hidden="1" customHeight="1">
      <c r="A251" s="37">
        <v>72</v>
      </c>
      <c r="B251" s="38" t="s">
        <v>264</v>
      </c>
      <c r="C251" s="38">
        <v>1976</v>
      </c>
      <c r="D251" s="39">
        <v>0.14984953703703704</v>
      </c>
      <c r="E251" s="38">
        <v>72</v>
      </c>
      <c r="F251" s="47" t="s">
        <v>63</v>
      </c>
      <c r="G251" s="29">
        <v>25</v>
      </c>
      <c r="H251" s="29">
        <f t="shared" si="3"/>
        <v>48</v>
      </c>
    </row>
    <row r="252" spans="1:8" ht="14.25" hidden="1" customHeight="1">
      <c r="A252" s="37">
        <v>73</v>
      </c>
      <c r="B252" s="66" t="s">
        <v>2536</v>
      </c>
      <c r="C252" s="96">
        <v>1995</v>
      </c>
      <c r="D252" s="39">
        <v>0.15018518518518517</v>
      </c>
      <c r="E252" s="38">
        <v>73</v>
      </c>
      <c r="F252" s="47" t="s">
        <v>63</v>
      </c>
      <c r="G252" s="29">
        <v>25</v>
      </c>
      <c r="H252" s="29">
        <f t="shared" si="3"/>
        <v>29</v>
      </c>
    </row>
    <row r="253" spans="1:8" ht="14.25" hidden="1" customHeight="1">
      <c r="A253" s="37">
        <v>74</v>
      </c>
      <c r="B253" s="38" t="s">
        <v>1202</v>
      </c>
      <c r="C253" s="38">
        <v>1981</v>
      </c>
      <c r="D253" s="39">
        <v>0.15083333333333335</v>
      </c>
      <c r="E253" s="38">
        <v>74</v>
      </c>
      <c r="F253" s="47" t="s">
        <v>63</v>
      </c>
      <c r="G253" s="29">
        <v>25</v>
      </c>
      <c r="H253" s="29">
        <f t="shared" si="3"/>
        <v>43</v>
      </c>
    </row>
    <row r="254" spans="1:8" ht="14.25" hidden="1" customHeight="1">
      <c r="A254" s="37">
        <v>75</v>
      </c>
      <c r="B254" s="38" t="s">
        <v>883</v>
      </c>
      <c r="C254" s="38">
        <v>1983</v>
      </c>
      <c r="D254" s="39">
        <v>0.15111111111111111</v>
      </c>
      <c r="E254" s="38">
        <v>75</v>
      </c>
      <c r="F254" s="47" t="s">
        <v>63</v>
      </c>
      <c r="G254" s="29">
        <v>25</v>
      </c>
      <c r="H254" s="29">
        <f t="shared" si="3"/>
        <v>41</v>
      </c>
    </row>
    <row r="255" spans="1:8" ht="14.25" hidden="1" customHeight="1">
      <c r="A255" s="37">
        <v>76</v>
      </c>
      <c r="B255" s="38" t="s">
        <v>1203</v>
      </c>
      <c r="C255" s="38">
        <v>1981</v>
      </c>
      <c r="D255" s="39">
        <v>0.15253472222222222</v>
      </c>
      <c r="E255" s="38">
        <v>76</v>
      </c>
      <c r="F255" s="47" t="s">
        <v>63</v>
      </c>
      <c r="G255" s="29">
        <v>25</v>
      </c>
      <c r="H255" s="29">
        <f t="shared" si="3"/>
        <v>43</v>
      </c>
    </row>
    <row r="256" spans="1:8" ht="14.25" hidden="1" customHeight="1">
      <c r="A256" s="37">
        <v>77</v>
      </c>
      <c r="B256" s="38" t="s">
        <v>1204</v>
      </c>
      <c r="C256" s="38">
        <v>1985</v>
      </c>
      <c r="D256" s="39">
        <v>0.15322916666666667</v>
      </c>
      <c r="E256" s="38">
        <v>77</v>
      </c>
      <c r="F256" s="47" t="s">
        <v>63</v>
      </c>
      <c r="G256" s="29">
        <v>25</v>
      </c>
      <c r="H256" s="29">
        <f t="shared" si="3"/>
        <v>39</v>
      </c>
    </row>
    <row r="257" spans="1:8" ht="14.25" hidden="1" customHeight="1">
      <c r="A257" s="37">
        <v>78</v>
      </c>
      <c r="B257" s="38" t="s">
        <v>1205</v>
      </c>
      <c r="C257" s="38">
        <v>1985</v>
      </c>
      <c r="D257" s="39">
        <v>0.15366898148148148</v>
      </c>
      <c r="E257" s="38">
        <v>78</v>
      </c>
      <c r="F257" s="47" t="s">
        <v>63</v>
      </c>
      <c r="G257" s="29">
        <v>25</v>
      </c>
      <c r="H257" s="29">
        <f t="shared" si="3"/>
        <v>39</v>
      </c>
    </row>
    <row r="258" spans="1:8" ht="14.25" hidden="1" customHeight="1">
      <c r="A258" s="37">
        <v>79</v>
      </c>
      <c r="B258" s="38" t="s">
        <v>1206</v>
      </c>
      <c r="C258" s="38">
        <v>1985</v>
      </c>
      <c r="D258" s="39">
        <v>0.15368055555555557</v>
      </c>
      <c r="E258" s="38">
        <v>79</v>
      </c>
      <c r="F258" s="47" t="s">
        <v>63</v>
      </c>
      <c r="G258" s="29">
        <v>25</v>
      </c>
      <c r="H258" s="29">
        <f t="shared" si="3"/>
        <v>39</v>
      </c>
    </row>
    <row r="259" spans="1:8" ht="14.25" hidden="1" customHeight="1">
      <c r="A259" s="37">
        <v>80</v>
      </c>
      <c r="B259" s="38" t="s">
        <v>1207</v>
      </c>
      <c r="C259" s="38">
        <v>1981</v>
      </c>
      <c r="D259" s="39">
        <v>0.15412037037037038</v>
      </c>
      <c r="E259" s="38">
        <v>80</v>
      </c>
      <c r="F259" s="47" t="s">
        <v>63</v>
      </c>
      <c r="G259" s="29">
        <v>25</v>
      </c>
      <c r="H259" s="29">
        <f t="shared" si="3"/>
        <v>43</v>
      </c>
    </row>
    <row r="260" spans="1:8" ht="14.25" hidden="1" customHeight="1">
      <c r="A260" s="37">
        <v>81</v>
      </c>
      <c r="B260" s="38" t="s">
        <v>201</v>
      </c>
      <c r="C260" s="96">
        <v>1987</v>
      </c>
      <c r="D260" s="39">
        <v>0.15574074074074074</v>
      </c>
      <c r="E260" s="38">
        <v>81</v>
      </c>
      <c r="F260" s="47" t="s">
        <v>63</v>
      </c>
      <c r="G260" s="29">
        <v>25</v>
      </c>
      <c r="H260" s="29">
        <f t="shared" si="3"/>
        <v>37</v>
      </c>
    </row>
    <row r="261" spans="1:8" ht="14.25" hidden="1" customHeight="1">
      <c r="A261" s="37">
        <v>82</v>
      </c>
      <c r="B261" s="38" t="s">
        <v>1208</v>
      </c>
      <c r="C261" s="38">
        <v>1981</v>
      </c>
      <c r="D261" s="39">
        <v>0.15592592592592594</v>
      </c>
      <c r="E261" s="38">
        <v>82</v>
      </c>
      <c r="F261" s="47" t="s">
        <v>63</v>
      </c>
      <c r="G261" s="29">
        <v>25</v>
      </c>
      <c r="H261" s="29">
        <f t="shared" si="3"/>
        <v>43</v>
      </c>
    </row>
    <row r="262" spans="1:8" ht="14.25" hidden="1" customHeight="1">
      <c r="A262" s="37">
        <v>83</v>
      </c>
      <c r="B262" s="38" t="s">
        <v>274</v>
      </c>
      <c r="C262" s="38">
        <v>1980</v>
      </c>
      <c r="D262" s="39">
        <v>0.15753472222222223</v>
      </c>
      <c r="E262" s="38">
        <v>83</v>
      </c>
      <c r="F262" s="47" t="s">
        <v>63</v>
      </c>
      <c r="G262" s="29">
        <v>25</v>
      </c>
      <c r="H262" s="29">
        <f t="shared" si="3"/>
        <v>44</v>
      </c>
    </row>
    <row r="263" spans="1:8" ht="14.25" hidden="1" customHeight="1">
      <c r="A263" s="37">
        <v>84</v>
      </c>
      <c r="B263" s="38" t="s">
        <v>188</v>
      </c>
      <c r="C263" s="38">
        <v>1988</v>
      </c>
      <c r="D263" s="39">
        <v>0.15902777777777777</v>
      </c>
      <c r="E263" s="38">
        <v>84</v>
      </c>
      <c r="F263" s="47" t="s">
        <v>63</v>
      </c>
      <c r="G263" s="29">
        <v>25</v>
      </c>
      <c r="H263" s="29">
        <f t="shared" si="3"/>
        <v>36</v>
      </c>
    </row>
    <row r="264" spans="1:8" ht="14.25" hidden="1" customHeight="1">
      <c r="A264" s="37">
        <v>85</v>
      </c>
      <c r="B264" s="38" t="s">
        <v>927</v>
      </c>
      <c r="C264" s="38">
        <v>1983</v>
      </c>
      <c r="D264" s="39">
        <v>0.15903935185185183</v>
      </c>
      <c r="E264" s="38">
        <v>85</v>
      </c>
      <c r="F264" s="47" t="s">
        <v>63</v>
      </c>
      <c r="G264" s="29">
        <v>25</v>
      </c>
      <c r="H264" s="29">
        <f t="shared" si="3"/>
        <v>41</v>
      </c>
    </row>
    <row r="265" spans="1:8" ht="14.25" hidden="1" customHeight="1">
      <c r="A265" s="37">
        <v>86</v>
      </c>
      <c r="B265" s="38" t="s">
        <v>1209</v>
      </c>
      <c r="C265" s="38">
        <v>1980</v>
      </c>
      <c r="D265" s="39">
        <v>0.1597685185185185</v>
      </c>
      <c r="E265" s="38">
        <v>86</v>
      </c>
      <c r="F265" s="47" t="s">
        <v>63</v>
      </c>
      <c r="G265" s="29">
        <v>25</v>
      </c>
      <c r="H265" s="29">
        <f t="shared" si="3"/>
        <v>44</v>
      </c>
    </row>
    <row r="266" spans="1:8" ht="14.25" hidden="1" customHeight="1">
      <c r="A266" s="37">
        <v>87</v>
      </c>
      <c r="B266" s="38" t="s">
        <v>1210</v>
      </c>
      <c r="C266" s="38">
        <v>1985</v>
      </c>
      <c r="D266" s="39">
        <v>0.16087962962962962</v>
      </c>
      <c r="E266" s="38">
        <v>87</v>
      </c>
      <c r="F266" s="47" t="s">
        <v>63</v>
      </c>
      <c r="G266" s="29">
        <v>25</v>
      </c>
      <c r="H266" s="29">
        <f t="shared" si="3"/>
        <v>39</v>
      </c>
    </row>
    <row r="267" spans="1:8" ht="14.25" hidden="1" customHeight="1">
      <c r="A267" s="37">
        <v>88</v>
      </c>
      <c r="B267" s="38" t="s">
        <v>226</v>
      </c>
      <c r="C267" s="38">
        <v>1981</v>
      </c>
      <c r="D267" s="39">
        <v>0.16126157407407407</v>
      </c>
      <c r="E267" s="38">
        <v>88</v>
      </c>
      <c r="F267" s="47" t="s">
        <v>63</v>
      </c>
      <c r="G267" s="29">
        <v>25</v>
      </c>
      <c r="H267" s="29">
        <f t="shared" si="3"/>
        <v>43</v>
      </c>
    </row>
    <row r="268" spans="1:8" ht="14.25" hidden="1" customHeight="1">
      <c r="A268" s="37">
        <v>89</v>
      </c>
      <c r="B268" s="38" t="s">
        <v>344</v>
      </c>
      <c r="C268" s="38">
        <v>1984</v>
      </c>
      <c r="D268" s="39">
        <v>0.16353009259259257</v>
      </c>
      <c r="E268" s="38">
        <v>89</v>
      </c>
      <c r="F268" s="47" t="s">
        <v>63</v>
      </c>
      <c r="G268" s="29">
        <v>25</v>
      </c>
      <c r="H268" s="29">
        <f t="shared" si="3"/>
        <v>40</v>
      </c>
    </row>
    <row r="269" spans="1:8" ht="14.25" hidden="1" customHeight="1">
      <c r="A269" s="37">
        <v>90</v>
      </c>
      <c r="B269" s="38" t="s">
        <v>1211</v>
      </c>
      <c r="C269" s="38">
        <v>1973</v>
      </c>
      <c r="D269" s="39">
        <v>0.1642824074074074</v>
      </c>
      <c r="E269" s="38">
        <v>90</v>
      </c>
      <c r="F269" s="47" t="s">
        <v>63</v>
      </c>
      <c r="G269" s="29">
        <v>25</v>
      </c>
      <c r="H269" s="29">
        <f t="shared" si="3"/>
        <v>51</v>
      </c>
    </row>
    <row r="270" spans="1:8" ht="14.25" hidden="1" customHeight="1">
      <c r="A270" s="37">
        <v>91</v>
      </c>
      <c r="B270" s="38" t="s">
        <v>1212</v>
      </c>
      <c r="C270" s="38">
        <v>1985</v>
      </c>
      <c r="D270" s="39">
        <v>0.16473379629629628</v>
      </c>
      <c r="E270" s="38">
        <v>91</v>
      </c>
      <c r="F270" s="47" t="s">
        <v>63</v>
      </c>
      <c r="G270" s="29">
        <v>25</v>
      </c>
      <c r="H270" s="29">
        <f t="shared" si="3"/>
        <v>39</v>
      </c>
    </row>
    <row r="271" spans="1:8" ht="14.25" hidden="1" customHeight="1">
      <c r="A271" s="37">
        <v>92</v>
      </c>
      <c r="B271" s="38" t="s">
        <v>1213</v>
      </c>
      <c r="C271" s="38">
        <v>1983</v>
      </c>
      <c r="D271" s="39">
        <v>0.16474537037037038</v>
      </c>
      <c r="E271" s="38">
        <v>92</v>
      </c>
      <c r="F271" s="47" t="s">
        <v>63</v>
      </c>
      <c r="G271" s="29">
        <v>25</v>
      </c>
      <c r="H271" s="29">
        <f t="shared" si="3"/>
        <v>41</v>
      </c>
    </row>
    <row r="272" spans="1:8" ht="14.25" hidden="1" customHeight="1">
      <c r="A272" s="37">
        <v>93</v>
      </c>
      <c r="B272" s="38" t="s">
        <v>314</v>
      </c>
      <c r="C272" s="38">
        <v>1982</v>
      </c>
      <c r="D272" s="39">
        <v>0.16771990740740741</v>
      </c>
      <c r="E272" s="38">
        <v>93</v>
      </c>
      <c r="F272" s="47" t="s">
        <v>63</v>
      </c>
      <c r="G272" s="29">
        <v>25</v>
      </c>
      <c r="H272" s="29">
        <f t="shared" si="3"/>
        <v>42</v>
      </c>
    </row>
    <row r="273" spans="1:8" s="256" customFormat="1" ht="14.25" hidden="1" customHeight="1">
      <c r="A273" s="252">
        <v>35</v>
      </c>
      <c r="B273" s="253" t="s">
        <v>364</v>
      </c>
      <c r="C273" s="253">
        <v>1991</v>
      </c>
      <c r="D273" s="254">
        <v>0.17028935185185187</v>
      </c>
      <c r="E273" s="253">
        <v>94</v>
      </c>
      <c r="F273" s="255" t="s">
        <v>278</v>
      </c>
      <c r="G273" s="256">
        <v>25</v>
      </c>
      <c r="H273" s="256">
        <f>2024-C273</f>
        <v>33</v>
      </c>
    </row>
    <row r="274" spans="1:8" ht="14.25" hidden="1" customHeight="1">
      <c r="A274" s="252">
        <v>94</v>
      </c>
      <c r="B274" s="38" t="s">
        <v>1214</v>
      </c>
      <c r="C274" s="38">
        <v>1978</v>
      </c>
      <c r="D274" s="39">
        <v>0.17203703703703702</v>
      </c>
      <c r="E274" s="38">
        <v>95</v>
      </c>
      <c r="F274" s="47" t="s">
        <v>63</v>
      </c>
      <c r="G274" s="29">
        <v>25</v>
      </c>
      <c r="H274" s="29">
        <f t="shared" si="3"/>
        <v>46</v>
      </c>
    </row>
    <row r="275" spans="1:8" ht="14.25" hidden="1" customHeight="1">
      <c r="A275" s="252">
        <v>95</v>
      </c>
      <c r="B275" s="38" t="s">
        <v>21</v>
      </c>
      <c r="C275" s="38">
        <v>1976</v>
      </c>
      <c r="D275" s="39">
        <v>0.17815972222222221</v>
      </c>
      <c r="E275" s="38">
        <v>96</v>
      </c>
      <c r="F275" s="47" t="s">
        <v>63</v>
      </c>
      <c r="G275" s="29">
        <v>25</v>
      </c>
      <c r="H275" s="29">
        <f t="shared" si="3"/>
        <v>48</v>
      </c>
    </row>
    <row r="276" spans="1:8" ht="14.25" hidden="1" customHeight="1">
      <c r="A276" s="252">
        <v>96</v>
      </c>
      <c r="B276" s="38" t="s">
        <v>358</v>
      </c>
      <c r="C276" s="96">
        <v>1993</v>
      </c>
      <c r="D276" s="39">
        <v>0.18923611111111113</v>
      </c>
      <c r="E276" s="38">
        <v>97</v>
      </c>
      <c r="F276" s="47" t="s">
        <v>63</v>
      </c>
      <c r="G276" s="29">
        <v>25</v>
      </c>
      <c r="H276" s="29">
        <f t="shared" si="3"/>
        <v>31</v>
      </c>
    </row>
    <row r="277" spans="1:8" ht="14.25" hidden="1" customHeight="1"/>
    <row r="278" spans="1:8" ht="14.25" hidden="1" customHeight="1">
      <c r="A278" s="31" t="s">
        <v>1215</v>
      </c>
    </row>
    <row r="279" spans="1:8" ht="14.25" hidden="1" customHeight="1"/>
    <row r="280" spans="1:8" ht="14.25" hidden="1" customHeight="1">
      <c r="A280" s="32" t="s">
        <v>10</v>
      </c>
      <c r="B280" s="33" t="s">
        <v>11</v>
      </c>
      <c r="C280" s="33" t="s">
        <v>113</v>
      </c>
      <c r="D280" s="33" t="s">
        <v>64</v>
      </c>
      <c r="E280" s="33" t="s">
        <v>4</v>
      </c>
    </row>
    <row r="281" spans="1:8" ht="14.25" hidden="1" customHeight="1">
      <c r="A281" s="37">
        <v>1</v>
      </c>
      <c r="B281" s="38" t="s">
        <v>1216</v>
      </c>
      <c r="C281" s="38">
        <v>1988</v>
      </c>
      <c r="D281" s="39">
        <v>9.6574074074074076E-2</v>
      </c>
      <c r="E281" s="38">
        <v>1</v>
      </c>
      <c r="F281" s="47" t="s">
        <v>278</v>
      </c>
      <c r="G281" s="29">
        <v>25</v>
      </c>
      <c r="H281" s="29">
        <f t="shared" si="3"/>
        <v>36</v>
      </c>
    </row>
    <row r="282" spans="1:8" ht="14.25" hidden="1" customHeight="1">
      <c r="A282" s="37">
        <v>2</v>
      </c>
      <c r="B282" s="38" t="s">
        <v>149</v>
      </c>
      <c r="C282" s="38">
        <v>1993</v>
      </c>
      <c r="D282" s="39">
        <v>0.1017824074074074</v>
      </c>
      <c r="E282" s="38">
        <v>2</v>
      </c>
      <c r="F282" s="47" t="s">
        <v>278</v>
      </c>
      <c r="G282" s="29">
        <v>25</v>
      </c>
      <c r="H282" s="29">
        <f t="shared" si="3"/>
        <v>31</v>
      </c>
    </row>
    <row r="283" spans="1:8" ht="14.25" hidden="1" customHeight="1">
      <c r="A283" s="37">
        <v>3</v>
      </c>
      <c r="B283" s="38" t="s">
        <v>147</v>
      </c>
      <c r="C283" s="38">
        <v>1991</v>
      </c>
      <c r="D283" s="39">
        <v>0.10800925925925926</v>
      </c>
      <c r="E283" s="38">
        <v>3</v>
      </c>
      <c r="F283" s="47" t="s">
        <v>278</v>
      </c>
      <c r="G283" s="29">
        <v>25</v>
      </c>
      <c r="H283" s="29">
        <f t="shared" si="3"/>
        <v>33</v>
      </c>
    </row>
    <row r="284" spans="1:8" ht="14.25" hidden="1" customHeight="1">
      <c r="A284" s="37">
        <v>4</v>
      </c>
      <c r="B284" s="38" t="s">
        <v>115</v>
      </c>
      <c r="C284" s="38">
        <v>1989</v>
      </c>
      <c r="D284" s="39">
        <v>0.10906249999999999</v>
      </c>
      <c r="E284" s="38">
        <v>4</v>
      </c>
      <c r="F284" s="47" t="s">
        <v>278</v>
      </c>
      <c r="G284" s="29">
        <v>25</v>
      </c>
      <c r="H284" s="29">
        <f t="shared" si="3"/>
        <v>35</v>
      </c>
    </row>
    <row r="285" spans="1:8" ht="14.25" hidden="1" customHeight="1">
      <c r="A285" s="37">
        <v>5</v>
      </c>
      <c r="B285" s="38" t="s">
        <v>320</v>
      </c>
      <c r="C285" s="38">
        <v>1990</v>
      </c>
      <c r="D285" s="39">
        <v>0.11667824074074074</v>
      </c>
      <c r="E285" s="38">
        <v>5</v>
      </c>
      <c r="F285" s="47" t="s">
        <v>278</v>
      </c>
      <c r="G285" s="29">
        <v>25</v>
      </c>
      <c r="H285" s="29">
        <f t="shared" si="3"/>
        <v>34</v>
      </c>
    </row>
    <row r="286" spans="1:8" ht="14.25" hidden="1" customHeight="1">
      <c r="A286" s="37">
        <v>6</v>
      </c>
      <c r="B286" s="38" t="s">
        <v>47</v>
      </c>
      <c r="C286" s="38">
        <v>1986</v>
      </c>
      <c r="D286" s="39">
        <v>0.11723379629629631</v>
      </c>
      <c r="E286" s="38">
        <v>6</v>
      </c>
      <c r="F286" s="47" t="s">
        <v>278</v>
      </c>
      <c r="G286" s="29">
        <v>25</v>
      </c>
      <c r="H286" s="29">
        <f t="shared" si="3"/>
        <v>38</v>
      </c>
    </row>
    <row r="287" spans="1:8" ht="14.25" hidden="1" customHeight="1">
      <c r="A287" s="37">
        <v>7</v>
      </c>
      <c r="B287" s="38" t="s">
        <v>402</v>
      </c>
      <c r="C287" s="38">
        <v>1990</v>
      </c>
      <c r="D287" s="39">
        <v>0.12178240740740741</v>
      </c>
      <c r="E287" s="38">
        <v>7</v>
      </c>
      <c r="F287" s="47" t="s">
        <v>278</v>
      </c>
      <c r="G287" s="29">
        <v>25</v>
      </c>
      <c r="H287" s="29">
        <f t="shared" si="3"/>
        <v>34</v>
      </c>
    </row>
    <row r="288" spans="1:8" ht="14.25" hidden="1" customHeight="1">
      <c r="A288" s="37">
        <v>8</v>
      </c>
      <c r="B288" s="38" t="s">
        <v>1217</v>
      </c>
      <c r="C288" s="38">
        <v>1997</v>
      </c>
      <c r="D288" s="39">
        <v>0.12377314814814815</v>
      </c>
      <c r="E288" s="38">
        <v>8</v>
      </c>
      <c r="F288" s="47" t="s">
        <v>278</v>
      </c>
      <c r="G288" s="29">
        <v>25</v>
      </c>
      <c r="H288" s="29">
        <f t="shared" si="3"/>
        <v>27</v>
      </c>
    </row>
    <row r="289" spans="1:8" ht="14.25" hidden="1" customHeight="1">
      <c r="A289" s="37">
        <v>9</v>
      </c>
      <c r="B289" s="38" t="s">
        <v>119</v>
      </c>
      <c r="C289" s="38">
        <v>1985</v>
      </c>
      <c r="D289" s="39">
        <v>0.12434027777777779</v>
      </c>
      <c r="E289" s="38">
        <v>9</v>
      </c>
      <c r="F289" s="47" t="s">
        <v>278</v>
      </c>
      <c r="G289" s="29">
        <v>25</v>
      </c>
      <c r="H289" s="29">
        <f t="shared" si="3"/>
        <v>39</v>
      </c>
    </row>
    <row r="290" spans="1:8" ht="14.25" hidden="1" customHeight="1">
      <c r="A290" s="37">
        <v>10</v>
      </c>
      <c r="B290" s="38" t="s">
        <v>160</v>
      </c>
      <c r="C290" s="38">
        <v>1999</v>
      </c>
      <c r="D290" s="39">
        <v>0.13391203703703705</v>
      </c>
      <c r="E290" s="38">
        <v>10</v>
      </c>
      <c r="F290" s="47" t="s">
        <v>278</v>
      </c>
      <c r="G290" s="29">
        <v>25</v>
      </c>
      <c r="H290" s="29">
        <f t="shared" si="3"/>
        <v>25</v>
      </c>
    </row>
    <row r="291" spans="1:8" ht="14.25" hidden="1" customHeight="1">
      <c r="A291" s="37">
        <v>11</v>
      </c>
      <c r="B291" s="38" t="s">
        <v>133</v>
      </c>
      <c r="C291" s="38">
        <v>1979</v>
      </c>
      <c r="D291" s="39">
        <v>0.13423611111111111</v>
      </c>
      <c r="E291" s="38">
        <v>11</v>
      </c>
      <c r="F291" s="47" t="s">
        <v>278</v>
      </c>
      <c r="G291" s="29">
        <v>25</v>
      </c>
      <c r="H291" s="29">
        <f t="shared" si="3"/>
        <v>45</v>
      </c>
    </row>
    <row r="292" spans="1:8" ht="14.25" hidden="1" customHeight="1">
      <c r="A292" s="37">
        <v>12</v>
      </c>
      <c r="B292" s="38" t="s">
        <v>955</v>
      </c>
      <c r="C292" s="38">
        <v>1979</v>
      </c>
      <c r="D292" s="39">
        <v>0.14079861111111111</v>
      </c>
      <c r="E292" s="38">
        <v>12</v>
      </c>
      <c r="F292" s="47" t="s">
        <v>278</v>
      </c>
      <c r="G292" s="29">
        <v>25</v>
      </c>
      <c r="H292" s="29">
        <f t="shared" si="3"/>
        <v>45</v>
      </c>
    </row>
    <row r="293" spans="1:8" ht="14.25" hidden="1" customHeight="1">
      <c r="A293" s="37">
        <v>13</v>
      </c>
      <c r="B293" s="38" t="s">
        <v>293</v>
      </c>
      <c r="C293" s="38">
        <v>1976</v>
      </c>
      <c r="D293" s="39">
        <v>0.14092592592592593</v>
      </c>
      <c r="E293" s="38">
        <v>13</v>
      </c>
      <c r="F293" s="47" t="s">
        <v>278</v>
      </c>
      <c r="G293" s="29">
        <v>25</v>
      </c>
      <c r="H293" s="29">
        <f t="shared" si="3"/>
        <v>48</v>
      </c>
    </row>
    <row r="294" spans="1:8" ht="14.25" hidden="1" customHeight="1">
      <c r="A294" s="37">
        <v>14</v>
      </c>
      <c r="B294" s="38" t="s">
        <v>168</v>
      </c>
      <c r="C294" s="38">
        <v>1983</v>
      </c>
      <c r="D294" s="39">
        <v>0.14136574074074074</v>
      </c>
      <c r="E294" s="38">
        <v>14</v>
      </c>
      <c r="F294" s="47" t="s">
        <v>278</v>
      </c>
      <c r="G294" s="29">
        <v>25</v>
      </c>
      <c r="H294" s="29">
        <f t="shared" si="3"/>
        <v>41</v>
      </c>
    </row>
    <row r="295" spans="1:8" ht="14.25" hidden="1" customHeight="1">
      <c r="A295" s="37">
        <v>15</v>
      </c>
      <c r="B295" s="38" t="s">
        <v>159</v>
      </c>
      <c r="C295" s="38">
        <v>1991</v>
      </c>
      <c r="D295" s="39">
        <v>0.14358796296296297</v>
      </c>
      <c r="E295" s="38">
        <v>15</v>
      </c>
      <c r="F295" s="47" t="s">
        <v>278</v>
      </c>
      <c r="G295" s="29">
        <v>25</v>
      </c>
      <c r="H295" s="29">
        <f t="shared" si="3"/>
        <v>33</v>
      </c>
    </row>
    <row r="296" spans="1:8" ht="14.25" hidden="1" customHeight="1">
      <c r="A296" s="37">
        <v>16</v>
      </c>
      <c r="B296" s="38" t="s">
        <v>1218</v>
      </c>
      <c r="C296" s="38">
        <v>1980</v>
      </c>
      <c r="D296" s="39">
        <v>0.14366898148148147</v>
      </c>
      <c r="E296" s="38">
        <v>16</v>
      </c>
      <c r="F296" s="47" t="s">
        <v>278</v>
      </c>
      <c r="G296" s="29">
        <v>25</v>
      </c>
      <c r="H296" s="29">
        <f t="shared" si="3"/>
        <v>44</v>
      </c>
    </row>
    <row r="297" spans="1:8" ht="14.25" hidden="1" customHeight="1">
      <c r="A297" s="37">
        <v>17</v>
      </c>
      <c r="B297" s="38" t="s">
        <v>1219</v>
      </c>
      <c r="C297" s="38">
        <v>1981</v>
      </c>
      <c r="D297" s="39">
        <v>0.14366898148148147</v>
      </c>
      <c r="E297" s="38">
        <f>16</f>
        <v>16</v>
      </c>
      <c r="F297" s="47" t="s">
        <v>278</v>
      </c>
      <c r="G297" s="29">
        <v>25</v>
      </c>
      <c r="H297" s="29">
        <f t="shared" si="3"/>
        <v>43</v>
      </c>
    </row>
    <row r="298" spans="1:8" ht="14.25" hidden="1" customHeight="1">
      <c r="A298" s="37">
        <v>18</v>
      </c>
      <c r="B298" s="38" t="s">
        <v>1220</v>
      </c>
      <c r="C298" s="38">
        <v>1991</v>
      </c>
      <c r="D298" s="39">
        <v>0.1439236111111111</v>
      </c>
      <c r="E298" s="38">
        <v>18</v>
      </c>
      <c r="F298" s="47" t="s">
        <v>278</v>
      </c>
      <c r="G298" s="29">
        <v>25</v>
      </c>
      <c r="H298" s="29">
        <f t="shared" si="3"/>
        <v>33</v>
      </c>
    </row>
    <row r="299" spans="1:8" ht="14.25" hidden="1" customHeight="1">
      <c r="A299" s="37">
        <v>19</v>
      </c>
      <c r="B299" s="38" t="s">
        <v>118</v>
      </c>
      <c r="C299" s="38">
        <v>1991</v>
      </c>
      <c r="D299" s="39">
        <v>0.14619212962962963</v>
      </c>
      <c r="E299" s="38">
        <v>19</v>
      </c>
      <c r="F299" s="47" t="s">
        <v>278</v>
      </c>
      <c r="G299" s="29">
        <v>25</v>
      </c>
      <c r="H299" s="29">
        <f t="shared" si="3"/>
        <v>33</v>
      </c>
    </row>
    <row r="300" spans="1:8" ht="14.25" hidden="1" customHeight="1">
      <c r="A300" s="37">
        <v>20</v>
      </c>
      <c r="B300" s="38" t="s">
        <v>394</v>
      </c>
      <c r="C300" s="69"/>
      <c r="D300" s="70">
        <v>0.1462037037037037</v>
      </c>
      <c r="E300" s="69">
        <v>20</v>
      </c>
      <c r="F300" s="71" t="s">
        <v>278</v>
      </c>
      <c r="G300" s="72">
        <v>25</v>
      </c>
      <c r="H300" s="72">
        <f t="shared" si="3"/>
        <v>2024</v>
      </c>
    </row>
    <row r="301" spans="1:8" ht="14.25" hidden="1" customHeight="1">
      <c r="A301" s="37">
        <v>21</v>
      </c>
      <c r="B301" s="38" t="s">
        <v>123</v>
      </c>
      <c r="C301" s="38">
        <v>1987</v>
      </c>
      <c r="D301" s="39">
        <v>0.14858796296296298</v>
      </c>
      <c r="E301" s="38">
        <v>21</v>
      </c>
      <c r="F301" s="47" t="s">
        <v>278</v>
      </c>
      <c r="G301" s="29">
        <v>25</v>
      </c>
      <c r="H301" s="29">
        <f t="shared" si="3"/>
        <v>37</v>
      </c>
    </row>
    <row r="302" spans="1:8" ht="14.25" hidden="1" customHeight="1">
      <c r="A302" s="37">
        <v>22</v>
      </c>
      <c r="B302" s="38" t="s">
        <v>157</v>
      </c>
      <c r="C302" s="38">
        <v>1981</v>
      </c>
      <c r="D302" s="39">
        <v>0.14984953703703704</v>
      </c>
      <c r="E302" s="38">
        <v>22</v>
      </c>
      <c r="F302" s="47" t="s">
        <v>278</v>
      </c>
      <c r="G302" s="29">
        <v>25</v>
      </c>
      <c r="H302" s="29">
        <f t="shared" si="3"/>
        <v>43</v>
      </c>
    </row>
    <row r="303" spans="1:8" ht="14.25" hidden="1" customHeight="1">
      <c r="A303" s="37">
        <v>23</v>
      </c>
      <c r="B303" s="38" t="s">
        <v>155</v>
      </c>
      <c r="C303" s="38">
        <v>1988</v>
      </c>
      <c r="D303" s="39">
        <v>0.14984953703703704</v>
      </c>
      <c r="E303" s="38">
        <f>22</f>
        <v>22</v>
      </c>
      <c r="F303" s="47" t="s">
        <v>278</v>
      </c>
      <c r="G303" s="29">
        <v>25</v>
      </c>
      <c r="H303" s="29">
        <f t="shared" si="3"/>
        <v>36</v>
      </c>
    </row>
    <row r="304" spans="1:8" ht="14.25" hidden="1" customHeight="1">
      <c r="A304" s="37">
        <v>24</v>
      </c>
      <c r="B304" s="38" t="s">
        <v>158</v>
      </c>
      <c r="C304" s="38">
        <v>1988</v>
      </c>
      <c r="D304" s="39">
        <v>0.1524537037037037</v>
      </c>
      <c r="E304" s="38">
        <v>24</v>
      </c>
      <c r="F304" s="47" t="s">
        <v>278</v>
      </c>
      <c r="G304" s="29">
        <v>25</v>
      </c>
      <c r="H304" s="29">
        <f t="shared" si="3"/>
        <v>36</v>
      </c>
    </row>
    <row r="305" spans="1:8" ht="14.25" hidden="1" customHeight="1">
      <c r="A305" s="37">
        <v>25</v>
      </c>
      <c r="B305" s="38" t="s">
        <v>1221</v>
      </c>
      <c r="C305" s="38">
        <v>1984</v>
      </c>
      <c r="D305" s="39">
        <v>0.15412037037037038</v>
      </c>
      <c r="E305" s="38">
        <v>25</v>
      </c>
      <c r="F305" s="47" t="s">
        <v>278</v>
      </c>
      <c r="G305" s="29">
        <v>25</v>
      </c>
      <c r="H305" s="29">
        <f t="shared" si="3"/>
        <v>40</v>
      </c>
    </row>
    <row r="306" spans="1:8" ht="14.25" hidden="1" customHeight="1">
      <c r="A306" s="37">
        <v>26</v>
      </c>
      <c r="B306" s="38" t="s">
        <v>1222</v>
      </c>
      <c r="C306" s="38">
        <v>1987</v>
      </c>
      <c r="D306" s="39">
        <v>0.15574074074074074</v>
      </c>
      <c r="E306" s="38">
        <v>26</v>
      </c>
      <c r="F306" s="47" t="s">
        <v>278</v>
      </c>
      <c r="G306" s="29">
        <v>25</v>
      </c>
      <c r="H306" s="29">
        <f t="shared" si="3"/>
        <v>37</v>
      </c>
    </row>
    <row r="307" spans="1:8" ht="14.25" hidden="1" customHeight="1">
      <c r="A307" s="37">
        <v>27</v>
      </c>
      <c r="B307" s="38" t="s">
        <v>1223</v>
      </c>
      <c r="C307" s="38">
        <v>1987</v>
      </c>
      <c r="D307" s="39">
        <v>0.15574074074074074</v>
      </c>
      <c r="E307" s="38">
        <f>26</f>
        <v>26</v>
      </c>
      <c r="F307" s="47" t="s">
        <v>278</v>
      </c>
      <c r="G307" s="29">
        <v>25</v>
      </c>
      <c r="H307" s="29">
        <f t="shared" si="3"/>
        <v>37</v>
      </c>
    </row>
    <row r="308" spans="1:8" ht="14.25" hidden="1" customHeight="1">
      <c r="A308" s="37">
        <v>28</v>
      </c>
      <c r="B308" s="38" t="s">
        <v>1224</v>
      </c>
      <c r="C308" s="38">
        <v>1989</v>
      </c>
      <c r="D308" s="39">
        <v>0.15592592592592594</v>
      </c>
      <c r="E308" s="38">
        <v>28</v>
      </c>
      <c r="F308" s="47" t="s">
        <v>278</v>
      </c>
      <c r="G308" s="29">
        <v>25</v>
      </c>
      <c r="H308" s="29">
        <f t="shared" ref="H308:H370" si="4">2024-C308</f>
        <v>35</v>
      </c>
    </row>
    <row r="309" spans="1:8" ht="14.25" hidden="1" customHeight="1">
      <c r="A309" s="37">
        <v>29</v>
      </c>
      <c r="B309" s="38" t="s">
        <v>276</v>
      </c>
      <c r="C309" s="38">
        <v>1986</v>
      </c>
      <c r="D309" s="39">
        <v>0.1575462962962963</v>
      </c>
      <c r="E309" s="38">
        <v>29</v>
      </c>
      <c r="F309" s="47" t="s">
        <v>278</v>
      </c>
      <c r="G309" s="29">
        <v>25</v>
      </c>
      <c r="H309" s="29">
        <f t="shared" si="4"/>
        <v>38</v>
      </c>
    </row>
    <row r="310" spans="1:8" ht="14.25" hidden="1" customHeight="1">
      <c r="A310" s="37">
        <v>30</v>
      </c>
      <c r="B310" s="38" t="s">
        <v>964</v>
      </c>
      <c r="C310" s="38">
        <v>1981</v>
      </c>
      <c r="D310" s="39">
        <v>0.15910879629629629</v>
      </c>
      <c r="E310" s="38">
        <v>30</v>
      </c>
      <c r="F310" s="47" t="s">
        <v>278</v>
      </c>
      <c r="G310" s="29">
        <v>25</v>
      </c>
      <c r="H310" s="29">
        <f t="shared" si="4"/>
        <v>43</v>
      </c>
    </row>
    <row r="311" spans="1:8" ht="14.25" hidden="1" customHeight="1">
      <c r="A311" s="37">
        <v>31</v>
      </c>
      <c r="B311" s="38" t="s">
        <v>966</v>
      </c>
      <c r="C311" s="38">
        <v>1992</v>
      </c>
      <c r="D311" s="39">
        <v>0.16068287037037035</v>
      </c>
      <c r="E311" s="38">
        <v>31</v>
      </c>
      <c r="F311" s="47" t="s">
        <v>278</v>
      </c>
      <c r="G311" s="29">
        <v>25</v>
      </c>
      <c r="H311" s="29">
        <f t="shared" si="4"/>
        <v>32</v>
      </c>
    </row>
    <row r="312" spans="1:8" ht="14.25" hidden="1" customHeight="1">
      <c r="A312" s="37">
        <v>32</v>
      </c>
      <c r="B312" s="38" t="s">
        <v>953</v>
      </c>
      <c r="C312" s="38">
        <v>1985</v>
      </c>
      <c r="D312" s="39">
        <v>0.16462962962962963</v>
      </c>
      <c r="E312" s="38">
        <v>32</v>
      </c>
      <c r="F312" s="47" t="s">
        <v>278</v>
      </c>
      <c r="G312" s="29">
        <v>25</v>
      </c>
      <c r="H312" s="29">
        <f t="shared" si="4"/>
        <v>39</v>
      </c>
    </row>
    <row r="313" spans="1:8" ht="14.25" hidden="1" customHeight="1">
      <c r="A313" s="37">
        <v>33</v>
      </c>
      <c r="B313" s="66" t="s">
        <v>5778</v>
      </c>
      <c r="C313" s="38">
        <v>1977</v>
      </c>
      <c r="D313" s="39">
        <v>0.16481481481481483</v>
      </c>
      <c r="E313" s="38">
        <v>33</v>
      </c>
      <c r="F313" s="47" t="s">
        <v>278</v>
      </c>
      <c r="G313" s="29">
        <v>25</v>
      </c>
      <c r="H313" s="29">
        <f t="shared" si="4"/>
        <v>47</v>
      </c>
    </row>
    <row r="314" spans="1:8" ht="14.25" hidden="1" customHeight="1">
      <c r="A314" s="37">
        <v>34</v>
      </c>
      <c r="B314" s="38" t="s">
        <v>328</v>
      </c>
      <c r="C314" s="38">
        <v>1986</v>
      </c>
      <c r="D314" s="39">
        <v>0.17002314814814815</v>
      </c>
      <c r="E314" s="38">
        <v>34</v>
      </c>
      <c r="F314" s="47" t="s">
        <v>278</v>
      </c>
      <c r="G314" s="29">
        <v>25</v>
      </c>
      <c r="H314" s="29">
        <f t="shared" si="4"/>
        <v>38</v>
      </c>
    </row>
    <row r="315" spans="1:8" ht="14.25" hidden="1" customHeight="1">
      <c r="A315" s="252">
        <v>36</v>
      </c>
      <c r="B315" s="38" t="s">
        <v>161</v>
      </c>
      <c r="C315" s="38">
        <v>1983</v>
      </c>
      <c r="D315" s="39">
        <v>0.17203703703703702</v>
      </c>
      <c r="E315" s="38">
        <v>35</v>
      </c>
      <c r="F315" s="47" t="s">
        <v>278</v>
      </c>
      <c r="G315" s="29">
        <v>25</v>
      </c>
      <c r="H315" s="29">
        <f t="shared" si="4"/>
        <v>41</v>
      </c>
    </row>
    <row r="316" spans="1:8" ht="14.25" hidden="1" customHeight="1">
      <c r="A316" s="252">
        <v>37</v>
      </c>
      <c r="B316" s="66" t="s">
        <v>2645</v>
      </c>
      <c r="C316" s="38">
        <v>1986</v>
      </c>
      <c r="D316" s="39">
        <v>0.17203703703703702</v>
      </c>
      <c r="E316" s="38">
        <v>36</v>
      </c>
      <c r="F316" s="47" t="s">
        <v>278</v>
      </c>
      <c r="G316" s="29">
        <v>25</v>
      </c>
      <c r="H316" s="29">
        <f t="shared" si="4"/>
        <v>38</v>
      </c>
    </row>
    <row r="317" spans="1:8" ht="14.25" hidden="1" customHeight="1">
      <c r="A317" s="252">
        <v>38</v>
      </c>
      <c r="B317" s="38" t="s">
        <v>1013</v>
      </c>
      <c r="C317" s="38">
        <v>1989</v>
      </c>
      <c r="D317" s="39">
        <v>0.17782407407407408</v>
      </c>
      <c r="E317" s="38">
        <v>37</v>
      </c>
      <c r="F317" s="47" t="s">
        <v>278</v>
      </c>
      <c r="G317" s="29">
        <v>25</v>
      </c>
      <c r="H317" s="29">
        <f t="shared" si="4"/>
        <v>35</v>
      </c>
    </row>
    <row r="318" spans="1:8" ht="14.25" hidden="1" customHeight="1">
      <c r="A318" s="252">
        <v>39</v>
      </c>
      <c r="B318" s="38" t="s">
        <v>165</v>
      </c>
      <c r="C318" s="38">
        <v>1994</v>
      </c>
      <c r="D318" s="39">
        <v>0.17782407407407408</v>
      </c>
      <c r="E318" s="38">
        <v>38</v>
      </c>
      <c r="F318" s="47" t="s">
        <v>278</v>
      </c>
      <c r="G318" s="29">
        <v>25</v>
      </c>
      <c r="H318" s="29">
        <f t="shared" si="4"/>
        <v>30</v>
      </c>
    </row>
    <row r="319" spans="1:8" ht="14.25" hidden="1" customHeight="1">
      <c r="A319" s="252">
        <v>40</v>
      </c>
      <c r="B319" s="38" t="s">
        <v>49</v>
      </c>
      <c r="C319" s="38">
        <v>1976</v>
      </c>
      <c r="D319" s="39">
        <v>0.1804050925925926</v>
      </c>
      <c r="E319" s="38">
        <v>39</v>
      </c>
      <c r="F319" s="47" t="s">
        <v>278</v>
      </c>
      <c r="G319" s="29">
        <v>25</v>
      </c>
      <c r="H319" s="29">
        <f t="shared" si="4"/>
        <v>48</v>
      </c>
    </row>
    <row r="320" spans="1:8" ht="14.25" hidden="1" customHeight="1">
      <c r="A320" s="252">
        <v>41</v>
      </c>
      <c r="B320" s="38" t="s">
        <v>142</v>
      </c>
      <c r="C320" s="38">
        <v>1991</v>
      </c>
      <c r="D320" s="39">
        <v>0.18359953703703702</v>
      </c>
      <c r="E320" s="38">
        <v>40</v>
      </c>
      <c r="F320" s="47" t="s">
        <v>278</v>
      </c>
      <c r="G320" s="29">
        <v>25</v>
      </c>
      <c r="H320" s="29">
        <f t="shared" si="4"/>
        <v>33</v>
      </c>
    </row>
    <row r="321" spans="1:8" ht="14.25" hidden="1" customHeight="1">
      <c r="A321" s="252">
        <v>42</v>
      </c>
      <c r="B321" s="38" t="s">
        <v>39</v>
      </c>
      <c r="C321" s="38">
        <v>1990</v>
      </c>
      <c r="D321" s="39">
        <v>0.18910879629629629</v>
      </c>
      <c r="E321" s="38">
        <v>41</v>
      </c>
      <c r="F321" s="47" t="s">
        <v>278</v>
      </c>
      <c r="G321" s="29">
        <v>25</v>
      </c>
      <c r="H321" s="29">
        <f t="shared" si="4"/>
        <v>34</v>
      </c>
    </row>
    <row r="322" spans="1:8" ht="14.25" hidden="1" customHeight="1">
      <c r="A322" s="252">
        <v>43</v>
      </c>
      <c r="B322" s="38" t="s">
        <v>283</v>
      </c>
      <c r="C322" s="38">
        <v>1972</v>
      </c>
      <c r="D322" s="39">
        <v>0.19247685185185184</v>
      </c>
      <c r="E322" s="38">
        <v>42</v>
      </c>
      <c r="F322" s="47" t="s">
        <v>278</v>
      </c>
      <c r="G322" s="29">
        <v>25</v>
      </c>
      <c r="H322" s="29">
        <f t="shared" si="4"/>
        <v>52</v>
      </c>
    </row>
    <row r="323" spans="1:8" ht="14.25" hidden="1" customHeight="1">
      <c r="A323" s="252">
        <v>44</v>
      </c>
      <c r="B323" s="38" t="s">
        <v>1225</v>
      </c>
      <c r="C323" s="38">
        <v>1984</v>
      </c>
      <c r="D323" s="39">
        <v>0.19462962962962962</v>
      </c>
      <c r="E323" s="38">
        <v>43</v>
      </c>
      <c r="F323" s="47" t="s">
        <v>278</v>
      </c>
      <c r="G323" s="29">
        <v>25</v>
      </c>
      <c r="H323" s="29">
        <f t="shared" si="4"/>
        <v>40</v>
      </c>
    </row>
    <row r="324" spans="1:8" ht="14.25" hidden="1" customHeight="1">
      <c r="A324" s="252">
        <v>45</v>
      </c>
      <c r="B324" s="38" t="s">
        <v>1226</v>
      </c>
      <c r="C324" s="38">
        <v>1982</v>
      </c>
      <c r="D324" s="39">
        <v>0.19468750000000001</v>
      </c>
      <c r="E324" s="38">
        <v>44</v>
      </c>
      <c r="F324" s="47" t="s">
        <v>278</v>
      </c>
      <c r="G324" s="29">
        <v>25</v>
      </c>
      <c r="H324" s="29">
        <f t="shared" si="4"/>
        <v>42</v>
      </c>
    </row>
    <row r="325" spans="1:8" ht="14.25" hidden="1" customHeight="1">
      <c r="A325" s="252">
        <v>46</v>
      </c>
      <c r="B325" s="38" t="s">
        <v>1227</v>
      </c>
      <c r="C325" s="38">
        <v>1988</v>
      </c>
      <c r="D325" s="39">
        <v>0.20118055555555556</v>
      </c>
      <c r="E325" s="38">
        <v>45</v>
      </c>
      <c r="F325" s="47" t="s">
        <v>278</v>
      </c>
      <c r="G325" s="29">
        <v>25</v>
      </c>
      <c r="H325" s="29">
        <f t="shared" si="4"/>
        <v>36</v>
      </c>
    </row>
    <row r="326" spans="1:8" ht="14.25" hidden="1" customHeight="1">
      <c r="A326" s="252">
        <v>47</v>
      </c>
      <c r="B326" s="38" t="s">
        <v>164</v>
      </c>
      <c r="C326" s="38">
        <v>1971</v>
      </c>
      <c r="D326" s="39">
        <v>0.2053587962962963</v>
      </c>
      <c r="E326" s="38">
        <v>46</v>
      </c>
      <c r="F326" s="47" t="s">
        <v>278</v>
      </c>
      <c r="G326" s="29">
        <v>25</v>
      </c>
      <c r="H326" s="29">
        <f t="shared" si="4"/>
        <v>53</v>
      </c>
    </row>
    <row r="327" spans="1:8" ht="14.25" hidden="1" customHeight="1"/>
    <row r="328" spans="1:8" ht="14.25" hidden="1" customHeight="1">
      <c r="A328" s="31" t="s">
        <v>1228</v>
      </c>
    </row>
    <row r="329" spans="1:8" ht="14.25" hidden="1" customHeight="1"/>
    <row r="330" spans="1:8" ht="14.25" hidden="1" customHeight="1">
      <c r="A330" s="32" t="s">
        <v>10</v>
      </c>
      <c r="B330" s="33" t="s">
        <v>11</v>
      </c>
      <c r="C330" s="33" t="s">
        <v>113</v>
      </c>
      <c r="D330" s="33" t="s">
        <v>64</v>
      </c>
      <c r="E330" s="33" t="s">
        <v>4</v>
      </c>
    </row>
    <row r="331" spans="1:8" ht="14.25" hidden="1" customHeight="1">
      <c r="A331" s="37">
        <v>1</v>
      </c>
      <c r="B331" s="38" t="s">
        <v>215</v>
      </c>
      <c r="C331" s="38">
        <v>1971</v>
      </c>
      <c r="D331" s="39">
        <v>0.22306712962962963</v>
      </c>
      <c r="E331" s="38">
        <v>1</v>
      </c>
      <c r="F331" s="47" t="s">
        <v>63</v>
      </c>
      <c r="G331" s="29">
        <v>51</v>
      </c>
      <c r="H331" s="29">
        <f t="shared" si="4"/>
        <v>53</v>
      </c>
    </row>
    <row r="332" spans="1:8" ht="14.25" hidden="1" customHeight="1">
      <c r="A332" s="37">
        <v>2</v>
      </c>
      <c r="B332" s="38" t="s">
        <v>217</v>
      </c>
      <c r="C332" s="38">
        <v>1987</v>
      </c>
      <c r="D332" s="39">
        <v>0.22437499999999999</v>
      </c>
      <c r="E332" s="38">
        <v>2</v>
      </c>
      <c r="F332" s="47" t="s">
        <v>63</v>
      </c>
      <c r="G332" s="29">
        <v>51</v>
      </c>
      <c r="H332" s="29">
        <f t="shared" si="4"/>
        <v>37</v>
      </c>
    </row>
    <row r="333" spans="1:8" ht="14.25" hidden="1" customHeight="1">
      <c r="A333" s="37">
        <v>3</v>
      </c>
      <c r="B333" s="38" t="s">
        <v>375</v>
      </c>
      <c r="C333" s="38">
        <v>1987</v>
      </c>
      <c r="D333" s="39">
        <v>0.22575231481481481</v>
      </c>
      <c r="E333" s="38">
        <v>3</v>
      </c>
      <c r="F333" s="47" t="s">
        <v>63</v>
      </c>
      <c r="G333" s="29">
        <v>51</v>
      </c>
      <c r="H333" s="29">
        <f t="shared" si="4"/>
        <v>37</v>
      </c>
    </row>
    <row r="334" spans="1:8" ht="14.25" hidden="1" customHeight="1">
      <c r="A334" s="37">
        <v>4</v>
      </c>
      <c r="B334" s="38" t="s">
        <v>218</v>
      </c>
      <c r="C334" s="38">
        <v>1988</v>
      </c>
      <c r="D334" s="39">
        <v>0.23519675925925929</v>
      </c>
      <c r="E334" s="38">
        <v>4</v>
      </c>
      <c r="F334" s="47" t="s">
        <v>63</v>
      </c>
      <c r="G334" s="29">
        <v>51</v>
      </c>
      <c r="H334" s="29">
        <f t="shared" si="4"/>
        <v>36</v>
      </c>
    </row>
    <row r="335" spans="1:8" ht="14.25" hidden="1" customHeight="1">
      <c r="A335" s="37">
        <v>5</v>
      </c>
      <c r="B335" s="66" t="s">
        <v>5784</v>
      </c>
      <c r="C335" s="38">
        <v>1979</v>
      </c>
      <c r="D335" s="39">
        <v>0.24707175925925925</v>
      </c>
      <c r="E335" s="38">
        <v>5</v>
      </c>
      <c r="F335" s="47" t="s">
        <v>63</v>
      </c>
      <c r="G335" s="29">
        <v>51</v>
      </c>
      <c r="H335" s="29">
        <f t="shared" si="4"/>
        <v>45</v>
      </c>
    </row>
    <row r="336" spans="1:8" ht="14.25" hidden="1" customHeight="1">
      <c r="A336" s="37">
        <v>6</v>
      </c>
      <c r="B336" s="38" t="s">
        <v>193</v>
      </c>
      <c r="C336" s="38">
        <v>1989</v>
      </c>
      <c r="D336" s="39">
        <v>0.25331018518518517</v>
      </c>
      <c r="E336" s="38">
        <v>6</v>
      </c>
      <c r="F336" s="47" t="s">
        <v>63</v>
      </c>
      <c r="G336" s="29">
        <v>51</v>
      </c>
      <c r="H336" s="29">
        <f t="shared" si="4"/>
        <v>35</v>
      </c>
    </row>
    <row r="337" spans="1:8" ht="14.25" hidden="1" customHeight="1">
      <c r="A337" s="37">
        <v>7</v>
      </c>
      <c r="B337" s="66" t="s">
        <v>2551</v>
      </c>
      <c r="C337" s="38">
        <v>1991</v>
      </c>
      <c r="D337" s="39">
        <v>0.26593749999999999</v>
      </c>
      <c r="E337" s="38">
        <v>7</v>
      </c>
      <c r="F337" s="47" t="s">
        <v>63</v>
      </c>
      <c r="G337" s="29">
        <v>51</v>
      </c>
      <c r="H337" s="29">
        <f t="shared" si="4"/>
        <v>33</v>
      </c>
    </row>
    <row r="338" spans="1:8" ht="14.25" hidden="1" customHeight="1">
      <c r="A338" s="37">
        <v>8</v>
      </c>
      <c r="B338" s="38" t="s">
        <v>1230</v>
      </c>
      <c r="C338" s="38">
        <v>1989</v>
      </c>
      <c r="D338" s="39">
        <v>0.27204861111111112</v>
      </c>
      <c r="E338" s="38">
        <v>8</v>
      </c>
      <c r="F338" s="47" t="s">
        <v>63</v>
      </c>
      <c r="G338" s="29">
        <v>51</v>
      </c>
      <c r="H338" s="29">
        <f t="shared" si="4"/>
        <v>35</v>
      </c>
    </row>
    <row r="339" spans="1:8" ht="14.25" hidden="1" customHeight="1">
      <c r="A339" s="37">
        <v>9</v>
      </c>
      <c r="B339" s="38" t="s">
        <v>1231</v>
      </c>
      <c r="C339" s="38">
        <v>1988</v>
      </c>
      <c r="D339" s="39">
        <v>0.27392361111111113</v>
      </c>
      <c r="E339" s="38">
        <v>9</v>
      </c>
      <c r="F339" s="47" t="s">
        <v>63</v>
      </c>
      <c r="G339" s="29">
        <v>51</v>
      </c>
      <c r="H339" s="29">
        <f t="shared" si="4"/>
        <v>36</v>
      </c>
    </row>
    <row r="340" spans="1:8" ht="14.25" hidden="1" customHeight="1">
      <c r="A340" s="37">
        <v>10</v>
      </c>
      <c r="B340" s="38" t="s">
        <v>200</v>
      </c>
      <c r="C340" s="38">
        <v>1978</v>
      </c>
      <c r="D340" s="39">
        <v>0.27915509259259258</v>
      </c>
      <c r="E340" s="38">
        <v>10</v>
      </c>
      <c r="F340" s="47" t="s">
        <v>63</v>
      </c>
      <c r="G340" s="29">
        <v>51</v>
      </c>
      <c r="H340" s="29">
        <f t="shared" si="4"/>
        <v>46</v>
      </c>
    </row>
    <row r="341" spans="1:8" ht="14.25" hidden="1" customHeight="1">
      <c r="A341" s="37">
        <v>11</v>
      </c>
      <c r="B341" s="38" t="s">
        <v>219</v>
      </c>
      <c r="C341" s="38">
        <v>1988</v>
      </c>
      <c r="D341" s="39">
        <v>0.27983796296296298</v>
      </c>
      <c r="E341" s="38">
        <v>11</v>
      </c>
      <c r="F341" s="47" t="s">
        <v>63</v>
      </c>
      <c r="G341" s="29">
        <v>51</v>
      </c>
      <c r="H341" s="29">
        <f t="shared" si="4"/>
        <v>36</v>
      </c>
    </row>
    <row r="342" spans="1:8" ht="14.25" hidden="1" customHeight="1">
      <c r="A342" s="37">
        <v>12</v>
      </c>
      <c r="B342" s="38" t="s">
        <v>177</v>
      </c>
      <c r="C342" s="38">
        <v>1990</v>
      </c>
      <c r="D342" s="39">
        <v>0.28524305555555557</v>
      </c>
      <c r="E342" s="38">
        <v>12</v>
      </c>
      <c r="F342" s="47" t="s">
        <v>63</v>
      </c>
      <c r="G342" s="29">
        <v>51</v>
      </c>
      <c r="H342" s="29">
        <f t="shared" si="4"/>
        <v>34</v>
      </c>
    </row>
    <row r="343" spans="1:8" ht="14.25" hidden="1" customHeight="1">
      <c r="A343" s="37">
        <v>13</v>
      </c>
      <c r="B343" s="38" t="s">
        <v>221</v>
      </c>
      <c r="C343" s="38">
        <v>1993</v>
      </c>
      <c r="D343" s="39">
        <v>0.28525462962962961</v>
      </c>
      <c r="E343" s="38">
        <v>13</v>
      </c>
      <c r="F343" s="47" t="s">
        <v>63</v>
      </c>
      <c r="G343" s="29">
        <v>51</v>
      </c>
      <c r="H343" s="29">
        <f t="shared" si="4"/>
        <v>31</v>
      </c>
    </row>
    <row r="344" spans="1:8" ht="14.25" hidden="1" customHeight="1">
      <c r="A344" s="37">
        <v>14</v>
      </c>
      <c r="B344" s="38" t="s">
        <v>1232</v>
      </c>
      <c r="C344" s="38">
        <v>1981</v>
      </c>
      <c r="D344" s="39">
        <v>0.28586805555555556</v>
      </c>
      <c r="E344" s="38">
        <v>14</v>
      </c>
      <c r="F344" s="47" t="s">
        <v>63</v>
      </c>
      <c r="G344" s="29">
        <v>51</v>
      </c>
      <c r="H344" s="29">
        <f t="shared" si="4"/>
        <v>43</v>
      </c>
    </row>
    <row r="345" spans="1:8" ht="14.25" hidden="1" customHeight="1">
      <c r="A345" s="37">
        <v>15</v>
      </c>
      <c r="B345" s="38" t="s">
        <v>220</v>
      </c>
      <c r="C345" s="38">
        <v>1984</v>
      </c>
      <c r="D345" s="39">
        <v>0.28814814814814815</v>
      </c>
      <c r="E345" s="38">
        <v>15</v>
      </c>
      <c r="F345" s="47" t="s">
        <v>63</v>
      </c>
      <c r="G345" s="29">
        <v>51</v>
      </c>
      <c r="H345" s="29">
        <f t="shared" si="4"/>
        <v>40</v>
      </c>
    </row>
    <row r="346" spans="1:8" ht="14.25" hidden="1" customHeight="1">
      <c r="A346" s="37">
        <v>16</v>
      </c>
      <c r="B346" s="38" t="s">
        <v>273</v>
      </c>
      <c r="C346" s="38">
        <v>1981</v>
      </c>
      <c r="D346" s="39">
        <v>0.29353009259259261</v>
      </c>
      <c r="E346" s="38">
        <v>16</v>
      </c>
      <c r="F346" s="47" t="s">
        <v>63</v>
      </c>
      <c r="G346" s="29">
        <v>51</v>
      </c>
      <c r="H346" s="29">
        <f t="shared" si="4"/>
        <v>43</v>
      </c>
    </row>
    <row r="347" spans="1:8" ht="14.25" hidden="1" customHeight="1">
      <c r="A347" s="37">
        <v>17</v>
      </c>
      <c r="B347" s="38" t="s">
        <v>1233</v>
      </c>
      <c r="C347" s="38">
        <v>1973</v>
      </c>
      <c r="D347" s="39">
        <v>0.30052083333333335</v>
      </c>
      <c r="E347" s="38">
        <v>17</v>
      </c>
      <c r="F347" s="47" t="s">
        <v>63</v>
      </c>
      <c r="G347" s="29">
        <v>51</v>
      </c>
      <c r="H347" s="29">
        <f t="shared" si="4"/>
        <v>51</v>
      </c>
    </row>
    <row r="348" spans="1:8" ht="14.25" hidden="1" customHeight="1">
      <c r="A348" s="37">
        <v>18</v>
      </c>
      <c r="B348" s="38" t="s">
        <v>1234</v>
      </c>
      <c r="C348" s="38">
        <v>1985</v>
      </c>
      <c r="D348" s="39">
        <v>0.30741898148148145</v>
      </c>
      <c r="E348" s="38">
        <v>18</v>
      </c>
      <c r="F348" s="47" t="s">
        <v>63</v>
      </c>
      <c r="G348" s="29">
        <v>51</v>
      </c>
      <c r="H348" s="29">
        <f t="shared" si="4"/>
        <v>39</v>
      </c>
    </row>
    <row r="349" spans="1:8" ht="14.25" hidden="1" customHeight="1">
      <c r="A349" s="37">
        <v>19</v>
      </c>
      <c r="B349" s="38" t="s">
        <v>1235</v>
      </c>
      <c r="C349" s="38">
        <v>1982</v>
      </c>
      <c r="D349" s="39">
        <v>0.31116898148148148</v>
      </c>
      <c r="E349" s="38">
        <v>19</v>
      </c>
      <c r="F349" s="47" t="s">
        <v>63</v>
      </c>
      <c r="G349" s="29">
        <v>51</v>
      </c>
      <c r="H349" s="29">
        <f t="shared" si="4"/>
        <v>42</v>
      </c>
    </row>
    <row r="350" spans="1:8" ht="14.25" hidden="1" customHeight="1">
      <c r="A350" s="37">
        <v>20</v>
      </c>
      <c r="B350" s="38" t="s">
        <v>210</v>
      </c>
      <c r="C350" s="38">
        <v>1985</v>
      </c>
      <c r="D350" s="39">
        <v>0.32024305555555554</v>
      </c>
      <c r="E350" s="38">
        <v>20</v>
      </c>
      <c r="F350" s="47" t="s">
        <v>63</v>
      </c>
      <c r="G350" s="29">
        <v>51</v>
      </c>
      <c r="H350" s="29">
        <f t="shared" si="4"/>
        <v>39</v>
      </c>
    </row>
    <row r="351" spans="1:8" ht="14.25" hidden="1" customHeight="1">
      <c r="A351" s="37">
        <v>21</v>
      </c>
      <c r="B351" s="66" t="s">
        <v>256</v>
      </c>
      <c r="C351" s="38">
        <v>1983</v>
      </c>
      <c r="D351" s="39">
        <v>0.33114583333333331</v>
      </c>
      <c r="E351" s="38">
        <v>21</v>
      </c>
      <c r="F351" s="47" t="s">
        <v>63</v>
      </c>
      <c r="G351" s="29">
        <v>51</v>
      </c>
      <c r="H351" s="29">
        <f t="shared" si="4"/>
        <v>41</v>
      </c>
    </row>
    <row r="352" spans="1:8" ht="14.25" hidden="1" customHeight="1">
      <c r="A352" s="37">
        <v>22</v>
      </c>
      <c r="B352" s="38" t="s">
        <v>339</v>
      </c>
      <c r="C352" s="38">
        <v>1987</v>
      </c>
      <c r="D352" s="39">
        <v>0.33578703703703705</v>
      </c>
      <c r="E352" s="38">
        <v>22</v>
      </c>
      <c r="F352" s="47" t="s">
        <v>63</v>
      </c>
      <c r="G352" s="29">
        <v>51</v>
      </c>
      <c r="H352" s="29">
        <f t="shared" si="4"/>
        <v>37</v>
      </c>
    </row>
    <row r="353" spans="1:8" ht="14.25" hidden="1" customHeight="1">
      <c r="A353" s="37">
        <v>23</v>
      </c>
      <c r="B353" s="38" t="s">
        <v>1236</v>
      </c>
      <c r="C353" s="38">
        <v>1984</v>
      </c>
      <c r="D353" s="39">
        <v>0.33582175925925922</v>
      </c>
      <c r="E353" s="38">
        <v>23</v>
      </c>
      <c r="F353" s="47" t="s">
        <v>63</v>
      </c>
      <c r="G353" s="29">
        <v>51</v>
      </c>
      <c r="H353" s="29">
        <f t="shared" si="4"/>
        <v>40</v>
      </c>
    </row>
    <row r="354" spans="1:8" ht="14.25" hidden="1" customHeight="1">
      <c r="A354" s="37">
        <v>24</v>
      </c>
      <c r="B354" s="38" t="s">
        <v>1237</v>
      </c>
      <c r="C354" s="38">
        <v>1983</v>
      </c>
      <c r="D354" s="39">
        <v>0.3712847222222222</v>
      </c>
      <c r="E354" s="38">
        <v>24</v>
      </c>
      <c r="F354" s="47" t="s">
        <v>63</v>
      </c>
      <c r="G354" s="29">
        <v>51</v>
      </c>
      <c r="H354" s="29">
        <f t="shared" si="4"/>
        <v>41</v>
      </c>
    </row>
    <row r="355" spans="1:8" ht="14.25" hidden="1" customHeight="1">
      <c r="A355" s="37">
        <v>25</v>
      </c>
      <c r="B355" s="38" t="s">
        <v>345</v>
      </c>
      <c r="C355" s="38">
        <v>1984</v>
      </c>
      <c r="D355" s="39">
        <v>0.39255787037037032</v>
      </c>
      <c r="E355" s="38">
        <v>25</v>
      </c>
      <c r="F355" s="47" t="s">
        <v>63</v>
      </c>
      <c r="G355" s="29">
        <v>51</v>
      </c>
      <c r="H355" s="29">
        <f t="shared" si="4"/>
        <v>40</v>
      </c>
    </row>
    <row r="356" spans="1:8" ht="14.25" hidden="1" customHeight="1">
      <c r="A356" s="37">
        <v>26</v>
      </c>
      <c r="B356" s="38" t="s">
        <v>227</v>
      </c>
      <c r="C356" s="38">
        <v>1982</v>
      </c>
      <c r="D356" s="39">
        <v>0.60951388888888891</v>
      </c>
      <c r="E356" s="38">
        <v>26</v>
      </c>
      <c r="F356" s="47" t="s">
        <v>63</v>
      </c>
      <c r="G356" s="29">
        <v>51</v>
      </c>
      <c r="H356" s="29">
        <f t="shared" si="4"/>
        <v>42</v>
      </c>
    </row>
    <row r="357" spans="1:8" ht="14.25" hidden="1" customHeight="1">
      <c r="A357" s="37">
        <v>27</v>
      </c>
      <c r="B357" s="38" t="s">
        <v>2621</v>
      </c>
      <c r="C357" s="38">
        <v>1982</v>
      </c>
      <c r="D357" s="39">
        <v>0.60951388888888891</v>
      </c>
      <c r="E357" s="38">
        <f>26</f>
        <v>26</v>
      </c>
      <c r="F357" s="47" t="s">
        <v>63</v>
      </c>
      <c r="G357" s="29">
        <v>51</v>
      </c>
      <c r="H357" s="29">
        <f t="shared" si="4"/>
        <v>42</v>
      </c>
    </row>
    <row r="358" spans="1:8" ht="14.25" hidden="1" customHeight="1">
      <c r="A358" s="37">
        <v>28</v>
      </c>
      <c r="B358" s="38" t="s">
        <v>1238</v>
      </c>
      <c r="C358" s="38">
        <v>1994</v>
      </c>
      <c r="D358" s="39">
        <v>0.60974537037037035</v>
      </c>
      <c r="E358" s="38">
        <v>28</v>
      </c>
      <c r="F358" s="47" t="s">
        <v>63</v>
      </c>
      <c r="G358" s="29">
        <v>51</v>
      </c>
      <c r="H358" s="29">
        <f t="shared" si="4"/>
        <v>30</v>
      </c>
    </row>
    <row r="359" spans="1:8" ht="14.25" hidden="1" customHeight="1"/>
    <row r="360" spans="1:8" ht="14.25" hidden="1" customHeight="1">
      <c r="A360" s="340" t="s">
        <v>1239</v>
      </c>
      <c r="B360" s="341"/>
      <c r="C360" s="341"/>
      <c r="D360" s="341"/>
      <c r="E360" s="341"/>
    </row>
    <row r="361" spans="1:8" ht="14.25" hidden="1" customHeight="1"/>
    <row r="362" spans="1:8" ht="14.25" hidden="1" customHeight="1">
      <c r="A362" s="32" t="s">
        <v>10</v>
      </c>
      <c r="B362" s="33" t="s">
        <v>11</v>
      </c>
      <c r="C362" s="33" t="s">
        <v>113</v>
      </c>
      <c r="D362" s="33" t="s">
        <v>64</v>
      </c>
      <c r="E362" s="33" t="s">
        <v>4</v>
      </c>
    </row>
    <row r="363" spans="1:8" ht="14.25" hidden="1" customHeight="1">
      <c r="A363" s="37">
        <v>1</v>
      </c>
      <c r="B363" s="38" t="s">
        <v>171</v>
      </c>
      <c r="C363" s="69"/>
      <c r="D363" s="70">
        <v>0.27129629629629631</v>
      </c>
      <c r="E363" s="69">
        <v>1</v>
      </c>
      <c r="F363" s="71" t="s">
        <v>278</v>
      </c>
      <c r="G363" s="72">
        <v>51</v>
      </c>
      <c r="H363" s="72">
        <f t="shared" si="4"/>
        <v>2024</v>
      </c>
    </row>
    <row r="364" spans="1:8" ht="14.25" hidden="1" customHeight="1">
      <c r="A364" s="37">
        <v>2</v>
      </c>
      <c r="B364" s="38" t="s">
        <v>1240</v>
      </c>
      <c r="C364" s="38">
        <v>1987</v>
      </c>
      <c r="D364" s="39">
        <v>0.2772222222222222</v>
      </c>
      <c r="E364" s="38">
        <v>2</v>
      </c>
      <c r="F364" s="47" t="s">
        <v>278</v>
      </c>
      <c r="G364" s="29">
        <v>51</v>
      </c>
      <c r="H364" s="29">
        <f t="shared" si="4"/>
        <v>37</v>
      </c>
    </row>
    <row r="365" spans="1:8" ht="14.25" hidden="1" customHeight="1">
      <c r="A365" s="37">
        <v>3</v>
      </c>
      <c r="B365" s="38" t="s">
        <v>1241</v>
      </c>
      <c r="C365" s="38">
        <v>1982</v>
      </c>
      <c r="D365" s="39">
        <v>0.30747685185185186</v>
      </c>
      <c r="E365" s="38">
        <v>3</v>
      </c>
      <c r="F365" s="47" t="s">
        <v>278</v>
      </c>
      <c r="G365" s="29">
        <v>51</v>
      </c>
      <c r="H365" s="29">
        <f t="shared" si="4"/>
        <v>42</v>
      </c>
    </row>
    <row r="366" spans="1:8" ht="14.25" hidden="1" customHeight="1">
      <c r="A366" s="37">
        <v>4</v>
      </c>
      <c r="B366" s="38" t="s">
        <v>148</v>
      </c>
      <c r="C366" s="38">
        <v>1987</v>
      </c>
      <c r="D366" s="39">
        <v>0.33114583333333331</v>
      </c>
      <c r="E366" s="38">
        <v>4</v>
      </c>
      <c r="F366" s="47" t="s">
        <v>278</v>
      </c>
      <c r="G366" s="29">
        <v>51</v>
      </c>
      <c r="H366" s="29">
        <f t="shared" si="4"/>
        <v>37</v>
      </c>
    </row>
    <row r="367" spans="1:8" ht="14.25" hidden="1" customHeight="1">
      <c r="A367" s="37">
        <v>5</v>
      </c>
      <c r="B367" s="38" t="s">
        <v>1242</v>
      </c>
      <c r="C367" s="38">
        <v>1980</v>
      </c>
      <c r="D367" s="39">
        <v>0.33552083333333332</v>
      </c>
      <c r="E367" s="38">
        <v>5</v>
      </c>
      <c r="F367" s="47" t="s">
        <v>278</v>
      </c>
      <c r="G367" s="29">
        <v>51</v>
      </c>
      <c r="H367" s="29">
        <f t="shared" si="4"/>
        <v>44</v>
      </c>
    </row>
    <row r="368" spans="1:8" ht="14.25" hidden="1" customHeight="1">
      <c r="A368" s="37">
        <v>6</v>
      </c>
      <c r="B368" s="38" t="s">
        <v>1243</v>
      </c>
      <c r="C368" s="38">
        <v>1992</v>
      </c>
      <c r="D368" s="39">
        <v>0.3359375</v>
      </c>
      <c r="E368" s="38">
        <v>6</v>
      </c>
      <c r="F368" s="47" t="s">
        <v>278</v>
      </c>
      <c r="G368" s="29">
        <v>51</v>
      </c>
      <c r="H368" s="29">
        <f t="shared" si="4"/>
        <v>32</v>
      </c>
    </row>
    <row r="369" spans="1:8" ht="14.25" hidden="1" customHeight="1">
      <c r="A369" s="37">
        <v>7</v>
      </c>
      <c r="B369" s="38" t="s">
        <v>254</v>
      </c>
      <c r="C369" s="38">
        <v>1980</v>
      </c>
      <c r="D369" s="39">
        <v>0.35664351851851855</v>
      </c>
      <c r="E369" s="38">
        <v>7</v>
      </c>
      <c r="F369" s="47" t="s">
        <v>278</v>
      </c>
      <c r="G369" s="29">
        <v>51</v>
      </c>
      <c r="H369" s="29">
        <f t="shared" si="4"/>
        <v>44</v>
      </c>
    </row>
    <row r="370" spans="1:8" ht="14.25" hidden="1" customHeight="1">
      <c r="A370" s="37">
        <v>8</v>
      </c>
      <c r="B370" s="38" t="s">
        <v>170</v>
      </c>
      <c r="C370" s="38">
        <v>2000</v>
      </c>
      <c r="D370" s="39">
        <v>0.38416666666666671</v>
      </c>
      <c r="E370" s="38">
        <v>8</v>
      </c>
      <c r="F370" s="47" t="s">
        <v>278</v>
      </c>
      <c r="G370" s="29">
        <v>51</v>
      </c>
      <c r="H370" s="29">
        <f t="shared" si="4"/>
        <v>24</v>
      </c>
    </row>
    <row r="371" spans="1:8" ht="14.25" hidden="1" customHeight="1">
      <c r="A371" s="37">
        <v>9</v>
      </c>
      <c r="B371" s="38" t="s">
        <v>169</v>
      </c>
      <c r="C371" s="38">
        <v>1980</v>
      </c>
      <c r="D371" s="39">
        <v>0.38416666666666671</v>
      </c>
      <c r="E371" s="38">
        <f>8</f>
        <v>8</v>
      </c>
      <c r="F371" s="47" t="s">
        <v>278</v>
      </c>
      <c r="G371" s="29">
        <v>51</v>
      </c>
      <c r="H371" s="29">
        <f t="shared" ref="H371:H419" si="5">2024-C371</f>
        <v>44</v>
      </c>
    </row>
    <row r="372" spans="1:8" ht="14.25" hidden="1" customHeight="1">
      <c r="A372" s="37">
        <v>10</v>
      </c>
      <c r="B372" s="66" t="s">
        <v>2655</v>
      </c>
      <c r="C372" s="38">
        <v>1984</v>
      </c>
      <c r="D372" s="39">
        <v>0.43740740740740741</v>
      </c>
      <c r="E372" s="38">
        <v>10</v>
      </c>
      <c r="F372" s="47" t="s">
        <v>278</v>
      </c>
      <c r="G372" s="29">
        <v>51</v>
      </c>
      <c r="H372" s="29">
        <f t="shared" si="5"/>
        <v>40</v>
      </c>
    </row>
    <row r="373" spans="1:8" ht="14.25" hidden="1" customHeight="1"/>
    <row r="374" spans="1:8" ht="14.25" hidden="1" customHeight="1">
      <c r="A374" s="340" t="s">
        <v>1244</v>
      </c>
      <c r="B374" s="341"/>
      <c r="C374" s="341"/>
      <c r="D374" s="341"/>
      <c r="E374" s="341"/>
    </row>
    <row r="375" spans="1:8" ht="14.25" hidden="1" customHeight="1"/>
    <row r="376" spans="1:8" ht="14.25" hidden="1" customHeight="1">
      <c r="A376" s="32" t="s">
        <v>10</v>
      </c>
      <c r="B376" s="33" t="s">
        <v>11</v>
      </c>
      <c r="C376" s="33" t="s">
        <v>113</v>
      </c>
      <c r="D376" s="33" t="s">
        <v>64</v>
      </c>
      <c r="E376" s="33" t="s">
        <v>4</v>
      </c>
    </row>
    <row r="377" spans="1:8" ht="14.25" hidden="1" customHeight="1">
      <c r="A377" s="37">
        <v>1</v>
      </c>
      <c r="B377" s="38" t="s">
        <v>305</v>
      </c>
      <c r="C377" s="38">
        <v>1976</v>
      </c>
      <c r="D377" s="39">
        <v>0.31692129629629628</v>
      </c>
      <c r="E377" s="38">
        <v>1</v>
      </c>
      <c r="F377" s="47" t="s">
        <v>63</v>
      </c>
      <c r="G377" s="29">
        <v>62</v>
      </c>
      <c r="H377" s="29">
        <f t="shared" si="5"/>
        <v>48</v>
      </c>
    </row>
    <row r="378" spans="1:8" ht="14.25" hidden="1" customHeight="1">
      <c r="A378" s="37">
        <v>2</v>
      </c>
      <c r="B378" s="38" t="s">
        <v>1245</v>
      </c>
      <c r="C378" s="38">
        <v>1971</v>
      </c>
      <c r="D378" s="39">
        <v>0.36451388888888886</v>
      </c>
      <c r="E378" s="38">
        <v>2</v>
      </c>
      <c r="F378" s="47" t="s">
        <v>63</v>
      </c>
      <c r="G378" s="29">
        <v>62</v>
      </c>
      <c r="H378" s="29">
        <f t="shared" si="5"/>
        <v>53</v>
      </c>
    </row>
    <row r="379" spans="1:8" ht="14.25" hidden="1" customHeight="1">
      <c r="A379" s="345" t="s">
        <v>1246</v>
      </c>
      <c r="B379" s="346"/>
      <c r="C379" s="346"/>
      <c r="D379" s="346"/>
      <c r="E379" s="346"/>
    </row>
    <row r="380" spans="1:8" ht="14.25" hidden="1" customHeight="1">
      <c r="A380" s="341"/>
      <c r="B380" s="341"/>
      <c r="C380" s="341"/>
      <c r="D380" s="341"/>
      <c r="E380" s="341"/>
    </row>
    <row r="381" spans="1:8" ht="14.25" hidden="1" customHeight="1"/>
    <row r="382" spans="1:8" ht="14.25" hidden="1" customHeight="1">
      <c r="A382" s="32" t="s">
        <v>10</v>
      </c>
      <c r="B382" s="33" t="s">
        <v>11</v>
      </c>
      <c r="C382" s="33" t="s">
        <v>113</v>
      </c>
      <c r="D382" s="33" t="s">
        <v>64</v>
      </c>
      <c r="E382" s="33" t="s">
        <v>4</v>
      </c>
    </row>
    <row r="383" spans="1:8" ht="14.25" hidden="1" customHeight="1">
      <c r="A383" s="37">
        <v>1</v>
      </c>
      <c r="B383" s="38" t="s">
        <v>413</v>
      </c>
      <c r="C383" s="38">
        <v>1983</v>
      </c>
      <c r="D383" s="39">
        <v>0.38677083333333334</v>
      </c>
      <c r="E383" s="38">
        <v>1</v>
      </c>
      <c r="F383" s="47" t="s">
        <v>278</v>
      </c>
      <c r="G383" s="29">
        <v>62</v>
      </c>
      <c r="H383" s="29">
        <f t="shared" si="5"/>
        <v>41</v>
      </c>
    </row>
    <row r="384" spans="1:8" ht="14.25" hidden="1" customHeight="1">
      <c r="A384" s="37">
        <v>2</v>
      </c>
      <c r="B384" s="38" t="s">
        <v>152</v>
      </c>
      <c r="C384" s="38">
        <v>1984</v>
      </c>
      <c r="D384" s="39">
        <v>0.41662037037037036</v>
      </c>
      <c r="E384" s="38">
        <v>2</v>
      </c>
      <c r="F384" s="47" t="s">
        <v>278</v>
      </c>
      <c r="G384" s="29">
        <v>62</v>
      </c>
      <c r="H384" s="29">
        <f t="shared" si="5"/>
        <v>40</v>
      </c>
    </row>
    <row r="385" spans="1:8" ht="14.25" hidden="1" customHeight="1">
      <c r="A385" s="37">
        <v>3</v>
      </c>
      <c r="B385" s="38" t="s">
        <v>1247</v>
      </c>
      <c r="C385" s="38">
        <v>1986</v>
      </c>
      <c r="D385" s="39">
        <v>0.52612268518518512</v>
      </c>
      <c r="E385" s="38">
        <v>3</v>
      </c>
      <c r="F385" s="47" t="s">
        <v>278</v>
      </c>
      <c r="G385" s="29">
        <v>62</v>
      </c>
      <c r="H385" s="29">
        <f t="shared" si="5"/>
        <v>38</v>
      </c>
    </row>
    <row r="386" spans="1:8" ht="14.25" hidden="1" customHeight="1"/>
    <row r="387" spans="1:8" ht="13.5" hidden="1" customHeight="1">
      <c r="A387" s="340" t="s">
        <v>1248</v>
      </c>
      <c r="B387" s="341"/>
      <c r="C387" s="341"/>
      <c r="D387" s="341"/>
      <c r="E387" s="341"/>
    </row>
    <row r="388" spans="1:8" ht="14.25" hidden="1" customHeight="1"/>
    <row r="389" spans="1:8" ht="14.25" hidden="1" customHeight="1">
      <c r="A389" s="32" t="s">
        <v>10</v>
      </c>
      <c r="B389" s="33" t="s">
        <v>11</v>
      </c>
      <c r="C389" s="33" t="s">
        <v>113</v>
      </c>
      <c r="D389" s="33" t="s">
        <v>64</v>
      </c>
      <c r="E389" s="33" t="s">
        <v>4</v>
      </c>
    </row>
    <row r="390" spans="1:8" ht="14.25" hidden="1" customHeight="1">
      <c r="A390" s="37">
        <v>1</v>
      </c>
      <c r="B390" s="38" t="s">
        <v>1249</v>
      </c>
      <c r="C390" s="38">
        <v>1985</v>
      </c>
      <c r="D390" s="39">
        <v>0.49903935185185189</v>
      </c>
      <c r="E390" s="38">
        <v>1</v>
      </c>
      <c r="F390" s="47" t="s">
        <v>63</v>
      </c>
      <c r="G390" s="29">
        <v>100</v>
      </c>
      <c r="H390" s="29">
        <f t="shared" si="5"/>
        <v>39</v>
      </c>
    </row>
    <row r="391" spans="1:8" ht="14.25" hidden="1" customHeight="1">
      <c r="A391" s="37">
        <v>2</v>
      </c>
      <c r="B391" s="38" t="s">
        <v>5795</v>
      </c>
      <c r="C391" s="38">
        <v>1987</v>
      </c>
      <c r="D391" s="39">
        <v>0.51145833333333335</v>
      </c>
      <c r="E391" s="38">
        <v>2</v>
      </c>
      <c r="F391" s="47" t="s">
        <v>63</v>
      </c>
      <c r="G391" s="29">
        <v>100</v>
      </c>
      <c r="H391" s="29">
        <f t="shared" si="5"/>
        <v>37</v>
      </c>
    </row>
    <row r="392" spans="1:8" ht="14.25" hidden="1" customHeight="1">
      <c r="A392" s="37">
        <v>3</v>
      </c>
      <c r="B392" s="38" t="s">
        <v>1251</v>
      </c>
      <c r="C392" s="38">
        <v>1993</v>
      </c>
      <c r="D392" s="39">
        <v>0.53980324074074071</v>
      </c>
      <c r="E392" s="38">
        <v>3</v>
      </c>
      <c r="F392" s="47" t="s">
        <v>63</v>
      </c>
      <c r="G392" s="29">
        <v>100</v>
      </c>
      <c r="H392" s="29">
        <f t="shared" si="5"/>
        <v>31</v>
      </c>
    </row>
    <row r="393" spans="1:8" ht="14.25" hidden="1" customHeight="1">
      <c r="A393" s="37">
        <v>4</v>
      </c>
      <c r="B393" s="38" t="s">
        <v>216</v>
      </c>
      <c r="C393" s="38">
        <v>1989</v>
      </c>
      <c r="D393" s="39">
        <v>0.585474537037037</v>
      </c>
      <c r="E393" s="38">
        <v>4</v>
      </c>
      <c r="F393" s="47" t="s">
        <v>63</v>
      </c>
      <c r="G393" s="29">
        <v>100</v>
      </c>
      <c r="H393" s="29">
        <f t="shared" si="5"/>
        <v>35</v>
      </c>
    </row>
    <row r="394" spans="1:8" ht="14.25" hidden="1" customHeight="1">
      <c r="A394" s="37">
        <v>5</v>
      </c>
      <c r="B394" s="38" t="s">
        <v>223</v>
      </c>
      <c r="C394" s="38">
        <v>1977</v>
      </c>
      <c r="D394" s="39">
        <v>0.60949074074074072</v>
      </c>
      <c r="E394" s="38">
        <v>5</v>
      </c>
      <c r="F394" s="47" t="s">
        <v>63</v>
      </c>
      <c r="G394" s="29">
        <v>100</v>
      </c>
      <c r="H394" s="29">
        <f t="shared" si="5"/>
        <v>47</v>
      </c>
    </row>
    <row r="395" spans="1:8" ht="14.25" hidden="1" customHeight="1">
      <c r="A395" s="37">
        <v>6</v>
      </c>
      <c r="B395" s="38" t="s">
        <v>1252</v>
      </c>
      <c r="C395" s="38">
        <v>1986</v>
      </c>
      <c r="D395" s="39">
        <v>0.64347222222222222</v>
      </c>
      <c r="E395" s="38">
        <v>6</v>
      </c>
      <c r="F395" s="47" t="s">
        <v>63</v>
      </c>
      <c r="G395" s="29">
        <v>100</v>
      </c>
      <c r="H395" s="29">
        <f t="shared" si="5"/>
        <v>38</v>
      </c>
    </row>
    <row r="396" spans="1:8" ht="14.25" hidden="1" customHeight="1">
      <c r="A396" s="37">
        <v>7</v>
      </c>
      <c r="B396" s="38" t="s">
        <v>1253</v>
      </c>
      <c r="C396" s="38">
        <v>1971</v>
      </c>
      <c r="D396" s="39">
        <v>0.68479166666666658</v>
      </c>
      <c r="E396" s="38">
        <v>7</v>
      </c>
      <c r="F396" s="47" t="s">
        <v>63</v>
      </c>
      <c r="G396" s="29">
        <v>100</v>
      </c>
      <c r="H396" s="29">
        <f t="shared" si="5"/>
        <v>53</v>
      </c>
    </row>
    <row r="397" spans="1:8" ht="14.25" hidden="1" customHeight="1">
      <c r="A397" s="37">
        <v>8</v>
      </c>
      <c r="B397" s="38" t="s">
        <v>1254</v>
      </c>
      <c r="C397" s="38">
        <v>1986</v>
      </c>
      <c r="D397" s="39">
        <v>0.72261574074074064</v>
      </c>
      <c r="E397" s="38">
        <v>8</v>
      </c>
      <c r="F397" s="47" t="s">
        <v>63</v>
      </c>
      <c r="G397" s="29">
        <v>100</v>
      </c>
      <c r="H397" s="29">
        <f t="shared" si="5"/>
        <v>38</v>
      </c>
    </row>
    <row r="398" spans="1:8" ht="14.25" hidden="1" customHeight="1">
      <c r="A398" s="37">
        <v>9</v>
      </c>
      <c r="B398" s="38" t="s">
        <v>1255</v>
      </c>
      <c r="C398" s="38">
        <v>1971</v>
      </c>
      <c r="D398" s="39">
        <v>0.7361805555555555</v>
      </c>
      <c r="E398" s="38">
        <v>9</v>
      </c>
      <c r="F398" s="47" t="s">
        <v>63</v>
      </c>
      <c r="G398" s="29">
        <v>100</v>
      </c>
      <c r="H398" s="29">
        <f t="shared" si="5"/>
        <v>53</v>
      </c>
    </row>
    <row r="399" spans="1:8" ht="14.25" hidden="1" customHeight="1">
      <c r="A399" s="37">
        <v>10</v>
      </c>
      <c r="B399" s="38" t="s">
        <v>1256</v>
      </c>
      <c r="C399" s="38">
        <v>1977</v>
      </c>
      <c r="D399" s="38" t="s">
        <v>146</v>
      </c>
      <c r="E399" s="38"/>
    </row>
    <row r="400" spans="1:8" ht="14.25" hidden="1" customHeight="1">
      <c r="A400" s="37">
        <v>11</v>
      </c>
      <c r="B400" s="38" t="s">
        <v>1009</v>
      </c>
      <c r="C400" s="38">
        <v>1984</v>
      </c>
      <c r="D400" s="38" t="s">
        <v>146</v>
      </c>
      <c r="E400" s="38"/>
    </row>
    <row r="401" spans="1:8" ht="14.25" hidden="1" customHeight="1"/>
    <row r="402" spans="1:8" ht="13.5" hidden="1" customHeight="1">
      <c r="A402" s="344" t="s">
        <v>1438</v>
      </c>
      <c r="B402" s="341"/>
      <c r="C402" s="341"/>
      <c r="D402" s="341"/>
      <c r="E402" s="341"/>
    </row>
    <row r="403" spans="1:8" ht="14.25" hidden="1" customHeight="1"/>
    <row r="404" spans="1:8" ht="14.25" hidden="1" customHeight="1">
      <c r="A404" s="32" t="s">
        <v>10</v>
      </c>
      <c r="B404" s="33" t="s">
        <v>11</v>
      </c>
      <c r="C404" s="33" t="s">
        <v>113</v>
      </c>
      <c r="D404" s="33" t="s">
        <v>64</v>
      </c>
      <c r="E404" s="33" t="s">
        <v>4</v>
      </c>
    </row>
    <row r="405" spans="1:8" ht="14.25" hidden="1" customHeight="1">
      <c r="A405" s="37">
        <v>1</v>
      </c>
      <c r="B405" s="38" t="s">
        <v>167</v>
      </c>
      <c r="C405" s="38">
        <v>1981</v>
      </c>
      <c r="D405" s="39">
        <v>0.56541666666666668</v>
      </c>
      <c r="E405" s="38">
        <v>1</v>
      </c>
      <c r="F405" s="47" t="s">
        <v>278</v>
      </c>
      <c r="G405" s="29">
        <v>100</v>
      </c>
      <c r="H405" s="29">
        <f t="shared" si="5"/>
        <v>43</v>
      </c>
    </row>
    <row r="406" spans="1:8" ht="14.25" hidden="1" customHeight="1">
      <c r="A406" s="37">
        <v>2</v>
      </c>
      <c r="B406" s="38" t="s">
        <v>1257</v>
      </c>
      <c r="C406" s="38">
        <v>1976</v>
      </c>
      <c r="D406" s="39">
        <v>0.66614583333333333</v>
      </c>
      <c r="E406" s="38">
        <v>2</v>
      </c>
      <c r="F406" s="47" t="s">
        <v>278</v>
      </c>
      <c r="G406" s="29">
        <v>100</v>
      </c>
      <c r="H406" s="29">
        <f t="shared" si="5"/>
        <v>48</v>
      </c>
    </row>
    <row r="407" spans="1:8" ht="14.25" hidden="1" customHeight="1">
      <c r="A407" s="37">
        <v>3</v>
      </c>
      <c r="B407" s="38" t="s">
        <v>144</v>
      </c>
      <c r="C407" s="38">
        <v>1975</v>
      </c>
      <c r="D407" s="39">
        <v>0.73182870370370379</v>
      </c>
      <c r="E407" s="38">
        <v>3</v>
      </c>
      <c r="F407" s="47" t="s">
        <v>278</v>
      </c>
      <c r="G407" s="29">
        <v>100</v>
      </c>
      <c r="H407" s="29">
        <f t="shared" si="5"/>
        <v>49</v>
      </c>
    </row>
    <row r="408" spans="1:8" ht="14.25" hidden="1" customHeight="1">
      <c r="A408" s="37">
        <v>4</v>
      </c>
      <c r="B408" s="38" t="s">
        <v>1015</v>
      </c>
      <c r="C408" s="38">
        <v>1992</v>
      </c>
      <c r="D408" s="38" t="s">
        <v>1258</v>
      </c>
      <c r="E408" s="38"/>
    </row>
    <row r="409" spans="1:8" ht="14.25" hidden="1" customHeight="1"/>
    <row r="410" spans="1:8" ht="15.75" hidden="1" customHeight="1">
      <c r="A410" s="340" t="s">
        <v>1259</v>
      </c>
      <c r="B410" s="341"/>
      <c r="C410" s="341"/>
      <c r="D410" s="341"/>
      <c r="E410" s="341"/>
    </row>
    <row r="411" spans="1:8" ht="14.25" hidden="1" customHeight="1"/>
    <row r="412" spans="1:8" ht="14.25" hidden="1" customHeight="1">
      <c r="A412" s="32" t="s">
        <v>10</v>
      </c>
      <c r="B412" s="33" t="s">
        <v>11</v>
      </c>
      <c r="C412" s="33" t="s">
        <v>113</v>
      </c>
      <c r="D412" s="33" t="s">
        <v>64</v>
      </c>
      <c r="E412" s="33" t="s">
        <v>4</v>
      </c>
    </row>
    <row r="413" spans="1:8" ht="14.25" hidden="1" customHeight="1">
      <c r="A413" s="37">
        <v>1</v>
      </c>
      <c r="B413" s="38" t="s">
        <v>190</v>
      </c>
      <c r="C413" s="38">
        <v>1983</v>
      </c>
      <c r="D413" s="39">
        <v>0.88744212962962965</v>
      </c>
      <c r="E413" s="38">
        <v>1</v>
      </c>
      <c r="F413" s="47" t="s">
        <v>63</v>
      </c>
      <c r="G413" s="29">
        <v>160</v>
      </c>
      <c r="H413" s="29">
        <f t="shared" si="5"/>
        <v>41</v>
      </c>
    </row>
    <row r="414" spans="1:8" ht="14.25" hidden="1" customHeight="1">
      <c r="A414" s="37">
        <v>2</v>
      </c>
      <c r="B414" s="38" t="s">
        <v>191</v>
      </c>
      <c r="C414" s="38">
        <v>1985</v>
      </c>
      <c r="D414" s="39">
        <v>0.92114583333333344</v>
      </c>
      <c r="E414" s="38">
        <f>1</f>
        <v>1</v>
      </c>
      <c r="F414" s="47" t="s">
        <v>63</v>
      </c>
      <c r="G414" s="29">
        <v>160</v>
      </c>
      <c r="H414" s="29">
        <f t="shared" si="5"/>
        <v>39</v>
      </c>
    </row>
    <row r="415" spans="1:8" ht="14.25" hidden="1" customHeight="1">
      <c r="A415" s="37">
        <v>3</v>
      </c>
      <c r="B415" s="38" t="s">
        <v>192</v>
      </c>
      <c r="C415" s="38">
        <v>1986</v>
      </c>
      <c r="D415" s="39">
        <v>0.99387731481481489</v>
      </c>
      <c r="E415" s="38">
        <v>3</v>
      </c>
      <c r="F415" s="47" t="s">
        <v>63</v>
      </c>
      <c r="G415" s="29">
        <v>160</v>
      </c>
      <c r="H415" s="29">
        <f t="shared" si="5"/>
        <v>38</v>
      </c>
    </row>
    <row r="416" spans="1:8" ht="14.25" hidden="1" customHeight="1">
      <c r="A416" s="37">
        <v>4</v>
      </c>
      <c r="B416" s="38" t="s">
        <v>1260</v>
      </c>
      <c r="C416" s="38">
        <v>1989</v>
      </c>
      <c r="D416" s="40">
        <v>1.1767476851851852</v>
      </c>
      <c r="E416" s="38">
        <v>4</v>
      </c>
      <c r="F416" s="47" t="s">
        <v>63</v>
      </c>
      <c r="G416" s="29">
        <v>160</v>
      </c>
      <c r="H416" s="29">
        <f t="shared" si="5"/>
        <v>35</v>
      </c>
    </row>
    <row r="417" spans="1:8" ht="14.25" hidden="1" customHeight="1">
      <c r="A417" s="37">
        <v>5</v>
      </c>
      <c r="B417" s="38" t="s">
        <v>995</v>
      </c>
      <c r="C417" s="38">
        <v>1977</v>
      </c>
      <c r="D417" s="40">
        <v>1.1815277777777777</v>
      </c>
      <c r="E417" s="38">
        <v>5</v>
      </c>
      <c r="F417" s="47" t="s">
        <v>63</v>
      </c>
      <c r="G417" s="29">
        <v>160</v>
      </c>
      <c r="H417" s="29">
        <f t="shared" si="5"/>
        <v>47</v>
      </c>
    </row>
    <row r="418" spans="1:8" ht="14.25" hidden="1" customHeight="1">
      <c r="A418" s="37">
        <v>6</v>
      </c>
      <c r="B418" s="38" t="s">
        <v>998</v>
      </c>
      <c r="C418" s="38">
        <v>1982</v>
      </c>
      <c r="D418" s="40">
        <v>1.1935879629629629</v>
      </c>
      <c r="E418" s="38">
        <v>6</v>
      </c>
      <c r="F418" s="47" t="s">
        <v>63</v>
      </c>
      <c r="G418" s="29">
        <v>160</v>
      </c>
      <c r="H418" s="29">
        <f t="shared" si="5"/>
        <v>42</v>
      </c>
    </row>
    <row r="419" spans="1:8" ht="14.25" hidden="1" customHeight="1">
      <c r="A419" s="37">
        <v>7</v>
      </c>
      <c r="B419" s="38" t="s">
        <v>1261</v>
      </c>
      <c r="C419" s="38">
        <v>1988</v>
      </c>
      <c r="D419" s="40">
        <v>1.2116319444444443</v>
      </c>
      <c r="E419" s="38">
        <v>7</v>
      </c>
      <c r="F419" s="47" t="s">
        <v>63</v>
      </c>
      <c r="G419" s="29">
        <v>160</v>
      </c>
      <c r="H419" s="29">
        <f t="shared" si="5"/>
        <v>36</v>
      </c>
    </row>
    <row r="420" spans="1:8" ht="14.25" hidden="1" customHeight="1">
      <c r="A420" s="37">
        <v>8</v>
      </c>
      <c r="B420" s="38" t="s">
        <v>1262</v>
      </c>
      <c r="C420" s="38">
        <v>1979</v>
      </c>
      <c r="D420" s="38" t="s">
        <v>146</v>
      </c>
      <c r="E420" s="38"/>
    </row>
    <row r="421" spans="1:8" ht="14.25" hidden="1" customHeight="1">
      <c r="A421" s="37">
        <v>9</v>
      </c>
      <c r="B421" s="38" t="s">
        <v>313</v>
      </c>
      <c r="C421" s="38">
        <v>1980</v>
      </c>
      <c r="D421" s="38" t="s">
        <v>146</v>
      </c>
      <c r="E421" s="38"/>
    </row>
    <row r="422" spans="1:8" ht="14.25" hidden="1" customHeight="1">
      <c r="A422" s="37">
        <v>10</v>
      </c>
      <c r="B422" s="38" t="s">
        <v>985</v>
      </c>
      <c r="C422" s="38">
        <v>1985</v>
      </c>
      <c r="D422" s="38" t="s">
        <v>146</v>
      </c>
      <c r="E422" s="38"/>
    </row>
    <row r="423" spans="1:8" ht="14.25" hidden="1" customHeight="1">
      <c r="A423" s="37">
        <v>11</v>
      </c>
      <c r="B423" s="38" t="s">
        <v>914</v>
      </c>
      <c r="C423" s="38">
        <v>1976</v>
      </c>
      <c r="D423" s="38" t="s">
        <v>146</v>
      </c>
      <c r="E423" s="38"/>
    </row>
  </sheetData>
  <autoFilter ref="A8:H423">
    <filterColumn colId="1">
      <filters>
        <filter val="Балашов Алексей"/>
      </filters>
    </filterColumn>
  </autoFilter>
  <mergeCells count="14">
    <mergeCell ref="A402:E402"/>
    <mergeCell ref="A410:E410"/>
    <mergeCell ref="A101:E101"/>
    <mergeCell ref="A177:E177"/>
    <mergeCell ref="A360:E360"/>
    <mergeCell ref="A374:E374"/>
    <mergeCell ref="A379:E380"/>
    <mergeCell ref="A387:E387"/>
    <mergeCell ref="A47:E47"/>
    <mergeCell ref="A1:E1"/>
    <mergeCell ref="A2:E2"/>
    <mergeCell ref="A3:E3"/>
    <mergeCell ref="A4:E4"/>
    <mergeCell ref="A24:E24"/>
  </mergeCells>
  <conditionalFormatting sqref="B1071:B1048576 B1:B212 B214:B425">
    <cfRule type="duplicateValues" dxfId="207" priority="187"/>
  </conditionalFormatting>
  <conditionalFormatting sqref="B213">
    <cfRule type="duplicateValues" dxfId="206" priority="1"/>
  </conditionalFormatting>
  <conditionalFormatting sqref="B213">
    <cfRule type="duplicateValues" dxfId="205" priority="2"/>
  </conditionalFormatting>
  <conditionalFormatting sqref="B213">
    <cfRule type="duplicateValues" dxfId="204" priority="3"/>
  </conditionalFormatting>
  <conditionalFormatting sqref="B213">
    <cfRule type="duplicateValues" dxfId="203" priority="4"/>
  </conditionalFormatting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0"/>
  <sheetViews>
    <sheetView workbookViewId="0">
      <selection activeCell="I6" sqref="I6"/>
    </sheetView>
  </sheetViews>
  <sheetFormatPr defaultRowHeight="14.4"/>
  <cols>
    <col min="1" max="1" width="7.21875" style="21" customWidth="1"/>
    <col min="2" max="2" width="20.77734375" style="21" customWidth="1"/>
    <col min="3" max="16384" width="8.88671875" style="21"/>
  </cols>
  <sheetData>
    <row r="1" spans="1:8" ht="17.399999999999999" customHeight="1">
      <c r="A1" s="339" t="s">
        <v>1373</v>
      </c>
      <c r="B1" s="339"/>
      <c r="C1" s="339"/>
      <c r="D1" s="339"/>
      <c r="E1" s="339"/>
      <c r="F1" s="339"/>
      <c r="G1" s="307" t="s">
        <v>6088</v>
      </c>
      <c r="H1" s="21">
        <v>173</v>
      </c>
    </row>
    <row r="2" spans="1:8" ht="18" customHeight="1">
      <c r="A2" s="339" t="s">
        <v>1372</v>
      </c>
      <c r="B2" s="339"/>
      <c r="C2" s="339"/>
      <c r="D2" s="339"/>
      <c r="E2" s="339"/>
      <c r="F2" s="339"/>
    </row>
    <row r="3" spans="1:8" ht="21.6" customHeight="1">
      <c r="A3" s="339" t="s">
        <v>62</v>
      </c>
      <c r="B3" s="339"/>
      <c r="C3" s="339"/>
      <c r="D3" s="339"/>
      <c r="E3" s="339"/>
      <c r="F3" s="339"/>
    </row>
    <row r="5" spans="1:8" ht="31.2">
      <c r="A5" s="22" t="s">
        <v>1122</v>
      </c>
    </row>
    <row r="7" spans="1:8" ht="15">
      <c r="A7" s="23" t="s">
        <v>10</v>
      </c>
      <c r="B7" s="41" t="s">
        <v>11</v>
      </c>
      <c r="C7" s="41" t="s">
        <v>113</v>
      </c>
      <c r="D7" s="41" t="s">
        <v>64</v>
      </c>
      <c r="E7" s="41" t="s">
        <v>4</v>
      </c>
      <c r="F7" s="41" t="s">
        <v>229</v>
      </c>
      <c r="G7" s="21" t="s">
        <v>269</v>
      </c>
      <c r="H7" s="21" t="s">
        <v>268</v>
      </c>
    </row>
    <row r="8" spans="1:8" ht="15">
      <c r="A8" s="25">
        <v>1</v>
      </c>
      <c r="B8" s="26" t="s">
        <v>260</v>
      </c>
      <c r="C8" s="26">
        <v>1989</v>
      </c>
      <c r="D8" s="27">
        <v>2.9675925925925925E-2</v>
      </c>
      <c r="E8" s="26">
        <v>1</v>
      </c>
      <c r="F8" s="26" t="s">
        <v>1350</v>
      </c>
      <c r="G8" s="21">
        <v>10</v>
      </c>
      <c r="H8" s="21">
        <f>2024-C8</f>
        <v>35</v>
      </c>
    </row>
    <row r="9" spans="1:8" ht="15">
      <c r="A9" s="25">
        <v>2</v>
      </c>
      <c r="B9" s="26" t="s">
        <v>72</v>
      </c>
      <c r="C9" s="26">
        <v>2007</v>
      </c>
      <c r="D9" s="27">
        <v>3.0613425925925929E-2</v>
      </c>
      <c r="E9" s="26">
        <v>2</v>
      </c>
      <c r="F9" s="26" t="s">
        <v>1350</v>
      </c>
      <c r="G9" s="21">
        <v>10</v>
      </c>
      <c r="H9" s="21">
        <f t="shared" ref="H9:H72" si="0">2024-C9</f>
        <v>17</v>
      </c>
    </row>
    <row r="10" spans="1:8" ht="15">
      <c r="A10" s="25">
        <v>3</v>
      </c>
      <c r="B10" s="26" t="s">
        <v>53</v>
      </c>
      <c r="C10" s="26">
        <v>1990</v>
      </c>
      <c r="D10" s="27">
        <v>3.1122685185185187E-2</v>
      </c>
      <c r="E10" s="26">
        <v>3</v>
      </c>
      <c r="F10" s="26" t="s">
        <v>1350</v>
      </c>
      <c r="G10" s="21">
        <v>10</v>
      </c>
      <c r="H10" s="21">
        <f t="shared" si="0"/>
        <v>34</v>
      </c>
    </row>
    <row r="11" spans="1:8" ht="15">
      <c r="A11" s="25">
        <v>4</v>
      </c>
      <c r="B11" s="26" t="s">
        <v>18</v>
      </c>
      <c r="C11" s="26">
        <v>1990</v>
      </c>
      <c r="D11" s="27">
        <v>3.123842592592593E-2</v>
      </c>
      <c r="E11" s="26">
        <v>4</v>
      </c>
      <c r="F11" s="26" t="s">
        <v>1350</v>
      </c>
      <c r="G11" s="21">
        <v>10</v>
      </c>
      <c r="H11" s="21">
        <f t="shared" si="0"/>
        <v>34</v>
      </c>
    </row>
    <row r="12" spans="1:8" ht="15">
      <c r="A12" s="25">
        <v>5</v>
      </c>
      <c r="B12" s="26" t="s">
        <v>70</v>
      </c>
      <c r="C12" s="26">
        <v>1996</v>
      </c>
      <c r="D12" s="27">
        <v>3.1620370370370368E-2</v>
      </c>
      <c r="E12" s="26">
        <v>5</v>
      </c>
      <c r="F12" s="26" t="s">
        <v>1350</v>
      </c>
      <c r="G12" s="21">
        <v>10</v>
      </c>
      <c r="H12" s="21">
        <f t="shared" si="0"/>
        <v>28</v>
      </c>
    </row>
    <row r="13" spans="1:8" ht="15">
      <c r="A13" s="25">
        <v>6</v>
      </c>
      <c r="B13" s="26" t="s">
        <v>71</v>
      </c>
      <c r="C13" s="26">
        <v>1989</v>
      </c>
      <c r="D13" s="27">
        <v>3.1898148148148148E-2</v>
      </c>
      <c r="E13" s="26">
        <v>6</v>
      </c>
      <c r="F13" s="26" t="s">
        <v>1350</v>
      </c>
      <c r="G13" s="21">
        <v>10</v>
      </c>
      <c r="H13" s="21">
        <f t="shared" si="0"/>
        <v>35</v>
      </c>
    </row>
    <row r="14" spans="1:8" ht="15">
      <c r="A14" s="25">
        <v>7</v>
      </c>
      <c r="B14" s="26" t="s">
        <v>1371</v>
      </c>
      <c r="C14" s="26">
        <v>2008</v>
      </c>
      <c r="D14" s="27">
        <v>3.1932870370370368E-2</v>
      </c>
      <c r="E14" s="26">
        <v>7</v>
      </c>
      <c r="F14" s="26" t="s">
        <v>1350</v>
      </c>
      <c r="G14" s="21">
        <v>10</v>
      </c>
      <c r="H14" s="21">
        <f t="shared" si="0"/>
        <v>16</v>
      </c>
    </row>
    <row r="15" spans="1:8" ht="15">
      <c r="A15" s="25">
        <v>8</v>
      </c>
      <c r="B15" s="26" t="s">
        <v>1370</v>
      </c>
      <c r="C15" s="26">
        <v>2008</v>
      </c>
      <c r="D15" s="27">
        <v>3.1956018518518516E-2</v>
      </c>
      <c r="E15" s="26">
        <v>8</v>
      </c>
      <c r="F15" s="26" t="s">
        <v>1350</v>
      </c>
      <c r="G15" s="21">
        <v>10</v>
      </c>
      <c r="H15" s="21">
        <f t="shared" si="0"/>
        <v>16</v>
      </c>
    </row>
    <row r="16" spans="1:8" ht="15">
      <c r="A16" s="25">
        <v>9</v>
      </c>
      <c r="B16" s="26" t="s">
        <v>75</v>
      </c>
      <c r="C16" s="26">
        <v>2008</v>
      </c>
      <c r="D16" s="27">
        <v>3.4594907407407408E-2</v>
      </c>
      <c r="E16" s="26">
        <v>9</v>
      </c>
      <c r="F16" s="26" t="s">
        <v>1350</v>
      </c>
      <c r="G16" s="21">
        <v>10</v>
      </c>
      <c r="H16" s="21">
        <f t="shared" si="0"/>
        <v>16</v>
      </c>
    </row>
    <row r="17" spans="1:8" ht="15">
      <c r="A17" s="25">
        <v>10</v>
      </c>
      <c r="B17" s="26" t="s">
        <v>76</v>
      </c>
      <c r="C17" s="26">
        <v>1989</v>
      </c>
      <c r="D17" s="27">
        <v>3.4837962962962959E-2</v>
      </c>
      <c r="E17" s="26">
        <v>10</v>
      </c>
      <c r="F17" s="26" t="s">
        <v>1350</v>
      </c>
      <c r="G17" s="21">
        <v>10</v>
      </c>
      <c r="H17" s="21">
        <f t="shared" si="0"/>
        <v>35</v>
      </c>
    </row>
    <row r="18" spans="1:8" ht="15">
      <c r="A18" s="25">
        <v>11</v>
      </c>
      <c r="B18" s="26" t="s">
        <v>73</v>
      </c>
      <c r="C18" s="26">
        <v>1973</v>
      </c>
      <c r="D18" s="27">
        <v>3.4907407407407408E-2</v>
      </c>
      <c r="E18" s="26">
        <v>11</v>
      </c>
      <c r="F18" s="26" t="s">
        <v>106</v>
      </c>
      <c r="G18" s="21">
        <v>10</v>
      </c>
      <c r="H18" s="21">
        <f t="shared" si="0"/>
        <v>51</v>
      </c>
    </row>
    <row r="19" spans="1:8" ht="15">
      <c r="A19" s="25">
        <v>12</v>
      </c>
      <c r="B19" s="26" t="s">
        <v>43</v>
      </c>
      <c r="C19" s="26">
        <v>1983</v>
      </c>
      <c r="D19" s="27">
        <v>3.4930555555555555E-2</v>
      </c>
      <c r="E19" s="26">
        <v>12</v>
      </c>
      <c r="F19" s="26" t="s">
        <v>1350</v>
      </c>
      <c r="G19" s="21">
        <v>10</v>
      </c>
      <c r="H19" s="21">
        <f t="shared" si="0"/>
        <v>41</v>
      </c>
    </row>
    <row r="20" spans="1:8" ht="15">
      <c r="A20" s="25">
        <v>13</v>
      </c>
      <c r="B20" s="26" t="s">
        <v>1369</v>
      </c>
      <c r="C20" s="26">
        <v>1970</v>
      </c>
      <c r="D20" s="27">
        <v>3.5891203703703703E-2</v>
      </c>
      <c r="E20" s="26">
        <v>13</v>
      </c>
      <c r="F20" s="26" t="s">
        <v>106</v>
      </c>
      <c r="G20" s="21">
        <v>10</v>
      </c>
      <c r="H20" s="21">
        <f t="shared" si="0"/>
        <v>54</v>
      </c>
    </row>
    <row r="21" spans="1:8" ht="15">
      <c r="A21" s="25">
        <v>14</v>
      </c>
      <c r="B21" s="26" t="s">
        <v>1368</v>
      </c>
      <c r="C21" s="26">
        <v>2006</v>
      </c>
      <c r="D21" s="27">
        <v>3.667824074074074E-2</v>
      </c>
      <c r="E21" s="26">
        <v>14</v>
      </c>
      <c r="F21" s="26" t="s">
        <v>1350</v>
      </c>
      <c r="G21" s="21">
        <v>10</v>
      </c>
      <c r="H21" s="21">
        <f t="shared" si="0"/>
        <v>18</v>
      </c>
    </row>
    <row r="22" spans="1:8" ht="15">
      <c r="A22" s="25">
        <v>15</v>
      </c>
      <c r="B22" s="26" t="s">
        <v>1367</v>
      </c>
      <c r="C22" s="26">
        <v>2009</v>
      </c>
      <c r="D22" s="27">
        <v>3.6898148148148145E-2</v>
      </c>
      <c r="E22" s="26">
        <v>15</v>
      </c>
      <c r="F22" s="26" t="s">
        <v>1350</v>
      </c>
      <c r="G22" s="21">
        <v>10</v>
      </c>
      <c r="H22" s="21">
        <f t="shared" si="0"/>
        <v>15</v>
      </c>
    </row>
    <row r="23" spans="1:8" ht="15">
      <c r="A23" s="25">
        <v>16</v>
      </c>
      <c r="B23" s="26" t="s">
        <v>1366</v>
      </c>
      <c r="C23" s="26">
        <v>2009</v>
      </c>
      <c r="D23" s="27">
        <v>3.7002314814814814E-2</v>
      </c>
      <c r="E23" s="26">
        <v>16</v>
      </c>
      <c r="F23" s="26" t="s">
        <v>1350</v>
      </c>
      <c r="G23" s="21">
        <v>10</v>
      </c>
      <c r="H23" s="21">
        <f t="shared" si="0"/>
        <v>15</v>
      </c>
    </row>
    <row r="24" spans="1:8" ht="15">
      <c r="A24" s="25">
        <v>17</v>
      </c>
      <c r="B24" s="85" t="s">
        <v>2604</v>
      </c>
      <c r="C24" s="26">
        <v>2001</v>
      </c>
      <c r="D24" s="27">
        <v>3.7037037037037042E-2</v>
      </c>
      <c r="E24" s="26">
        <v>17</v>
      </c>
      <c r="F24" s="26" t="s">
        <v>1350</v>
      </c>
      <c r="G24" s="21">
        <v>10</v>
      </c>
      <c r="H24" s="21">
        <f t="shared" si="0"/>
        <v>23</v>
      </c>
    </row>
    <row r="25" spans="1:8" ht="15">
      <c r="A25" s="25">
        <v>18</v>
      </c>
      <c r="B25" s="26" t="s">
        <v>1365</v>
      </c>
      <c r="C25" s="26">
        <v>1984</v>
      </c>
      <c r="D25" s="27">
        <v>3.712962962962963E-2</v>
      </c>
      <c r="E25" s="26">
        <v>18</v>
      </c>
      <c r="F25" s="26" t="s">
        <v>1350</v>
      </c>
      <c r="G25" s="21">
        <v>10</v>
      </c>
      <c r="H25" s="21">
        <f t="shared" si="0"/>
        <v>40</v>
      </c>
    </row>
    <row r="26" spans="1:8" ht="15">
      <c r="A26" s="25">
        <v>19</v>
      </c>
      <c r="B26" s="26" t="s">
        <v>83</v>
      </c>
      <c r="C26" s="26">
        <v>1967</v>
      </c>
      <c r="D26" s="27">
        <v>3.7430555555555557E-2</v>
      </c>
      <c r="E26" s="26">
        <v>19</v>
      </c>
      <c r="F26" s="26" t="s">
        <v>106</v>
      </c>
      <c r="G26" s="21">
        <v>10</v>
      </c>
      <c r="H26" s="21">
        <f t="shared" si="0"/>
        <v>57</v>
      </c>
    </row>
    <row r="27" spans="1:8" ht="15">
      <c r="A27" s="25">
        <v>20</v>
      </c>
      <c r="B27" s="26" t="s">
        <v>1364</v>
      </c>
      <c r="C27" s="26">
        <v>2008</v>
      </c>
      <c r="D27" s="27">
        <v>3.8194444444444441E-2</v>
      </c>
      <c r="E27" s="26">
        <v>20</v>
      </c>
      <c r="F27" s="26" t="s">
        <v>1350</v>
      </c>
      <c r="G27" s="21">
        <v>10</v>
      </c>
      <c r="H27" s="21">
        <f t="shared" si="0"/>
        <v>16</v>
      </c>
    </row>
    <row r="28" spans="1:8" ht="15">
      <c r="A28" s="25">
        <v>21</v>
      </c>
      <c r="B28" s="26" t="s">
        <v>41</v>
      </c>
      <c r="C28" s="26">
        <v>1969</v>
      </c>
      <c r="D28" s="27">
        <v>3.8333333333333337E-2</v>
      </c>
      <c r="E28" s="26">
        <v>21</v>
      </c>
      <c r="F28" s="26" t="s">
        <v>106</v>
      </c>
      <c r="G28" s="21">
        <v>10</v>
      </c>
      <c r="H28" s="21">
        <f t="shared" si="0"/>
        <v>55</v>
      </c>
    </row>
    <row r="29" spans="1:8" ht="15">
      <c r="A29" s="25">
        <v>22</v>
      </c>
      <c r="B29" s="26" t="s">
        <v>1363</v>
      </c>
      <c r="C29" s="26">
        <v>1986</v>
      </c>
      <c r="D29" s="27">
        <v>3.888888888888889E-2</v>
      </c>
      <c r="E29" s="26">
        <v>22</v>
      </c>
      <c r="F29" s="26" t="s">
        <v>1350</v>
      </c>
      <c r="G29" s="21">
        <v>10</v>
      </c>
      <c r="H29" s="21">
        <f t="shared" si="0"/>
        <v>38</v>
      </c>
    </row>
    <row r="30" spans="1:8" ht="15">
      <c r="A30" s="25">
        <v>23</v>
      </c>
      <c r="B30" s="85" t="s">
        <v>2605</v>
      </c>
      <c r="C30" s="26">
        <v>1989</v>
      </c>
      <c r="D30" s="27">
        <v>3.9340277777777773E-2</v>
      </c>
      <c r="E30" s="26">
        <v>23</v>
      </c>
      <c r="F30" s="26" t="s">
        <v>1350</v>
      </c>
      <c r="G30" s="21">
        <v>10</v>
      </c>
      <c r="H30" s="21">
        <f t="shared" si="0"/>
        <v>35</v>
      </c>
    </row>
    <row r="31" spans="1:8" ht="15">
      <c r="A31" s="25">
        <v>24</v>
      </c>
      <c r="B31" s="26" t="s">
        <v>86</v>
      </c>
      <c r="C31" s="26">
        <v>1965</v>
      </c>
      <c r="D31" s="27">
        <v>3.9583333333333331E-2</v>
      </c>
      <c r="E31" s="26">
        <v>24</v>
      </c>
      <c r="F31" s="26" t="s">
        <v>106</v>
      </c>
      <c r="G31" s="21">
        <v>10</v>
      </c>
      <c r="H31" s="21">
        <f t="shared" si="0"/>
        <v>59</v>
      </c>
    </row>
    <row r="32" spans="1:8" ht="15">
      <c r="A32" s="25">
        <v>25</v>
      </c>
      <c r="B32" s="26" t="s">
        <v>1362</v>
      </c>
      <c r="C32" s="26">
        <v>1985</v>
      </c>
      <c r="D32" s="27">
        <v>4.0347222222222222E-2</v>
      </c>
      <c r="E32" s="26">
        <v>25</v>
      </c>
      <c r="F32" s="26" t="s">
        <v>1350</v>
      </c>
      <c r="G32" s="21">
        <v>10</v>
      </c>
      <c r="H32" s="21">
        <f t="shared" si="0"/>
        <v>39</v>
      </c>
    </row>
    <row r="33" spans="1:8" ht="15">
      <c r="A33" s="25">
        <v>26</v>
      </c>
      <c r="B33" s="26" t="s">
        <v>369</v>
      </c>
      <c r="C33" s="26">
        <v>1987</v>
      </c>
      <c r="D33" s="27">
        <v>4.0451388888888891E-2</v>
      </c>
      <c r="E33" s="26">
        <v>26</v>
      </c>
      <c r="F33" s="26" t="s">
        <v>1350</v>
      </c>
      <c r="G33" s="21">
        <v>10</v>
      </c>
      <c r="H33" s="21">
        <f t="shared" si="0"/>
        <v>37</v>
      </c>
    </row>
    <row r="34" spans="1:8" ht="15">
      <c r="A34" s="25">
        <v>27</v>
      </c>
      <c r="B34" s="26" t="s">
        <v>74</v>
      </c>
      <c r="C34" s="26">
        <v>1986</v>
      </c>
      <c r="D34" s="27">
        <v>4.0798611111111112E-2</v>
      </c>
      <c r="E34" s="26">
        <v>27</v>
      </c>
      <c r="F34" s="26" t="s">
        <v>1350</v>
      </c>
      <c r="G34" s="21">
        <v>10</v>
      </c>
      <c r="H34" s="21">
        <f t="shared" si="0"/>
        <v>38</v>
      </c>
    </row>
    <row r="35" spans="1:8" ht="15">
      <c r="A35" s="25">
        <v>28</v>
      </c>
      <c r="B35" s="26" t="s">
        <v>2543</v>
      </c>
      <c r="C35" s="26">
        <v>1983</v>
      </c>
      <c r="D35" s="27">
        <v>4.1423611111111112E-2</v>
      </c>
      <c r="E35" s="26">
        <v>28</v>
      </c>
      <c r="F35" s="26" t="s">
        <v>1350</v>
      </c>
      <c r="G35" s="21">
        <v>10</v>
      </c>
      <c r="H35" s="21">
        <f t="shared" si="0"/>
        <v>41</v>
      </c>
    </row>
    <row r="36" spans="1:8" ht="15">
      <c r="A36" s="25">
        <v>29</v>
      </c>
      <c r="B36" s="26" t="s">
        <v>59</v>
      </c>
      <c r="C36" s="26">
        <v>2008</v>
      </c>
      <c r="D36" s="27">
        <v>4.1585648148148149E-2</v>
      </c>
      <c r="E36" s="26">
        <v>29</v>
      </c>
      <c r="F36" s="26" t="s">
        <v>1350</v>
      </c>
      <c r="G36" s="21">
        <v>10</v>
      </c>
      <c r="H36" s="21">
        <f t="shared" si="0"/>
        <v>16</v>
      </c>
    </row>
    <row r="37" spans="1:8" ht="15">
      <c r="A37" s="25">
        <v>30</v>
      </c>
      <c r="B37" s="26" t="s">
        <v>1361</v>
      </c>
      <c r="C37" s="26">
        <v>1991</v>
      </c>
      <c r="D37" s="27">
        <v>4.1608796296296297E-2</v>
      </c>
      <c r="E37" s="26">
        <v>30</v>
      </c>
      <c r="F37" s="26" t="s">
        <v>1350</v>
      </c>
      <c r="G37" s="21">
        <v>10</v>
      </c>
      <c r="H37" s="21">
        <f t="shared" si="0"/>
        <v>33</v>
      </c>
    </row>
    <row r="38" spans="1:8" ht="15">
      <c r="A38" s="25">
        <v>31</v>
      </c>
      <c r="B38" s="26" t="s">
        <v>1360</v>
      </c>
      <c r="C38" s="26">
        <v>1982</v>
      </c>
      <c r="D38" s="27">
        <v>4.1956018518518517E-2</v>
      </c>
      <c r="E38" s="26">
        <v>31</v>
      </c>
      <c r="F38" s="26" t="s">
        <v>1350</v>
      </c>
      <c r="G38" s="21">
        <v>10</v>
      </c>
      <c r="H38" s="21">
        <f t="shared" si="0"/>
        <v>42</v>
      </c>
    </row>
    <row r="39" spans="1:8" ht="15">
      <c r="A39" s="25">
        <v>32</v>
      </c>
      <c r="B39" s="85" t="s">
        <v>2635</v>
      </c>
      <c r="C39" s="26">
        <v>1993</v>
      </c>
      <c r="D39" s="27">
        <v>4.2314814814814812E-2</v>
      </c>
      <c r="E39" s="26">
        <v>32</v>
      </c>
      <c r="F39" s="26" t="s">
        <v>1350</v>
      </c>
      <c r="G39" s="21">
        <v>10</v>
      </c>
      <c r="H39" s="21">
        <f t="shared" si="0"/>
        <v>31</v>
      </c>
    </row>
    <row r="40" spans="1:8" ht="15">
      <c r="A40" s="25">
        <v>33</v>
      </c>
      <c r="B40" s="26" t="s">
        <v>2603</v>
      </c>
      <c r="C40" s="26">
        <v>1975</v>
      </c>
      <c r="D40" s="27">
        <v>4.2812500000000003E-2</v>
      </c>
      <c r="E40" s="26">
        <v>33</v>
      </c>
      <c r="F40" s="26" t="s">
        <v>106</v>
      </c>
      <c r="G40" s="21">
        <v>10</v>
      </c>
      <c r="H40" s="21">
        <f t="shared" si="0"/>
        <v>49</v>
      </c>
    </row>
    <row r="41" spans="1:8" ht="15">
      <c r="A41" s="25">
        <v>34</v>
      </c>
      <c r="B41" s="26" t="s">
        <v>44</v>
      </c>
      <c r="C41" s="26">
        <v>1988</v>
      </c>
      <c r="D41" s="27">
        <v>4.297453703703704E-2</v>
      </c>
      <c r="E41" s="26">
        <v>34</v>
      </c>
      <c r="F41" s="26" t="s">
        <v>1350</v>
      </c>
      <c r="G41" s="21">
        <v>10</v>
      </c>
      <c r="H41" s="21">
        <f t="shared" si="0"/>
        <v>36</v>
      </c>
    </row>
    <row r="42" spans="1:8" ht="15">
      <c r="A42" s="25">
        <v>35</v>
      </c>
      <c r="B42" s="85" t="s">
        <v>2606</v>
      </c>
      <c r="C42" s="26">
        <v>1996</v>
      </c>
      <c r="D42" s="27">
        <v>4.445601851851852E-2</v>
      </c>
      <c r="E42" s="26">
        <v>35</v>
      </c>
      <c r="F42" s="26" t="s">
        <v>1350</v>
      </c>
      <c r="G42" s="21">
        <v>10</v>
      </c>
      <c r="H42" s="21">
        <f t="shared" si="0"/>
        <v>28</v>
      </c>
    </row>
    <row r="43" spans="1:8" ht="15">
      <c r="A43" s="25">
        <v>36</v>
      </c>
      <c r="B43" s="26" t="s">
        <v>1359</v>
      </c>
      <c r="C43" s="26">
        <v>1982</v>
      </c>
      <c r="D43" s="27">
        <v>4.4780092592592587E-2</v>
      </c>
      <c r="E43" s="26">
        <v>36</v>
      </c>
      <c r="F43" s="26" t="s">
        <v>1350</v>
      </c>
      <c r="G43" s="21">
        <v>10</v>
      </c>
      <c r="H43" s="21">
        <f t="shared" si="0"/>
        <v>42</v>
      </c>
    </row>
    <row r="44" spans="1:8" ht="15">
      <c r="A44" s="25">
        <v>37</v>
      </c>
      <c r="B44" s="26" t="s">
        <v>60</v>
      </c>
      <c r="C44" s="26">
        <v>1992</v>
      </c>
      <c r="D44" s="27">
        <v>4.5104166666666667E-2</v>
      </c>
      <c r="E44" s="26">
        <v>37</v>
      </c>
      <c r="F44" s="26" t="s">
        <v>1350</v>
      </c>
      <c r="G44" s="21">
        <v>10</v>
      </c>
      <c r="H44" s="21">
        <f t="shared" si="0"/>
        <v>32</v>
      </c>
    </row>
    <row r="45" spans="1:8" ht="15">
      <c r="A45" s="25">
        <v>38</v>
      </c>
      <c r="B45" s="26" t="s">
        <v>261</v>
      </c>
      <c r="C45" s="26">
        <v>1984</v>
      </c>
      <c r="D45" s="27">
        <v>4.594907407407408E-2</v>
      </c>
      <c r="E45" s="26">
        <v>38</v>
      </c>
      <c r="F45" s="26" t="s">
        <v>1350</v>
      </c>
      <c r="G45" s="21">
        <v>10</v>
      </c>
      <c r="H45" s="21">
        <f t="shared" si="0"/>
        <v>40</v>
      </c>
    </row>
    <row r="46" spans="1:8" ht="15">
      <c r="A46" s="25">
        <v>39</v>
      </c>
      <c r="B46" s="26" t="s">
        <v>1358</v>
      </c>
      <c r="C46" s="26">
        <v>2001</v>
      </c>
      <c r="D46" s="27">
        <v>4.7175925925925927E-2</v>
      </c>
      <c r="E46" s="26">
        <v>39</v>
      </c>
      <c r="F46" s="26" t="s">
        <v>1350</v>
      </c>
      <c r="G46" s="21">
        <v>10</v>
      </c>
      <c r="H46" s="21">
        <f t="shared" si="0"/>
        <v>23</v>
      </c>
    </row>
    <row r="47" spans="1:8" ht="15">
      <c r="A47" s="25">
        <v>40</v>
      </c>
      <c r="B47" s="26" t="s">
        <v>1025</v>
      </c>
      <c r="C47" s="26">
        <v>1967</v>
      </c>
      <c r="D47" s="27">
        <v>4.8437500000000001E-2</v>
      </c>
      <c r="E47" s="26">
        <v>40</v>
      </c>
      <c r="F47" s="26" t="s">
        <v>106</v>
      </c>
      <c r="G47" s="21">
        <v>10</v>
      </c>
      <c r="H47" s="21">
        <f t="shared" si="0"/>
        <v>57</v>
      </c>
    </row>
    <row r="48" spans="1:8" ht="15">
      <c r="A48" s="25">
        <v>41</v>
      </c>
      <c r="B48" s="85" t="s">
        <v>2607</v>
      </c>
      <c r="C48" s="26">
        <v>1993</v>
      </c>
      <c r="D48" s="27">
        <v>4.9409722222222223E-2</v>
      </c>
      <c r="E48" s="26">
        <v>41</v>
      </c>
      <c r="F48" s="26" t="s">
        <v>1350</v>
      </c>
      <c r="G48" s="21">
        <v>10</v>
      </c>
      <c r="H48" s="21">
        <f t="shared" si="0"/>
        <v>31</v>
      </c>
    </row>
    <row r="49" spans="1:8" ht="15">
      <c r="A49" s="25">
        <v>42</v>
      </c>
      <c r="B49" s="26" t="s">
        <v>2532</v>
      </c>
      <c r="C49" s="26">
        <v>2006</v>
      </c>
      <c r="D49" s="27">
        <v>5.0902777777777776E-2</v>
      </c>
      <c r="E49" s="26">
        <v>42</v>
      </c>
      <c r="F49" s="26" t="s">
        <v>1350</v>
      </c>
      <c r="G49" s="21">
        <v>10</v>
      </c>
      <c r="H49" s="21">
        <f t="shared" si="0"/>
        <v>18</v>
      </c>
    </row>
    <row r="50" spans="1:8" ht="15">
      <c r="A50" s="25">
        <v>43</v>
      </c>
      <c r="B50" s="26" t="s">
        <v>1357</v>
      </c>
      <c r="C50" s="26">
        <v>1997</v>
      </c>
      <c r="D50" s="27">
        <v>5.1284722222222225E-2</v>
      </c>
      <c r="E50" s="26">
        <v>43</v>
      </c>
      <c r="F50" s="26" t="s">
        <v>1350</v>
      </c>
      <c r="G50" s="21">
        <v>10</v>
      </c>
      <c r="H50" s="21">
        <f t="shared" si="0"/>
        <v>27</v>
      </c>
    </row>
    <row r="51" spans="1:8" ht="15">
      <c r="A51" s="25">
        <v>44</v>
      </c>
      <c r="B51" s="26" t="s">
        <v>1356</v>
      </c>
      <c r="C51" s="26">
        <v>1988</v>
      </c>
      <c r="D51" s="27">
        <v>5.1388888888888894E-2</v>
      </c>
      <c r="E51" s="26">
        <v>44</v>
      </c>
      <c r="F51" s="26" t="s">
        <v>1350</v>
      </c>
      <c r="G51" s="21">
        <v>10</v>
      </c>
      <c r="H51" s="21">
        <f t="shared" si="0"/>
        <v>36</v>
      </c>
    </row>
    <row r="52" spans="1:8" ht="15">
      <c r="A52" s="25">
        <v>45</v>
      </c>
      <c r="B52" s="26" t="s">
        <v>1355</v>
      </c>
      <c r="C52" s="26">
        <v>1996</v>
      </c>
      <c r="D52" s="27">
        <v>5.2523148148148145E-2</v>
      </c>
      <c r="E52" s="26">
        <v>45</v>
      </c>
      <c r="F52" s="26" t="s">
        <v>1350</v>
      </c>
      <c r="G52" s="21">
        <v>10</v>
      </c>
      <c r="H52" s="21">
        <f t="shared" si="0"/>
        <v>28</v>
      </c>
    </row>
    <row r="53" spans="1:8" ht="15">
      <c r="A53" s="25">
        <v>46</v>
      </c>
      <c r="B53" s="26" t="s">
        <v>1354</v>
      </c>
      <c r="C53" s="26">
        <v>1982</v>
      </c>
      <c r="D53" s="27">
        <v>5.2719907407407403E-2</v>
      </c>
      <c r="E53" s="26">
        <v>46</v>
      </c>
      <c r="F53" s="26" t="s">
        <v>1350</v>
      </c>
      <c r="G53" s="21">
        <v>10</v>
      </c>
      <c r="H53" s="21">
        <f t="shared" si="0"/>
        <v>42</v>
      </c>
    </row>
    <row r="54" spans="1:8" ht="15">
      <c r="A54" s="25">
        <v>47</v>
      </c>
      <c r="B54" s="26" t="s">
        <v>1353</v>
      </c>
      <c r="C54" s="26">
        <v>1978</v>
      </c>
      <c r="D54" s="27">
        <v>5.3460648148148153E-2</v>
      </c>
      <c r="E54" s="26">
        <v>47</v>
      </c>
      <c r="F54" s="26" t="s">
        <v>1350</v>
      </c>
      <c r="G54" s="21">
        <v>10</v>
      </c>
      <c r="H54" s="21">
        <f t="shared" si="0"/>
        <v>46</v>
      </c>
    </row>
    <row r="55" spans="1:8" ht="15">
      <c r="A55" s="25">
        <v>48</v>
      </c>
      <c r="B55" s="26" t="s">
        <v>1352</v>
      </c>
      <c r="C55" s="26">
        <v>2000</v>
      </c>
      <c r="D55" s="27">
        <v>6.0555555555555557E-2</v>
      </c>
      <c r="E55" s="26">
        <v>48</v>
      </c>
      <c r="F55" s="26" t="s">
        <v>1350</v>
      </c>
      <c r="G55" s="21">
        <v>10</v>
      </c>
      <c r="H55" s="21">
        <f t="shared" si="0"/>
        <v>24</v>
      </c>
    </row>
    <row r="56" spans="1:8" ht="15">
      <c r="A56" s="25">
        <v>49</v>
      </c>
      <c r="B56" s="26" t="s">
        <v>2547</v>
      </c>
      <c r="C56" s="26">
        <v>2007</v>
      </c>
      <c r="D56" s="27">
        <v>6.0995370370370366E-2</v>
      </c>
      <c r="E56" s="26">
        <v>49</v>
      </c>
      <c r="F56" s="26" t="s">
        <v>1350</v>
      </c>
      <c r="G56" s="21">
        <v>10</v>
      </c>
      <c r="H56" s="21">
        <f t="shared" si="0"/>
        <v>17</v>
      </c>
    </row>
    <row r="57" spans="1:8" ht="15">
      <c r="A57" s="25">
        <v>50</v>
      </c>
      <c r="B57" s="26" t="s">
        <v>1023</v>
      </c>
      <c r="C57" s="26">
        <v>1993</v>
      </c>
      <c r="D57" s="27">
        <v>6.8530092592592587E-2</v>
      </c>
      <c r="E57" s="26">
        <v>50</v>
      </c>
      <c r="F57" s="26" t="s">
        <v>1350</v>
      </c>
      <c r="G57" s="21">
        <v>10</v>
      </c>
      <c r="H57" s="21">
        <f t="shared" si="0"/>
        <v>31</v>
      </c>
    </row>
    <row r="58" spans="1:8" ht="15">
      <c r="A58" s="25">
        <v>51</v>
      </c>
      <c r="B58" s="26" t="s">
        <v>1351</v>
      </c>
      <c r="C58" s="26">
        <v>1993</v>
      </c>
      <c r="D58" s="27">
        <v>7.2071759259259252E-2</v>
      </c>
      <c r="E58" s="26">
        <v>51</v>
      </c>
      <c r="F58" s="26" t="s">
        <v>1350</v>
      </c>
      <c r="G58" s="21">
        <v>10</v>
      </c>
      <c r="H58" s="21">
        <f t="shared" si="0"/>
        <v>31</v>
      </c>
    </row>
    <row r="60" spans="1:8" ht="31.2">
      <c r="A60" s="22" t="s">
        <v>1144</v>
      </c>
    </row>
    <row r="62" spans="1:8" ht="15">
      <c r="A62" s="23" t="s">
        <v>10</v>
      </c>
      <c r="B62" s="41" t="s">
        <v>11</v>
      </c>
      <c r="C62" s="41" t="s">
        <v>113</v>
      </c>
      <c r="D62" s="41" t="s">
        <v>64</v>
      </c>
      <c r="E62" s="41" t="s">
        <v>4</v>
      </c>
      <c r="F62" s="41" t="s">
        <v>229</v>
      </c>
    </row>
    <row r="63" spans="1:8" ht="15">
      <c r="A63" s="25">
        <v>1</v>
      </c>
      <c r="B63" s="26" t="s">
        <v>1349</v>
      </c>
      <c r="C63" s="26">
        <v>1971</v>
      </c>
      <c r="D63" s="27">
        <v>3.5891203703703703E-2</v>
      </c>
      <c r="E63" s="26">
        <v>1</v>
      </c>
      <c r="F63" s="26" t="s">
        <v>105</v>
      </c>
      <c r="G63" s="21">
        <v>10</v>
      </c>
      <c r="H63" s="21">
        <f t="shared" si="0"/>
        <v>53</v>
      </c>
    </row>
    <row r="64" spans="1:8" ht="15">
      <c r="A64" s="25">
        <v>2</v>
      </c>
      <c r="B64" s="26" t="s">
        <v>56</v>
      </c>
      <c r="C64" s="26">
        <v>2001</v>
      </c>
      <c r="D64" s="27">
        <v>3.7893518518518521E-2</v>
      </c>
      <c r="E64" s="26">
        <v>2</v>
      </c>
      <c r="F64" s="26" t="s">
        <v>1327</v>
      </c>
      <c r="G64" s="21">
        <v>10</v>
      </c>
      <c r="H64" s="21">
        <f t="shared" si="0"/>
        <v>23</v>
      </c>
    </row>
    <row r="65" spans="1:8" ht="15">
      <c r="A65" s="25">
        <v>3</v>
      </c>
      <c r="B65" s="26" t="s">
        <v>1146</v>
      </c>
      <c r="C65" s="26">
        <v>1976</v>
      </c>
      <c r="D65" s="27">
        <v>3.8981481481481485E-2</v>
      </c>
      <c r="E65" s="26">
        <v>3</v>
      </c>
      <c r="F65" s="26" t="s">
        <v>105</v>
      </c>
      <c r="G65" s="21">
        <v>10</v>
      </c>
      <c r="H65" s="21">
        <f t="shared" si="0"/>
        <v>48</v>
      </c>
    </row>
    <row r="66" spans="1:8" ht="15">
      <c r="A66" s="25">
        <v>4</v>
      </c>
      <c r="B66" s="26" t="s">
        <v>65</v>
      </c>
      <c r="C66" s="26">
        <v>1993</v>
      </c>
      <c r="D66" s="27">
        <v>3.9293981481481485E-2</v>
      </c>
      <c r="E66" s="26">
        <v>4</v>
      </c>
      <c r="F66" s="26" t="s">
        <v>1327</v>
      </c>
      <c r="G66" s="21">
        <v>10</v>
      </c>
      <c r="H66" s="21">
        <f t="shared" si="0"/>
        <v>31</v>
      </c>
    </row>
    <row r="67" spans="1:8" ht="15">
      <c r="A67" s="25">
        <v>5</v>
      </c>
      <c r="B67" s="26" t="s">
        <v>1348</v>
      </c>
      <c r="C67" s="26">
        <v>1988</v>
      </c>
      <c r="D67" s="27">
        <v>3.9756944444444449E-2</v>
      </c>
      <c r="E67" s="26">
        <v>5</v>
      </c>
      <c r="F67" s="26" t="s">
        <v>1327</v>
      </c>
      <c r="G67" s="21">
        <v>10</v>
      </c>
      <c r="H67" s="21">
        <f t="shared" si="0"/>
        <v>36</v>
      </c>
    </row>
    <row r="68" spans="1:8" ht="15">
      <c r="A68" s="25">
        <v>6</v>
      </c>
      <c r="B68" s="26" t="s">
        <v>2548</v>
      </c>
      <c r="C68" s="26">
        <v>2009</v>
      </c>
      <c r="D68" s="27">
        <v>4.1967592592592591E-2</v>
      </c>
      <c r="E68" s="26">
        <v>6</v>
      </c>
      <c r="F68" s="26" t="s">
        <v>1327</v>
      </c>
      <c r="G68" s="21">
        <v>10</v>
      </c>
      <c r="H68" s="21">
        <f t="shared" si="0"/>
        <v>15</v>
      </c>
    </row>
    <row r="69" spans="1:8" ht="15">
      <c r="A69" s="25">
        <v>7</v>
      </c>
      <c r="B69" s="26" t="s">
        <v>2549</v>
      </c>
      <c r="C69" s="26">
        <v>2008</v>
      </c>
      <c r="D69" s="27">
        <v>4.2442129629629628E-2</v>
      </c>
      <c r="E69" s="26">
        <v>7</v>
      </c>
      <c r="F69" s="26" t="s">
        <v>1327</v>
      </c>
      <c r="G69" s="21">
        <v>10</v>
      </c>
      <c r="H69" s="21">
        <f t="shared" si="0"/>
        <v>16</v>
      </c>
    </row>
    <row r="70" spans="1:8" ht="15">
      <c r="A70" s="25">
        <v>8</v>
      </c>
      <c r="B70" s="26" t="s">
        <v>1347</v>
      </c>
      <c r="C70" s="26">
        <v>2008</v>
      </c>
      <c r="D70" s="27">
        <v>4.445601851851852E-2</v>
      </c>
      <c r="E70" s="26">
        <v>8</v>
      </c>
      <c r="F70" s="26" t="s">
        <v>1327</v>
      </c>
      <c r="G70" s="21">
        <v>10</v>
      </c>
      <c r="H70" s="21">
        <f t="shared" si="0"/>
        <v>16</v>
      </c>
    </row>
    <row r="71" spans="1:8" ht="15">
      <c r="A71" s="25">
        <v>9</v>
      </c>
      <c r="B71" s="26" t="s">
        <v>48</v>
      </c>
      <c r="C71" s="26">
        <v>1972</v>
      </c>
      <c r="D71" s="27">
        <v>4.4548611111111108E-2</v>
      </c>
      <c r="E71" s="26">
        <v>9</v>
      </c>
      <c r="F71" s="26" t="s">
        <v>105</v>
      </c>
      <c r="G71" s="21">
        <v>10</v>
      </c>
      <c r="H71" s="21">
        <f t="shared" si="0"/>
        <v>52</v>
      </c>
    </row>
    <row r="72" spans="1:8" ht="15">
      <c r="A72" s="25">
        <v>10</v>
      </c>
      <c r="B72" s="26" t="s">
        <v>1346</v>
      </c>
      <c r="C72" s="26">
        <v>1994</v>
      </c>
      <c r="D72" s="27">
        <v>4.4745370370370373E-2</v>
      </c>
      <c r="E72" s="26">
        <v>10</v>
      </c>
      <c r="F72" s="26" t="s">
        <v>1327</v>
      </c>
      <c r="G72" s="21">
        <v>10</v>
      </c>
      <c r="H72" s="21">
        <f t="shared" si="0"/>
        <v>30</v>
      </c>
    </row>
    <row r="73" spans="1:8" ht="15">
      <c r="A73" s="25">
        <v>11</v>
      </c>
      <c r="B73" s="26" t="s">
        <v>2546</v>
      </c>
      <c r="C73" s="26">
        <v>1992</v>
      </c>
      <c r="D73" s="27">
        <v>4.4976851851851851E-2</v>
      </c>
      <c r="E73" s="26">
        <v>11</v>
      </c>
      <c r="F73" s="26" t="s">
        <v>1327</v>
      </c>
      <c r="G73" s="21">
        <v>10</v>
      </c>
      <c r="H73" s="21">
        <f t="shared" ref="H73:H136" si="1">2024-C73</f>
        <v>32</v>
      </c>
    </row>
    <row r="74" spans="1:8" ht="15">
      <c r="A74" s="25">
        <v>12</v>
      </c>
      <c r="B74" s="26" t="s">
        <v>67</v>
      </c>
      <c r="C74" s="26">
        <v>1990</v>
      </c>
      <c r="D74" s="27">
        <v>4.5196759259259256E-2</v>
      </c>
      <c r="E74" s="26">
        <v>12</v>
      </c>
      <c r="F74" s="26" t="s">
        <v>1327</v>
      </c>
      <c r="G74" s="21">
        <v>10</v>
      </c>
      <c r="H74" s="21">
        <f t="shared" si="1"/>
        <v>34</v>
      </c>
    </row>
    <row r="75" spans="1:8" ht="15">
      <c r="A75" s="25">
        <v>13</v>
      </c>
      <c r="B75" s="26" t="s">
        <v>66</v>
      </c>
      <c r="C75" s="26">
        <v>1982</v>
      </c>
      <c r="D75" s="27">
        <v>4.520833333333333E-2</v>
      </c>
      <c r="E75" s="26">
        <v>13</v>
      </c>
      <c r="F75" s="26" t="s">
        <v>1327</v>
      </c>
      <c r="G75" s="21">
        <v>10</v>
      </c>
      <c r="H75" s="21">
        <f t="shared" si="1"/>
        <v>42</v>
      </c>
    </row>
    <row r="76" spans="1:8" ht="15">
      <c r="A76" s="25">
        <v>14</v>
      </c>
      <c r="B76" s="85" t="s">
        <v>1415</v>
      </c>
      <c r="C76" s="26">
        <v>1988</v>
      </c>
      <c r="D76" s="27">
        <v>4.7210648148148147E-2</v>
      </c>
      <c r="E76" s="26">
        <v>14</v>
      </c>
      <c r="F76" s="26" t="s">
        <v>1327</v>
      </c>
      <c r="G76" s="21">
        <v>10</v>
      </c>
      <c r="H76" s="21">
        <f t="shared" si="1"/>
        <v>36</v>
      </c>
    </row>
    <row r="77" spans="1:8" ht="15">
      <c r="A77" s="25">
        <v>15</v>
      </c>
      <c r="B77" s="26" t="s">
        <v>1345</v>
      </c>
      <c r="C77" s="26">
        <v>1989</v>
      </c>
      <c r="D77" s="27">
        <v>4.7662037037037037E-2</v>
      </c>
      <c r="E77" s="26">
        <v>15</v>
      </c>
      <c r="F77" s="26" t="s">
        <v>1327</v>
      </c>
      <c r="G77" s="21">
        <v>10</v>
      </c>
      <c r="H77" s="21">
        <f t="shared" si="1"/>
        <v>35</v>
      </c>
    </row>
    <row r="78" spans="1:8" ht="15">
      <c r="A78" s="25">
        <v>16</v>
      </c>
      <c r="B78" s="26" t="s">
        <v>1019</v>
      </c>
      <c r="C78" s="26">
        <v>1971</v>
      </c>
      <c r="D78" s="27">
        <v>4.8437500000000001E-2</v>
      </c>
      <c r="E78" s="26">
        <v>16</v>
      </c>
      <c r="F78" s="26" t="s">
        <v>105</v>
      </c>
      <c r="G78" s="21">
        <v>10</v>
      </c>
      <c r="H78" s="21">
        <f t="shared" si="1"/>
        <v>53</v>
      </c>
    </row>
    <row r="79" spans="1:8" ht="15">
      <c r="A79" s="25">
        <v>17</v>
      </c>
      <c r="B79" s="26" t="s">
        <v>68</v>
      </c>
      <c r="C79" s="26">
        <v>1987</v>
      </c>
      <c r="D79" s="27">
        <v>4.8842592592592597E-2</v>
      </c>
      <c r="E79" s="26">
        <v>17</v>
      </c>
      <c r="F79" s="26" t="s">
        <v>1327</v>
      </c>
      <c r="G79" s="21">
        <v>10</v>
      </c>
      <c r="H79" s="21">
        <f t="shared" si="1"/>
        <v>37</v>
      </c>
    </row>
    <row r="80" spans="1:8" ht="15">
      <c r="A80" s="25">
        <v>18</v>
      </c>
      <c r="B80" s="26" t="s">
        <v>259</v>
      </c>
      <c r="C80" s="26">
        <v>1986</v>
      </c>
      <c r="D80" s="27">
        <v>4.8900462962962965E-2</v>
      </c>
      <c r="E80" s="26">
        <v>18</v>
      </c>
      <c r="F80" s="26" t="s">
        <v>1327</v>
      </c>
      <c r="G80" s="21">
        <v>10</v>
      </c>
      <c r="H80" s="21">
        <f t="shared" si="1"/>
        <v>38</v>
      </c>
    </row>
    <row r="81" spans="1:8" ht="15">
      <c r="A81" s="25">
        <v>19</v>
      </c>
      <c r="B81" s="250" t="s">
        <v>2677</v>
      </c>
      <c r="C81" s="26">
        <v>1999</v>
      </c>
      <c r="D81" s="27">
        <v>4.925925925925926E-2</v>
      </c>
      <c r="E81" s="26">
        <v>19</v>
      </c>
      <c r="F81" s="26" t="s">
        <v>1327</v>
      </c>
      <c r="G81" s="21">
        <v>10</v>
      </c>
      <c r="H81" s="21">
        <f t="shared" si="1"/>
        <v>25</v>
      </c>
    </row>
    <row r="82" spans="1:8" ht="15">
      <c r="A82" s="25">
        <v>20</v>
      </c>
      <c r="B82" s="26" t="s">
        <v>238</v>
      </c>
      <c r="C82" s="26">
        <v>1987</v>
      </c>
      <c r="D82" s="27">
        <v>4.925925925925926E-2</v>
      </c>
      <c r="E82" s="26">
        <f xml:space="preserve"> 19</f>
        <v>19</v>
      </c>
      <c r="F82" s="26" t="s">
        <v>1327</v>
      </c>
      <c r="G82" s="21">
        <v>10</v>
      </c>
      <c r="H82" s="21">
        <f t="shared" si="1"/>
        <v>37</v>
      </c>
    </row>
    <row r="83" spans="1:8" ht="15">
      <c r="A83" s="25">
        <v>21</v>
      </c>
      <c r="B83" s="26" t="s">
        <v>1344</v>
      </c>
      <c r="C83" s="26">
        <v>2000</v>
      </c>
      <c r="D83" s="27">
        <v>4.925925925925926E-2</v>
      </c>
      <c r="E83" s="26">
        <f xml:space="preserve"> 19</f>
        <v>19</v>
      </c>
      <c r="F83" s="26" t="s">
        <v>1327</v>
      </c>
      <c r="G83" s="21">
        <v>10</v>
      </c>
      <c r="H83" s="21">
        <f t="shared" si="1"/>
        <v>24</v>
      </c>
    </row>
    <row r="84" spans="1:8" ht="15">
      <c r="A84" s="25">
        <v>22</v>
      </c>
      <c r="B84" s="26" t="s">
        <v>1020</v>
      </c>
      <c r="C84" s="26">
        <v>1987</v>
      </c>
      <c r="D84" s="27">
        <v>5.0972222222222224E-2</v>
      </c>
      <c r="E84" s="26">
        <v>22</v>
      </c>
      <c r="F84" s="26" t="s">
        <v>1327</v>
      </c>
      <c r="G84" s="21">
        <v>10</v>
      </c>
      <c r="H84" s="21">
        <f t="shared" si="1"/>
        <v>37</v>
      </c>
    </row>
    <row r="85" spans="1:8" ht="15">
      <c r="A85" s="25">
        <v>23</v>
      </c>
      <c r="B85" s="26" t="s">
        <v>494</v>
      </c>
      <c r="C85" s="26">
        <v>1975</v>
      </c>
      <c r="D85" s="27">
        <v>5.2488425925925924E-2</v>
      </c>
      <c r="E85" s="26">
        <v>23</v>
      </c>
      <c r="F85" s="26" t="s">
        <v>105</v>
      </c>
      <c r="G85" s="21">
        <v>10</v>
      </c>
      <c r="H85" s="21">
        <f t="shared" si="1"/>
        <v>49</v>
      </c>
    </row>
    <row r="86" spans="1:8" ht="15">
      <c r="A86" s="25">
        <v>24</v>
      </c>
      <c r="B86" s="26" t="s">
        <v>1343</v>
      </c>
      <c r="C86" s="26">
        <v>1997</v>
      </c>
      <c r="D86" s="27">
        <v>5.2546296296296292E-2</v>
      </c>
      <c r="E86" s="26">
        <v>24</v>
      </c>
      <c r="F86" s="26" t="s">
        <v>1327</v>
      </c>
      <c r="G86" s="21">
        <v>10</v>
      </c>
      <c r="H86" s="21">
        <f t="shared" si="1"/>
        <v>27</v>
      </c>
    </row>
    <row r="87" spans="1:8" ht="15">
      <c r="A87" s="25">
        <v>25</v>
      </c>
      <c r="B87" s="26" t="s">
        <v>1342</v>
      </c>
      <c r="C87" s="26">
        <v>1996</v>
      </c>
      <c r="D87" s="27">
        <v>5.2638888888888895E-2</v>
      </c>
      <c r="E87" s="26">
        <v>25</v>
      </c>
      <c r="F87" s="26" t="s">
        <v>1327</v>
      </c>
      <c r="G87" s="21">
        <v>10</v>
      </c>
      <c r="H87" s="21">
        <f t="shared" si="1"/>
        <v>28</v>
      </c>
    </row>
    <row r="88" spans="1:8" ht="15">
      <c r="A88" s="25">
        <v>26</v>
      </c>
      <c r="B88" s="26" t="s">
        <v>77</v>
      </c>
      <c r="C88" s="26">
        <v>1996</v>
      </c>
      <c r="D88" s="27">
        <v>5.2638888888888895E-2</v>
      </c>
      <c r="E88" s="26">
        <f xml:space="preserve"> 25</f>
        <v>25</v>
      </c>
      <c r="F88" s="26" t="s">
        <v>1327</v>
      </c>
      <c r="G88" s="21">
        <v>10</v>
      </c>
      <c r="H88" s="21">
        <f t="shared" si="1"/>
        <v>28</v>
      </c>
    </row>
    <row r="89" spans="1:8" ht="15">
      <c r="A89" s="25">
        <v>27</v>
      </c>
      <c r="B89" s="26" t="s">
        <v>1341</v>
      </c>
      <c r="C89" s="26">
        <v>1985</v>
      </c>
      <c r="D89" s="27">
        <v>5.2974537037037035E-2</v>
      </c>
      <c r="E89" s="26">
        <v>27</v>
      </c>
      <c r="F89" s="26" t="s">
        <v>1327</v>
      </c>
      <c r="G89" s="21">
        <v>10</v>
      </c>
      <c r="H89" s="21">
        <f t="shared" si="1"/>
        <v>39</v>
      </c>
    </row>
    <row r="90" spans="1:8" ht="15">
      <c r="A90" s="25">
        <v>28</v>
      </c>
      <c r="B90" s="26" t="s">
        <v>1340</v>
      </c>
      <c r="C90" s="26">
        <v>1991</v>
      </c>
      <c r="D90" s="27">
        <v>5.3657407407407404E-2</v>
      </c>
      <c r="E90" s="26">
        <v>28</v>
      </c>
      <c r="F90" s="26" t="s">
        <v>1327</v>
      </c>
      <c r="G90" s="21">
        <v>10</v>
      </c>
      <c r="H90" s="21">
        <f t="shared" si="1"/>
        <v>33</v>
      </c>
    </row>
    <row r="91" spans="1:8" ht="15">
      <c r="A91" s="25">
        <v>29</v>
      </c>
      <c r="B91" s="26" t="s">
        <v>1339</v>
      </c>
      <c r="C91" s="26">
        <v>1987</v>
      </c>
      <c r="D91" s="27">
        <v>5.3668981481481477E-2</v>
      </c>
      <c r="E91" s="26">
        <v>29</v>
      </c>
      <c r="F91" s="26" t="s">
        <v>1327</v>
      </c>
      <c r="G91" s="21">
        <v>10</v>
      </c>
      <c r="H91" s="21">
        <f t="shared" si="1"/>
        <v>37</v>
      </c>
    </row>
    <row r="92" spans="1:8" ht="15">
      <c r="A92" s="25">
        <v>30</v>
      </c>
      <c r="B92" s="26" t="s">
        <v>1338</v>
      </c>
      <c r="C92" s="26">
        <v>1997</v>
      </c>
      <c r="D92" s="27">
        <v>5.3969907407407404E-2</v>
      </c>
      <c r="E92" s="26">
        <v>30</v>
      </c>
      <c r="F92" s="26" t="s">
        <v>1327</v>
      </c>
      <c r="G92" s="21">
        <v>10</v>
      </c>
      <c r="H92" s="21">
        <f t="shared" si="1"/>
        <v>27</v>
      </c>
    </row>
    <row r="93" spans="1:8" ht="15">
      <c r="A93" s="25">
        <v>31</v>
      </c>
      <c r="B93" s="26" t="s">
        <v>846</v>
      </c>
      <c r="C93" s="26">
        <v>1987</v>
      </c>
      <c r="D93" s="27">
        <v>5.4328703703703705E-2</v>
      </c>
      <c r="E93" s="26">
        <v>31</v>
      </c>
      <c r="F93" s="26" t="s">
        <v>1327</v>
      </c>
      <c r="G93" s="21">
        <v>10</v>
      </c>
      <c r="H93" s="21">
        <f t="shared" si="1"/>
        <v>37</v>
      </c>
    </row>
    <row r="94" spans="1:8" ht="15">
      <c r="A94" s="25">
        <v>32</v>
      </c>
      <c r="B94" s="26" t="s">
        <v>1337</v>
      </c>
      <c r="C94" s="26">
        <v>1986</v>
      </c>
      <c r="D94" s="27">
        <v>5.4328703703703705E-2</v>
      </c>
      <c r="E94" s="26">
        <f xml:space="preserve"> 31</f>
        <v>31</v>
      </c>
      <c r="F94" s="26" t="s">
        <v>1327</v>
      </c>
      <c r="G94" s="21">
        <v>10</v>
      </c>
      <c r="H94" s="21">
        <f t="shared" si="1"/>
        <v>38</v>
      </c>
    </row>
    <row r="95" spans="1:8" ht="15">
      <c r="A95" s="25">
        <v>33</v>
      </c>
      <c r="B95" s="26" t="s">
        <v>1336</v>
      </c>
      <c r="C95" s="26">
        <v>1989</v>
      </c>
      <c r="D95" s="27">
        <v>5.6921296296296296E-2</v>
      </c>
      <c r="E95" s="26">
        <v>33</v>
      </c>
      <c r="F95" s="26" t="s">
        <v>1327</v>
      </c>
      <c r="G95" s="21">
        <v>10</v>
      </c>
      <c r="H95" s="21">
        <f t="shared" si="1"/>
        <v>35</v>
      </c>
    </row>
    <row r="96" spans="1:8" ht="15">
      <c r="A96" s="25">
        <v>34</v>
      </c>
      <c r="B96" s="26" t="s">
        <v>69</v>
      </c>
      <c r="C96" s="26">
        <v>1989</v>
      </c>
      <c r="D96" s="27">
        <v>5.7002314814814818E-2</v>
      </c>
      <c r="E96" s="26">
        <v>34</v>
      </c>
      <c r="F96" s="26" t="s">
        <v>1327</v>
      </c>
      <c r="G96" s="21">
        <v>10</v>
      </c>
      <c r="H96" s="21">
        <f t="shared" si="1"/>
        <v>35</v>
      </c>
    </row>
    <row r="97" spans="1:8" ht="15">
      <c r="A97" s="25">
        <v>35</v>
      </c>
      <c r="B97" s="85" t="s">
        <v>2608</v>
      </c>
      <c r="C97" s="26">
        <v>1985</v>
      </c>
      <c r="D97" s="27">
        <v>5.7256944444444437E-2</v>
      </c>
      <c r="E97" s="26">
        <v>35</v>
      </c>
      <c r="F97" s="26" t="s">
        <v>1327</v>
      </c>
      <c r="G97" s="21">
        <v>10</v>
      </c>
      <c r="H97" s="21">
        <f t="shared" si="1"/>
        <v>39</v>
      </c>
    </row>
    <row r="98" spans="1:8" ht="15">
      <c r="A98" s="25">
        <v>36</v>
      </c>
      <c r="B98" s="26" t="s">
        <v>1335</v>
      </c>
      <c r="C98" s="26">
        <v>1991</v>
      </c>
      <c r="D98" s="27">
        <v>5.7291666666666664E-2</v>
      </c>
      <c r="E98" s="26">
        <v>36</v>
      </c>
      <c r="F98" s="26" t="s">
        <v>1327</v>
      </c>
      <c r="G98" s="21">
        <v>10</v>
      </c>
      <c r="H98" s="21">
        <f t="shared" si="1"/>
        <v>33</v>
      </c>
    </row>
    <row r="99" spans="1:8" ht="15">
      <c r="A99" s="25">
        <v>37</v>
      </c>
      <c r="B99" s="250" t="s">
        <v>2685</v>
      </c>
      <c r="C99" s="26">
        <v>1989</v>
      </c>
      <c r="D99" s="27">
        <v>5.8043981481481481E-2</v>
      </c>
      <c r="E99" s="26">
        <v>37</v>
      </c>
      <c r="F99" s="26" t="s">
        <v>1327</v>
      </c>
      <c r="G99" s="21">
        <v>10</v>
      </c>
      <c r="H99" s="21">
        <f t="shared" si="1"/>
        <v>35</v>
      </c>
    </row>
    <row r="100" spans="1:8" ht="15">
      <c r="A100" s="25">
        <v>38</v>
      </c>
      <c r="B100" s="85" t="s">
        <v>2609</v>
      </c>
      <c r="C100" s="26">
        <v>1994</v>
      </c>
      <c r="D100" s="27">
        <v>5.8136574074074077E-2</v>
      </c>
      <c r="E100" s="26">
        <v>38</v>
      </c>
      <c r="F100" s="26" t="s">
        <v>1327</v>
      </c>
      <c r="G100" s="21">
        <v>10</v>
      </c>
      <c r="H100" s="21">
        <f t="shared" si="1"/>
        <v>30</v>
      </c>
    </row>
    <row r="101" spans="1:8" ht="15">
      <c r="A101" s="25">
        <v>39</v>
      </c>
      <c r="B101" s="85" t="s">
        <v>2610</v>
      </c>
      <c r="C101" s="26">
        <v>1989</v>
      </c>
      <c r="D101" s="27">
        <v>5.8969907407407408E-2</v>
      </c>
      <c r="E101" s="26">
        <v>39</v>
      </c>
      <c r="F101" s="26" t="s">
        <v>1327</v>
      </c>
      <c r="G101" s="21">
        <v>10</v>
      </c>
      <c r="H101" s="21">
        <f t="shared" si="1"/>
        <v>35</v>
      </c>
    </row>
    <row r="102" spans="1:8" ht="15">
      <c r="A102" s="25">
        <v>40</v>
      </c>
      <c r="B102" s="85" t="s">
        <v>2611</v>
      </c>
      <c r="C102" s="26">
        <v>1988</v>
      </c>
      <c r="D102" s="27">
        <v>6.1319444444444447E-2</v>
      </c>
      <c r="E102" s="26">
        <v>40</v>
      </c>
      <c r="F102" s="26" t="s">
        <v>1327</v>
      </c>
      <c r="G102" s="21">
        <v>10</v>
      </c>
      <c r="H102" s="21">
        <f t="shared" si="1"/>
        <v>36</v>
      </c>
    </row>
    <row r="103" spans="1:8" ht="15">
      <c r="A103" s="25">
        <v>41</v>
      </c>
      <c r="B103" s="26" t="s">
        <v>1334</v>
      </c>
      <c r="C103" s="26">
        <v>1987</v>
      </c>
      <c r="D103" s="27">
        <v>6.1539351851851852E-2</v>
      </c>
      <c r="E103" s="26">
        <v>41</v>
      </c>
      <c r="F103" s="26" t="s">
        <v>1327</v>
      </c>
      <c r="G103" s="21">
        <v>10</v>
      </c>
      <c r="H103" s="21">
        <f t="shared" si="1"/>
        <v>37</v>
      </c>
    </row>
    <row r="104" spans="1:8" ht="15">
      <c r="A104" s="25">
        <v>42</v>
      </c>
      <c r="B104" s="26" t="s">
        <v>1333</v>
      </c>
      <c r="C104" s="26">
        <v>1996</v>
      </c>
      <c r="D104" s="27">
        <v>6.1539351851851852E-2</v>
      </c>
      <c r="E104" s="26">
        <f xml:space="preserve"> 41</f>
        <v>41</v>
      </c>
      <c r="F104" s="26" t="s">
        <v>1327</v>
      </c>
      <c r="G104" s="21">
        <v>10</v>
      </c>
      <c r="H104" s="21">
        <f t="shared" si="1"/>
        <v>28</v>
      </c>
    </row>
    <row r="105" spans="1:8" ht="15">
      <c r="A105" s="25">
        <v>43</v>
      </c>
      <c r="B105" s="26" t="s">
        <v>2590</v>
      </c>
      <c r="C105" s="26">
        <v>1984</v>
      </c>
      <c r="D105" s="27">
        <v>6.2337962962962963E-2</v>
      </c>
      <c r="E105" s="26">
        <v>43</v>
      </c>
      <c r="F105" s="26" t="s">
        <v>1327</v>
      </c>
      <c r="G105" s="21">
        <v>10</v>
      </c>
      <c r="H105" s="21">
        <f t="shared" si="1"/>
        <v>40</v>
      </c>
    </row>
    <row r="106" spans="1:8" ht="15">
      <c r="A106" s="25">
        <v>44</v>
      </c>
      <c r="B106" s="85" t="s">
        <v>2612</v>
      </c>
      <c r="C106" s="26">
        <v>1994</v>
      </c>
      <c r="D106" s="27">
        <v>6.293981481481481E-2</v>
      </c>
      <c r="E106" s="26">
        <v>44</v>
      </c>
      <c r="F106" s="26" t="s">
        <v>1327</v>
      </c>
      <c r="G106" s="21">
        <v>10</v>
      </c>
      <c r="H106" s="21">
        <f t="shared" si="1"/>
        <v>30</v>
      </c>
    </row>
    <row r="107" spans="1:8" ht="15">
      <c r="A107" s="25">
        <v>45</v>
      </c>
      <c r="B107" s="26" t="s">
        <v>2591</v>
      </c>
      <c r="C107" s="26">
        <v>1982</v>
      </c>
      <c r="D107" s="27">
        <v>6.293981481481481E-2</v>
      </c>
      <c r="E107" s="26">
        <f xml:space="preserve"> 44</f>
        <v>44</v>
      </c>
      <c r="F107" s="26" t="s">
        <v>1327</v>
      </c>
      <c r="G107" s="21">
        <v>10</v>
      </c>
      <c r="H107" s="21">
        <f t="shared" si="1"/>
        <v>42</v>
      </c>
    </row>
    <row r="108" spans="1:8" ht="15">
      <c r="A108" s="25">
        <v>46</v>
      </c>
      <c r="B108" s="26" t="s">
        <v>1332</v>
      </c>
      <c r="C108" s="26">
        <v>1985</v>
      </c>
      <c r="D108" s="27">
        <v>6.3194444444444442E-2</v>
      </c>
      <c r="E108" s="26">
        <v>46</v>
      </c>
      <c r="F108" s="26" t="s">
        <v>1327</v>
      </c>
      <c r="G108" s="21">
        <v>10</v>
      </c>
      <c r="H108" s="21">
        <f t="shared" si="1"/>
        <v>39</v>
      </c>
    </row>
    <row r="109" spans="1:8" ht="15">
      <c r="A109" s="25">
        <v>47</v>
      </c>
      <c r="B109" s="85" t="s">
        <v>2613</v>
      </c>
      <c r="C109" s="26">
        <v>1991</v>
      </c>
      <c r="D109" s="27">
        <v>6.385416666666667E-2</v>
      </c>
      <c r="E109" s="26">
        <v>47</v>
      </c>
      <c r="F109" s="26" t="s">
        <v>1327</v>
      </c>
      <c r="G109" s="21">
        <v>10</v>
      </c>
      <c r="H109" s="21">
        <f t="shared" si="1"/>
        <v>33</v>
      </c>
    </row>
    <row r="110" spans="1:8" ht="15">
      <c r="A110" s="25">
        <v>48</v>
      </c>
      <c r="B110" s="26" t="s">
        <v>1331</v>
      </c>
      <c r="C110" s="26">
        <v>1972</v>
      </c>
      <c r="D110" s="27">
        <v>6.5543981481481481E-2</v>
      </c>
      <c r="E110" s="26">
        <v>48</v>
      </c>
      <c r="F110" s="26" t="s">
        <v>105</v>
      </c>
      <c r="G110" s="21">
        <v>10</v>
      </c>
      <c r="H110" s="21">
        <f t="shared" si="1"/>
        <v>52</v>
      </c>
    </row>
    <row r="111" spans="1:8" ht="15">
      <c r="A111" s="25">
        <v>49</v>
      </c>
      <c r="B111" s="26" t="s">
        <v>1175</v>
      </c>
      <c r="C111" s="26">
        <v>1985</v>
      </c>
      <c r="D111" s="27">
        <v>6.5543981481481481E-2</v>
      </c>
      <c r="E111" s="26">
        <f xml:space="preserve"> 48</f>
        <v>48</v>
      </c>
      <c r="F111" s="26" t="s">
        <v>1327</v>
      </c>
      <c r="G111" s="21">
        <v>10</v>
      </c>
      <c r="H111" s="21">
        <f t="shared" si="1"/>
        <v>39</v>
      </c>
    </row>
    <row r="112" spans="1:8" ht="15">
      <c r="A112" s="25">
        <v>50</v>
      </c>
      <c r="B112" s="85" t="s">
        <v>2614</v>
      </c>
      <c r="C112" s="26">
        <v>1987</v>
      </c>
      <c r="D112" s="27">
        <v>6.7094907407407409E-2</v>
      </c>
      <c r="E112" s="26">
        <v>50</v>
      </c>
      <c r="F112" s="26" t="s">
        <v>1327</v>
      </c>
      <c r="G112" s="21">
        <v>10</v>
      </c>
      <c r="H112" s="21">
        <f t="shared" si="1"/>
        <v>37</v>
      </c>
    </row>
    <row r="113" spans="1:8" ht="15">
      <c r="A113" s="25">
        <v>51</v>
      </c>
      <c r="B113" s="26" t="s">
        <v>1330</v>
      </c>
      <c r="C113" s="26">
        <v>1995</v>
      </c>
      <c r="D113" s="27">
        <v>6.7557870370370365E-2</v>
      </c>
      <c r="E113" s="26">
        <v>51</v>
      </c>
      <c r="F113" s="26" t="s">
        <v>1327</v>
      </c>
      <c r="G113" s="21">
        <v>10</v>
      </c>
      <c r="H113" s="21">
        <f t="shared" si="1"/>
        <v>29</v>
      </c>
    </row>
    <row r="114" spans="1:8" ht="15">
      <c r="A114" s="25">
        <v>52</v>
      </c>
      <c r="B114" s="26" t="s">
        <v>1329</v>
      </c>
      <c r="C114" s="26">
        <v>1993</v>
      </c>
      <c r="D114" s="27">
        <v>6.7916666666666667E-2</v>
      </c>
      <c r="E114" s="26">
        <v>52</v>
      </c>
      <c r="F114" s="26" t="s">
        <v>1327</v>
      </c>
      <c r="G114" s="21">
        <v>10</v>
      </c>
      <c r="H114" s="21">
        <f t="shared" si="1"/>
        <v>31</v>
      </c>
    </row>
    <row r="115" spans="1:8" ht="15">
      <c r="A115" s="25">
        <v>53</v>
      </c>
      <c r="B115" s="26" t="s">
        <v>847</v>
      </c>
      <c r="C115" s="26">
        <v>1995</v>
      </c>
      <c r="D115" s="27">
        <v>6.8530092592592587E-2</v>
      </c>
      <c r="E115" s="26">
        <v>53</v>
      </c>
      <c r="F115" s="26" t="s">
        <v>1327</v>
      </c>
      <c r="G115" s="21">
        <v>10</v>
      </c>
      <c r="H115" s="21">
        <f t="shared" si="1"/>
        <v>29</v>
      </c>
    </row>
    <row r="116" spans="1:8" ht="15">
      <c r="A116" s="25">
        <v>54</v>
      </c>
      <c r="B116" s="85" t="s">
        <v>2615</v>
      </c>
      <c r="C116" s="26">
        <v>1990</v>
      </c>
      <c r="D116" s="27">
        <v>7.1886574074074075E-2</v>
      </c>
      <c r="E116" s="26">
        <v>54</v>
      </c>
      <c r="F116" s="26" t="s">
        <v>1327</v>
      </c>
      <c r="G116" s="21">
        <v>10</v>
      </c>
      <c r="H116" s="21">
        <f t="shared" si="1"/>
        <v>34</v>
      </c>
    </row>
    <row r="117" spans="1:8" ht="15">
      <c r="A117" s="25">
        <v>55</v>
      </c>
      <c r="B117" s="26" t="s">
        <v>143</v>
      </c>
      <c r="C117" s="26">
        <v>1988</v>
      </c>
      <c r="D117" s="27">
        <v>7.2546296296296289E-2</v>
      </c>
      <c r="E117" s="26">
        <v>55</v>
      </c>
      <c r="F117" s="26" t="s">
        <v>1327</v>
      </c>
      <c r="G117" s="21">
        <v>10</v>
      </c>
      <c r="H117" s="21">
        <f t="shared" si="1"/>
        <v>36</v>
      </c>
    </row>
    <row r="118" spans="1:8" ht="15">
      <c r="A118" s="25">
        <v>56</v>
      </c>
      <c r="B118" s="85" t="s">
        <v>2616</v>
      </c>
      <c r="C118" s="26">
        <v>1998</v>
      </c>
      <c r="D118" s="27">
        <v>7.2997685185185179E-2</v>
      </c>
      <c r="E118" s="26">
        <v>56</v>
      </c>
      <c r="F118" s="26" t="s">
        <v>1327</v>
      </c>
      <c r="G118" s="21">
        <v>10</v>
      </c>
      <c r="H118" s="21">
        <f t="shared" si="1"/>
        <v>26</v>
      </c>
    </row>
    <row r="119" spans="1:8" ht="15">
      <c r="A119" s="25">
        <v>57</v>
      </c>
      <c r="B119" s="26" t="s">
        <v>1328</v>
      </c>
      <c r="C119" s="26">
        <v>1989</v>
      </c>
      <c r="D119" s="27">
        <v>7.300925925925926E-2</v>
      </c>
      <c r="E119" s="26">
        <v>57</v>
      </c>
      <c r="F119" s="26" t="s">
        <v>1327</v>
      </c>
      <c r="G119" s="21">
        <v>10</v>
      </c>
      <c r="H119" s="21">
        <f t="shared" si="1"/>
        <v>35</v>
      </c>
    </row>
    <row r="121" spans="1:8" ht="31.2">
      <c r="A121" s="22" t="s">
        <v>1326</v>
      </c>
    </row>
    <row r="123" spans="1:8" ht="15">
      <c r="A123" s="23" t="s">
        <v>10</v>
      </c>
      <c r="B123" s="41" t="s">
        <v>11</v>
      </c>
      <c r="C123" s="41" t="s">
        <v>113</v>
      </c>
      <c r="D123" s="41" t="s">
        <v>64</v>
      </c>
      <c r="E123" s="41" t="s">
        <v>4</v>
      </c>
      <c r="F123" s="41" t="s">
        <v>229</v>
      </c>
    </row>
    <row r="124" spans="1:8" ht="15">
      <c r="A124" s="25">
        <v>1</v>
      </c>
      <c r="B124" s="26" t="s">
        <v>97</v>
      </c>
      <c r="C124" s="26">
        <v>1997</v>
      </c>
      <c r="D124" s="27">
        <v>5.9201388888888894E-2</v>
      </c>
      <c r="E124" s="26">
        <v>1</v>
      </c>
      <c r="F124" s="26" t="s">
        <v>108</v>
      </c>
      <c r="G124" s="21">
        <v>20</v>
      </c>
      <c r="H124" s="21">
        <f t="shared" si="1"/>
        <v>27</v>
      </c>
    </row>
    <row r="125" spans="1:8" ht="15">
      <c r="A125" s="25">
        <v>2</v>
      </c>
      <c r="B125" s="26" t="s">
        <v>80</v>
      </c>
      <c r="C125" s="26">
        <v>1975</v>
      </c>
      <c r="D125" s="27">
        <v>6.1145833333333337E-2</v>
      </c>
      <c r="E125" s="26">
        <v>2</v>
      </c>
      <c r="F125" s="26" t="s">
        <v>109</v>
      </c>
      <c r="G125" s="21">
        <v>20</v>
      </c>
      <c r="H125" s="21">
        <f t="shared" si="1"/>
        <v>49</v>
      </c>
    </row>
    <row r="126" spans="1:8" ht="15">
      <c r="A126" s="25">
        <v>3</v>
      </c>
      <c r="B126" s="26" t="s">
        <v>408</v>
      </c>
      <c r="C126" s="26">
        <v>1987</v>
      </c>
      <c r="D126" s="27">
        <v>6.2534722222222228E-2</v>
      </c>
      <c r="E126" s="26">
        <v>3</v>
      </c>
      <c r="F126" s="26" t="s">
        <v>108</v>
      </c>
      <c r="G126" s="21">
        <v>20</v>
      </c>
      <c r="H126" s="21">
        <f t="shared" si="1"/>
        <v>37</v>
      </c>
    </row>
    <row r="127" spans="1:8" ht="15">
      <c r="A127" s="25">
        <v>4</v>
      </c>
      <c r="B127" s="26" t="s">
        <v>1325</v>
      </c>
      <c r="C127" s="26">
        <v>1988</v>
      </c>
      <c r="D127" s="27">
        <v>6.2546296296296294E-2</v>
      </c>
      <c r="E127" s="26">
        <v>4</v>
      </c>
      <c r="F127" s="26" t="s">
        <v>108</v>
      </c>
      <c r="G127" s="21">
        <v>20</v>
      </c>
      <c r="H127" s="21">
        <f t="shared" si="1"/>
        <v>36</v>
      </c>
    </row>
    <row r="128" spans="1:8" ht="15">
      <c r="A128" s="25">
        <v>5</v>
      </c>
      <c r="B128" s="26" t="s">
        <v>230</v>
      </c>
      <c r="C128" s="26">
        <v>1988</v>
      </c>
      <c r="D128" s="27">
        <v>6.2604166666666669E-2</v>
      </c>
      <c r="E128" s="26">
        <v>5</v>
      </c>
      <c r="F128" s="26" t="s">
        <v>108</v>
      </c>
      <c r="G128" s="21">
        <v>20</v>
      </c>
      <c r="H128" s="21">
        <f t="shared" si="1"/>
        <v>36</v>
      </c>
    </row>
    <row r="129" spans="1:8" ht="15">
      <c r="A129" s="25">
        <v>6</v>
      </c>
      <c r="B129" s="26" t="s">
        <v>175</v>
      </c>
      <c r="C129" s="26">
        <v>1989</v>
      </c>
      <c r="D129" s="27">
        <v>6.4560185185185193E-2</v>
      </c>
      <c r="E129" s="26">
        <v>6</v>
      </c>
      <c r="F129" s="26" t="s">
        <v>108</v>
      </c>
      <c r="G129" s="21">
        <v>20</v>
      </c>
      <c r="H129" s="21">
        <f t="shared" si="1"/>
        <v>35</v>
      </c>
    </row>
    <row r="130" spans="1:8" ht="15">
      <c r="A130" s="25">
        <v>7</v>
      </c>
      <c r="B130" s="26" t="s">
        <v>375</v>
      </c>
      <c r="C130" s="26">
        <v>1987</v>
      </c>
      <c r="D130" s="27">
        <v>6.4571759259259259E-2</v>
      </c>
      <c r="E130" s="26">
        <v>7</v>
      </c>
      <c r="F130" s="26" t="s">
        <v>108</v>
      </c>
      <c r="G130" s="21">
        <v>20</v>
      </c>
      <c r="H130" s="21">
        <f t="shared" si="1"/>
        <v>37</v>
      </c>
    </row>
    <row r="131" spans="1:8" ht="15">
      <c r="A131" s="25">
        <v>8</v>
      </c>
      <c r="B131" s="26" t="s">
        <v>1324</v>
      </c>
      <c r="C131" s="26">
        <v>1997</v>
      </c>
      <c r="D131" s="27">
        <v>6.4965277777777775E-2</v>
      </c>
      <c r="E131" s="26">
        <v>8</v>
      </c>
      <c r="F131" s="26" t="s">
        <v>108</v>
      </c>
      <c r="G131" s="21">
        <v>20</v>
      </c>
      <c r="H131" s="21">
        <f t="shared" si="1"/>
        <v>27</v>
      </c>
    </row>
    <row r="132" spans="1:8" ht="15">
      <c r="A132" s="25">
        <v>9</v>
      </c>
      <c r="B132" s="26" t="s">
        <v>96</v>
      </c>
      <c r="C132" s="26">
        <v>1982</v>
      </c>
      <c r="D132" s="27">
        <v>6.6076388888888893E-2</v>
      </c>
      <c r="E132" s="26">
        <v>9</v>
      </c>
      <c r="F132" s="26" t="s">
        <v>108</v>
      </c>
      <c r="G132" s="21">
        <v>20</v>
      </c>
      <c r="H132" s="21">
        <f t="shared" si="1"/>
        <v>42</v>
      </c>
    </row>
    <row r="133" spans="1:8" ht="15">
      <c r="A133" s="25">
        <v>10</v>
      </c>
      <c r="B133" s="26" t="s">
        <v>1323</v>
      </c>
      <c r="C133" s="26">
        <v>1983</v>
      </c>
      <c r="D133" s="27">
        <v>6.6446759259259261E-2</v>
      </c>
      <c r="E133" s="26">
        <v>10</v>
      </c>
      <c r="F133" s="26" t="s">
        <v>108</v>
      </c>
      <c r="G133" s="21">
        <v>20</v>
      </c>
      <c r="H133" s="21">
        <f t="shared" si="1"/>
        <v>41</v>
      </c>
    </row>
    <row r="134" spans="1:8" ht="15">
      <c r="A134" s="25">
        <v>11</v>
      </c>
      <c r="B134" s="26" t="s">
        <v>98</v>
      </c>
      <c r="C134" s="26">
        <v>1969</v>
      </c>
      <c r="D134" s="27">
        <v>6.6574074074074077E-2</v>
      </c>
      <c r="E134" s="26">
        <v>11</v>
      </c>
      <c r="F134" s="26" t="s">
        <v>109</v>
      </c>
      <c r="G134" s="21">
        <v>20</v>
      </c>
      <c r="H134" s="21">
        <f t="shared" si="1"/>
        <v>55</v>
      </c>
    </row>
    <row r="135" spans="1:8" ht="15">
      <c r="A135" s="25">
        <v>12</v>
      </c>
      <c r="B135" s="26" t="s">
        <v>101</v>
      </c>
      <c r="C135" s="26">
        <v>1978</v>
      </c>
      <c r="D135" s="27">
        <v>6.8298611111111115E-2</v>
      </c>
      <c r="E135" s="26">
        <v>12</v>
      </c>
      <c r="F135" s="26" t="s">
        <v>109</v>
      </c>
      <c r="G135" s="21">
        <v>20</v>
      </c>
      <c r="H135" s="21">
        <f t="shared" si="1"/>
        <v>46</v>
      </c>
    </row>
    <row r="136" spans="1:8" ht="15">
      <c r="A136" s="25">
        <v>13</v>
      </c>
      <c r="B136" s="26" t="s">
        <v>1022</v>
      </c>
      <c r="C136" s="26">
        <v>1989</v>
      </c>
      <c r="D136" s="27">
        <v>6.8599537037037042E-2</v>
      </c>
      <c r="E136" s="26">
        <v>13</v>
      </c>
      <c r="F136" s="26" t="s">
        <v>108</v>
      </c>
      <c r="G136" s="21">
        <v>20</v>
      </c>
      <c r="H136" s="21">
        <f t="shared" si="1"/>
        <v>35</v>
      </c>
    </row>
    <row r="137" spans="1:8" ht="15">
      <c r="A137" s="25">
        <v>14</v>
      </c>
      <c r="B137" s="26" t="s">
        <v>1322</v>
      </c>
      <c r="C137" s="26">
        <v>1987</v>
      </c>
      <c r="D137" s="27">
        <v>6.9039351851851852E-2</v>
      </c>
      <c r="E137" s="26">
        <v>14</v>
      </c>
      <c r="F137" s="26" t="s">
        <v>108</v>
      </c>
      <c r="G137" s="21">
        <v>20</v>
      </c>
      <c r="H137" s="21">
        <f t="shared" ref="H137:H200" si="2">2024-C137</f>
        <v>37</v>
      </c>
    </row>
    <row r="138" spans="1:8" ht="15">
      <c r="A138" s="25">
        <v>15</v>
      </c>
      <c r="B138" s="26" t="s">
        <v>1321</v>
      </c>
      <c r="C138" s="26">
        <v>1990</v>
      </c>
      <c r="D138" s="27">
        <v>6.9155092592592601E-2</v>
      </c>
      <c r="E138" s="26">
        <v>15</v>
      </c>
      <c r="F138" s="26" t="s">
        <v>108</v>
      </c>
      <c r="G138" s="21">
        <v>20</v>
      </c>
      <c r="H138" s="21">
        <f t="shared" si="2"/>
        <v>34</v>
      </c>
    </row>
    <row r="139" spans="1:8" ht="15">
      <c r="A139" s="25">
        <v>16</v>
      </c>
      <c r="B139" s="26" t="s">
        <v>1320</v>
      </c>
      <c r="C139" s="26">
        <v>1994</v>
      </c>
      <c r="D139" s="27">
        <v>7.4375000000000011E-2</v>
      </c>
      <c r="E139" s="26">
        <v>16</v>
      </c>
      <c r="F139" s="26" t="s">
        <v>108</v>
      </c>
      <c r="G139" s="21">
        <v>20</v>
      </c>
      <c r="H139" s="21">
        <f t="shared" si="2"/>
        <v>30</v>
      </c>
    </row>
    <row r="140" spans="1:8" ht="15">
      <c r="A140" s="25">
        <v>17</v>
      </c>
      <c r="B140" s="26" t="s">
        <v>1319</v>
      </c>
      <c r="C140" s="26">
        <v>2002</v>
      </c>
      <c r="D140" s="27">
        <v>7.5092592592592586E-2</v>
      </c>
      <c r="E140" s="26">
        <v>17</v>
      </c>
      <c r="F140" s="26" t="s">
        <v>108</v>
      </c>
      <c r="G140" s="21">
        <v>20</v>
      </c>
      <c r="H140" s="21">
        <f t="shared" si="2"/>
        <v>22</v>
      </c>
    </row>
    <row r="141" spans="1:8" ht="15">
      <c r="A141" s="25">
        <v>18</v>
      </c>
      <c r="B141" s="26" t="s">
        <v>1318</v>
      </c>
      <c r="C141" s="26">
        <v>1990</v>
      </c>
      <c r="D141" s="27">
        <v>7.5462962962962968E-2</v>
      </c>
      <c r="E141" s="26">
        <v>18</v>
      </c>
      <c r="F141" s="26" t="s">
        <v>108</v>
      </c>
      <c r="G141" s="21">
        <v>20</v>
      </c>
      <c r="H141" s="21">
        <f t="shared" si="2"/>
        <v>34</v>
      </c>
    </row>
    <row r="142" spans="1:8" ht="15">
      <c r="A142" s="25">
        <v>19</v>
      </c>
      <c r="B142" s="26" t="s">
        <v>82</v>
      </c>
      <c r="C142" s="26">
        <v>1986</v>
      </c>
      <c r="D142" s="27">
        <v>7.6018518518518527E-2</v>
      </c>
      <c r="E142" s="26">
        <v>19</v>
      </c>
      <c r="F142" s="26" t="s">
        <v>108</v>
      </c>
      <c r="G142" s="21">
        <v>20</v>
      </c>
      <c r="H142" s="21">
        <f t="shared" si="2"/>
        <v>38</v>
      </c>
    </row>
    <row r="143" spans="1:8" ht="15">
      <c r="A143" s="25">
        <v>20</v>
      </c>
      <c r="B143" s="26" t="s">
        <v>90</v>
      </c>
      <c r="C143" s="26">
        <v>1996</v>
      </c>
      <c r="D143" s="27">
        <v>7.7210648148148139E-2</v>
      </c>
      <c r="E143" s="26">
        <v>20</v>
      </c>
      <c r="F143" s="26" t="s">
        <v>108</v>
      </c>
      <c r="G143" s="21">
        <v>20</v>
      </c>
      <c r="H143" s="21">
        <f t="shared" si="2"/>
        <v>28</v>
      </c>
    </row>
    <row r="144" spans="1:8" ht="15">
      <c r="A144" s="25">
        <v>21</v>
      </c>
      <c r="B144" s="26" t="s">
        <v>84</v>
      </c>
      <c r="C144" s="26">
        <v>1981</v>
      </c>
      <c r="D144" s="27">
        <v>7.7986111111111103E-2</v>
      </c>
      <c r="E144" s="26">
        <v>21</v>
      </c>
      <c r="F144" s="26" t="s">
        <v>108</v>
      </c>
      <c r="G144" s="21">
        <v>20</v>
      </c>
      <c r="H144" s="21">
        <f t="shared" si="2"/>
        <v>43</v>
      </c>
    </row>
    <row r="145" spans="1:8" ht="15">
      <c r="A145" s="25">
        <v>22</v>
      </c>
      <c r="B145" s="26" t="s">
        <v>88</v>
      </c>
      <c r="C145" s="26">
        <v>1988</v>
      </c>
      <c r="D145" s="27">
        <v>7.918981481481481E-2</v>
      </c>
      <c r="E145" s="26">
        <v>22</v>
      </c>
      <c r="F145" s="26" t="s">
        <v>108</v>
      </c>
      <c r="G145" s="21">
        <v>20</v>
      </c>
      <c r="H145" s="21">
        <f t="shared" si="2"/>
        <v>36</v>
      </c>
    </row>
    <row r="146" spans="1:8" ht="15">
      <c r="A146" s="25">
        <v>23</v>
      </c>
      <c r="B146" s="26" t="s">
        <v>1317</v>
      </c>
      <c r="C146" s="26">
        <v>1998</v>
      </c>
      <c r="D146" s="27">
        <v>8.1226851851851856E-2</v>
      </c>
      <c r="E146" s="26">
        <v>23</v>
      </c>
      <c r="F146" s="26" t="s">
        <v>108</v>
      </c>
      <c r="G146" s="21">
        <v>20</v>
      </c>
      <c r="H146" s="21">
        <f t="shared" si="2"/>
        <v>26</v>
      </c>
    </row>
    <row r="147" spans="1:8" ht="15">
      <c r="A147" s="25">
        <v>24</v>
      </c>
      <c r="B147" s="26" t="s">
        <v>2589</v>
      </c>
      <c r="C147" s="26">
        <v>1965</v>
      </c>
      <c r="D147" s="27">
        <v>8.1805555555555562E-2</v>
      </c>
      <c r="E147" s="26">
        <v>24</v>
      </c>
      <c r="F147" s="26" t="s">
        <v>109</v>
      </c>
      <c r="G147" s="21">
        <v>20</v>
      </c>
      <c r="H147" s="21">
        <f t="shared" si="2"/>
        <v>59</v>
      </c>
    </row>
    <row r="148" spans="1:8" ht="15">
      <c r="A148" s="25">
        <v>25</v>
      </c>
      <c r="B148" s="26" t="s">
        <v>410</v>
      </c>
      <c r="C148" s="26">
        <v>1987</v>
      </c>
      <c r="D148" s="27">
        <v>8.2152777777777783E-2</v>
      </c>
      <c r="E148" s="26">
        <v>25</v>
      </c>
      <c r="F148" s="26" t="s">
        <v>108</v>
      </c>
      <c r="G148" s="21">
        <v>20</v>
      </c>
      <c r="H148" s="21">
        <f t="shared" si="2"/>
        <v>37</v>
      </c>
    </row>
    <row r="149" spans="1:8" ht="15">
      <c r="A149" s="25">
        <v>26</v>
      </c>
      <c r="B149" s="26" t="s">
        <v>92</v>
      </c>
      <c r="C149" s="26">
        <v>1994</v>
      </c>
      <c r="D149" s="27">
        <v>8.4201388888888895E-2</v>
      </c>
      <c r="E149" s="26">
        <v>26</v>
      </c>
      <c r="F149" s="26" t="s">
        <v>108</v>
      </c>
      <c r="G149" s="21">
        <v>20</v>
      </c>
      <c r="H149" s="21">
        <f t="shared" si="2"/>
        <v>30</v>
      </c>
    </row>
    <row r="150" spans="1:8" ht="15">
      <c r="A150" s="25">
        <v>27</v>
      </c>
      <c r="B150" s="26" t="s">
        <v>1200</v>
      </c>
      <c r="C150" s="26">
        <v>1980</v>
      </c>
      <c r="D150" s="27">
        <v>8.6597222222222214E-2</v>
      </c>
      <c r="E150" s="26">
        <v>27</v>
      </c>
      <c r="F150" s="26" t="s">
        <v>108</v>
      </c>
      <c r="G150" s="21">
        <v>20</v>
      </c>
      <c r="H150" s="21">
        <f t="shared" si="2"/>
        <v>44</v>
      </c>
    </row>
    <row r="151" spans="1:8" ht="15">
      <c r="A151" s="25">
        <v>28</v>
      </c>
      <c r="B151" s="26" t="s">
        <v>1316</v>
      </c>
      <c r="C151" s="26">
        <v>1989</v>
      </c>
      <c r="D151" s="27">
        <v>8.7210648148148148E-2</v>
      </c>
      <c r="E151" s="26">
        <v>28</v>
      </c>
      <c r="F151" s="26" t="s">
        <v>108</v>
      </c>
      <c r="G151" s="21">
        <v>20</v>
      </c>
      <c r="H151" s="21">
        <f t="shared" si="2"/>
        <v>35</v>
      </c>
    </row>
    <row r="152" spans="1:8" ht="15">
      <c r="A152" s="25">
        <v>29</v>
      </c>
      <c r="B152" s="26" t="s">
        <v>1315</v>
      </c>
      <c r="C152" s="26">
        <v>2001</v>
      </c>
      <c r="D152" s="27">
        <v>8.8831018518518531E-2</v>
      </c>
      <c r="E152" s="26">
        <v>29</v>
      </c>
      <c r="F152" s="26" t="s">
        <v>108</v>
      </c>
      <c r="G152" s="21">
        <v>20</v>
      </c>
      <c r="H152" s="21">
        <f t="shared" si="2"/>
        <v>23</v>
      </c>
    </row>
    <row r="153" spans="1:8" ht="15">
      <c r="A153" s="25">
        <v>30</v>
      </c>
      <c r="B153" s="26" t="s">
        <v>180</v>
      </c>
      <c r="C153" s="26">
        <v>1987</v>
      </c>
      <c r="D153" s="27">
        <v>8.8854166666666665E-2</v>
      </c>
      <c r="E153" s="26">
        <v>30</v>
      </c>
      <c r="F153" s="26" t="s">
        <v>108</v>
      </c>
      <c r="G153" s="21">
        <v>20</v>
      </c>
      <c r="H153" s="21">
        <f t="shared" si="2"/>
        <v>37</v>
      </c>
    </row>
    <row r="154" spans="1:8" ht="15">
      <c r="A154" s="25">
        <v>31</v>
      </c>
      <c r="B154" s="26" t="s">
        <v>102</v>
      </c>
      <c r="C154" s="26">
        <v>1987</v>
      </c>
      <c r="D154" s="27">
        <v>9.2060185185185175E-2</v>
      </c>
      <c r="E154" s="26">
        <v>31</v>
      </c>
      <c r="F154" s="26" t="s">
        <v>108</v>
      </c>
      <c r="G154" s="21">
        <v>20</v>
      </c>
      <c r="H154" s="21">
        <f t="shared" si="2"/>
        <v>37</v>
      </c>
    </row>
    <row r="155" spans="1:8" ht="15">
      <c r="A155" s="25">
        <v>32</v>
      </c>
      <c r="B155" s="26" t="s">
        <v>91</v>
      </c>
      <c r="C155" s="26">
        <v>1976</v>
      </c>
      <c r="D155" s="27">
        <v>9.2094907407407403E-2</v>
      </c>
      <c r="E155" s="26">
        <v>32</v>
      </c>
      <c r="F155" s="26" t="s">
        <v>109</v>
      </c>
      <c r="G155" s="21">
        <v>20</v>
      </c>
      <c r="H155" s="21">
        <f t="shared" si="2"/>
        <v>48</v>
      </c>
    </row>
    <row r="156" spans="1:8" ht="15">
      <c r="A156" s="25">
        <v>33</v>
      </c>
      <c r="B156" s="26" t="s">
        <v>2544</v>
      </c>
      <c r="C156" s="26">
        <v>1975</v>
      </c>
      <c r="D156" s="27">
        <v>9.5081018518518523E-2</v>
      </c>
      <c r="E156" s="26">
        <v>33</v>
      </c>
      <c r="F156" s="26" t="s">
        <v>109</v>
      </c>
      <c r="G156" s="21">
        <v>20</v>
      </c>
      <c r="H156" s="21">
        <f t="shared" si="2"/>
        <v>49</v>
      </c>
    </row>
    <row r="157" spans="1:8" ht="15">
      <c r="A157" s="25">
        <v>34</v>
      </c>
      <c r="B157" s="26" t="s">
        <v>89</v>
      </c>
      <c r="C157" s="26">
        <v>1991</v>
      </c>
      <c r="D157" s="27">
        <v>0.10150462962962963</v>
      </c>
      <c r="E157" s="26">
        <v>34</v>
      </c>
      <c r="F157" s="26" t="s">
        <v>108</v>
      </c>
      <c r="G157" s="21">
        <v>20</v>
      </c>
      <c r="H157" s="21">
        <f t="shared" si="2"/>
        <v>33</v>
      </c>
    </row>
    <row r="158" spans="1:8" ht="15">
      <c r="A158" s="25">
        <v>35</v>
      </c>
      <c r="B158" s="26" t="s">
        <v>1314</v>
      </c>
      <c r="C158" s="26">
        <v>1980</v>
      </c>
      <c r="D158" s="27">
        <v>0.1169675925925926</v>
      </c>
      <c r="E158" s="26">
        <v>35</v>
      </c>
      <c r="F158" s="26" t="s">
        <v>108</v>
      </c>
      <c r="G158" s="21">
        <v>20</v>
      </c>
      <c r="H158" s="21">
        <f t="shared" si="2"/>
        <v>44</v>
      </c>
    </row>
    <row r="159" spans="1:8" ht="15">
      <c r="A159" s="25">
        <v>36</v>
      </c>
      <c r="B159" s="26" t="s">
        <v>1313</v>
      </c>
      <c r="C159" s="26">
        <v>1993</v>
      </c>
      <c r="D159" s="27">
        <v>0.11697916666666668</v>
      </c>
      <c r="E159" s="26">
        <v>36</v>
      </c>
      <c r="F159" s="26" t="s">
        <v>108</v>
      </c>
      <c r="G159" s="21">
        <v>20</v>
      </c>
      <c r="H159" s="21">
        <f t="shared" si="2"/>
        <v>31</v>
      </c>
    </row>
    <row r="161" spans="1:8" ht="31.2">
      <c r="A161" s="22" t="s">
        <v>1312</v>
      </c>
    </row>
    <row r="163" spans="1:8" ht="15">
      <c r="A163" s="23" t="s">
        <v>10</v>
      </c>
      <c r="B163" s="41" t="s">
        <v>11</v>
      </c>
      <c r="C163" s="41" t="s">
        <v>113</v>
      </c>
      <c r="D163" s="41" t="s">
        <v>64</v>
      </c>
      <c r="E163" s="41" t="s">
        <v>4</v>
      </c>
      <c r="F163" s="41" t="s">
        <v>229</v>
      </c>
    </row>
    <row r="164" spans="1:8" ht="15">
      <c r="A164" s="25">
        <v>1</v>
      </c>
      <c r="B164" s="26" t="s">
        <v>1311</v>
      </c>
      <c r="C164" s="26">
        <v>1986</v>
      </c>
      <c r="D164" s="27">
        <v>7.5590277777777784E-2</v>
      </c>
      <c r="E164" s="26">
        <v>1</v>
      </c>
      <c r="F164" s="26" t="s">
        <v>107</v>
      </c>
      <c r="G164" s="21">
        <v>20</v>
      </c>
      <c r="H164" s="21">
        <f t="shared" si="2"/>
        <v>38</v>
      </c>
    </row>
    <row r="165" spans="1:8" ht="15">
      <c r="A165" s="25">
        <v>2</v>
      </c>
      <c r="B165" s="26" t="s">
        <v>245</v>
      </c>
      <c r="C165" s="26">
        <v>1988</v>
      </c>
      <c r="D165" s="27">
        <v>8.5844907407407411E-2</v>
      </c>
      <c r="E165" s="26">
        <v>2</v>
      </c>
      <c r="F165" s="26" t="s">
        <v>107</v>
      </c>
      <c r="G165" s="21">
        <v>20</v>
      </c>
      <c r="H165" s="21">
        <f t="shared" si="2"/>
        <v>36</v>
      </c>
    </row>
    <row r="166" spans="1:8" ht="15">
      <c r="A166" s="25">
        <v>3</v>
      </c>
      <c r="B166" s="26" t="s">
        <v>78</v>
      </c>
      <c r="C166" s="26">
        <v>1995</v>
      </c>
      <c r="D166" s="27">
        <v>8.8310185185185186E-2</v>
      </c>
      <c r="E166" s="26">
        <v>3</v>
      </c>
      <c r="F166" s="26" t="s">
        <v>107</v>
      </c>
      <c r="G166" s="21">
        <v>20</v>
      </c>
      <c r="H166" s="21">
        <f t="shared" si="2"/>
        <v>29</v>
      </c>
    </row>
    <row r="167" spans="1:8" ht="15">
      <c r="A167" s="25">
        <v>4</v>
      </c>
      <c r="B167" s="26" t="s">
        <v>1218</v>
      </c>
      <c r="C167" s="26">
        <v>1980</v>
      </c>
      <c r="D167" s="27">
        <v>9.07175925925926E-2</v>
      </c>
      <c r="E167" s="26">
        <v>4</v>
      </c>
      <c r="F167" s="26" t="s">
        <v>107</v>
      </c>
      <c r="G167" s="21">
        <v>20</v>
      </c>
      <c r="H167" s="21">
        <f t="shared" si="2"/>
        <v>44</v>
      </c>
    </row>
    <row r="168" spans="1:8" ht="15">
      <c r="A168" s="25">
        <v>5</v>
      </c>
      <c r="B168" s="26" t="s">
        <v>1219</v>
      </c>
      <c r="C168" s="26">
        <v>1981</v>
      </c>
      <c r="D168" s="27">
        <v>9.07175925925926E-2</v>
      </c>
      <c r="E168" s="26">
        <f xml:space="preserve">  4</f>
        <v>4</v>
      </c>
      <c r="F168" s="26" t="s">
        <v>107</v>
      </c>
      <c r="G168" s="21">
        <v>20</v>
      </c>
      <c r="H168" s="21">
        <f t="shared" si="2"/>
        <v>43</v>
      </c>
    </row>
    <row r="169" spans="1:8" ht="15">
      <c r="A169" s="25">
        <v>6</v>
      </c>
      <c r="B169" s="26" t="s">
        <v>637</v>
      </c>
      <c r="C169" s="26">
        <v>1991</v>
      </c>
      <c r="D169" s="27">
        <v>9.2337962962962969E-2</v>
      </c>
      <c r="E169" s="26">
        <v>6</v>
      </c>
      <c r="F169" s="26" t="s">
        <v>107</v>
      </c>
      <c r="G169" s="21">
        <v>20</v>
      </c>
      <c r="H169" s="21">
        <f t="shared" si="2"/>
        <v>33</v>
      </c>
    </row>
    <row r="170" spans="1:8" ht="15">
      <c r="A170" s="25">
        <v>7</v>
      </c>
      <c r="B170" s="26" t="s">
        <v>79</v>
      </c>
      <c r="C170" s="26">
        <v>1987</v>
      </c>
      <c r="D170" s="27">
        <v>0.1001851851851852</v>
      </c>
      <c r="E170" s="26">
        <v>7</v>
      </c>
      <c r="F170" s="26" t="s">
        <v>107</v>
      </c>
      <c r="G170" s="21">
        <v>20</v>
      </c>
      <c r="H170" s="21">
        <f t="shared" si="2"/>
        <v>37</v>
      </c>
    </row>
    <row r="171" spans="1:8" ht="15">
      <c r="A171" s="25">
        <v>8</v>
      </c>
      <c r="B171" s="26" t="s">
        <v>280</v>
      </c>
      <c r="C171" s="26">
        <v>1983</v>
      </c>
      <c r="D171" s="27">
        <v>0.10019675925925926</v>
      </c>
      <c r="E171" s="26">
        <v>8</v>
      </c>
      <c r="F171" s="26" t="s">
        <v>107</v>
      </c>
      <c r="G171" s="21">
        <v>20</v>
      </c>
      <c r="H171" s="21">
        <f t="shared" si="2"/>
        <v>41</v>
      </c>
    </row>
    <row r="173" spans="1:8" ht="31.2">
      <c r="A173" s="22" t="s">
        <v>1310</v>
      </c>
    </row>
    <row r="175" spans="1:8" ht="15">
      <c r="A175" s="23" t="s">
        <v>10</v>
      </c>
      <c r="B175" s="41" t="s">
        <v>11</v>
      </c>
      <c r="C175" s="41" t="s">
        <v>113</v>
      </c>
      <c r="D175" s="41" t="s">
        <v>64</v>
      </c>
      <c r="E175" s="41" t="s">
        <v>4</v>
      </c>
      <c r="F175" s="41" t="s">
        <v>229</v>
      </c>
    </row>
    <row r="176" spans="1:8" ht="15">
      <c r="A176" s="25">
        <v>1</v>
      </c>
      <c r="B176" s="26" t="s">
        <v>93</v>
      </c>
      <c r="C176" s="26">
        <v>1993</v>
      </c>
      <c r="D176" s="27">
        <v>9.6377314814814818E-2</v>
      </c>
      <c r="E176" s="26">
        <v>1</v>
      </c>
      <c r="F176" s="26" t="s">
        <v>110</v>
      </c>
      <c r="G176" s="21">
        <v>32</v>
      </c>
      <c r="H176" s="21">
        <f t="shared" si="2"/>
        <v>31</v>
      </c>
    </row>
    <row r="177" spans="1:8" ht="15">
      <c r="A177" s="25">
        <v>2</v>
      </c>
      <c r="B177" s="26" t="s">
        <v>241</v>
      </c>
      <c r="C177" s="26">
        <v>1993</v>
      </c>
      <c r="D177" s="27">
        <v>0.10182870370370371</v>
      </c>
      <c r="E177" s="26">
        <v>2</v>
      </c>
      <c r="F177" s="26" t="s">
        <v>110</v>
      </c>
      <c r="G177" s="21">
        <v>32</v>
      </c>
      <c r="H177" s="21">
        <f t="shared" si="2"/>
        <v>31</v>
      </c>
    </row>
    <row r="178" spans="1:8" ht="15">
      <c r="A178" s="25">
        <v>3</v>
      </c>
      <c r="B178" s="26" t="s">
        <v>232</v>
      </c>
      <c r="C178" s="26">
        <v>1981</v>
      </c>
      <c r="D178" s="27">
        <v>0.10475694444444444</v>
      </c>
      <c r="E178" s="26">
        <v>3</v>
      </c>
      <c r="F178" s="26" t="s">
        <v>110</v>
      </c>
      <c r="G178" s="21">
        <v>32</v>
      </c>
      <c r="H178" s="21">
        <f t="shared" si="2"/>
        <v>43</v>
      </c>
    </row>
    <row r="179" spans="1:8" ht="15">
      <c r="A179" s="25">
        <v>4</v>
      </c>
      <c r="B179" s="26" t="s">
        <v>94</v>
      </c>
      <c r="C179" s="26">
        <v>1972</v>
      </c>
      <c r="D179" s="27">
        <v>0.10546296296296297</v>
      </c>
      <c r="E179" s="26">
        <v>4</v>
      </c>
      <c r="F179" s="26" t="s">
        <v>111</v>
      </c>
      <c r="G179" s="21">
        <v>32</v>
      </c>
      <c r="H179" s="21">
        <f t="shared" si="2"/>
        <v>52</v>
      </c>
    </row>
    <row r="180" spans="1:8" ht="15">
      <c r="A180" s="25">
        <v>5</v>
      </c>
      <c r="B180" s="26" t="s">
        <v>242</v>
      </c>
      <c r="C180" s="26">
        <v>1992</v>
      </c>
      <c r="D180" s="27">
        <v>0.10671296296296295</v>
      </c>
      <c r="E180" s="26">
        <v>5</v>
      </c>
      <c r="F180" s="26" t="s">
        <v>110</v>
      </c>
      <c r="G180" s="21">
        <v>32</v>
      </c>
      <c r="H180" s="21">
        <f t="shared" si="2"/>
        <v>32</v>
      </c>
    </row>
    <row r="181" spans="1:8" ht="15">
      <c r="A181" s="25">
        <v>6</v>
      </c>
      <c r="B181" s="26" t="s">
        <v>1309</v>
      </c>
      <c r="C181" s="26">
        <v>1990</v>
      </c>
      <c r="D181" s="27">
        <v>0.10952546296296296</v>
      </c>
      <c r="E181" s="26">
        <v>6</v>
      </c>
      <c r="F181" s="26" t="s">
        <v>110</v>
      </c>
      <c r="G181" s="21">
        <v>32</v>
      </c>
      <c r="H181" s="21">
        <f t="shared" si="2"/>
        <v>34</v>
      </c>
    </row>
    <row r="182" spans="1:8" ht="15">
      <c r="A182" s="25">
        <v>7</v>
      </c>
      <c r="B182" s="26" t="s">
        <v>99</v>
      </c>
      <c r="C182" s="26">
        <v>1987</v>
      </c>
      <c r="D182" s="27">
        <v>0.11937500000000001</v>
      </c>
      <c r="E182" s="26">
        <v>7</v>
      </c>
      <c r="F182" s="26" t="s">
        <v>110</v>
      </c>
      <c r="G182" s="21">
        <v>32</v>
      </c>
      <c r="H182" s="21">
        <f t="shared" si="2"/>
        <v>37</v>
      </c>
    </row>
    <row r="183" spans="1:8" ht="15">
      <c r="A183" s="25">
        <v>8</v>
      </c>
      <c r="B183" s="26" t="s">
        <v>1308</v>
      </c>
      <c r="C183" s="26">
        <v>1990</v>
      </c>
      <c r="D183" s="27">
        <v>0.12211805555555555</v>
      </c>
      <c r="E183" s="26">
        <v>8</v>
      </c>
      <c r="F183" s="26" t="s">
        <v>110</v>
      </c>
      <c r="G183" s="21">
        <v>32</v>
      </c>
      <c r="H183" s="21">
        <f t="shared" si="2"/>
        <v>34</v>
      </c>
    </row>
    <row r="184" spans="1:8" ht="15">
      <c r="A184" s="25">
        <v>9</v>
      </c>
      <c r="B184" s="26" t="s">
        <v>199</v>
      </c>
      <c r="C184" s="26">
        <v>1986</v>
      </c>
      <c r="D184" s="27">
        <v>0.1230787037037037</v>
      </c>
      <c r="E184" s="26">
        <v>9</v>
      </c>
      <c r="F184" s="26" t="s">
        <v>110</v>
      </c>
      <c r="G184" s="21">
        <v>32</v>
      </c>
      <c r="H184" s="21">
        <f t="shared" si="2"/>
        <v>38</v>
      </c>
    </row>
    <row r="185" spans="1:8" ht="15">
      <c r="A185" s="25">
        <v>10</v>
      </c>
      <c r="B185" s="26" t="s">
        <v>1307</v>
      </c>
      <c r="C185" s="26">
        <v>1974</v>
      </c>
      <c r="D185" s="27">
        <v>0.12516203703703704</v>
      </c>
      <c r="E185" s="26">
        <v>10</v>
      </c>
      <c r="F185" s="26" t="s">
        <v>111</v>
      </c>
      <c r="G185" s="21">
        <v>32</v>
      </c>
      <c r="H185" s="21">
        <f t="shared" si="2"/>
        <v>50</v>
      </c>
    </row>
    <row r="186" spans="1:8" ht="15">
      <c r="A186" s="25">
        <v>11</v>
      </c>
      <c r="B186" s="85" t="s">
        <v>2539</v>
      </c>
      <c r="C186" s="26">
        <v>1991</v>
      </c>
      <c r="D186" s="27">
        <v>0.12767361111111111</v>
      </c>
      <c r="E186" s="26">
        <v>11</v>
      </c>
      <c r="F186" s="26" t="s">
        <v>110</v>
      </c>
      <c r="G186" s="21">
        <v>32</v>
      </c>
      <c r="H186" s="21">
        <f t="shared" si="2"/>
        <v>33</v>
      </c>
    </row>
    <row r="187" spans="1:8" ht="15">
      <c r="A187" s="25">
        <v>12</v>
      </c>
      <c r="B187" s="26" t="s">
        <v>100</v>
      </c>
      <c r="C187" s="26">
        <v>1988</v>
      </c>
      <c r="D187" s="27">
        <v>0.12873842592592591</v>
      </c>
      <c r="E187" s="26">
        <v>12</v>
      </c>
      <c r="F187" s="26" t="s">
        <v>110</v>
      </c>
      <c r="G187" s="21">
        <v>32</v>
      </c>
      <c r="H187" s="21">
        <f t="shared" si="2"/>
        <v>36</v>
      </c>
    </row>
    <row r="188" spans="1:8" ht="15">
      <c r="A188" s="25">
        <v>13</v>
      </c>
      <c r="B188" s="26" t="s">
        <v>1306</v>
      </c>
      <c r="C188" s="26">
        <v>1986</v>
      </c>
      <c r="D188" s="27">
        <v>0.13565972222222222</v>
      </c>
      <c r="E188" s="26">
        <v>13</v>
      </c>
      <c r="F188" s="26" t="s">
        <v>110</v>
      </c>
      <c r="G188" s="21">
        <v>32</v>
      </c>
      <c r="H188" s="21">
        <f t="shared" si="2"/>
        <v>38</v>
      </c>
    </row>
    <row r="189" spans="1:8" ht="15">
      <c r="A189" s="25">
        <v>14</v>
      </c>
      <c r="B189" s="26" t="s">
        <v>1305</v>
      </c>
      <c r="C189" s="26">
        <v>1989</v>
      </c>
      <c r="D189" s="27">
        <v>0.13923611111111112</v>
      </c>
      <c r="E189" s="26">
        <v>14</v>
      </c>
      <c r="F189" s="26" t="s">
        <v>110</v>
      </c>
      <c r="G189" s="21">
        <v>32</v>
      </c>
      <c r="H189" s="21">
        <f t="shared" si="2"/>
        <v>35</v>
      </c>
    </row>
    <row r="190" spans="1:8" ht="15">
      <c r="A190" s="25">
        <v>15</v>
      </c>
      <c r="B190" s="26" t="s">
        <v>2596</v>
      </c>
      <c r="C190" s="26">
        <v>1980</v>
      </c>
      <c r="D190" s="27">
        <v>0.14509259259259258</v>
      </c>
      <c r="E190" s="26">
        <v>15</v>
      </c>
      <c r="F190" s="26" t="s">
        <v>110</v>
      </c>
      <c r="G190" s="21">
        <v>32</v>
      </c>
      <c r="H190" s="21">
        <f t="shared" si="2"/>
        <v>44</v>
      </c>
    </row>
    <row r="191" spans="1:8" ht="15">
      <c r="A191" s="25">
        <v>16</v>
      </c>
      <c r="B191" s="26" t="s">
        <v>1304</v>
      </c>
      <c r="C191" s="26">
        <v>1967</v>
      </c>
      <c r="D191" s="27">
        <v>0.14738425925925927</v>
      </c>
      <c r="E191" s="26">
        <v>16</v>
      </c>
      <c r="F191" s="26" t="s">
        <v>111</v>
      </c>
      <c r="G191" s="21">
        <v>32</v>
      </c>
      <c r="H191" s="21">
        <f t="shared" si="2"/>
        <v>57</v>
      </c>
    </row>
    <row r="192" spans="1:8" ht="15">
      <c r="A192" s="25">
        <v>17</v>
      </c>
      <c r="B192" s="26" t="s">
        <v>409</v>
      </c>
      <c r="C192" s="26">
        <v>1987</v>
      </c>
      <c r="D192" s="27">
        <v>0.1655787037037037</v>
      </c>
      <c r="E192" s="26">
        <v>17</v>
      </c>
      <c r="F192" s="26" t="s">
        <v>110</v>
      </c>
      <c r="G192" s="21">
        <v>32</v>
      </c>
      <c r="H192" s="21">
        <f t="shared" si="2"/>
        <v>37</v>
      </c>
    </row>
    <row r="193" spans="1:8" ht="15">
      <c r="A193" s="25">
        <v>18</v>
      </c>
      <c r="B193" s="26" t="s">
        <v>584</v>
      </c>
      <c r="C193" s="26">
        <v>1989</v>
      </c>
      <c r="D193" s="26" t="s">
        <v>146</v>
      </c>
      <c r="E193" s="26"/>
      <c r="F193" s="26" t="s">
        <v>110</v>
      </c>
    </row>
    <row r="194" spans="1:8" ht="15">
      <c r="A194" s="25">
        <v>19</v>
      </c>
      <c r="B194" s="26" t="s">
        <v>2536</v>
      </c>
      <c r="C194" s="26">
        <v>1995</v>
      </c>
      <c r="D194" s="26" t="s">
        <v>146</v>
      </c>
      <c r="E194" s="26"/>
      <c r="F194" s="26" t="s">
        <v>110</v>
      </c>
    </row>
    <row r="196" spans="1:8" ht="31.2">
      <c r="A196" s="22" t="s">
        <v>1303</v>
      </c>
    </row>
    <row r="198" spans="1:8" ht="15">
      <c r="A198" s="23" t="s">
        <v>10</v>
      </c>
      <c r="B198" s="41" t="s">
        <v>11</v>
      </c>
      <c r="C198" s="41" t="s">
        <v>113</v>
      </c>
      <c r="D198" s="41" t="s">
        <v>64</v>
      </c>
      <c r="E198" s="41" t="s">
        <v>4</v>
      </c>
      <c r="F198" s="41" t="s">
        <v>229</v>
      </c>
    </row>
    <row r="199" spans="1:8" ht="15">
      <c r="A199" s="25">
        <v>1</v>
      </c>
      <c r="B199" s="26" t="s">
        <v>281</v>
      </c>
      <c r="C199" s="26">
        <v>1999</v>
      </c>
      <c r="D199" s="27">
        <v>0.10428240740740741</v>
      </c>
      <c r="E199" s="26">
        <v>1</v>
      </c>
      <c r="F199" s="26" t="s">
        <v>1300</v>
      </c>
      <c r="G199" s="21">
        <v>32</v>
      </c>
      <c r="H199" s="21">
        <f t="shared" si="2"/>
        <v>25</v>
      </c>
    </row>
    <row r="200" spans="1:8" ht="15">
      <c r="A200" s="25">
        <v>2</v>
      </c>
      <c r="B200" s="26" t="s">
        <v>1302</v>
      </c>
      <c r="C200" s="26">
        <v>1987</v>
      </c>
      <c r="D200" s="27">
        <v>0.10834490740740742</v>
      </c>
      <c r="E200" s="26">
        <v>2</v>
      </c>
      <c r="F200" s="26" t="s">
        <v>1300</v>
      </c>
      <c r="G200" s="21">
        <v>32</v>
      </c>
      <c r="H200" s="21">
        <f t="shared" si="2"/>
        <v>37</v>
      </c>
    </row>
    <row r="201" spans="1:8" ht="15">
      <c r="A201" s="25">
        <v>3</v>
      </c>
      <c r="B201" s="26" t="s">
        <v>1301</v>
      </c>
      <c r="C201" s="26">
        <v>1991</v>
      </c>
      <c r="D201" s="27">
        <v>0.12243055555555556</v>
      </c>
      <c r="E201" s="26">
        <v>3</v>
      </c>
      <c r="F201" s="26" t="s">
        <v>1300</v>
      </c>
      <c r="G201" s="21">
        <v>32</v>
      </c>
      <c r="H201" s="21">
        <f>2024-C201</f>
        <v>33</v>
      </c>
    </row>
    <row r="202" spans="1:8" ht="15">
      <c r="A202" s="25">
        <v>4</v>
      </c>
      <c r="B202" s="26" t="s">
        <v>2545</v>
      </c>
      <c r="C202" s="26">
        <v>1987</v>
      </c>
      <c r="D202" s="27">
        <v>0.16526620370370371</v>
      </c>
      <c r="E202" s="26">
        <v>4</v>
      </c>
      <c r="F202" s="26" t="s">
        <v>1300</v>
      </c>
      <c r="G202" s="21">
        <v>32</v>
      </c>
      <c r="H202" s="21">
        <f>2024-C202</f>
        <v>37</v>
      </c>
    </row>
    <row r="204" spans="1:8" ht="15.6" customHeight="1">
      <c r="A204" s="347" t="s">
        <v>1299</v>
      </c>
      <c r="B204" s="347"/>
    </row>
    <row r="205" spans="1:8" ht="15.6" customHeight="1"/>
    <row r="206" spans="1:8" ht="15">
      <c r="A206" s="23" t="s">
        <v>10</v>
      </c>
      <c r="B206" s="41" t="s">
        <v>11</v>
      </c>
      <c r="C206" s="41" t="s">
        <v>113</v>
      </c>
      <c r="D206" s="41" t="s">
        <v>64</v>
      </c>
      <c r="E206" s="41" t="s">
        <v>4</v>
      </c>
      <c r="F206" s="41" t="s">
        <v>229</v>
      </c>
    </row>
    <row r="207" spans="1:8" ht="15">
      <c r="A207" s="25">
        <v>1</v>
      </c>
      <c r="B207" s="26" t="s">
        <v>1298</v>
      </c>
      <c r="C207" s="26">
        <v>2015</v>
      </c>
      <c r="D207" s="27">
        <v>2.0833333333333333E-3</v>
      </c>
      <c r="E207" s="26">
        <v>1</v>
      </c>
      <c r="F207" s="26" t="s">
        <v>1287</v>
      </c>
    </row>
    <row r="208" spans="1:8" ht="15">
      <c r="A208" s="25">
        <v>2</v>
      </c>
      <c r="B208" s="26" t="s">
        <v>1297</v>
      </c>
      <c r="C208" s="26">
        <v>2014</v>
      </c>
      <c r="D208" s="27">
        <v>2.1180555555555553E-3</v>
      </c>
      <c r="E208" s="26">
        <v>2</v>
      </c>
      <c r="F208" s="26" t="s">
        <v>1287</v>
      </c>
    </row>
    <row r="209" spans="1:6" ht="15">
      <c r="A209" s="25">
        <v>3</v>
      </c>
      <c r="B209" s="26" t="s">
        <v>1296</v>
      </c>
      <c r="C209" s="26">
        <v>2017</v>
      </c>
      <c r="D209" s="27">
        <v>2.1643518518518518E-3</v>
      </c>
      <c r="E209" s="26">
        <v>3</v>
      </c>
      <c r="F209" s="26" t="s">
        <v>1287</v>
      </c>
    </row>
    <row r="210" spans="1:6" ht="15">
      <c r="A210" s="25">
        <v>4</v>
      </c>
      <c r="B210" s="26" t="s">
        <v>1295</v>
      </c>
      <c r="C210" s="26">
        <v>2016</v>
      </c>
      <c r="D210" s="27">
        <v>2.1643518518518518E-3</v>
      </c>
      <c r="E210" s="26">
        <f xml:space="preserve">  3</f>
        <v>3</v>
      </c>
      <c r="F210" s="26" t="s">
        <v>1287</v>
      </c>
    </row>
    <row r="211" spans="1:6" ht="15">
      <c r="A211" s="25">
        <v>5</v>
      </c>
      <c r="B211" s="26" t="s">
        <v>1294</v>
      </c>
      <c r="C211" s="26">
        <v>2015</v>
      </c>
      <c r="D211" s="27">
        <v>2.3263888888888887E-3</v>
      </c>
      <c r="E211" s="26">
        <v>5</v>
      </c>
      <c r="F211" s="26" t="s">
        <v>1287</v>
      </c>
    </row>
    <row r="212" spans="1:6" ht="15">
      <c r="A212" s="25">
        <v>6</v>
      </c>
      <c r="B212" s="26" t="s">
        <v>1293</v>
      </c>
      <c r="C212" s="26">
        <v>2015</v>
      </c>
      <c r="D212" s="27">
        <v>2.4074074074074076E-3</v>
      </c>
      <c r="E212" s="26">
        <v>6</v>
      </c>
      <c r="F212" s="26" t="s">
        <v>1287</v>
      </c>
    </row>
    <row r="213" spans="1:6" ht="15">
      <c r="A213" s="25">
        <v>7</v>
      </c>
      <c r="B213" s="26" t="s">
        <v>1292</v>
      </c>
      <c r="C213" s="26">
        <v>2016</v>
      </c>
      <c r="D213" s="27">
        <v>2.4421296296296296E-3</v>
      </c>
      <c r="E213" s="26">
        <v>7</v>
      </c>
      <c r="F213" s="26" t="s">
        <v>1287</v>
      </c>
    </row>
    <row r="214" spans="1:6" ht="15">
      <c r="A214" s="25">
        <v>8</v>
      </c>
      <c r="B214" s="26" t="s">
        <v>1291</v>
      </c>
      <c r="C214" s="26">
        <v>2014</v>
      </c>
      <c r="D214" s="27">
        <v>2.4652777777777776E-3</v>
      </c>
      <c r="E214" s="26">
        <v>8</v>
      </c>
      <c r="F214" s="26" t="s">
        <v>1287</v>
      </c>
    </row>
    <row r="215" spans="1:6" ht="15">
      <c r="A215" s="25">
        <v>9</v>
      </c>
      <c r="B215" s="26" t="s">
        <v>1290</v>
      </c>
      <c r="C215" s="26">
        <v>2015</v>
      </c>
      <c r="D215" s="27">
        <v>2.6041666666666665E-3</v>
      </c>
      <c r="E215" s="26">
        <v>9</v>
      </c>
      <c r="F215" s="26" t="s">
        <v>1287</v>
      </c>
    </row>
    <row r="216" spans="1:6" ht="15">
      <c r="A216" s="25">
        <v>10</v>
      </c>
      <c r="B216" s="26" t="s">
        <v>1289</v>
      </c>
      <c r="C216" s="26">
        <v>2018</v>
      </c>
      <c r="D216" s="27">
        <v>2.7546296296296294E-3</v>
      </c>
      <c r="E216" s="26">
        <v>10</v>
      </c>
      <c r="F216" s="26" t="s">
        <v>1287</v>
      </c>
    </row>
    <row r="217" spans="1:6" ht="15">
      <c r="A217" s="25">
        <v>11</v>
      </c>
      <c r="B217" s="26" t="s">
        <v>1288</v>
      </c>
      <c r="C217" s="26">
        <v>2016</v>
      </c>
      <c r="D217" s="27">
        <v>2.8356481481481479E-3</v>
      </c>
      <c r="E217" s="26">
        <v>11</v>
      </c>
      <c r="F217" s="26" t="s">
        <v>1287</v>
      </c>
    </row>
    <row r="219" spans="1:6" ht="15.6" customHeight="1">
      <c r="A219" s="347" t="s">
        <v>1286</v>
      </c>
      <c r="B219" s="347"/>
    </row>
    <row r="221" spans="1:6" ht="15">
      <c r="A221" s="23" t="s">
        <v>10</v>
      </c>
      <c r="B221" s="41" t="s">
        <v>11</v>
      </c>
      <c r="C221" s="41" t="s">
        <v>113</v>
      </c>
      <c r="D221" s="41" t="s">
        <v>64</v>
      </c>
      <c r="E221" s="41" t="s">
        <v>4</v>
      </c>
      <c r="F221" s="41" t="s">
        <v>229</v>
      </c>
    </row>
    <row r="222" spans="1:6" ht="15">
      <c r="A222" s="25">
        <v>1</v>
      </c>
      <c r="B222" s="26" t="s">
        <v>1285</v>
      </c>
      <c r="C222" s="26">
        <v>2011</v>
      </c>
      <c r="D222" s="27">
        <v>1.3425925925925925E-3</v>
      </c>
      <c r="E222" s="26">
        <v>1</v>
      </c>
      <c r="F222" s="26" t="s">
        <v>1281</v>
      </c>
    </row>
    <row r="223" spans="1:6" ht="15">
      <c r="A223" s="25">
        <v>2</v>
      </c>
      <c r="B223" s="26" t="s">
        <v>1284</v>
      </c>
      <c r="C223" s="26">
        <v>2012</v>
      </c>
      <c r="D223" s="27">
        <v>1.5162037037037036E-3</v>
      </c>
      <c r="E223" s="26">
        <v>2</v>
      </c>
      <c r="F223" s="26" t="s">
        <v>1281</v>
      </c>
    </row>
    <row r="224" spans="1:6" ht="15">
      <c r="A224" s="25">
        <v>3</v>
      </c>
      <c r="B224" s="26" t="s">
        <v>1283</v>
      </c>
      <c r="C224" s="26">
        <v>2013</v>
      </c>
      <c r="D224" s="27">
        <v>1.5277777777777779E-3</v>
      </c>
      <c r="E224" s="26">
        <v>3</v>
      </c>
      <c r="F224" s="26" t="s">
        <v>1281</v>
      </c>
    </row>
    <row r="225" spans="1:6" ht="15">
      <c r="A225" s="25">
        <v>4</v>
      </c>
      <c r="B225" s="26" t="s">
        <v>1282</v>
      </c>
      <c r="C225" s="26">
        <v>2012</v>
      </c>
      <c r="D225" s="27">
        <v>2.0717592592592593E-3</v>
      </c>
      <c r="E225" s="26">
        <v>4</v>
      </c>
      <c r="F225" s="26" t="s">
        <v>1281</v>
      </c>
    </row>
    <row r="227" spans="1:6" ht="16.2" customHeight="1">
      <c r="A227" s="347" t="s">
        <v>1280</v>
      </c>
      <c r="B227" s="347"/>
    </row>
    <row r="229" spans="1:6" ht="15">
      <c r="A229" s="23" t="s">
        <v>10</v>
      </c>
      <c r="B229" s="41" t="s">
        <v>11</v>
      </c>
      <c r="C229" s="41" t="s">
        <v>113</v>
      </c>
      <c r="D229" s="41" t="s">
        <v>64</v>
      </c>
      <c r="E229" s="41" t="s">
        <v>4</v>
      </c>
      <c r="F229" s="41" t="s">
        <v>229</v>
      </c>
    </row>
    <row r="230" spans="1:6" ht="15">
      <c r="A230" s="25">
        <v>1</v>
      </c>
      <c r="B230" s="26" t="s">
        <v>1279</v>
      </c>
      <c r="C230" s="26">
        <v>2014</v>
      </c>
      <c r="D230" s="27">
        <v>1.5509259259259261E-3</v>
      </c>
      <c r="E230" s="26">
        <v>1</v>
      </c>
      <c r="F230" s="26" t="s">
        <v>1272</v>
      </c>
    </row>
    <row r="231" spans="1:6" ht="15">
      <c r="A231" s="25">
        <v>2</v>
      </c>
      <c r="B231" s="26" t="s">
        <v>1278</v>
      </c>
      <c r="C231" s="26">
        <v>2015</v>
      </c>
      <c r="D231" s="27">
        <v>1.6319444444444445E-3</v>
      </c>
      <c r="E231" s="26">
        <v>2</v>
      </c>
      <c r="F231" s="26" t="s">
        <v>1272</v>
      </c>
    </row>
    <row r="232" spans="1:6" ht="15">
      <c r="A232" s="25">
        <v>3</v>
      </c>
      <c r="B232" s="26" t="s">
        <v>1277</v>
      </c>
      <c r="C232" s="26">
        <v>2015</v>
      </c>
      <c r="D232" s="27">
        <v>1.7476851851851852E-3</v>
      </c>
      <c r="E232" s="26">
        <v>3</v>
      </c>
      <c r="F232" s="26" t="s">
        <v>1272</v>
      </c>
    </row>
    <row r="233" spans="1:6" ht="15">
      <c r="A233" s="25">
        <v>4</v>
      </c>
      <c r="B233" s="26" t="s">
        <v>1276</v>
      </c>
      <c r="C233" s="26">
        <v>2014</v>
      </c>
      <c r="D233" s="27">
        <v>1.9560185185185184E-3</v>
      </c>
      <c r="E233" s="26">
        <v>4</v>
      </c>
      <c r="F233" s="26" t="s">
        <v>1272</v>
      </c>
    </row>
    <row r="234" spans="1:6" ht="15">
      <c r="A234" s="25">
        <v>5</v>
      </c>
      <c r="B234" s="26" t="s">
        <v>1275</v>
      </c>
      <c r="C234" s="26">
        <v>2015</v>
      </c>
      <c r="D234" s="27">
        <v>2.3842592592592591E-3</v>
      </c>
      <c r="E234" s="26">
        <v>5</v>
      </c>
      <c r="F234" s="26" t="s">
        <v>1272</v>
      </c>
    </row>
    <row r="235" spans="1:6" ht="15">
      <c r="A235" s="25">
        <v>6</v>
      </c>
      <c r="B235" s="26" t="s">
        <v>1274</v>
      </c>
      <c r="C235" s="26">
        <v>2016</v>
      </c>
      <c r="D235" s="27">
        <v>2.4074074074074076E-3</v>
      </c>
      <c r="E235" s="26">
        <v>6</v>
      </c>
      <c r="F235" s="26" t="s">
        <v>1272</v>
      </c>
    </row>
    <row r="236" spans="1:6" ht="15">
      <c r="A236" s="25">
        <v>7</v>
      </c>
      <c r="B236" s="26" t="s">
        <v>1273</v>
      </c>
      <c r="C236" s="26">
        <v>2018</v>
      </c>
      <c r="D236" s="27">
        <v>2.4421296296296296E-3</v>
      </c>
      <c r="E236" s="26">
        <v>7</v>
      </c>
      <c r="F236" s="26" t="s">
        <v>1272</v>
      </c>
    </row>
    <row r="238" spans="1:6" ht="15" customHeight="1">
      <c r="A238" s="347" t="s">
        <v>1271</v>
      </c>
      <c r="B238" s="347"/>
    </row>
    <row r="240" spans="1:6" ht="15">
      <c r="A240" s="23" t="s">
        <v>10</v>
      </c>
      <c r="B240" s="41" t="s">
        <v>11</v>
      </c>
      <c r="C240" s="41" t="s">
        <v>113</v>
      </c>
      <c r="D240" s="41" t="s">
        <v>64</v>
      </c>
      <c r="E240" s="41" t="s">
        <v>4</v>
      </c>
      <c r="F240" s="41" t="s">
        <v>229</v>
      </c>
    </row>
    <row r="241" spans="1:6" ht="15">
      <c r="A241" s="25">
        <v>1</v>
      </c>
      <c r="B241" s="26" t="s">
        <v>1270</v>
      </c>
      <c r="C241" s="26">
        <v>2009</v>
      </c>
      <c r="D241" s="27">
        <v>1.0532407407407407E-3</v>
      </c>
      <c r="E241" s="26">
        <v>1</v>
      </c>
      <c r="F241" s="26" t="s">
        <v>1263</v>
      </c>
    </row>
    <row r="242" spans="1:6" ht="15">
      <c r="A242" s="25">
        <v>2</v>
      </c>
      <c r="B242" s="26" t="s">
        <v>1269</v>
      </c>
      <c r="C242" s="26">
        <v>2009</v>
      </c>
      <c r="D242" s="27">
        <v>1.1574074074074073E-3</v>
      </c>
      <c r="E242" s="26">
        <v>2</v>
      </c>
      <c r="F242" s="26" t="s">
        <v>1263</v>
      </c>
    </row>
    <row r="243" spans="1:6" ht="15">
      <c r="A243" s="25">
        <v>3</v>
      </c>
      <c r="B243" s="26" t="s">
        <v>1268</v>
      </c>
      <c r="C243" s="26">
        <v>2010</v>
      </c>
      <c r="D243" s="27">
        <v>1.1921296296296296E-3</v>
      </c>
      <c r="E243" s="26">
        <v>3</v>
      </c>
      <c r="F243" s="26" t="s">
        <v>1263</v>
      </c>
    </row>
    <row r="244" spans="1:6" ht="15">
      <c r="A244" s="25">
        <v>4</v>
      </c>
      <c r="B244" s="26" t="s">
        <v>1267</v>
      </c>
      <c r="C244" s="26">
        <v>2011</v>
      </c>
      <c r="D244" s="27">
        <v>1.3657407407407409E-3</v>
      </c>
      <c r="E244" s="26">
        <v>4</v>
      </c>
      <c r="F244" s="26" t="s">
        <v>1263</v>
      </c>
    </row>
    <row r="245" spans="1:6" ht="15">
      <c r="A245" s="25">
        <v>5</v>
      </c>
      <c r="B245" s="26" t="s">
        <v>1266</v>
      </c>
      <c r="C245" s="26">
        <v>2013</v>
      </c>
      <c r="D245" s="27">
        <v>1.423611111111111E-3</v>
      </c>
      <c r="E245" s="26">
        <v>5</v>
      </c>
      <c r="F245" s="26" t="s">
        <v>1263</v>
      </c>
    </row>
    <row r="246" spans="1:6" ht="15">
      <c r="A246" s="25">
        <v>6</v>
      </c>
      <c r="B246" s="26" t="s">
        <v>1265</v>
      </c>
      <c r="C246" s="26">
        <v>2010</v>
      </c>
      <c r="D246" s="27">
        <v>1.6203703703703703E-3</v>
      </c>
      <c r="E246" s="26">
        <v>6</v>
      </c>
      <c r="F246" s="26" t="s">
        <v>1263</v>
      </c>
    </row>
    <row r="247" spans="1:6" ht="15">
      <c r="A247" s="25">
        <v>7</v>
      </c>
      <c r="B247" s="26" t="s">
        <v>1264</v>
      </c>
      <c r="C247" s="26">
        <v>2012</v>
      </c>
      <c r="D247" s="27">
        <v>1.9444444444444442E-3</v>
      </c>
      <c r="E247" s="26">
        <v>7</v>
      </c>
      <c r="F247" s="26" t="s">
        <v>1263</v>
      </c>
    </row>
    <row r="249" spans="1:6" ht="15">
      <c r="A249" s="28" t="s">
        <v>1067</v>
      </c>
    </row>
    <row r="250" spans="1:6" ht="15">
      <c r="A250" s="28" t="s">
        <v>1068</v>
      </c>
    </row>
  </sheetData>
  <autoFilter ref="A7:H247"/>
  <mergeCells count="7">
    <mergeCell ref="A1:F1"/>
    <mergeCell ref="A2:F2"/>
    <mergeCell ref="A3:F3"/>
    <mergeCell ref="A238:B238"/>
    <mergeCell ref="A227:B227"/>
    <mergeCell ref="A219:B219"/>
    <mergeCell ref="A204:B204"/>
  </mergeCells>
  <conditionalFormatting sqref="B1:B251 B948:B1048576">
    <cfRule type="duplicateValues" dxfId="202" priority="116"/>
  </conditionalFormatting>
  <conditionalFormatting sqref="B1:B251 B948:B1048576">
    <cfRule type="duplicateValues" dxfId="201" priority="64"/>
    <cfRule type="duplicateValues" dxfId="200" priority="65"/>
  </conditionalFormatting>
  <pageMargins left="0.7" right="0.7" top="0.75" bottom="0.75" header="0.3" footer="0.3"/>
  <pageSetup paperSize="9" orientation="portrait" horizontalDpi="180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1"/>
  <sheetViews>
    <sheetView topLeftCell="A4" workbookViewId="0">
      <selection activeCell="K13" sqref="K13"/>
    </sheetView>
  </sheetViews>
  <sheetFormatPr defaultRowHeight="14.4"/>
  <cols>
    <col min="1" max="1" width="4.77734375" style="46" bestFit="1" customWidth="1"/>
    <col min="2" max="2" width="24.21875" style="86" bestFit="1" customWidth="1"/>
    <col min="3" max="3" width="8.33203125" style="42" customWidth="1"/>
    <col min="4" max="4" width="11.33203125" style="42" bestFit="1" customWidth="1"/>
    <col min="5" max="5" width="8.109375" style="42" bestFit="1" customWidth="1"/>
    <col min="6" max="6" width="9" style="42" bestFit="1" customWidth="1"/>
    <col min="7" max="16384" width="8.88671875" style="42"/>
  </cols>
  <sheetData>
    <row r="1" spans="1:8" ht="13.8" hidden="1" customHeight="1">
      <c r="A1" s="52" t="s">
        <v>1424</v>
      </c>
      <c r="B1" s="48"/>
      <c r="C1" s="48"/>
      <c r="D1" s="48"/>
      <c r="F1" s="48"/>
    </row>
    <row r="2" spans="1:8" ht="13.8" hidden="1" customHeight="1">
      <c r="A2" s="52" t="s">
        <v>1423</v>
      </c>
      <c r="B2" s="48"/>
      <c r="C2" s="48"/>
      <c r="D2" s="48"/>
      <c r="F2" s="48"/>
    </row>
    <row r="3" spans="1:8" ht="13.8" hidden="1" customHeight="1">
      <c r="A3" s="52" t="s">
        <v>1422</v>
      </c>
      <c r="B3" s="48"/>
      <c r="C3" s="48"/>
      <c r="D3" s="48"/>
      <c r="F3" s="48"/>
    </row>
    <row r="4" spans="1:8" ht="22.8" customHeight="1">
      <c r="A4" s="55" t="s">
        <v>1421</v>
      </c>
      <c r="B4" s="91"/>
      <c r="C4" s="49"/>
      <c r="D4" s="49"/>
      <c r="E4" s="49"/>
      <c r="F4" s="49"/>
      <c r="G4" s="42" t="s">
        <v>6089</v>
      </c>
      <c r="H4" s="42">
        <v>78</v>
      </c>
    </row>
    <row r="5" spans="1:8" ht="14.4" customHeight="1">
      <c r="A5" s="56" t="s">
        <v>1420</v>
      </c>
      <c r="B5" s="89"/>
      <c r="C5" s="50"/>
      <c r="D5" s="50"/>
      <c r="E5" s="50"/>
      <c r="F5" s="50"/>
    </row>
    <row r="6" spans="1:8">
      <c r="A6" s="57"/>
    </row>
    <row r="7" spans="1:8" ht="22.8" customHeight="1">
      <c r="A7" s="55" t="s">
        <v>62</v>
      </c>
      <c r="B7" s="91"/>
      <c r="C7" s="49"/>
      <c r="D7" s="49"/>
      <c r="E7" s="49"/>
      <c r="F7" s="49"/>
    </row>
    <row r="9" spans="1:8" ht="22.8" customHeight="1">
      <c r="A9" s="55" t="s">
        <v>1419</v>
      </c>
      <c r="B9" s="91"/>
      <c r="C9" s="21"/>
      <c r="D9" s="21"/>
      <c r="E9" s="21"/>
      <c r="F9" s="51"/>
    </row>
    <row r="10" spans="1:8" ht="15" thickBot="1">
      <c r="A10" s="53" t="s">
        <v>228</v>
      </c>
      <c r="B10" s="90" t="s">
        <v>11</v>
      </c>
      <c r="C10" s="45" t="s">
        <v>113</v>
      </c>
      <c r="D10" s="45" t="s">
        <v>64</v>
      </c>
      <c r="E10" s="45" t="s">
        <v>4</v>
      </c>
      <c r="F10" s="45" t="s">
        <v>229</v>
      </c>
      <c r="G10" s="42" t="s">
        <v>269</v>
      </c>
      <c r="H10" s="42" t="s">
        <v>268</v>
      </c>
    </row>
    <row r="11" spans="1:8">
      <c r="A11" s="54">
        <v>1</v>
      </c>
      <c r="B11" s="82" t="s">
        <v>233</v>
      </c>
      <c r="C11" s="43">
        <v>1984</v>
      </c>
      <c r="D11" s="44">
        <v>4.6990740740740743E-2</v>
      </c>
      <c r="E11" s="43">
        <v>1</v>
      </c>
      <c r="F11" s="43" t="s">
        <v>1408</v>
      </c>
      <c r="G11" s="42">
        <v>12</v>
      </c>
      <c r="H11" s="42">
        <f>2024-C11</f>
        <v>40</v>
      </c>
    </row>
    <row r="12" spans="1:8">
      <c r="A12" s="54">
        <v>2</v>
      </c>
      <c r="B12" s="88" t="s">
        <v>236</v>
      </c>
      <c r="C12" s="43">
        <v>1989</v>
      </c>
      <c r="D12" s="44">
        <v>4.8449074074074075E-2</v>
      </c>
      <c r="E12" s="43">
        <v>2</v>
      </c>
      <c r="F12" s="43" t="s">
        <v>1410</v>
      </c>
      <c r="G12" s="42">
        <v>12</v>
      </c>
      <c r="H12" s="42">
        <f t="shared" ref="H12:H75" si="0">2024-C12</f>
        <v>35</v>
      </c>
    </row>
    <row r="13" spans="1:8">
      <c r="A13" s="54">
        <v>3</v>
      </c>
      <c r="B13" s="88" t="s">
        <v>1418</v>
      </c>
      <c r="C13" s="43">
        <v>1990</v>
      </c>
      <c r="D13" s="44">
        <v>4.8750000000000002E-2</v>
      </c>
      <c r="E13" s="43">
        <v>3</v>
      </c>
      <c r="F13" s="43" t="s">
        <v>1410</v>
      </c>
      <c r="G13" s="42">
        <v>12</v>
      </c>
      <c r="H13" s="42">
        <f t="shared" si="0"/>
        <v>34</v>
      </c>
    </row>
    <row r="14" spans="1:8">
      <c r="A14" s="54">
        <v>4</v>
      </c>
      <c r="B14" s="88" t="s">
        <v>1417</v>
      </c>
      <c r="C14" s="43">
        <v>1997</v>
      </c>
      <c r="D14" s="44">
        <v>5.1018518518518519E-2</v>
      </c>
      <c r="E14" s="43">
        <v>4</v>
      </c>
      <c r="F14" s="43" t="s">
        <v>1410</v>
      </c>
      <c r="G14" s="42">
        <v>12</v>
      </c>
      <c r="H14" s="42">
        <f t="shared" si="0"/>
        <v>27</v>
      </c>
    </row>
    <row r="15" spans="1:8">
      <c r="A15" s="54">
        <v>5</v>
      </c>
      <c r="B15" s="88" t="s">
        <v>1416</v>
      </c>
      <c r="C15" s="43">
        <v>1988</v>
      </c>
      <c r="D15" s="44">
        <v>5.2280092592592593E-2</v>
      </c>
      <c r="E15" s="43">
        <v>5</v>
      </c>
      <c r="F15" s="43" t="s">
        <v>1410</v>
      </c>
      <c r="G15" s="42">
        <v>12</v>
      </c>
      <c r="H15" s="42">
        <f t="shared" si="0"/>
        <v>36</v>
      </c>
    </row>
    <row r="16" spans="1:8">
      <c r="A16" s="54">
        <v>6</v>
      </c>
      <c r="B16" s="88" t="s">
        <v>67</v>
      </c>
      <c r="C16" s="43">
        <v>1990</v>
      </c>
      <c r="D16" s="44">
        <v>5.3506944444444447E-2</v>
      </c>
      <c r="E16" s="43">
        <v>6</v>
      </c>
      <c r="F16" s="43" t="s">
        <v>1410</v>
      </c>
      <c r="G16" s="42">
        <v>12</v>
      </c>
      <c r="H16" s="42">
        <f t="shared" si="0"/>
        <v>34</v>
      </c>
    </row>
    <row r="17" spans="1:8">
      <c r="A17" s="54">
        <v>7</v>
      </c>
      <c r="B17" s="82" t="s">
        <v>66</v>
      </c>
      <c r="C17" s="43">
        <v>1982</v>
      </c>
      <c r="D17" s="44">
        <v>5.3530092592592594E-2</v>
      </c>
      <c r="E17" s="43">
        <v>7</v>
      </c>
      <c r="F17" s="43" t="s">
        <v>1408</v>
      </c>
      <c r="G17" s="42">
        <v>12</v>
      </c>
      <c r="H17" s="42">
        <f t="shared" si="0"/>
        <v>42</v>
      </c>
    </row>
    <row r="18" spans="1:8">
      <c r="A18" s="54">
        <v>8</v>
      </c>
      <c r="B18" s="88" t="s">
        <v>1415</v>
      </c>
      <c r="C18" s="43">
        <v>1988</v>
      </c>
      <c r="D18" s="44">
        <v>5.4351851851851853E-2</v>
      </c>
      <c r="E18" s="43">
        <v>8</v>
      </c>
      <c r="F18" s="43" t="s">
        <v>1410</v>
      </c>
      <c r="G18" s="42">
        <v>12</v>
      </c>
      <c r="H18" s="42">
        <f t="shared" si="0"/>
        <v>36</v>
      </c>
    </row>
    <row r="19" spans="1:8">
      <c r="A19" s="54">
        <v>9</v>
      </c>
      <c r="B19" s="88" t="s">
        <v>1414</v>
      </c>
      <c r="C19" s="43">
        <v>1986</v>
      </c>
      <c r="D19" s="44">
        <v>5.5057870370370368E-2</v>
      </c>
      <c r="E19" s="43">
        <v>9</v>
      </c>
      <c r="F19" s="43" t="s">
        <v>1410</v>
      </c>
      <c r="G19" s="42">
        <v>12</v>
      </c>
      <c r="H19" s="42">
        <f t="shared" si="0"/>
        <v>38</v>
      </c>
    </row>
    <row r="20" spans="1:8">
      <c r="A20" s="54">
        <v>10</v>
      </c>
      <c r="B20" s="88" t="s">
        <v>1413</v>
      </c>
      <c r="C20" s="43">
        <v>1990</v>
      </c>
      <c r="D20" s="44">
        <v>5.5578703703703707E-2</v>
      </c>
      <c r="E20" s="43">
        <v>10</v>
      </c>
      <c r="F20" s="43" t="s">
        <v>1410</v>
      </c>
      <c r="G20" s="42">
        <v>12</v>
      </c>
      <c r="H20" s="42">
        <f t="shared" si="0"/>
        <v>34</v>
      </c>
    </row>
    <row r="21" spans="1:8">
      <c r="A21" s="54">
        <v>11</v>
      </c>
      <c r="B21" s="88" t="s">
        <v>240</v>
      </c>
      <c r="C21" s="43">
        <v>1985</v>
      </c>
      <c r="D21" s="44">
        <v>5.572916666666667E-2</v>
      </c>
      <c r="E21" s="43">
        <v>11</v>
      </c>
      <c r="F21" s="43" t="s">
        <v>1410</v>
      </c>
      <c r="G21" s="42">
        <v>12</v>
      </c>
      <c r="H21" s="42">
        <f t="shared" si="0"/>
        <v>39</v>
      </c>
    </row>
    <row r="22" spans="1:8">
      <c r="A22" s="54">
        <v>12</v>
      </c>
      <c r="B22" s="82" t="s">
        <v>235</v>
      </c>
      <c r="C22" s="43">
        <v>1977</v>
      </c>
      <c r="D22" s="44">
        <v>6.0138888888888888E-2</v>
      </c>
      <c r="E22" s="43">
        <v>12</v>
      </c>
      <c r="F22" s="43" t="s">
        <v>1408</v>
      </c>
      <c r="G22" s="42">
        <v>12</v>
      </c>
      <c r="H22" s="42">
        <f t="shared" si="0"/>
        <v>47</v>
      </c>
    </row>
    <row r="23" spans="1:8">
      <c r="A23" s="54">
        <v>13</v>
      </c>
      <c r="B23" s="88" t="s">
        <v>1412</v>
      </c>
      <c r="C23" s="43">
        <v>1987</v>
      </c>
      <c r="D23" s="44">
        <v>6.6805555555555562E-2</v>
      </c>
      <c r="E23" s="43">
        <v>13</v>
      </c>
      <c r="F23" s="43" t="s">
        <v>1410</v>
      </c>
      <c r="G23" s="42">
        <v>12</v>
      </c>
      <c r="H23" s="42">
        <f t="shared" si="0"/>
        <v>37</v>
      </c>
    </row>
    <row r="24" spans="1:8">
      <c r="A24" s="54">
        <v>14</v>
      </c>
      <c r="B24" s="88" t="s">
        <v>250</v>
      </c>
      <c r="C24" s="43">
        <v>1988</v>
      </c>
      <c r="D24" s="44">
        <v>6.7766203703703703E-2</v>
      </c>
      <c r="E24" s="43">
        <v>14</v>
      </c>
      <c r="F24" s="43" t="s">
        <v>1410</v>
      </c>
      <c r="G24" s="42">
        <v>12</v>
      </c>
      <c r="H24" s="42">
        <f t="shared" si="0"/>
        <v>36</v>
      </c>
    </row>
    <row r="25" spans="1:8">
      <c r="A25" s="54">
        <v>15</v>
      </c>
      <c r="B25" s="82" t="s">
        <v>1411</v>
      </c>
      <c r="C25" s="43">
        <v>1984</v>
      </c>
      <c r="D25" s="44">
        <v>8.3495370370370373E-2</v>
      </c>
      <c r="E25" s="43">
        <v>15</v>
      </c>
      <c r="F25" s="43" t="s">
        <v>1408</v>
      </c>
      <c r="G25" s="42">
        <v>12</v>
      </c>
      <c r="H25" s="42">
        <f t="shared" si="0"/>
        <v>40</v>
      </c>
    </row>
    <row r="26" spans="1:8">
      <c r="A26" s="54">
        <v>16</v>
      </c>
      <c r="B26" s="88" t="s">
        <v>1409</v>
      </c>
      <c r="C26" s="43">
        <v>1992</v>
      </c>
      <c r="D26" s="44">
        <v>8.3506944444444439E-2</v>
      </c>
      <c r="E26" s="43">
        <v>16</v>
      </c>
      <c r="F26" s="43" t="s">
        <v>1410</v>
      </c>
      <c r="G26" s="42">
        <v>12</v>
      </c>
      <c r="H26" s="42">
        <f t="shared" si="0"/>
        <v>32</v>
      </c>
    </row>
    <row r="27" spans="1:8">
      <c r="A27" s="54">
        <v>17</v>
      </c>
      <c r="B27" s="75" t="s">
        <v>1407</v>
      </c>
      <c r="C27" s="43">
        <v>1973</v>
      </c>
      <c r="D27" s="44">
        <v>8.3506944444444439E-2</v>
      </c>
      <c r="E27" s="43">
        <v>16</v>
      </c>
      <c r="F27" s="43" t="s">
        <v>1408</v>
      </c>
      <c r="G27" s="42">
        <v>12</v>
      </c>
      <c r="H27" s="42">
        <f t="shared" si="0"/>
        <v>51</v>
      </c>
    </row>
    <row r="28" spans="1:8">
      <c r="A28" s="58"/>
      <c r="B28" s="21"/>
      <c r="C28" s="21"/>
      <c r="D28" s="21"/>
      <c r="E28" s="21"/>
      <c r="F28" s="21"/>
    </row>
    <row r="29" spans="1:8" ht="22.8" customHeight="1">
      <c r="A29" s="55" t="s">
        <v>1406</v>
      </c>
      <c r="B29" s="51"/>
      <c r="C29" s="21"/>
      <c r="D29" s="21"/>
      <c r="E29" s="21"/>
      <c r="F29" s="51"/>
    </row>
    <row r="30" spans="1:8" thickBot="1">
      <c r="A30" s="53" t="s">
        <v>228</v>
      </c>
      <c r="B30" s="45" t="s">
        <v>11</v>
      </c>
      <c r="C30" s="45" t="s">
        <v>113</v>
      </c>
      <c r="D30" s="45" t="s">
        <v>64</v>
      </c>
      <c r="E30" s="45" t="s">
        <v>4</v>
      </c>
      <c r="F30" s="45" t="s">
        <v>229</v>
      </c>
    </row>
    <row r="31" spans="1:8">
      <c r="A31" s="54">
        <v>1</v>
      </c>
      <c r="B31" s="88" t="s">
        <v>1311</v>
      </c>
      <c r="C31" s="43">
        <v>1986</v>
      </c>
      <c r="D31" s="44">
        <v>9.0590277777777783E-2</v>
      </c>
      <c r="E31" s="43">
        <v>1</v>
      </c>
      <c r="F31" s="43" t="s">
        <v>1402</v>
      </c>
      <c r="G31" s="42">
        <v>21</v>
      </c>
      <c r="H31" s="42">
        <f t="shared" si="0"/>
        <v>38</v>
      </c>
    </row>
    <row r="32" spans="1:8">
      <c r="A32" s="54">
        <v>2</v>
      </c>
      <c r="B32" s="82" t="s">
        <v>1405</v>
      </c>
      <c r="C32" s="43">
        <v>1984</v>
      </c>
      <c r="D32" s="44">
        <v>9.1087962962962968E-2</v>
      </c>
      <c r="E32" s="43">
        <v>2</v>
      </c>
      <c r="F32" s="43" t="s">
        <v>1401</v>
      </c>
      <c r="G32" s="42">
        <v>21</v>
      </c>
      <c r="H32" s="42">
        <f t="shared" si="0"/>
        <v>40</v>
      </c>
    </row>
    <row r="33" spans="1:8">
      <c r="A33" s="54">
        <v>3</v>
      </c>
      <c r="B33" s="88" t="s">
        <v>104</v>
      </c>
      <c r="C33" s="43">
        <v>1994</v>
      </c>
      <c r="D33" s="44">
        <v>9.1712962962962968E-2</v>
      </c>
      <c r="E33" s="43">
        <v>3</v>
      </c>
      <c r="F33" s="43" t="s">
        <v>1402</v>
      </c>
      <c r="G33" s="42">
        <v>21</v>
      </c>
      <c r="H33" s="42">
        <f t="shared" si="0"/>
        <v>30</v>
      </c>
    </row>
    <row r="34" spans="1:8">
      <c r="A34" s="54">
        <v>4</v>
      </c>
      <c r="B34" s="88" t="s">
        <v>1404</v>
      </c>
      <c r="C34" s="43">
        <v>1998</v>
      </c>
      <c r="D34" s="44">
        <v>9.9571759259259263E-2</v>
      </c>
      <c r="E34" s="43">
        <v>4</v>
      </c>
      <c r="F34" s="43" t="s">
        <v>1402</v>
      </c>
      <c r="G34" s="42">
        <v>21</v>
      </c>
      <c r="H34" s="42">
        <f t="shared" si="0"/>
        <v>26</v>
      </c>
    </row>
    <row r="35" spans="1:8">
      <c r="A35" s="54">
        <v>5</v>
      </c>
      <c r="B35" s="82" t="s">
        <v>1403</v>
      </c>
      <c r="C35" s="43">
        <v>1981</v>
      </c>
      <c r="D35" s="44">
        <v>0.10519675925925925</v>
      </c>
      <c r="E35" s="43">
        <v>5</v>
      </c>
      <c r="F35" s="43" t="s">
        <v>1401</v>
      </c>
      <c r="G35" s="42">
        <v>21</v>
      </c>
      <c r="H35" s="42">
        <f t="shared" si="0"/>
        <v>43</v>
      </c>
    </row>
    <row r="36" spans="1:8">
      <c r="A36" s="54">
        <v>6</v>
      </c>
      <c r="B36" s="88" t="s">
        <v>68</v>
      </c>
      <c r="C36" s="43">
        <v>1987</v>
      </c>
      <c r="D36" s="44">
        <v>0.11269675925925926</v>
      </c>
      <c r="E36" s="43">
        <v>6</v>
      </c>
      <c r="F36" s="43" t="s">
        <v>1402</v>
      </c>
      <c r="G36" s="42">
        <v>21</v>
      </c>
      <c r="H36" s="42">
        <f t="shared" si="0"/>
        <v>37</v>
      </c>
    </row>
    <row r="37" spans="1:8">
      <c r="A37" s="54">
        <v>7</v>
      </c>
      <c r="B37" s="82" t="s">
        <v>237</v>
      </c>
      <c r="C37" s="43">
        <v>1979</v>
      </c>
      <c r="D37" s="44">
        <v>0.12275462962962963</v>
      </c>
      <c r="E37" s="43">
        <v>7</v>
      </c>
      <c r="F37" s="43" t="s">
        <v>1401</v>
      </c>
      <c r="G37" s="42">
        <v>21</v>
      </c>
      <c r="H37" s="42">
        <f t="shared" si="0"/>
        <v>45</v>
      </c>
    </row>
    <row r="38" spans="1:8">
      <c r="A38" s="58"/>
      <c r="B38" s="21"/>
      <c r="C38" s="21"/>
      <c r="D38" s="21"/>
      <c r="E38" s="21"/>
      <c r="F38" s="21"/>
    </row>
    <row r="39" spans="1:8" ht="22.8" customHeight="1">
      <c r="A39" s="55" t="s">
        <v>1400</v>
      </c>
      <c r="B39" s="51"/>
      <c r="C39" s="21"/>
      <c r="D39" s="21"/>
      <c r="E39" s="21"/>
      <c r="F39" s="51"/>
    </row>
    <row r="40" spans="1:8" ht="22.8" customHeight="1" thickBot="1">
      <c r="A40" s="53" t="s">
        <v>228</v>
      </c>
      <c r="B40" s="45" t="s">
        <v>11</v>
      </c>
      <c r="C40" s="45" t="s">
        <v>113</v>
      </c>
      <c r="D40" s="45" t="s">
        <v>64</v>
      </c>
      <c r="E40" s="45" t="s">
        <v>4</v>
      </c>
      <c r="F40" s="45" t="s">
        <v>229</v>
      </c>
    </row>
    <row r="41" spans="1:8" ht="13.8">
      <c r="A41" s="54">
        <v>1</v>
      </c>
      <c r="B41" s="43" t="s">
        <v>1399</v>
      </c>
      <c r="C41" s="43">
        <v>2012</v>
      </c>
      <c r="D41" s="44">
        <v>2.3831018518518519E-2</v>
      </c>
      <c r="E41" s="43">
        <v>1</v>
      </c>
      <c r="F41" s="43" t="s">
        <v>1397</v>
      </c>
      <c r="G41" s="42">
        <v>6</v>
      </c>
      <c r="H41" s="42">
        <f t="shared" si="0"/>
        <v>12</v>
      </c>
    </row>
    <row r="42" spans="1:8">
      <c r="A42" s="54">
        <v>2</v>
      </c>
      <c r="B42" s="82" t="s">
        <v>1398</v>
      </c>
      <c r="C42" s="43">
        <v>1983</v>
      </c>
      <c r="D42" s="44">
        <v>2.627314814814815E-2</v>
      </c>
      <c r="E42" s="43">
        <v>2</v>
      </c>
      <c r="F42" s="43" t="s">
        <v>1397</v>
      </c>
      <c r="G42" s="42">
        <v>6</v>
      </c>
      <c r="H42" s="42">
        <f t="shared" si="0"/>
        <v>41</v>
      </c>
    </row>
    <row r="43" spans="1:8">
      <c r="A43" s="54">
        <v>3</v>
      </c>
      <c r="B43" s="88" t="s">
        <v>2653</v>
      </c>
      <c r="C43" s="43">
        <v>1987</v>
      </c>
      <c r="D43" s="44">
        <v>3.528935185185185E-2</v>
      </c>
      <c r="E43" s="43">
        <v>3</v>
      </c>
      <c r="F43" s="43" t="s">
        <v>1397</v>
      </c>
      <c r="G43" s="42">
        <v>6</v>
      </c>
      <c r="H43" s="42">
        <f t="shared" si="0"/>
        <v>37</v>
      </c>
    </row>
    <row r="44" spans="1:8">
      <c r="A44" s="58"/>
      <c r="B44" s="21"/>
      <c r="C44" s="21"/>
      <c r="D44" s="21"/>
      <c r="E44" s="21"/>
      <c r="F44" s="21"/>
    </row>
    <row r="45" spans="1:8" ht="22.8" customHeight="1">
      <c r="A45" s="55" t="s">
        <v>1396</v>
      </c>
      <c r="B45" s="51"/>
      <c r="C45" s="21"/>
      <c r="D45" s="21"/>
      <c r="E45" s="21"/>
      <c r="F45" s="51"/>
    </row>
    <row r="46" spans="1:8" thickBot="1">
      <c r="A46" s="53" t="s">
        <v>228</v>
      </c>
      <c r="B46" s="45" t="s">
        <v>11</v>
      </c>
      <c r="C46" s="45" t="s">
        <v>113</v>
      </c>
      <c r="D46" s="45" t="s">
        <v>64</v>
      </c>
      <c r="E46" s="45" t="s">
        <v>4</v>
      </c>
      <c r="F46" s="45" t="s">
        <v>229</v>
      </c>
    </row>
    <row r="47" spans="1:8">
      <c r="A47" s="54">
        <v>1</v>
      </c>
      <c r="B47" s="88" t="s">
        <v>231</v>
      </c>
      <c r="C47" s="43">
        <v>1994</v>
      </c>
      <c r="D47" s="44">
        <v>3.7824074074074072E-2</v>
      </c>
      <c r="E47" s="43">
        <v>1</v>
      </c>
      <c r="F47" s="43" t="s">
        <v>1388</v>
      </c>
      <c r="G47" s="42">
        <v>12</v>
      </c>
      <c r="H47" s="42">
        <f t="shared" si="0"/>
        <v>30</v>
      </c>
    </row>
    <row r="48" spans="1:8">
      <c r="A48" s="54">
        <v>2</v>
      </c>
      <c r="B48" s="82" t="s">
        <v>232</v>
      </c>
      <c r="C48" s="43">
        <v>1981</v>
      </c>
      <c r="D48" s="44">
        <v>3.7835648148148146E-2</v>
      </c>
      <c r="E48" s="43">
        <v>2</v>
      </c>
      <c r="F48" s="43" t="s">
        <v>1389</v>
      </c>
      <c r="G48" s="42">
        <v>12</v>
      </c>
      <c r="H48" s="42">
        <f t="shared" si="0"/>
        <v>43</v>
      </c>
    </row>
    <row r="49" spans="1:8">
      <c r="A49" s="54">
        <v>3</v>
      </c>
      <c r="B49" s="97" t="s">
        <v>53</v>
      </c>
      <c r="C49" s="43">
        <v>1990</v>
      </c>
      <c r="D49" s="44">
        <v>3.8067129629629631E-2</v>
      </c>
      <c r="E49" s="43">
        <v>3</v>
      </c>
      <c r="F49" s="43" t="s">
        <v>1388</v>
      </c>
      <c r="G49" s="42">
        <v>12</v>
      </c>
      <c r="H49" s="42">
        <f t="shared" si="0"/>
        <v>34</v>
      </c>
    </row>
    <row r="50" spans="1:8">
      <c r="A50" s="54">
        <v>4</v>
      </c>
      <c r="B50" s="88" t="s">
        <v>70</v>
      </c>
      <c r="C50" s="43">
        <v>1996</v>
      </c>
      <c r="D50" s="44">
        <v>3.9247685185185184E-2</v>
      </c>
      <c r="E50" s="43">
        <v>4</v>
      </c>
      <c r="F50" s="43" t="s">
        <v>1388</v>
      </c>
      <c r="G50" s="42">
        <v>12</v>
      </c>
      <c r="H50" s="42">
        <f t="shared" si="0"/>
        <v>28</v>
      </c>
    </row>
    <row r="51" spans="1:8">
      <c r="A51" s="54">
        <v>5</v>
      </c>
      <c r="B51" s="88" t="s">
        <v>230</v>
      </c>
      <c r="C51" s="43">
        <v>1988</v>
      </c>
      <c r="D51" s="44">
        <v>3.9386574074074074E-2</v>
      </c>
      <c r="E51" s="43">
        <v>5</v>
      </c>
      <c r="F51" s="43" t="s">
        <v>1388</v>
      </c>
      <c r="G51" s="42">
        <v>12</v>
      </c>
      <c r="H51" s="42">
        <f t="shared" si="0"/>
        <v>36</v>
      </c>
    </row>
    <row r="52" spans="1:8">
      <c r="A52" s="54">
        <v>6</v>
      </c>
      <c r="B52" s="75" t="s">
        <v>98</v>
      </c>
      <c r="C52" s="43">
        <v>1969</v>
      </c>
      <c r="D52" s="44">
        <v>4.1851851851851848E-2</v>
      </c>
      <c r="E52" s="43">
        <v>6</v>
      </c>
      <c r="F52" s="43" t="s">
        <v>1389</v>
      </c>
      <c r="G52" s="42">
        <v>12</v>
      </c>
      <c r="H52" s="42">
        <f t="shared" si="0"/>
        <v>55</v>
      </c>
    </row>
    <row r="53" spans="1:8">
      <c r="A53" s="54">
        <v>7</v>
      </c>
      <c r="B53" s="82" t="s">
        <v>1395</v>
      </c>
      <c r="C53" s="43">
        <v>1981</v>
      </c>
      <c r="D53" s="44">
        <v>4.4675925925925924E-2</v>
      </c>
      <c r="E53" s="43">
        <v>7</v>
      </c>
      <c r="F53" s="43" t="s">
        <v>1389</v>
      </c>
      <c r="G53" s="42">
        <v>12</v>
      </c>
      <c r="H53" s="42">
        <f t="shared" si="0"/>
        <v>43</v>
      </c>
    </row>
    <row r="54" spans="1:8">
      <c r="A54" s="54">
        <v>8</v>
      </c>
      <c r="B54" s="88" t="s">
        <v>2632</v>
      </c>
      <c r="C54" s="43">
        <v>1983</v>
      </c>
      <c r="D54" s="44">
        <v>4.5648148148148146E-2</v>
      </c>
      <c r="E54" s="43">
        <v>8</v>
      </c>
      <c r="F54" s="43" t="s">
        <v>1389</v>
      </c>
      <c r="G54" s="42">
        <v>12</v>
      </c>
      <c r="H54" s="42">
        <f t="shared" si="0"/>
        <v>41</v>
      </c>
    </row>
    <row r="55" spans="1:8">
      <c r="A55" s="54">
        <v>9</v>
      </c>
      <c r="B55" s="88" t="s">
        <v>18</v>
      </c>
      <c r="C55" s="43">
        <v>1990</v>
      </c>
      <c r="D55" s="44">
        <v>4.5682870370370374E-2</v>
      </c>
      <c r="E55" s="43">
        <v>9</v>
      </c>
      <c r="F55" s="43" t="s">
        <v>1388</v>
      </c>
      <c r="G55" s="42">
        <v>12</v>
      </c>
      <c r="H55" s="42">
        <f t="shared" si="0"/>
        <v>34</v>
      </c>
    </row>
    <row r="56" spans="1:8">
      <c r="A56" s="54">
        <v>10</v>
      </c>
      <c r="B56" s="88" t="s">
        <v>1394</v>
      </c>
      <c r="C56" s="43">
        <v>1999</v>
      </c>
      <c r="D56" s="44">
        <v>4.6979166666666669E-2</v>
      </c>
      <c r="E56" s="43">
        <v>10</v>
      </c>
      <c r="F56" s="43" t="s">
        <v>1388</v>
      </c>
      <c r="G56" s="42">
        <v>12</v>
      </c>
      <c r="H56" s="42">
        <f t="shared" si="0"/>
        <v>25</v>
      </c>
    </row>
    <row r="57" spans="1:8">
      <c r="A57" s="54">
        <v>11</v>
      </c>
      <c r="B57" s="82" t="s">
        <v>1393</v>
      </c>
      <c r="C57" s="43">
        <v>1977</v>
      </c>
      <c r="D57" s="44">
        <v>4.9560185185185186E-2</v>
      </c>
      <c r="E57" s="43">
        <v>11</v>
      </c>
      <c r="F57" s="43" t="s">
        <v>1389</v>
      </c>
      <c r="G57" s="42">
        <v>12</v>
      </c>
      <c r="H57" s="42">
        <f t="shared" si="0"/>
        <v>47</v>
      </c>
    </row>
    <row r="58" spans="1:8">
      <c r="A58" s="54">
        <v>12</v>
      </c>
      <c r="B58" s="82" t="s">
        <v>234</v>
      </c>
      <c r="C58" s="43">
        <v>1977</v>
      </c>
      <c r="D58" s="44">
        <v>5.0127314814814812E-2</v>
      </c>
      <c r="E58" s="43">
        <v>12</v>
      </c>
      <c r="F58" s="43" t="s">
        <v>1389</v>
      </c>
      <c r="G58" s="42">
        <v>12</v>
      </c>
      <c r="H58" s="42">
        <f t="shared" si="0"/>
        <v>47</v>
      </c>
    </row>
    <row r="59" spans="1:8">
      <c r="A59" s="54">
        <v>13</v>
      </c>
      <c r="B59" s="88" t="s">
        <v>1392</v>
      </c>
      <c r="C59" s="43">
        <v>1992</v>
      </c>
      <c r="D59" s="44">
        <v>5.0324074074074077E-2</v>
      </c>
      <c r="E59" s="43">
        <v>13</v>
      </c>
      <c r="F59" s="43" t="s">
        <v>1388</v>
      </c>
      <c r="G59" s="42">
        <v>12</v>
      </c>
      <c r="H59" s="42">
        <f t="shared" si="0"/>
        <v>32</v>
      </c>
    </row>
    <row r="60" spans="1:8">
      <c r="A60" s="54">
        <v>14</v>
      </c>
      <c r="B60" s="88" t="s">
        <v>1391</v>
      </c>
      <c r="C60" s="43">
        <v>1998</v>
      </c>
      <c r="D60" s="44">
        <v>5.1145833333333335E-2</v>
      </c>
      <c r="E60" s="43">
        <v>14</v>
      </c>
      <c r="F60" s="43" t="s">
        <v>1388</v>
      </c>
      <c r="G60" s="42">
        <v>12</v>
      </c>
      <c r="H60" s="42">
        <f t="shared" si="0"/>
        <v>26</v>
      </c>
    </row>
    <row r="61" spans="1:8">
      <c r="A61" s="54">
        <v>15</v>
      </c>
      <c r="B61" s="88" t="s">
        <v>2541</v>
      </c>
      <c r="C61" s="43">
        <v>2000</v>
      </c>
      <c r="D61" s="44">
        <v>5.136574074074074E-2</v>
      </c>
      <c r="E61" s="43">
        <v>15</v>
      </c>
      <c r="F61" s="43" t="s">
        <v>1388</v>
      </c>
      <c r="G61" s="42">
        <v>12</v>
      </c>
      <c r="H61" s="42">
        <f t="shared" si="0"/>
        <v>24</v>
      </c>
    </row>
    <row r="62" spans="1:8">
      <c r="A62" s="54">
        <v>16</v>
      </c>
      <c r="B62" s="97" t="s">
        <v>44</v>
      </c>
      <c r="C62" s="43">
        <v>1988</v>
      </c>
      <c r="D62" s="44">
        <v>5.199074074074074E-2</v>
      </c>
      <c r="E62" s="43">
        <v>16</v>
      </c>
      <c r="F62" s="43" t="s">
        <v>1388</v>
      </c>
      <c r="G62" s="42">
        <v>12</v>
      </c>
      <c r="H62" s="42">
        <f t="shared" si="0"/>
        <v>36</v>
      </c>
    </row>
    <row r="63" spans="1:8" s="46" customFormat="1">
      <c r="A63" s="54">
        <v>17</v>
      </c>
      <c r="B63" s="88" t="s">
        <v>1390</v>
      </c>
      <c r="C63" s="43">
        <v>1992</v>
      </c>
      <c r="D63" s="44">
        <v>0.06</v>
      </c>
      <c r="E63" s="43">
        <v>17</v>
      </c>
      <c r="F63" s="43" t="s">
        <v>1388</v>
      </c>
      <c r="G63" s="42">
        <v>12</v>
      </c>
      <c r="H63" s="42">
        <f t="shared" si="0"/>
        <v>32</v>
      </c>
    </row>
    <row r="64" spans="1:8">
      <c r="A64" s="54">
        <v>18</v>
      </c>
      <c r="B64" s="82" t="s">
        <v>239</v>
      </c>
      <c r="C64" s="43">
        <v>1975</v>
      </c>
      <c r="D64" s="44">
        <v>6.4155092592592597E-2</v>
      </c>
      <c r="E64" s="43">
        <v>18</v>
      </c>
      <c r="F64" s="43" t="s">
        <v>1389</v>
      </c>
      <c r="G64" s="42">
        <v>12</v>
      </c>
      <c r="H64" s="42">
        <f t="shared" si="0"/>
        <v>49</v>
      </c>
    </row>
    <row r="65" spans="1:8">
      <c r="A65" s="54">
        <v>19</v>
      </c>
      <c r="B65" s="88" t="s">
        <v>251</v>
      </c>
      <c r="C65" s="43">
        <v>1987</v>
      </c>
      <c r="D65" s="44">
        <v>6.7777777777777784E-2</v>
      </c>
      <c r="E65" s="43">
        <v>19</v>
      </c>
      <c r="F65" s="43" t="s">
        <v>1388</v>
      </c>
      <c r="G65" s="42">
        <v>12</v>
      </c>
      <c r="H65" s="42">
        <f t="shared" si="0"/>
        <v>37</v>
      </c>
    </row>
    <row r="66" spans="1:8">
      <c r="A66" s="54">
        <v>20</v>
      </c>
      <c r="B66" s="88" t="s">
        <v>2542</v>
      </c>
      <c r="C66" s="43">
        <v>1998</v>
      </c>
      <c r="D66" s="44">
        <v>6.7812499999999998E-2</v>
      </c>
      <c r="E66" s="43">
        <v>20</v>
      </c>
      <c r="F66" s="43" t="s">
        <v>1388</v>
      </c>
      <c r="G66" s="42">
        <v>12</v>
      </c>
      <c r="H66" s="42">
        <f t="shared" si="0"/>
        <v>26</v>
      </c>
    </row>
    <row r="67" spans="1:8">
      <c r="A67" s="54">
        <v>21</v>
      </c>
      <c r="B67" s="88" t="s">
        <v>1356</v>
      </c>
      <c r="C67" s="43">
        <v>1988</v>
      </c>
      <c r="D67" s="44">
        <v>8.3506944444444439E-2</v>
      </c>
      <c r="E67" s="43">
        <v>21</v>
      </c>
      <c r="F67" s="43" t="s">
        <v>1388</v>
      </c>
      <c r="G67" s="42">
        <v>12</v>
      </c>
      <c r="H67" s="42">
        <f t="shared" si="0"/>
        <v>36</v>
      </c>
    </row>
    <row r="68" spans="1:8">
      <c r="A68" s="58"/>
      <c r="B68" s="21"/>
      <c r="C68" s="21"/>
      <c r="D68" s="21"/>
      <c r="E68" s="21"/>
      <c r="F68" s="21"/>
    </row>
    <row r="69" spans="1:8" ht="22.8" customHeight="1">
      <c r="A69" s="55" t="s">
        <v>1387</v>
      </c>
      <c r="B69" s="51"/>
      <c r="C69" s="21"/>
      <c r="D69" s="21"/>
      <c r="E69" s="21"/>
      <c r="F69" s="51"/>
    </row>
    <row r="70" spans="1:8" thickBot="1">
      <c r="A70" s="53" t="s">
        <v>228</v>
      </c>
      <c r="B70" s="45" t="s">
        <v>11</v>
      </c>
      <c r="C70" s="45" t="s">
        <v>113</v>
      </c>
      <c r="D70" s="45" t="s">
        <v>64</v>
      </c>
      <c r="E70" s="45" t="s">
        <v>4</v>
      </c>
      <c r="F70" s="45" t="s">
        <v>229</v>
      </c>
    </row>
    <row r="71" spans="1:8">
      <c r="A71" s="54">
        <v>1</v>
      </c>
      <c r="B71" s="88" t="s">
        <v>1386</v>
      </c>
      <c r="C71" s="43">
        <v>1993</v>
      </c>
      <c r="D71" s="44">
        <v>6.8587962962962962E-2</v>
      </c>
      <c r="E71" s="43">
        <v>1</v>
      </c>
      <c r="F71" s="43" t="s">
        <v>1378</v>
      </c>
      <c r="G71" s="42">
        <v>21</v>
      </c>
      <c r="H71" s="42">
        <f t="shared" si="0"/>
        <v>31</v>
      </c>
    </row>
    <row r="72" spans="1:8">
      <c r="A72" s="54">
        <v>2</v>
      </c>
      <c r="B72" s="88" t="s">
        <v>2540</v>
      </c>
      <c r="C72" s="43">
        <v>1989</v>
      </c>
      <c r="D72" s="44">
        <v>6.9108796296296293E-2</v>
      </c>
      <c r="E72" s="43">
        <v>2</v>
      </c>
      <c r="F72" s="43" t="s">
        <v>1378</v>
      </c>
      <c r="G72" s="42">
        <v>21</v>
      </c>
      <c r="H72" s="42">
        <f t="shared" si="0"/>
        <v>35</v>
      </c>
    </row>
    <row r="73" spans="1:8">
      <c r="A73" s="54">
        <v>3</v>
      </c>
      <c r="B73" s="88" t="s">
        <v>242</v>
      </c>
      <c r="C73" s="43">
        <v>1992</v>
      </c>
      <c r="D73" s="44">
        <v>7.2719907407407414E-2</v>
      </c>
      <c r="E73" s="43">
        <v>3</v>
      </c>
      <c r="F73" s="43" t="s">
        <v>1378</v>
      </c>
      <c r="G73" s="42">
        <v>21</v>
      </c>
      <c r="H73" s="42">
        <f t="shared" si="0"/>
        <v>32</v>
      </c>
    </row>
    <row r="74" spans="1:8">
      <c r="A74" s="54">
        <v>4</v>
      </c>
      <c r="B74" s="75" t="s">
        <v>94</v>
      </c>
      <c r="C74" s="43">
        <v>1971</v>
      </c>
      <c r="D74" s="44">
        <v>7.5046296296296292E-2</v>
      </c>
      <c r="E74" s="43">
        <v>4</v>
      </c>
      <c r="F74" s="43" t="s">
        <v>1379</v>
      </c>
      <c r="G74" s="42">
        <v>21</v>
      </c>
      <c r="H74" s="42">
        <f t="shared" si="0"/>
        <v>53</v>
      </c>
    </row>
    <row r="75" spans="1:8">
      <c r="A75" s="54">
        <v>5</v>
      </c>
      <c r="B75" s="82" t="s">
        <v>80</v>
      </c>
      <c r="C75" s="43">
        <v>1975</v>
      </c>
      <c r="D75" s="44">
        <v>7.5081018518518519E-2</v>
      </c>
      <c r="E75" s="43">
        <v>5</v>
      </c>
      <c r="F75" s="43" t="s">
        <v>1379</v>
      </c>
      <c r="G75" s="42">
        <v>21</v>
      </c>
      <c r="H75" s="42">
        <f t="shared" si="0"/>
        <v>49</v>
      </c>
    </row>
    <row r="76" spans="1:8">
      <c r="A76" s="54">
        <v>6</v>
      </c>
      <c r="B76" s="82" t="s">
        <v>1385</v>
      </c>
      <c r="C76" s="43">
        <v>1982</v>
      </c>
      <c r="D76" s="44">
        <v>7.5787037037037042E-2</v>
      </c>
      <c r="E76" s="43">
        <v>6</v>
      </c>
      <c r="F76" s="43" t="s">
        <v>1379</v>
      </c>
      <c r="G76" s="42">
        <v>21</v>
      </c>
      <c r="H76" s="42">
        <f t="shared" ref="H76:H105" si="1">2024-C76</f>
        <v>42</v>
      </c>
    </row>
    <row r="77" spans="1:8">
      <c r="A77" s="54">
        <v>7</v>
      </c>
      <c r="B77" s="88" t="s">
        <v>241</v>
      </c>
      <c r="C77" s="43">
        <v>1993</v>
      </c>
      <c r="D77" s="44">
        <v>7.7106481481481484E-2</v>
      </c>
      <c r="E77" s="43">
        <v>7</v>
      </c>
      <c r="F77" s="43" t="s">
        <v>1378</v>
      </c>
      <c r="G77" s="42">
        <v>21</v>
      </c>
      <c r="H77" s="42">
        <f t="shared" si="1"/>
        <v>31</v>
      </c>
    </row>
    <row r="78" spans="1:8">
      <c r="A78" s="54">
        <v>8</v>
      </c>
      <c r="B78" s="88" t="s">
        <v>408</v>
      </c>
      <c r="C78" s="43">
        <v>1987</v>
      </c>
      <c r="D78" s="44">
        <v>7.7453703703703705E-2</v>
      </c>
      <c r="E78" s="43">
        <v>8</v>
      </c>
      <c r="F78" s="43" t="s">
        <v>1378</v>
      </c>
      <c r="G78" s="42">
        <v>21</v>
      </c>
      <c r="H78" s="42">
        <f t="shared" si="1"/>
        <v>37</v>
      </c>
    </row>
    <row r="79" spans="1:8" ht="22.8" customHeight="1">
      <c r="A79" s="54">
        <v>9</v>
      </c>
      <c r="B79" s="88" t="s">
        <v>1384</v>
      </c>
      <c r="C79" s="43">
        <v>1987</v>
      </c>
      <c r="D79" s="44">
        <v>7.7638888888888882E-2</v>
      </c>
      <c r="E79" s="43">
        <v>9</v>
      </c>
      <c r="F79" s="43" t="s">
        <v>1378</v>
      </c>
      <c r="G79" s="42">
        <v>21</v>
      </c>
      <c r="H79" s="42">
        <f t="shared" si="1"/>
        <v>37</v>
      </c>
    </row>
    <row r="80" spans="1:8">
      <c r="A80" s="54">
        <v>10</v>
      </c>
      <c r="B80" s="82" t="s">
        <v>96</v>
      </c>
      <c r="C80" s="43">
        <v>1982</v>
      </c>
      <c r="D80" s="44">
        <v>7.795138888888889E-2</v>
      </c>
      <c r="E80" s="43">
        <v>10</v>
      </c>
      <c r="F80" s="43" t="s">
        <v>1379</v>
      </c>
      <c r="G80" s="42">
        <v>21</v>
      </c>
      <c r="H80" s="42">
        <f t="shared" si="1"/>
        <v>42</v>
      </c>
    </row>
    <row r="81" spans="1:8">
      <c r="A81" s="54">
        <v>11</v>
      </c>
      <c r="B81" s="88" t="s">
        <v>758</v>
      </c>
      <c r="C81" s="43">
        <v>1991</v>
      </c>
      <c r="D81" s="44">
        <v>8.160879629629629E-2</v>
      </c>
      <c r="E81" s="43">
        <v>11</v>
      </c>
      <c r="F81" s="43" t="s">
        <v>1378</v>
      </c>
      <c r="G81" s="42">
        <v>21</v>
      </c>
      <c r="H81" s="42">
        <f t="shared" si="1"/>
        <v>33</v>
      </c>
    </row>
    <row r="82" spans="1:8">
      <c r="A82" s="54">
        <v>12</v>
      </c>
      <c r="B82" s="88" t="s">
        <v>81</v>
      </c>
      <c r="C82" s="43">
        <v>1986</v>
      </c>
      <c r="D82" s="44">
        <v>8.3009259259259255E-2</v>
      </c>
      <c r="E82" s="43">
        <v>12</v>
      </c>
      <c r="F82" s="43" t="s">
        <v>1378</v>
      </c>
      <c r="G82" s="42">
        <v>21</v>
      </c>
      <c r="H82" s="42">
        <f t="shared" si="1"/>
        <v>38</v>
      </c>
    </row>
    <row r="83" spans="1:8">
      <c r="A83" s="54">
        <v>13</v>
      </c>
      <c r="B83" s="82" t="s">
        <v>101</v>
      </c>
      <c r="C83" s="43">
        <v>1978</v>
      </c>
      <c r="D83" s="44">
        <v>8.5393518518518521E-2</v>
      </c>
      <c r="E83" s="43">
        <v>13</v>
      </c>
      <c r="F83" s="43" t="s">
        <v>1379</v>
      </c>
      <c r="G83" s="42">
        <v>21</v>
      </c>
      <c r="H83" s="42">
        <f t="shared" si="1"/>
        <v>46</v>
      </c>
    </row>
    <row r="84" spans="1:8">
      <c r="A84" s="54">
        <v>14</v>
      </c>
      <c r="B84" s="82" t="s">
        <v>43</v>
      </c>
      <c r="C84" s="43">
        <v>1983</v>
      </c>
      <c r="D84" s="44">
        <v>8.6423611111111118E-2</v>
      </c>
      <c r="E84" s="43">
        <v>14</v>
      </c>
      <c r="F84" s="43" t="s">
        <v>1379</v>
      </c>
      <c r="G84" s="42">
        <v>21</v>
      </c>
      <c r="H84" s="42">
        <f t="shared" si="1"/>
        <v>41</v>
      </c>
    </row>
    <row r="85" spans="1:8">
      <c r="A85" s="54">
        <v>15</v>
      </c>
      <c r="B85" s="75" t="s">
        <v>243</v>
      </c>
      <c r="C85" s="43">
        <v>1963</v>
      </c>
      <c r="D85" s="44">
        <v>9.0624999999999997E-2</v>
      </c>
      <c r="E85" s="43">
        <v>15</v>
      </c>
      <c r="F85" s="43" t="s">
        <v>1379</v>
      </c>
      <c r="G85" s="42">
        <v>21</v>
      </c>
      <c r="H85" s="42">
        <f t="shared" si="1"/>
        <v>61</v>
      </c>
    </row>
    <row r="86" spans="1:8">
      <c r="A86" s="54">
        <v>16</v>
      </c>
      <c r="B86" s="82" t="s">
        <v>1383</v>
      </c>
      <c r="C86" s="43">
        <v>1979</v>
      </c>
      <c r="D86" s="44">
        <v>9.2499999999999999E-2</v>
      </c>
      <c r="E86" s="43">
        <v>16</v>
      </c>
      <c r="F86" s="43" t="s">
        <v>1379</v>
      </c>
      <c r="G86" s="42">
        <v>21</v>
      </c>
      <c r="H86" s="42">
        <f t="shared" si="1"/>
        <v>45</v>
      </c>
    </row>
    <row r="87" spans="1:8">
      <c r="A87" s="54">
        <v>17</v>
      </c>
      <c r="B87" s="82" t="s">
        <v>244</v>
      </c>
      <c r="C87" s="43">
        <v>1982</v>
      </c>
      <c r="D87" s="44">
        <v>9.2939814814814808E-2</v>
      </c>
      <c r="E87" s="43">
        <v>17</v>
      </c>
      <c r="F87" s="43" t="s">
        <v>1379</v>
      </c>
      <c r="G87" s="42">
        <v>21</v>
      </c>
      <c r="H87" s="42">
        <f t="shared" si="1"/>
        <v>42</v>
      </c>
    </row>
    <row r="88" spans="1:8">
      <c r="A88" s="54">
        <v>18</v>
      </c>
      <c r="B88" s="75" t="s">
        <v>85</v>
      </c>
      <c r="C88" s="43">
        <v>1971</v>
      </c>
      <c r="D88" s="44">
        <v>9.6886574074074069E-2</v>
      </c>
      <c r="E88" s="43">
        <v>18</v>
      </c>
      <c r="F88" s="43" t="s">
        <v>1379</v>
      </c>
      <c r="G88" s="42">
        <v>21</v>
      </c>
      <c r="H88" s="42">
        <f t="shared" si="1"/>
        <v>53</v>
      </c>
    </row>
    <row r="89" spans="1:8" ht="22.8" customHeight="1">
      <c r="A89" s="54">
        <v>19</v>
      </c>
      <c r="B89" s="75" t="s">
        <v>41</v>
      </c>
      <c r="C89" s="43">
        <v>1969</v>
      </c>
      <c r="D89" s="44">
        <v>9.7280092592592599E-2</v>
      </c>
      <c r="E89" s="43">
        <v>19</v>
      </c>
      <c r="F89" s="43" t="s">
        <v>1379</v>
      </c>
      <c r="G89" s="42">
        <v>21</v>
      </c>
      <c r="H89" s="42">
        <f t="shared" si="1"/>
        <v>55</v>
      </c>
    </row>
    <row r="90" spans="1:8">
      <c r="A90" s="54">
        <v>20</v>
      </c>
      <c r="B90" s="88" t="s">
        <v>246</v>
      </c>
      <c r="C90" s="43">
        <v>1988</v>
      </c>
      <c r="D90" s="44">
        <v>9.8726851851851857E-2</v>
      </c>
      <c r="E90" s="43">
        <v>20</v>
      </c>
      <c r="F90" s="43" t="s">
        <v>1378</v>
      </c>
      <c r="G90" s="42">
        <v>21</v>
      </c>
      <c r="H90" s="42">
        <f t="shared" si="1"/>
        <v>36</v>
      </c>
    </row>
    <row r="91" spans="1:8">
      <c r="A91" s="54">
        <v>21</v>
      </c>
      <c r="B91" s="88" t="s">
        <v>1382</v>
      </c>
      <c r="C91" s="43">
        <v>1994</v>
      </c>
      <c r="D91" s="44">
        <v>0.10925925925925926</v>
      </c>
      <c r="E91" s="43">
        <v>21</v>
      </c>
      <c r="F91" s="43" t="s">
        <v>1378</v>
      </c>
      <c r="G91" s="42">
        <v>21</v>
      </c>
      <c r="H91" s="42">
        <f t="shared" si="1"/>
        <v>30</v>
      </c>
    </row>
    <row r="92" spans="1:8">
      <c r="A92" s="54">
        <v>22</v>
      </c>
      <c r="B92" s="88" t="s">
        <v>1362</v>
      </c>
      <c r="C92" s="43">
        <v>1985</v>
      </c>
      <c r="D92" s="44">
        <v>0.11168981481481481</v>
      </c>
      <c r="E92" s="43">
        <v>22</v>
      </c>
      <c r="F92" s="43" t="s">
        <v>1378</v>
      </c>
      <c r="G92" s="42">
        <v>21</v>
      </c>
      <c r="H92" s="42">
        <f t="shared" si="1"/>
        <v>39</v>
      </c>
    </row>
    <row r="93" spans="1:8">
      <c r="A93" s="54">
        <v>23</v>
      </c>
      <c r="B93" s="88" t="s">
        <v>93</v>
      </c>
      <c r="C93" s="43">
        <v>1993</v>
      </c>
      <c r="D93" s="44">
        <v>0.11270833333333333</v>
      </c>
      <c r="E93" s="43">
        <v>23</v>
      </c>
      <c r="F93" s="43" t="s">
        <v>1378</v>
      </c>
      <c r="G93" s="42">
        <v>21</v>
      </c>
      <c r="H93" s="42">
        <f t="shared" si="1"/>
        <v>31</v>
      </c>
    </row>
    <row r="94" spans="1:8">
      <c r="A94" s="54">
        <v>24</v>
      </c>
      <c r="B94" s="88" t="s">
        <v>247</v>
      </c>
      <c r="C94" s="43">
        <v>1987</v>
      </c>
      <c r="D94" s="44">
        <v>0.12375</v>
      </c>
      <c r="E94" s="43">
        <v>24</v>
      </c>
      <c r="F94" s="43" t="s">
        <v>1378</v>
      </c>
      <c r="G94" s="42">
        <v>21</v>
      </c>
      <c r="H94" s="42">
        <f t="shared" si="1"/>
        <v>37</v>
      </c>
    </row>
    <row r="95" spans="1:8">
      <c r="A95" s="54">
        <v>25</v>
      </c>
      <c r="B95" s="88" t="s">
        <v>1381</v>
      </c>
      <c r="C95" s="43">
        <v>1985</v>
      </c>
      <c r="D95" s="44">
        <v>0.14145833333333332</v>
      </c>
      <c r="E95" s="43">
        <v>25</v>
      </c>
      <c r="F95" s="43" t="s">
        <v>1378</v>
      </c>
      <c r="G95" s="42">
        <v>21</v>
      </c>
      <c r="H95" s="42">
        <f t="shared" si="1"/>
        <v>39</v>
      </c>
    </row>
    <row r="96" spans="1:8" ht="22.8" customHeight="1">
      <c r="A96" s="54">
        <v>26</v>
      </c>
      <c r="B96" s="88" t="s">
        <v>1380</v>
      </c>
      <c r="C96" s="43">
        <v>1988</v>
      </c>
      <c r="D96" s="44">
        <v>0.14608796296296298</v>
      </c>
      <c r="E96" s="43">
        <v>26</v>
      </c>
      <c r="F96" s="43" t="s">
        <v>1378</v>
      </c>
      <c r="G96" s="42">
        <v>21</v>
      </c>
      <c r="H96" s="42">
        <f t="shared" si="1"/>
        <v>36</v>
      </c>
    </row>
    <row r="97" spans="1:8" ht="13.8">
      <c r="A97" s="54">
        <v>27</v>
      </c>
      <c r="B97" s="43" t="s">
        <v>314</v>
      </c>
      <c r="C97" s="43">
        <v>1982</v>
      </c>
      <c r="D97" s="43" t="s">
        <v>248</v>
      </c>
      <c r="E97" s="43"/>
      <c r="F97" s="43" t="s">
        <v>1379</v>
      </c>
    </row>
    <row r="98" spans="1:8">
      <c r="A98" s="54">
        <v>28</v>
      </c>
      <c r="B98" s="88" t="s">
        <v>36</v>
      </c>
      <c r="C98" s="43">
        <v>1998</v>
      </c>
      <c r="D98" s="43" t="s">
        <v>248</v>
      </c>
      <c r="E98" s="43"/>
      <c r="F98" s="43" t="s">
        <v>1378</v>
      </c>
    </row>
    <row r="99" spans="1:8">
      <c r="A99" s="58"/>
      <c r="B99" s="21"/>
      <c r="C99" s="21"/>
      <c r="D99" s="21"/>
      <c r="E99" s="21"/>
      <c r="F99" s="21"/>
    </row>
    <row r="100" spans="1:8" ht="22.8" customHeight="1">
      <c r="A100" s="55" t="s">
        <v>1377</v>
      </c>
      <c r="B100" s="51"/>
      <c r="C100" s="21"/>
      <c r="D100" s="21"/>
      <c r="E100" s="21"/>
      <c r="F100" s="51"/>
    </row>
    <row r="101" spans="1:8" thickBot="1">
      <c r="A101" s="53" t="s">
        <v>228</v>
      </c>
      <c r="B101" s="45" t="s">
        <v>11</v>
      </c>
      <c r="C101" s="45" t="s">
        <v>113</v>
      </c>
      <c r="D101" s="45" t="s">
        <v>64</v>
      </c>
      <c r="E101" s="45" t="s">
        <v>4</v>
      </c>
      <c r="F101" s="45" t="s">
        <v>229</v>
      </c>
    </row>
    <row r="102" spans="1:8">
      <c r="A102" s="54">
        <v>1</v>
      </c>
      <c r="B102" s="88" t="s">
        <v>2539</v>
      </c>
      <c r="C102" s="43">
        <v>1991</v>
      </c>
      <c r="D102" s="44">
        <v>2.1087962962962965E-2</v>
      </c>
      <c r="E102" s="43">
        <v>1</v>
      </c>
      <c r="F102" s="43" t="s">
        <v>1375</v>
      </c>
      <c r="G102" s="42">
        <v>6</v>
      </c>
      <c r="H102" s="42">
        <f t="shared" si="1"/>
        <v>33</v>
      </c>
    </row>
    <row r="103" spans="1:8">
      <c r="A103" s="54">
        <v>2</v>
      </c>
      <c r="B103" s="88" t="s">
        <v>2630</v>
      </c>
      <c r="C103" s="43">
        <v>1982</v>
      </c>
      <c r="D103" s="44">
        <v>2.3958333333333335E-2</v>
      </c>
      <c r="E103" s="43">
        <v>2</v>
      </c>
      <c r="F103" s="43" t="s">
        <v>1375</v>
      </c>
      <c r="G103" s="42">
        <v>6</v>
      </c>
      <c r="H103" s="42">
        <f t="shared" si="1"/>
        <v>42</v>
      </c>
    </row>
    <row r="104" spans="1:8">
      <c r="A104" s="54">
        <v>3</v>
      </c>
      <c r="B104" s="82" t="s">
        <v>1376</v>
      </c>
      <c r="C104" s="43">
        <v>1983</v>
      </c>
      <c r="D104" s="44">
        <v>2.4907407407407406E-2</v>
      </c>
      <c r="E104" s="43">
        <v>3</v>
      </c>
      <c r="F104" s="43" t="s">
        <v>1375</v>
      </c>
      <c r="G104" s="42">
        <v>6</v>
      </c>
      <c r="H104" s="42">
        <f t="shared" si="1"/>
        <v>41</v>
      </c>
    </row>
    <row r="105" spans="1:8">
      <c r="A105" s="54">
        <v>4</v>
      </c>
      <c r="B105" s="88" t="s">
        <v>1374</v>
      </c>
      <c r="C105" s="43">
        <v>1999</v>
      </c>
      <c r="D105" s="44">
        <v>2.5000000000000001E-2</v>
      </c>
      <c r="E105" s="43">
        <v>4</v>
      </c>
      <c r="F105" s="43" t="s">
        <v>1375</v>
      </c>
      <c r="G105" s="42">
        <v>6</v>
      </c>
      <c r="H105" s="42">
        <f t="shared" si="1"/>
        <v>25</v>
      </c>
    </row>
    <row r="108" spans="1:8">
      <c r="B108" s="15"/>
    </row>
    <row r="109" spans="1:8">
      <c r="B109" s="15"/>
    </row>
    <row r="110" spans="1:8">
      <c r="B110" s="15"/>
    </row>
    <row r="111" spans="1:8">
      <c r="B111" s="15"/>
    </row>
    <row r="112" spans="1:8">
      <c r="B112" s="15"/>
    </row>
    <row r="113" spans="2:2">
      <c r="B113" s="15"/>
    </row>
    <row r="114" spans="2:2">
      <c r="B114" s="15"/>
    </row>
    <row r="115" spans="2:2">
      <c r="B115" s="15"/>
    </row>
    <row r="116" spans="2:2">
      <c r="B116" s="15"/>
    </row>
    <row r="117" spans="2:2">
      <c r="B117" s="15"/>
    </row>
    <row r="118" spans="2:2">
      <c r="B118" s="15"/>
    </row>
    <row r="119" spans="2:2">
      <c r="B119" s="15"/>
    </row>
    <row r="120" spans="2:2">
      <c r="B120" s="15"/>
    </row>
    <row r="121" spans="2:2">
      <c r="B121" s="15"/>
    </row>
    <row r="122" spans="2:2">
      <c r="B122" s="15"/>
    </row>
    <row r="123" spans="2:2">
      <c r="B123" s="15"/>
    </row>
    <row r="124" spans="2:2">
      <c r="B124" s="15"/>
    </row>
    <row r="125" spans="2:2">
      <c r="B125" s="15"/>
    </row>
    <row r="126" spans="2:2">
      <c r="B126" s="15"/>
    </row>
    <row r="127" spans="2:2">
      <c r="B127" s="15"/>
    </row>
    <row r="128" spans="2:2">
      <c r="B128" s="15"/>
    </row>
    <row r="129" spans="2:2">
      <c r="B129" s="15"/>
    </row>
    <row r="130" spans="2:2">
      <c r="B130" s="15"/>
    </row>
    <row r="131" spans="2:2">
      <c r="B131" s="15"/>
    </row>
    <row r="132" spans="2:2">
      <c r="B132" s="15"/>
    </row>
    <row r="133" spans="2:2">
      <c r="B133" s="15"/>
    </row>
    <row r="134" spans="2:2">
      <c r="B134" s="15"/>
    </row>
    <row r="135" spans="2:2">
      <c r="B135" s="15"/>
    </row>
    <row r="136" spans="2:2">
      <c r="B136" s="15"/>
    </row>
    <row r="137" spans="2:2">
      <c r="B137" s="15"/>
    </row>
    <row r="138" spans="2:2">
      <c r="B138" s="15"/>
    </row>
    <row r="139" spans="2:2">
      <c r="B139" s="15"/>
    </row>
    <row r="140" spans="2:2">
      <c r="B140" s="15"/>
    </row>
    <row r="141" spans="2:2">
      <c r="B141" s="15"/>
    </row>
    <row r="142" spans="2:2">
      <c r="B142" s="15"/>
    </row>
    <row r="143" spans="2:2">
      <c r="B143" s="15"/>
    </row>
    <row r="144" spans="2:2">
      <c r="B144" s="15"/>
    </row>
    <row r="145" spans="2:2">
      <c r="B145" s="15"/>
    </row>
    <row r="146" spans="2:2">
      <c r="B146" s="15"/>
    </row>
    <row r="147" spans="2:2">
      <c r="B147" s="15"/>
    </row>
    <row r="148" spans="2:2">
      <c r="B148" s="15"/>
    </row>
    <row r="149" spans="2:2">
      <c r="B149" s="15"/>
    </row>
    <row r="150" spans="2:2">
      <c r="B150" s="15"/>
    </row>
    <row r="151" spans="2:2">
      <c r="B151" s="15"/>
    </row>
    <row r="152" spans="2:2">
      <c r="B152" s="15"/>
    </row>
    <row r="153" spans="2:2">
      <c r="B153" s="15"/>
    </row>
    <row r="154" spans="2:2">
      <c r="B154" s="15"/>
    </row>
    <row r="155" spans="2:2">
      <c r="B155" s="15"/>
    </row>
    <row r="156" spans="2:2">
      <c r="B156" s="15"/>
    </row>
    <row r="157" spans="2:2">
      <c r="B157" s="15"/>
    </row>
    <row r="158" spans="2:2">
      <c r="B158" s="15"/>
    </row>
    <row r="159" spans="2:2">
      <c r="B159" s="15"/>
    </row>
    <row r="160" spans="2:2">
      <c r="B160" s="15"/>
    </row>
    <row r="161" spans="2:2">
      <c r="B161" s="15"/>
    </row>
    <row r="162" spans="2:2">
      <c r="B162" s="15"/>
    </row>
    <row r="163" spans="2:2">
      <c r="B163" s="15"/>
    </row>
    <row r="164" spans="2:2">
      <c r="B164" s="15"/>
    </row>
    <row r="165" spans="2:2">
      <c r="B165" s="15"/>
    </row>
    <row r="166" spans="2:2">
      <c r="B166" s="15"/>
    </row>
    <row r="167" spans="2:2">
      <c r="B167" s="15"/>
    </row>
    <row r="168" spans="2:2">
      <c r="B168" s="15"/>
    </row>
    <row r="169" spans="2:2">
      <c r="B169" s="15"/>
    </row>
    <row r="170" spans="2:2">
      <c r="B170" s="15"/>
    </row>
    <row r="171" spans="2:2">
      <c r="B171" s="15"/>
    </row>
    <row r="172" spans="2:2">
      <c r="B172" s="15"/>
    </row>
    <row r="173" spans="2:2">
      <c r="B173" s="15"/>
    </row>
    <row r="174" spans="2:2">
      <c r="B174" s="15"/>
    </row>
    <row r="175" spans="2:2">
      <c r="B175" s="15"/>
    </row>
    <row r="176" spans="2:2">
      <c r="B176" s="15"/>
    </row>
    <row r="177" spans="2:2">
      <c r="B177" s="15"/>
    </row>
    <row r="178" spans="2:2">
      <c r="B178" s="15"/>
    </row>
    <row r="179" spans="2:2">
      <c r="B179" s="15"/>
    </row>
    <row r="180" spans="2:2">
      <c r="B180" s="15"/>
    </row>
    <row r="181" spans="2:2">
      <c r="B181" s="15"/>
    </row>
    <row r="182" spans="2:2">
      <c r="B182" s="15"/>
    </row>
    <row r="183" spans="2:2">
      <c r="B183" s="15"/>
    </row>
    <row r="184" spans="2:2">
      <c r="B184" s="15"/>
    </row>
    <row r="185" spans="2:2">
      <c r="B185" s="15"/>
    </row>
    <row r="186" spans="2:2">
      <c r="B186" s="15"/>
    </row>
    <row r="187" spans="2:2">
      <c r="B187" s="15"/>
    </row>
    <row r="188" spans="2:2">
      <c r="B188" s="15"/>
    </row>
    <row r="189" spans="2:2">
      <c r="B189" s="15"/>
    </row>
    <row r="190" spans="2:2">
      <c r="B190" s="15"/>
    </row>
    <row r="191" spans="2:2">
      <c r="B191" s="15"/>
    </row>
    <row r="192" spans="2:2">
      <c r="B192" s="15"/>
    </row>
    <row r="193" spans="2:2">
      <c r="B193" s="15"/>
    </row>
    <row r="194" spans="2:2">
      <c r="B194" s="15"/>
    </row>
    <row r="195" spans="2:2">
      <c r="B195" s="15"/>
    </row>
    <row r="196" spans="2:2">
      <c r="B196" s="15"/>
    </row>
    <row r="197" spans="2:2">
      <c r="B197" s="15"/>
    </row>
    <row r="198" spans="2:2">
      <c r="B198" s="15"/>
    </row>
    <row r="199" spans="2:2">
      <c r="B199" s="15"/>
    </row>
    <row r="200" spans="2:2">
      <c r="B200" s="15"/>
    </row>
    <row r="201" spans="2:2">
      <c r="B201" s="15"/>
    </row>
    <row r="202" spans="2:2">
      <c r="B202" s="15"/>
    </row>
    <row r="203" spans="2:2">
      <c r="B203" s="15"/>
    </row>
    <row r="204" spans="2:2">
      <c r="B204" s="15"/>
    </row>
    <row r="205" spans="2:2">
      <c r="B205" s="15"/>
    </row>
    <row r="206" spans="2:2">
      <c r="B206" s="15"/>
    </row>
    <row r="207" spans="2:2">
      <c r="B207" s="15"/>
    </row>
    <row r="208" spans="2:2">
      <c r="B208" s="15"/>
    </row>
    <row r="209" spans="2:2">
      <c r="B209" s="15"/>
    </row>
    <row r="210" spans="2:2">
      <c r="B210" s="15"/>
    </row>
    <row r="211" spans="2:2">
      <c r="B211" s="15"/>
    </row>
    <row r="212" spans="2:2">
      <c r="B212" s="15"/>
    </row>
    <row r="213" spans="2:2">
      <c r="B213" s="15"/>
    </row>
    <row r="214" spans="2:2">
      <c r="B214" s="15"/>
    </row>
    <row r="215" spans="2:2">
      <c r="B215" s="15"/>
    </row>
    <row r="216" spans="2:2">
      <c r="B216" s="15"/>
    </row>
    <row r="217" spans="2:2">
      <c r="B217" s="15"/>
    </row>
    <row r="218" spans="2:2">
      <c r="B218" s="15"/>
    </row>
    <row r="219" spans="2:2">
      <c r="B219" s="15"/>
    </row>
    <row r="220" spans="2:2">
      <c r="B220" s="15"/>
    </row>
    <row r="221" spans="2:2">
      <c r="B221" s="15"/>
    </row>
    <row r="222" spans="2:2">
      <c r="B222" s="15"/>
    </row>
    <row r="223" spans="2:2">
      <c r="B223" s="15"/>
    </row>
    <row r="224" spans="2:2">
      <c r="B224" s="15"/>
    </row>
    <row r="225" spans="2:2">
      <c r="B225" s="15"/>
    </row>
    <row r="226" spans="2:2">
      <c r="B226" s="15"/>
    </row>
    <row r="227" spans="2:2">
      <c r="B227" s="15"/>
    </row>
    <row r="228" spans="2:2">
      <c r="B228" s="15"/>
    </row>
    <row r="229" spans="2:2">
      <c r="B229" s="15"/>
    </row>
    <row r="230" spans="2:2">
      <c r="B230" s="15"/>
    </row>
    <row r="231" spans="2:2">
      <c r="B231" s="15"/>
    </row>
    <row r="232" spans="2:2">
      <c r="B232" s="15"/>
    </row>
    <row r="233" spans="2:2">
      <c r="B233" s="15"/>
    </row>
    <row r="234" spans="2:2">
      <c r="B234" s="15"/>
    </row>
    <row r="235" spans="2:2">
      <c r="B235" s="15"/>
    </row>
    <row r="236" spans="2:2">
      <c r="B236" s="15"/>
    </row>
    <row r="237" spans="2:2">
      <c r="B237" s="15"/>
    </row>
    <row r="238" spans="2:2">
      <c r="B238" s="15"/>
    </row>
    <row r="239" spans="2:2">
      <c r="B239" s="15"/>
    </row>
    <row r="240" spans="2:2">
      <c r="B240" s="15"/>
    </row>
    <row r="241" spans="2:2">
      <c r="B241" s="15"/>
    </row>
    <row r="242" spans="2:2">
      <c r="B242" s="15"/>
    </row>
    <row r="243" spans="2:2">
      <c r="B243" s="15"/>
    </row>
    <row r="244" spans="2:2">
      <c r="B244" s="15"/>
    </row>
    <row r="245" spans="2:2">
      <c r="B245" s="15"/>
    </row>
    <row r="246" spans="2:2">
      <c r="B246" s="15"/>
    </row>
    <row r="247" spans="2:2">
      <c r="B247" s="15"/>
    </row>
    <row r="248" spans="2:2">
      <c r="B248" s="15"/>
    </row>
    <row r="249" spans="2:2">
      <c r="B249" s="15"/>
    </row>
    <row r="250" spans="2:2">
      <c r="B250" s="15"/>
    </row>
    <row r="251" spans="2:2">
      <c r="B251" s="15"/>
    </row>
    <row r="252" spans="2:2">
      <c r="B252" s="15"/>
    </row>
    <row r="253" spans="2:2">
      <c r="B253" s="15"/>
    </row>
    <row r="254" spans="2:2">
      <c r="B254" s="15"/>
    </row>
    <row r="255" spans="2:2">
      <c r="B255" s="15"/>
    </row>
    <row r="256" spans="2:2">
      <c r="B256" s="15"/>
    </row>
    <row r="257" spans="2:2">
      <c r="B257" s="15"/>
    </row>
    <row r="258" spans="2:2">
      <c r="B258" s="15"/>
    </row>
    <row r="259" spans="2:2">
      <c r="B259" s="15"/>
    </row>
    <row r="260" spans="2:2">
      <c r="B260" s="15"/>
    </row>
    <row r="261" spans="2:2">
      <c r="B261" s="15"/>
    </row>
    <row r="262" spans="2:2">
      <c r="B262" s="15"/>
    </row>
    <row r="263" spans="2:2">
      <c r="B263" s="15"/>
    </row>
    <row r="264" spans="2:2">
      <c r="B264" s="15"/>
    </row>
    <row r="265" spans="2:2">
      <c r="B265" s="15"/>
    </row>
    <row r="266" spans="2:2">
      <c r="B266" s="15"/>
    </row>
    <row r="267" spans="2:2">
      <c r="B267" s="15"/>
    </row>
    <row r="268" spans="2:2">
      <c r="B268" s="15"/>
    </row>
    <row r="269" spans="2:2">
      <c r="B269" s="15"/>
    </row>
    <row r="270" spans="2:2">
      <c r="B270" s="15"/>
    </row>
    <row r="271" spans="2:2">
      <c r="B271" s="15"/>
    </row>
    <row r="272" spans="2:2">
      <c r="B272" s="15"/>
    </row>
    <row r="273" spans="2:2">
      <c r="B273" s="15"/>
    </row>
    <row r="274" spans="2:2">
      <c r="B274" s="15"/>
    </row>
    <row r="275" spans="2:2">
      <c r="B275" s="15"/>
    </row>
    <row r="276" spans="2:2">
      <c r="B276" s="15"/>
    </row>
    <row r="277" spans="2:2">
      <c r="B277" s="15"/>
    </row>
    <row r="278" spans="2:2">
      <c r="B278" s="15"/>
    </row>
    <row r="279" spans="2:2">
      <c r="B279" s="15"/>
    </row>
    <row r="280" spans="2:2">
      <c r="B280" s="15"/>
    </row>
    <row r="281" spans="2:2">
      <c r="B281" s="15"/>
    </row>
    <row r="282" spans="2:2">
      <c r="B282" s="15"/>
    </row>
    <row r="283" spans="2:2">
      <c r="B283" s="15"/>
    </row>
    <row r="284" spans="2:2">
      <c r="B284" s="15"/>
    </row>
    <row r="285" spans="2:2">
      <c r="B285" s="15"/>
    </row>
    <row r="286" spans="2:2">
      <c r="B286" s="15"/>
    </row>
    <row r="287" spans="2:2">
      <c r="B287" s="15"/>
    </row>
    <row r="288" spans="2:2">
      <c r="B288" s="15"/>
    </row>
    <row r="289" spans="2:2">
      <c r="B289" s="15"/>
    </row>
    <row r="290" spans="2:2">
      <c r="B290" s="15"/>
    </row>
    <row r="291" spans="2:2">
      <c r="B291" s="15"/>
    </row>
    <row r="292" spans="2:2">
      <c r="B292" s="15"/>
    </row>
    <row r="293" spans="2:2">
      <c r="B293" s="15"/>
    </row>
    <row r="294" spans="2:2">
      <c r="B294" s="15"/>
    </row>
    <row r="295" spans="2:2">
      <c r="B295" s="15"/>
    </row>
    <row r="296" spans="2:2">
      <c r="B296" s="15"/>
    </row>
    <row r="297" spans="2:2">
      <c r="B297" s="15"/>
    </row>
    <row r="298" spans="2:2">
      <c r="B298" s="15"/>
    </row>
    <row r="299" spans="2:2">
      <c r="B299" s="15"/>
    </row>
    <row r="300" spans="2:2">
      <c r="B300" s="15"/>
    </row>
    <row r="301" spans="2:2">
      <c r="B301" s="15"/>
    </row>
    <row r="302" spans="2:2">
      <c r="B302" s="15"/>
    </row>
    <row r="303" spans="2:2">
      <c r="B303" s="15"/>
    </row>
    <row r="304" spans="2:2">
      <c r="B304" s="15"/>
    </row>
    <row r="305" spans="2:2">
      <c r="B305" s="15"/>
    </row>
    <row r="306" spans="2:2">
      <c r="B306" s="15"/>
    </row>
    <row r="307" spans="2:2">
      <c r="B307" s="15"/>
    </row>
    <row r="308" spans="2:2">
      <c r="B308" s="15"/>
    </row>
    <row r="309" spans="2:2">
      <c r="B309" s="15"/>
    </row>
    <row r="310" spans="2:2">
      <c r="B310" s="15"/>
    </row>
    <row r="311" spans="2:2">
      <c r="B311" s="15"/>
    </row>
    <row r="312" spans="2:2">
      <c r="B312" s="15"/>
    </row>
    <row r="313" spans="2:2">
      <c r="B313" s="15"/>
    </row>
    <row r="314" spans="2:2">
      <c r="B314" s="15"/>
    </row>
    <row r="315" spans="2:2">
      <c r="B315" s="15"/>
    </row>
    <row r="316" spans="2:2">
      <c r="B316" s="15"/>
    </row>
    <row r="317" spans="2:2">
      <c r="B317" s="15"/>
    </row>
    <row r="318" spans="2:2">
      <c r="B318" s="15"/>
    </row>
    <row r="319" spans="2:2">
      <c r="B319" s="15"/>
    </row>
    <row r="320" spans="2:2">
      <c r="B320" s="15"/>
    </row>
    <row r="321" spans="2:2">
      <c r="B321" s="15"/>
    </row>
    <row r="322" spans="2:2">
      <c r="B322" s="15"/>
    </row>
    <row r="323" spans="2:2">
      <c r="B323" s="15"/>
    </row>
    <row r="324" spans="2:2">
      <c r="B324" s="15"/>
    </row>
    <row r="325" spans="2:2">
      <c r="B325" s="15"/>
    </row>
    <row r="326" spans="2:2">
      <c r="B326" s="15"/>
    </row>
    <row r="327" spans="2:2">
      <c r="B327" s="15"/>
    </row>
    <row r="328" spans="2:2">
      <c r="B328" s="15"/>
    </row>
    <row r="329" spans="2:2">
      <c r="B329" s="15"/>
    </row>
    <row r="330" spans="2:2">
      <c r="B330" s="15"/>
    </row>
    <row r="331" spans="2:2">
      <c r="B331" s="15"/>
    </row>
    <row r="332" spans="2:2">
      <c r="B332" s="15"/>
    </row>
    <row r="333" spans="2:2">
      <c r="B333" s="15"/>
    </row>
    <row r="334" spans="2:2">
      <c r="B334" s="15"/>
    </row>
    <row r="335" spans="2:2">
      <c r="B335" s="15"/>
    </row>
    <row r="336" spans="2:2">
      <c r="B336" s="15"/>
    </row>
    <row r="337" spans="2:2">
      <c r="B337" s="15"/>
    </row>
    <row r="338" spans="2:2">
      <c r="B338" s="15"/>
    </row>
    <row r="339" spans="2:2">
      <c r="B339" s="15"/>
    </row>
    <row r="340" spans="2:2">
      <c r="B340" s="15"/>
    </row>
    <row r="341" spans="2:2">
      <c r="B341" s="15"/>
    </row>
    <row r="342" spans="2:2">
      <c r="B342" s="15"/>
    </row>
    <row r="343" spans="2:2">
      <c r="B343" s="15"/>
    </row>
    <row r="344" spans="2:2">
      <c r="B344" s="26"/>
    </row>
    <row r="345" spans="2:2">
      <c r="B345" s="26"/>
    </row>
    <row r="346" spans="2:2">
      <c r="B346" s="26"/>
    </row>
    <row r="347" spans="2:2">
      <c r="B347" s="26"/>
    </row>
    <row r="348" spans="2:2">
      <c r="B348" s="26"/>
    </row>
    <row r="349" spans="2:2">
      <c r="B349" s="68"/>
    </row>
    <row r="350" spans="2:2">
      <c r="B350" s="68"/>
    </row>
    <row r="351" spans="2:2">
      <c r="B351" s="68"/>
    </row>
    <row r="352" spans="2:2">
      <c r="B352" s="68"/>
    </row>
    <row r="353" spans="2:2">
      <c r="B353" s="68"/>
    </row>
    <row r="354" spans="2:2">
      <c r="B354" s="68"/>
    </row>
    <row r="355" spans="2:2">
      <c r="B355" s="68"/>
    </row>
    <row r="356" spans="2:2">
      <c r="B356" s="68"/>
    </row>
    <row r="357" spans="2:2">
      <c r="B357" s="68"/>
    </row>
    <row r="358" spans="2:2">
      <c r="B358" s="68"/>
    </row>
    <row r="359" spans="2:2">
      <c r="B359" s="68"/>
    </row>
    <row r="360" spans="2:2">
      <c r="B360" s="68"/>
    </row>
    <row r="361" spans="2:2">
      <c r="B361" s="68"/>
    </row>
    <row r="362" spans="2:2">
      <c r="B362" s="68"/>
    </row>
    <row r="363" spans="2:2">
      <c r="B363" s="68"/>
    </row>
    <row r="364" spans="2:2">
      <c r="B364" s="68"/>
    </row>
    <row r="365" spans="2:2">
      <c r="B365" s="68"/>
    </row>
    <row r="366" spans="2:2">
      <c r="B366" s="68"/>
    </row>
    <row r="367" spans="2:2">
      <c r="B367" s="68"/>
    </row>
    <row r="368" spans="2:2">
      <c r="B368" s="68"/>
    </row>
    <row r="369" spans="2:2">
      <c r="B369" s="68"/>
    </row>
    <row r="370" spans="2:2">
      <c r="B370" s="68"/>
    </row>
    <row r="371" spans="2:2">
      <c r="B371" s="68"/>
    </row>
    <row r="372" spans="2:2">
      <c r="B372" s="68"/>
    </row>
    <row r="373" spans="2:2">
      <c r="B373" s="68"/>
    </row>
    <row r="374" spans="2:2">
      <c r="B374" s="68"/>
    </row>
    <row r="375" spans="2:2">
      <c r="B375" s="68"/>
    </row>
    <row r="376" spans="2:2">
      <c r="B376" s="68"/>
    </row>
    <row r="377" spans="2:2">
      <c r="B377" s="68"/>
    </row>
    <row r="378" spans="2:2">
      <c r="B378" s="68"/>
    </row>
    <row r="379" spans="2:2">
      <c r="B379" s="68"/>
    </row>
    <row r="380" spans="2:2">
      <c r="B380" s="68"/>
    </row>
    <row r="381" spans="2:2">
      <c r="B381" s="68"/>
    </row>
    <row r="382" spans="2:2">
      <c r="B382" s="68"/>
    </row>
    <row r="383" spans="2:2">
      <c r="B383" s="68"/>
    </row>
    <row r="384" spans="2:2">
      <c r="B384" s="68"/>
    </row>
    <row r="385" spans="2:2">
      <c r="B385" s="68"/>
    </row>
    <row r="386" spans="2:2">
      <c r="B386" s="68"/>
    </row>
    <row r="387" spans="2:2">
      <c r="B387" s="68"/>
    </row>
    <row r="388" spans="2:2">
      <c r="B388" s="68"/>
    </row>
    <row r="389" spans="2:2">
      <c r="B389" s="68"/>
    </row>
    <row r="390" spans="2:2">
      <c r="B390" s="68"/>
    </row>
    <row r="391" spans="2:2">
      <c r="B391" s="68"/>
    </row>
    <row r="392" spans="2:2">
      <c r="B392" s="68"/>
    </row>
    <row r="393" spans="2:2">
      <c r="B393" s="68"/>
    </row>
    <row r="394" spans="2:2">
      <c r="B394" s="68"/>
    </row>
    <row r="395" spans="2:2">
      <c r="B395" s="68"/>
    </row>
    <row r="396" spans="2:2">
      <c r="B396" s="68"/>
    </row>
    <row r="397" spans="2:2">
      <c r="B397" s="68"/>
    </row>
    <row r="398" spans="2:2">
      <c r="B398" s="68"/>
    </row>
    <row r="399" spans="2:2">
      <c r="B399" s="68"/>
    </row>
    <row r="400" spans="2:2">
      <c r="B400" s="68"/>
    </row>
    <row r="401" spans="2:2">
      <c r="B401" s="68"/>
    </row>
    <row r="402" spans="2:2">
      <c r="B402" s="68"/>
    </row>
    <row r="403" spans="2:2">
      <c r="B403" s="68"/>
    </row>
    <row r="404" spans="2:2">
      <c r="B404" s="68"/>
    </row>
    <row r="405" spans="2:2">
      <c r="B405" s="68"/>
    </row>
    <row r="406" spans="2:2">
      <c r="B406" s="68"/>
    </row>
    <row r="407" spans="2:2">
      <c r="B407" s="68"/>
    </row>
    <row r="408" spans="2:2">
      <c r="B408" s="68"/>
    </row>
    <row r="409" spans="2:2">
      <c r="B409" s="68"/>
    </row>
    <row r="410" spans="2:2">
      <c r="B410" s="68"/>
    </row>
    <row r="411" spans="2:2">
      <c r="B411" s="68"/>
    </row>
    <row r="412" spans="2:2">
      <c r="B412" s="68"/>
    </row>
    <row r="413" spans="2:2">
      <c r="B413" s="68"/>
    </row>
    <row r="414" spans="2:2">
      <c r="B414" s="68"/>
    </row>
    <row r="415" spans="2:2">
      <c r="B415" s="68"/>
    </row>
    <row r="416" spans="2:2">
      <c r="B416" s="68"/>
    </row>
    <row r="417" spans="2:2">
      <c r="B417" s="68"/>
    </row>
    <row r="418" spans="2:2">
      <c r="B418" s="68"/>
    </row>
    <row r="419" spans="2:2">
      <c r="B419" s="68"/>
    </row>
    <row r="420" spans="2:2">
      <c r="B420" s="68"/>
    </row>
    <row r="421" spans="2:2">
      <c r="B421" s="68"/>
    </row>
    <row r="422" spans="2:2">
      <c r="B422" s="68"/>
    </row>
    <row r="423" spans="2:2">
      <c r="B423" s="68"/>
    </row>
    <row r="424" spans="2:2">
      <c r="B424" s="68"/>
    </row>
    <row r="425" spans="2:2">
      <c r="B425" s="68"/>
    </row>
    <row r="426" spans="2:2">
      <c r="B426" s="68"/>
    </row>
    <row r="427" spans="2:2">
      <c r="B427" s="68"/>
    </row>
    <row r="428" spans="2:2">
      <c r="B428" s="68"/>
    </row>
    <row r="429" spans="2:2">
      <c r="B429" s="68"/>
    </row>
    <row r="430" spans="2:2">
      <c r="B430" s="68"/>
    </row>
    <row r="431" spans="2:2">
      <c r="B431" s="68"/>
    </row>
    <row r="432" spans="2:2">
      <c r="B432" s="68"/>
    </row>
    <row r="433" spans="2:2">
      <c r="B433" s="68"/>
    </row>
    <row r="434" spans="2:2">
      <c r="B434" s="68"/>
    </row>
    <row r="435" spans="2:2">
      <c r="B435" s="68"/>
    </row>
    <row r="436" spans="2:2">
      <c r="B436" s="68"/>
    </row>
    <row r="437" spans="2:2">
      <c r="B437" s="68"/>
    </row>
    <row r="438" spans="2:2">
      <c r="B438" s="68"/>
    </row>
    <row r="439" spans="2:2">
      <c r="B439" s="68"/>
    </row>
    <row r="440" spans="2:2">
      <c r="B440" s="68"/>
    </row>
    <row r="441" spans="2:2">
      <c r="B441" s="68"/>
    </row>
    <row r="442" spans="2:2">
      <c r="B442" s="68"/>
    </row>
    <row r="443" spans="2:2">
      <c r="B443" s="68"/>
    </row>
    <row r="444" spans="2:2">
      <c r="B444" s="68"/>
    </row>
    <row r="445" spans="2:2">
      <c r="B445" s="68"/>
    </row>
    <row r="446" spans="2:2">
      <c r="B446" s="68"/>
    </row>
    <row r="447" spans="2:2">
      <c r="B447" s="68"/>
    </row>
    <row r="448" spans="2:2">
      <c r="B448" s="68"/>
    </row>
    <row r="449" spans="2:2">
      <c r="B449" s="68"/>
    </row>
    <row r="450" spans="2:2">
      <c r="B450" s="68"/>
    </row>
    <row r="451" spans="2:2">
      <c r="B451" s="68"/>
    </row>
    <row r="452" spans="2:2">
      <c r="B452" s="68"/>
    </row>
    <row r="453" spans="2:2">
      <c r="B453" s="68"/>
    </row>
    <row r="454" spans="2:2">
      <c r="B454" s="68"/>
    </row>
    <row r="455" spans="2:2">
      <c r="B455" s="68"/>
    </row>
    <row r="456" spans="2:2">
      <c r="B456" s="68"/>
    </row>
    <row r="457" spans="2:2">
      <c r="B457" s="68"/>
    </row>
    <row r="458" spans="2:2">
      <c r="B458" s="68"/>
    </row>
    <row r="459" spans="2:2">
      <c r="B459" s="68"/>
    </row>
    <row r="460" spans="2:2">
      <c r="B460" s="68"/>
    </row>
    <row r="461" spans="2:2">
      <c r="B461" s="68"/>
    </row>
    <row r="462" spans="2:2">
      <c r="B462" s="68"/>
    </row>
    <row r="463" spans="2:2">
      <c r="B463" s="68"/>
    </row>
    <row r="464" spans="2:2">
      <c r="B464" s="68"/>
    </row>
    <row r="465" spans="2:2">
      <c r="B465" s="68"/>
    </row>
    <row r="466" spans="2:2">
      <c r="B466" s="68"/>
    </row>
    <row r="467" spans="2:2">
      <c r="B467" s="68"/>
    </row>
    <row r="468" spans="2:2">
      <c r="B468" s="68"/>
    </row>
    <row r="469" spans="2:2">
      <c r="B469" s="68"/>
    </row>
    <row r="470" spans="2:2">
      <c r="B470" s="68"/>
    </row>
    <row r="471" spans="2:2">
      <c r="B471" s="68"/>
    </row>
    <row r="472" spans="2:2">
      <c r="B472" s="68"/>
    </row>
    <row r="473" spans="2:2">
      <c r="B473" s="68"/>
    </row>
    <row r="474" spans="2:2">
      <c r="B474" s="68"/>
    </row>
    <row r="475" spans="2:2">
      <c r="B475" s="68"/>
    </row>
    <row r="476" spans="2:2">
      <c r="B476" s="68"/>
    </row>
    <row r="477" spans="2:2">
      <c r="B477" s="68"/>
    </row>
    <row r="478" spans="2:2">
      <c r="B478" s="68"/>
    </row>
    <row r="479" spans="2:2">
      <c r="B479" s="68"/>
    </row>
    <row r="480" spans="2:2">
      <c r="B480" s="68"/>
    </row>
    <row r="481" spans="2:2">
      <c r="B481" s="68"/>
    </row>
    <row r="482" spans="2:2">
      <c r="B482" s="68"/>
    </row>
    <row r="483" spans="2:2">
      <c r="B483" s="68"/>
    </row>
    <row r="484" spans="2:2">
      <c r="B484" s="68"/>
    </row>
    <row r="485" spans="2:2">
      <c r="B485" s="68"/>
    </row>
    <row r="486" spans="2:2">
      <c r="B486" s="68"/>
    </row>
    <row r="487" spans="2:2">
      <c r="B487" s="68"/>
    </row>
    <row r="488" spans="2:2">
      <c r="B488" s="68"/>
    </row>
    <row r="489" spans="2:2">
      <c r="B489" s="68"/>
    </row>
    <row r="490" spans="2:2">
      <c r="B490" s="68"/>
    </row>
    <row r="491" spans="2:2">
      <c r="B491" s="68"/>
    </row>
    <row r="492" spans="2:2">
      <c r="B492" s="68"/>
    </row>
    <row r="493" spans="2:2">
      <c r="B493" s="68"/>
    </row>
    <row r="494" spans="2:2">
      <c r="B494" s="68"/>
    </row>
    <row r="495" spans="2:2">
      <c r="B495" s="68"/>
    </row>
    <row r="496" spans="2:2">
      <c r="B496" s="68"/>
    </row>
    <row r="497" spans="2:2">
      <c r="B497" s="68"/>
    </row>
    <row r="498" spans="2:2">
      <c r="B498" s="68"/>
    </row>
    <row r="499" spans="2:2">
      <c r="B499" s="68"/>
    </row>
    <row r="500" spans="2:2">
      <c r="B500" s="68"/>
    </row>
    <row r="501" spans="2:2">
      <c r="B501" s="68"/>
    </row>
    <row r="502" spans="2:2">
      <c r="B502" s="68"/>
    </row>
    <row r="503" spans="2:2">
      <c r="B503" s="68"/>
    </row>
    <row r="504" spans="2:2">
      <c r="B504" s="68"/>
    </row>
    <row r="505" spans="2:2">
      <c r="B505" s="68"/>
    </row>
    <row r="506" spans="2:2">
      <c r="B506" s="68"/>
    </row>
    <row r="507" spans="2:2">
      <c r="B507" s="68"/>
    </row>
    <row r="508" spans="2:2">
      <c r="B508" s="68"/>
    </row>
    <row r="509" spans="2:2">
      <c r="B509" s="68"/>
    </row>
    <row r="510" spans="2:2">
      <c r="B510" s="68"/>
    </row>
    <row r="511" spans="2:2">
      <c r="B511" s="68"/>
    </row>
    <row r="512" spans="2:2">
      <c r="B512" s="68"/>
    </row>
    <row r="513" spans="2:2">
      <c r="B513" s="68"/>
    </row>
    <row r="514" spans="2:2">
      <c r="B514" s="68"/>
    </row>
    <row r="515" spans="2:2">
      <c r="B515" s="68"/>
    </row>
    <row r="516" spans="2:2">
      <c r="B516" s="68"/>
    </row>
    <row r="517" spans="2:2">
      <c r="B517" s="68"/>
    </row>
    <row r="518" spans="2:2">
      <c r="B518" s="68"/>
    </row>
    <row r="519" spans="2:2">
      <c r="B519" s="68"/>
    </row>
    <row r="520" spans="2:2">
      <c r="B520" s="68"/>
    </row>
    <row r="521" spans="2:2">
      <c r="B521" s="68"/>
    </row>
    <row r="522" spans="2:2">
      <c r="B522" s="68"/>
    </row>
    <row r="523" spans="2:2">
      <c r="B523" s="68"/>
    </row>
    <row r="524" spans="2:2">
      <c r="B524" s="68"/>
    </row>
    <row r="525" spans="2:2">
      <c r="B525" s="68"/>
    </row>
    <row r="526" spans="2:2">
      <c r="B526" s="68"/>
    </row>
    <row r="527" spans="2:2">
      <c r="B527" s="68"/>
    </row>
    <row r="528" spans="2:2">
      <c r="B528" s="68"/>
    </row>
    <row r="529" spans="2:2">
      <c r="B529" s="68"/>
    </row>
    <row r="530" spans="2:2">
      <c r="B530" s="68"/>
    </row>
    <row r="531" spans="2:2">
      <c r="B531" s="68"/>
    </row>
    <row r="532" spans="2:2">
      <c r="B532" s="68"/>
    </row>
    <row r="533" spans="2:2">
      <c r="B533" s="68"/>
    </row>
    <row r="534" spans="2:2">
      <c r="B534" s="68"/>
    </row>
    <row r="535" spans="2:2">
      <c r="B535" s="68"/>
    </row>
    <row r="536" spans="2:2">
      <c r="B536" s="68"/>
    </row>
    <row r="537" spans="2:2">
      <c r="B537" s="68"/>
    </row>
    <row r="538" spans="2:2">
      <c r="B538" s="68"/>
    </row>
    <row r="539" spans="2:2">
      <c r="B539" s="68"/>
    </row>
    <row r="540" spans="2:2">
      <c r="B540" s="68"/>
    </row>
    <row r="541" spans="2:2">
      <c r="B541" s="68"/>
    </row>
    <row r="542" spans="2:2">
      <c r="B542" s="68"/>
    </row>
    <row r="543" spans="2:2">
      <c r="B543" s="68"/>
    </row>
    <row r="544" spans="2:2">
      <c r="B544" s="68"/>
    </row>
    <row r="545" spans="2:2">
      <c r="B545" s="68"/>
    </row>
    <row r="546" spans="2:2">
      <c r="B546" s="68"/>
    </row>
    <row r="547" spans="2:2">
      <c r="B547" s="68"/>
    </row>
    <row r="548" spans="2:2">
      <c r="B548" s="68"/>
    </row>
    <row r="549" spans="2:2">
      <c r="B549" s="68"/>
    </row>
    <row r="550" spans="2:2">
      <c r="B550" s="68"/>
    </row>
    <row r="551" spans="2:2">
      <c r="B551" s="68"/>
    </row>
    <row r="552" spans="2:2">
      <c r="B552" s="68"/>
    </row>
    <row r="553" spans="2:2">
      <c r="B553" s="68"/>
    </row>
    <row r="554" spans="2:2">
      <c r="B554" s="68"/>
    </row>
    <row r="555" spans="2:2">
      <c r="B555" s="68"/>
    </row>
    <row r="556" spans="2:2">
      <c r="B556" s="68"/>
    </row>
    <row r="557" spans="2:2">
      <c r="B557" s="68"/>
    </row>
    <row r="558" spans="2:2">
      <c r="B558" s="68"/>
    </row>
    <row r="559" spans="2:2">
      <c r="B559" s="68"/>
    </row>
    <row r="560" spans="2:2">
      <c r="B560" s="68"/>
    </row>
    <row r="561" spans="2:2">
      <c r="B561" s="68"/>
    </row>
    <row r="562" spans="2:2">
      <c r="B562" s="68"/>
    </row>
    <row r="563" spans="2:2">
      <c r="B563" s="68"/>
    </row>
    <row r="564" spans="2:2">
      <c r="B564" s="68"/>
    </row>
    <row r="565" spans="2:2">
      <c r="B565" s="68"/>
    </row>
    <row r="566" spans="2:2">
      <c r="B566" s="68"/>
    </row>
    <row r="567" spans="2:2">
      <c r="B567" s="68"/>
    </row>
    <row r="568" spans="2:2">
      <c r="B568" s="68"/>
    </row>
    <row r="569" spans="2:2">
      <c r="B569" s="68"/>
    </row>
    <row r="570" spans="2:2">
      <c r="B570" s="68"/>
    </row>
    <row r="571" spans="2:2">
      <c r="B571" s="68"/>
    </row>
    <row r="572" spans="2:2">
      <c r="B572" s="68"/>
    </row>
    <row r="573" spans="2:2">
      <c r="B573" s="68"/>
    </row>
    <row r="574" spans="2:2">
      <c r="B574" s="68"/>
    </row>
    <row r="575" spans="2:2">
      <c r="B575" s="68"/>
    </row>
    <row r="576" spans="2:2">
      <c r="B576" s="68"/>
    </row>
    <row r="577" spans="2:2">
      <c r="B577" s="68"/>
    </row>
    <row r="578" spans="2:2">
      <c r="B578" s="68"/>
    </row>
    <row r="579" spans="2:2">
      <c r="B579" s="68"/>
    </row>
    <row r="580" spans="2:2">
      <c r="B580" s="68"/>
    </row>
    <row r="581" spans="2:2">
      <c r="B581" s="68"/>
    </row>
    <row r="582" spans="2:2">
      <c r="B582" s="68"/>
    </row>
    <row r="583" spans="2:2">
      <c r="B583" s="68"/>
    </row>
    <row r="584" spans="2:2">
      <c r="B584" s="68"/>
    </row>
    <row r="585" spans="2:2">
      <c r="B585" s="68"/>
    </row>
    <row r="586" spans="2:2">
      <c r="B586" s="68"/>
    </row>
    <row r="587" spans="2:2">
      <c r="B587" s="68"/>
    </row>
    <row r="588" spans="2:2">
      <c r="B588" s="68"/>
    </row>
    <row r="589" spans="2:2">
      <c r="B589" s="68"/>
    </row>
    <row r="590" spans="2:2">
      <c r="B590" s="68"/>
    </row>
    <row r="591" spans="2:2">
      <c r="B591" s="68"/>
    </row>
    <row r="592" spans="2:2">
      <c r="B592" s="68"/>
    </row>
    <row r="593" spans="2:2">
      <c r="B593" s="68"/>
    </row>
    <row r="594" spans="2:2">
      <c r="B594" s="68"/>
    </row>
    <row r="595" spans="2:2">
      <c r="B595" s="68"/>
    </row>
    <row r="596" spans="2:2">
      <c r="B596" s="68"/>
    </row>
    <row r="597" spans="2:2">
      <c r="B597" s="68"/>
    </row>
    <row r="598" spans="2:2">
      <c r="B598" s="68"/>
    </row>
    <row r="599" spans="2:2">
      <c r="B599" s="68"/>
    </row>
    <row r="600" spans="2:2">
      <c r="B600" s="68"/>
    </row>
    <row r="601" spans="2:2">
      <c r="B601" s="68"/>
    </row>
    <row r="602" spans="2:2">
      <c r="B602" s="68"/>
    </row>
    <row r="603" spans="2:2">
      <c r="B603" s="68"/>
    </row>
    <row r="604" spans="2:2">
      <c r="B604" s="68"/>
    </row>
    <row r="605" spans="2:2">
      <c r="B605" s="68"/>
    </row>
    <row r="606" spans="2:2">
      <c r="B606" s="68"/>
    </row>
    <row r="607" spans="2:2">
      <c r="B607" s="68"/>
    </row>
    <row r="608" spans="2:2">
      <c r="B608" s="68"/>
    </row>
    <row r="609" spans="2:2">
      <c r="B609" s="68"/>
    </row>
    <row r="610" spans="2:2">
      <c r="B610" s="68"/>
    </row>
    <row r="611" spans="2:2">
      <c r="B611" s="68"/>
    </row>
    <row r="612" spans="2:2">
      <c r="B612" s="68"/>
    </row>
    <row r="613" spans="2:2">
      <c r="B613" s="68"/>
    </row>
    <row r="614" spans="2:2">
      <c r="B614" s="68"/>
    </row>
    <row r="615" spans="2:2">
      <c r="B615" s="68"/>
    </row>
    <row r="616" spans="2:2">
      <c r="B616" s="68"/>
    </row>
    <row r="617" spans="2:2">
      <c r="B617" s="68"/>
    </row>
    <row r="618" spans="2:2">
      <c r="B618" s="68"/>
    </row>
    <row r="619" spans="2:2">
      <c r="B619" s="68"/>
    </row>
    <row r="620" spans="2:2">
      <c r="B620" s="68"/>
    </row>
    <row r="621" spans="2:2">
      <c r="B621" s="68"/>
    </row>
    <row r="622" spans="2:2">
      <c r="B622" s="68"/>
    </row>
    <row r="623" spans="2:2">
      <c r="B623" s="68"/>
    </row>
    <row r="624" spans="2:2">
      <c r="B624" s="68"/>
    </row>
    <row r="625" spans="2:2">
      <c r="B625" s="68"/>
    </row>
    <row r="626" spans="2:2">
      <c r="B626" s="68"/>
    </row>
    <row r="627" spans="2:2">
      <c r="B627" s="68"/>
    </row>
    <row r="628" spans="2:2">
      <c r="B628" s="68"/>
    </row>
    <row r="629" spans="2:2">
      <c r="B629" s="68"/>
    </row>
    <row r="630" spans="2:2">
      <c r="B630" s="68"/>
    </row>
    <row r="631" spans="2:2">
      <c r="B631" s="68"/>
    </row>
    <row r="632" spans="2:2">
      <c r="B632" s="68"/>
    </row>
    <row r="633" spans="2:2">
      <c r="B633" s="68"/>
    </row>
    <row r="634" spans="2:2">
      <c r="B634" s="68"/>
    </row>
    <row r="635" spans="2:2">
      <c r="B635" s="68"/>
    </row>
    <row r="636" spans="2:2">
      <c r="B636" s="68"/>
    </row>
    <row r="637" spans="2:2">
      <c r="B637" s="68"/>
    </row>
    <row r="638" spans="2:2">
      <c r="B638" s="68"/>
    </row>
    <row r="639" spans="2:2">
      <c r="B639" s="68"/>
    </row>
    <row r="640" spans="2:2">
      <c r="B640" s="68"/>
    </row>
    <row r="641" spans="2:2">
      <c r="B641" s="68"/>
    </row>
    <row r="642" spans="2:2">
      <c r="B642" s="68"/>
    </row>
    <row r="643" spans="2:2">
      <c r="B643" s="68"/>
    </row>
    <row r="644" spans="2:2">
      <c r="B644" s="68"/>
    </row>
    <row r="645" spans="2:2">
      <c r="B645" s="68"/>
    </row>
    <row r="646" spans="2:2">
      <c r="B646" s="68"/>
    </row>
    <row r="647" spans="2:2">
      <c r="B647" s="68"/>
    </row>
    <row r="648" spans="2:2">
      <c r="B648" s="68"/>
    </row>
    <row r="649" spans="2:2">
      <c r="B649" s="68"/>
    </row>
    <row r="650" spans="2:2">
      <c r="B650" s="68"/>
    </row>
    <row r="651" spans="2:2">
      <c r="B651" s="68"/>
    </row>
    <row r="652" spans="2:2">
      <c r="B652" s="68"/>
    </row>
    <row r="653" spans="2:2">
      <c r="B653" s="68"/>
    </row>
    <row r="654" spans="2:2">
      <c r="B654" s="68"/>
    </row>
    <row r="655" spans="2:2">
      <c r="B655" s="68"/>
    </row>
    <row r="656" spans="2:2">
      <c r="B656" s="68"/>
    </row>
    <row r="657" spans="2:2">
      <c r="B657" s="68"/>
    </row>
    <row r="658" spans="2:2">
      <c r="B658" s="68"/>
    </row>
    <row r="659" spans="2:2">
      <c r="B659" s="68"/>
    </row>
    <row r="660" spans="2:2">
      <c r="B660" s="68"/>
    </row>
    <row r="661" spans="2:2">
      <c r="B661" s="68"/>
    </row>
    <row r="662" spans="2:2">
      <c r="B662" s="68"/>
    </row>
    <row r="663" spans="2:2">
      <c r="B663" s="68"/>
    </row>
    <row r="664" spans="2:2">
      <c r="B664" s="68"/>
    </row>
    <row r="665" spans="2:2">
      <c r="B665" s="68"/>
    </row>
    <row r="666" spans="2:2">
      <c r="B666" s="68"/>
    </row>
    <row r="667" spans="2:2">
      <c r="B667" s="68"/>
    </row>
    <row r="668" spans="2:2">
      <c r="B668" s="68"/>
    </row>
    <row r="669" spans="2:2">
      <c r="B669" s="68"/>
    </row>
    <row r="670" spans="2:2">
      <c r="B670" s="68"/>
    </row>
    <row r="671" spans="2:2">
      <c r="B671" s="68"/>
    </row>
    <row r="672" spans="2:2">
      <c r="B672" s="68"/>
    </row>
    <row r="673" spans="2:2">
      <c r="B673" s="68"/>
    </row>
    <row r="674" spans="2:2">
      <c r="B674" s="68"/>
    </row>
    <row r="675" spans="2:2">
      <c r="B675" s="68"/>
    </row>
    <row r="676" spans="2:2">
      <c r="B676" s="68"/>
    </row>
    <row r="677" spans="2:2">
      <c r="B677" s="68"/>
    </row>
    <row r="678" spans="2:2">
      <c r="B678" s="68"/>
    </row>
    <row r="679" spans="2:2">
      <c r="B679" s="68"/>
    </row>
    <row r="680" spans="2:2">
      <c r="B680" s="68"/>
    </row>
    <row r="681" spans="2:2">
      <c r="B681" s="68"/>
    </row>
    <row r="682" spans="2:2">
      <c r="B682" s="68"/>
    </row>
    <row r="683" spans="2:2">
      <c r="B683" s="68"/>
    </row>
    <row r="684" spans="2:2">
      <c r="B684" s="38"/>
    </row>
    <row r="685" spans="2:2">
      <c r="B685" s="38"/>
    </row>
    <row r="686" spans="2:2">
      <c r="B686" s="38"/>
    </row>
    <row r="687" spans="2:2">
      <c r="B687" s="38"/>
    </row>
    <row r="688" spans="2:2">
      <c r="B688" s="38"/>
    </row>
    <row r="689" spans="2:2">
      <c r="B689" s="38"/>
    </row>
    <row r="690" spans="2:2">
      <c r="B690" s="38"/>
    </row>
    <row r="691" spans="2:2">
      <c r="B691" s="38"/>
    </row>
    <row r="692" spans="2:2">
      <c r="B692" s="38"/>
    </row>
    <row r="693" spans="2:2">
      <c r="B693" s="38"/>
    </row>
    <row r="694" spans="2:2">
      <c r="B694" s="38"/>
    </row>
    <row r="695" spans="2:2">
      <c r="B695" s="38"/>
    </row>
    <row r="696" spans="2:2">
      <c r="B696" s="38"/>
    </row>
    <row r="697" spans="2:2">
      <c r="B697" s="38"/>
    </row>
    <row r="698" spans="2:2">
      <c r="B698" s="66"/>
    </row>
    <row r="699" spans="2:2">
      <c r="B699" s="38"/>
    </row>
    <row r="700" spans="2:2">
      <c r="B700" s="38"/>
    </row>
    <row r="701" spans="2:2">
      <c r="B701" s="66"/>
    </row>
    <row r="702" spans="2:2">
      <c r="B702" s="38"/>
    </row>
    <row r="703" spans="2:2">
      <c r="B703" s="38"/>
    </row>
    <row r="704" spans="2:2">
      <c r="B704" s="66"/>
    </row>
    <row r="705" spans="2:2">
      <c r="B705" s="38"/>
    </row>
    <row r="706" spans="2:2">
      <c r="B706" s="38"/>
    </row>
    <row r="707" spans="2:2">
      <c r="B707" s="38"/>
    </row>
    <row r="708" spans="2:2">
      <c r="B708" s="38"/>
    </row>
    <row r="709" spans="2:2">
      <c r="B709" s="38"/>
    </row>
    <row r="710" spans="2:2">
      <c r="B710" s="38"/>
    </row>
    <row r="711" spans="2:2">
      <c r="B711" s="38"/>
    </row>
    <row r="712" spans="2:2">
      <c r="B712" s="38"/>
    </row>
    <row r="713" spans="2:2">
      <c r="B713" s="38"/>
    </row>
    <row r="714" spans="2:2">
      <c r="B714" s="38"/>
    </row>
    <row r="715" spans="2:2">
      <c r="B715" s="38"/>
    </row>
    <row r="716" spans="2:2">
      <c r="B716" s="38"/>
    </row>
    <row r="717" spans="2:2">
      <c r="B717" s="38"/>
    </row>
    <row r="718" spans="2:2">
      <c r="B718" s="38"/>
    </row>
    <row r="719" spans="2:2">
      <c r="B719" s="66"/>
    </row>
    <row r="720" spans="2:2">
      <c r="B720" s="38"/>
    </row>
    <row r="721" spans="2:2">
      <c r="B721" s="38"/>
    </row>
    <row r="722" spans="2:2">
      <c r="B722" s="38"/>
    </row>
    <row r="723" spans="2:2">
      <c r="B723" s="38"/>
    </row>
    <row r="724" spans="2:2">
      <c r="B724" s="38"/>
    </row>
    <row r="725" spans="2:2">
      <c r="B725" s="38"/>
    </row>
    <row r="726" spans="2:2">
      <c r="B726" s="38"/>
    </row>
    <row r="727" spans="2:2">
      <c r="B727" s="38"/>
    </row>
    <row r="728" spans="2:2">
      <c r="B728" s="38"/>
    </row>
    <row r="729" spans="2:2">
      <c r="B729" s="38"/>
    </row>
    <row r="730" spans="2:2">
      <c r="B730" s="38"/>
    </row>
    <row r="731" spans="2:2">
      <c r="B731" s="38"/>
    </row>
    <row r="732" spans="2:2">
      <c r="B732" s="38"/>
    </row>
    <row r="733" spans="2:2">
      <c r="B733" s="38"/>
    </row>
    <row r="734" spans="2:2">
      <c r="B734" s="38"/>
    </row>
    <row r="735" spans="2:2">
      <c r="B735" s="38"/>
    </row>
    <row r="736" spans="2:2">
      <c r="B736" s="38"/>
    </row>
    <row r="737" spans="2:2">
      <c r="B737" s="66"/>
    </row>
    <row r="738" spans="2:2">
      <c r="B738" s="38"/>
    </row>
    <row r="739" spans="2:2">
      <c r="B739" s="38"/>
    </row>
    <row r="740" spans="2:2">
      <c r="B740" s="38"/>
    </row>
    <row r="741" spans="2:2">
      <c r="B741" s="38"/>
    </row>
    <row r="742" spans="2:2">
      <c r="B742" s="38"/>
    </row>
    <row r="743" spans="2:2">
      <c r="B743" s="38"/>
    </row>
    <row r="744" spans="2:2">
      <c r="B744" s="38"/>
    </row>
    <row r="745" spans="2:2">
      <c r="B745" s="38"/>
    </row>
    <row r="746" spans="2:2">
      <c r="B746" s="38"/>
    </row>
    <row r="747" spans="2:2">
      <c r="B747" s="38"/>
    </row>
    <row r="748" spans="2:2">
      <c r="B748" s="38"/>
    </row>
    <row r="749" spans="2:2">
      <c r="B749" s="38"/>
    </row>
    <row r="750" spans="2:2">
      <c r="B750" s="38"/>
    </row>
    <row r="751" spans="2:2">
      <c r="B751" s="38"/>
    </row>
    <row r="752" spans="2:2">
      <c r="B752" s="38"/>
    </row>
    <row r="753" spans="2:2">
      <c r="B753" s="26"/>
    </row>
    <row r="754" spans="2:2">
      <c r="B754" s="26"/>
    </row>
    <row r="755" spans="2:2">
      <c r="B755" s="26"/>
    </row>
    <row r="756" spans="2:2">
      <c r="B756" s="26"/>
    </row>
    <row r="757" spans="2:2">
      <c r="B757" s="26"/>
    </row>
    <row r="758" spans="2:2">
      <c r="B758" s="85"/>
    </row>
    <row r="759" spans="2:2">
      <c r="B759" s="26"/>
    </row>
    <row r="760" spans="2:2">
      <c r="B760" s="85"/>
    </row>
    <row r="761" spans="2:2">
      <c r="B761" s="26"/>
    </row>
    <row r="762" spans="2:2">
      <c r="B762" s="26"/>
    </row>
    <row r="763" spans="2:2">
      <c r="B763" s="26"/>
    </row>
    <row r="764" spans="2:2">
      <c r="B764" s="26"/>
    </row>
    <row r="765" spans="2:2">
      <c r="B765" s="85"/>
    </row>
    <row r="766" spans="2:2">
      <c r="B766" s="26"/>
    </row>
    <row r="767" spans="2:2">
      <c r="B767" s="26"/>
    </row>
    <row r="768" spans="2:2">
      <c r="B768" s="85"/>
    </row>
    <row r="769" spans="2:2">
      <c r="B769" s="26"/>
    </row>
    <row r="770" spans="2:2">
      <c r="B770" s="26"/>
    </row>
    <row r="771" spans="2:2">
      <c r="B771" s="26"/>
    </row>
    <row r="772" spans="2:2">
      <c r="B772" s="26"/>
    </row>
    <row r="773" spans="2:2">
      <c r="B773" s="26"/>
    </row>
    <row r="774" spans="2:2">
      <c r="B774" s="26"/>
    </row>
    <row r="775" spans="2:2">
      <c r="B775" s="26"/>
    </row>
    <row r="776" spans="2:2">
      <c r="B776" s="26"/>
    </row>
    <row r="777" spans="2:2">
      <c r="B777" s="26"/>
    </row>
    <row r="778" spans="2:2">
      <c r="B778" s="26"/>
    </row>
    <row r="779" spans="2:2">
      <c r="B779" s="26"/>
    </row>
    <row r="780" spans="2:2">
      <c r="B780" s="26"/>
    </row>
    <row r="781" spans="2:2">
      <c r="B781" s="26"/>
    </row>
    <row r="782" spans="2:2">
      <c r="B782" s="26"/>
    </row>
    <row r="783" spans="2:2">
      <c r="B783" s="26"/>
    </row>
    <row r="784" spans="2:2">
      <c r="B784" s="26"/>
    </row>
    <row r="785" spans="2:2">
      <c r="B785" s="26"/>
    </row>
    <row r="786" spans="2:2">
      <c r="B786" s="26"/>
    </row>
    <row r="787" spans="2:2">
      <c r="B787" s="26"/>
    </row>
    <row r="788" spans="2:2">
      <c r="B788" s="26"/>
    </row>
    <row r="789" spans="2:2">
      <c r="B789" s="26"/>
    </row>
    <row r="790" spans="2:2">
      <c r="B790" s="26"/>
    </row>
    <row r="791" spans="2:2">
      <c r="B791" s="26"/>
    </row>
    <row r="792" spans="2:2">
      <c r="B792" s="26"/>
    </row>
    <row r="793" spans="2:2">
      <c r="B793" s="26"/>
    </row>
    <row r="794" spans="2:2">
      <c r="B794" s="26"/>
    </row>
    <row r="795" spans="2:2">
      <c r="B795" s="26"/>
    </row>
    <row r="796" spans="2:2">
      <c r="B796" s="26"/>
    </row>
    <row r="797" spans="2:2">
      <c r="B797" s="26"/>
    </row>
    <row r="798" spans="2:2">
      <c r="B798" s="26"/>
    </row>
    <row r="799" spans="2:2">
      <c r="B799" s="85"/>
    </row>
    <row r="800" spans="2:2">
      <c r="B800" s="26"/>
    </row>
    <row r="801" spans="2:2">
      <c r="B801" s="26"/>
    </row>
    <row r="802" spans="2:2">
      <c r="B802" s="26"/>
    </row>
    <row r="803" spans="2:2">
      <c r="B803" s="26"/>
    </row>
    <row r="804" spans="2:2">
      <c r="B804" s="88"/>
    </row>
    <row r="805" spans="2:2">
      <c r="B805" s="88"/>
    </row>
    <row r="806" spans="2:2">
      <c r="B806" s="88"/>
    </row>
    <row r="807" spans="2:2">
      <c r="B807" s="88"/>
    </row>
    <row r="808" spans="2:2">
      <c r="B808" s="88"/>
    </row>
    <row r="809" spans="2:2">
      <c r="B809" s="88"/>
    </row>
    <row r="810" spans="2:2">
      <c r="B810" s="88"/>
    </row>
    <row r="811" spans="2:2">
      <c r="B811" s="88"/>
    </row>
    <row r="812" spans="2:2">
      <c r="B812" s="88"/>
    </row>
    <row r="813" spans="2:2">
      <c r="B813" s="88"/>
    </row>
    <row r="814" spans="2:2">
      <c r="B814" s="88"/>
    </row>
    <row r="815" spans="2:2">
      <c r="B815" s="88"/>
    </row>
    <row r="816" spans="2:2">
      <c r="B816" s="88"/>
    </row>
    <row r="817" spans="2:2">
      <c r="B817" s="88"/>
    </row>
    <row r="818" spans="2:2">
      <c r="B818" s="88"/>
    </row>
    <row r="819" spans="2:2">
      <c r="B819" s="88"/>
    </row>
    <row r="820" spans="2:2">
      <c r="B820" s="88"/>
    </row>
    <row r="821" spans="2:2">
      <c r="B821" s="88"/>
    </row>
  </sheetData>
  <autoFilter ref="A10:H105"/>
  <conditionalFormatting sqref="B1:B107 B804:B1048576">
    <cfRule type="duplicateValues" dxfId="199" priority="125"/>
  </conditionalFormatting>
  <conditionalFormatting sqref="B1:B107 B804:B1048576">
    <cfRule type="duplicateValues" dxfId="198" priority="59"/>
    <cfRule type="duplicateValues" dxfId="197" priority="60"/>
  </conditionalFormatting>
  <conditionalFormatting sqref="B1:B107 B804:B1048576">
    <cfRule type="duplicateValues" dxfId="196" priority="34"/>
    <cfRule type="duplicateValues" dxfId="195" priority="35"/>
  </conditionalFormatting>
  <conditionalFormatting sqref="B753:B803">
    <cfRule type="duplicateValues" dxfId="194" priority="33"/>
  </conditionalFormatting>
  <conditionalFormatting sqref="B753:B803">
    <cfRule type="duplicateValues" dxfId="193" priority="31"/>
    <cfRule type="duplicateValues" dxfId="192" priority="32"/>
  </conditionalFormatting>
  <conditionalFormatting sqref="B753:B803">
    <cfRule type="duplicateValues" dxfId="191" priority="30"/>
  </conditionalFormatting>
  <conditionalFormatting sqref="B684:B752">
    <cfRule type="duplicateValues" dxfId="190" priority="29"/>
  </conditionalFormatting>
  <conditionalFormatting sqref="B572:B683">
    <cfRule type="duplicateValues" dxfId="189" priority="28"/>
  </conditionalFormatting>
  <conditionalFormatting sqref="B572:B683">
    <cfRule type="duplicateValues" dxfId="188" priority="26"/>
    <cfRule type="duplicateValues" dxfId="187" priority="27"/>
  </conditionalFormatting>
  <conditionalFormatting sqref="B572:B683">
    <cfRule type="duplicateValues" dxfId="186" priority="25"/>
  </conditionalFormatting>
  <conditionalFormatting sqref="B344:B348">
    <cfRule type="duplicateValues" dxfId="185" priority="24"/>
  </conditionalFormatting>
  <conditionalFormatting sqref="B287:B343">
    <cfRule type="duplicateValues" dxfId="184" priority="23"/>
  </conditionalFormatting>
  <conditionalFormatting sqref="B287:B343">
    <cfRule type="duplicateValues" dxfId="183" priority="21"/>
    <cfRule type="duplicateValues" dxfId="182" priority="22"/>
  </conditionalFormatting>
  <conditionalFormatting sqref="B108:B207">
    <cfRule type="duplicateValues" dxfId="181" priority="18"/>
    <cfRule type="duplicateValues" dxfId="180" priority="19"/>
    <cfRule type="duplicateValues" dxfId="179" priority="20"/>
  </conditionalFormatting>
  <conditionalFormatting sqref="B108:B343">
    <cfRule type="duplicateValues" dxfId="178" priority="17"/>
  </conditionalFormatting>
  <conditionalFormatting sqref="B208:B286">
    <cfRule type="duplicateValues" dxfId="177" priority="16"/>
  </conditionalFormatting>
  <conditionalFormatting sqref="B208:B286">
    <cfRule type="duplicateValues" dxfId="176" priority="14"/>
    <cfRule type="duplicateValues" dxfId="175" priority="15"/>
  </conditionalFormatting>
  <conditionalFormatting sqref="B108:B348">
    <cfRule type="duplicateValues" dxfId="174" priority="13"/>
  </conditionalFormatting>
  <conditionalFormatting sqref="B349:B351">
    <cfRule type="duplicateValues" dxfId="173" priority="12"/>
  </conditionalFormatting>
  <conditionalFormatting sqref="B349:B351">
    <cfRule type="duplicateValues" dxfId="172" priority="10"/>
    <cfRule type="duplicateValues" dxfId="171" priority="11"/>
  </conditionalFormatting>
  <conditionalFormatting sqref="B349:B351">
    <cfRule type="duplicateValues" dxfId="170" priority="9"/>
  </conditionalFormatting>
  <conditionalFormatting sqref="B108:B683">
    <cfRule type="duplicateValues" dxfId="169" priority="8"/>
  </conditionalFormatting>
  <conditionalFormatting sqref="B352:B571">
    <cfRule type="duplicateValues" dxfId="168" priority="7"/>
  </conditionalFormatting>
  <conditionalFormatting sqref="B352:B571">
    <cfRule type="duplicateValues" dxfId="167" priority="5"/>
    <cfRule type="duplicateValues" dxfId="166" priority="6"/>
  </conditionalFormatting>
  <conditionalFormatting sqref="B352:B571">
    <cfRule type="duplicateValues" dxfId="165" priority="4"/>
  </conditionalFormatting>
  <conditionalFormatting sqref="B108:B752">
    <cfRule type="duplicateValues" dxfId="164" priority="3"/>
  </conditionalFormatting>
  <conditionalFormatting sqref="B108:B803">
    <cfRule type="duplicateValues" dxfId="163" priority="2"/>
  </conditionalFormatting>
  <conditionalFormatting sqref="B1:B1048576">
    <cfRule type="duplicateValues" dxfId="162" priority="1"/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"/>
  <sheetViews>
    <sheetView workbookViewId="0">
      <selection activeCell="G2" sqref="G2"/>
    </sheetView>
  </sheetViews>
  <sheetFormatPr defaultRowHeight="14.4"/>
  <cols>
    <col min="1" max="1" width="10.109375" style="15" bestFit="1" customWidth="1"/>
    <col min="2" max="2" width="27.21875" style="15" customWidth="1"/>
    <col min="3" max="3" width="5" style="15" bestFit="1" customWidth="1"/>
    <col min="4" max="4" width="10.77734375" style="18" customWidth="1"/>
    <col min="5" max="5" width="6.77734375" style="15" customWidth="1"/>
    <col min="6" max="16384" width="8.88671875" style="15"/>
  </cols>
  <sheetData>
    <row r="1" spans="1:8">
      <c r="A1" s="15" t="s">
        <v>2795</v>
      </c>
      <c r="G1" s="15" t="s">
        <v>6088</v>
      </c>
      <c r="H1" s="15">
        <v>107</v>
      </c>
    </row>
    <row r="2" spans="1:8">
      <c r="A2" s="15" t="s">
        <v>2794</v>
      </c>
    </row>
    <row r="3" spans="1:8">
      <c r="A3" s="262">
        <v>45557</v>
      </c>
      <c r="B3" s="15" t="s">
        <v>62</v>
      </c>
    </row>
    <row r="5" spans="1:8">
      <c r="A5" s="15" t="s">
        <v>2793</v>
      </c>
    </row>
    <row r="6" spans="1:8">
      <c r="A6" s="15" t="s">
        <v>10</v>
      </c>
      <c r="B6" s="15" t="s">
        <v>11</v>
      </c>
      <c r="C6" s="15" t="s">
        <v>113</v>
      </c>
      <c r="D6" s="18" t="s">
        <v>64</v>
      </c>
      <c r="E6" s="15" t="s">
        <v>4</v>
      </c>
      <c r="F6" s="15" t="s">
        <v>2796</v>
      </c>
      <c r="G6" s="15" t="s">
        <v>269</v>
      </c>
      <c r="H6" s="15" t="s">
        <v>268</v>
      </c>
    </row>
    <row r="7" spans="1:8">
      <c r="A7" s="15">
        <v>1</v>
      </c>
      <c r="B7" s="15" t="s">
        <v>1111</v>
      </c>
      <c r="C7" s="15">
        <v>2011</v>
      </c>
      <c r="D7" s="18">
        <v>2.5578703703703705E-3</v>
      </c>
      <c r="E7" s="15">
        <v>1</v>
      </c>
    </row>
    <row r="8" spans="1:8">
      <c r="A8" s="15">
        <v>2</v>
      </c>
      <c r="B8" s="15" t="s">
        <v>2792</v>
      </c>
      <c r="C8" s="15">
        <v>2012</v>
      </c>
      <c r="D8" s="18">
        <v>3.0439814814814813E-3</v>
      </c>
      <c r="E8" s="15">
        <v>2</v>
      </c>
    </row>
    <row r="9" spans="1:8">
      <c r="A9" s="15">
        <v>3</v>
      </c>
      <c r="B9" s="15" t="s">
        <v>2791</v>
      </c>
      <c r="C9" s="15">
        <v>2013</v>
      </c>
      <c r="D9" s="18">
        <v>3.1250000000000002E-3</v>
      </c>
      <c r="E9" s="15">
        <v>3</v>
      </c>
    </row>
    <row r="10" spans="1:8">
      <c r="A10" s="15">
        <v>4</v>
      </c>
      <c r="B10" s="15" t="s">
        <v>2790</v>
      </c>
      <c r="C10" s="15">
        <v>2012</v>
      </c>
      <c r="D10" s="18">
        <v>3.2175925925925926E-3</v>
      </c>
      <c r="E10" s="15">
        <v>4</v>
      </c>
    </row>
    <row r="11" spans="1:8">
      <c r="A11" s="15">
        <v>5</v>
      </c>
      <c r="B11" s="15" t="s">
        <v>2789</v>
      </c>
      <c r="C11" s="15">
        <v>2012</v>
      </c>
      <c r="D11" s="18">
        <v>3.425925925925926E-3</v>
      </c>
      <c r="E11" s="15">
        <v>5</v>
      </c>
    </row>
    <row r="12" spans="1:8">
      <c r="A12" s="15">
        <v>6</v>
      </c>
      <c r="B12" s="15" t="s">
        <v>2788</v>
      </c>
      <c r="C12" s="15">
        <v>2012</v>
      </c>
      <c r="D12" s="18">
        <v>3.6458333333333334E-3</v>
      </c>
      <c r="E12" s="15">
        <v>6</v>
      </c>
    </row>
    <row r="13" spans="1:8">
      <c r="A13" s="15">
        <v>7</v>
      </c>
      <c r="B13" s="15" t="s">
        <v>707</v>
      </c>
      <c r="C13" s="15">
        <v>2013</v>
      </c>
      <c r="D13" s="18">
        <v>5.1041666666666666E-3</v>
      </c>
      <c r="E13" s="15">
        <v>7</v>
      </c>
    </row>
    <row r="15" spans="1:8">
      <c r="A15" s="15" t="s">
        <v>2787</v>
      </c>
    </row>
    <row r="16" spans="1:8">
      <c r="A16" s="15" t="s">
        <v>10</v>
      </c>
      <c r="B16" s="15" t="s">
        <v>11</v>
      </c>
      <c r="C16" s="15" t="s">
        <v>113</v>
      </c>
      <c r="D16" s="18" t="s">
        <v>64</v>
      </c>
      <c r="E16" s="15" t="s">
        <v>4</v>
      </c>
    </row>
    <row r="17" spans="1:5">
      <c r="A17" s="15">
        <v>1</v>
      </c>
      <c r="B17" s="15" t="s">
        <v>720</v>
      </c>
      <c r="C17" s="15">
        <v>2011</v>
      </c>
      <c r="D17" s="18">
        <v>2.5347222222222221E-3</v>
      </c>
      <c r="E17" s="15">
        <v>1</v>
      </c>
    </row>
    <row r="18" spans="1:5">
      <c r="A18" s="15">
        <v>2</v>
      </c>
      <c r="B18" s="15" t="s">
        <v>2786</v>
      </c>
      <c r="C18" s="15">
        <v>2011</v>
      </c>
      <c r="D18" s="18">
        <v>3.0671296296296297E-3</v>
      </c>
      <c r="E18" s="15">
        <v>2</v>
      </c>
    </row>
    <row r="19" spans="1:5">
      <c r="A19" s="15">
        <v>3</v>
      </c>
      <c r="B19" s="15" t="s">
        <v>442</v>
      </c>
      <c r="C19" s="15">
        <v>2013</v>
      </c>
      <c r="D19" s="18">
        <v>3.0902777777777777E-3</v>
      </c>
      <c r="E19" s="15">
        <v>3</v>
      </c>
    </row>
    <row r="20" spans="1:5">
      <c r="A20" s="15">
        <v>4</v>
      </c>
      <c r="B20" s="15" t="s">
        <v>2785</v>
      </c>
      <c r="C20" s="15">
        <v>2011</v>
      </c>
      <c r="D20" s="18">
        <v>3.1828703703703702E-3</v>
      </c>
      <c r="E20" s="15">
        <v>4</v>
      </c>
    </row>
    <row r="21" spans="1:5">
      <c r="A21" s="15">
        <v>5</v>
      </c>
      <c r="B21" s="15" t="s">
        <v>2784</v>
      </c>
      <c r="C21" s="15">
        <v>2012</v>
      </c>
      <c r="D21" s="18">
        <v>3.3796296296296296E-3</v>
      </c>
      <c r="E21" s="15">
        <v>5</v>
      </c>
    </row>
    <row r="22" spans="1:5">
      <c r="A22" s="15">
        <v>6</v>
      </c>
      <c r="B22" s="15" t="s">
        <v>725</v>
      </c>
      <c r="C22" s="15">
        <v>2011</v>
      </c>
      <c r="D22" s="18">
        <v>3.4837962962962965E-3</v>
      </c>
      <c r="E22" s="15">
        <v>6</v>
      </c>
    </row>
    <row r="23" spans="1:5">
      <c r="A23" s="15">
        <v>7</v>
      </c>
      <c r="B23" s="15" t="s">
        <v>2783</v>
      </c>
      <c r="C23" s="15">
        <v>2012</v>
      </c>
      <c r="D23" s="18">
        <v>3.6921296296296298E-3</v>
      </c>
      <c r="E23" s="15">
        <v>7</v>
      </c>
    </row>
    <row r="24" spans="1:5">
      <c r="A24" s="15">
        <v>8</v>
      </c>
      <c r="B24" s="15" t="s">
        <v>2782</v>
      </c>
      <c r="C24" s="15">
        <v>2013</v>
      </c>
      <c r="D24" s="18">
        <v>3.8773148148148148E-3</v>
      </c>
      <c r="E24" s="15">
        <v>8</v>
      </c>
    </row>
    <row r="25" spans="1:5">
      <c r="A25" s="15">
        <v>9</v>
      </c>
      <c r="B25" s="15" t="s">
        <v>2781</v>
      </c>
      <c r="C25" s="15">
        <v>2013</v>
      </c>
      <c r="D25" s="18">
        <v>4.2013888888888891E-3</v>
      </c>
      <c r="E25" s="15">
        <v>9</v>
      </c>
    </row>
    <row r="26" spans="1:5">
      <c r="A26" s="15">
        <v>10</v>
      </c>
      <c r="B26" s="15" t="s">
        <v>2780</v>
      </c>
      <c r="C26" s="15">
        <v>2013</v>
      </c>
      <c r="D26" s="18">
        <v>4.2476851851851851E-3</v>
      </c>
      <c r="E26" s="15">
        <v>10</v>
      </c>
    </row>
    <row r="27" spans="1:5">
      <c r="A27" s="15">
        <v>11</v>
      </c>
      <c r="B27" s="15" t="s">
        <v>2779</v>
      </c>
      <c r="C27" s="15">
        <v>2011</v>
      </c>
      <c r="D27" s="18">
        <v>4.4791666666666669E-3</v>
      </c>
      <c r="E27" s="15">
        <v>11</v>
      </c>
    </row>
    <row r="28" spans="1:5">
      <c r="A28" s="15">
        <v>12</v>
      </c>
      <c r="B28" s="15" t="s">
        <v>2778</v>
      </c>
      <c r="C28" s="15">
        <v>2011</v>
      </c>
      <c r="D28" s="18">
        <v>4.9421296296296297E-3</v>
      </c>
      <c r="E28" s="15">
        <v>12</v>
      </c>
    </row>
    <row r="29" spans="1:5">
      <c r="A29" s="15">
        <v>13</v>
      </c>
      <c r="B29" s="15" t="s">
        <v>2777</v>
      </c>
      <c r="C29" s="15">
        <v>2013</v>
      </c>
      <c r="D29" s="18">
        <v>5.3356481481481484E-3</v>
      </c>
      <c r="E29" s="15">
        <v>13</v>
      </c>
    </row>
    <row r="31" spans="1:5">
      <c r="A31" s="15" t="s">
        <v>2776</v>
      </c>
    </row>
    <row r="32" spans="1:5">
      <c r="A32" s="15" t="s">
        <v>10</v>
      </c>
      <c r="B32" s="15" t="s">
        <v>11</v>
      </c>
      <c r="C32" s="15" t="s">
        <v>113</v>
      </c>
      <c r="D32" s="18" t="s">
        <v>64</v>
      </c>
      <c r="E32" s="15" t="s">
        <v>4</v>
      </c>
    </row>
    <row r="33" spans="1:5">
      <c r="A33" s="15">
        <v>1</v>
      </c>
      <c r="B33" s="15" t="s">
        <v>2775</v>
      </c>
      <c r="C33" s="15">
        <v>2014</v>
      </c>
      <c r="D33" s="18">
        <v>2.6967592592592594E-3</v>
      </c>
      <c r="E33" s="15">
        <v>1</v>
      </c>
    </row>
    <row r="34" spans="1:5">
      <c r="A34" s="15">
        <v>2</v>
      </c>
      <c r="B34" s="15" t="s">
        <v>2774</v>
      </c>
      <c r="C34" s="15">
        <v>2016</v>
      </c>
      <c r="D34" s="18">
        <v>2.7199074074074074E-3</v>
      </c>
      <c r="E34" s="15">
        <v>2</v>
      </c>
    </row>
    <row r="35" spans="1:5">
      <c r="A35" s="15">
        <v>3</v>
      </c>
      <c r="B35" s="15" t="s">
        <v>2773</v>
      </c>
      <c r="C35" s="15">
        <v>2015</v>
      </c>
      <c r="D35" s="18">
        <v>3.1597222222222222E-3</v>
      </c>
      <c r="E35" s="15">
        <v>3</v>
      </c>
    </row>
    <row r="36" spans="1:5">
      <c r="A36" s="15">
        <v>4</v>
      </c>
      <c r="B36" s="15" t="s">
        <v>2772</v>
      </c>
      <c r="C36" s="15">
        <v>2014</v>
      </c>
      <c r="D36" s="18">
        <v>3.3912037037037036E-3</v>
      </c>
      <c r="E36" s="15">
        <v>4</v>
      </c>
    </row>
    <row r="37" spans="1:5">
      <c r="A37" s="15">
        <v>5</v>
      </c>
      <c r="B37" s="15" t="s">
        <v>2771</v>
      </c>
      <c r="C37" s="15">
        <v>2014</v>
      </c>
      <c r="D37" s="18">
        <v>3.425925925925926E-3</v>
      </c>
      <c r="E37" s="15">
        <v>5</v>
      </c>
    </row>
    <row r="38" spans="1:5">
      <c r="A38" s="15">
        <v>6</v>
      </c>
      <c r="B38" s="15" t="s">
        <v>2770</v>
      </c>
      <c r="C38" s="15">
        <v>2017</v>
      </c>
      <c r="D38" s="18">
        <v>3.4837962962962965E-3</v>
      </c>
      <c r="E38" s="15">
        <v>6</v>
      </c>
    </row>
    <row r="39" spans="1:5">
      <c r="A39" s="15">
        <v>7</v>
      </c>
      <c r="B39" s="15" t="s">
        <v>2769</v>
      </c>
      <c r="C39" s="15">
        <v>2014</v>
      </c>
      <c r="D39" s="18">
        <v>3.5763888888888889E-3</v>
      </c>
      <c r="E39" s="15">
        <v>7</v>
      </c>
    </row>
    <row r="40" spans="1:5">
      <c r="A40" s="15">
        <v>8</v>
      </c>
      <c r="B40" s="15" t="s">
        <v>2768</v>
      </c>
      <c r="C40" s="15">
        <v>2014</v>
      </c>
      <c r="D40" s="18">
        <v>3.5995370370370369E-3</v>
      </c>
      <c r="E40" s="15">
        <v>8</v>
      </c>
    </row>
    <row r="41" spans="1:5">
      <c r="A41" s="15">
        <v>9</v>
      </c>
      <c r="B41" s="15" t="s">
        <v>2767</v>
      </c>
      <c r="C41" s="15">
        <v>2015</v>
      </c>
      <c r="D41" s="18">
        <v>3.6342592592592594E-3</v>
      </c>
      <c r="E41" s="15">
        <v>9</v>
      </c>
    </row>
    <row r="42" spans="1:5">
      <c r="A42" s="15">
        <v>10</v>
      </c>
      <c r="B42" s="15" t="s">
        <v>2766</v>
      </c>
      <c r="C42" s="15">
        <v>2016</v>
      </c>
      <c r="D42" s="18">
        <v>3.7499999999999999E-3</v>
      </c>
      <c r="E42" s="15">
        <v>10</v>
      </c>
    </row>
    <row r="43" spans="1:5">
      <c r="A43" s="15">
        <v>11</v>
      </c>
      <c r="B43" s="15" t="s">
        <v>2765</v>
      </c>
      <c r="C43" s="15">
        <v>2016</v>
      </c>
      <c r="D43" s="18">
        <v>4.2824074074074075E-3</v>
      </c>
      <c r="E43" s="15">
        <v>11</v>
      </c>
    </row>
    <row r="44" spans="1:5">
      <c r="A44" s="15">
        <v>12</v>
      </c>
      <c r="B44" s="15" t="s">
        <v>2764</v>
      </c>
      <c r="C44" s="15">
        <v>2016</v>
      </c>
      <c r="D44" s="18">
        <v>4.4560185185185189E-3</v>
      </c>
      <c r="E44" s="15">
        <v>12</v>
      </c>
    </row>
    <row r="45" spans="1:5">
      <c r="A45" s="15">
        <v>13</v>
      </c>
      <c r="B45" s="15" t="s">
        <v>2763</v>
      </c>
      <c r="C45" s="15">
        <v>2017</v>
      </c>
      <c r="D45" s="18">
        <v>4.8379629629629632E-3</v>
      </c>
      <c r="E45" s="15">
        <v>13</v>
      </c>
    </row>
    <row r="47" spans="1:5">
      <c r="A47" s="15" t="s">
        <v>2762</v>
      </c>
    </row>
    <row r="48" spans="1:5">
      <c r="A48" s="15" t="s">
        <v>10</v>
      </c>
      <c r="B48" s="15" t="s">
        <v>11</v>
      </c>
      <c r="C48" s="15" t="s">
        <v>113</v>
      </c>
      <c r="D48" s="18" t="s">
        <v>64</v>
      </c>
      <c r="E48" s="15" t="s">
        <v>4</v>
      </c>
    </row>
    <row r="49" spans="1:5">
      <c r="A49" s="15">
        <v>1</v>
      </c>
      <c r="B49" s="15" t="s">
        <v>721</v>
      </c>
      <c r="C49" s="15">
        <v>2014</v>
      </c>
      <c r="D49" s="18">
        <v>2.8703703703703703E-3</v>
      </c>
      <c r="E49" s="15">
        <v>1</v>
      </c>
    </row>
    <row r="50" spans="1:5">
      <c r="A50" s="15">
        <v>2</v>
      </c>
      <c r="B50" s="15" t="s">
        <v>443</v>
      </c>
      <c r="C50" s="15">
        <v>2014</v>
      </c>
      <c r="D50" s="18">
        <v>3.2986111111111111E-3</v>
      </c>
      <c r="E50" s="15">
        <v>2</v>
      </c>
    </row>
    <row r="51" spans="1:5">
      <c r="A51" s="15">
        <v>3</v>
      </c>
      <c r="B51" s="15" t="s">
        <v>2761</v>
      </c>
      <c r="C51" s="15">
        <v>2015</v>
      </c>
      <c r="D51" s="18">
        <v>3.472222222222222E-3</v>
      </c>
      <c r="E51" s="15">
        <v>3</v>
      </c>
    </row>
    <row r="52" spans="1:5">
      <c r="A52" s="15">
        <v>4</v>
      </c>
      <c r="B52" s="15" t="s">
        <v>2760</v>
      </c>
      <c r="C52" s="15">
        <v>2016</v>
      </c>
      <c r="D52" s="18">
        <v>3.6921296296296298E-3</v>
      </c>
      <c r="E52" s="15">
        <v>4</v>
      </c>
    </row>
    <row r="53" spans="1:5">
      <c r="A53" s="15">
        <v>5</v>
      </c>
      <c r="B53" s="15" t="s">
        <v>2759</v>
      </c>
      <c r="C53" s="15">
        <v>2014</v>
      </c>
      <c r="D53" s="18">
        <v>3.9004629629629628E-3</v>
      </c>
      <c r="E53" s="15">
        <v>5</v>
      </c>
    </row>
    <row r="54" spans="1:5">
      <c r="A54" s="15">
        <v>6</v>
      </c>
      <c r="B54" s="15" t="s">
        <v>2758</v>
      </c>
      <c r="C54" s="15">
        <v>2014</v>
      </c>
      <c r="D54" s="18">
        <v>4.0972222222222226E-3</v>
      </c>
      <c r="E54" s="15">
        <v>6</v>
      </c>
    </row>
    <row r="55" spans="1:5">
      <c r="A55" s="15">
        <v>7</v>
      </c>
      <c r="B55" s="15" t="s">
        <v>2757</v>
      </c>
      <c r="C55" s="15">
        <v>2016</v>
      </c>
      <c r="D55" s="18">
        <v>4.1319444444444442E-3</v>
      </c>
      <c r="E55" s="15">
        <v>7</v>
      </c>
    </row>
    <row r="56" spans="1:5">
      <c r="A56" s="15">
        <v>8</v>
      </c>
      <c r="B56" s="15" t="s">
        <v>2756</v>
      </c>
      <c r="C56" s="15">
        <v>2014</v>
      </c>
      <c r="D56" s="18">
        <v>4.2476851851851851E-3</v>
      </c>
      <c r="E56" s="15">
        <v>8</v>
      </c>
    </row>
    <row r="57" spans="1:5">
      <c r="A57" s="15">
        <v>9</v>
      </c>
      <c r="B57" s="15" t="s">
        <v>2755</v>
      </c>
      <c r="C57" s="15">
        <v>2018</v>
      </c>
      <c r="D57" s="18">
        <v>4.2939814814814811E-3</v>
      </c>
      <c r="E57" s="15">
        <v>9</v>
      </c>
    </row>
    <row r="58" spans="1:5">
      <c r="A58" s="15">
        <v>10</v>
      </c>
      <c r="B58" s="15" t="s">
        <v>2754</v>
      </c>
      <c r="C58" s="15">
        <v>2018</v>
      </c>
      <c r="D58" s="18">
        <v>4.2939814814814811E-3</v>
      </c>
      <c r="E58" s="15">
        <v>10</v>
      </c>
    </row>
    <row r="59" spans="1:5">
      <c r="A59" s="15">
        <v>11</v>
      </c>
      <c r="B59" s="15" t="s">
        <v>2753</v>
      </c>
      <c r="C59" s="15">
        <v>2016</v>
      </c>
      <c r="D59" s="18">
        <v>4.340277777777778E-3</v>
      </c>
      <c r="E59" s="15">
        <v>11</v>
      </c>
    </row>
    <row r="60" spans="1:5">
      <c r="A60" s="15">
        <v>12</v>
      </c>
      <c r="B60" s="15" t="s">
        <v>2752</v>
      </c>
      <c r="C60" s="15">
        <v>2019</v>
      </c>
      <c r="D60" s="18">
        <v>4.43287037037037E-3</v>
      </c>
      <c r="E60" s="15">
        <v>12</v>
      </c>
    </row>
    <row r="61" spans="1:5">
      <c r="A61" s="15">
        <v>13</v>
      </c>
      <c r="B61" s="15" t="s">
        <v>2751</v>
      </c>
      <c r="C61" s="15">
        <v>2017</v>
      </c>
      <c r="D61" s="18">
        <v>4.5138888888888885E-3</v>
      </c>
      <c r="E61" s="15">
        <v>13</v>
      </c>
    </row>
    <row r="62" spans="1:5">
      <c r="A62" s="15">
        <v>14</v>
      </c>
      <c r="B62" s="15" t="s">
        <v>2750</v>
      </c>
      <c r="C62" s="15">
        <v>2015</v>
      </c>
      <c r="D62" s="18">
        <v>4.5254629629629629E-3</v>
      </c>
      <c r="E62" s="15">
        <v>14</v>
      </c>
    </row>
    <row r="63" spans="1:5">
      <c r="A63" s="15">
        <v>15</v>
      </c>
      <c r="B63" s="15" t="s">
        <v>2749</v>
      </c>
      <c r="C63" s="15">
        <v>2015</v>
      </c>
      <c r="D63" s="18">
        <v>4.8032407407407407E-3</v>
      </c>
      <c r="E63" s="15">
        <v>15</v>
      </c>
    </row>
    <row r="64" spans="1:5">
      <c r="A64" s="15">
        <v>16</v>
      </c>
      <c r="B64" s="15" t="s">
        <v>2748</v>
      </c>
      <c r="C64" s="15">
        <v>2017</v>
      </c>
      <c r="D64" s="18">
        <v>4.8379629629629632E-3</v>
      </c>
      <c r="E64" s="15">
        <v>16</v>
      </c>
    </row>
    <row r="65" spans="1:8">
      <c r="A65" s="15">
        <v>17</v>
      </c>
      <c r="B65" s="15" t="s">
        <v>754</v>
      </c>
      <c r="C65" s="15">
        <v>2017</v>
      </c>
      <c r="D65" s="18">
        <v>5.138888888888889E-3</v>
      </c>
      <c r="E65" s="15">
        <v>17</v>
      </c>
    </row>
    <row r="67" spans="1:8">
      <c r="A67" s="15" t="s">
        <v>2747</v>
      </c>
    </row>
    <row r="68" spans="1:8">
      <c r="A68" s="15" t="s">
        <v>10</v>
      </c>
      <c r="B68" s="15" t="s">
        <v>11</v>
      </c>
      <c r="C68" s="15" t="s">
        <v>113</v>
      </c>
      <c r="D68" s="18" t="s">
        <v>64</v>
      </c>
      <c r="E68" s="15" t="s">
        <v>4</v>
      </c>
    </row>
    <row r="69" spans="1:8">
      <c r="A69" s="15">
        <v>1</v>
      </c>
      <c r="B69" s="15" t="s">
        <v>2799</v>
      </c>
      <c r="C69" s="15">
        <v>1997</v>
      </c>
      <c r="D69" s="18">
        <v>4.2777777777777776E-2</v>
      </c>
      <c r="E69" s="15">
        <v>1</v>
      </c>
      <c r="F69" s="15" t="s">
        <v>63</v>
      </c>
      <c r="G69" s="15">
        <v>15</v>
      </c>
      <c r="H69" s="15">
        <f>2024-C69</f>
        <v>27</v>
      </c>
    </row>
    <row r="70" spans="1:8">
      <c r="A70" s="15">
        <v>2</v>
      </c>
      <c r="B70" s="15" t="s">
        <v>2746</v>
      </c>
      <c r="C70" s="15">
        <v>1987</v>
      </c>
      <c r="D70" s="18">
        <v>4.5011574074074072E-2</v>
      </c>
      <c r="E70" s="15">
        <v>2</v>
      </c>
      <c r="F70" s="15" t="s">
        <v>63</v>
      </c>
      <c r="G70" s="15">
        <v>15</v>
      </c>
      <c r="H70" s="15">
        <f t="shared" ref="H70:H133" si="0">2024-C70</f>
        <v>37</v>
      </c>
    </row>
    <row r="71" spans="1:8">
      <c r="A71" s="15">
        <v>3</v>
      </c>
      <c r="B71" s="15" t="s">
        <v>2745</v>
      </c>
      <c r="C71" s="15">
        <v>1992</v>
      </c>
      <c r="D71" s="18">
        <v>4.8113425925925928E-2</v>
      </c>
      <c r="E71" s="15">
        <v>3</v>
      </c>
      <c r="F71" s="15" t="s">
        <v>63</v>
      </c>
      <c r="G71" s="15">
        <v>15</v>
      </c>
      <c r="H71" s="15">
        <f t="shared" si="0"/>
        <v>32</v>
      </c>
    </row>
    <row r="72" spans="1:8">
      <c r="A72" s="15">
        <v>4</v>
      </c>
      <c r="B72" s="15" t="s">
        <v>2592</v>
      </c>
      <c r="C72" s="15">
        <v>1982</v>
      </c>
      <c r="D72" s="18">
        <v>4.8194444444444443E-2</v>
      </c>
      <c r="E72" s="15">
        <v>4</v>
      </c>
      <c r="F72" s="15" t="s">
        <v>63</v>
      </c>
      <c r="G72" s="15">
        <v>15</v>
      </c>
      <c r="H72" s="15">
        <f t="shared" si="0"/>
        <v>42</v>
      </c>
    </row>
    <row r="73" spans="1:8">
      <c r="A73" s="15">
        <v>5</v>
      </c>
      <c r="B73" s="15" t="s">
        <v>873</v>
      </c>
      <c r="C73" s="15">
        <v>1994</v>
      </c>
      <c r="D73" s="18">
        <v>4.9849537037037039E-2</v>
      </c>
      <c r="E73" s="15">
        <v>5</v>
      </c>
      <c r="F73" s="15" t="s">
        <v>63</v>
      </c>
      <c r="G73" s="15">
        <v>15</v>
      </c>
      <c r="H73" s="15">
        <f t="shared" si="0"/>
        <v>30</v>
      </c>
    </row>
    <row r="74" spans="1:8">
      <c r="A74" s="15">
        <v>6</v>
      </c>
      <c r="B74" s="15" t="s">
        <v>5781</v>
      </c>
      <c r="C74" s="15">
        <v>1993</v>
      </c>
      <c r="D74" s="18">
        <v>5.3368055555555557E-2</v>
      </c>
      <c r="E74" s="15">
        <v>6</v>
      </c>
      <c r="F74" s="15" t="s">
        <v>63</v>
      </c>
      <c r="G74" s="15">
        <v>15</v>
      </c>
      <c r="H74" s="15">
        <f t="shared" si="0"/>
        <v>31</v>
      </c>
    </row>
    <row r="75" spans="1:8">
      <c r="A75" s="15">
        <v>7</v>
      </c>
      <c r="B75" s="15" t="s">
        <v>2733</v>
      </c>
      <c r="C75" s="15">
        <v>1973</v>
      </c>
      <c r="D75" s="18">
        <v>5.3414351851851852E-2</v>
      </c>
      <c r="E75" s="15">
        <v>7</v>
      </c>
      <c r="F75" s="15" t="s">
        <v>63</v>
      </c>
      <c r="G75" s="15">
        <v>15</v>
      </c>
      <c r="H75" s="15">
        <f t="shared" si="0"/>
        <v>51</v>
      </c>
    </row>
    <row r="76" spans="1:8">
      <c r="A76" s="15">
        <v>8</v>
      </c>
      <c r="B76" s="15" t="s">
        <v>879</v>
      </c>
      <c r="C76" s="15">
        <v>1975</v>
      </c>
      <c r="D76" s="18">
        <v>5.3460648148148146E-2</v>
      </c>
      <c r="E76" s="15">
        <v>8</v>
      </c>
      <c r="F76" s="15" t="s">
        <v>63</v>
      </c>
      <c r="G76" s="15">
        <v>15</v>
      </c>
      <c r="H76" s="15">
        <f t="shared" si="0"/>
        <v>49</v>
      </c>
    </row>
    <row r="77" spans="1:8">
      <c r="A77" s="15">
        <v>9</v>
      </c>
      <c r="B77" s="15" t="s">
        <v>2736</v>
      </c>
      <c r="C77" s="15">
        <v>1981</v>
      </c>
      <c r="D77" s="18">
        <v>5.347222222222222E-2</v>
      </c>
      <c r="E77" s="15">
        <v>9</v>
      </c>
      <c r="F77" s="15" t="s">
        <v>63</v>
      </c>
      <c r="G77" s="15">
        <v>15</v>
      </c>
      <c r="H77" s="15">
        <f t="shared" si="0"/>
        <v>43</v>
      </c>
    </row>
    <row r="78" spans="1:8">
      <c r="A78" s="15">
        <v>10</v>
      </c>
      <c r="B78" s="15" t="s">
        <v>43</v>
      </c>
      <c r="C78" s="15">
        <v>1983</v>
      </c>
      <c r="D78" s="18">
        <v>5.5219907407407405E-2</v>
      </c>
      <c r="E78" s="15">
        <v>10</v>
      </c>
      <c r="F78" s="15" t="s">
        <v>63</v>
      </c>
      <c r="G78" s="15">
        <v>15</v>
      </c>
      <c r="H78" s="15">
        <f t="shared" si="0"/>
        <v>41</v>
      </c>
    </row>
    <row r="79" spans="1:8">
      <c r="A79" s="15">
        <v>11</v>
      </c>
      <c r="B79" s="15" t="s">
        <v>202</v>
      </c>
      <c r="C79" s="15">
        <v>1984</v>
      </c>
      <c r="D79" s="18">
        <v>5.5254629629629633E-2</v>
      </c>
      <c r="E79" s="15">
        <v>11</v>
      </c>
      <c r="F79" s="15" t="s">
        <v>63</v>
      </c>
      <c r="G79" s="15">
        <v>15</v>
      </c>
      <c r="H79" s="15">
        <f t="shared" si="0"/>
        <v>40</v>
      </c>
    </row>
    <row r="80" spans="1:8">
      <c r="A80" s="15">
        <v>12</v>
      </c>
      <c r="B80" s="15" t="s">
        <v>2735</v>
      </c>
      <c r="C80" s="15">
        <v>1981</v>
      </c>
      <c r="D80" s="18">
        <v>5.5682870370370369E-2</v>
      </c>
      <c r="E80" s="15">
        <v>12</v>
      </c>
      <c r="F80" s="15" t="s">
        <v>63</v>
      </c>
      <c r="G80" s="15">
        <v>15</v>
      </c>
      <c r="H80" s="15">
        <f t="shared" si="0"/>
        <v>43</v>
      </c>
    </row>
    <row r="81" spans="1:8">
      <c r="A81" s="15">
        <v>13</v>
      </c>
      <c r="B81" s="15" t="s">
        <v>350</v>
      </c>
      <c r="C81" s="15">
        <v>1990</v>
      </c>
      <c r="D81" s="18">
        <v>5.7013888888888892E-2</v>
      </c>
      <c r="E81" s="15">
        <v>13</v>
      </c>
      <c r="F81" s="15" t="s">
        <v>63</v>
      </c>
      <c r="G81" s="15">
        <v>15</v>
      </c>
      <c r="H81" s="15">
        <f t="shared" si="0"/>
        <v>34</v>
      </c>
    </row>
    <row r="82" spans="1:8">
      <c r="A82" s="15">
        <v>14</v>
      </c>
      <c r="B82" s="15" t="s">
        <v>2625</v>
      </c>
      <c r="C82" s="15">
        <v>1994</v>
      </c>
      <c r="D82" s="18">
        <v>5.8553240740740739E-2</v>
      </c>
      <c r="E82" s="15">
        <v>14</v>
      </c>
      <c r="F82" s="15" t="s">
        <v>63</v>
      </c>
      <c r="G82" s="15">
        <v>15</v>
      </c>
      <c r="H82" s="15">
        <f t="shared" si="0"/>
        <v>30</v>
      </c>
    </row>
    <row r="83" spans="1:8">
      <c r="A83" s="15">
        <v>15</v>
      </c>
      <c r="B83" s="15" t="s">
        <v>307</v>
      </c>
      <c r="C83" s="15">
        <v>1982</v>
      </c>
      <c r="D83" s="18">
        <v>5.8657407407407408E-2</v>
      </c>
      <c r="E83" s="15">
        <v>15</v>
      </c>
      <c r="F83" s="15" t="s">
        <v>63</v>
      </c>
      <c r="G83" s="15">
        <v>15</v>
      </c>
      <c r="H83" s="15">
        <f t="shared" si="0"/>
        <v>42</v>
      </c>
    </row>
    <row r="84" spans="1:8">
      <c r="A84" s="15">
        <v>16</v>
      </c>
      <c r="B84" s="15" t="s">
        <v>379</v>
      </c>
      <c r="C84" s="15">
        <v>1991</v>
      </c>
      <c r="D84" s="18">
        <v>5.9236111111111114E-2</v>
      </c>
      <c r="E84" s="15">
        <v>16</v>
      </c>
      <c r="F84" s="15" t="s">
        <v>63</v>
      </c>
      <c r="G84" s="15">
        <v>15</v>
      </c>
      <c r="H84" s="15">
        <f t="shared" si="0"/>
        <v>33</v>
      </c>
    </row>
    <row r="85" spans="1:8">
      <c r="A85" s="15">
        <v>17</v>
      </c>
      <c r="B85" s="15" t="s">
        <v>180</v>
      </c>
      <c r="C85" s="15">
        <v>1987</v>
      </c>
      <c r="D85" s="18">
        <v>5.9583333333333335E-2</v>
      </c>
      <c r="E85" s="15">
        <v>17</v>
      </c>
      <c r="F85" s="15" t="s">
        <v>63</v>
      </c>
      <c r="G85" s="15">
        <v>15</v>
      </c>
      <c r="H85" s="15">
        <f t="shared" si="0"/>
        <v>37</v>
      </c>
    </row>
    <row r="86" spans="1:8">
      <c r="A86" s="15">
        <v>18</v>
      </c>
      <c r="B86" s="15" t="s">
        <v>348</v>
      </c>
      <c r="C86" s="15">
        <v>1989</v>
      </c>
      <c r="D86" s="18">
        <v>5.9814814814814814E-2</v>
      </c>
      <c r="E86" s="15">
        <v>18</v>
      </c>
      <c r="F86" s="15" t="s">
        <v>63</v>
      </c>
      <c r="G86" s="15">
        <v>15</v>
      </c>
      <c r="H86" s="15">
        <f t="shared" si="0"/>
        <v>35</v>
      </c>
    </row>
    <row r="87" spans="1:8">
      <c r="A87" s="15">
        <v>19</v>
      </c>
      <c r="B87" s="15" t="s">
        <v>2743</v>
      </c>
      <c r="C87" s="15">
        <v>1993</v>
      </c>
      <c r="D87" s="18">
        <v>5.994212962962963E-2</v>
      </c>
      <c r="E87" s="15">
        <v>19</v>
      </c>
      <c r="F87" s="15" t="s">
        <v>63</v>
      </c>
      <c r="G87" s="15">
        <v>15</v>
      </c>
      <c r="H87" s="15">
        <f t="shared" si="0"/>
        <v>31</v>
      </c>
    </row>
    <row r="88" spans="1:8">
      <c r="A88" s="15">
        <v>20</v>
      </c>
      <c r="B88" s="15" t="s">
        <v>900</v>
      </c>
      <c r="C88" s="15">
        <v>1992</v>
      </c>
      <c r="D88" s="18">
        <v>6.0752314814814815E-2</v>
      </c>
      <c r="E88" s="15">
        <v>20</v>
      </c>
      <c r="F88" s="15" t="s">
        <v>63</v>
      </c>
      <c r="G88" s="15">
        <v>15</v>
      </c>
      <c r="H88" s="15">
        <f t="shared" si="0"/>
        <v>32</v>
      </c>
    </row>
    <row r="89" spans="1:8">
      <c r="A89" s="15">
        <v>21</v>
      </c>
      <c r="B89" s="15" t="s">
        <v>2742</v>
      </c>
      <c r="C89" s="15">
        <v>1991</v>
      </c>
      <c r="D89" s="18">
        <v>6.0925925925925925E-2</v>
      </c>
      <c r="E89" s="15">
        <v>21</v>
      </c>
      <c r="F89" s="15" t="s">
        <v>63</v>
      </c>
      <c r="G89" s="15">
        <v>15</v>
      </c>
      <c r="H89" s="15">
        <f t="shared" si="0"/>
        <v>33</v>
      </c>
    </row>
    <row r="90" spans="1:8">
      <c r="A90" s="15">
        <v>22</v>
      </c>
      <c r="B90" s="15" t="s">
        <v>343</v>
      </c>
      <c r="C90" s="15">
        <v>1984</v>
      </c>
      <c r="D90" s="18">
        <v>6.2557870370370375E-2</v>
      </c>
      <c r="E90" s="15">
        <v>22</v>
      </c>
      <c r="F90" s="15" t="s">
        <v>63</v>
      </c>
      <c r="G90" s="15">
        <v>15</v>
      </c>
      <c r="H90" s="15">
        <f t="shared" si="0"/>
        <v>40</v>
      </c>
    </row>
    <row r="91" spans="1:8">
      <c r="A91" s="15">
        <v>23</v>
      </c>
      <c r="B91" s="15" t="s">
        <v>351</v>
      </c>
      <c r="C91" s="15">
        <v>1993</v>
      </c>
      <c r="D91" s="18">
        <v>6.4641203703703701E-2</v>
      </c>
      <c r="E91" s="15">
        <v>23</v>
      </c>
      <c r="F91" s="15" t="s">
        <v>63</v>
      </c>
      <c r="G91" s="15">
        <v>15</v>
      </c>
      <c r="H91" s="15">
        <f t="shared" si="0"/>
        <v>31</v>
      </c>
    </row>
    <row r="92" spans="1:8">
      <c r="A92" s="15">
        <v>24</v>
      </c>
      <c r="B92" s="15" t="s">
        <v>357</v>
      </c>
      <c r="C92" s="15">
        <v>1987</v>
      </c>
      <c r="D92" s="18">
        <v>6.4722222222222223E-2</v>
      </c>
      <c r="E92" s="15">
        <v>24</v>
      </c>
      <c r="F92" s="15" t="s">
        <v>63</v>
      </c>
      <c r="G92" s="15">
        <v>15</v>
      </c>
      <c r="H92" s="15">
        <f t="shared" si="0"/>
        <v>37</v>
      </c>
    </row>
    <row r="93" spans="1:8">
      <c r="A93" s="15">
        <v>25</v>
      </c>
      <c r="B93" s="15" t="s">
        <v>274</v>
      </c>
      <c r="C93" s="15">
        <v>1980</v>
      </c>
      <c r="D93" s="18">
        <v>6.6562499999999997E-2</v>
      </c>
      <c r="E93" s="15">
        <v>25</v>
      </c>
      <c r="F93" s="15" t="s">
        <v>63</v>
      </c>
      <c r="G93" s="15">
        <v>15</v>
      </c>
      <c r="H93" s="15">
        <f t="shared" si="0"/>
        <v>44</v>
      </c>
    </row>
    <row r="94" spans="1:8">
      <c r="A94" s="15">
        <v>26</v>
      </c>
      <c r="B94" s="15" t="s">
        <v>2800</v>
      </c>
      <c r="C94" s="15">
        <v>1986</v>
      </c>
      <c r="D94" s="18">
        <v>6.6817129629629629E-2</v>
      </c>
      <c r="E94" s="15">
        <v>26</v>
      </c>
      <c r="F94" s="15" t="s">
        <v>63</v>
      </c>
      <c r="G94" s="15">
        <v>15</v>
      </c>
      <c r="H94" s="15">
        <f t="shared" si="0"/>
        <v>38</v>
      </c>
    </row>
    <row r="95" spans="1:8">
      <c r="A95" s="15">
        <v>27</v>
      </c>
      <c r="B95" s="15" t="s">
        <v>309</v>
      </c>
      <c r="C95" s="15">
        <v>1981</v>
      </c>
      <c r="D95" s="18">
        <v>6.6875000000000004E-2</v>
      </c>
      <c r="E95" s="15">
        <v>27</v>
      </c>
      <c r="F95" s="15" t="s">
        <v>63</v>
      </c>
      <c r="G95" s="15">
        <v>15</v>
      </c>
      <c r="H95" s="15">
        <f t="shared" si="0"/>
        <v>43</v>
      </c>
    </row>
    <row r="96" spans="1:8">
      <c r="A96" s="15">
        <v>28</v>
      </c>
      <c r="B96" s="15" t="s">
        <v>380</v>
      </c>
      <c r="C96" s="15">
        <v>1967</v>
      </c>
      <c r="D96" s="18">
        <v>6.7337962962962961E-2</v>
      </c>
      <c r="E96" s="15">
        <v>28</v>
      </c>
      <c r="F96" s="15" t="s">
        <v>63</v>
      </c>
      <c r="G96" s="15">
        <v>15</v>
      </c>
      <c r="H96" s="15">
        <f t="shared" si="0"/>
        <v>57</v>
      </c>
    </row>
    <row r="97" spans="1:8">
      <c r="A97" s="15">
        <v>29</v>
      </c>
      <c r="B97" s="15" t="s">
        <v>2741</v>
      </c>
      <c r="C97" s="15">
        <v>1990</v>
      </c>
      <c r="D97" s="18">
        <v>6.7708333333333329E-2</v>
      </c>
      <c r="E97" s="15">
        <v>29</v>
      </c>
      <c r="F97" s="15" t="s">
        <v>63</v>
      </c>
      <c r="G97" s="15">
        <v>15</v>
      </c>
      <c r="H97" s="15">
        <f t="shared" si="0"/>
        <v>34</v>
      </c>
    </row>
    <row r="98" spans="1:8">
      <c r="A98" s="15">
        <v>30</v>
      </c>
      <c r="B98" s="15" t="s">
        <v>613</v>
      </c>
      <c r="C98" s="15">
        <v>1988</v>
      </c>
      <c r="D98" s="18">
        <v>6.8136574074074072E-2</v>
      </c>
      <c r="E98" s="15">
        <v>30</v>
      </c>
      <c r="F98" s="15" t="s">
        <v>63</v>
      </c>
      <c r="G98" s="15">
        <v>15</v>
      </c>
      <c r="H98" s="15">
        <f t="shared" si="0"/>
        <v>36</v>
      </c>
    </row>
    <row r="99" spans="1:8">
      <c r="A99" s="15">
        <v>31</v>
      </c>
      <c r="B99" s="15" t="s">
        <v>2740</v>
      </c>
      <c r="C99" s="15">
        <v>1985</v>
      </c>
      <c r="D99" s="18">
        <v>7.0081018518518515E-2</v>
      </c>
      <c r="E99" s="15">
        <v>31</v>
      </c>
      <c r="F99" s="15" t="s">
        <v>63</v>
      </c>
      <c r="G99" s="15">
        <v>15</v>
      </c>
      <c r="H99" s="15">
        <f t="shared" si="0"/>
        <v>39</v>
      </c>
    </row>
    <row r="100" spans="1:8">
      <c r="A100" s="15">
        <v>32</v>
      </c>
      <c r="B100" s="15" t="s">
        <v>364</v>
      </c>
      <c r="C100" s="15">
        <v>1991</v>
      </c>
      <c r="D100" s="18">
        <v>7.3831018518518518E-2</v>
      </c>
      <c r="E100" s="15">
        <v>32</v>
      </c>
      <c r="F100" s="15" t="s">
        <v>63</v>
      </c>
      <c r="G100" s="15">
        <v>15</v>
      </c>
      <c r="H100" s="15">
        <f t="shared" si="0"/>
        <v>33</v>
      </c>
    </row>
    <row r="101" spans="1:8">
      <c r="A101" s="15">
        <v>33</v>
      </c>
      <c r="B101" s="15" t="s">
        <v>2739</v>
      </c>
      <c r="C101" s="15">
        <v>2005</v>
      </c>
      <c r="D101" s="18">
        <v>7.4444444444444438E-2</v>
      </c>
      <c r="E101" s="15">
        <v>33</v>
      </c>
      <c r="F101" s="15" t="s">
        <v>63</v>
      </c>
      <c r="G101" s="15">
        <v>15</v>
      </c>
      <c r="H101" s="15">
        <f t="shared" si="0"/>
        <v>19</v>
      </c>
    </row>
    <row r="102" spans="1:8">
      <c r="A102" s="15">
        <v>34</v>
      </c>
      <c r="B102" s="15" t="s">
        <v>399</v>
      </c>
      <c r="C102" s="15">
        <v>1950</v>
      </c>
      <c r="D102" s="18">
        <v>7.4571759259259254E-2</v>
      </c>
      <c r="E102" s="15">
        <v>34</v>
      </c>
      <c r="F102" s="15" t="s">
        <v>63</v>
      </c>
      <c r="G102" s="15">
        <v>15</v>
      </c>
      <c r="H102" s="15">
        <f t="shared" si="0"/>
        <v>74</v>
      </c>
    </row>
    <row r="103" spans="1:8">
      <c r="A103" s="15">
        <v>35</v>
      </c>
      <c r="B103" s="15" t="s">
        <v>302</v>
      </c>
      <c r="C103" s="15">
        <v>1978</v>
      </c>
      <c r="D103" s="18">
        <v>7.4722222222222218E-2</v>
      </c>
      <c r="E103" s="15">
        <v>35</v>
      </c>
      <c r="F103" s="15" t="s">
        <v>63</v>
      </c>
      <c r="G103" s="15">
        <v>15</v>
      </c>
      <c r="H103" s="15">
        <f t="shared" si="0"/>
        <v>46</v>
      </c>
    </row>
    <row r="104" spans="1:8">
      <c r="A104" s="15">
        <v>36</v>
      </c>
      <c r="B104" s="15" t="s">
        <v>21</v>
      </c>
      <c r="C104" s="15">
        <v>1976</v>
      </c>
      <c r="D104" s="18">
        <v>7.4722222222222218E-2</v>
      </c>
      <c r="E104" s="15">
        <v>35</v>
      </c>
      <c r="F104" s="15" t="s">
        <v>63</v>
      </c>
      <c r="G104" s="15">
        <v>15</v>
      </c>
      <c r="H104" s="15">
        <f t="shared" si="0"/>
        <v>48</v>
      </c>
    </row>
    <row r="105" spans="1:8">
      <c r="A105" s="15">
        <v>37</v>
      </c>
      <c r="B105" s="15" t="s">
        <v>344</v>
      </c>
      <c r="C105" s="15">
        <v>1984</v>
      </c>
      <c r="D105" s="18">
        <v>8.7222222222222229E-2</v>
      </c>
      <c r="E105" s="15">
        <v>37</v>
      </c>
      <c r="F105" s="15" t="s">
        <v>63</v>
      </c>
      <c r="G105" s="15">
        <v>15</v>
      </c>
      <c r="H105" s="15">
        <f t="shared" si="0"/>
        <v>40</v>
      </c>
    </row>
    <row r="106" spans="1:8">
      <c r="A106" s="15">
        <v>38</v>
      </c>
      <c r="B106" s="15" t="s">
        <v>204</v>
      </c>
      <c r="C106" s="15">
        <v>1994</v>
      </c>
    </row>
    <row r="108" spans="1:8">
      <c r="A108" s="15" t="s">
        <v>2732</v>
      </c>
    </row>
    <row r="109" spans="1:8">
      <c r="A109" s="15" t="s">
        <v>10</v>
      </c>
      <c r="B109" s="15" t="s">
        <v>11</v>
      </c>
      <c r="C109" s="15" t="s">
        <v>113</v>
      </c>
      <c r="D109" s="18" t="s">
        <v>64</v>
      </c>
      <c r="E109" s="15" t="s">
        <v>4</v>
      </c>
    </row>
    <row r="110" spans="1:8">
      <c r="A110" s="15">
        <v>1</v>
      </c>
      <c r="B110" s="15" t="s">
        <v>2797</v>
      </c>
      <c r="C110" s="15">
        <v>1998</v>
      </c>
      <c r="D110" s="18">
        <v>5.4016203703703705E-2</v>
      </c>
      <c r="E110" s="15">
        <v>1</v>
      </c>
      <c r="F110" s="15" t="s">
        <v>278</v>
      </c>
      <c r="G110" s="15">
        <v>15</v>
      </c>
      <c r="H110" s="15">
        <f t="shared" si="0"/>
        <v>26</v>
      </c>
    </row>
    <row r="111" spans="1:8">
      <c r="A111" s="15">
        <v>2</v>
      </c>
      <c r="B111" s="15" t="s">
        <v>56</v>
      </c>
      <c r="C111" s="15">
        <v>2001</v>
      </c>
      <c r="D111" s="18">
        <v>5.4710648148148147E-2</v>
      </c>
      <c r="E111" s="15">
        <v>2</v>
      </c>
      <c r="F111" s="15" t="s">
        <v>278</v>
      </c>
      <c r="G111" s="15">
        <v>15</v>
      </c>
      <c r="H111" s="15">
        <f t="shared" si="0"/>
        <v>23</v>
      </c>
    </row>
    <row r="112" spans="1:8">
      <c r="A112" s="15">
        <v>3</v>
      </c>
      <c r="B112" s="15" t="s">
        <v>1311</v>
      </c>
      <c r="C112" s="15">
        <v>1986</v>
      </c>
      <c r="D112" s="18">
        <v>5.4745370370370368E-2</v>
      </c>
      <c r="E112" s="15">
        <v>3</v>
      </c>
      <c r="F112" s="15" t="s">
        <v>278</v>
      </c>
      <c r="G112" s="15">
        <v>15</v>
      </c>
      <c r="H112" s="15">
        <f t="shared" si="0"/>
        <v>38</v>
      </c>
    </row>
    <row r="113" spans="1:8">
      <c r="A113" s="15">
        <v>4</v>
      </c>
      <c r="B113" s="15" t="s">
        <v>946</v>
      </c>
      <c r="C113" s="15">
        <v>1992</v>
      </c>
      <c r="D113" s="18">
        <v>5.8032407407407408E-2</v>
      </c>
      <c r="E113" s="15">
        <v>4</v>
      </c>
      <c r="F113" s="15" t="s">
        <v>278</v>
      </c>
      <c r="G113" s="15">
        <v>15</v>
      </c>
      <c r="H113" s="15">
        <f t="shared" si="0"/>
        <v>32</v>
      </c>
    </row>
    <row r="114" spans="1:8">
      <c r="A114" s="15">
        <v>5</v>
      </c>
      <c r="B114" s="15" t="s">
        <v>1149</v>
      </c>
      <c r="C114" s="15">
        <v>1974</v>
      </c>
      <c r="D114" s="18">
        <v>5.8402777777777776E-2</v>
      </c>
      <c r="E114" s="15">
        <v>5</v>
      </c>
      <c r="F114" s="15" t="s">
        <v>278</v>
      </c>
      <c r="G114" s="15">
        <v>15</v>
      </c>
      <c r="H114" s="15">
        <f t="shared" si="0"/>
        <v>50</v>
      </c>
    </row>
    <row r="115" spans="1:8">
      <c r="A115" s="15">
        <v>6</v>
      </c>
      <c r="B115" s="15" t="s">
        <v>148</v>
      </c>
      <c r="C115" s="15">
        <v>1987</v>
      </c>
      <c r="D115" s="18">
        <v>6.267361111111111E-2</v>
      </c>
      <c r="E115" s="15">
        <v>6</v>
      </c>
      <c r="F115" s="15" t="s">
        <v>278</v>
      </c>
      <c r="G115" s="15">
        <v>15</v>
      </c>
      <c r="H115" s="15">
        <f t="shared" si="0"/>
        <v>37</v>
      </c>
    </row>
    <row r="116" spans="1:8">
      <c r="A116" s="15">
        <v>7</v>
      </c>
      <c r="B116" s="15" t="s">
        <v>319</v>
      </c>
      <c r="C116" s="15">
        <v>1987</v>
      </c>
      <c r="D116" s="18">
        <v>6.4444444444444443E-2</v>
      </c>
      <c r="E116" s="15">
        <v>7</v>
      </c>
      <c r="F116" s="15" t="s">
        <v>278</v>
      </c>
      <c r="G116" s="15">
        <v>15</v>
      </c>
      <c r="H116" s="15">
        <f t="shared" si="0"/>
        <v>37</v>
      </c>
    </row>
    <row r="117" spans="1:8">
      <c r="A117" s="15">
        <v>8</v>
      </c>
      <c r="B117" s="15" t="s">
        <v>276</v>
      </c>
      <c r="C117" s="15">
        <v>1986</v>
      </c>
      <c r="D117" s="18">
        <v>6.6562499999999997E-2</v>
      </c>
      <c r="E117" s="15">
        <v>8</v>
      </c>
      <c r="F117" s="15" t="s">
        <v>278</v>
      </c>
      <c r="G117" s="15">
        <v>15</v>
      </c>
      <c r="H117" s="15">
        <f t="shared" si="0"/>
        <v>38</v>
      </c>
    </row>
    <row r="118" spans="1:8">
      <c r="A118" s="15">
        <v>9</v>
      </c>
      <c r="B118" s="15" t="s">
        <v>394</v>
      </c>
      <c r="C118" s="15">
        <v>1980</v>
      </c>
      <c r="D118" s="18">
        <v>6.6840277777777776E-2</v>
      </c>
      <c r="E118" s="15">
        <v>9</v>
      </c>
      <c r="F118" s="15" t="s">
        <v>278</v>
      </c>
      <c r="G118" s="15">
        <v>15</v>
      </c>
      <c r="H118" s="15">
        <f t="shared" si="0"/>
        <v>44</v>
      </c>
    </row>
    <row r="119" spans="1:8">
      <c r="A119" s="15">
        <v>10</v>
      </c>
      <c r="B119" s="15" t="s">
        <v>2805</v>
      </c>
      <c r="C119" s="15">
        <v>1974</v>
      </c>
      <c r="D119" s="18">
        <v>6.7094907407407409E-2</v>
      </c>
      <c r="E119" s="15">
        <v>10</v>
      </c>
      <c r="F119" s="15" t="s">
        <v>278</v>
      </c>
      <c r="G119" s="15">
        <v>15</v>
      </c>
      <c r="H119" s="15">
        <f t="shared" si="0"/>
        <v>50</v>
      </c>
    </row>
    <row r="120" spans="1:8">
      <c r="A120" s="15">
        <v>11</v>
      </c>
      <c r="B120" s="15" t="s">
        <v>48</v>
      </c>
      <c r="C120" s="15">
        <v>1972</v>
      </c>
      <c r="D120" s="18">
        <v>6.9317129629629631E-2</v>
      </c>
      <c r="E120" s="15">
        <v>11</v>
      </c>
      <c r="F120" s="15" t="s">
        <v>278</v>
      </c>
      <c r="G120" s="15">
        <v>15</v>
      </c>
      <c r="H120" s="15">
        <f t="shared" si="0"/>
        <v>52</v>
      </c>
    </row>
    <row r="121" spans="1:8">
      <c r="A121" s="15">
        <v>12</v>
      </c>
      <c r="B121" s="15" t="s">
        <v>2738</v>
      </c>
      <c r="C121" s="15">
        <v>1994</v>
      </c>
      <c r="D121" s="18">
        <v>7.0081018518518515E-2</v>
      </c>
      <c r="E121" s="15">
        <v>12</v>
      </c>
      <c r="F121" s="15" t="s">
        <v>278</v>
      </c>
      <c r="G121" s="15">
        <v>15</v>
      </c>
      <c r="H121" s="15">
        <f t="shared" si="0"/>
        <v>30</v>
      </c>
    </row>
    <row r="122" spans="1:8">
      <c r="A122" s="15">
        <v>13</v>
      </c>
      <c r="B122" s="15" t="s">
        <v>126</v>
      </c>
      <c r="C122" s="15">
        <v>1988</v>
      </c>
      <c r="D122" s="18">
        <v>7.4722222222222218E-2</v>
      </c>
      <c r="E122" s="15">
        <v>13</v>
      </c>
      <c r="F122" s="15" t="s">
        <v>278</v>
      </c>
      <c r="G122" s="15">
        <v>15</v>
      </c>
      <c r="H122" s="15">
        <f t="shared" si="0"/>
        <v>36</v>
      </c>
    </row>
    <row r="123" spans="1:8">
      <c r="A123" s="15">
        <v>14</v>
      </c>
      <c r="B123" s="15" t="s">
        <v>979</v>
      </c>
      <c r="C123" s="15">
        <v>1986</v>
      </c>
      <c r="D123" s="18">
        <v>7.4722222222222218E-2</v>
      </c>
      <c r="E123" s="15">
        <v>13</v>
      </c>
      <c r="F123" s="15" t="s">
        <v>278</v>
      </c>
      <c r="G123" s="15">
        <v>15</v>
      </c>
      <c r="H123" s="15">
        <f t="shared" si="0"/>
        <v>38</v>
      </c>
    </row>
    <row r="124" spans="1:8">
      <c r="A124" s="15">
        <v>15</v>
      </c>
      <c r="B124" s="15" t="s">
        <v>2737</v>
      </c>
      <c r="C124" s="15">
        <v>1988</v>
      </c>
      <c r="D124" s="18">
        <v>7.4791666666666673E-2</v>
      </c>
      <c r="E124" s="15">
        <v>15</v>
      </c>
      <c r="F124" s="15" t="s">
        <v>278</v>
      </c>
      <c r="G124" s="15">
        <v>15</v>
      </c>
      <c r="H124" s="15">
        <f t="shared" si="0"/>
        <v>36</v>
      </c>
    </row>
    <row r="125" spans="1:8">
      <c r="A125" s="15">
        <v>16</v>
      </c>
      <c r="B125" s="15" t="s">
        <v>964</v>
      </c>
      <c r="C125" s="15">
        <v>1981</v>
      </c>
      <c r="D125" s="18">
        <v>7.5381944444444446E-2</v>
      </c>
      <c r="E125" s="15">
        <v>16</v>
      </c>
      <c r="F125" s="15" t="s">
        <v>278</v>
      </c>
      <c r="G125" s="15">
        <v>15</v>
      </c>
      <c r="H125" s="15">
        <f t="shared" si="0"/>
        <v>43</v>
      </c>
    </row>
    <row r="126" spans="1:8">
      <c r="A126" s="15">
        <v>17</v>
      </c>
      <c r="B126" s="15" t="s">
        <v>2734</v>
      </c>
      <c r="C126" s="15">
        <v>1981</v>
      </c>
      <c r="D126" s="18">
        <v>7.9548611111111112E-2</v>
      </c>
      <c r="E126" s="15">
        <v>17</v>
      </c>
      <c r="F126" s="15" t="s">
        <v>278</v>
      </c>
      <c r="G126" s="15">
        <v>15</v>
      </c>
      <c r="H126" s="15">
        <f t="shared" si="0"/>
        <v>43</v>
      </c>
    </row>
    <row r="127" spans="1:8">
      <c r="A127" s="15">
        <v>18</v>
      </c>
      <c r="B127" s="15" t="s">
        <v>150</v>
      </c>
      <c r="C127" s="15">
        <v>1986</v>
      </c>
    </row>
    <row r="128" spans="1:8">
      <c r="A128" s="15">
        <v>19</v>
      </c>
      <c r="B128" s="15" t="s">
        <v>384</v>
      </c>
      <c r="C128" s="15">
        <v>1978</v>
      </c>
    </row>
    <row r="130" spans="1:8">
      <c r="A130" s="15" t="s">
        <v>2731</v>
      </c>
    </row>
    <row r="131" spans="1:8">
      <c r="A131" s="15" t="s">
        <v>10</v>
      </c>
      <c r="B131" s="15" t="s">
        <v>11</v>
      </c>
      <c r="C131" s="15" t="s">
        <v>113</v>
      </c>
      <c r="D131" s="18" t="s">
        <v>64</v>
      </c>
      <c r="E131" s="15" t="s">
        <v>4</v>
      </c>
    </row>
    <row r="132" spans="1:8">
      <c r="A132" s="15">
        <v>1</v>
      </c>
      <c r="B132" s="15" t="s">
        <v>366</v>
      </c>
      <c r="C132" s="15">
        <v>1991</v>
      </c>
      <c r="D132" s="18">
        <v>1.2662037037037038E-2</v>
      </c>
      <c r="E132" s="15">
        <v>1</v>
      </c>
      <c r="F132" s="15" t="s">
        <v>63</v>
      </c>
      <c r="G132" s="15">
        <v>5</v>
      </c>
      <c r="H132" s="15">
        <f t="shared" si="0"/>
        <v>33</v>
      </c>
    </row>
    <row r="133" spans="1:8">
      <c r="A133" s="15">
        <v>2</v>
      </c>
      <c r="B133" s="15" t="s">
        <v>757</v>
      </c>
      <c r="C133" s="15">
        <v>1995</v>
      </c>
      <c r="D133" s="18">
        <v>1.3182870370370371E-2</v>
      </c>
      <c r="E133" s="15">
        <v>2</v>
      </c>
      <c r="F133" s="15" t="s">
        <v>63</v>
      </c>
      <c r="G133" s="15">
        <v>5</v>
      </c>
      <c r="H133" s="15">
        <f t="shared" si="0"/>
        <v>29</v>
      </c>
    </row>
    <row r="134" spans="1:8">
      <c r="A134" s="15">
        <v>3</v>
      </c>
      <c r="B134" s="15" t="s">
        <v>35</v>
      </c>
      <c r="C134" s="15">
        <v>1994</v>
      </c>
      <c r="D134" s="18">
        <v>1.4618055555555556E-2</v>
      </c>
      <c r="E134" s="15">
        <v>3</v>
      </c>
      <c r="F134" s="15" t="s">
        <v>63</v>
      </c>
      <c r="G134" s="15">
        <v>5</v>
      </c>
      <c r="H134" s="15">
        <f t="shared" ref="H134:H193" si="1">2024-C134</f>
        <v>30</v>
      </c>
    </row>
    <row r="135" spans="1:8">
      <c r="A135" s="15">
        <v>4</v>
      </c>
      <c r="B135" s="15" t="s">
        <v>219</v>
      </c>
      <c r="C135" s="15">
        <v>1988</v>
      </c>
      <c r="D135" s="18">
        <v>1.4722222222222222E-2</v>
      </c>
      <c r="E135" s="15">
        <v>4</v>
      </c>
      <c r="F135" s="15" t="s">
        <v>63</v>
      </c>
      <c r="G135" s="15">
        <v>5</v>
      </c>
      <c r="H135" s="15">
        <f t="shared" si="1"/>
        <v>36</v>
      </c>
    </row>
    <row r="136" spans="1:8">
      <c r="A136" s="15">
        <v>5</v>
      </c>
      <c r="B136" s="15" t="s">
        <v>2798</v>
      </c>
      <c r="C136" s="15">
        <v>1984</v>
      </c>
      <c r="D136" s="18">
        <v>1.5057870370370371E-2</v>
      </c>
      <c r="E136" s="15">
        <v>5</v>
      </c>
      <c r="F136" s="15" t="s">
        <v>63</v>
      </c>
      <c r="G136" s="15">
        <v>5</v>
      </c>
      <c r="H136" s="15">
        <f t="shared" si="1"/>
        <v>40</v>
      </c>
    </row>
    <row r="137" spans="1:8">
      <c r="A137" s="15">
        <v>6</v>
      </c>
      <c r="B137" s="15" t="s">
        <v>1362</v>
      </c>
      <c r="C137" s="15">
        <v>1985</v>
      </c>
      <c r="D137" s="18">
        <v>1.7210648148148149E-2</v>
      </c>
      <c r="E137" s="15">
        <v>6</v>
      </c>
      <c r="F137" s="15" t="s">
        <v>63</v>
      </c>
      <c r="G137" s="15">
        <v>5</v>
      </c>
      <c r="H137" s="15">
        <f t="shared" si="1"/>
        <v>39</v>
      </c>
    </row>
    <row r="138" spans="1:8">
      <c r="A138" s="15">
        <v>7</v>
      </c>
      <c r="B138" s="15" t="s">
        <v>2730</v>
      </c>
      <c r="C138" s="15">
        <v>1997</v>
      </c>
      <c r="D138" s="18">
        <v>1.7337962962962961E-2</v>
      </c>
      <c r="E138" s="15">
        <v>7</v>
      </c>
      <c r="F138" s="15" t="s">
        <v>63</v>
      </c>
      <c r="G138" s="15">
        <v>5</v>
      </c>
      <c r="H138" s="15">
        <f t="shared" si="1"/>
        <v>27</v>
      </c>
    </row>
    <row r="139" spans="1:8">
      <c r="A139" s="15">
        <v>8</v>
      </c>
      <c r="B139" s="15" t="s">
        <v>2729</v>
      </c>
      <c r="C139" s="15">
        <v>1988</v>
      </c>
      <c r="D139" s="18">
        <v>1.800925925925926E-2</v>
      </c>
      <c r="E139" s="15">
        <v>8</v>
      </c>
      <c r="F139" s="15" t="s">
        <v>63</v>
      </c>
      <c r="G139" s="15">
        <v>5</v>
      </c>
      <c r="H139" s="15">
        <f t="shared" si="1"/>
        <v>36</v>
      </c>
    </row>
    <row r="140" spans="1:8">
      <c r="A140" s="15">
        <v>9</v>
      </c>
      <c r="B140" s="15" t="s">
        <v>41</v>
      </c>
      <c r="C140" s="15">
        <v>1969</v>
      </c>
      <c r="D140" s="18">
        <v>1.8541666666666668E-2</v>
      </c>
      <c r="E140" s="15">
        <v>9</v>
      </c>
      <c r="F140" s="15" t="s">
        <v>63</v>
      </c>
      <c r="G140" s="15">
        <v>5</v>
      </c>
      <c r="H140" s="15">
        <f t="shared" si="1"/>
        <v>55</v>
      </c>
    </row>
    <row r="141" spans="1:8">
      <c r="A141" s="15">
        <v>10</v>
      </c>
      <c r="B141" s="15" t="s">
        <v>2728</v>
      </c>
      <c r="C141" s="15">
        <v>1989</v>
      </c>
      <c r="D141" s="18">
        <v>2.0636574074074075E-2</v>
      </c>
      <c r="E141" s="15">
        <v>10</v>
      </c>
      <c r="F141" s="15" t="s">
        <v>63</v>
      </c>
      <c r="G141" s="15">
        <v>5</v>
      </c>
      <c r="H141" s="15">
        <f t="shared" si="1"/>
        <v>35</v>
      </c>
    </row>
    <row r="142" spans="1:8">
      <c r="A142" s="15">
        <v>11</v>
      </c>
      <c r="B142" s="15" t="s">
        <v>921</v>
      </c>
      <c r="C142" s="15">
        <v>1995</v>
      </c>
      <c r="D142" s="18">
        <v>2.1608796296296296E-2</v>
      </c>
      <c r="E142" s="15">
        <v>11</v>
      </c>
      <c r="F142" s="15" t="s">
        <v>63</v>
      </c>
      <c r="G142" s="15">
        <v>5</v>
      </c>
      <c r="H142" s="15">
        <f t="shared" si="1"/>
        <v>29</v>
      </c>
    </row>
    <row r="143" spans="1:8">
      <c r="A143" s="15">
        <v>12</v>
      </c>
      <c r="B143" s="15" t="s">
        <v>2727</v>
      </c>
      <c r="C143" s="15">
        <v>2003</v>
      </c>
      <c r="D143" s="18">
        <v>2.2893518518518518E-2</v>
      </c>
      <c r="E143" s="15">
        <v>12</v>
      </c>
      <c r="F143" s="15" t="s">
        <v>63</v>
      </c>
      <c r="G143" s="15">
        <v>5</v>
      </c>
      <c r="H143" s="15">
        <f t="shared" si="1"/>
        <v>21</v>
      </c>
    </row>
    <row r="144" spans="1:8">
      <c r="A144" s="15">
        <v>13</v>
      </c>
      <c r="B144" s="15" t="s">
        <v>2726</v>
      </c>
      <c r="C144" s="15">
        <v>1992</v>
      </c>
      <c r="D144" s="18">
        <v>2.5902777777777778E-2</v>
      </c>
      <c r="E144" s="15">
        <v>13</v>
      </c>
      <c r="F144" s="15" t="s">
        <v>63</v>
      </c>
      <c r="G144" s="15">
        <v>5</v>
      </c>
      <c r="H144" s="15">
        <f t="shared" si="1"/>
        <v>32</v>
      </c>
    </row>
    <row r="146" spans="1:8">
      <c r="A146" s="15" t="s">
        <v>2725</v>
      </c>
    </row>
    <row r="147" spans="1:8">
      <c r="A147" s="15" t="s">
        <v>10</v>
      </c>
      <c r="B147" s="15" t="s">
        <v>11</v>
      </c>
      <c r="C147" s="15" t="s">
        <v>113</v>
      </c>
      <c r="D147" s="18" t="s">
        <v>64</v>
      </c>
      <c r="E147" s="15" t="s">
        <v>4</v>
      </c>
    </row>
    <row r="148" spans="1:8">
      <c r="A148" s="15">
        <v>1</v>
      </c>
      <c r="B148" s="15" t="s">
        <v>806</v>
      </c>
      <c r="C148" s="15">
        <v>1989</v>
      </c>
      <c r="D148" s="18">
        <v>1.5601851851851851E-2</v>
      </c>
      <c r="E148" s="15">
        <v>1</v>
      </c>
      <c r="F148" s="15" t="s">
        <v>278</v>
      </c>
      <c r="G148" s="15">
        <v>5</v>
      </c>
      <c r="H148" s="15">
        <f t="shared" si="1"/>
        <v>35</v>
      </c>
    </row>
    <row r="149" spans="1:8">
      <c r="A149" s="15">
        <v>2</v>
      </c>
      <c r="B149" s="15" t="s">
        <v>2724</v>
      </c>
      <c r="C149" s="15">
        <v>1984</v>
      </c>
      <c r="D149" s="18">
        <v>1.8680555555555554E-2</v>
      </c>
      <c r="E149" s="15">
        <v>2</v>
      </c>
      <c r="F149" s="15" t="s">
        <v>278</v>
      </c>
      <c r="G149" s="15">
        <v>5</v>
      </c>
      <c r="H149" s="15">
        <f t="shared" si="1"/>
        <v>40</v>
      </c>
    </row>
    <row r="150" spans="1:8">
      <c r="A150" s="15">
        <v>3</v>
      </c>
      <c r="B150" s="15" t="s">
        <v>2723</v>
      </c>
      <c r="C150" s="15">
        <v>1987</v>
      </c>
      <c r="D150" s="18">
        <v>2.0636574074074075E-2</v>
      </c>
      <c r="E150" s="15">
        <v>3</v>
      </c>
      <c r="F150" s="15" t="s">
        <v>278</v>
      </c>
      <c r="G150" s="15">
        <v>5</v>
      </c>
      <c r="H150" s="15">
        <f t="shared" si="1"/>
        <v>37</v>
      </c>
    </row>
    <row r="151" spans="1:8">
      <c r="A151" s="15">
        <v>4</v>
      </c>
      <c r="B151" s="15" t="s">
        <v>2722</v>
      </c>
      <c r="C151" s="15">
        <v>1992</v>
      </c>
      <c r="D151" s="18">
        <v>2.0810185185185185E-2</v>
      </c>
      <c r="E151" s="15">
        <v>4</v>
      </c>
      <c r="F151" s="15" t="s">
        <v>278</v>
      </c>
      <c r="G151" s="15">
        <v>5</v>
      </c>
      <c r="H151" s="15">
        <f t="shared" si="1"/>
        <v>32</v>
      </c>
    </row>
    <row r="152" spans="1:8">
      <c r="A152" s="15">
        <v>5</v>
      </c>
      <c r="B152" s="15" t="s">
        <v>2721</v>
      </c>
      <c r="C152" s="15">
        <v>1994</v>
      </c>
      <c r="D152" s="18">
        <v>2.1516203703703704E-2</v>
      </c>
      <c r="E152" s="15">
        <v>5</v>
      </c>
      <c r="F152" s="15" t="s">
        <v>278</v>
      </c>
      <c r="G152" s="15">
        <v>5</v>
      </c>
      <c r="H152" s="15">
        <f t="shared" si="1"/>
        <v>30</v>
      </c>
    </row>
    <row r="153" spans="1:8">
      <c r="A153" s="15">
        <v>6</v>
      </c>
      <c r="B153" s="15" t="s">
        <v>818</v>
      </c>
      <c r="C153" s="15">
        <v>1975</v>
      </c>
      <c r="D153" s="18">
        <v>2.1550925925925925E-2</v>
      </c>
      <c r="E153" s="15">
        <v>6</v>
      </c>
      <c r="F153" s="15" t="s">
        <v>278</v>
      </c>
      <c r="G153" s="15">
        <v>5</v>
      </c>
      <c r="H153" s="15">
        <f t="shared" si="1"/>
        <v>49</v>
      </c>
    </row>
    <row r="154" spans="1:8">
      <c r="A154" s="15">
        <v>7</v>
      </c>
      <c r="B154" s="15" t="s">
        <v>2720</v>
      </c>
      <c r="D154" s="18">
        <v>2.2002314814814815E-2</v>
      </c>
      <c r="E154" s="15">
        <v>7</v>
      </c>
      <c r="F154" s="15" t="s">
        <v>278</v>
      </c>
      <c r="G154" s="15">
        <v>5</v>
      </c>
      <c r="H154" s="15">
        <f t="shared" si="1"/>
        <v>2024</v>
      </c>
    </row>
    <row r="155" spans="1:8">
      <c r="A155" s="15">
        <v>8</v>
      </c>
      <c r="B155" s="15" t="s">
        <v>2719</v>
      </c>
      <c r="C155" s="15">
        <v>1989</v>
      </c>
      <c r="D155" s="18">
        <v>2.2141203703703705E-2</v>
      </c>
      <c r="E155" s="15">
        <v>8</v>
      </c>
      <c r="F155" s="15" t="s">
        <v>278</v>
      </c>
      <c r="G155" s="15">
        <v>5</v>
      </c>
      <c r="H155" s="15">
        <f t="shared" si="1"/>
        <v>35</v>
      </c>
    </row>
    <row r="156" spans="1:8">
      <c r="A156" s="15">
        <v>9</v>
      </c>
      <c r="B156" s="15" t="s">
        <v>2718</v>
      </c>
      <c r="C156" s="15">
        <v>1988</v>
      </c>
      <c r="D156" s="18">
        <v>2.2465277777777778E-2</v>
      </c>
      <c r="E156" s="15">
        <v>9</v>
      </c>
      <c r="F156" s="15" t="s">
        <v>278</v>
      </c>
      <c r="G156" s="15">
        <v>5</v>
      </c>
      <c r="H156" s="15">
        <f t="shared" si="1"/>
        <v>36</v>
      </c>
    </row>
    <row r="157" spans="1:8">
      <c r="A157" s="15">
        <v>10</v>
      </c>
      <c r="B157" s="15" t="s">
        <v>2717</v>
      </c>
      <c r="C157" s="15">
        <v>1998</v>
      </c>
      <c r="D157" s="18">
        <v>2.2870370370370371E-2</v>
      </c>
      <c r="E157" s="15">
        <v>10</v>
      </c>
      <c r="F157" s="15" t="s">
        <v>278</v>
      </c>
      <c r="G157" s="15">
        <v>5</v>
      </c>
      <c r="H157" s="15">
        <f t="shared" si="1"/>
        <v>26</v>
      </c>
    </row>
    <row r="158" spans="1:8">
      <c r="A158" s="15">
        <v>11</v>
      </c>
      <c r="B158" s="15" t="s">
        <v>2716</v>
      </c>
      <c r="C158" s="15">
        <v>2005</v>
      </c>
      <c r="D158" s="18">
        <v>2.2905092592592591E-2</v>
      </c>
      <c r="E158" s="15">
        <v>11</v>
      </c>
      <c r="F158" s="15" t="s">
        <v>278</v>
      </c>
      <c r="G158" s="15">
        <v>5</v>
      </c>
      <c r="H158" s="15">
        <f t="shared" si="1"/>
        <v>19</v>
      </c>
    </row>
    <row r="159" spans="1:8">
      <c r="A159" s="15">
        <v>12</v>
      </c>
      <c r="B159" s="15" t="s">
        <v>970</v>
      </c>
      <c r="C159" s="15">
        <v>2004</v>
      </c>
      <c r="D159" s="18">
        <v>2.2916666666666665E-2</v>
      </c>
      <c r="E159" s="15">
        <v>12</v>
      </c>
      <c r="F159" s="15" t="s">
        <v>278</v>
      </c>
      <c r="G159" s="15">
        <v>5</v>
      </c>
      <c r="H159" s="15">
        <f t="shared" si="1"/>
        <v>20</v>
      </c>
    </row>
    <row r="160" spans="1:8">
      <c r="A160" s="15">
        <v>13</v>
      </c>
      <c r="B160" s="15" t="s">
        <v>1062</v>
      </c>
      <c r="C160" s="15">
        <v>1985</v>
      </c>
      <c r="D160" s="18">
        <v>2.2951388888888889E-2</v>
      </c>
      <c r="E160" s="15">
        <v>13</v>
      </c>
      <c r="F160" s="15" t="s">
        <v>278</v>
      </c>
      <c r="G160" s="15">
        <v>5</v>
      </c>
      <c r="H160" s="15">
        <f t="shared" si="1"/>
        <v>39</v>
      </c>
    </row>
    <row r="161" spans="1:8">
      <c r="A161" s="15">
        <v>14</v>
      </c>
      <c r="B161" s="15" t="s">
        <v>823</v>
      </c>
      <c r="C161" s="15">
        <v>1986</v>
      </c>
      <c r="D161" s="18">
        <v>2.3032407407407408E-2</v>
      </c>
      <c r="E161" s="15">
        <v>14</v>
      </c>
      <c r="F161" s="15" t="s">
        <v>278</v>
      </c>
      <c r="G161" s="15">
        <v>5</v>
      </c>
      <c r="H161" s="15">
        <f t="shared" si="1"/>
        <v>38</v>
      </c>
    </row>
    <row r="162" spans="1:8">
      <c r="A162" s="15">
        <v>15</v>
      </c>
      <c r="B162" s="15" t="s">
        <v>2715</v>
      </c>
      <c r="C162" s="15">
        <v>1980</v>
      </c>
      <c r="D162" s="18">
        <v>2.3113425925925926E-2</v>
      </c>
      <c r="E162" s="15">
        <v>15</v>
      </c>
      <c r="F162" s="15" t="s">
        <v>278</v>
      </c>
      <c r="G162" s="15">
        <v>5</v>
      </c>
      <c r="H162" s="15">
        <f t="shared" si="1"/>
        <v>44</v>
      </c>
    </row>
    <row r="163" spans="1:8">
      <c r="A163" s="15">
        <v>16</v>
      </c>
      <c r="B163" s="15" t="s">
        <v>2714</v>
      </c>
      <c r="C163" s="15">
        <v>1987</v>
      </c>
      <c r="D163" s="18">
        <v>2.3449074074074074E-2</v>
      </c>
      <c r="E163" s="15">
        <v>16</v>
      </c>
      <c r="F163" s="15" t="s">
        <v>278</v>
      </c>
      <c r="G163" s="15">
        <v>5</v>
      </c>
      <c r="H163" s="15">
        <f t="shared" si="1"/>
        <v>37</v>
      </c>
    </row>
    <row r="164" spans="1:8">
      <c r="A164" s="15">
        <v>17</v>
      </c>
      <c r="B164" s="15" t="s">
        <v>2713</v>
      </c>
      <c r="C164" s="15">
        <v>1987</v>
      </c>
      <c r="D164" s="18">
        <v>2.4432870370370369E-2</v>
      </c>
      <c r="E164" s="15">
        <v>17</v>
      </c>
      <c r="F164" s="15" t="s">
        <v>278</v>
      </c>
      <c r="G164" s="15">
        <v>5</v>
      </c>
      <c r="H164" s="15">
        <f t="shared" si="1"/>
        <v>37</v>
      </c>
    </row>
    <row r="165" spans="1:8">
      <c r="A165" s="15">
        <v>18</v>
      </c>
      <c r="B165" s="15" t="s">
        <v>1963</v>
      </c>
      <c r="C165" s="15">
        <v>1986</v>
      </c>
      <c r="D165" s="18">
        <v>2.4537037037037038E-2</v>
      </c>
      <c r="E165" s="15">
        <v>18</v>
      </c>
      <c r="F165" s="15" t="s">
        <v>278</v>
      </c>
      <c r="G165" s="15">
        <v>5</v>
      </c>
      <c r="H165" s="15">
        <f t="shared" si="1"/>
        <v>38</v>
      </c>
    </row>
    <row r="166" spans="1:8">
      <c r="A166" s="15">
        <v>19</v>
      </c>
      <c r="B166" s="15" t="s">
        <v>2712</v>
      </c>
      <c r="C166" s="15">
        <v>1982</v>
      </c>
      <c r="D166" s="18">
        <v>2.4791666666666667E-2</v>
      </c>
      <c r="E166" s="15">
        <v>19</v>
      </c>
      <c r="F166" s="15" t="s">
        <v>278</v>
      </c>
      <c r="G166" s="15">
        <v>5</v>
      </c>
      <c r="H166" s="15">
        <f t="shared" si="1"/>
        <v>42</v>
      </c>
    </row>
    <row r="167" spans="1:8">
      <c r="A167" s="15">
        <v>20</v>
      </c>
      <c r="B167" s="15" t="s">
        <v>2711</v>
      </c>
      <c r="C167" s="15">
        <v>1991</v>
      </c>
      <c r="D167" s="18">
        <v>2.5914351851851852E-2</v>
      </c>
      <c r="E167" s="15">
        <v>20</v>
      </c>
      <c r="F167" s="15" t="s">
        <v>278</v>
      </c>
      <c r="G167" s="15">
        <v>5</v>
      </c>
      <c r="H167" s="15">
        <f t="shared" si="1"/>
        <v>33</v>
      </c>
    </row>
    <row r="168" spans="1:8">
      <c r="A168" s="15">
        <v>21</v>
      </c>
      <c r="B168" s="15" t="s">
        <v>2710</v>
      </c>
      <c r="C168" s="15">
        <v>1979</v>
      </c>
      <c r="D168" s="18">
        <v>2.5960648148148149E-2</v>
      </c>
      <c r="E168" s="15">
        <v>21</v>
      </c>
      <c r="F168" s="15" t="s">
        <v>278</v>
      </c>
      <c r="G168" s="15">
        <v>5</v>
      </c>
      <c r="H168" s="15">
        <f t="shared" si="1"/>
        <v>45</v>
      </c>
    </row>
    <row r="169" spans="1:8">
      <c r="A169" s="15">
        <v>22</v>
      </c>
      <c r="B169" s="15" t="s">
        <v>39</v>
      </c>
      <c r="C169" s="15">
        <v>1990</v>
      </c>
      <c r="D169" s="18">
        <v>2.599537037037037E-2</v>
      </c>
      <c r="E169" s="15">
        <v>22</v>
      </c>
      <c r="F169" s="15" t="s">
        <v>278</v>
      </c>
      <c r="G169" s="15">
        <v>5</v>
      </c>
      <c r="H169" s="15">
        <f t="shared" si="1"/>
        <v>34</v>
      </c>
    </row>
    <row r="170" spans="1:8">
      <c r="A170" s="15">
        <v>23</v>
      </c>
      <c r="B170" s="15" t="s">
        <v>2709</v>
      </c>
      <c r="C170" s="15">
        <v>1992</v>
      </c>
      <c r="D170" s="18">
        <v>2.7025462962962963E-2</v>
      </c>
      <c r="E170" s="15">
        <v>23</v>
      </c>
      <c r="F170" s="15" t="s">
        <v>278</v>
      </c>
      <c r="G170" s="15">
        <v>5</v>
      </c>
      <c r="H170" s="15">
        <f t="shared" si="1"/>
        <v>32</v>
      </c>
    </row>
    <row r="171" spans="1:8">
      <c r="A171" s="15">
        <v>24</v>
      </c>
      <c r="B171" s="15" t="s">
        <v>140</v>
      </c>
      <c r="C171" s="15">
        <v>1989</v>
      </c>
      <c r="D171" s="18">
        <v>2.7060185185185184E-2</v>
      </c>
      <c r="E171" s="15">
        <v>24</v>
      </c>
      <c r="F171" s="15" t="s">
        <v>278</v>
      </c>
      <c r="G171" s="15">
        <v>5</v>
      </c>
      <c r="H171" s="15">
        <f t="shared" si="1"/>
        <v>35</v>
      </c>
    </row>
    <row r="172" spans="1:8">
      <c r="A172" s="15">
        <v>25</v>
      </c>
      <c r="B172" s="15" t="s">
        <v>2708</v>
      </c>
      <c r="C172" s="15">
        <v>1983</v>
      </c>
      <c r="D172" s="18">
        <v>2.7152777777777779E-2</v>
      </c>
      <c r="E172" s="15">
        <v>25</v>
      </c>
      <c r="F172" s="15" t="s">
        <v>278</v>
      </c>
      <c r="G172" s="15">
        <v>5</v>
      </c>
      <c r="H172" s="15">
        <f t="shared" si="1"/>
        <v>41</v>
      </c>
    </row>
    <row r="173" spans="1:8">
      <c r="A173" s="15">
        <v>26</v>
      </c>
      <c r="B173" s="15" t="s">
        <v>2707</v>
      </c>
      <c r="C173" s="15">
        <v>1996</v>
      </c>
      <c r="D173" s="18">
        <v>2.7430555555555555E-2</v>
      </c>
      <c r="E173" s="15">
        <v>26</v>
      </c>
      <c r="F173" s="15" t="s">
        <v>278</v>
      </c>
      <c r="G173" s="15">
        <v>5</v>
      </c>
      <c r="H173" s="15">
        <f t="shared" si="1"/>
        <v>28</v>
      </c>
    </row>
    <row r="174" spans="1:8">
      <c r="A174" s="15">
        <v>27</v>
      </c>
      <c r="B174" s="15" t="s">
        <v>143</v>
      </c>
      <c r="C174" s="15">
        <v>1988</v>
      </c>
      <c r="D174" s="18">
        <v>2.75E-2</v>
      </c>
      <c r="E174" s="15">
        <v>27</v>
      </c>
      <c r="F174" s="15" t="s">
        <v>278</v>
      </c>
      <c r="G174" s="15">
        <v>5</v>
      </c>
      <c r="H174" s="15">
        <f t="shared" si="1"/>
        <v>36</v>
      </c>
    </row>
    <row r="175" spans="1:8">
      <c r="A175" s="15">
        <v>28</v>
      </c>
      <c r="B175" s="15" t="s">
        <v>2706</v>
      </c>
      <c r="C175" s="15">
        <v>1989</v>
      </c>
      <c r="D175" s="18">
        <v>2.7511574074074074E-2</v>
      </c>
      <c r="E175" s="15">
        <v>28</v>
      </c>
      <c r="F175" s="15" t="s">
        <v>278</v>
      </c>
      <c r="G175" s="15">
        <v>5</v>
      </c>
      <c r="H175" s="15">
        <f t="shared" si="1"/>
        <v>35</v>
      </c>
    </row>
    <row r="176" spans="1:8">
      <c r="A176" s="15">
        <v>29</v>
      </c>
      <c r="B176" s="15" t="s">
        <v>2705</v>
      </c>
      <c r="C176" s="15">
        <v>1990</v>
      </c>
      <c r="D176" s="18">
        <v>2.7754629629629629E-2</v>
      </c>
      <c r="E176" s="15">
        <v>29</v>
      </c>
      <c r="F176" s="15" t="s">
        <v>278</v>
      </c>
      <c r="G176" s="15">
        <v>5</v>
      </c>
      <c r="H176" s="15">
        <f t="shared" si="1"/>
        <v>34</v>
      </c>
    </row>
    <row r="177" spans="1:8">
      <c r="A177" s="15">
        <v>30</v>
      </c>
      <c r="B177" s="15" t="s">
        <v>2704</v>
      </c>
      <c r="C177" s="15">
        <v>1981</v>
      </c>
      <c r="D177" s="18">
        <v>3.0254629629629631E-2</v>
      </c>
      <c r="E177" s="15">
        <v>30</v>
      </c>
      <c r="F177" s="15" t="s">
        <v>278</v>
      </c>
      <c r="G177" s="15">
        <v>5</v>
      </c>
      <c r="H177" s="15">
        <f t="shared" si="1"/>
        <v>43</v>
      </c>
    </row>
    <row r="178" spans="1:8">
      <c r="A178" s="15">
        <v>31</v>
      </c>
      <c r="B178" s="15" t="s">
        <v>2703</v>
      </c>
      <c r="C178" s="15">
        <v>1991</v>
      </c>
      <c r="D178" s="18">
        <v>3.0254629629629631E-2</v>
      </c>
      <c r="E178" s="15">
        <v>30</v>
      </c>
      <c r="F178" s="15" t="s">
        <v>278</v>
      </c>
      <c r="G178" s="15">
        <v>5</v>
      </c>
      <c r="H178" s="15">
        <f t="shared" si="1"/>
        <v>33</v>
      </c>
    </row>
    <row r="180" spans="1:8">
      <c r="A180" s="15" t="s">
        <v>2702</v>
      </c>
    </row>
    <row r="181" spans="1:8">
      <c r="A181" s="15" t="s">
        <v>10</v>
      </c>
      <c r="B181" s="15" t="s">
        <v>11</v>
      </c>
      <c r="C181" s="15" t="s">
        <v>113</v>
      </c>
      <c r="D181" s="18" t="s">
        <v>64</v>
      </c>
      <c r="E181" s="15" t="s">
        <v>4</v>
      </c>
    </row>
    <row r="182" spans="1:8">
      <c r="A182" s="15">
        <v>1</v>
      </c>
      <c r="B182" s="15" t="s">
        <v>2701</v>
      </c>
      <c r="C182" s="15">
        <v>2008</v>
      </c>
      <c r="D182" s="18">
        <v>1.4212962962962964E-2</v>
      </c>
      <c r="E182" s="15">
        <v>1</v>
      </c>
      <c r="F182" s="15" t="s">
        <v>63</v>
      </c>
      <c r="G182" s="15">
        <v>5</v>
      </c>
      <c r="H182" s="15">
        <f t="shared" si="1"/>
        <v>16</v>
      </c>
    </row>
    <row r="183" spans="1:8">
      <c r="A183" s="15">
        <v>2</v>
      </c>
      <c r="B183" s="15" t="s">
        <v>456</v>
      </c>
      <c r="C183" s="15">
        <v>2008</v>
      </c>
      <c r="D183" s="18">
        <v>1.6331018518518519E-2</v>
      </c>
      <c r="E183" s="15">
        <v>2</v>
      </c>
      <c r="F183" s="15" t="s">
        <v>63</v>
      </c>
      <c r="G183" s="15">
        <v>5</v>
      </c>
      <c r="H183" s="15">
        <f t="shared" si="1"/>
        <v>16</v>
      </c>
    </row>
    <row r="184" spans="1:8">
      <c r="A184" s="15">
        <v>3</v>
      </c>
      <c r="B184" s="15" t="s">
        <v>2801</v>
      </c>
      <c r="C184" s="15">
        <v>2009</v>
      </c>
      <c r="D184" s="18">
        <v>1.7233796296296296E-2</v>
      </c>
      <c r="E184" s="15">
        <v>3</v>
      </c>
      <c r="F184" s="15" t="s">
        <v>63</v>
      </c>
      <c r="G184" s="15">
        <v>5</v>
      </c>
      <c r="H184" s="15">
        <f t="shared" si="1"/>
        <v>15</v>
      </c>
    </row>
    <row r="185" spans="1:8">
      <c r="A185" s="15">
        <v>4</v>
      </c>
      <c r="B185" s="15" t="s">
        <v>463</v>
      </c>
      <c r="C185" s="15">
        <v>2009</v>
      </c>
      <c r="D185" s="18">
        <v>1.7488425925925925E-2</v>
      </c>
      <c r="E185" s="15">
        <v>4</v>
      </c>
      <c r="F185" s="15" t="s">
        <v>63</v>
      </c>
      <c r="G185" s="15">
        <v>5</v>
      </c>
      <c r="H185" s="15">
        <f t="shared" si="1"/>
        <v>15</v>
      </c>
    </row>
    <row r="186" spans="1:8">
      <c r="A186" s="15">
        <v>5</v>
      </c>
      <c r="B186" s="15" t="s">
        <v>2807</v>
      </c>
      <c r="C186" s="15">
        <v>2008</v>
      </c>
      <c r="D186" s="18">
        <v>1.9421296296296298E-2</v>
      </c>
      <c r="E186" s="15">
        <v>5</v>
      </c>
      <c r="F186" s="15" t="s">
        <v>63</v>
      </c>
      <c r="G186" s="15">
        <v>5</v>
      </c>
      <c r="H186" s="15">
        <f t="shared" si="1"/>
        <v>16</v>
      </c>
    </row>
    <row r="187" spans="1:8">
      <c r="A187" s="15">
        <v>6</v>
      </c>
      <c r="B187" s="15" t="s">
        <v>2700</v>
      </c>
      <c r="C187" s="15">
        <v>2010</v>
      </c>
      <c r="D187" s="18">
        <v>2.0497685185185185E-2</v>
      </c>
      <c r="E187" s="15">
        <v>6</v>
      </c>
      <c r="F187" s="15" t="s">
        <v>63</v>
      </c>
      <c r="G187" s="15">
        <v>5</v>
      </c>
      <c r="H187" s="15">
        <f t="shared" si="1"/>
        <v>14</v>
      </c>
    </row>
    <row r="189" spans="1:8">
      <c r="A189" s="15" t="s">
        <v>2699</v>
      </c>
    </row>
    <row r="190" spans="1:8">
      <c r="A190" s="15" t="s">
        <v>10</v>
      </c>
      <c r="B190" s="15" t="s">
        <v>11</v>
      </c>
      <c r="C190" s="15" t="s">
        <v>113</v>
      </c>
      <c r="D190" s="18" t="s">
        <v>64</v>
      </c>
      <c r="E190" s="15" t="s">
        <v>4</v>
      </c>
    </row>
    <row r="191" spans="1:8">
      <c r="A191" s="15">
        <v>1</v>
      </c>
      <c r="B191" s="15" t="s">
        <v>388</v>
      </c>
      <c r="C191" s="15">
        <v>2007</v>
      </c>
      <c r="D191" s="18">
        <v>1.9050925925925926E-2</v>
      </c>
      <c r="E191" s="15">
        <v>1</v>
      </c>
      <c r="F191" s="15" t="s">
        <v>278</v>
      </c>
      <c r="G191" s="15">
        <v>5</v>
      </c>
      <c r="H191" s="15">
        <f t="shared" si="1"/>
        <v>17</v>
      </c>
    </row>
    <row r="192" spans="1:8">
      <c r="A192" s="15">
        <v>2</v>
      </c>
      <c r="B192" s="15" t="s">
        <v>2698</v>
      </c>
      <c r="C192" s="15">
        <v>2010</v>
      </c>
      <c r="D192" s="18">
        <v>2.568287037037037E-2</v>
      </c>
      <c r="E192" s="15">
        <v>2</v>
      </c>
      <c r="F192" s="15" t="s">
        <v>278</v>
      </c>
      <c r="G192" s="15">
        <v>5</v>
      </c>
      <c r="H192" s="15">
        <f t="shared" si="1"/>
        <v>14</v>
      </c>
    </row>
    <row r="193" spans="1:8">
      <c r="A193" s="15">
        <v>3</v>
      </c>
      <c r="B193" s="15" t="s">
        <v>2664</v>
      </c>
      <c r="C193" s="15">
        <v>2007</v>
      </c>
      <c r="D193" s="18">
        <v>3.0428240740740742E-2</v>
      </c>
      <c r="E193" s="15">
        <v>3</v>
      </c>
      <c r="F193" s="15" t="s">
        <v>278</v>
      </c>
      <c r="G193" s="15">
        <v>5</v>
      </c>
      <c r="H193" s="15">
        <f t="shared" si="1"/>
        <v>17</v>
      </c>
    </row>
  </sheetData>
  <autoFilter ref="A6:H193"/>
  <sortState ref="A110:F128">
    <sortCondition ref="C110:C128"/>
  </sortState>
  <conditionalFormatting sqref="D69:D105">
    <cfRule type="duplicateValues" dxfId="161" priority="25"/>
  </conditionalFormatting>
  <conditionalFormatting sqref="D110:D126">
    <cfRule type="duplicateValues" dxfId="160" priority="24"/>
  </conditionalFormatting>
  <conditionalFormatting sqref="B1:B1048576">
    <cfRule type="duplicateValues" dxfId="159" priority="23"/>
  </conditionalFormatting>
  <conditionalFormatting sqref="B195:B1048576">
    <cfRule type="duplicateValues" dxfId="158" priority="22"/>
  </conditionalFormatting>
  <conditionalFormatting sqref="B195:B1048576">
    <cfRule type="duplicateValues" dxfId="157" priority="6"/>
  </conditionalFormatting>
  <conditionalFormatting sqref="B195:B1048576">
    <cfRule type="duplicateValues" dxfId="156" priority="5"/>
  </conditionalFormatting>
  <conditionalFormatting sqref="B195:B1048576">
    <cfRule type="duplicateValues" dxfId="155" priority="4"/>
  </conditionalFormatting>
  <conditionalFormatting sqref="B195:B1048576">
    <cfRule type="duplicateValues" dxfId="154" priority="3"/>
  </conditionalFormatting>
  <conditionalFormatting sqref="B195:B1048576">
    <cfRule type="duplicateValues" dxfId="153" priority="2"/>
  </conditionalFormatting>
  <conditionalFormatting sqref="B1:B1048576">
    <cfRule type="duplicateValues" dxfId="152" priority="1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485"/>
  <sheetViews>
    <sheetView workbookViewId="0">
      <selection activeCell="C9" sqref="C9"/>
    </sheetView>
  </sheetViews>
  <sheetFormatPr defaultColWidth="14.44140625" defaultRowHeight="15.75" customHeight="1"/>
  <cols>
    <col min="1" max="1" width="8.33203125" style="290" customWidth="1"/>
    <col min="2" max="2" width="23.77734375" style="289" customWidth="1"/>
    <col min="3" max="3" width="11.88671875" style="275" customWidth="1"/>
    <col min="4" max="4" width="12.33203125" style="275" customWidth="1"/>
    <col min="5" max="5" width="14.44140625" style="275"/>
    <col min="6" max="6" width="9.5546875" style="275" customWidth="1"/>
    <col min="7" max="8" width="11.33203125" style="275" customWidth="1"/>
    <col min="9" max="16384" width="14.44140625" style="275"/>
  </cols>
  <sheetData>
    <row r="1" spans="1:14" ht="14.4">
      <c r="A1" s="290" t="s">
        <v>5723</v>
      </c>
      <c r="B1" s="286" t="s">
        <v>2809</v>
      </c>
      <c r="C1" s="274" t="s">
        <v>113</v>
      </c>
      <c r="D1" s="274" t="s">
        <v>1090</v>
      </c>
      <c r="E1" s="274" t="s">
        <v>2808</v>
      </c>
      <c r="F1" s="274" t="s">
        <v>1092</v>
      </c>
      <c r="G1" s="274" t="s">
        <v>1094</v>
      </c>
      <c r="H1" s="274" t="s">
        <v>268</v>
      </c>
      <c r="I1" s="274" t="s">
        <v>1093</v>
      </c>
      <c r="J1" s="274" t="s">
        <v>1091</v>
      </c>
      <c r="K1" s="274" t="s">
        <v>2810</v>
      </c>
      <c r="L1" s="274" t="s">
        <v>2811</v>
      </c>
      <c r="M1" s="274" t="s">
        <v>2812</v>
      </c>
      <c r="N1" s="274" t="s">
        <v>407</v>
      </c>
    </row>
    <row r="2" spans="1:14" ht="14.4">
      <c r="A2" s="290" t="s">
        <v>6088</v>
      </c>
      <c r="B2" s="286" t="s">
        <v>4385</v>
      </c>
      <c r="C2" s="274">
        <v>2003</v>
      </c>
      <c r="D2" s="277">
        <v>8.7881944444444443E-2</v>
      </c>
      <c r="E2" s="274">
        <v>1</v>
      </c>
      <c r="F2" s="274" t="s">
        <v>1070</v>
      </c>
      <c r="G2" s="274">
        <v>25</v>
      </c>
      <c r="H2" s="274">
        <f>2024-C2</f>
        <v>21</v>
      </c>
      <c r="I2" s="274" t="s">
        <v>1071</v>
      </c>
      <c r="J2" s="277">
        <v>8.7916666666666671E-2</v>
      </c>
      <c r="K2" s="274" t="s">
        <v>2813</v>
      </c>
      <c r="L2" s="274" t="s">
        <v>2814</v>
      </c>
      <c r="M2" s="276">
        <v>37715</v>
      </c>
      <c r="N2" s="274" t="s">
        <v>2815</v>
      </c>
    </row>
    <row r="3" spans="1:14" ht="13.8">
      <c r="A3" s="290">
        <v>1182</v>
      </c>
      <c r="B3" s="279" t="s">
        <v>2569</v>
      </c>
      <c r="C3" s="274">
        <v>1981</v>
      </c>
      <c r="D3" s="277">
        <v>7.0856481481481479E-2</v>
      </c>
      <c r="E3" s="274">
        <v>1</v>
      </c>
      <c r="F3" s="274" t="s">
        <v>1069</v>
      </c>
      <c r="G3" s="274">
        <v>25</v>
      </c>
      <c r="H3" s="274">
        <f t="shared" ref="H3:H66" si="0">2024-C3</f>
        <v>43</v>
      </c>
      <c r="I3" s="274" t="s">
        <v>1071</v>
      </c>
      <c r="J3" s="277">
        <v>7.0868055555555559E-2</v>
      </c>
      <c r="K3" s="274" t="s">
        <v>2874</v>
      </c>
      <c r="L3" s="274" t="s">
        <v>2816</v>
      </c>
      <c r="M3" s="276">
        <v>29624</v>
      </c>
      <c r="N3" s="274" t="s">
        <v>2815</v>
      </c>
    </row>
    <row r="4" spans="1:14" ht="13.8">
      <c r="B4" s="279" t="s">
        <v>4386</v>
      </c>
      <c r="C4" s="274">
        <v>1985</v>
      </c>
      <c r="D4" s="277">
        <v>7.2962962962962966E-2</v>
      </c>
      <c r="E4" s="274">
        <v>2</v>
      </c>
      <c r="F4" s="274" t="s">
        <v>1069</v>
      </c>
      <c r="G4" s="274">
        <v>25</v>
      </c>
      <c r="H4" s="274">
        <f t="shared" si="0"/>
        <v>39</v>
      </c>
      <c r="I4" s="274" t="s">
        <v>1071</v>
      </c>
      <c r="J4" s="277">
        <v>7.2986111111111113E-2</v>
      </c>
      <c r="K4" s="274" t="s">
        <v>2817</v>
      </c>
      <c r="L4" s="274" t="s">
        <v>2818</v>
      </c>
      <c r="M4" s="276">
        <v>31260</v>
      </c>
      <c r="N4" s="274" t="s">
        <v>2815</v>
      </c>
    </row>
    <row r="5" spans="1:14" ht="14.4">
      <c r="B5" s="286" t="s">
        <v>4387</v>
      </c>
      <c r="C5" s="274">
        <v>2000</v>
      </c>
      <c r="D5" s="277">
        <v>9.0844907407407402E-2</v>
      </c>
      <c r="E5" s="274">
        <v>2</v>
      </c>
      <c r="F5" s="274" t="s">
        <v>1070</v>
      </c>
      <c r="G5" s="274">
        <v>25</v>
      </c>
      <c r="H5" s="274">
        <f t="shared" si="0"/>
        <v>24</v>
      </c>
      <c r="I5" s="274" t="s">
        <v>1071</v>
      </c>
      <c r="J5" s="277">
        <v>9.0868055555555549E-2</v>
      </c>
      <c r="K5" s="274" t="s">
        <v>2819</v>
      </c>
      <c r="L5" s="274" t="s">
        <v>2820</v>
      </c>
      <c r="M5" s="278">
        <v>36827</v>
      </c>
      <c r="N5" s="274" t="s">
        <v>2815</v>
      </c>
    </row>
    <row r="6" spans="1:14" ht="13.8">
      <c r="B6" s="279" t="s">
        <v>4388</v>
      </c>
      <c r="C6" s="274">
        <v>1987</v>
      </c>
      <c r="D6" s="277">
        <v>7.2696759259259253E-2</v>
      </c>
      <c r="E6" s="274">
        <v>3</v>
      </c>
      <c r="F6" s="274" t="s">
        <v>1069</v>
      </c>
      <c r="G6" s="274">
        <v>25</v>
      </c>
      <c r="H6" s="274">
        <f t="shared" si="0"/>
        <v>37</v>
      </c>
      <c r="I6" s="274" t="s">
        <v>1071</v>
      </c>
      <c r="J6" s="277">
        <v>7.3067129629629635E-2</v>
      </c>
      <c r="K6" s="274" t="s">
        <v>2821</v>
      </c>
      <c r="L6" s="274" t="s">
        <v>2822</v>
      </c>
      <c r="M6" s="276">
        <v>31978</v>
      </c>
      <c r="N6" s="274" t="s">
        <v>2815</v>
      </c>
    </row>
    <row r="7" spans="1:14" ht="14.4">
      <c r="B7" s="286" t="s">
        <v>4389</v>
      </c>
      <c r="C7" s="274">
        <v>1998</v>
      </c>
      <c r="D7" s="277">
        <v>9.3831018518518522E-2</v>
      </c>
      <c r="E7" s="274">
        <v>3</v>
      </c>
      <c r="F7" s="274" t="s">
        <v>1070</v>
      </c>
      <c r="G7" s="274">
        <v>25</v>
      </c>
      <c r="H7" s="274">
        <f t="shared" si="0"/>
        <v>26</v>
      </c>
      <c r="I7" s="274" t="s">
        <v>1071</v>
      </c>
      <c r="J7" s="277">
        <v>9.3877314814814816E-2</v>
      </c>
      <c r="K7" s="274" t="s">
        <v>2823</v>
      </c>
      <c r="L7" s="274" t="s">
        <v>2824</v>
      </c>
      <c r="M7" s="276">
        <v>36054</v>
      </c>
      <c r="N7" s="274" t="s">
        <v>2815</v>
      </c>
    </row>
    <row r="8" spans="1:14" ht="13.8">
      <c r="B8" s="279" t="s">
        <v>4390</v>
      </c>
      <c r="C8" s="274">
        <v>1992</v>
      </c>
      <c r="D8" s="277">
        <v>7.5231481481481483E-2</v>
      </c>
      <c r="E8" s="274">
        <v>4</v>
      </c>
      <c r="F8" s="274" t="s">
        <v>1069</v>
      </c>
      <c r="G8" s="274">
        <v>25</v>
      </c>
      <c r="H8" s="274">
        <f t="shared" si="0"/>
        <v>32</v>
      </c>
      <c r="I8" s="274" t="s">
        <v>1071</v>
      </c>
      <c r="J8" s="277">
        <v>7.526620370370371E-2</v>
      </c>
      <c r="K8" s="274" t="s">
        <v>2825</v>
      </c>
      <c r="L8" s="274" t="s">
        <v>2826</v>
      </c>
      <c r="M8" s="276">
        <v>33870</v>
      </c>
      <c r="N8" s="274" t="s">
        <v>2815</v>
      </c>
    </row>
    <row r="9" spans="1:14" ht="14.4">
      <c r="B9" s="286" t="s">
        <v>4391</v>
      </c>
      <c r="C9" s="274">
        <v>1991</v>
      </c>
      <c r="D9" s="277">
        <v>9.8101851851851857E-2</v>
      </c>
      <c r="E9" s="274">
        <v>4</v>
      </c>
      <c r="F9" s="274" t="s">
        <v>1070</v>
      </c>
      <c r="G9" s="274">
        <v>25</v>
      </c>
      <c r="H9" s="274">
        <f t="shared" si="0"/>
        <v>33</v>
      </c>
      <c r="I9" s="274" t="s">
        <v>1071</v>
      </c>
      <c r="J9" s="277">
        <v>9.8113425925925923E-2</v>
      </c>
      <c r="K9" s="274" t="s">
        <v>2827</v>
      </c>
      <c r="L9" s="274" t="s">
        <v>2828</v>
      </c>
      <c r="M9" s="276">
        <v>33441</v>
      </c>
      <c r="N9" s="274" t="s">
        <v>2815</v>
      </c>
    </row>
    <row r="10" spans="1:14" ht="13.8">
      <c r="B10" s="279" t="s">
        <v>4392</v>
      </c>
      <c r="C10" s="274">
        <v>1989</v>
      </c>
      <c r="D10" s="277">
        <v>7.5636574074074078E-2</v>
      </c>
      <c r="E10" s="274">
        <v>5</v>
      </c>
      <c r="F10" s="274" t="s">
        <v>1069</v>
      </c>
      <c r="G10" s="274">
        <v>25</v>
      </c>
      <c r="H10" s="274">
        <f t="shared" si="0"/>
        <v>35</v>
      </c>
      <c r="I10" s="274" t="s">
        <v>1071</v>
      </c>
      <c r="J10" s="277">
        <v>7.5682870370370373E-2</v>
      </c>
      <c r="K10" s="274" t="s">
        <v>2829</v>
      </c>
      <c r="L10" s="274" t="s">
        <v>2830</v>
      </c>
      <c r="M10" s="276">
        <v>32704</v>
      </c>
      <c r="N10" s="274" t="s">
        <v>2815</v>
      </c>
    </row>
    <row r="11" spans="1:14" ht="14.4">
      <c r="B11" s="286" t="s">
        <v>4393</v>
      </c>
      <c r="C11" s="274">
        <v>1984</v>
      </c>
      <c r="D11" s="277">
        <v>9.8437499999999997E-2</v>
      </c>
      <c r="E11" s="274">
        <v>5</v>
      </c>
      <c r="F11" s="274" t="s">
        <v>1070</v>
      </c>
      <c r="G11" s="274">
        <v>25</v>
      </c>
      <c r="H11" s="274">
        <f t="shared" si="0"/>
        <v>40</v>
      </c>
      <c r="I11" s="274" t="s">
        <v>1071</v>
      </c>
      <c r="J11" s="277">
        <v>9.8506944444444439E-2</v>
      </c>
      <c r="K11" s="274" t="s">
        <v>2831</v>
      </c>
      <c r="L11" s="274" t="s">
        <v>2832</v>
      </c>
      <c r="M11" s="278">
        <v>31029</v>
      </c>
      <c r="N11" s="274" t="s">
        <v>2815</v>
      </c>
    </row>
    <row r="12" spans="1:14" ht="13.8">
      <c r="B12" s="279" t="s">
        <v>2192</v>
      </c>
      <c r="C12" s="274">
        <v>1990</v>
      </c>
      <c r="D12" s="277">
        <v>7.5937500000000005E-2</v>
      </c>
      <c r="E12" s="274">
        <v>6</v>
      </c>
      <c r="F12" s="274" t="s">
        <v>1069</v>
      </c>
      <c r="G12" s="274">
        <v>25</v>
      </c>
      <c r="H12" s="274">
        <f t="shared" si="0"/>
        <v>34</v>
      </c>
      <c r="I12" s="274" t="s">
        <v>1071</v>
      </c>
      <c r="J12" s="277">
        <v>7.5960648148148152E-2</v>
      </c>
      <c r="K12" s="274" t="s">
        <v>2833</v>
      </c>
      <c r="L12" s="274" t="s">
        <v>2834</v>
      </c>
      <c r="M12" s="276">
        <v>33029</v>
      </c>
      <c r="N12" s="274" t="s">
        <v>2815</v>
      </c>
    </row>
    <row r="13" spans="1:14" ht="14.4">
      <c r="B13" s="286" t="s">
        <v>5689</v>
      </c>
      <c r="C13" s="274">
        <v>1983</v>
      </c>
      <c r="D13" s="277">
        <v>9.976851851851852E-2</v>
      </c>
      <c r="E13" s="274">
        <v>6</v>
      </c>
      <c r="F13" s="274" t="s">
        <v>1070</v>
      </c>
      <c r="G13" s="274">
        <v>25</v>
      </c>
      <c r="H13" s="274">
        <f t="shared" si="0"/>
        <v>41</v>
      </c>
      <c r="I13" s="274" t="s">
        <v>1071</v>
      </c>
      <c r="J13" s="277">
        <v>9.9826388888888895E-2</v>
      </c>
      <c r="K13" s="274" t="s">
        <v>3318</v>
      </c>
      <c r="L13" s="274" t="s">
        <v>2835</v>
      </c>
      <c r="M13" s="278">
        <v>30643</v>
      </c>
      <c r="N13" s="274" t="s">
        <v>2815</v>
      </c>
    </row>
    <row r="14" spans="1:14" ht="13.8">
      <c r="B14" s="279" t="s">
        <v>4394</v>
      </c>
      <c r="C14" s="274">
        <v>1991</v>
      </c>
      <c r="D14" s="277">
        <v>7.9224537037037038E-2</v>
      </c>
      <c r="E14" s="274">
        <v>7</v>
      </c>
      <c r="F14" s="274" t="s">
        <v>1069</v>
      </c>
      <c r="G14" s="274">
        <v>25</v>
      </c>
      <c r="H14" s="274">
        <f t="shared" si="0"/>
        <v>33</v>
      </c>
      <c r="I14" s="274" t="s">
        <v>1071</v>
      </c>
      <c r="J14" s="277">
        <v>7.9525462962962964E-2</v>
      </c>
      <c r="K14" s="274" t="s">
        <v>2836</v>
      </c>
      <c r="L14" s="274" t="s">
        <v>2837</v>
      </c>
      <c r="M14" s="276">
        <v>33398</v>
      </c>
      <c r="N14" s="274" t="s">
        <v>2815</v>
      </c>
    </row>
    <row r="15" spans="1:14" ht="14.4">
      <c r="B15" s="286" t="s">
        <v>4395</v>
      </c>
      <c r="C15" s="274">
        <v>1987</v>
      </c>
      <c r="D15" s="277">
        <v>0.10025462962962962</v>
      </c>
      <c r="E15" s="274">
        <v>7</v>
      </c>
      <c r="F15" s="274" t="s">
        <v>1070</v>
      </c>
      <c r="G15" s="274">
        <v>25</v>
      </c>
      <c r="H15" s="274">
        <f t="shared" si="0"/>
        <v>37</v>
      </c>
      <c r="I15" s="274" t="s">
        <v>1071</v>
      </c>
      <c r="J15" s="277">
        <v>0.10082175925925926</v>
      </c>
      <c r="K15" s="274" t="s">
        <v>2838</v>
      </c>
      <c r="L15" s="274" t="s">
        <v>2839</v>
      </c>
      <c r="M15" s="276">
        <v>31903</v>
      </c>
      <c r="N15" s="274" t="s">
        <v>2815</v>
      </c>
    </row>
    <row r="16" spans="1:14" ht="14.4">
      <c r="B16" s="286" t="s">
        <v>4396</v>
      </c>
      <c r="C16" s="274">
        <v>1991</v>
      </c>
      <c r="D16" s="277">
        <v>0.10082175925925926</v>
      </c>
      <c r="E16" s="274">
        <v>8</v>
      </c>
      <c r="F16" s="274" t="s">
        <v>1070</v>
      </c>
      <c r="G16" s="274">
        <v>25</v>
      </c>
      <c r="H16" s="274">
        <f t="shared" si="0"/>
        <v>33</v>
      </c>
      <c r="I16" s="274" t="s">
        <v>1071</v>
      </c>
      <c r="J16" s="277">
        <v>0.10091435185185185</v>
      </c>
      <c r="K16" s="274" t="s">
        <v>2840</v>
      </c>
      <c r="L16" s="274" t="s">
        <v>2841</v>
      </c>
      <c r="M16" s="276">
        <v>33452</v>
      </c>
      <c r="N16" s="274" t="s">
        <v>2815</v>
      </c>
    </row>
    <row r="17" spans="2:14" ht="13.8">
      <c r="B17" s="279" t="s">
        <v>1615</v>
      </c>
      <c r="C17" s="274">
        <v>1986</v>
      </c>
      <c r="D17" s="277">
        <v>8.0462962962962958E-2</v>
      </c>
      <c r="E17" s="274">
        <v>8</v>
      </c>
      <c r="F17" s="274" t="s">
        <v>1069</v>
      </c>
      <c r="G17" s="274">
        <v>25</v>
      </c>
      <c r="H17" s="274">
        <f t="shared" si="0"/>
        <v>38</v>
      </c>
      <c r="I17" s="274" t="s">
        <v>1071</v>
      </c>
      <c r="J17" s="277">
        <v>8.0497685185185186E-2</v>
      </c>
      <c r="K17" s="274" t="s">
        <v>2842</v>
      </c>
      <c r="L17" s="274" t="s">
        <v>2843</v>
      </c>
      <c r="M17" s="278">
        <v>31700</v>
      </c>
      <c r="N17" s="274" t="s">
        <v>2815</v>
      </c>
    </row>
    <row r="18" spans="2:14" ht="14.4">
      <c r="B18" s="286" t="s">
        <v>5690</v>
      </c>
      <c r="C18" s="274">
        <v>1981</v>
      </c>
      <c r="D18" s="277">
        <v>8.0138888888888885E-2</v>
      </c>
      <c r="E18" s="274">
        <v>9</v>
      </c>
      <c r="F18" s="274" t="s">
        <v>1069</v>
      </c>
      <c r="G18" s="274">
        <v>25</v>
      </c>
      <c r="H18" s="274">
        <f t="shared" si="0"/>
        <v>43</v>
      </c>
      <c r="I18" s="274" t="s">
        <v>1071</v>
      </c>
      <c r="J18" s="277">
        <v>8.2280092592592599E-2</v>
      </c>
      <c r="K18" s="274" t="s">
        <v>2874</v>
      </c>
      <c r="L18" s="274" t="s">
        <v>2844</v>
      </c>
      <c r="M18" s="276">
        <v>29850</v>
      </c>
      <c r="N18" s="274" t="s">
        <v>2815</v>
      </c>
    </row>
    <row r="19" spans="2:14" ht="14.4">
      <c r="B19" s="286" t="s">
        <v>4397</v>
      </c>
      <c r="C19" s="274">
        <v>1987</v>
      </c>
      <c r="D19" s="277">
        <v>0.10090277777777777</v>
      </c>
      <c r="E19" s="274">
        <v>9</v>
      </c>
      <c r="F19" s="274" t="s">
        <v>1070</v>
      </c>
      <c r="G19" s="274">
        <v>25</v>
      </c>
      <c r="H19" s="274">
        <f t="shared" si="0"/>
        <v>37</v>
      </c>
      <c r="I19" s="274" t="s">
        <v>1071</v>
      </c>
      <c r="J19" s="277">
        <v>0.1011574074074074</v>
      </c>
      <c r="K19" s="274" t="s">
        <v>2831</v>
      </c>
      <c r="L19" s="274" t="s">
        <v>2845</v>
      </c>
      <c r="M19" s="276">
        <v>31828</v>
      </c>
      <c r="N19" s="274" t="s">
        <v>2815</v>
      </c>
    </row>
    <row r="20" spans="2:14" ht="14.4">
      <c r="B20" s="286" t="s">
        <v>4398</v>
      </c>
      <c r="C20" s="274">
        <v>1987</v>
      </c>
      <c r="D20" s="277">
        <v>0.1032986111111111</v>
      </c>
      <c r="E20" s="274">
        <v>10</v>
      </c>
      <c r="F20" s="274" t="s">
        <v>1070</v>
      </c>
      <c r="G20" s="274">
        <v>25</v>
      </c>
      <c r="H20" s="274">
        <f t="shared" si="0"/>
        <v>37</v>
      </c>
      <c r="I20" s="274" t="s">
        <v>1071</v>
      </c>
      <c r="J20" s="277">
        <v>0.10331018518518519</v>
      </c>
      <c r="K20" s="274" t="s">
        <v>2846</v>
      </c>
      <c r="L20" s="274" t="s">
        <v>2847</v>
      </c>
      <c r="M20" s="276">
        <v>31933</v>
      </c>
      <c r="N20" s="274" t="s">
        <v>2815</v>
      </c>
    </row>
    <row r="21" spans="2:14" ht="13.8">
      <c r="B21" s="279" t="s">
        <v>361</v>
      </c>
      <c r="C21" s="274">
        <v>1993</v>
      </c>
      <c r="D21" s="277">
        <v>8.3113425925925924E-2</v>
      </c>
      <c r="E21" s="274">
        <v>10</v>
      </c>
      <c r="F21" s="274" t="s">
        <v>1069</v>
      </c>
      <c r="G21" s="274">
        <v>25</v>
      </c>
      <c r="H21" s="274">
        <f t="shared" si="0"/>
        <v>31</v>
      </c>
      <c r="I21" s="274" t="s">
        <v>1071</v>
      </c>
      <c r="J21" s="277">
        <v>8.3125000000000004E-2</v>
      </c>
      <c r="K21" s="274" t="s">
        <v>2825</v>
      </c>
      <c r="L21" s="274" t="s">
        <v>2848</v>
      </c>
      <c r="M21" s="276">
        <v>33988</v>
      </c>
      <c r="N21" s="274" t="s">
        <v>2815</v>
      </c>
    </row>
    <row r="22" spans="2:14" ht="13.8">
      <c r="B22" s="279" t="s">
        <v>4399</v>
      </c>
      <c r="C22" s="274">
        <v>1900</v>
      </c>
      <c r="D22" s="277">
        <v>8.3148148148148152E-2</v>
      </c>
      <c r="E22" s="274">
        <v>11</v>
      </c>
      <c r="F22" s="274" t="s">
        <v>1069</v>
      </c>
      <c r="G22" s="274">
        <v>25</v>
      </c>
      <c r="H22" s="274">
        <f t="shared" si="0"/>
        <v>124</v>
      </c>
      <c r="I22" s="274" t="s">
        <v>1071</v>
      </c>
      <c r="J22" s="277">
        <v>8.3217592592592593E-2</v>
      </c>
      <c r="K22" s="274" t="s">
        <v>2849</v>
      </c>
      <c r="L22" s="274" t="s">
        <v>2850</v>
      </c>
      <c r="M22" s="278">
        <v>0</v>
      </c>
      <c r="N22" s="274" t="s">
        <v>2815</v>
      </c>
    </row>
    <row r="23" spans="2:14" ht="14.4">
      <c r="B23" s="286" t="s">
        <v>4400</v>
      </c>
      <c r="C23" s="274">
        <v>1995</v>
      </c>
      <c r="D23" s="277">
        <v>0.10333333333333333</v>
      </c>
      <c r="E23" s="274">
        <v>11</v>
      </c>
      <c r="F23" s="274" t="s">
        <v>1070</v>
      </c>
      <c r="G23" s="274">
        <v>25</v>
      </c>
      <c r="H23" s="274">
        <f t="shared" si="0"/>
        <v>29</v>
      </c>
      <c r="I23" s="274" t="s">
        <v>1071</v>
      </c>
      <c r="J23" s="277">
        <v>0.10344907407407407</v>
      </c>
      <c r="K23" s="274" t="s">
        <v>2851</v>
      </c>
      <c r="L23" s="274" t="s">
        <v>2852</v>
      </c>
      <c r="M23" s="276">
        <v>34940</v>
      </c>
      <c r="N23" s="274" t="s">
        <v>2815</v>
      </c>
    </row>
    <row r="24" spans="2:14" ht="13.8">
      <c r="B24" s="279" t="s">
        <v>2211</v>
      </c>
      <c r="C24" s="274">
        <v>1991</v>
      </c>
      <c r="D24" s="277">
        <v>0.10369212962962963</v>
      </c>
      <c r="E24" s="274">
        <v>12</v>
      </c>
      <c r="F24" s="274" t="s">
        <v>1070</v>
      </c>
      <c r="G24" s="274">
        <v>25</v>
      </c>
      <c r="H24" s="274">
        <f t="shared" si="0"/>
        <v>33</v>
      </c>
      <c r="I24" s="274" t="s">
        <v>1071</v>
      </c>
      <c r="J24" s="277">
        <v>0.10372685185185185</v>
      </c>
      <c r="K24" s="274" t="s">
        <v>2827</v>
      </c>
      <c r="L24" s="274" t="s">
        <v>2853</v>
      </c>
      <c r="M24" s="276">
        <v>33351</v>
      </c>
      <c r="N24" s="274" t="s">
        <v>2815</v>
      </c>
    </row>
    <row r="25" spans="2:14" ht="13.8">
      <c r="B25" s="279" t="s">
        <v>1609</v>
      </c>
      <c r="C25" s="274">
        <v>1991</v>
      </c>
      <c r="D25" s="277">
        <v>8.3333333333333329E-2</v>
      </c>
      <c r="E25" s="274">
        <v>12</v>
      </c>
      <c r="F25" s="274" t="s">
        <v>1069</v>
      </c>
      <c r="G25" s="274">
        <v>25</v>
      </c>
      <c r="H25" s="274">
        <f t="shared" si="0"/>
        <v>33</v>
      </c>
      <c r="I25" s="274" t="s">
        <v>1071</v>
      </c>
      <c r="J25" s="277">
        <v>8.3356481481481476E-2</v>
      </c>
      <c r="K25" s="274" t="s">
        <v>2849</v>
      </c>
      <c r="L25" s="274" t="s">
        <v>2854</v>
      </c>
      <c r="M25" s="278">
        <v>0</v>
      </c>
      <c r="N25" s="274" t="s">
        <v>2815</v>
      </c>
    </row>
    <row r="26" spans="2:14" ht="14.4">
      <c r="B26" s="286" t="s">
        <v>4401</v>
      </c>
      <c r="C26" s="274">
        <v>1992</v>
      </c>
      <c r="D26" s="277">
        <v>0.1059375</v>
      </c>
      <c r="E26" s="274">
        <v>13</v>
      </c>
      <c r="F26" s="274" t="s">
        <v>1070</v>
      </c>
      <c r="G26" s="274">
        <v>25</v>
      </c>
      <c r="H26" s="274">
        <f t="shared" si="0"/>
        <v>32</v>
      </c>
      <c r="I26" s="274" t="s">
        <v>1071</v>
      </c>
      <c r="J26" s="277">
        <v>0.10611111111111111</v>
      </c>
      <c r="K26" s="274" t="s">
        <v>2855</v>
      </c>
      <c r="L26" s="274" t="s">
        <v>2856</v>
      </c>
      <c r="M26" s="276">
        <v>33764</v>
      </c>
      <c r="N26" s="274" t="s">
        <v>2815</v>
      </c>
    </row>
    <row r="27" spans="2:14" ht="13.8">
      <c r="B27" s="279" t="s">
        <v>2570</v>
      </c>
      <c r="C27" s="274">
        <v>1983</v>
      </c>
      <c r="D27" s="277">
        <v>8.4826388888888896E-2</v>
      </c>
      <c r="E27" s="274">
        <v>13</v>
      </c>
      <c r="F27" s="274" t="s">
        <v>1069</v>
      </c>
      <c r="G27" s="274">
        <v>25</v>
      </c>
      <c r="H27" s="274">
        <f t="shared" si="0"/>
        <v>41</v>
      </c>
      <c r="I27" s="274" t="s">
        <v>1071</v>
      </c>
      <c r="J27" s="277">
        <v>8.4884259259259257E-2</v>
      </c>
      <c r="K27" s="274" t="s">
        <v>2857</v>
      </c>
      <c r="L27" s="274" t="s">
        <v>5691</v>
      </c>
      <c r="M27" s="276">
        <v>30591</v>
      </c>
      <c r="N27" s="274" t="s">
        <v>2815</v>
      </c>
    </row>
    <row r="28" spans="2:14" ht="13.8">
      <c r="B28" s="279" t="s">
        <v>2078</v>
      </c>
      <c r="C28" s="274">
        <v>1989</v>
      </c>
      <c r="D28" s="277">
        <v>0.11072916666666667</v>
      </c>
      <c r="E28" s="274">
        <v>14</v>
      </c>
      <c r="F28" s="274" t="s">
        <v>1070</v>
      </c>
      <c r="G28" s="274">
        <v>25</v>
      </c>
      <c r="H28" s="274">
        <f t="shared" si="0"/>
        <v>35</v>
      </c>
      <c r="I28" s="274" t="s">
        <v>1071</v>
      </c>
      <c r="J28" s="277">
        <v>0.11093749999999999</v>
      </c>
      <c r="K28" s="274" t="s">
        <v>2838</v>
      </c>
      <c r="L28" s="274" t="s">
        <v>2858</v>
      </c>
      <c r="M28" s="276">
        <v>32534</v>
      </c>
      <c r="N28" s="274" t="s">
        <v>2815</v>
      </c>
    </row>
    <row r="29" spans="2:14" ht="13.8">
      <c r="B29" s="279" t="s">
        <v>4402</v>
      </c>
      <c r="C29" s="274">
        <v>1989</v>
      </c>
      <c r="D29" s="277">
        <v>8.5000000000000006E-2</v>
      </c>
      <c r="E29" s="274">
        <v>14</v>
      </c>
      <c r="F29" s="274" t="s">
        <v>1069</v>
      </c>
      <c r="G29" s="274">
        <v>25</v>
      </c>
      <c r="H29" s="274">
        <f t="shared" si="0"/>
        <v>35</v>
      </c>
      <c r="I29" s="274" t="s">
        <v>1071</v>
      </c>
      <c r="J29" s="277">
        <v>8.5069444444444448E-2</v>
      </c>
      <c r="K29" s="274" t="s">
        <v>2859</v>
      </c>
      <c r="L29" s="274" t="s">
        <v>2860</v>
      </c>
      <c r="M29" s="276">
        <v>32730</v>
      </c>
      <c r="N29" s="274" t="s">
        <v>2815</v>
      </c>
    </row>
    <row r="30" spans="2:14" ht="14.4">
      <c r="B30" s="286" t="s">
        <v>4403</v>
      </c>
      <c r="C30" s="274">
        <v>1986</v>
      </c>
      <c r="D30" s="277">
        <v>0.10664351851851851</v>
      </c>
      <c r="E30" s="274">
        <v>15</v>
      </c>
      <c r="F30" s="274" t="s">
        <v>1070</v>
      </c>
      <c r="G30" s="274">
        <v>25</v>
      </c>
      <c r="H30" s="274">
        <f t="shared" si="0"/>
        <v>38</v>
      </c>
      <c r="I30" s="274" t="s">
        <v>1071</v>
      </c>
      <c r="J30" s="277">
        <v>0.11107638888888889</v>
      </c>
      <c r="K30" s="274" t="s">
        <v>2819</v>
      </c>
      <c r="L30" s="274" t="s">
        <v>2861</v>
      </c>
      <c r="M30" s="276">
        <v>31434</v>
      </c>
      <c r="N30" s="274" t="s">
        <v>2815</v>
      </c>
    </row>
    <row r="31" spans="2:14" ht="14.4">
      <c r="B31" s="286" t="s">
        <v>1928</v>
      </c>
      <c r="C31" s="274">
        <v>1983</v>
      </c>
      <c r="D31" s="277">
        <v>8.5833333333333331E-2</v>
      </c>
      <c r="E31" s="274">
        <v>15</v>
      </c>
      <c r="F31" s="274" t="s">
        <v>1069</v>
      </c>
      <c r="G31" s="274">
        <v>25</v>
      </c>
      <c r="H31" s="274">
        <f t="shared" si="0"/>
        <v>41</v>
      </c>
      <c r="I31" s="274" t="s">
        <v>1071</v>
      </c>
      <c r="J31" s="277">
        <v>8.5833333333333331E-2</v>
      </c>
      <c r="K31" s="274" t="s">
        <v>2862</v>
      </c>
      <c r="L31" s="274" t="s">
        <v>2863</v>
      </c>
      <c r="M31" s="276">
        <v>30323</v>
      </c>
      <c r="N31" s="274" t="s">
        <v>2815</v>
      </c>
    </row>
    <row r="32" spans="2:14" ht="13.8">
      <c r="B32" s="279" t="s">
        <v>4404</v>
      </c>
      <c r="C32" s="274">
        <v>1986</v>
      </c>
      <c r="D32" s="277">
        <v>8.6226851851851846E-2</v>
      </c>
      <c r="E32" s="274">
        <v>16</v>
      </c>
      <c r="F32" s="274" t="s">
        <v>1069</v>
      </c>
      <c r="G32" s="274">
        <v>25</v>
      </c>
      <c r="H32" s="274">
        <f t="shared" si="0"/>
        <v>38</v>
      </c>
      <c r="I32" s="274" t="s">
        <v>1071</v>
      </c>
      <c r="J32" s="277">
        <v>8.6319444444444449E-2</v>
      </c>
      <c r="K32" s="274" t="s">
        <v>2864</v>
      </c>
      <c r="L32" s="274" t="s">
        <v>2865</v>
      </c>
      <c r="M32" s="276">
        <v>31559</v>
      </c>
      <c r="N32" s="274" t="s">
        <v>2815</v>
      </c>
    </row>
    <row r="33" spans="2:14" ht="14.4">
      <c r="B33" s="286" t="s">
        <v>4405</v>
      </c>
      <c r="C33" s="274">
        <v>1982</v>
      </c>
      <c r="D33" s="277">
        <v>0.11299768518518519</v>
      </c>
      <c r="E33" s="274">
        <v>16</v>
      </c>
      <c r="F33" s="274" t="s">
        <v>1070</v>
      </c>
      <c r="G33" s="274">
        <v>25</v>
      </c>
      <c r="H33" s="274">
        <f t="shared" si="0"/>
        <v>42</v>
      </c>
      <c r="I33" s="274" t="s">
        <v>1071</v>
      </c>
      <c r="J33" s="277">
        <v>0.11321759259259259</v>
      </c>
      <c r="K33" s="274" t="s">
        <v>2866</v>
      </c>
      <c r="L33" s="274" t="s">
        <v>2867</v>
      </c>
      <c r="M33" s="276">
        <v>30263</v>
      </c>
      <c r="N33" s="274" t="s">
        <v>2815</v>
      </c>
    </row>
    <row r="34" spans="2:14" ht="13.8">
      <c r="B34" s="279" t="s">
        <v>4406</v>
      </c>
      <c r="C34" s="274">
        <v>1986</v>
      </c>
      <c r="D34" s="277">
        <v>8.6655092592592589E-2</v>
      </c>
      <c r="E34" s="274">
        <v>17</v>
      </c>
      <c r="F34" s="274" t="s">
        <v>1069</v>
      </c>
      <c r="G34" s="274">
        <v>25</v>
      </c>
      <c r="H34" s="274">
        <f t="shared" si="0"/>
        <v>38</v>
      </c>
      <c r="I34" s="274" t="s">
        <v>1071</v>
      </c>
      <c r="J34" s="277">
        <v>8.6724537037037031E-2</v>
      </c>
      <c r="K34" s="274" t="s">
        <v>2842</v>
      </c>
      <c r="L34" s="274" t="s">
        <v>2868</v>
      </c>
      <c r="M34" s="276">
        <v>31529</v>
      </c>
      <c r="N34" s="274" t="s">
        <v>2815</v>
      </c>
    </row>
    <row r="35" spans="2:14" ht="14.4">
      <c r="B35" s="286" t="s">
        <v>4407</v>
      </c>
      <c r="C35" s="274">
        <v>1985</v>
      </c>
      <c r="D35" s="277">
        <v>0.11321759259259259</v>
      </c>
      <c r="E35" s="274">
        <v>17</v>
      </c>
      <c r="F35" s="274" t="s">
        <v>1070</v>
      </c>
      <c r="G35" s="274">
        <v>25</v>
      </c>
      <c r="H35" s="274">
        <f t="shared" si="0"/>
        <v>39</v>
      </c>
      <c r="I35" s="274" t="s">
        <v>1071</v>
      </c>
      <c r="J35" s="277">
        <v>0.11331018518518518</v>
      </c>
      <c r="K35" s="274" t="s">
        <v>2869</v>
      </c>
      <c r="L35" s="274" t="s">
        <v>2870</v>
      </c>
      <c r="M35" s="276">
        <v>31147</v>
      </c>
      <c r="N35" s="274" t="s">
        <v>2815</v>
      </c>
    </row>
    <row r="36" spans="2:14" ht="14.4">
      <c r="B36" s="286" t="s">
        <v>4408</v>
      </c>
      <c r="C36" s="274">
        <v>1976</v>
      </c>
      <c r="D36" s="277">
        <v>0.11344907407407408</v>
      </c>
      <c r="E36" s="274">
        <v>18</v>
      </c>
      <c r="F36" s="274" t="s">
        <v>1070</v>
      </c>
      <c r="G36" s="274">
        <v>25</v>
      </c>
      <c r="H36" s="274">
        <f t="shared" si="0"/>
        <v>48</v>
      </c>
      <c r="I36" s="274" t="s">
        <v>1071</v>
      </c>
      <c r="J36" s="277">
        <v>0.11355324074074075</v>
      </c>
      <c r="K36" s="274" t="s">
        <v>2827</v>
      </c>
      <c r="L36" s="274" t="s">
        <v>2871</v>
      </c>
      <c r="M36" s="276">
        <v>27961</v>
      </c>
      <c r="N36" s="274" t="s">
        <v>2815</v>
      </c>
    </row>
    <row r="37" spans="2:14" ht="13.8">
      <c r="B37" s="279" t="s">
        <v>4409</v>
      </c>
      <c r="C37" s="274">
        <v>1992</v>
      </c>
      <c r="D37" s="277">
        <v>8.6944444444444449E-2</v>
      </c>
      <c r="E37" s="274">
        <v>18</v>
      </c>
      <c r="F37" s="274" t="s">
        <v>1069</v>
      </c>
      <c r="G37" s="274">
        <v>25</v>
      </c>
      <c r="H37" s="274">
        <f t="shared" si="0"/>
        <v>32</v>
      </c>
      <c r="I37" s="274" t="s">
        <v>1071</v>
      </c>
      <c r="J37" s="277">
        <v>8.7013888888888891E-2</v>
      </c>
      <c r="K37" s="274" t="s">
        <v>2862</v>
      </c>
      <c r="L37" s="274" t="s">
        <v>2872</v>
      </c>
      <c r="M37" s="278">
        <v>33955</v>
      </c>
      <c r="N37" s="274" t="s">
        <v>2815</v>
      </c>
    </row>
    <row r="38" spans="2:14" ht="13.8">
      <c r="B38" s="279" t="s">
        <v>629</v>
      </c>
      <c r="C38" s="274">
        <v>1985</v>
      </c>
      <c r="D38" s="277">
        <v>0.11386574074074074</v>
      </c>
      <c r="E38" s="274">
        <v>19</v>
      </c>
      <c r="F38" s="274" t="s">
        <v>1070</v>
      </c>
      <c r="G38" s="274">
        <v>25</v>
      </c>
      <c r="H38" s="274">
        <f t="shared" si="0"/>
        <v>39</v>
      </c>
      <c r="I38" s="274" t="s">
        <v>1071</v>
      </c>
      <c r="J38" s="277">
        <v>0.11390046296296297</v>
      </c>
      <c r="K38" s="274" t="s">
        <v>2846</v>
      </c>
      <c r="L38" s="274" t="s">
        <v>2873</v>
      </c>
      <c r="M38" s="276">
        <v>31326</v>
      </c>
      <c r="N38" s="274" t="s">
        <v>2815</v>
      </c>
    </row>
    <row r="39" spans="2:14" ht="13.8">
      <c r="B39" s="279" t="s">
        <v>4410</v>
      </c>
      <c r="C39" s="274">
        <v>1988</v>
      </c>
      <c r="D39" s="277">
        <v>8.7037037037037038E-2</v>
      </c>
      <c r="E39" s="274">
        <v>19</v>
      </c>
      <c r="F39" s="274" t="s">
        <v>1069</v>
      </c>
      <c r="G39" s="274">
        <v>25</v>
      </c>
      <c r="H39" s="274">
        <f t="shared" si="0"/>
        <v>36</v>
      </c>
      <c r="I39" s="274" t="s">
        <v>1071</v>
      </c>
      <c r="J39" s="277">
        <v>8.7303240740740737E-2</v>
      </c>
      <c r="K39" s="274" t="s">
        <v>2874</v>
      </c>
      <c r="L39" s="274" t="s">
        <v>2875</v>
      </c>
      <c r="M39" s="276">
        <v>32344</v>
      </c>
      <c r="N39" s="274" t="s">
        <v>2815</v>
      </c>
    </row>
    <row r="40" spans="2:14" ht="14.4">
      <c r="B40" s="286" t="s">
        <v>4411</v>
      </c>
      <c r="C40" s="274">
        <v>1981</v>
      </c>
      <c r="D40" s="277">
        <v>0.11394675925925926</v>
      </c>
      <c r="E40" s="274">
        <v>20</v>
      </c>
      <c r="F40" s="274" t="s">
        <v>1070</v>
      </c>
      <c r="G40" s="274">
        <v>25</v>
      </c>
      <c r="H40" s="274">
        <f t="shared" si="0"/>
        <v>43</v>
      </c>
      <c r="I40" s="274" t="s">
        <v>1071</v>
      </c>
      <c r="J40" s="277">
        <v>0.11402777777777778</v>
      </c>
      <c r="K40" s="274" t="s">
        <v>2840</v>
      </c>
      <c r="L40" s="274" t="s">
        <v>2876</v>
      </c>
      <c r="M40" s="278">
        <v>29875</v>
      </c>
      <c r="N40" s="274" t="s">
        <v>2815</v>
      </c>
    </row>
    <row r="41" spans="2:14" ht="13.8">
      <c r="B41" s="279" t="s">
        <v>2661</v>
      </c>
      <c r="C41" s="274">
        <v>1985</v>
      </c>
      <c r="D41" s="277">
        <v>8.7546296296296303E-2</v>
      </c>
      <c r="E41" s="274">
        <v>20</v>
      </c>
      <c r="F41" s="274" t="s">
        <v>1069</v>
      </c>
      <c r="G41" s="274">
        <v>25</v>
      </c>
      <c r="H41" s="274">
        <f t="shared" si="0"/>
        <v>39</v>
      </c>
      <c r="I41" s="274" t="s">
        <v>1071</v>
      </c>
      <c r="J41" s="277">
        <v>8.7638888888888891E-2</v>
      </c>
      <c r="K41" s="274" t="s">
        <v>2825</v>
      </c>
      <c r="L41" s="274" t="s">
        <v>2877</v>
      </c>
      <c r="M41" s="276">
        <v>31199</v>
      </c>
      <c r="N41" s="274" t="s">
        <v>2815</v>
      </c>
    </row>
    <row r="42" spans="2:14" ht="14.4">
      <c r="B42" s="286" t="s">
        <v>4412</v>
      </c>
      <c r="C42" s="274">
        <v>1987</v>
      </c>
      <c r="D42" s="277">
        <v>0.11190972222222222</v>
      </c>
      <c r="E42" s="274">
        <v>21</v>
      </c>
      <c r="F42" s="274" t="s">
        <v>1070</v>
      </c>
      <c r="G42" s="274">
        <v>25</v>
      </c>
      <c r="H42" s="274">
        <f t="shared" si="0"/>
        <v>37</v>
      </c>
      <c r="I42" s="274" t="s">
        <v>1071</v>
      </c>
      <c r="J42" s="277">
        <v>0.11420138888888889</v>
      </c>
      <c r="K42" s="274" t="s">
        <v>2838</v>
      </c>
      <c r="L42" s="274" t="s">
        <v>2878</v>
      </c>
      <c r="M42" s="278">
        <v>32125</v>
      </c>
      <c r="N42" s="274" t="s">
        <v>2815</v>
      </c>
    </row>
    <row r="43" spans="2:14" ht="14.4">
      <c r="B43" s="286" t="s">
        <v>4413</v>
      </c>
      <c r="C43" s="274">
        <v>1965</v>
      </c>
      <c r="D43" s="277">
        <v>8.819444444444445E-2</v>
      </c>
      <c r="E43" s="274">
        <v>21</v>
      </c>
      <c r="F43" s="274" t="s">
        <v>1069</v>
      </c>
      <c r="G43" s="274">
        <v>25</v>
      </c>
      <c r="H43" s="274">
        <f t="shared" si="0"/>
        <v>59</v>
      </c>
      <c r="I43" s="274" t="s">
        <v>1071</v>
      </c>
      <c r="J43" s="277">
        <v>8.8263888888888892E-2</v>
      </c>
      <c r="K43" s="274" t="s">
        <v>2879</v>
      </c>
      <c r="L43" s="274" t="s">
        <v>2880</v>
      </c>
      <c r="M43" s="276">
        <v>23979</v>
      </c>
      <c r="N43" s="274" t="s">
        <v>2815</v>
      </c>
    </row>
    <row r="44" spans="2:14" ht="14.4">
      <c r="B44" s="286" t="s">
        <v>2175</v>
      </c>
      <c r="C44" s="274">
        <v>1980</v>
      </c>
      <c r="D44" s="277">
        <v>0.11408564814814814</v>
      </c>
      <c r="E44" s="274">
        <v>22</v>
      </c>
      <c r="F44" s="274" t="s">
        <v>1070</v>
      </c>
      <c r="G44" s="274">
        <v>25</v>
      </c>
      <c r="H44" s="274">
        <f t="shared" si="0"/>
        <v>44</v>
      </c>
      <c r="I44" s="274" t="s">
        <v>1071</v>
      </c>
      <c r="J44" s="277">
        <v>0.1142824074074074</v>
      </c>
      <c r="K44" s="274" t="s">
        <v>2813</v>
      </c>
      <c r="L44" s="274" t="s">
        <v>2881</v>
      </c>
      <c r="M44" s="276">
        <v>29226</v>
      </c>
      <c r="N44" s="274" t="s">
        <v>2815</v>
      </c>
    </row>
    <row r="45" spans="2:14" ht="14.4">
      <c r="B45" s="286" t="s">
        <v>4414</v>
      </c>
      <c r="C45" s="274">
        <v>1974</v>
      </c>
      <c r="D45" s="277">
        <v>8.8599537037037032E-2</v>
      </c>
      <c r="E45" s="274">
        <v>22</v>
      </c>
      <c r="F45" s="274" t="s">
        <v>1069</v>
      </c>
      <c r="G45" s="274">
        <v>25</v>
      </c>
      <c r="H45" s="274">
        <f t="shared" si="0"/>
        <v>50</v>
      </c>
      <c r="I45" s="274" t="s">
        <v>1071</v>
      </c>
      <c r="J45" s="277">
        <v>8.8622685185185179E-2</v>
      </c>
      <c r="K45" s="274" t="s">
        <v>2882</v>
      </c>
      <c r="L45" s="274" t="s">
        <v>2883</v>
      </c>
      <c r="M45" s="276">
        <v>27063</v>
      </c>
      <c r="N45" s="274" t="s">
        <v>2815</v>
      </c>
    </row>
    <row r="46" spans="2:14" ht="13.8">
      <c r="B46" s="279" t="s">
        <v>4415</v>
      </c>
      <c r="C46" s="274">
        <v>2002</v>
      </c>
      <c r="D46" s="277">
        <v>8.8622685185185179E-2</v>
      </c>
      <c r="E46" s="274">
        <v>23</v>
      </c>
      <c r="F46" s="274" t="s">
        <v>1069</v>
      </c>
      <c r="G46" s="274">
        <v>25</v>
      </c>
      <c r="H46" s="274">
        <f t="shared" si="0"/>
        <v>22</v>
      </c>
      <c r="I46" s="274" t="s">
        <v>1071</v>
      </c>
      <c r="J46" s="277">
        <v>8.8622685185185179E-2</v>
      </c>
      <c r="K46" s="274" t="s">
        <v>2884</v>
      </c>
      <c r="L46" s="274" t="s">
        <v>2885</v>
      </c>
      <c r="M46" s="276">
        <v>37449</v>
      </c>
      <c r="N46" s="274" t="s">
        <v>2815</v>
      </c>
    </row>
    <row r="47" spans="2:14" ht="13.8">
      <c r="B47" s="279" t="s">
        <v>2442</v>
      </c>
      <c r="C47" s="274">
        <v>1998</v>
      </c>
      <c r="D47" s="277">
        <v>0.1142824074074074</v>
      </c>
      <c r="E47" s="274">
        <v>23</v>
      </c>
      <c r="F47" s="274" t="s">
        <v>1070</v>
      </c>
      <c r="G47" s="274">
        <v>25</v>
      </c>
      <c r="H47" s="274">
        <f t="shared" si="0"/>
        <v>26</v>
      </c>
      <c r="I47" s="274" t="s">
        <v>1071</v>
      </c>
      <c r="J47" s="277">
        <v>0.11445601851851851</v>
      </c>
      <c r="K47" s="274" t="s">
        <v>2886</v>
      </c>
      <c r="L47" s="274" t="s">
        <v>2887</v>
      </c>
      <c r="M47" s="278">
        <v>36093</v>
      </c>
      <c r="N47" s="274" t="s">
        <v>2815</v>
      </c>
    </row>
    <row r="48" spans="2:14" ht="14.4">
      <c r="B48" s="286" t="s">
        <v>4416</v>
      </c>
      <c r="C48" s="274">
        <v>1982</v>
      </c>
      <c r="D48" s="277">
        <v>8.9907407407407408E-2</v>
      </c>
      <c r="E48" s="274">
        <v>24</v>
      </c>
      <c r="F48" s="274" t="s">
        <v>1069</v>
      </c>
      <c r="G48" s="274">
        <v>25</v>
      </c>
      <c r="H48" s="274">
        <f t="shared" si="0"/>
        <v>42</v>
      </c>
      <c r="I48" s="274" t="s">
        <v>1071</v>
      </c>
      <c r="J48" s="277">
        <v>8.9953703703703702E-2</v>
      </c>
      <c r="K48" s="274" t="s">
        <v>2888</v>
      </c>
      <c r="L48" s="274" t="s">
        <v>2889</v>
      </c>
      <c r="M48" s="276">
        <v>30016</v>
      </c>
      <c r="N48" s="274" t="s">
        <v>2815</v>
      </c>
    </row>
    <row r="49" spans="2:14" ht="14.4">
      <c r="B49" s="286" t="s">
        <v>4417</v>
      </c>
      <c r="C49" s="274">
        <v>1967</v>
      </c>
      <c r="D49" s="277">
        <v>0.11516203703703703</v>
      </c>
      <c r="E49" s="274">
        <v>24</v>
      </c>
      <c r="F49" s="274" t="s">
        <v>1070</v>
      </c>
      <c r="G49" s="274">
        <v>25</v>
      </c>
      <c r="H49" s="274">
        <f t="shared" si="0"/>
        <v>57</v>
      </c>
      <c r="I49" s="274" t="s">
        <v>1071</v>
      </c>
      <c r="J49" s="277">
        <v>0.11534722222222223</v>
      </c>
      <c r="K49" s="274" t="s">
        <v>2840</v>
      </c>
      <c r="L49" s="274" t="s">
        <v>2890</v>
      </c>
      <c r="M49" s="278">
        <v>24757</v>
      </c>
      <c r="N49" s="274" t="s">
        <v>2815</v>
      </c>
    </row>
    <row r="50" spans="2:14" ht="14.4">
      <c r="B50" s="286" t="s">
        <v>4418</v>
      </c>
      <c r="C50" s="274">
        <v>1996</v>
      </c>
      <c r="D50" s="277">
        <v>0.11511574074074074</v>
      </c>
      <c r="E50" s="274">
        <v>25</v>
      </c>
      <c r="F50" s="274" t="s">
        <v>1070</v>
      </c>
      <c r="G50" s="274">
        <v>25</v>
      </c>
      <c r="H50" s="274">
        <f t="shared" si="0"/>
        <v>28</v>
      </c>
      <c r="I50" s="274" t="s">
        <v>1071</v>
      </c>
      <c r="J50" s="277">
        <v>0.11543981481481481</v>
      </c>
      <c r="K50" s="274" t="s">
        <v>2891</v>
      </c>
      <c r="L50" s="274" t="s">
        <v>2892</v>
      </c>
      <c r="M50" s="278">
        <v>35365</v>
      </c>
      <c r="N50" s="274" t="s">
        <v>2815</v>
      </c>
    </row>
    <row r="51" spans="2:14" ht="14.4">
      <c r="B51" s="286" t="s">
        <v>4419</v>
      </c>
      <c r="C51" s="274">
        <v>1982</v>
      </c>
      <c r="D51" s="277">
        <v>8.8749999999999996E-2</v>
      </c>
      <c r="E51" s="274">
        <v>25</v>
      </c>
      <c r="F51" s="274" t="s">
        <v>1069</v>
      </c>
      <c r="G51" s="274">
        <v>25</v>
      </c>
      <c r="H51" s="274">
        <f t="shared" si="0"/>
        <v>42</v>
      </c>
      <c r="I51" s="274" t="s">
        <v>1071</v>
      </c>
      <c r="J51" s="277">
        <v>8.9965277777777783E-2</v>
      </c>
      <c r="K51" s="274" t="s">
        <v>2893</v>
      </c>
      <c r="L51" s="274" t="s">
        <v>2894</v>
      </c>
      <c r="M51" s="276">
        <v>30081</v>
      </c>
      <c r="N51" s="274" t="s">
        <v>2815</v>
      </c>
    </row>
    <row r="52" spans="2:14" ht="14.4">
      <c r="B52" s="286" t="s">
        <v>2429</v>
      </c>
      <c r="C52" s="274">
        <v>1994</v>
      </c>
      <c r="D52" s="277">
        <v>0.11628472222222222</v>
      </c>
      <c r="E52" s="274">
        <v>26</v>
      </c>
      <c r="F52" s="274" t="s">
        <v>1070</v>
      </c>
      <c r="G52" s="274">
        <v>25</v>
      </c>
      <c r="H52" s="274">
        <f t="shared" si="0"/>
        <v>30</v>
      </c>
      <c r="I52" s="274" t="s">
        <v>1071</v>
      </c>
      <c r="J52" s="277">
        <v>0.11642361111111112</v>
      </c>
      <c r="K52" s="274" t="s">
        <v>2819</v>
      </c>
      <c r="L52" s="274" t="s">
        <v>2895</v>
      </c>
      <c r="M52" s="276">
        <v>34552</v>
      </c>
      <c r="N52" s="274" t="s">
        <v>2815</v>
      </c>
    </row>
    <row r="53" spans="2:14" ht="13.8">
      <c r="B53" s="279" t="s">
        <v>4420</v>
      </c>
      <c r="C53" s="274">
        <v>2003</v>
      </c>
      <c r="D53" s="277">
        <v>9.2384259259259263E-2</v>
      </c>
      <c r="E53" s="274">
        <v>26</v>
      </c>
      <c r="F53" s="274" t="s">
        <v>1069</v>
      </c>
      <c r="G53" s="274">
        <v>25</v>
      </c>
      <c r="H53" s="274">
        <f t="shared" si="0"/>
        <v>21</v>
      </c>
      <c r="I53" s="274" t="s">
        <v>1071</v>
      </c>
      <c r="J53" s="277">
        <v>9.2534722222222227E-2</v>
      </c>
      <c r="K53" s="274" t="s">
        <v>2896</v>
      </c>
      <c r="L53" s="274" t="s">
        <v>2897</v>
      </c>
      <c r="M53" s="276">
        <v>37629</v>
      </c>
      <c r="N53" s="274" t="s">
        <v>2815</v>
      </c>
    </row>
    <row r="54" spans="2:14" ht="14.4">
      <c r="B54" s="286" t="s">
        <v>4421</v>
      </c>
      <c r="C54" s="274">
        <v>2001</v>
      </c>
      <c r="D54" s="277">
        <v>0.11666666666666667</v>
      </c>
      <c r="E54" s="274">
        <v>27</v>
      </c>
      <c r="F54" s="274" t="s">
        <v>1070</v>
      </c>
      <c r="G54" s="274">
        <v>25</v>
      </c>
      <c r="H54" s="274">
        <f t="shared" si="0"/>
        <v>23</v>
      </c>
      <c r="I54" s="274" t="s">
        <v>1071</v>
      </c>
      <c r="J54" s="277">
        <v>0.11668981481481482</v>
      </c>
      <c r="K54" s="274" t="s">
        <v>2819</v>
      </c>
      <c r="L54" s="274" t="s">
        <v>2898</v>
      </c>
      <c r="M54" s="276">
        <v>37161</v>
      </c>
      <c r="N54" s="274" t="s">
        <v>2815</v>
      </c>
    </row>
    <row r="55" spans="2:14" ht="13.8">
      <c r="B55" s="279" t="s">
        <v>4422</v>
      </c>
      <c r="C55" s="274">
        <v>1993</v>
      </c>
      <c r="D55" s="277">
        <v>9.256944444444444E-2</v>
      </c>
      <c r="E55" s="274">
        <v>27</v>
      </c>
      <c r="F55" s="274" t="s">
        <v>1069</v>
      </c>
      <c r="G55" s="274">
        <v>25</v>
      </c>
      <c r="H55" s="274">
        <f t="shared" si="0"/>
        <v>31</v>
      </c>
      <c r="I55" s="274" t="s">
        <v>1071</v>
      </c>
      <c r="J55" s="277">
        <v>9.2650462962962962E-2</v>
      </c>
      <c r="K55" s="274" t="s">
        <v>2817</v>
      </c>
      <c r="L55" s="274" t="s">
        <v>2899</v>
      </c>
      <c r="M55" s="278">
        <v>34266</v>
      </c>
      <c r="N55" s="274" t="s">
        <v>2815</v>
      </c>
    </row>
    <row r="56" spans="2:14" ht="14.4">
      <c r="B56" s="286" t="s">
        <v>4423</v>
      </c>
      <c r="C56" s="274">
        <v>1977</v>
      </c>
      <c r="D56" s="277">
        <v>0.11703703703703704</v>
      </c>
      <c r="E56" s="274">
        <v>28</v>
      </c>
      <c r="F56" s="274" t="s">
        <v>1070</v>
      </c>
      <c r="G56" s="274">
        <v>25</v>
      </c>
      <c r="H56" s="274">
        <f t="shared" si="0"/>
        <v>47</v>
      </c>
      <c r="I56" s="274" t="s">
        <v>1071</v>
      </c>
      <c r="J56" s="277">
        <v>0.11712962962962963</v>
      </c>
      <c r="K56" s="274" t="s">
        <v>2831</v>
      </c>
      <c r="L56" s="274" t="s">
        <v>2900</v>
      </c>
      <c r="M56" s="276">
        <v>28274</v>
      </c>
      <c r="N56" s="274" t="s">
        <v>2815</v>
      </c>
    </row>
    <row r="57" spans="2:14" ht="13.8">
      <c r="B57" s="279" t="s">
        <v>2593</v>
      </c>
      <c r="C57" s="274">
        <v>1980</v>
      </c>
      <c r="D57" s="277">
        <v>9.2708333333333337E-2</v>
      </c>
      <c r="E57" s="274">
        <v>28</v>
      </c>
      <c r="F57" s="274" t="s">
        <v>1069</v>
      </c>
      <c r="G57" s="274">
        <v>25</v>
      </c>
      <c r="H57" s="274">
        <f t="shared" si="0"/>
        <v>44</v>
      </c>
      <c r="I57" s="274" t="s">
        <v>1071</v>
      </c>
      <c r="J57" s="277">
        <v>9.284722222222222E-2</v>
      </c>
      <c r="K57" s="274" t="s">
        <v>2901</v>
      </c>
      <c r="L57" s="274" t="s">
        <v>2902</v>
      </c>
      <c r="M57" s="276">
        <v>29435</v>
      </c>
      <c r="N57" s="274" t="s">
        <v>2815</v>
      </c>
    </row>
    <row r="58" spans="2:14" ht="13.8">
      <c r="B58" s="284" t="s">
        <v>5756</v>
      </c>
      <c r="C58" s="274">
        <v>1987</v>
      </c>
      <c r="D58" s="277">
        <v>9.3032407407407411E-2</v>
      </c>
      <c r="E58" s="274">
        <v>29</v>
      </c>
      <c r="F58" s="274" t="s">
        <v>1069</v>
      </c>
      <c r="G58" s="274">
        <v>25</v>
      </c>
      <c r="H58" s="274">
        <f t="shared" si="0"/>
        <v>37</v>
      </c>
      <c r="I58" s="274" t="s">
        <v>1071</v>
      </c>
      <c r="J58" s="277">
        <v>9.3101851851851852E-2</v>
      </c>
      <c r="K58" s="274" t="s">
        <v>2829</v>
      </c>
      <c r="L58" s="274" t="s">
        <v>2903</v>
      </c>
      <c r="M58" s="276">
        <v>31881</v>
      </c>
      <c r="N58" s="274" t="s">
        <v>2815</v>
      </c>
    </row>
    <row r="59" spans="2:14" ht="14.4">
      <c r="B59" s="286" t="s">
        <v>4424</v>
      </c>
      <c r="C59" s="274">
        <v>1993</v>
      </c>
      <c r="D59" s="277">
        <v>0.1178125</v>
      </c>
      <c r="E59" s="274">
        <v>29</v>
      </c>
      <c r="F59" s="274" t="s">
        <v>1070</v>
      </c>
      <c r="G59" s="274">
        <v>25</v>
      </c>
      <c r="H59" s="274">
        <f t="shared" si="0"/>
        <v>31</v>
      </c>
      <c r="I59" s="274" t="s">
        <v>1071</v>
      </c>
      <c r="J59" s="277">
        <v>0.11800925925925926</v>
      </c>
      <c r="K59" s="274" t="s">
        <v>2819</v>
      </c>
      <c r="L59" s="274" t="s">
        <v>2904</v>
      </c>
      <c r="M59" s="276">
        <v>34247</v>
      </c>
      <c r="N59" s="274" t="s">
        <v>2815</v>
      </c>
    </row>
    <row r="60" spans="2:14" ht="14.4">
      <c r="B60" s="286" t="s">
        <v>1871</v>
      </c>
      <c r="C60" s="274">
        <v>1983</v>
      </c>
      <c r="D60" s="277">
        <v>0.11815972222222222</v>
      </c>
      <c r="E60" s="274">
        <v>30</v>
      </c>
      <c r="F60" s="274" t="s">
        <v>1070</v>
      </c>
      <c r="G60" s="274">
        <v>25</v>
      </c>
      <c r="H60" s="274">
        <f t="shared" si="0"/>
        <v>41</v>
      </c>
      <c r="I60" s="274" t="s">
        <v>1071</v>
      </c>
      <c r="J60" s="277">
        <v>0.11820601851851852</v>
      </c>
      <c r="K60" s="274" t="s">
        <v>2840</v>
      </c>
      <c r="L60" s="274" t="s">
        <v>2905</v>
      </c>
      <c r="M60" s="278">
        <v>30619</v>
      </c>
      <c r="N60" s="274" t="s">
        <v>2815</v>
      </c>
    </row>
    <row r="61" spans="2:14" ht="13.8">
      <c r="B61" s="279" t="s">
        <v>4425</v>
      </c>
      <c r="C61" s="274">
        <v>2005</v>
      </c>
      <c r="D61" s="277">
        <v>9.4085648148148154E-2</v>
      </c>
      <c r="E61" s="274">
        <v>30</v>
      </c>
      <c r="F61" s="274" t="s">
        <v>1069</v>
      </c>
      <c r="G61" s="274">
        <v>25</v>
      </c>
      <c r="H61" s="274">
        <f t="shared" si="0"/>
        <v>19</v>
      </c>
      <c r="I61" s="274" t="s">
        <v>1071</v>
      </c>
      <c r="J61" s="277">
        <v>9.4224537037037037E-2</v>
      </c>
      <c r="K61" s="274" t="s">
        <v>2906</v>
      </c>
      <c r="L61" s="274" t="s">
        <v>2907</v>
      </c>
      <c r="M61" s="276">
        <v>38371</v>
      </c>
      <c r="N61" s="274" t="s">
        <v>2815</v>
      </c>
    </row>
    <row r="62" spans="2:14" ht="14.4">
      <c r="B62" s="286" t="s">
        <v>4426</v>
      </c>
      <c r="C62" s="274">
        <v>1994</v>
      </c>
      <c r="D62" s="277">
        <v>0.11425925925925925</v>
      </c>
      <c r="E62" s="274">
        <v>31</v>
      </c>
      <c r="F62" s="274" t="s">
        <v>1070</v>
      </c>
      <c r="G62" s="274">
        <v>25</v>
      </c>
      <c r="H62" s="274">
        <f t="shared" si="0"/>
        <v>30</v>
      </c>
      <c r="I62" s="274" t="s">
        <v>1071</v>
      </c>
      <c r="J62" s="277">
        <v>0.11828703703703704</v>
      </c>
      <c r="K62" s="274" t="s">
        <v>2908</v>
      </c>
      <c r="L62" s="274" t="s">
        <v>2909</v>
      </c>
      <c r="M62" s="276">
        <v>34565</v>
      </c>
      <c r="N62" s="274" t="s">
        <v>2815</v>
      </c>
    </row>
    <row r="63" spans="2:14" ht="14.4">
      <c r="B63" s="286" t="s">
        <v>4427</v>
      </c>
      <c r="C63" s="274">
        <v>1982</v>
      </c>
      <c r="D63" s="277">
        <v>9.4687499999999994E-2</v>
      </c>
      <c r="E63" s="274">
        <v>31</v>
      </c>
      <c r="F63" s="274" t="s">
        <v>1069</v>
      </c>
      <c r="G63" s="274">
        <v>25</v>
      </c>
      <c r="H63" s="274">
        <f t="shared" si="0"/>
        <v>42</v>
      </c>
      <c r="I63" s="274" t="s">
        <v>1071</v>
      </c>
      <c r="J63" s="277">
        <v>9.4733796296296302E-2</v>
      </c>
      <c r="K63" s="274" t="s">
        <v>2888</v>
      </c>
      <c r="L63" s="274" t="s">
        <v>2910</v>
      </c>
      <c r="M63" s="278">
        <v>30300</v>
      </c>
      <c r="N63" s="274" t="s">
        <v>2815</v>
      </c>
    </row>
    <row r="64" spans="2:14" ht="14.4">
      <c r="B64" s="286" t="s">
        <v>4428</v>
      </c>
      <c r="C64" s="274">
        <v>1983</v>
      </c>
      <c r="D64" s="277">
        <v>0.11424768518518519</v>
      </c>
      <c r="E64" s="274">
        <v>32</v>
      </c>
      <c r="F64" s="274" t="s">
        <v>1070</v>
      </c>
      <c r="G64" s="274">
        <v>25</v>
      </c>
      <c r="H64" s="274">
        <f t="shared" si="0"/>
        <v>41</v>
      </c>
      <c r="I64" s="274" t="s">
        <v>1071</v>
      </c>
      <c r="J64" s="277">
        <v>0.11828703703703704</v>
      </c>
      <c r="K64" s="274" t="s">
        <v>2866</v>
      </c>
      <c r="L64" s="274" t="s">
        <v>2911</v>
      </c>
      <c r="M64" s="276">
        <v>30343</v>
      </c>
      <c r="N64" s="274" t="s">
        <v>2815</v>
      </c>
    </row>
    <row r="65" spans="2:14" ht="14.4">
      <c r="B65" s="286" t="s">
        <v>4429</v>
      </c>
      <c r="C65" s="274">
        <v>1984</v>
      </c>
      <c r="D65" s="277">
        <v>9.510416666666667E-2</v>
      </c>
      <c r="E65" s="274">
        <v>32</v>
      </c>
      <c r="F65" s="274" t="s">
        <v>1069</v>
      </c>
      <c r="G65" s="274">
        <v>25</v>
      </c>
      <c r="H65" s="274">
        <f t="shared" si="0"/>
        <v>40</v>
      </c>
      <c r="I65" s="274" t="s">
        <v>1071</v>
      </c>
      <c r="J65" s="277">
        <v>9.5219907407407406E-2</v>
      </c>
      <c r="K65" s="274" t="s">
        <v>2833</v>
      </c>
      <c r="L65" s="274" t="s">
        <v>2912</v>
      </c>
      <c r="M65" s="276">
        <v>30691</v>
      </c>
      <c r="N65" s="274" t="s">
        <v>2815</v>
      </c>
    </row>
    <row r="66" spans="2:14" ht="14.4">
      <c r="B66" s="286" t="s">
        <v>5752</v>
      </c>
      <c r="C66" s="274">
        <v>1988</v>
      </c>
      <c r="D66" s="277">
        <v>0.11789351851851852</v>
      </c>
      <c r="E66" s="274">
        <v>33</v>
      </c>
      <c r="F66" s="274" t="s">
        <v>1070</v>
      </c>
      <c r="G66" s="274">
        <v>25</v>
      </c>
      <c r="H66" s="274">
        <f t="shared" si="0"/>
        <v>36</v>
      </c>
      <c r="I66" s="274" t="s">
        <v>1071</v>
      </c>
      <c r="J66" s="277">
        <v>0.11846064814814815</v>
      </c>
      <c r="K66" s="274" t="s">
        <v>2838</v>
      </c>
      <c r="L66" s="274" t="s">
        <v>2878</v>
      </c>
      <c r="M66" s="278">
        <v>32491</v>
      </c>
      <c r="N66" s="274" t="s">
        <v>2815</v>
      </c>
    </row>
    <row r="67" spans="2:14" ht="13.8">
      <c r="B67" s="279" t="s">
        <v>2521</v>
      </c>
      <c r="C67" s="274">
        <v>1987</v>
      </c>
      <c r="D67" s="277">
        <v>9.5532407407407413E-2</v>
      </c>
      <c r="E67" s="274">
        <v>33</v>
      </c>
      <c r="F67" s="274" t="s">
        <v>1069</v>
      </c>
      <c r="G67" s="274">
        <v>25</v>
      </c>
      <c r="H67" s="274">
        <f t="shared" ref="H67:H130" si="1">2024-C67</f>
        <v>37</v>
      </c>
      <c r="I67" s="274" t="s">
        <v>1071</v>
      </c>
      <c r="J67" s="277">
        <v>9.5578703703703707E-2</v>
      </c>
      <c r="K67" s="274" t="s">
        <v>2913</v>
      </c>
      <c r="L67" s="274" t="s">
        <v>2914</v>
      </c>
      <c r="M67" s="278">
        <v>32073</v>
      </c>
      <c r="N67" s="274" t="s">
        <v>2815</v>
      </c>
    </row>
    <row r="68" spans="2:14" ht="13.8">
      <c r="B68" s="279" t="s">
        <v>4430</v>
      </c>
      <c r="C68" s="274">
        <v>1993</v>
      </c>
      <c r="D68" s="277">
        <v>9.706018518518518E-2</v>
      </c>
      <c r="E68" s="274">
        <v>34</v>
      </c>
      <c r="F68" s="274" t="s">
        <v>1069</v>
      </c>
      <c r="G68" s="274">
        <v>25</v>
      </c>
      <c r="H68" s="274">
        <f t="shared" si="1"/>
        <v>31</v>
      </c>
      <c r="I68" s="274" t="s">
        <v>1071</v>
      </c>
      <c r="J68" s="277">
        <v>9.723379629629629E-2</v>
      </c>
      <c r="K68" s="274" t="s">
        <v>2915</v>
      </c>
      <c r="L68" s="274" t="s">
        <v>2916</v>
      </c>
      <c r="M68" s="276">
        <v>34017</v>
      </c>
      <c r="N68" s="274" t="s">
        <v>2815</v>
      </c>
    </row>
    <row r="69" spans="2:14" ht="14.4">
      <c r="B69" s="286" t="s">
        <v>4431</v>
      </c>
      <c r="C69" s="274">
        <v>1984</v>
      </c>
      <c r="D69" s="277">
        <v>0.11846064814814815</v>
      </c>
      <c r="E69" s="274">
        <v>34</v>
      </c>
      <c r="F69" s="274" t="s">
        <v>1070</v>
      </c>
      <c r="G69" s="274">
        <v>25</v>
      </c>
      <c r="H69" s="274">
        <f t="shared" si="1"/>
        <v>40</v>
      </c>
      <c r="I69" s="274" t="s">
        <v>1071</v>
      </c>
      <c r="J69" s="277">
        <v>0.11857638888888888</v>
      </c>
      <c r="K69" s="274" t="s">
        <v>2819</v>
      </c>
      <c r="L69" s="274" t="s">
        <v>2917</v>
      </c>
      <c r="M69" s="278">
        <v>31027</v>
      </c>
      <c r="N69" s="274" t="s">
        <v>2815</v>
      </c>
    </row>
    <row r="70" spans="2:14" ht="14.4">
      <c r="B70" s="286" t="s">
        <v>4432</v>
      </c>
      <c r="C70" s="274">
        <v>1992</v>
      </c>
      <c r="D70" s="277">
        <v>0.11498842592592592</v>
      </c>
      <c r="E70" s="274">
        <v>35</v>
      </c>
      <c r="F70" s="274" t="s">
        <v>1070</v>
      </c>
      <c r="G70" s="274">
        <v>25</v>
      </c>
      <c r="H70" s="274">
        <f t="shared" si="1"/>
        <v>32</v>
      </c>
      <c r="I70" s="274" t="s">
        <v>1071</v>
      </c>
      <c r="J70" s="277">
        <v>0.11907407407407407</v>
      </c>
      <c r="K70" s="274" t="s">
        <v>2819</v>
      </c>
      <c r="L70" s="274" t="s">
        <v>2918</v>
      </c>
      <c r="M70" s="276">
        <v>33700</v>
      </c>
      <c r="N70" s="274" t="s">
        <v>2815</v>
      </c>
    </row>
    <row r="71" spans="2:14" ht="13.8">
      <c r="B71" s="279" t="s">
        <v>4433</v>
      </c>
      <c r="C71" s="274">
        <v>1994</v>
      </c>
      <c r="D71" s="277">
        <v>9.723379629629629E-2</v>
      </c>
      <c r="E71" s="274">
        <v>35</v>
      </c>
      <c r="F71" s="274" t="s">
        <v>1069</v>
      </c>
      <c r="G71" s="274">
        <v>25</v>
      </c>
      <c r="H71" s="274">
        <f t="shared" si="1"/>
        <v>30</v>
      </c>
      <c r="I71" s="274" t="s">
        <v>1071</v>
      </c>
      <c r="J71" s="277">
        <v>9.7291666666666665E-2</v>
      </c>
      <c r="K71" s="274" t="s">
        <v>2901</v>
      </c>
      <c r="L71" s="274" t="s">
        <v>2919</v>
      </c>
      <c r="M71" s="276">
        <v>34548</v>
      </c>
      <c r="N71" s="274" t="s">
        <v>2815</v>
      </c>
    </row>
    <row r="72" spans="2:14" ht="14.4">
      <c r="B72" s="286" t="s">
        <v>4434</v>
      </c>
      <c r="C72" s="274">
        <v>1990</v>
      </c>
      <c r="D72" s="277">
        <v>0.115</v>
      </c>
      <c r="E72" s="274">
        <v>36</v>
      </c>
      <c r="F72" s="274" t="s">
        <v>1070</v>
      </c>
      <c r="G72" s="274">
        <v>25</v>
      </c>
      <c r="H72" s="274">
        <f t="shared" si="1"/>
        <v>34</v>
      </c>
      <c r="I72" s="274" t="s">
        <v>1071</v>
      </c>
      <c r="J72" s="277">
        <v>0.11908564814814815</v>
      </c>
      <c r="K72" s="274" t="s">
        <v>2920</v>
      </c>
      <c r="L72" s="274" t="s">
        <v>2921</v>
      </c>
      <c r="M72" s="278">
        <v>33226</v>
      </c>
      <c r="N72" s="274" t="s">
        <v>2815</v>
      </c>
    </row>
    <row r="73" spans="2:14" ht="14.4">
      <c r="B73" s="286" t="s">
        <v>5780</v>
      </c>
      <c r="C73" s="274">
        <v>1979</v>
      </c>
      <c r="D73" s="277">
        <v>9.7141203703703702E-2</v>
      </c>
      <c r="E73" s="274">
        <v>36</v>
      </c>
      <c r="F73" s="274" t="s">
        <v>1069</v>
      </c>
      <c r="G73" s="274">
        <v>25</v>
      </c>
      <c r="H73" s="274">
        <f t="shared" si="1"/>
        <v>45</v>
      </c>
      <c r="I73" s="274" t="s">
        <v>1071</v>
      </c>
      <c r="J73" s="277">
        <v>9.734953703703704E-2</v>
      </c>
      <c r="K73" s="274" t="s">
        <v>2825</v>
      </c>
      <c r="L73" s="274" t="s">
        <v>2922</v>
      </c>
      <c r="M73" s="278">
        <v>29181</v>
      </c>
      <c r="N73" s="274" t="s">
        <v>2815</v>
      </c>
    </row>
    <row r="74" spans="2:14" ht="14.4">
      <c r="B74" s="286" t="s">
        <v>4435</v>
      </c>
      <c r="C74" s="274">
        <v>1985</v>
      </c>
      <c r="D74" s="277">
        <v>0.11891203703703704</v>
      </c>
      <c r="E74" s="274">
        <v>37</v>
      </c>
      <c r="F74" s="274" t="s">
        <v>1070</v>
      </c>
      <c r="G74" s="274">
        <v>25</v>
      </c>
      <c r="H74" s="274">
        <f t="shared" si="1"/>
        <v>39</v>
      </c>
      <c r="I74" s="274" t="s">
        <v>1071</v>
      </c>
      <c r="J74" s="277">
        <v>0.11908564814814815</v>
      </c>
      <c r="K74" s="274" t="s">
        <v>2923</v>
      </c>
      <c r="L74" s="274" t="s">
        <v>2924</v>
      </c>
      <c r="M74" s="278">
        <v>31350</v>
      </c>
      <c r="N74" s="274" t="s">
        <v>2815</v>
      </c>
    </row>
    <row r="75" spans="2:14" ht="13.8">
      <c r="B75" s="284" t="s">
        <v>5755</v>
      </c>
      <c r="C75" s="274">
        <v>1993</v>
      </c>
      <c r="D75" s="277">
        <v>9.7164351851851849E-2</v>
      </c>
      <c r="E75" s="274">
        <v>37</v>
      </c>
      <c r="F75" s="274" t="s">
        <v>1069</v>
      </c>
      <c r="G75" s="274">
        <v>25</v>
      </c>
      <c r="H75" s="274">
        <f t="shared" si="1"/>
        <v>31</v>
      </c>
      <c r="I75" s="274" t="s">
        <v>1071</v>
      </c>
      <c r="J75" s="277">
        <v>9.734953703703704E-2</v>
      </c>
      <c r="K75" s="274" t="s">
        <v>2829</v>
      </c>
      <c r="L75" s="274" t="s">
        <v>2903</v>
      </c>
      <c r="M75" s="276">
        <v>34149</v>
      </c>
      <c r="N75" s="274" t="s">
        <v>2815</v>
      </c>
    </row>
    <row r="76" spans="2:14" ht="13.8">
      <c r="B76" s="279" t="s">
        <v>4436</v>
      </c>
      <c r="C76" s="274">
        <v>1986</v>
      </c>
      <c r="D76" s="277">
        <v>9.7187499999999996E-2</v>
      </c>
      <c r="E76" s="274">
        <v>38</v>
      </c>
      <c r="F76" s="274" t="s">
        <v>1069</v>
      </c>
      <c r="G76" s="274">
        <v>25</v>
      </c>
      <c r="H76" s="274">
        <f t="shared" si="1"/>
        <v>38</v>
      </c>
      <c r="I76" s="274" t="s">
        <v>1071</v>
      </c>
      <c r="J76" s="277">
        <v>9.7372685185185187E-2</v>
      </c>
      <c r="K76" s="274" t="s">
        <v>2833</v>
      </c>
      <c r="L76" s="274" t="s">
        <v>2925</v>
      </c>
      <c r="M76" s="276">
        <v>31471</v>
      </c>
      <c r="N76" s="274" t="s">
        <v>2815</v>
      </c>
    </row>
    <row r="77" spans="2:14" ht="14.4">
      <c r="B77" s="286" t="s">
        <v>4437</v>
      </c>
      <c r="C77" s="274">
        <v>1999</v>
      </c>
      <c r="D77" s="277">
        <v>0.11918981481481482</v>
      </c>
      <c r="E77" s="274">
        <v>38</v>
      </c>
      <c r="F77" s="274" t="s">
        <v>1070</v>
      </c>
      <c r="G77" s="274">
        <v>25</v>
      </c>
      <c r="H77" s="274">
        <f t="shared" si="1"/>
        <v>25</v>
      </c>
      <c r="I77" s="274" t="s">
        <v>1071</v>
      </c>
      <c r="J77" s="277">
        <v>0.11931712962962963</v>
      </c>
      <c r="K77" s="274" t="s">
        <v>2926</v>
      </c>
      <c r="L77" s="274" t="s">
        <v>2927</v>
      </c>
      <c r="M77" s="276">
        <v>36206</v>
      </c>
      <c r="N77" s="274" t="s">
        <v>2815</v>
      </c>
    </row>
    <row r="78" spans="2:14" ht="14.4">
      <c r="B78" s="286" t="s">
        <v>4438</v>
      </c>
      <c r="C78" s="274">
        <v>1974</v>
      </c>
      <c r="D78" s="277">
        <v>9.752314814814815E-2</v>
      </c>
      <c r="E78" s="274">
        <v>39</v>
      </c>
      <c r="F78" s="274" t="s">
        <v>1069</v>
      </c>
      <c r="G78" s="274">
        <v>25</v>
      </c>
      <c r="H78" s="274">
        <f t="shared" si="1"/>
        <v>50</v>
      </c>
      <c r="I78" s="274" t="s">
        <v>1071</v>
      </c>
      <c r="J78" s="277">
        <v>9.762731481481482E-2</v>
      </c>
      <c r="K78" s="274" t="s">
        <v>2928</v>
      </c>
      <c r="L78" s="274" t="s">
        <v>2929</v>
      </c>
      <c r="M78" s="276">
        <v>27104</v>
      </c>
      <c r="N78" s="274" t="s">
        <v>2815</v>
      </c>
    </row>
    <row r="79" spans="2:14" ht="14.4">
      <c r="B79" s="286" t="s">
        <v>4439</v>
      </c>
      <c r="C79" s="274">
        <v>1993</v>
      </c>
      <c r="D79" s="277">
        <v>0.12024305555555556</v>
      </c>
      <c r="E79" s="274">
        <v>39</v>
      </c>
      <c r="F79" s="274" t="s">
        <v>1070</v>
      </c>
      <c r="G79" s="274">
        <v>25</v>
      </c>
      <c r="H79" s="274">
        <f t="shared" si="1"/>
        <v>31</v>
      </c>
      <c r="I79" s="274" t="s">
        <v>1071</v>
      </c>
      <c r="J79" s="277">
        <v>0.12037037037037036</v>
      </c>
      <c r="K79" s="274" t="s">
        <v>2930</v>
      </c>
      <c r="L79" s="274" t="s">
        <v>2931</v>
      </c>
      <c r="M79" s="276">
        <v>34135</v>
      </c>
      <c r="N79" s="274" t="s">
        <v>2815</v>
      </c>
    </row>
    <row r="80" spans="2:14" ht="14.4">
      <c r="B80" s="286" t="s">
        <v>4440</v>
      </c>
      <c r="C80" s="274">
        <v>1983</v>
      </c>
      <c r="D80" s="277">
        <v>0.12086805555555556</v>
      </c>
      <c r="E80" s="274">
        <v>40</v>
      </c>
      <c r="F80" s="274" t="s">
        <v>1070</v>
      </c>
      <c r="G80" s="274">
        <v>25</v>
      </c>
      <c r="H80" s="274">
        <f t="shared" si="1"/>
        <v>41</v>
      </c>
      <c r="I80" s="274" t="s">
        <v>1071</v>
      </c>
      <c r="J80" s="277">
        <v>0.12097222222222222</v>
      </c>
      <c r="K80" s="274" t="s">
        <v>2923</v>
      </c>
      <c r="L80" s="274" t="s">
        <v>2932</v>
      </c>
      <c r="M80" s="276">
        <v>30424</v>
      </c>
      <c r="N80" s="274" t="s">
        <v>2815</v>
      </c>
    </row>
    <row r="81" spans="2:14" ht="13.8">
      <c r="B81" s="279" t="s">
        <v>4441</v>
      </c>
      <c r="C81" s="274">
        <v>1987</v>
      </c>
      <c r="D81" s="277">
        <v>9.7893518518518519E-2</v>
      </c>
      <c r="E81" s="274">
        <v>40</v>
      </c>
      <c r="F81" s="274" t="s">
        <v>1069</v>
      </c>
      <c r="G81" s="274">
        <v>25</v>
      </c>
      <c r="H81" s="274">
        <f t="shared" si="1"/>
        <v>37</v>
      </c>
      <c r="I81" s="274" t="s">
        <v>1071</v>
      </c>
      <c r="J81" s="277">
        <v>9.7928240740740746E-2</v>
      </c>
      <c r="K81" s="274" t="s">
        <v>2933</v>
      </c>
      <c r="L81" s="274" t="s">
        <v>2934</v>
      </c>
      <c r="M81" s="276">
        <v>32041</v>
      </c>
      <c r="N81" s="274" t="s">
        <v>2815</v>
      </c>
    </row>
    <row r="82" spans="2:14" ht="14.4">
      <c r="B82" s="286" t="s">
        <v>4442</v>
      </c>
      <c r="C82" s="274">
        <v>1979</v>
      </c>
      <c r="D82" s="277">
        <v>0.121875</v>
      </c>
      <c r="E82" s="274">
        <v>41</v>
      </c>
      <c r="F82" s="274" t="s">
        <v>1070</v>
      </c>
      <c r="G82" s="274">
        <v>25</v>
      </c>
      <c r="H82" s="274">
        <f t="shared" si="1"/>
        <v>45</v>
      </c>
      <c r="I82" s="274" t="s">
        <v>1071</v>
      </c>
      <c r="J82" s="277">
        <v>0.12212962962962963</v>
      </c>
      <c r="K82" s="274" t="s">
        <v>2935</v>
      </c>
      <c r="L82" s="274" t="s">
        <v>2936</v>
      </c>
      <c r="M82" s="276">
        <v>28908</v>
      </c>
      <c r="N82" s="274" t="s">
        <v>2815</v>
      </c>
    </row>
    <row r="83" spans="2:14" ht="13.8">
      <c r="B83" s="279" t="s">
        <v>1499</v>
      </c>
      <c r="C83" s="274">
        <v>1986</v>
      </c>
      <c r="D83" s="277">
        <v>9.8020833333333335E-2</v>
      </c>
      <c r="E83" s="274">
        <v>41</v>
      </c>
      <c r="F83" s="274" t="s">
        <v>1069</v>
      </c>
      <c r="G83" s="274">
        <v>25</v>
      </c>
      <c r="H83" s="274">
        <f t="shared" si="1"/>
        <v>38</v>
      </c>
      <c r="I83" s="274" t="s">
        <v>1071</v>
      </c>
      <c r="J83" s="277">
        <v>9.8159722222222218E-2</v>
      </c>
      <c r="K83" s="274" t="s">
        <v>2833</v>
      </c>
      <c r="L83" s="274" t="s">
        <v>2937</v>
      </c>
      <c r="M83" s="276">
        <v>31427</v>
      </c>
      <c r="N83" s="274" t="s">
        <v>2815</v>
      </c>
    </row>
    <row r="84" spans="2:14" ht="13.8">
      <c r="B84" s="279" t="s">
        <v>1510</v>
      </c>
      <c r="C84" s="274">
        <v>1994</v>
      </c>
      <c r="D84" s="277">
        <v>0.1224537037037037</v>
      </c>
      <c r="E84" s="274">
        <v>42</v>
      </c>
      <c r="F84" s="274" t="s">
        <v>1070</v>
      </c>
      <c r="G84" s="274">
        <v>25</v>
      </c>
      <c r="H84" s="274">
        <f t="shared" si="1"/>
        <v>30</v>
      </c>
      <c r="I84" s="274" t="s">
        <v>1071</v>
      </c>
      <c r="J84" s="277">
        <v>0.12263888888888889</v>
      </c>
      <c r="K84" s="274" t="s">
        <v>2938</v>
      </c>
      <c r="L84" s="274" t="s">
        <v>2939</v>
      </c>
      <c r="M84" s="278">
        <v>34622</v>
      </c>
      <c r="N84" s="274" t="s">
        <v>2815</v>
      </c>
    </row>
    <row r="85" spans="2:14" ht="14.4">
      <c r="B85" s="286" t="s">
        <v>4443</v>
      </c>
      <c r="C85" s="274">
        <v>1982</v>
      </c>
      <c r="D85" s="277">
        <v>9.8530092592592586E-2</v>
      </c>
      <c r="E85" s="274">
        <v>42</v>
      </c>
      <c r="F85" s="274" t="s">
        <v>1069</v>
      </c>
      <c r="G85" s="274">
        <v>25</v>
      </c>
      <c r="H85" s="274">
        <f t="shared" si="1"/>
        <v>42</v>
      </c>
      <c r="I85" s="274" t="s">
        <v>1071</v>
      </c>
      <c r="J85" s="277">
        <v>9.8715277777777777E-2</v>
      </c>
      <c r="K85" s="274" t="s">
        <v>2940</v>
      </c>
      <c r="L85" s="274" t="s">
        <v>2941</v>
      </c>
      <c r="M85" s="276">
        <v>30262</v>
      </c>
      <c r="N85" s="274" t="s">
        <v>2815</v>
      </c>
    </row>
    <row r="86" spans="2:14" ht="14.4">
      <c r="B86" s="286" t="s">
        <v>4444</v>
      </c>
      <c r="C86" s="274">
        <v>1985</v>
      </c>
      <c r="D86" s="277">
        <v>0.12408564814814815</v>
      </c>
      <c r="E86" s="274">
        <v>43</v>
      </c>
      <c r="F86" s="274" t="s">
        <v>1070</v>
      </c>
      <c r="G86" s="274">
        <v>25</v>
      </c>
      <c r="H86" s="274">
        <f t="shared" si="1"/>
        <v>39</v>
      </c>
      <c r="I86" s="274" t="s">
        <v>1071</v>
      </c>
      <c r="J86" s="277">
        <v>0.12415509259259259</v>
      </c>
      <c r="K86" s="274" t="s">
        <v>2851</v>
      </c>
      <c r="L86" s="274" t="s">
        <v>2942</v>
      </c>
      <c r="M86" s="276">
        <v>31241</v>
      </c>
      <c r="N86" s="274" t="s">
        <v>2815</v>
      </c>
    </row>
    <row r="87" spans="2:14" ht="13.8">
      <c r="B87" s="279" t="s">
        <v>4445</v>
      </c>
      <c r="C87" s="274">
        <v>1985</v>
      </c>
      <c r="D87" s="277">
        <v>9.9097222222222225E-2</v>
      </c>
      <c r="E87" s="274">
        <v>43</v>
      </c>
      <c r="F87" s="274" t="s">
        <v>1069</v>
      </c>
      <c r="G87" s="274">
        <v>25</v>
      </c>
      <c r="H87" s="274">
        <f t="shared" si="1"/>
        <v>39</v>
      </c>
      <c r="I87" s="274" t="s">
        <v>1071</v>
      </c>
      <c r="J87" s="277">
        <v>9.9224537037037042E-2</v>
      </c>
      <c r="K87" s="274" t="s">
        <v>2943</v>
      </c>
      <c r="L87" s="274" t="s">
        <v>2903</v>
      </c>
      <c r="M87" s="278">
        <v>31398</v>
      </c>
      <c r="N87" s="274" t="s">
        <v>2815</v>
      </c>
    </row>
    <row r="88" spans="2:14" ht="13.8">
      <c r="B88" s="279" t="s">
        <v>4446</v>
      </c>
      <c r="C88" s="274">
        <v>1986</v>
      </c>
      <c r="D88" s="277">
        <v>9.9247685185185189E-2</v>
      </c>
      <c r="E88" s="274">
        <v>44</v>
      </c>
      <c r="F88" s="274" t="s">
        <v>1069</v>
      </c>
      <c r="G88" s="274">
        <v>25</v>
      </c>
      <c r="H88" s="274">
        <f t="shared" si="1"/>
        <v>38</v>
      </c>
      <c r="I88" s="274" t="s">
        <v>1071</v>
      </c>
      <c r="J88" s="277">
        <v>9.9328703703703697E-2</v>
      </c>
      <c r="K88" s="274" t="s">
        <v>2944</v>
      </c>
      <c r="L88" s="274" t="s">
        <v>2945</v>
      </c>
      <c r="M88" s="276">
        <v>31450</v>
      </c>
      <c r="N88" s="274" t="s">
        <v>2815</v>
      </c>
    </row>
    <row r="89" spans="2:14" ht="14.4">
      <c r="B89" s="286" t="s">
        <v>4447</v>
      </c>
      <c r="C89" s="274">
        <v>1992</v>
      </c>
      <c r="D89" s="277">
        <v>0.12775462962962963</v>
      </c>
      <c r="E89" s="274">
        <v>44</v>
      </c>
      <c r="F89" s="274" t="s">
        <v>1070</v>
      </c>
      <c r="G89" s="274">
        <v>25</v>
      </c>
      <c r="H89" s="274">
        <f t="shared" si="1"/>
        <v>32</v>
      </c>
      <c r="I89" s="274" t="s">
        <v>1071</v>
      </c>
      <c r="J89" s="277">
        <v>0.12784722222222222</v>
      </c>
      <c r="K89" s="274" t="s">
        <v>2831</v>
      </c>
      <c r="L89" s="274" t="s">
        <v>2946</v>
      </c>
      <c r="M89" s="278">
        <v>33893</v>
      </c>
      <c r="N89" s="274" t="s">
        <v>2815</v>
      </c>
    </row>
    <row r="90" spans="2:14" ht="14.4">
      <c r="B90" s="286" t="s">
        <v>5753</v>
      </c>
      <c r="C90" s="274">
        <v>1983</v>
      </c>
      <c r="D90" s="277">
        <v>0.12809027777777779</v>
      </c>
      <c r="E90" s="274">
        <v>45</v>
      </c>
      <c r="F90" s="274" t="s">
        <v>1070</v>
      </c>
      <c r="G90" s="274">
        <v>25</v>
      </c>
      <c r="H90" s="274">
        <f t="shared" si="1"/>
        <v>41</v>
      </c>
      <c r="I90" s="274" t="s">
        <v>1071</v>
      </c>
      <c r="J90" s="277">
        <v>0.1282986111111111</v>
      </c>
      <c r="K90" s="274" t="s">
        <v>2840</v>
      </c>
      <c r="L90" s="274" t="s">
        <v>2947</v>
      </c>
      <c r="M90" s="276">
        <v>30570</v>
      </c>
      <c r="N90" s="274" t="s">
        <v>2815</v>
      </c>
    </row>
    <row r="91" spans="2:14" ht="13.8">
      <c r="B91" s="279" t="s">
        <v>2084</v>
      </c>
      <c r="C91" s="274">
        <v>1989</v>
      </c>
      <c r="D91" s="277">
        <v>9.9895833333333336E-2</v>
      </c>
      <c r="E91" s="274">
        <v>45</v>
      </c>
      <c r="F91" s="274" t="s">
        <v>1069</v>
      </c>
      <c r="G91" s="274">
        <v>25</v>
      </c>
      <c r="H91" s="274">
        <f t="shared" si="1"/>
        <v>35</v>
      </c>
      <c r="I91" s="274" t="s">
        <v>1071</v>
      </c>
      <c r="J91" s="277">
        <v>0.10011574074074074</v>
      </c>
      <c r="K91" s="274" t="s">
        <v>2862</v>
      </c>
      <c r="L91" s="274" t="s">
        <v>2948</v>
      </c>
      <c r="M91" s="276">
        <v>32523</v>
      </c>
      <c r="N91" s="274" t="s">
        <v>2815</v>
      </c>
    </row>
    <row r="92" spans="2:14" ht="14.4">
      <c r="B92" s="286" t="s">
        <v>4448</v>
      </c>
      <c r="C92" s="274">
        <v>1983</v>
      </c>
      <c r="D92" s="277">
        <v>0.10021990740740741</v>
      </c>
      <c r="E92" s="274">
        <v>46</v>
      </c>
      <c r="F92" s="274" t="s">
        <v>1069</v>
      </c>
      <c r="G92" s="274">
        <v>25</v>
      </c>
      <c r="H92" s="274">
        <f t="shared" si="1"/>
        <v>41</v>
      </c>
      <c r="I92" s="274" t="s">
        <v>1071</v>
      </c>
      <c r="J92" s="277">
        <v>0.10027777777777777</v>
      </c>
      <c r="K92" s="274" t="s">
        <v>2949</v>
      </c>
      <c r="L92" s="274" t="s">
        <v>2950</v>
      </c>
      <c r="M92" s="276">
        <v>30568</v>
      </c>
      <c r="N92" s="274" t="s">
        <v>2815</v>
      </c>
    </row>
    <row r="93" spans="2:14" ht="14.4">
      <c r="B93" s="286" t="s">
        <v>4449</v>
      </c>
      <c r="C93" s="274">
        <v>1991</v>
      </c>
      <c r="D93" s="277">
        <v>0.13005787037037037</v>
      </c>
      <c r="E93" s="274">
        <v>46</v>
      </c>
      <c r="F93" s="274" t="s">
        <v>1070</v>
      </c>
      <c r="G93" s="274">
        <v>25</v>
      </c>
      <c r="H93" s="274">
        <f t="shared" si="1"/>
        <v>33</v>
      </c>
      <c r="I93" s="274" t="s">
        <v>1071</v>
      </c>
      <c r="J93" s="277">
        <v>0.13013888888888889</v>
      </c>
      <c r="K93" s="274" t="s">
        <v>2951</v>
      </c>
      <c r="L93" s="274" t="s">
        <v>2886</v>
      </c>
      <c r="M93" s="276">
        <v>33506</v>
      </c>
      <c r="N93" s="274" t="s">
        <v>2815</v>
      </c>
    </row>
    <row r="94" spans="2:14" ht="14.4">
      <c r="B94" s="286" t="s">
        <v>66</v>
      </c>
      <c r="C94" s="274">
        <v>1979</v>
      </c>
      <c r="D94" s="277">
        <v>0.13047453703703704</v>
      </c>
      <c r="E94" s="274">
        <v>47</v>
      </c>
      <c r="F94" s="274" t="s">
        <v>1070</v>
      </c>
      <c r="G94" s="274">
        <v>25</v>
      </c>
      <c r="H94" s="274">
        <f t="shared" si="1"/>
        <v>45</v>
      </c>
      <c r="I94" s="274" t="s">
        <v>1071</v>
      </c>
      <c r="J94" s="277">
        <v>0.13091435185185185</v>
      </c>
      <c r="K94" s="274" t="s">
        <v>2923</v>
      </c>
      <c r="L94" s="274" t="s">
        <v>2952</v>
      </c>
      <c r="M94" s="276">
        <v>29197</v>
      </c>
      <c r="N94" s="274" t="s">
        <v>2815</v>
      </c>
    </row>
    <row r="95" spans="2:14" ht="14.4">
      <c r="B95" s="286" t="s">
        <v>5793</v>
      </c>
      <c r="C95" s="274">
        <v>1978</v>
      </c>
      <c r="D95" s="277">
        <v>0.10055555555555555</v>
      </c>
      <c r="E95" s="274">
        <v>47</v>
      </c>
      <c r="F95" s="274" t="s">
        <v>1069</v>
      </c>
      <c r="G95" s="274">
        <v>25</v>
      </c>
      <c r="H95" s="274">
        <f t="shared" si="1"/>
        <v>46</v>
      </c>
      <c r="I95" s="274" t="s">
        <v>1071</v>
      </c>
      <c r="J95" s="277">
        <v>0.10065972222222222</v>
      </c>
      <c r="K95" s="274" t="s">
        <v>2829</v>
      </c>
      <c r="L95" s="274" t="s">
        <v>2953</v>
      </c>
      <c r="M95" s="276">
        <v>28745</v>
      </c>
      <c r="N95" s="274" t="s">
        <v>2815</v>
      </c>
    </row>
    <row r="96" spans="2:14" ht="13.8">
      <c r="B96" s="279" t="s">
        <v>1512</v>
      </c>
      <c r="C96" s="274">
        <v>1993</v>
      </c>
      <c r="D96" s="277">
        <v>0.10056712962962963</v>
      </c>
      <c r="E96" s="274">
        <v>48</v>
      </c>
      <c r="F96" s="274" t="s">
        <v>1069</v>
      </c>
      <c r="G96" s="274">
        <v>25</v>
      </c>
      <c r="H96" s="274">
        <f t="shared" si="1"/>
        <v>31</v>
      </c>
      <c r="I96" s="274" t="s">
        <v>1071</v>
      </c>
      <c r="J96" s="277">
        <v>0.10076388888888889</v>
      </c>
      <c r="K96" s="274" t="s">
        <v>2954</v>
      </c>
      <c r="L96" s="274" t="s">
        <v>2955</v>
      </c>
      <c r="M96" s="276">
        <v>34231</v>
      </c>
      <c r="N96" s="274" t="s">
        <v>2815</v>
      </c>
    </row>
    <row r="97" spans="2:14" ht="14.4">
      <c r="B97" s="286" t="s">
        <v>1073</v>
      </c>
      <c r="C97" s="274">
        <v>1981</v>
      </c>
      <c r="D97" s="277">
        <v>0.13280092592592593</v>
      </c>
      <c r="E97" s="274">
        <v>48</v>
      </c>
      <c r="F97" s="274" t="s">
        <v>1070</v>
      </c>
      <c r="G97" s="274">
        <v>25</v>
      </c>
      <c r="H97" s="274">
        <f t="shared" si="1"/>
        <v>43</v>
      </c>
      <c r="I97" s="274" t="s">
        <v>1071</v>
      </c>
      <c r="J97" s="277">
        <v>0.13293981481481482</v>
      </c>
      <c r="K97" s="274" t="s">
        <v>2956</v>
      </c>
      <c r="L97" s="274" t="s">
        <v>1073</v>
      </c>
      <c r="M97" s="276">
        <v>29696</v>
      </c>
      <c r="N97" s="274" t="s">
        <v>2815</v>
      </c>
    </row>
    <row r="98" spans="2:14" ht="13.8">
      <c r="B98" s="279" t="s">
        <v>4450</v>
      </c>
      <c r="C98" s="274">
        <v>1989</v>
      </c>
      <c r="D98" s="277">
        <v>0.10055555555555555</v>
      </c>
      <c r="E98" s="274">
        <v>49</v>
      </c>
      <c r="F98" s="274" t="s">
        <v>1069</v>
      </c>
      <c r="G98" s="274">
        <v>25</v>
      </c>
      <c r="H98" s="274">
        <f t="shared" si="1"/>
        <v>35</v>
      </c>
      <c r="I98" s="274" t="s">
        <v>1071</v>
      </c>
      <c r="J98" s="277">
        <v>0.10084490740740741</v>
      </c>
      <c r="K98" s="274" t="s">
        <v>2833</v>
      </c>
      <c r="L98" s="274" t="s">
        <v>2957</v>
      </c>
      <c r="M98" s="276">
        <v>32583</v>
      </c>
      <c r="N98" s="274" t="s">
        <v>2815</v>
      </c>
    </row>
    <row r="99" spans="2:14" ht="14.4">
      <c r="B99" s="286" t="s">
        <v>4451</v>
      </c>
      <c r="C99" s="274">
        <v>1988</v>
      </c>
      <c r="D99" s="277">
        <v>0.13391203703703702</v>
      </c>
      <c r="E99" s="274">
        <v>49</v>
      </c>
      <c r="F99" s="274" t="s">
        <v>1070</v>
      </c>
      <c r="G99" s="274">
        <v>25</v>
      </c>
      <c r="H99" s="274">
        <f t="shared" si="1"/>
        <v>36</v>
      </c>
      <c r="I99" s="274" t="s">
        <v>1071</v>
      </c>
      <c r="J99" s="277">
        <v>0.13405092592592593</v>
      </c>
      <c r="K99" s="274" t="s">
        <v>2831</v>
      </c>
      <c r="L99" s="274" t="s">
        <v>2958</v>
      </c>
      <c r="M99" s="276">
        <v>32260</v>
      </c>
      <c r="N99" s="274" t="s">
        <v>2815</v>
      </c>
    </row>
    <row r="100" spans="2:14" ht="14.4">
      <c r="B100" s="286" t="s">
        <v>4452</v>
      </c>
      <c r="C100" s="274">
        <v>1990</v>
      </c>
      <c r="D100" s="277">
        <v>0.13090277777777778</v>
      </c>
      <c r="E100" s="274">
        <v>50</v>
      </c>
      <c r="F100" s="274" t="s">
        <v>1070</v>
      </c>
      <c r="G100" s="274">
        <v>25</v>
      </c>
      <c r="H100" s="274">
        <f t="shared" si="1"/>
        <v>34</v>
      </c>
      <c r="I100" s="274" t="s">
        <v>1071</v>
      </c>
      <c r="J100" s="277">
        <v>0.13452546296296297</v>
      </c>
      <c r="K100" s="274" t="s">
        <v>2866</v>
      </c>
      <c r="L100" s="274" t="s">
        <v>2959</v>
      </c>
      <c r="M100" s="276">
        <v>33139</v>
      </c>
      <c r="N100" s="274" t="s">
        <v>2815</v>
      </c>
    </row>
    <row r="101" spans="2:14" ht="14.4">
      <c r="B101" s="286" t="s">
        <v>4453</v>
      </c>
      <c r="C101" s="274">
        <v>1980</v>
      </c>
      <c r="D101" s="277">
        <v>0.10089120370370371</v>
      </c>
      <c r="E101" s="274">
        <v>50</v>
      </c>
      <c r="F101" s="274" t="s">
        <v>1069</v>
      </c>
      <c r="G101" s="274">
        <v>25</v>
      </c>
      <c r="H101" s="274">
        <f t="shared" si="1"/>
        <v>44</v>
      </c>
      <c r="I101" s="274" t="s">
        <v>1071</v>
      </c>
      <c r="J101" s="277">
        <v>0.10101851851851852</v>
      </c>
      <c r="K101" s="274" t="s">
        <v>2829</v>
      </c>
      <c r="L101" s="274" t="s">
        <v>2960</v>
      </c>
      <c r="M101" s="276">
        <v>29459</v>
      </c>
      <c r="N101" s="274" t="s">
        <v>2815</v>
      </c>
    </row>
    <row r="102" spans="2:14" ht="13.8">
      <c r="B102" s="279" t="s">
        <v>1855</v>
      </c>
      <c r="C102" s="274">
        <v>1967</v>
      </c>
      <c r="D102" s="277">
        <v>0.10112268518518519</v>
      </c>
      <c r="E102" s="274">
        <v>51</v>
      </c>
      <c r="F102" s="274" t="s">
        <v>1069</v>
      </c>
      <c r="G102" s="274">
        <v>25</v>
      </c>
      <c r="H102" s="274">
        <f t="shared" si="1"/>
        <v>57</v>
      </c>
      <c r="I102" s="274" t="s">
        <v>1071</v>
      </c>
      <c r="J102" s="277">
        <v>0.1012962962962963</v>
      </c>
      <c r="K102" s="274" t="s">
        <v>2825</v>
      </c>
      <c r="L102" s="274" t="s">
        <v>2961</v>
      </c>
      <c r="M102" s="278">
        <v>24774</v>
      </c>
      <c r="N102" s="274" t="s">
        <v>2815</v>
      </c>
    </row>
    <row r="103" spans="2:14" ht="14.4">
      <c r="B103" s="286" t="s">
        <v>4454</v>
      </c>
      <c r="C103" s="274">
        <v>1985</v>
      </c>
      <c r="D103" s="277">
        <v>0.13090277777777778</v>
      </c>
      <c r="E103" s="274">
        <v>51</v>
      </c>
      <c r="F103" s="274" t="s">
        <v>1070</v>
      </c>
      <c r="G103" s="274">
        <v>25</v>
      </c>
      <c r="H103" s="274">
        <f t="shared" si="1"/>
        <v>39</v>
      </c>
      <c r="I103" s="274" t="s">
        <v>1071</v>
      </c>
      <c r="J103" s="277">
        <v>0.13452546296296297</v>
      </c>
      <c r="K103" s="274" t="s">
        <v>2813</v>
      </c>
      <c r="L103" s="274" t="s">
        <v>2962</v>
      </c>
      <c r="M103" s="276">
        <v>31175</v>
      </c>
      <c r="N103" s="274" t="s">
        <v>2815</v>
      </c>
    </row>
    <row r="104" spans="2:14" ht="13.8">
      <c r="B104" s="279" t="s">
        <v>1891</v>
      </c>
      <c r="C104" s="274">
        <v>1984</v>
      </c>
      <c r="D104" s="277">
        <v>0.1012962962962963</v>
      </c>
      <c r="E104" s="274">
        <v>52</v>
      </c>
      <c r="F104" s="274" t="s">
        <v>1069</v>
      </c>
      <c r="G104" s="274">
        <v>25</v>
      </c>
      <c r="H104" s="274">
        <f t="shared" si="1"/>
        <v>40</v>
      </c>
      <c r="I104" s="274" t="s">
        <v>1071</v>
      </c>
      <c r="J104" s="277">
        <v>0.10149305555555556</v>
      </c>
      <c r="K104" s="274" t="s">
        <v>2963</v>
      </c>
      <c r="L104" s="274" t="s">
        <v>2929</v>
      </c>
      <c r="M104" s="276">
        <v>34515</v>
      </c>
      <c r="N104" s="274" t="s">
        <v>2815</v>
      </c>
    </row>
    <row r="105" spans="2:14" ht="14.4">
      <c r="B105" s="286" t="s">
        <v>4455</v>
      </c>
      <c r="C105" s="274">
        <v>1998</v>
      </c>
      <c r="D105" s="277">
        <v>0.13091435185185185</v>
      </c>
      <c r="E105" s="274">
        <v>52</v>
      </c>
      <c r="F105" s="274" t="s">
        <v>1070</v>
      </c>
      <c r="G105" s="274">
        <v>25</v>
      </c>
      <c r="H105" s="274">
        <f t="shared" si="1"/>
        <v>26</v>
      </c>
      <c r="I105" s="274" t="s">
        <v>1071</v>
      </c>
      <c r="J105" s="277">
        <v>0.13453703703703704</v>
      </c>
      <c r="K105" s="274" t="s">
        <v>2891</v>
      </c>
      <c r="L105" s="274" t="s">
        <v>2964</v>
      </c>
      <c r="M105" s="276">
        <v>35814</v>
      </c>
      <c r="N105" s="274" t="s">
        <v>2815</v>
      </c>
    </row>
    <row r="106" spans="2:14" ht="14.4">
      <c r="B106" s="286" t="s">
        <v>2189</v>
      </c>
      <c r="C106" s="274">
        <v>1985</v>
      </c>
      <c r="D106" s="277">
        <v>0.14721064814814816</v>
      </c>
      <c r="E106" s="274">
        <v>53</v>
      </c>
      <c r="F106" s="274" t="s">
        <v>1070</v>
      </c>
      <c r="G106" s="274">
        <v>25</v>
      </c>
      <c r="H106" s="274">
        <f t="shared" si="1"/>
        <v>39</v>
      </c>
      <c r="I106" s="274" t="s">
        <v>1071</v>
      </c>
      <c r="J106" s="277">
        <v>0.14729166666666665</v>
      </c>
      <c r="K106" s="274" t="s">
        <v>2819</v>
      </c>
      <c r="L106" s="274" t="s">
        <v>2965</v>
      </c>
      <c r="M106" s="278">
        <v>31340</v>
      </c>
      <c r="N106" s="274" t="s">
        <v>2815</v>
      </c>
    </row>
    <row r="107" spans="2:14" ht="13.8">
      <c r="B107" s="279" t="s">
        <v>912</v>
      </c>
      <c r="C107" s="274">
        <v>1986</v>
      </c>
      <c r="D107" s="277">
        <v>0.10159722222222223</v>
      </c>
      <c r="E107" s="274">
        <v>53</v>
      </c>
      <c r="F107" s="274" t="s">
        <v>1069</v>
      </c>
      <c r="G107" s="274">
        <v>25</v>
      </c>
      <c r="H107" s="274">
        <f t="shared" si="1"/>
        <v>38</v>
      </c>
      <c r="I107" s="274" t="s">
        <v>1071</v>
      </c>
      <c r="J107" s="277">
        <v>0.10164351851851852</v>
      </c>
      <c r="K107" s="274" t="s">
        <v>2833</v>
      </c>
      <c r="L107" s="274" t="s">
        <v>2966</v>
      </c>
      <c r="M107" s="276">
        <v>31599</v>
      </c>
      <c r="N107" s="274" t="s">
        <v>2815</v>
      </c>
    </row>
    <row r="108" spans="2:14" ht="13.8">
      <c r="B108" s="279" t="s">
        <v>4456</v>
      </c>
      <c r="C108" s="274">
        <v>1989</v>
      </c>
      <c r="D108" s="277">
        <v>0.10174768518518519</v>
      </c>
      <c r="E108" s="274">
        <v>54</v>
      </c>
      <c r="F108" s="274" t="s">
        <v>1069</v>
      </c>
      <c r="G108" s="274">
        <v>25</v>
      </c>
      <c r="H108" s="274">
        <f t="shared" si="1"/>
        <v>35</v>
      </c>
      <c r="I108" s="274" t="s">
        <v>1071</v>
      </c>
      <c r="J108" s="277">
        <v>0.10175925925925926</v>
      </c>
      <c r="K108" s="274" t="s">
        <v>2825</v>
      </c>
      <c r="L108" s="274" t="s">
        <v>2967</v>
      </c>
      <c r="M108" s="276">
        <v>32632</v>
      </c>
      <c r="N108" s="274" t="s">
        <v>2815</v>
      </c>
    </row>
    <row r="109" spans="2:14" ht="13.8">
      <c r="B109" s="279" t="s">
        <v>4457</v>
      </c>
      <c r="C109" s="274">
        <v>1985</v>
      </c>
      <c r="D109" s="277">
        <v>0.10163194444444444</v>
      </c>
      <c r="E109" s="274">
        <v>55</v>
      </c>
      <c r="F109" s="274" t="s">
        <v>1069</v>
      </c>
      <c r="G109" s="274">
        <v>25</v>
      </c>
      <c r="H109" s="274">
        <f t="shared" si="1"/>
        <v>39</v>
      </c>
      <c r="I109" s="274" t="s">
        <v>1071</v>
      </c>
      <c r="J109" s="277">
        <v>0.10184027777777778</v>
      </c>
      <c r="K109" s="274" t="s">
        <v>2833</v>
      </c>
      <c r="L109" s="274" t="s">
        <v>2968</v>
      </c>
      <c r="M109" s="276">
        <v>31119</v>
      </c>
      <c r="N109" s="274" t="s">
        <v>2815</v>
      </c>
    </row>
    <row r="110" spans="2:14" ht="14.4">
      <c r="B110" s="286" t="s">
        <v>4458</v>
      </c>
      <c r="C110" s="274">
        <v>1977</v>
      </c>
      <c r="D110" s="277">
        <v>0.10269675925925927</v>
      </c>
      <c r="E110" s="274">
        <v>56</v>
      </c>
      <c r="F110" s="274" t="s">
        <v>1069</v>
      </c>
      <c r="G110" s="274">
        <v>25</v>
      </c>
      <c r="H110" s="274">
        <f t="shared" si="1"/>
        <v>47</v>
      </c>
      <c r="I110" s="274" t="s">
        <v>1071</v>
      </c>
      <c r="J110" s="277">
        <v>0.1028125</v>
      </c>
      <c r="K110" s="274" t="s">
        <v>2825</v>
      </c>
      <c r="L110" s="274" t="s">
        <v>2969</v>
      </c>
      <c r="M110" s="276">
        <v>28245</v>
      </c>
      <c r="N110" s="274" t="s">
        <v>2815</v>
      </c>
    </row>
    <row r="111" spans="2:14" ht="13.8">
      <c r="B111" s="279" t="s">
        <v>391</v>
      </c>
      <c r="C111" s="274">
        <v>1996</v>
      </c>
      <c r="D111" s="277">
        <v>0.10271990740740741</v>
      </c>
      <c r="E111" s="274">
        <v>57</v>
      </c>
      <c r="F111" s="274" t="s">
        <v>1069</v>
      </c>
      <c r="G111" s="274">
        <v>25</v>
      </c>
      <c r="H111" s="274">
        <f t="shared" si="1"/>
        <v>28</v>
      </c>
      <c r="I111" s="274" t="s">
        <v>1071</v>
      </c>
      <c r="J111" s="277">
        <v>0.10284722222222223</v>
      </c>
      <c r="K111" s="274" t="s">
        <v>2833</v>
      </c>
      <c r="L111" s="274" t="s">
        <v>2970</v>
      </c>
      <c r="M111" s="276">
        <v>35198</v>
      </c>
      <c r="N111" s="274" t="s">
        <v>2815</v>
      </c>
    </row>
    <row r="112" spans="2:14" ht="14.4">
      <c r="B112" s="286" t="s">
        <v>4459</v>
      </c>
      <c r="C112" s="274">
        <v>1982</v>
      </c>
      <c r="D112" s="277">
        <v>0.10328703703703704</v>
      </c>
      <c r="E112" s="274">
        <v>58</v>
      </c>
      <c r="F112" s="274" t="s">
        <v>1069</v>
      </c>
      <c r="G112" s="274">
        <v>25</v>
      </c>
      <c r="H112" s="274">
        <f t="shared" si="1"/>
        <v>42</v>
      </c>
      <c r="I112" s="274" t="s">
        <v>1071</v>
      </c>
      <c r="J112" s="277">
        <v>0.10341435185185185</v>
      </c>
      <c r="K112" s="274" t="s">
        <v>2971</v>
      </c>
      <c r="L112" s="274" t="s">
        <v>2972</v>
      </c>
      <c r="M112" s="276">
        <v>30182</v>
      </c>
      <c r="N112" s="274" t="s">
        <v>2815</v>
      </c>
    </row>
    <row r="113" spans="2:14" ht="13.8">
      <c r="B113" s="279" t="s">
        <v>1454</v>
      </c>
      <c r="C113" s="274">
        <v>1957</v>
      </c>
      <c r="D113" s="277">
        <v>0.1034375</v>
      </c>
      <c r="E113" s="274">
        <v>59</v>
      </c>
      <c r="F113" s="274" t="s">
        <v>1069</v>
      </c>
      <c r="G113" s="274">
        <v>25</v>
      </c>
      <c r="H113" s="274">
        <f t="shared" si="1"/>
        <v>67</v>
      </c>
      <c r="I113" s="274" t="s">
        <v>1071</v>
      </c>
      <c r="J113" s="277">
        <v>0.10349537037037038</v>
      </c>
      <c r="K113" s="274" t="s">
        <v>2862</v>
      </c>
      <c r="L113" s="274" t="s">
        <v>2973</v>
      </c>
      <c r="M113" s="276">
        <v>20974</v>
      </c>
      <c r="N113" s="274" t="s">
        <v>2815</v>
      </c>
    </row>
    <row r="114" spans="2:14" ht="14.4">
      <c r="B114" s="286" t="s">
        <v>4460</v>
      </c>
      <c r="C114" s="274">
        <v>1984</v>
      </c>
      <c r="D114" s="277">
        <v>0.10357638888888888</v>
      </c>
      <c r="E114" s="274">
        <v>60</v>
      </c>
      <c r="F114" s="274" t="s">
        <v>1069</v>
      </c>
      <c r="G114" s="274">
        <v>25</v>
      </c>
      <c r="H114" s="274">
        <f t="shared" si="1"/>
        <v>40</v>
      </c>
      <c r="I114" s="274" t="s">
        <v>1071</v>
      </c>
      <c r="J114" s="277">
        <v>0.10381944444444445</v>
      </c>
      <c r="K114" s="274" t="s">
        <v>2833</v>
      </c>
      <c r="L114" s="274" t="s">
        <v>2974</v>
      </c>
      <c r="M114" s="276">
        <v>30686</v>
      </c>
      <c r="N114" s="274" t="s">
        <v>2815</v>
      </c>
    </row>
    <row r="115" spans="2:14" ht="13.8">
      <c r="B115" s="279" t="s">
        <v>2335</v>
      </c>
      <c r="C115" s="274">
        <v>1982</v>
      </c>
      <c r="D115" s="277">
        <v>0.10412037037037038</v>
      </c>
      <c r="E115" s="274">
        <v>61</v>
      </c>
      <c r="F115" s="274" t="s">
        <v>1069</v>
      </c>
      <c r="G115" s="274">
        <v>25</v>
      </c>
      <c r="H115" s="274">
        <f t="shared" si="1"/>
        <v>42</v>
      </c>
      <c r="I115" s="274" t="s">
        <v>1071</v>
      </c>
      <c r="J115" s="277">
        <v>0.10420138888888889</v>
      </c>
      <c r="K115" s="274" t="s">
        <v>2975</v>
      </c>
      <c r="L115" s="274" t="s">
        <v>2976</v>
      </c>
      <c r="M115" s="276">
        <v>29979</v>
      </c>
      <c r="N115" s="274" t="s">
        <v>2815</v>
      </c>
    </row>
    <row r="116" spans="2:14" ht="13.8">
      <c r="B116" s="279" t="s">
        <v>1747</v>
      </c>
      <c r="C116" s="274">
        <v>1982</v>
      </c>
      <c r="D116" s="277">
        <v>0.10481481481481482</v>
      </c>
      <c r="E116" s="274">
        <v>62</v>
      </c>
      <c r="F116" s="274" t="s">
        <v>1069</v>
      </c>
      <c r="G116" s="274">
        <v>25</v>
      </c>
      <c r="H116" s="274">
        <f t="shared" si="1"/>
        <v>42</v>
      </c>
      <c r="I116" s="274" t="s">
        <v>1071</v>
      </c>
      <c r="J116" s="277">
        <v>0.10497685185185185</v>
      </c>
      <c r="K116" s="274" t="s">
        <v>2977</v>
      </c>
      <c r="L116" s="274" t="s">
        <v>2978</v>
      </c>
      <c r="M116" s="276">
        <v>29958</v>
      </c>
      <c r="N116" s="274" t="s">
        <v>2815</v>
      </c>
    </row>
    <row r="117" spans="2:14" ht="13.8">
      <c r="B117" s="279" t="s">
        <v>555</v>
      </c>
      <c r="C117" s="274">
        <v>1982</v>
      </c>
      <c r="D117" s="277">
        <v>0.10484953703703703</v>
      </c>
      <c r="E117" s="274">
        <v>63</v>
      </c>
      <c r="F117" s="274" t="s">
        <v>1069</v>
      </c>
      <c r="G117" s="274">
        <v>25</v>
      </c>
      <c r="H117" s="274">
        <f t="shared" si="1"/>
        <v>42</v>
      </c>
      <c r="I117" s="274" t="s">
        <v>1071</v>
      </c>
      <c r="J117" s="277">
        <v>0.10498842592592593</v>
      </c>
      <c r="K117" s="274" t="s">
        <v>2842</v>
      </c>
      <c r="L117" s="274" t="s">
        <v>2979</v>
      </c>
      <c r="M117" s="278">
        <v>30265</v>
      </c>
      <c r="N117" s="274" t="s">
        <v>2815</v>
      </c>
    </row>
    <row r="118" spans="2:14" ht="13.8">
      <c r="B118" s="279" t="s">
        <v>2137</v>
      </c>
      <c r="C118" s="274">
        <v>1991</v>
      </c>
      <c r="D118" s="277">
        <v>0.10510416666666667</v>
      </c>
      <c r="E118" s="274">
        <v>64</v>
      </c>
      <c r="F118" s="274" t="s">
        <v>1069</v>
      </c>
      <c r="G118" s="274">
        <v>25</v>
      </c>
      <c r="H118" s="274">
        <f t="shared" si="1"/>
        <v>33</v>
      </c>
      <c r="I118" s="274" t="s">
        <v>1071</v>
      </c>
      <c r="J118" s="277">
        <v>0.10513888888888889</v>
      </c>
      <c r="K118" s="274" t="s">
        <v>2833</v>
      </c>
      <c r="L118" s="274" t="s">
        <v>2980</v>
      </c>
      <c r="M118" s="276">
        <v>33316</v>
      </c>
      <c r="N118" s="274" t="s">
        <v>2815</v>
      </c>
    </row>
    <row r="119" spans="2:14" ht="14.4">
      <c r="B119" s="286" t="s">
        <v>4461</v>
      </c>
      <c r="C119" s="274">
        <v>1973</v>
      </c>
      <c r="D119" s="277">
        <v>0.10611111111111111</v>
      </c>
      <c r="E119" s="274">
        <v>65</v>
      </c>
      <c r="F119" s="274" t="s">
        <v>1069</v>
      </c>
      <c r="G119" s="274">
        <v>25</v>
      </c>
      <c r="H119" s="274">
        <f t="shared" si="1"/>
        <v>51</v>
      </c>
      <c r="I119" s="274" t="s">
        <v>1071</v>
      </c>
      <c r="J119" s="277">
        <v>0.10628472222222222</v>
      </c>
      <c r="K119" s="274" t="s">
        <v>2864</v>
      </c>
      <c r="L119" s="274" t="s">
        <v>2981</v>
      </c>
      <c r="M119" s="276">
        <v>26974</v>
      </c>
      <c r="N119" s="274" t="s">
        <v>2815</v>
      </c>
    </row>
    <row r="120" spans="2:14" ht="13.8">
      <c r="B120" s="279" t="s">
        <v>4462</v>
      </c>
      <c r="C120" s="274">
        <v>1995</v>
      </c>
      <c r="D120" s="277">
        <v>0.10658564814814815</v>
      </c>
      <c r="E120" s="274">
        <v>66</v>
      </c>
      <c r="F120" s="274" t="s">
        <v>1069</v>
      </c>
      <c r="G120" s="274">
        <v>25</v>
      </c>
      <c r="H120" s="274">
        <f t="shared" si="1"/>
        <v>29</v>
      </c>
      <c r="I120" s="274" t="s">
        <v>1071</v>
      </c>
      <c r="J120" s="277">
        <v>0.10662037037037037</v>
      </c>
      <c r="K120" s="274" t="s">
        <v>2842</v>
      </c>
      <c r="L120" s="274" t="s">
        <v>2982</v>
      </c>
      <c r="M120" s="276">
        <v>34840</v>
      </c>
      <c r="N120" s="274" t="s">
        <v>2815</v>
      </c>
    </row>
    <row r="121" spans="2:14" ht="13.8">
      <c r="B121" s="279" t="s">
        <v>4463</v>
      </c>
      <c r="C121" s="274">
        <v>1994</v>
      </c>
      <c r="D121" s="277">
        <v>0.10702546296296296</v>
      </c>
      <c r="E121" s="274">
        <v>67</v>
      </c>
      <c r="F121" s="274" t="s">
        <v>1069</v>
      </c>
      <c r="G121" s="274">
        <v>25</v>
      </c>
      <c r="H121" s="274">
        <f t="shared" si="1"/>
        <v>30</v>
      </c>
      <c r="I121" s="274" t="s">
        <v>1071</v>
      </c>
      <c r="J121" s="277">
        <v>0.10708333333333334</v>
      </c>
      <c r="K121" s="274" t="s">
        <v>2829</v>
      </c>
      <c r="L121" s="274" t="s">
        <v>2983</v>
      </c>
      <c r="M121" s="278">
        <v>34661</v>
      </c>
      <c r="N121" s="274" t="s">
        <v>2815</v>
      </c>
    </row>
    <row r="122" spans="2:14" ht="14.4">
      <c r="B122" s="286" t="s">
        <v>4464</v>
      </c>
      <c r="C122" s="274">
        <v>1984</v>
      </c>
      <c r="D122" s="277">
        <v>0.10695601851851852</v>
      </c>
      <c r="E122" s="274">
        <v>68</v>
      </c>
      <c r="F122" s="274" t="s">
        <v>1069</v>
      </c>
      <c r="G122" s="274">
        <v>25</v>
      </c>
      <c r="H122" s="274">
        <f t="shared" si="1"/>
        <v>40</v>
      </c>
      <c r="I122" s="274" t="s">
        <v>1071</v>
      </c>
      <c r="J122" s="277">
        <v>0.1071875</v>
      </c>
      <c r="K122" s="274" t="s">
        <v>2954</v>
      </c>
      <c r="L122" s="274" t="s">
        <v>2984</v>
      </c>
      <c r="M122" s="276">
        <v>30770</v>
      </c>
      <c r="N122" s="274" t="s">
        <v>2815</v>
      </c>
    </row>
    <row r="123" spans="2:14" ht="13.8">
      <c r="B123" s="284" t="s">
        <v>5759</v>
      </c>
      <c r="C123" s="274">
        <v>1992</v>
      </c>
      <c r="D123" s="277">
        <v>0.10704861111111111</v>
      </c>
      <c r="E123" s="274">
        <v>69</v>
      </c>
      <c r="F123" s="274" t="s">
        <v>1069</v>
      </c>
      <c r="G123" s="274">
        <v>25</v>
      </c>
      <c r="H123" s="274">
        <f t="shared" si="1"/>
        <v>32</v>
      </c>
      <c r="I123" s="274" t="s">
        <v>1071</v>
      </c>
      <c r="J123" s="277">
        <v>0.10722222222222222</v>
      </c>
      <c r="K123" s="274" t="s">
        <v>2975</v>
      </c>
      <c r="L123" s="274" t="s">
        <v>2985</v>
      </c>
      <c r="M123" s="276">
        <v>33613</v>
      </c>
      <c r="N123" s="274" t="s">
        <v>2815</v>
      </c>
    </row>
    <row r="124" spans="2:14" ht="13.8">
      <c r="B124" s="279" t="s">
        <v>2325</v>
      </c>
      <c r="C124" s="274">
        <v>1976</v>
      </c>
      <c r="D124" s="277">
        <v>0.10778935185185186</v>
      </c>
      <c r="E124" s="274">
        <v>70</v>
      </c>
      <c r="F124" s="274" t="s">
        <v>1069</v>
      </c>
      <c r="G124" s="274">
        <v>25</v>
      </c>
      <c r="H124" s="274">
        <f t="shared" si="1"/>
        <v>48</v>
      </c>
      <c r="I124" s="274" t="s">
        <v>1071</v>
      </c>
      <c r="J124" s="277">
        <v>0.10783564814814815</v>
      </c>
      <c r="K124" s="274" t="s">
        <v>2833</v>
      </c>
      <c r="L124" s="274" t="s">
        <v>2986</v>
      </c>
      <c r="M124" s="276">
        <v>27905</v>
      </c>
      <c r="N124" s="274" t="s">
        <v>2815</v>
      </c>
    </row>
    <row r="125" spans="2:14" ht="13.8">
      <c r="B125" s="279" t="s">
        <v>4465</v>
      </c>
      <c r="C125" s="274">
        <v>1987</v>
      </c>
      <c r="D125" s="277">
        <v>0.1078587962962963</v>
      </c>
      <c r="E125" s="274">
        <v>71</v>
      </c>
      <c r="F125" s="274" t="s">
        <v>1069</v>
      </c>
      <c r="G125" s="274">
        <v>25</v>
      </c>
      <c r="H125" s="274">
        <f t="shared" si="1"/>
        <v>37</v>
      </c>
      <c r="I125" s="274" t="s">
        <v>1071</v>
      </c>
      <c r="J125" s="277">
        <v>0.10795138888888889</v>
      </c>
      <c r="K125" s="274" t="s">
        <v>2825</v>
      </c>
      <c r="L125" s="274" t="s">
        <v>2987</v>
      </c>
      <c r="M125" s="276">
        <v>31934</v>
      </c>
      <c r="N125" s="274" t="s">
        <v>2815</v>
      </c>
    </row>
    <row r="126" spans="2:14" ht="13.8">
      <c r="B126" s="279" t="s">
        <v>4466</v>
      </c>
      <c r="C126" s="274">
        <v>1993</v>
      </c>
      <c r="D126" s="277">
        <v>0.10849537037037037</v>
      </c>
      <c r="E126" s="274">
        <v>72</v>
      </c>
      <c r="F126" s="274" t="s">
        <v>1069</v>
      </c>
      <c r="G126" s="274">
        <v>25</v>
      </c>
      <c r="H126" s="274">
        <f t="shared" si="1"/>
        <v>31</v>
      </c>
      <c r="I126" s="274" t="s">
        <v>1071</v>
      </c>
      <c r="J126" s="277">
        <v>0.10857638888888889</v>
      </c>
      <c r="K126" s="274" t="s">
        <v>2988</v>
      </c>
      <c r="L126" s="274" t="s">
        <v>2989</v>
      </c>
      <c r="M126" s="276">
        <v>34113</v>
      </c>
      <c r="N126" s="274" t="s">
        <v>2815</v>
      </c>
    </row>
    <row r="127" spans="2:14" ht="13.8">
      <c r="B127" s="279" t="s">
        <v>4467</v>
      </c>
      <c r="C127" s="274">
        <v>1900</v>
      </c>
      <c r="D127" s="277">
        <v>0.10876157407407408</v>
      </c>
      <c r="E127" s="274">
        <v>73</v>
      </c>
      <c r="F127" s="274" t="s">
        <v>1069</v>
      </c>
      <c r="G127" s="274">
        <v>25</v>
      </c>
      <c r="H127" s="274">
        <f t="shared" si="1"/>
        <v>124</v>
      </c>
      <c r="I127" s="274" t="s">
        <v>1071</v>
      </c>
      <c r="J127" s="277">
        <v>0.10900462962962963</v>
      </c>
      <c r="K127" s="274" t="s">
        <v>2990</v>
      </c>
      <c r="L127" s="274" t="s">
        <v>2991</v>
      </c>
      <c r="M127" s="278">
        <v>0</v>
      </c>
      <c r="N127" s="274" t="s">
        <v>2815</v>
      </c>
    </row>
    <row r="128" spans="2:14" ht="14.4">
      <c r="B128" s="286" t="s">
        <v>5692</v>
      </c>
      <c r="C128" s="274">
        <v>1983</v>
      </c>
      <c r="D128" s="277">
        <v>0.10913194444444445</v>
      </c>
      <c r="E128" s="274">
        <v>74</v>
      </c>
      <c r="F128" s="274" t="s">
        <v>1069</v>
      </c>
      <c r="G128" s="274">
        <v>25</v>
      </c>
      <c r="H128" s="274">
        <f t="shared" si="1"/>
        <v>41</v>
      </c>
      <c r="I128" s="274" t="s">
        <v>1071</v>
      </c>
      <c r="J128" s="277">
        <v>0.10928240740740741</v>
      </c>
      <c r="K128" s="274" t="s">
        <v>2842</v>
      </c>
      <c r="L128" s="274" t="s">
        <v>5693</v>
      </c>
      <c r="M128" s="276">
        <v>30333</v>
      </c>
      <c r="N128" s="274" t="s">
        <v>2815</v>
      </c>
    </row>
    <row r="129" spans="2:14" ht="14.4">
      <c r="B129" s="286" t="s">
        <v>4468</v>
      </c>
      <c r="C129" s="274">
        <v>1978</v>
      </c>
      <c r="D129" s="277">
        <v>0.10952546296296296</v>
      </c>
      <c r="E129" s="274">
        <v>75</v>
      </c>
      <c r="F129" s="274" t="s">
        <v>1069</v>
      </c>
      <c r="G129" s="274">
        <v>25</v>
      </c>
      <c r="H129" s="274">
        <f t="shared" si="1"/>
        <v>46</v>
      </c>
      <c r="I129" s="274" t="s">
        <v>1071</v>
      </c>
      <c r="J129" s="277">
        <v>0.10968749999999999</v>
      </c>
      <c r="K129" s="274" t="s">
        <v>2992</v>
      </c>
      <c r="L129" s="274" t="s">
        <v>2993</v>
      </c>
      <c r="M129" s="276">
        <v>28718</v>
      </c>
      <c r="N129" s="274" t="s">
        <v>2815</v>
      </c>
    </row>
    <row r="130" spans="2:14" ht="13.8">
      <c r="B130" s="279" t="s">
        <v>1578</v>
      </c>
      <c r="C130" s="274">
        <v>1985</v>
      </c>
      <c r="D130" s="277">
        <v>0.10969907407407407</v>
      </c>
      <c r="E130" s="274">
        <v>76</v>
      </c>
      <c r="F130" s="274" t="s">
        <v>1069</v>
      </c>
      <c r="G130" s="274">
        <v>25</v>
      </c>
      <c r="H130" s="274">
        <f t="shared" si="1"/>
        <v>39</v>
      </c>
      <c r="I130" s="274" t="s">
        <v>1071</v>
      </c>
      <c r="J130" s="277">
        <v>0.10975694444444445</v>
      </c>
      <c r="K130" s="274" t="s">
        <v>2975</v>
      </c>
      <c r="L130" s="274" t="s">
        <v>2994</v>
      </c>
      <c r="M130" s="276">
        <v>31069</v>
      </c>
      <c r="N130" s="274" t="s">
        <v>2815</v>
      </c>
    </row>
    <row r="131" spans="2:14" ht="13.8">
      <c r="B131" s="279" t="s">
        <v>1579</v>
      </c>
      <c r="C131" s="274">
        <v>1989</v>
      </c>
      <c r="D131" s="277">
        <v>0.10969907407407407</v>
      </c>
      <c r="E131" s="274">
        <v>77</v>
      </c>
      <c r="F131" s="274" t="s">
        <v>1069</v>
      </c>
      <c r="G131" s="274">
        <v>25</v>
      </c>
      <c r="H131" s="274">
        <f t="shared" ref="H131:H176" si="2">2024-C131</f>
        <v>35</v>
      </c>
      <c r="I131" s="274" t="s">
        <v>1071</v>
      </c>
      <c r="J131" s="277">
        <v>0.10975694444444445</v>
      </c>
      <c r="K131" s="274" t="s">
        <v>2829</v>
      </c>
      <c r="L131" s="274" t="s">
        <v>2994</v>
      </c>
      <c r="M131" s="276">
        <v>32553</v>
      </c>
      <c r="N131" s="274" t="s">
        <v>2815</v>
      </c>
    </row>
    <row r="132" spans="2:14" ht="13.8">
      <c r="B132" s="279" t="s">
        <v>4469</v>
      </c>
      <c r="C132" s="274">
        <v>1992</v>
      </c>
      <c r="D132" s="277">
        <v>0.10969907407407407</v>
      </c>
      <c r="E132" s="274">
        <v>78</v>
      </c>
      <c r="F132" s="274" t="s">
        <v>1069</v>
      </c>
      <c r="G132" s="274">
        <v>25</v>
      </c>
      <c r="H132" s="274">
        <f t="shared" si="2"/>
        <v>32</v>
      </c>
      <c r="I132" s="274" t="s">
        <v>1071</v>
      </c>
      <c r="J132" s="277">
        <v>0.10980324074074074</v>
      </c>
      <c r="K132" s="274" t="s">
        <v>2862</v>
      </c>
      <c r="L132" s="274" t="s">
        <v>2995</v>
      </c>
      <c r="M132" s="276">
        <v>33684</v>
      </c>
      <c r="N132" s="274" t="s">
        <v>2815</v>
      </c>
    </row>
    <row r="133" spans="2:14" ht="14.4">
      <c r="B133" s="286" t="s">
        <v>4470</v>
      </c>
      <c r="C133" s="274">
        <v>1979</v>
      </c>
      <c r="D133" s="277">
        <v>0.11015046296296296</v>
      </c>
      <c r="E133" s="274">
        <v>79</v>
      </c>
      <c r="F133" s="274" t="s">
        <v>1069</v>
      </c>
      <c r="G133" s="274">
        <v>25</v>
      </c>
      <c r="H133" s="274">
        <f t="shared" si="2"/>
        <v>45</v>
      </c>
      <c r="I133" s="274" t="s">
        <v>1071</v>
      </c>
      <c r="J133" s="277">
        <v>0.1102662037037037</v>
      </c>
      <c r="K133" s="274" t="s">
        <v>2862</v>
      </c>
      <c r="L133" s="274" t="s">
        <v>2996</v>
      </c>
      <c r="M133" s="276">
        <v>28865</v>
      </c>
      <c r="N133" s="274" t="s">
        <v>2815</v>
      </c>
    </row>
    <row r="134" spans="2:14" ht="13.8">
      <c r="B134" s="279" t="s">
        <v>4471</v>
      </c>
      <c r="C134" s="274">
        <v>1999</v>
      </c>
      <c r="D134" s="277">
        <v>0.11025462962962963</v>
      </c>
      <c r="E134" s="274">
        <v>80</v>
      </c>
      <c r="F134" s="274" t="s">
        <v>1069</v>
      </c>
      <c r="G134" s="274">
        <v>25</v>
      </c>
      <c r="H134" s="274">
        <f t="shared" si="2"/>
        <v>25</v>
      </c>
      <c r="I134" s="274" t="s">
        <v>1071</v>
      </c>
      <c r="J134" s="277">
        <v>0.11038194444444445</v>
      </c>
      <c r="K134" s="274" t="s">
        <v>2842</v>
      </c>
      <c r="L134" s="274" t="s">
        <v>2997</v>
      </c>
      <c r="M134" s="276">
        <v>36170</v>
      </c>
      <c r="N134" s="274" t="s">
        <v>2815</v>
      </c>
    </row>
    <row r="135" spans="2:14" ht="13.8">
      <c r="B135" s="279" t="s">
        <v>559</v>
      </c>
      <c r="C135" s="274">
        <v>1989</v>
      </c>
      <c r="D135" s="277">
        <v>0.11063657407407407</v>
      </c>
      <c r="E135" s="274">
        <v>81</v>
      </c>
      <c r="F135" s="274" t="s">
        <v>1069</v>
      </c>
      <c r="G135" s="274">
        <v>25</v>
      </c>
      <c r="H135" s="274">
        <f t="shared" si="2"/>
        <v>35</v>
      </c>
      <c r="I135" s="274" t="s">
        <v>1071</v>
      </c>
      <c r="J135" s="277">
        <v>0.1106712962962963</v>
      </c>
      <c r="K135" s="274" t="s">
        <v>2954</v>
      </c>
      <c r="L135" s="274" t="s">
        <v>2998</v>
      </c>
      <c r="M135" s="276">
        <v>32773</v>
      </c>
      <c r="N135" s="274" t="s">
        <v>2815</v>
      </c>
    </row>
    <row r="136" spans="2:14" ht="14.4">
      <c r="B136" s="286" t="s">
        <v>4472</v>
      </c>
      <c r="C136" s="274">
        <v>1983</v>
      </c>
      <c r="D136" s="277">
        <v>0.1111111111111111</v>
      </c>
      <c r="E136" s="274">
        <v>82</v>
      </c>
      <c r="F136" s="274" t="s">
        <v>1069</v>
      </c>
      <c r="G136" s="274">
        <v>25</v>
      </c>
      <c r="H136" s="274">
        <f t="shared" si="2"/>
        <v>41</v>
      </c>
      <c r="I136" s="274" t="s">
        <v>1071</v>
      </c>
      <c r="J136" s="277">
        <v>0.11127314814814815</v>
      </c>
      <c r="K136" s="274" t="s">
        <v>2874</v>
      </c>
      <c r="L136" s="274" t="s">
        <v>2934</v>
      </c>
      <c r="M136" s="276">
        <v>30499</v>
      </c>
      <c r="N136" s="274" t="s">
        <v>2815</v>
      </c>
    </row>
    <row r="137" spans="2:14" ht="13.8">
      <c r="B137" s="279" t="s">
        <v>2072</v>
      </c>
      <c r="C137" s="274">
        <v>1986</v>
      </c>
      <c r="D137" s="277">
        <v>0.11123842592592592</v>
      </c>
      <c r="E137" s="274">
        <v>83</v>
      </c>
      <c r="F137" s="274" t="s">
        <v>1069</v>
      </c>
      <c r="G137" s="274">
        <v>25</v>
      </c>
      <c r="H137" s="274">
        <f t="shared" si="2"/>
        <v>38</v>
      </c>
      <c r="I137" s="274" t="s">
        <v>1071</v>
      </c>
      <c r="J137" s="277">
        <v>0.11131944444444444</v>
      </c>
      <c r="K137" s="274" t="s">
        <v>2901</v>
      </c>
      <c r="L137" s="274" t="s">
        <v>2999</v>
      </c>
      <c r="M137" s="276">
        <v>31464</v>
      </c>
      <c r="N137" s="274" t="s">
        <v>2815</v>
      </c>
    </row>
    <row r="138" spans="2:14" ht="14.4">
      <c r="B138" s="286" t="s">
        <v>2248</v>
      </c>
      <c r="C138" s="274">
        <v>1983</v>
      </c>
      <c r="D138" s="277">
        <v>0.11153935185185185</v>
      </c>
      <c r="E138" s="274">
        <v>84</v>
      </c>
      <c r="F138" s="274" t="s">
        <v>1069</v>
      </c>
      <c r="G138" s="274">
        <v>25</v>
      </c>
      <c r="H138" s="274">
        <f t="shared" si="2"/>
        <v>41</v>
      </c>
      <c r="I138" s="274" t="s">
        <v>1071</v>
      </c>
      <c r="J138" s="277">
        <v>0.1116550925925926</v>
      </c>
      <c r="K138" s="274" t="s">
        <v>2859</v>
      </c>
      <c r="L138" s="274" t="s">
        <v>3000</v>
      </c>
      <c r="M138" s="276">
        <v>30578</v>
      </c>
      <c r="N138" s="274" t="s">
        <v>2815</v>
      </c>
    </row>
    <row r="139" spans="2:14" ht="13.8">
      <c r="B139" s="279" t="s">
        <v>4473</v>
      </c>
      <c r="C139" s="274">
        <v>1995</v>
      </c>
      <c r="D139" s="277">
        <v>0.11243055555555556</v>
      </c>
      <c r="E139" s="274">
        <v>85</v>
      </c>
      <c r="F139" s="274" t="s">
        <v>1069</v>
      </c>
      <c r="G139" s="274">
        <v>25</v>
      </c>
      <c r="H139" s="274">
        <f t="shared" si="2"/>
        <v>29</v>
      </c>
      <c r="I139" s="274" t="s">
        <v>1071</v>
      </c>
      <c r="J139" s="277">
        <v>0.1125</v>
      </c>
      <c r="K139" s="274" t="s">
        <v>2933</v>
      </c>
      <c r="L139" s="274" t="s">
        <v>3001</v>
      </c>
      <c r="M139" s="276">
        <v>34896</v>
      </c>
      <c r="N139" s="274" t="s">
        <v>2815</v>
      </c>
    </row>
    <row r="140" spans="2:14" ht="13.8">
      <c r="B140" s="279" t="s">
        <v>4474</v>
      </c>
      <c r="C140" s="274">
        <v>1996</v>
      </c>
      <c r="D140" s="277">
        <v>0.11274305555555555</v>
      </c>
      <c r="E140" s="274">
        <v>86</v>
      </c>
      <c r="F140" s="274" t="s">
        <v>1069</v>
      </c>
      <c r="G140" s="274">
        <v>25</v>
      </c>
      <c r="H140" s="274">
        <f t="shared" si="2"/>
        <v>28</v>
      </c>
      <c r="I140" s="274" t="s">
        <v>1071</v>
      </c>
      <c r="J140" s="277">
        <v>0.1129050925925926</v>
      </c>
      <c r="K140" s="274" t="s">
        <v>2940</v>
      </c>
      <c r="L140" s="274" t="s">
        <v>3002</v>
      </c>
      <c r="M140" s="276">
        <v>35140</v>
      </c>
      <c r="N140" s="274" t="s">
        <v>2815</v>
      </c>
    </row>
    <row r="141" spans="2:14" ht="13.8">
      <c r="B141" s="279" t="s">
        <v>4475</v>
      </c>
      <c r="C141" s="274">
        <v>1996</v>
      </c>
      <c r="D141" s="277">
        <v>0.11178240740740741</v>
      </c>
      <c r="E141" s="274">
        <v>87</v>
      </c>
      <c r="F141" s="274" t="s">
        <v>1069</v>
      </c>
      <c r="G141" s="274">
        <v>25</v>
      </c>
      <c r="H141" s="274">
        <f t="shared" si="2"/>
        <v>28</v>
      </c>
      <c r="I141" s="274" t="s">
        <v>1071</v>
      </c>
      <c r="J141" s="277">
        <v>0.11318287037037036</v>
      </c>
      <c r="K141" s="274" t="s">
        <v>3003</v>
      </c>
      <c r="L141" s="274" t="s">
        <v>3004</v>
      </c>
      <c r="M141" s="276">
        <v>35219</v>
      </c>
      <c r="N141" s="274" t="s">
        <v>2815</v>
      </c>
    </row>
    <row r="142" spans="2:14" ht="13.8">
      <c r="B142" s="279" t="s">
        <v>4476</v>
      </c>
      <c r="C142" s="274">
        <v>1992</v>
      </c>
      <c r="D142" s="277">
        <v>0.11482638888888889</v>
      </c>
      <c r="E142" s="274">
        <v>88</v>
      </c>
      <c r="F142" s="274" t="s">
        <v>1069</v>
      </c>
      <c r="G142" s="274">
        <v>25</v>
      </c>
      <c r="H142" s="274">
        <f t="shared" si="2"/>
        <v>32</v>
      </c>
      <c r="I142" s="274" t="s">
        <v>1071</v>
      </c>
      <c r="J142" s="277">
        <v>0.1149537037037037</v>
      </c>
      <c r="K142" s="274" t="s">
        <v>2913</v>
      </c>
      <c r="L142" s="274" t="s">
        <v>3005</v>
      </c>
      <c r="M142" s="276">
        <v>33707</v>
      </c>
      <c r="N142" s="274" t="s">
        <v>2815</v>
      </c>
    </row>
    <row r="143" spans="2:14" ht="14.4">
      <c r="B143" s="286" t="s">
        <v>4477</v>
      </c>
      <c r="C143" s="274">
        <v>1966</v>
      </c>
      <c r="D143" s="277">
        <v>0.11518518518518518</v>
      </c>
      <c r="E143" s="274">
        <v>89</v>
      </c>
      <c r="F143" s="274" t="s">
        <v>1069</v>
      </c>
      <c r="G143" s="274">
        <v>25</v>
      </c>
      <c r="H143" s="274">
        <f t="shared" si="2"/>
        <v>58</v>
      </c>
      <c r="I143" s="274" t="s">
        <v>1071</v>
      </c>
      <c r="J143" s="277">
        <v>0.11537037037037037</v>
      </c>
      <c r="K143" s="274" t="s">
        <v>2842</v>
      </c>
      <c r="L143" s="274" t="s">
        <v>3006</v>
      </c>
      <c r="M143" s="276">
        <v>24324</v>
      </c>
      <c r="N143" s="274" t="s">
        <v>2815</v>
      </c>
    </row>
    <row r="144" spans="2:14" ht="13.8">
      <c r="B144" s="279" t="s">
        <v>4478</v>
      </c>
      <c r="C144" s="274">
        <v>1988</v>
      </c>
      <c r="D144" s="277">
        <v>0.11618055555555555</v>
      </c>
      <c r="E144" s="274">
        <v>90</v>
      </c>
      <c r="F144" s="274" t="s">
        <v>1069</v>
      </c>
      <c r="G144" s="274">
        <v>25</v>
      </c>
      <c r="H144" s="274">
        <f t="shared" si="2"/>
        <v>36</v>
      </c>
      <c r="I144" s="274" t="s">
        <v>1071</v>
      </c>
      <c r="J144" s="277">
        <v>0.11627314814814815</v>
      </c>
      <c r="K144" s="274" t="s">
        <v>2864</v>
      </c>
      <c r="L144" s="274" t="s">
        <v>3007</v>
      </c>
      <c r="M144" s="276">
        <v>32296</v>
      </c>
      <c r="N144" s="274" t="s">
        <v>2815</v>
      </c>
    </row>
    <row r="145" spans="2:14" ht="13.8">
      <c r="B145" s="279" t="s">
        <v>4479</v>
      </c>
      <c r="C145" s="274">
        <v>1996</v>
      </c>
      <c r="D145" s="277">
        <v>0.1155324074074074</v>
      </c>
      <c r="E145" s="274">
        <v>91</v>
      </c>
      <c r="F145" s="274" t="s">
        <v>1069</v>
      </c>
      <c r="G145" s="274">
        <v>25</v>
      </c>
      <c r="H145" s="274">
        <f t="shared" si="2"/>
        <v>28</v>
      </c>
      <c r="I145" s="274" t="s">
        <v>1071</v>
      </c>
      <c r="J145" s="277">
        <v>0.11638888888888889</v>
      </c>
      <c r="K145" s="274" t="s">
        <v>2833</v>
      </c>
      <c r="L145" s="274" t="s">
        <v>3008</v>
      </c>
      <c r="M145" s="276">
        <v>35341</v>
      </c>
      <c r="N145" s="274" t="s">
        <v>2815</v>
      </c>
    </row>
    <row r="146" spans="2:14" ht="13.8">
      <c r="B146" s="279" t="s">
        <v>2329</v>
      </c>
      <c r="C146" s="274">
        <v>1994</v>
      </c>
      <c r="D146" s="277">
        <v>0.11660879629629629</v>
      </c>
      <c r="E146" s="274">
        <v>92</v>
      </c>
      <c r="F146" s="274" t="s">
        <v>1069</v>
      </c>
      <c r="G146" s="274">
        <v>25</v>
      </c>
      <c r="H146" s="274">
        <f t="shared" si="2"/>
        <v>30</v>
      </c>
      <c r="I146" s="274" t="s">
        <v>1071</v>
      </c>
      <c r="J146" s="277">
        <v>0.11672453703703704</v>
      </c>
      <c r="K146" s="274" t="s">
        <v>2825</v>
      </c>
      <c r="L146" s="274" t="s">
        <v>3009</v>
      </c>
      <c r="M146" s="278">
        <v>34655</v>
      </c>
      <c r="N146" s="274" t="s">
        <v>2815</v>
      </c>
    </row>
    <row r="147" spans="2:14" ht="13.8">
      <c r="B147" s="279" t="s">
        <v>4480</v>
      </c>
      <c r="C147" s="274">
        <v>1987</v>
      </c>
      <c r="D147" s="277">
        <v>0.11663194444444444</v>
      </c>
      <c r="E147" s="274">
        <v>93</v>
      </c>
      <c r="F147" s="274" t="s">
        <v>1069</v>
      </c>
      <c r="G147" s="274">
        <v>25</v>
      </c>
      <c r="H147" s="274">
        <f t="shared" si="2"/>
        <v>37</v>
      </c>
      <c r="I147" s="274" t="s">
        <v>1071</v>
      </c>
      <c r="J147" s="277">
        <v>0.11673611111111111</v>
      </c>
      <c r="K147" s="274" t="s">
        <v>2988</v>
      </c>
      <c r="L147" s="274" t="s">
        <v>3010</v>
      </c>
      <c r="M147" s="276">
        <v>32059</v>
      </c>
      <c r="N147" s="274" t="s">
        <v>2815</v>
      </c>
    </row>
    <row r="148" spans="2:14" ht="13.8">
      <c r="B148" s="279" t="s">
        <v>4481</v>
      </c>
      <c r="C148" s="274">
        <v>1993</v>
      </c>
      <c r="D148" s="277">
        <v>0.11679398148148148</v>
      </c>
      <c r="E148" s="274">
        <v>94</v>
      </c>
      <c r="F148" s="274" t="s">
        <v>1069</v>
      </c>
      <c r="G148" s="274">
        <v>25</v>
      </c>
      <c r="H148" s="274">
        <f t="shared" si="2"/>
        <v>31</v>
      </c>
      <c r="I148" s="274" t="s">
        <v>1071</v>
      </c>
      <c r="J148" s="277">
        <v>0.11694444444444445</v>
      </c>
      <c r="K148" s="274" t="s">
        <v>2825</v>
      </c>
      <c r="L148" s="274" t="s">
        <v>3011</v>
      </c>
      <c r="M148" s="276">
        <v>34137</v>
      </c>
      <c r="N148" s="274" t="s">
        <v>2815</v>
      </c>
    </row>
    <row r="149" spans="2:14" ht="13.8">
      <c r="B149" s="279" t="s">
        <v>4482</v>
      </c>
      <c r="C149" s="274">
        <v>1991</v>
      </c>
      <c r="D149" s="277">
        <v>0.1168287037037037</v>
      </c>
      <c r="E149" s="274">
        <v>95</v>
      </c>
      <c r="F149" s="274" t="s">
        <v>1069</v>
      </c>
      <c r="G149" s="274">
        <v>25</v>
      </c>
      <c r="H149" s="274">
        <f t="shared" si="2"/>
        <v>33</v>
      </c>
      <c r="I149" s="274" t="s">
        <v>1071</v>
      </c>
      <c r="J149" s="277">
        <v>0.11697916666666666</v>
      </c>
      <c r="K149" s="274" t="s">
        <v>3012</v>
      </c>
      <c r="L149" s="274" t="s">
        <v>3013</v>
      </c>
      <c r="M149" s="276">
        <v>33366</v>
      </c>
      <c r="N149" s="274" t="s">
        <v>2815</v>
      </c>
    </row>
    <row r="150" spans="2:14" ht="13.8">
      <c r="B150" s="279" t="s">
        <v>4483</v>
      </c>
      <c r="C150" s="274">
        <v>1987</v>
      </c>
      <c r="D150" s="277">
        <v>0.11693287037037037</v>
      </c>
      <c r="E150" s="274">
        <v>96</v>
      </c>
      <c r="F150" s="274" t="s">
        <v>1069</v>
      </c>
      <c r="G150" s="274">
        <v>25</v>
      </c>
      <c r="H150" s="274">
        <f t="shared" si="2"/>
        <v>37</v>
      </c>
      <c r="I150" s="274" t="s">
        <v>1071</v>
      </c>
      <c r="J150" s="277">
        <v>0.11732638888888888</v>
      </c>
      <c r="K150" s="274" t="s">
        <v>3014</v>
      </c>
      <c r="L150" s="274" t="s">
        <v>3015</v>
      </c>
      <c r="M150" s="276">
        <v>32004</v>
      </c>
      <c r="N150" s="274" t="s">
        <v>2815</v>
      </c>
    </row>
    <row r="151" spans="2:14" ht="13.8">
      <c r="B151" s="279" t="s">
        <v>4484</v>
      </c>
      <c r="C151" s="274">
        <v>1985</v>
      </c>
      <c r="D151" s="277">
        <v>0.11818287037037037</v>
      </c>
      <c r="E151" s="274">
        <v>97</v>
      </c>
      <c r="F151" s="274" t="s">
        <v>1069</v>
      </c>
      <c r="G151" s="274">
        <v>25</v>
      </c>
      <c r="H151" s="274">
        <f t="shared" si="2"/>
        <v>39</v>
      </c>
      <c r="I151" s="274" t="s">
        <v>1071</v>
      </c>
      <c r="J151" s="277">
        <v>0.1182175925925926</v>
      </c>
      <c r="K151" s="274" t="s">
        <v>2833</v>
      </c>
      <c r="L151" s="274" t="s">
        <v>3016</v>
      </c>
      <c r="M151" s="276">
        <v>31240</v>
      </c>
      <c r="N151" s="274" t="s">
        <v>2815</v>
      </c>
    </row>
    <row r="152" spans="2:14" ht="14.4">
      <c r="B152" s="286" t="s">
        <v>4485</v>
      </c>
      <c r="C152" s="274">
        <v>1978</v>
      </c>
      <c r="D152" s="277">
        <v>0.11857638888888888</v>
      </c>
      <c r="E152" s="274">
        <v>98</v>
      </c>
      <c r="F152" s="274" t="s">
        <v>1069</v>
      </c>
      <c r="G152" s="274">
        <v>25</v>
      </c>
      <c r="H152" s="274">
        <f t="shared" si="2"/>
        <v>46</v>
      </c>
      <c r="I152" s="274" t="s">
        <v>1071</v>
      </c>
      <c r="J152" s="277">
        <v>0.11871527777777778</v>
      </c>
      <c r="K152" s="274" t="s">
        <v>2859</v>
      </c>
      <c r="L152" s="274" t="s">
        <v>3017</v>
      </c>
      <c r="M152" s="276">
        <v>28746</v>
      </c>
      <c r="N152" s="274" t="s">
        <v>2815</v>
      </c>
    </row>
    <row r="153" spans="2:14" ht="13.8">
      <c r="B153" s="279" t="s">
        <v>4486</v>
      </c>
      <c r="C153" s="274">
        <v>1988</v>
      </c>
      <c r="D153" s="277">
        <v>0.11964120370370371</v>
      </c>
      <c r="E153" s="274">
        <v>99</v>
      </c>
      <c r="F153" s="274" t="s">
        <v>1069</v>
      </c>
      <c r="G153" s="274">
        <v>25</v>
      </c>
      <c r="H153" s="274">
        <f t="shared" si="2"/>
        <v>36</v>
      </c>
      <c r="I153" s="274" t="s">
        <v>1071</v>
      </c>
      <c r="J153" s="277">
        <v>0.1196875</v>
      </c>
      <c r="K153" s="274" t="s">
        <v>2888</v>
      </c>
      <c r="L153" s="274" t="s">
        <v>3018</v>
      </c>
      <c r="M153" s="276">
        <v>32358</v>
      </c>
      <c r="N153" s="274" t="s">
        <v>2815</v>
      </c>
    </row>
    <row r="154" spans="2:14" ht="13.8">
      <c r="B154" s="284" t="s">
        <v>5782</v>
      </c>
      <c r="C154" s="274">
        <v>1987</v>
      </c>
      <c r="D154" s="277">
        <v>0.11964120370370371</v>
      </c>
      <c r="E154" s="274">
        <v>100</v>
      </c>
      <c r="F154" s="274" t="s">
        <v>1069</v>
      </c>
      <c r="G154" s="274">
        <v>25</v>
      </c>
      <c r="H154" s="274">
        <f t="shared" si="2"/>
        <v>37</v>
      </c>
      <c r="I154" s="274" t="s">
        <v>1071</v>
      </c>
      <c r="J154" s="277">
        <v>0.1197337962962963</v>
      </c>
      <c r="K154" s="274" t="s">
        <v>2859</v>
      </c>
      <c r="L154" s="274" t="s">
        <v>2902</v>
      </c>
      <c r="M154" s="276">
        <v>32083</v>
      </c>
      <c r="N154" s="274" t="s">
        <v>2815</v>
      </c>
    </row>
    <row r="155" spans="2:14" ht="13.8">
      <c r="B155" s="279" t="s">
        <v>4487</v>
      </c>
      <c r="C155" s="274">
        <v>1987</v>
      </c>
      <c r="D155" s="277">
        <v>0.11988425925925926</v>
      </c>
      <c r="E155" s="274">
        <v>101</v>
      </c>
      <c r="F155" s="274" t="s">
        <v>1069</v>
      </c>
      <c r="G155" s="274">
        <v>25</v>
      </c>
      <c r="H155" s="274">
        <f t="shared" si="2"/>
        <v>37</v>
      </c>
      <c r="I155" s="274" t="s">
        <v>1071</v>
      </c>
      <c r="J155" s="277">
        <v>0.1199537037037037</v>
      </c>
      <c r="K155" s="274" t="s">
        <v>2833</v>
      </c>
      <c r="L155" s="274" t="s">
        <v>3019</v>
      </c>
      <c r="M155" s="276">
        <v>31933</v>
      </c>
      <c r="N155" s="274" t="s">
        <v>2815</v>
      </c>
    </row>
    <row r="156" spans="2:14" ht="14.4">
      <c r="B156" s="286" t="s">
        <v>4488</v>
      </c>
      <c r="C156" s="274">
        <v>1984</v>
      </c>
      <c r="D156" s="277">
        <v>0.11987268518518518</v>
      </c>
      <c r="E156" s="274">
        <v>102</v>
      </c>
      <c r="F156" s="274" t="s">
        <v>1069</v>
      </c>
      <c r="G156" s="274">
        <v>25</v>
      </c>
      <c r="H156" s="274">
        <f t="shared" si="2"/>
        <v>40</v>
      </c>
      <c r="I156" s="274" t="s">
        <v>1071</v>
      </c>
      <c r="J156" s="277">
        <v>0.1199537037037037</v>
      </c>
      <c r="K156" s="274" t="s">
        <v>3020</v>
      </c>
      <c r="L156" s="274" t="s">
        <v>3021</v>
      </c>
      <c r="M156" s="278">
        <v>31015</v>
      </c>
      <c r="N156" s="274" t="s">
        <v>2815</v>
      </c>
    </row>
    <row r="157" spans="2:14" ht="14.4">
      <c r="B157" s="286" t="s">
        <v>4489</v>
      </c>
      <c r="C157" s="274">
        <v>1983</v>
      </c>
      <c r="D157" s="277">
        <v>0.12011574074074075</v>
      </c>
      <c r="E157" s="274">
        <v>103</v>
      </c>
      <c r="F157" s="274" t="s">
        <v>1069</v>
      </c>
      <c r="G157" s="274">
        <v>25</v>
      </c>
      <c r="H157" s="274">
        <f t="shared" si="2"/>
        <v>41</v>
      </c>
      <c r="I157" s="274" t="s">
        <v>1071</v>
      </c>
      <c r="J157" s="277">
        <v>0.12025462962962963</v>
      </c>
      <c r="K157" s="274" t="s">
        <v>3022</v>
      </c>
      <c r="L157" s="274" t="s">
        <v>3023</v>
      </c>
      <c r="M157" s="278">
        <v>30599</v>
      </c>
      <c r="N157" s="274" t="s">
        <v>2815</v>
      </c>
    </row>
    <row r="158" spans="2:14" ht="13.8">
      <c r="B158" s="279" t="s">
        <v>2472</v>
      </c>
      <c r="C158" s="274">
        <v>1959</v>
      </c>
      <c r="D158" s="277">
        <v>0.1208449074074074</v>
      </c>
      <c r="E158" s="274">
        <v>104</v>
      </c>
      <c r="F158" s="274" t="s">
        <v>1069</v>
      </c>
      <c r="G158" s="274">
        <v>25</v>
      </c>
      <c r="H158" s="274">
        <f t="shared" si="2"/>
        <v>65</v>
      </c>
      <c r="I158" s="274" t="s">
        <v>1071</v>
      </c>
      <c r="J158" s="277">
        <v>0.12089120370370371</v>
      </c>
      <c r="K158" s="274" t="s">
        <v>3024</v>
      </c>
      <c r="L158" s="274" t="s">
        <v>3025</v>
      </c>
      <c r="M158" s="276">
        <v>21753</v>
      </c>
      <c r="N158" s="274" t="s">
        <v>2815</v>
      </c>
    </row>
    <row r="159" spans="2:14" ht="14.4">
      <c r="B159" s="286" t="s">
        <v>4490</v>
      </c>
      <c r="C159" s="274">
        <v>1983</v>
      </c>
      <c r="D159" s="277">
        <v>0.12089120370370371</v>
      </c>
      <c r="E159" s="274">
        <v>105</v>
      </c>
      <c r="F159" s="274" t="s">
        <v>1069</v>
      </c>
      <c r="G159" s="274">
        <v>25</v>
      </c>
      <c r="H159" s="274">
        <f t="shared" si="2"/>
        <v>41</v>
      </c>
      <c r="I159" s="274" t="s">
        <v>1071</v>
      </c>
      <c r="J159" s="277">
        <v>0.1209837962962963</v>
      </c>
      <c r="K159" s="274" t="s">
        <v>2829</v>
      </c>
      <c r="L159" s="274" t="s">
        <v>3026</v>
      </c>
      <c r="M159" s="276">
        <v>30545</v>
      </c>
      <c r="N159" s="274" t="s">
        <v>2815</v>
      </c>
    </row>
    <row r="160" spans="2:14" ht="14.4">
      <c r="B160" s="286" t="s">
        <v>4491</v>
      </c>
      <c r="C160" s="274">
        <v>1973</v>
      </c>
      <c r="D160" s="277">
        <v>0.12097222222222222</v>
      </c>
      <c r="E160" s="274">
        <v>106</v>
      </c>
      <c r="F160" s="274" t="s">
        <v>1069</v>
      </c>
      <c r="G160" s="274">
        <v>25</v>
      </c>
      <c r="H160" s="274">
        <f t="shared" si="2"/>
        <v>51</v>
      </c>
      <c r="I160" s="274" t="s">
        <v>1071</v>
      </c>
      <c r="J160" s="277">
        <v>0.12105324074074074</v>
      </c>
      <c r="K160" s="274" t="s">
        <v>2862</v>
      </c>
      <c r="L160" s="274" t="s">
        <v>3027</v>
      </c>
      <c r="M160" s="278">
        <v>26979</v>
      </c>
      <c r="N160" s="274" t="s">
        <v>2815</v>
      </c>
    </row>
    <row r="161" spans="2:14" ht="13.8">
      <c r="B161" s="279" t="s">
        <v>1718</v>
      </c>
      <c r="C161" s="274">
        <v>1987</v>
      </c>
      <c r="D161" s="277">
        <v>0.10815972222222223</v>
      </c>
      <c r="E161" s="274">
        <v>107</v>
      </c>
      <c r="F161" s="274" t="s">
        <v>1069</v>
      </c>
      <c r="G161" s="274">
        <v>25</v>
      </c>
      <c r="H161" s="274">
        <f t="shared" si="2"/>
        <v>37</v>
      </c>
      <c r="I161" s="274" t="s">
        <v>1071</v>
      </c>
      <c r="J161" s="277">
        <v>0.12186342592592593</v>
      </c>
      <c r="K161" s="274" t="s">
        <v>2825</v>
      </c>
      <c r="L161" s="274" t="s">
        <v>3028</v>
      </c>
      <c r="M161" s="276">
        <v>31905</v>
      </c>
      <c r="N161" s="274" t="s">
        <v>2815</v>
      </c>
    </row>
    <row r="162" spans="2:14" ht="13.8">
      <c r="B162" s="279" t="s">
        <v>4492</v>
      </c>
      <c r="C162" s="274">
        <v>2005</v>
      </c>
      <c r="D162" s="277">
        <v>0.12511574074074075</v>
      </c>
      <c r="E162" s="274">
        <v>108</v>
      </c>
      <c r="F162" s="274" t="s">
        <v>1069</v>
      </c>
      <c r="G162" s="274">
        <v>25</v>
      </c>
      <c r="H162" s="274">
        <f t="shared" si="2"/>
        <v>19</v>
      </c>
      <c r="I162" s="274" t="s">
        <v>1071</v>
      </c>
      <c r="J162" s="277">
        <v>0.1252199074074074</v>
      </c>
      <c r="K162" s="274" t="s">
        <v>2825</v>
      </c>
      <c r="L162" s="274" t="s">
        <v>3029</v>
      </c>
      <c r="M162" s="276">
        <v>38411</v>
      </c>
      <c r="N162" s="274" t="s">
        <v>2815</v>
      </c>
    </row>
    <row r="163" spans="2:14" ht="13.8">
      <c r="B163" s="279" t="s">
        <v>2273</v>
      </c>
      <c r="C163" s="274">
        <v>1989</v>
      </c>
      <c r="D163" s="277">
        <v>0.12611111111111112</v>
      </c>
      <c r="E163" s="274">
        <v>109</v>
      </c>
      <c r="F163" s="274" t="s">
        <v>1069</v>
      </c>
      <c r="G163" s="274">
        <v>25</v>
      </c>
      <c r="H163" s="274">
        <f t="shared" si="2"/>
        <v>35</v>
      </c>
      <c r="I163" s="274" t="s">
        <v>1071</v>
      </c>
      <c r="J163" s="277">
        <v>0.12626157407407407</v>
      </c>
      <c r="K163" s="274" t="s">
        <v>2954</v>
      </c>
      <c r="L163" s="274" t="s">
        <v>3030</v>
      </c>
      <c r="M163" s="276">
        <v>32735</v>
      </c>
      <c r="N163" s="274" t="s">
        <v>2815</v>
      </c>
    </row>
    <row r="164" spans="2:14" ht="13.8">
      <c r="B164" s="279" t="s">
        <v>4493</v>
      </c>
      <c r="C164" s="274">
        <v>1997</v>
      </c>
      <c r="D164" s="277">
        <v>0.12686342592592592</v>
      </c>
      <c r="E164" s="274">
        <v>110</v>
      </c>
      <c r="F164" s="274" t="s">
        <v>1069</v>
      </c>
      <c r="G164" s="274">
        <v>25</v>
      </c>
      <c r="H164" s="274">
        <f t="shared" si="2"/>
        <v>27</v>
      </c>
      <c r="I164" s="274" t="s">
        <v>1071</v>
      </c>
      <c r="J164" s="277">
        <v>0.12697916666666667</v>
      </c>
      <c r="K164" s="274" t="s">
        <v>2859</v>
      </c>
      <c r="L164" s="274" t="s">
        <v>3031</v>
      </c>
      <c r="M164" s="276">
        <v>35679</v>
      </c>
      <c r="N164" s="274" t="s">
        <v>2815</v>
      </c>
    </row>
    <row r="165" spans="2:14" ht="13.8">
      <c r="B165" s="279" t="s">
        <v>4494</v>
      </c>
      <c r="C165" s="274">
        <v>2002</v>
      </c>
      <c r="D165" s="277">
        <v>0.12780092592592593</v>
      </c>
      <c r="E165" s="274">
        <v>111</v>
      </c>
      <c r="F165" s="274" t="s">
        <v>1069</v>
      </c>
      <c r="G165" s="274">
        <v>25</v>
      </c>
      <c r="H165" s="274">
        <f t="shared" si="2"/>
        <v>22</v>
      </c>
      <c r="I165" s="274" t="s">
        <v>1071</v>
      </c>
      <c r="J165" s="277">
        <v>0.12798611111111111</v>
      </c>
      <c r="K165" s="274" t="s">
        <v>3032</v>
      </c>
      <c r="L165" s="274" t="s">
        <v>3033</v>
      </c>
      <c r="M165" s="276">
        <v>37479</v>
      </c>
      <c r="N165" s="274" t="s">
        <v>2815</v>
      </c>
    </row>
    <row r="166" spans="2:14" ht="14.4">
      <c r="B166" s="286" t="s">
        <v>4495</v>
      </c>
      <c r="C166" s="274">
        <v>1978</v>
      </c>
      <c r="D166" s="277">
        <v>0.12819444444444444</v>
      </c>
      <c r="E166" s="274">
        <v>112</v>
      </c>
      <c r="F166" s="274" t="s">
        <v>1069</v>
      </c>
      <c r="G166" s="274">
        <v>25</v>
      </c>
      <c r="H166" s="274">
        <f t="shared" si="2"/>
        <v>46</v>
      </c>
      <c r="I166" s="274" t="s">
        <v>1071</v>
      </c>
      <c r="J166" s="277">
        <v>0.12836805555555555</v>
      </c>
      <c r="K166" s="274" t="s">
        <v>2857</v>
      </c>
      <c r="L166" s="274" t="s">
        <v>3034</v>
      </c>
      <c r="M166" s="276">
        <v>28724</v>
      </c>
      <c r="N166" s="274" t="s">
        <v>2815</v>
      </c>
    </row>
    <row r="167" spans="2:14" ht="13.8">
      <c r="B167" s="279" t="s">
        <v>1586</v>
      </c>
      <c r="C167" s="274">
        <v>1981</v>
      </c>
      <c r="D167" s="277">
        <v>0.1284837962962963</v>
      </c>
      <c r="E167" s="274">
        <v>113</v>
      </c>
      <c r="F167" s="274" t="s">
        <v>1069</v>
      </c>
      <c r="G167" s="274">
        <v>25</v>
      </c>
      <c r="H167" s="274">
        <f t="shared" si="2"/>
        <v>43</v>
      </c>
      <c r="I167" s="274" t="s">
        <v>1071</v>
      </c>
      <c r="J167" s="277">
        <v>0.12862268518518519</v>
      </c>
      <c r="K167" s="274" t="s">
        <v>2833</v>
      </c>
      <c r="L167" s="274" t="s">
        <v>3035</v>
      </c>
      <c r="M167" s="278">
        <v>0</v>
      </c>
      <c r="N167" s="274" t="s">
        <v>2815</v>
      </c>
    </row>
    <row r="168" spans="2:14" ht="13.8">
      <c r="B168" s="279" t="s">
        <v>4496</v>
      </c>
      <c r="C168" s="274">
        <v>1994</v>
      </c>
      <c r="D168" s="277">
        <v>0.12974537037037037</v>
      </c>
      <c r="E168" s="274">
        <v>114</v>
      </c>
      <c r="F168" s="274" t="s">
        <v>1069</v>
      </c>
      <c r="G168" s="274">
        <v>25</v>
      </c>
      <c r="H168" s="274">
        <f t="shared" si="2"/>
        <v>30</v>
      </c>
      <c r="I168" s="274" t="s">
        <v>1071</v>
      </c>
      <c r="J168" s="277">
        <v>0.12997685185185184</v>
      </c>
      <c r="K168" s="274" t="s">
        <v>2825</v>
      </c>
      <c r="L168" s="274" t="s">
        <v>3033</v>
      </c>
      <c r="M168" s="276">
        <v>34480</v>
      </c>
      <c r="N168" s="274" t="s">
        <v>2815</v>
      </c>
    </row>
    <row r="169" spans="2:14" ht="13.8">
      <c r="B169" s="279" t="s">
        <v>4497</v>
      </c>
      <c r="C169" s="274">
        <v>1991</v>
      </c>
      <c r="D169" s="277">
        <v>0.12309027777777778</v>
      </c>
      <c r="E169" s="274">
        <v>115</v>
      </c>
      <c r="F169" s="274" t="s">
        <v>1069</v>
      </c>
      <c r="G169" s="274">
        <v>25</v>
      </c>
      <c r="H169" s="274">
        <f t="shared" si="2"/>
        <v>33</v>
      </c>
      <c r="I169" s="274" t="s">
        <v>1071</v>
      </c>
      <c r="J169" s="277">
        <v>0.13127314814814814</v>
      </c>
      <c r="K169" s="274" t="s">
        <v>2833</v>
      </c>
      <c r="L169" s="274" t="s">
        <v>3036</v>
      </c>
      <c r="M169" s="278">
        <v>33525</v>
      </c>
      <c r="N169" s="274" t="s">
        <v>2815</v>
      </c>
    </row>
    <row r="170" spans="2:14" ht="13.8">
      <c r="B170" s="279" t="s">
        <v>4498</v>
      </c>
      <c r="C170" s="274">
        <v>1996</v>
      </c>
      <c r="D170" s="277">
        <v>0.13175925925925927</v>
      </c>
      <c r="E170" s="274">
        <v>116</v>
      </c>
      <c r="F170" s="274" t="s">
        <v>1069</v>
      </c>
      <c r="G170" s="274">
        <v>25</v>
      </c>
      <c r="H170" s="274">
        <f t="shared" si="2"/>
        <v>28</v>
      </c>
      <c r="I170" s="274" t="s">
        <v>1071</v>
      </c>
      <c r="J170" s="277">
        <v>0.13181712962962963</v>
      </c>
      <c r="K170" s="274" t="s">
        <v>2833</v>
      </c>
      <c r="L170" s="274" t="s">
        <v>3037</v>
      </c>
      <c r="M170" s="276">
        <v>35210</v>
      </c>
      <c r="N170" s="274" t="s">
        <v>2815</v>
      </c>
    </row>
    <row r="171" spans="2:14" ht="13.8">
      <c r="B171" s="279" t="s">
        <v>4499</v>
      </c>
      <c r="C171" s="274">
        <v>1988</v>
      </c>
      <c r="D171" s="277">
        <v>0.13221064814814815</v>
      </c>
      <c r="E171" s="274">
        <v>117</v>
      </c>
      <c r="F171" s="274" t="s">
        <v>1069</v>
      </c>
      <c r="G171" s="274">
        <v>25</v>
      </c>
      <c r="H171" s="274">
        <f t="shared" si="2"/>
        <v>36</v>
      </c>
      <c r="I171" s="274" t="s">
        <v>1071</v>
      </c>
      <c r="J171" s="277">
        <v>0.13244212962962962</v>
      </c>
      <c r="K171" s="274" t="s">
        <v>2829</v>
      </c>
      <c r="L171" s="274" t="s">
        <v>3038</v>
      </c>
      <c r="M171" s="276">
        <v>32344</v>
      </c>
      <c r="N171" s="274" t="s">
        <v>2815</v>
      </c>
    </row>
    <row r="172" spans="2:14" ht="13.8">
      <c r="B172" s="279" t="s">
        <v>4500</v>
      </c>
      <c r="C172" s="274">
        <v>1986</v>
      </c>
      <c r="D172" s="277">
        <v>0.13390046296296296</v>
      </c>
      <c r="E172" s="274">
        <v>118</v>
      </c>
      <c r="F172" s="274" t="s">
        <v>1069</v>
      </c>
      <c r="G172" s="274">
        <v>25</v>
      </c>
      <c r="H172" s="274">
        <f t="shared" si="2"/>
        <v>38</v>
      </c>
      <c r="I172" s="274" t="s">
        <v>1071</v>
      </c>
      <c r="J172" s="277">
        <v>0.13405092592592593</v>
      </c>
      <c r="K172" s="274" t="s">
        <v>2859</v>
      </c>
      <c r="L172" s="274" t="s">
        <v>3039</v>
      </c>
      <c r="M172" s="276">
        <v>31723</v>
      </c>
      <c r="N172" s="274" t="s">
        <v>2815</v>
      </c>
    </row>
    <row r="173" spans="2:14" ht="13.8">
      <c r="B173" s="279" t="s">
        <v>4501</v>
      </c>
      <c r="C173" s="274">
        <v>1992</v>
      </c>
      <c r="D173" s="277">
        <v>0.1310300925925926</v>
      </c>
      <c r="E173" s="274">
        <v>119</v>
      </c>
      <c r="F173" s="274" t="s">
        <v>1069</v>
      </c>
      <c r="G173" s="274">
        <v>25</v>
      </c>
      <c r="H173" s="274">
        <f t="shared" si="2"/>
        <v>32</v>
      </c>
      <c r="I173" s="274" t="s">
        <v>1071</v>
      </c>
      <c r="J173" s="277">
        <v>0.13453703703703704</v>
      </c>
      <c r="K173" s="274" t="s">
        <v>3040</v>
      </c>
      <c r="L173" s="274" t="s">
        <v>3041</v>
      </c>
      <c r="M173" s="276">
        <v>33743</v>
      </c>
      <c r="N173" s="274" t="s">
        <v>2815</v>
      </c>
    </row>
    <row r="174" spans="2:14" ht="14.4">
      <c r="B174" s="286" t="s">
        <v>4502</v>
      </c>
      <c r="C174" s="274">
        <v>1980</v>
      </c>
      <c r="D174" s="277">
        <v>0.13851851851851851</v>
      </c>
      <c r="E174" s="274">
        <v>120</v>
      </c>
      <c r="F174" s="274" t="s">
        <v>1069</v>
      </c>
      <c r="G174" s="274">
        <v>25</v>
      </c>
      <c r="H174" s="274">
        <f t="shared" si="2"/>
        <v>44</v>
      </c>
      <c r="I174" s="274" t="s">
        <v>1071</v>
      </c>
      <c r="J174" s="277">
        <v>0.13856481481481481</v>
      </c>
      <c r="K174" s="274" t="s">
        <v>2928</v>
      </c>
      <c r="L174" s="274" t="s">
        <v>3042</v>
      </c>
      <c r="M174" s="276">
        <v>29327</v>
      </c>
      <c r="N174" s="274" t="s">
        <v>2815</v>
      </c>
    </row>
    <row r="175" spans="2:14" ht="13.8">
      <c r="B175" s="279" t="s">
        <v>4503</v>
      </c>
      <c r="C175" s="274">
        <v>1987</v>
      </c>
      <c r="D175" s="277">
        <v>0.13784722222222223</v>
      </c>
      <c r="E175" s="274">
        <v>121</v>
      </c>
      <c r="F175" s="274" t="s">
        <v>1069</v>
      </c>
      <c r="G175" s="274">
        <v>25</v>
      </c>
      <c r="H175" s="274">
        <f t="shared" si="2"/>
        <v>37</v>
      </c>
      <c r="I175" s="274" t="s">
        <v>1071</v>
      </c>
      <c r="J175" s="277">
        <v>0.13947916666666665</v>
      </c>
      <c r="K175" s="274" t="s">
        <v>2833</v>
      </c>
      <c r="L175" s="274" t="s">
        <v>3043</v>
      </c>
      <c r="M175" s="276">
        <v>31862</v>
      </c>
      <c r="N175" s="274" t="s">
        <v>2815</v>
      </c>
    </row>
    <row r="176" spans="2:14" ht="14.4">
      <c r="B176" s="286" t="s">
        <v>4504</v>
      </c>
      <c r="C176" s="274">
        <v>1970</v>
      </c>
      <c r="D176" s="277">
        <v>0.14363425925925927</v>
      </c>
      <c r="E176" s="274">
        <v>122</v>
      </c>
      <c r="F176" s="274" t="s">
        <v>1069</v>
      </c>
      <c r="G176" s="274">
        <v>25</v>
      </c>
      <c r="H176" s="274">
        <f t="shared" si="2"/>
        <v>54</v>
      </c>
      <c r="I176" s="274" t="s">
        <v>1071</v>
      </c>
      <c r="J176" s="277">
        <v>0.14385416666666667</v>
      </c>
      <c r="K176" s="274" t="s">
        <v>3044</v>
      </c>
      <c r="L176" s="274" t="s">
        <v>3045</v>
      </c>
      <c r="M176" s="276">
        <v>25583</v>
      </c>
      <c r="N176" s="274" t="s">
        <v>2815</v>
      </c>
    </row>
    <row r="177" spans="2:14" ht="13.8">
      <c r="B177" s="279" t="s">
        <v>1447</v>
      </c>
      <c r="C177" s="274">
        <v>1988</v>
      </c>
      <c r="D177" s="277">
        <v>2.6574074074074073E-2</v>
      </c>
      <c r="E177" s="274">
        <v>1</v>
      </c>
      <c r="F177" s="274" t="s">
        <v>1069</v>
      </c>
      <c r="G177" s="274">
        <v>10</v>
      </c>
      <c r="H177" s="274">
        <f t="shared" ref="H177:H233" si="3">2024-C177</f>
        <v>36</v>
      </c>
      <c r="I177" s="274" t="s">
        <v>1071</v>
      </c>
      <c r="J177" s="277">
        <v>2.6574074074074073E-2</v>
      </c>
      <c r="K177" s="274" t="s">
        <v>2817</v>
      </c>
      <c r="L177" s="274" t="s">
        <v>3075</v>
      </c>
      <c r="M177" s="276">
        <v>32380</v>
      </c>
      <c r="N177" s="274" t="s">
        <v>3076</v>
      </c>
    </row>
    <row r="178" spans="2:14" ht="14.4">
      <c r="B178" s="286" t="s">
        <v>4525</v>
      </c>
      <c r="C178" s="274">
        <v>2004</v>
      </c>
      <c r="D178" s="277">
        <v>3.0995370370370371E-2</v>
      </c>
      <c r="E178" s="274">
        <v>1</v>
      </c>
      <c r="F178" s="274" t="s">
        <v>1070</v>
      </c>
      <c r="G178" s="274">
        <v>10</v>
      </c>
      <c r="H178" s="274">
        <f t="shared" si="3"/>
        <v>20</v>
      </c>
      <c r="I178" s="274" t="s">
        <v>1071</v>
      </c>
      <c r="J178" s="277">
        <v>3.0995370370370371E-2</v>
      </c>
      <c r="K178" s="274" t="s">
        <v>3077</v>
      </c>
      <c r="L178" s="274" t="s">
        <v>3078</v>
      </c>
      <c r="M178" s="276">
        <v>38095</v>
      </c>
      <c r="N178" s="274" t="s">
        <v>3076</v>
      </c>
    </row>
    <row r="179" spans="2:14" ht="14.4">
      <c r="B179" s="286" t="s">
        <v>4526</v>
      </c>
      <c r="C179" s="274">
        <v>1979</v>
      </c>
      <c r="D179" s="277">
        <v>2.7349537037037037E-2</v>
      </c>
      <c r="E179" s="274">
        <v>2</v>
      </c>
      <c r="F179" s="274" t="s">
        <v>1069</v>
      </c>
      <c r="G179" s="274">
        <v>10</v>
      </c>
      <c r="H179" s="274">
        <f t="shared" si="3"/>
        <v>45</v>
      </c>
      <c r="I179" s="274" t="s">
        <v>1071</v>
      </c>
      <c r="J179" s="277">
        <v>2.736111111111111E-2</v>
      </c>
      <c r="K179" s="274" t="s">
        <v>2888</v>
      </c>
      <c r="L179" s="274" t="s">
        <v>3079</v>
      </c>
      <c r="M179" s="276">
        <v>29032</v>
      </c>
      <c r="N179" s="274" t="s">
        <v>3076</v>
      </c>
    </row>
    <row r="180" spans="2:14" ht="14.4">
      <c r="B180" s="286" t="s">
        <v>4527</v>
      </c>
      <c r="C180" s="274">
        <v>1989</v>
      </c>
      <c r="D180" s="277">
        <v>3.2615740740740744E-2</v>
      </c>
      <c r="E180" s="274">
        <v>2</v>
      </c>
      <c r="F180" s="274" t="s">
        <v>1070</v>
      </c>
      <c r="G180" s="274">
        <v>10</v>
      </c>
      <c r="H180" s="274">
        <f t="shared" si="3"/>
        <v>35</v>
      </c>
      <c r="I180" s="274" t="s">
        <v>1071</v>
      </c>
      <c r="J180" s="277">
        <v>3.2627314814814817E-2</v>
      </c>
      <c r="K180" s="274" t="s">
        <v>2840</v>
      </c>
      <c r="L180" s="274" t="s">
        <v>3080</v>
      </c>
      <c r="M180" s="278">
        <v>32832</v>
      </c>
      <c r="N180" s="274" t="s">
        <v>3076</v>
      </c>
    </row>
    <row r="181" spans="2:14" ht="13.8">
      <c r="B181" s="279" t="s">
        <v>2308</v>
      </c>
      <c r="C181" s="274">
        <v>1988</v>
      </c>
      <c r="D181" s="277">
        <v>2.7650462962962963E-2</v>
      </c>
      <c r="E181" s="274">
        <v>3</v>
      </c>
      <c r="F181" s="274" t="s">
        <v>1069</v>
      </c>
      <c r="G181" s="274">
        <v>10</v>
      </c>
      <c r="H181" s="274">
        <f t="shared" si="3"/>
        <v>36</v>
      </c>
      <c r="I181" s="274" t="s">
        <v>1071</v>
      </c>
      <c r="J181" s="277">
        <v>2.7662037037037037E-2</v>
      </c>
      <c r="K181" s="274" t="s">
        <v>2954</v>
      </c>
      <c r="L181" s="274" t="s">
        <v>3081</v>
      </c>
      <c r="M181" s="276">
        <v>32233</v>
      </c>
      <c r="N181" s="274" t="s">
        <v>3076</v>
      </c>
    </row>
    <row r="182" spans="2:14" ht="14.4">
      <c r="B182" s="286" t="s">
        <v>4528</v>
      </c>
      <c r="C182" s="274">
        <v>1978</v>
      </c>
      <c r="D182" s="277">
        <v>3.3402777777777781E-2</v>
      </c>
      <c r="E182" s="274">
        <v>3</v>
      </c>
      <c r="F182" s="274" t="s">
        <v>1070</v>
      </c>
      <c r="G182" s="274">
        <v>10</v>
      </c>
      <c r="H182" s="274">
        <f t="shared" si="3"/>
        <v>46</v>
      </c>
      <c r="I182" s="274" t="s">
        <v>1071</v>
      </c>
      <c r="J182" s="277">
        <v>3.3414351851851855E-2</v>
      </c>
      <c r="K182" s="274" t="s">
        <v>2923</v>
      </c>
      <c r="L182" s="274" t="s">
        <v>3082</v>
      </c>
      <c r="M182" s="276">
        <v>28525</v>
      </c>
      <c r="N182" s="274" t="s">
        <v>3076</v>
      </c>
    </row>
    <row r="183" spans="2:14" ht="13.8">
      <c r="B183" s="279" t="s">
        <v>1687</v>
      </c>
      <c r="C183" s="274">
        <v>1973</v>
      </c>
      <c r="D183" s="277">
        <v>3.484953703703704E-2</v>
      </c>
      <c r="E183" s="274">
        <v>4</v>
      </c>
      <c r="F183" s="274" t="s">
        <v>1070</v>
      </c>
      <c r="G183" s="274">
        <v>10</v>
      </c>
      <c r="H183" s="274">
        <f t="shared" si="3"/>
        <v>51</v>
      </c>
      <c r="I183" s="274" t="s">
        <v>1071</v>
      </c>
      <c r="J183" s="277">
        <v>3.5185185185185187E-2</v>
      </c>
      <c r="K183" s="274" t="s">
        <v>2923</v>
      </c>
      <c r="L183" s="274" t="s">
        <v>3083</v>
      </c>
      <c r="M183" s="276">
        <v>26853</v>
      </c>
      <c r="N183" s="274" t="s">
        <v>3076</v>
      </c>
    </row>
    <row r="184" spans="2:14" ht="14.4">
      <c r="B184" s="286" t="s">
        <v>4529</v>
      </c>
      <c r="C184" s="274">
        <v>1982</v>
      </c>
      <c r="D184" s="277">
        <v>2.7743055555555556E-2</v>
      </c>
      <c r="E184" s="274">
        <v>4</v>
      </c>
      <c r="F184" s="274" t="s">
        <v>1069</v>
      </c>
      <c r="G184" s="274">
        <v>10</v>
      </c>
      <c r="H184" s="274">
        <f t="shared" si="3"/>
        <v>42</v>
      </c>
      <c r="I184" s="274" t="s">
        <v>1071</v>
      </c>
      <c r="J184" s="277">
        <v>2.7766203703703703E-2</v>
      </c>
      <c r="K184" s="274" t="s">
        <v>2825</v>
      </c>
      <c r="L184" s="274" t="s">
        <v>3084</v>
      </c>
      <c r="M184" s="276">
        <v>30121</v>
      </c>
      <c r="N184" s="274" t="s">
        <v>3076</v>
      </c>
    </row>
    <row r="185" spans="2:14" ht="14.4">
      <c r="B185" s="286" t="s">
        <v>2412</v>
      </c>
      <c r="C185" s="274">
        <v>1982</v>
      </c>
      <c r="D185" s="277">
        <v>3.577546296296296E-2</v>
      </c>
      <c r="E185" s="274">
        <v>5</v>
      </c>
      <c r="F185" s="274" t="s">
        <v>1070</v>
      </c>
      <c r="G185" s="274">
        <v>10</v>
      </c>
      <c r="H185" s="274">
        <f t="shared" si="3"/>
        <v>42</v>
      </c>
      <c r="I185" s="274" t="s">
        <v>1071</v>
      </c>
      <c r="J185" s="277">
        <v>3.6099537037037034E-2</v>
      </c>
      <c r="K185" s="274" t="s">
        <v>2920</v>
      </c>
      <c r="L185" s="274" t="s">
        <v>3085</v>
      </c>
      <c r="M185" s="276">
        <v>30036</v>
      </c>
      <c r="N185" s="274" t="s">
        <v>3076</v>
      </c>
    </row>
    <row r="186" spans="2:14" ht="13.8">
      <c r="B186" s="279" t="s">
        <v>4530</v>
      </c>
      <c r="C186" s="274">
        <v>1987</v>
      </c>
      <c r="D186" s="277">
        <v>2.792824074074074E-2</v>
      </c>
      <c r="E186" s="274">
        <v>5</v>
      </c>
      <c r="F186" s="274" t="s">
        <v>1069</v>
      </c>
      <c r="G186" s="274">
        <v>10</v>
      </c>
      <c r="H186" s="274">
        <f t="shared" si="3"/>
        <v>37</v>
      </c>
      <c r="I186" s="274" t="s">
        <v>1071</v>
      </c>
      <c r="J186" s="277">
        <v>2.7939814814814813E-2</v>
      </c>
      <c r="K186" s="274" t="s">
        <v>2943</v>
      </c>
      <c r="L186" s="274" t="s">
        <v>3086</v>
      </c>
      <c r="M186" s="276">
        <v>32026</v>
      </c>
      <c r="N186" s="274" t="s">
        <v>3076</v>
      </c>
    </row>
    <row r="187" spans="2:14" ht="13.8">
      <c r="B187" s="279" t="s">
        <v>53</v>
      </c>
      <c r="C187" s="274">
        <v>1990</v>
      </c>
      <c r="D187" s="277">
        <v>2.8657407407407406E-2</v>
      </c>
      <c r="E187" s="274">
        <v>6</v>
      </c>
      <c r="F187" s="274" t="s">
        <v>1069</v>
      </c>
      <c r="G187" s="274">
        <v>10</v>
      </c>
      <c r="H187" s="274">
        <f t="shared" si="3"/>
        <v>34</v>
      </c>
      <c r="I187" s="274" t="s">
        <v>1071</v>
      </c>
      <c r="J187" s="277">
        <v>2.8657407407407406E-2</v>
      </c>
      <c r="K187" s="274" t="s">
        <v>2943</v>
      </c>
      <c r="L187" s="274" t="s">
        <v>3087</v>
      </c>
      <c r="M187" s="276">
        <v>33047</v>
      </c>
      <c r="N187" s="274" t="s">
        <v>3076</v>
      </c>
    </row>
    <row r="188" spans="2:14" ht="13.8">
      <c r="B188" s="279" t="s">
        <v>319</v>
      </c>
      <c r="C188" s="274">
        <v>1987</v>
      </c>
      <c r="D188" s="277">
        <v>3.6099537037037034E-2</v>
      </c>
      <c r="E188" s="274">
        <v>6</v>
      </c>
      <c r="F188" s="274" t="s">
        <v>1070</v>
      </c>
      <c r="G188" s="274">
        <v>10</v>
      </c>
      <c r="H188" s="274">
        <f t="shared" si="3"/>
        <v>37</v>
      </c>
      <c r="I188" s="274" t="s">
        <v>1071</v>
      </c>
      <c r="J188" s="277">
        <v>3.6493055555555556E-2</v>
      </c>
      <c r="K188" s="274" t="s">
        <v>3088</v>
      </c>
      <c r="L188" s="274" t="s">
        <v>3089</v>
      </c>
      <c r="M188" s="276">
        <v>32053</v>
      </c>
      <c r="N188" s="274" t="s">
        <v>3076</v>
      </c>
    </row>
    <row r="189" spans="2:14" ht="13.8">
      <c r="B189" s="279" t="s">
        <v>4531</v>
      </c>
      <c r="C189" s="274">
        <v>1900</v>
      </c>
      <c r="D189" s="277">
        <v>2.7488425925925927E-2</v>
      </c>
      <c r="E189" s="274">
        <v>7</v>
      </c>
      <c r="F189" s="274" t="s">
        <v>1069</v>
      </c>
      <c r="G189" s="274">
        <v>10</v>
      </c>
      <c r="H189" s="274">
        <f t="shared" si="3"/>
        <v>124</v>
      </c>
      <c r="I189" s="274" t="s">
        <v>1071</v>
      </c>
      <c r="J189" s="277">
        <v>2.8923611111111112E-2</v>
      </c>
      <c r="K189" s="274" t="s">
        <v>2829</v>
      </c>
      <c r="L189" s="274" t="s">
        <v>3090</v>
      </c>
      <c r="M189" s="278">
        <v>0</v>
      </c>
      <c r="N189" s="274" t="s">
        <v>3076</v>
      </c>
    </row>
    <row r="190" spans="2:14" ht="14.4">
      <c r="B190" s="286" t="s">
        <v>4532</v>
      </c>
      <c r="C190" s="274">
        <v>1985</v>
      </c>
      <c r="D190" s="277">
        <v>3.6296296296296299E-2</v>
      </c>
      <c r="E190" s="274">
        <v>7</v>
      </c>
      <c r="F190" s="274" t="s">
        <v>1070</v>
      </c>
      <c r="G190" s="274">
        <v>10</v>
      </c>
      <c r="H190" s="274">
        <f t="shared" si="3"/>
        <v>39</v>
      </c>
      <c r="I190" s="274" t="s">
        <v>1071</v>
      </c>
      <c r="J190" s="277">
        <v>3.667824074074074E-2</v>
      </c>
      <c r="K190" s="274" t="s">
        <v>2923</v>
      </c>
      <c r="L190" s="274" t="s">
        <v>3091</v>
      </c>
      <c r="M190" s="276">
        <v>31114</v>
      </c>
      <c r="N190" s="274" t="s">
        <v>3076</v>
      </c>
    </row>
    <row r="191" spans="2:14" ht="14.4">
      <c r="B191" s="286" t="s">
        <v>4533</v>
      </c>
      <c r="C191" s="274">
        <v>1973</v>
      </c>
      <c r="D191" s="277">
        <v>2.9305555555555557E-2</v>
      </c>
      <c r="E191" s="274">
        <v>8</v>
      </c>
      <c r="F191" s="274" t="s">
        <v>1069</v>
      </c>
      <c r="G191" s="274">
        <v>10</v>
      </c>
      <c r="H191" s="274">
        <f t="shared" si="3"/>
        <v>51</v>
      </c>
      <c r="I191" s="274" t="s">
        <v>1071</v>
      </c>
      <c r="J191" s="277">
        <v>2.9328703703703704E-2</v>
      </c>
      <c r="K191" s="274" t="s">
        <v>2933</v>
      </c>
      <c r="L191" s="274" t="s">
        <v>3092</v>
      </c>
      <c r="M191" s="276">
        <v>26903</v>
      </c>
      <c r="N191" s="274" t="s">
        <v>3076</v>
      </c>
    </row>
    <row r="192" spans="2:14" ht="13.8">
      <c r="B192" s="279" t="s">
        <v>2350</v>
      </c>
      <c r="C192" s="274">
        <v>1994</v>
      </c>
      <c r="D192" s="277">
        <v>3.6724537037037035E-2</v>
      </c>
      <c r="E192" s="274">
        <v>8</v>
      </c>
      <c r="F192" s="274" t="s">
        <v>1070</v>
      </c>
      <c r="G192" s="274">
        <v>10</v>
      </c>
      <c r="H192" s="274">
        <f t="shared" si="3"/>
        <v>30</v>
      </c>
      <c r="I192" s="274" t="s">
        <v>1071</v>
      </c>
      <c r="J192" s="277">
        <v>3.740740740740741E-2</v>
      </c>
      <c r="K192" s="274" t="s">
        <v>2866</v>
      </c>
      <c r="L192" s="274" t="s">
        <v>3093</v>
      </c>
      <c r="M192" s="276">
        <v>34563</v>
      </c>
      <c r="N192" s="274" t="s">
        <v>3076</v>
      </c>
    </row>
    <row r="193" spans="2:14" ht="13.8">
      <c r="B193" s="279" t="s">
        <v>4534</v>
      </c>
      <c r="C193" s="274">
        <v>1985</v>
      </c>
      <c r="D193" s="277">
        <v>2.9664351851851851E-2</v>
      </c>
      <c r="E193" s="274">
        <v>9</v>
      </c>
      <c r="F193" s="274" t="s">
        <v>1069</v>
      </c>
      <c r="G193" s="274">
        <v>10</v>
      </c>
      <c r="H193" s="274">
        <f t="shared" si="3"/>
        <v>39</v>
      </c>
      <c r="I193" s="274" t="s">
        <v>1071</v>
      </c>
      <c r="J193" s="277">
        <v>2.9687499999999999E-2</v>
      </c>
      <c r="K193" s="274" t="s">
        <v>3094</v>
      </c>
      <c r="L193" s="274" t="s">
        <v>2907</v>
      </c>
      <c r="M193" s="276">
        <v>31211</v>
      </c>
      <c r="N193" s="274" t="s">
        <v>3076</v>
      </c>
    </row>
    <row r="194" spans="2:14" ht="14.4">
      <c r="B194" s="286" t="s">
        <v>1733</v>
      </c>
      <c r="C194" s="274">
        <v>1984</v>
      </c>
      <c r="D194" s="277">
        <v>3.7152777777777778E-2</v>
      </c>
      <c r="E194" s="274">
        <v>9</v>
      </c>
      <c r="F194" s="274" t="s">
        <v>1070</v>
      </c>
      <c r="G194" s="274">
        <v>10</v>
      </c>
      <c r="H194" s="274">
        <f t="shared" si="3"/>
        <v>40</v>
      </c>
      <c r="I194" s="274" t="s">
        <v>1071</v>
      </c>
      <c r="J194" s="277">
        <v>3.7523148148148146E-2</v>
      </c>
      <c r="K194" s="274" t="s">
        <v>3095</v>
      </c>
      <c r="L194" s="274" t="s">
        <v>3096</v>
      </c>
      <c r="M194" s="276">
        <v>30771</v>
      </c>
      <c r="N194" s="274" t="s">
        <v>3076</v>
      </c>
    </row>
    <row r="195" spans="2:14" ht="13.8">
      <c r="B195" s="279" t="s">
        <v>4535</v>
      </c>
      <c r="C195" s="274">
        <v>1985</v>
      </c>
      <c r="D195" s="277">
        <v>3.019675925925926E-2</v>
      </c>
      <c r="E195" s="274">
        <v>10</v>
      </c>
      <c r="F195" s="274" t="s">
        <v>1069</v>
      </c>
      <c r="G195" s="274">
        <v>10</v>
      </c>
      <c r="H195" s="274">
        <f t="shared" si="3"/>
        <v>39</v>
      </c>
      <c r="I195" s="274" t="s">
        <v>1071</v>
      </c>
      <c r="J195" s="277">
        <v>3.0208333333333334E-2</v>
      </c>
      <c r="K195" s="274" t="s">
        <v>2943</v>
      </c>
      <c r="L195" s="274" t="s">
        <v>3097</v>
      </c>
      <c r="M195" s="276">
        <v>31148</v>
      </c>
      <c r="N195" s="274" t="s">
        <v>3076</v>
      </c>
    </row>
    <row r="196" spans="2:14" ht="14.4">
      <c r="B196" s="286" t="s">
        <v>4536</v>
      </c>
      <c r="C196" s="274">
        <v>1994</v>
      </c>
      <c r="D196" s="277">
        <v>3.7800925925925925E-2</v>
      </c>
      <c r="E196" s="274">
        <v>10</v>
      </c>
      <c r="F196" s="274" t="s">
        <v>1070</v>
      </c>
      <c r="G196" s="274">
        <v>10</v>
      </c>
      <c r="H196" s="274">
        <f t="shared" si="3"/>
        <v>30</v>
      </c>
      <c r="I196" s="274" t="s">
        <v>1071</v>
      </c>
      <c r="J196" s="277">
        <v>3.7824074074074072E-2</v>
      </c>
      <c r="K196" s="274" t="s">
        <v>2851</v>
      </c>
      <c r="L196" s="274" t="s">
        <v>3098</v>
      </c>
      <c r="M196" s="276">
        <v>34488</v>
      </c>
      <c r="N196" s="274" t="s">
        <v>3076</v>
      </c>
    </row>
    <row r="197" spans="2:14" ht="13.8">
      <c r="B197" s="279" t="s">
        <v>4537</v>
      </c>
      <c r="C197" s="274">
        <v>1997</v>
      </c>
      <c r="D197" s="277">
        <v>3.0092592592592591E-2</v>
      </c>
      <c r="E197" s="274">
        <v>11</v>
      </c>
      <c r="F197" s="274" t="s">
        <v>1069</v>
      </c>
      <c r="G197" s="274">
        <v>10</v>
      </c>
      <c r="H197" s="274">
        <f t="shared" si="3"/>
        <v>27</v>
      </c>
      <c r="I197" s="274" t="s">
        <v>1071</v>
      </c>
      <c r="J197" s="277">
        <v>3.0787037037037036E-2</v>
      </c>
      <c r="K197" s="274" t="s">
        <v>2943</v>
      </c>
      <c r="L197" s="274" t="s">
        <v>3042</v>
      </c>
      <c r="M197" s="278">
        <v>35777</v>
      </c>
      <c r="N197" s="274" t="s">
        <v>3076</v>
      </c>
    </row>
    <row r="198" spans="2:14" ht="14.4">
      <c r="B198" s="286" t="s">
        <v>4538</v>
      </c>
      <c r="C198" s="274">
        <v>1985</v>
      </c>
      <c r="D198" s="277">
        <v>3.7083333333333336E-2</v>
      </c>
      <c r="E198" s="274">
        <v>11</v>
      </c>
      <c r="F198" s="274" t="s">
        <v>1070</v>
      </c>
      <c r="G198" s="274">
        <v>10</v>
      </c>
      <c r="H198" s="274">
        <f t="shared" si="3"/>
        <v>39</v>
      </c>
      <c r="I198" s="274" t="s">
        <v>1071</v>
      </c>
      <c r="J198" s="277">
        <v>3.7824074074074072E-2</v>
      </c>
      <c r="K198" s="274" t="s">
        <v>2831</v>
      </c>
      <c r="L198" s="274" t="s">
        <v>3099</v>
      </c>
      <c r="M198" s="276">
        <v>31094</v>
      </c>
      <c r="N198" s="274" t="s">
        <v>3076</v>
      </c>
    </row>
    <row r="199" spans="2:14" ht="14.4">
      <c r="B199" s="286" t="s">
        <v>4539</v>
      </c>
      <c r="C199" s="274">
        <v>1986</v>
      </c>
      <c r="D199" s="277">
        <v>3.7962962962962962E-2</v>
      </c>
      <c r="E199" s="274">
        <v>12</v>
      </c>
      <c r="F199" s="274" t="s">
        <v>1070</v>
      </c>
      <c r="G199" s="274">
        <v>10</v>
      </c>
      <c r="H199" s="274">
        <f t="shared" si="3"/>
        <v>38</v>
      </c>
      <c r="I199" s="274" t="s">
        <v>1071</v>
      </c>
      <c r="J199" s="277">
        <v>3.8321759259259257E-2</v>
      </c>
      <c r="K199" s="274" t="s">
        <v>2827</v>
      </c>
      <c r="L199" s="274" t="s">
        <v>3100</v>
      </c>
      <c r="M199" s="276">
        <v>31752</v>
      </c>
      <c r="N199" s="274" t="s">
        <v>3076</v>
      </c>
    </row>
    <row r="200" spans="2:14" ht="14.4">
      <c r="B200" s="286" t="s">
        <v>5788</v>
      </c>
      <c r="C200" s="274">
        <v>1972</v>
      </c>
      <c r="D200" s="277">
        <v>3.048611111111111E-2</v>
      </c>
      <c r="E200" s="274">
        <v>12</v>
      </c>
      <c r="F200" s="274" t="s">
        <v>1069</v>
      </c>
      <c r="G200" s="274">
        <v>10</v>
      </c>
      <c r="H200" s="274">
        <f t="shared" si="3"/>
        <v>52</v>
      </c>
      <c r="I200" s="274" t="s">
        <v>1071</v>
      </c>
      <c r="J200" s="277">
        <v>3.0856481481481481E-2</v>
      </c>
      <c r="K200" s="274" t="s">
        <v>2833</v>
      </c>
      <c r="L200" s="274" t="s">
        <v>3101</v>
      </c>
      <c r="M200" s="276">
        <v>26550</v>
      </c>
      <c r="N200" s="274" t="s">
        <v>3076</v>
      </c>
    </row>
    <row r="201" spans="2:14" ht="13.8">
      <c r="B201" s="279" t="s">
        <v>4540</v>
      </c>
      <c r="C201" s="274">
        <v>1988</v>
      </c>
      <c r="D201" s="277">
        <v>3.0729166666666665E-2</v>
      </c>
      <c r="E201" s="274">
        <v>13</v>
      </c>
      <c r="F201" s="274" t="s">
        <v>1069</v>
      </c>
      <c r="G201" s="274">
        <v>10</v>
      </c>
      <c r="H201" s="274">
        <f t="shared" si="3"/>
        <v>36</v>
      </c>
      <c r="I201" s="274" t="s">
        <v>1071</v>
      </c>
      <c r="J201" s="277">
        <v>3.1099537037037037E-2</v>
      </c>
      <c r="K201" s="274" t="s">
        <v>2829</v>
      </c>
      <c r="L201" s="274" t="s">
        <v>3102</v>
      </c>
      <c r="M201" s="276">
        <v>32371</v>
      </c>
      <c r="N201" s="274" t="s">
        <v>3076</v>
      </c>
    </row>
    <row r="202" spans="2:14" ht="14.4">
      <c r="B202" s="286" t="s">
        <v>4541</v>
      </c>
      <c r="C202" s="274">
        <v>1996</v>
      </c>
      <c r="D202" s="277">
        <v>3.8032407407407411E-2</v>
      </c>
      <c r="E202" s="274">
        <v>13</v>
      </c>
      <c r="F202" s="274" t="s">
        <v>1070</v>
      </c>
      <c r="G202" s="274">
        <v>10</v>
      </c>
      <c r="H202" s="274">
        <f t="shared" si="3"/>
        <v>28</v>
      </c>
      <c r="I202" s="274" t="s">
        <v>1071</v>
      </c>
      <c r="J202" s="277">
        <v>3.8692129629629632E-2</v>
      </c>
      <c r="K202" s="274" t="s">
        <v>2920</v>
      </c>
      <c r="L202" s="274" t="s">
        <v>3103</v>
      </c>
      <c r="M202" s="276">
        <v>35128</v>
      </c>
      <c r="N202" s="274" t="s">
        <v>3076</v>
      </c>
    </row>
    <row r="203" spans="2:14" ht="14.4">
      <c r="B203" s="286" t="s">
        <v>5724</v>
      </c>
      <c r="C203" s="274">
        <v>1990</v>
      </c>
      <c r="D203" s="277">
        <v>3.8113425925925926E-2</v>
      </c>
      <c r="E203" s="274">
        <v>14</v>
      </c>
      <c r="F203" s="274" t="s">
        <v>1070</v>
      </c>
      <c r="G203" s="274">
        <v>10</v>
      </c>
      <c r="H203" s="274">
        <f t="shared" si="3"/>
        <v>34</v>
      </c>
      <c r="I203" s="274" t="s">
        <v>1071</v>
      </c>
      <c r="J203" s="277">
        <v>3.8807870370370368E-2</v>
      </c>
      <c r="K203" s="274" t="s">
        <v>3104</v>
      </c>
      <c r="L203" s="274" t="s">
        <v>2866</v>
      </c>
      <c r="M203" s="276">
        <v>32967</v>
      </c>
      <c r="N203" s="274" t="s">
        <v>3076</v>
      </c>
    </row>
    <row r="204" spans="2:14" ht="13.8">
      <c r="B204" s="279" t="s">
        <v>4542</v>
      </c>
      <c r="C204" s="274">
        <v>1990</v>
      </c>
      <c r="D204" s="277">
        <v>3.0682870370370371E-2</v>
      </c>
      <c r="E204" s="274">
        <v>14</v>
      </c>
      <c r="F204" s="274" t="s">
        <v>1069</v>
      </c>
      <c r="G204" s="274">
        <v>10</v>
      </c>
      <c r="H204" s="274">
        <f t="shared" si="3"/>
        <v>34</v>
      </c>
      <c r="I204" s="274" t="s">
        <v>1071</v>
      </c>
      <c r="J204" s="277">
        <v>3.1458333333333331E-2</v>
      </c>
      <c r="K204" s="274" t="s">
        <v>2862</v>
      </c>
      <c r="L204" s="274" t="s">
        <v>3105</v>
      </c>
      <c r="M204" s="276">
        <v>33182</v>
      </c>
      <c r="N204" s="274" t="s">
        <v>3076</v>
      </c>
    </row>
    <row r="205" spans="2:14" ht="13.8">
      <c r="B205" s="279" t="s">
        <v>4543</v>
      </c>
      <c r="C205" s="274">
        <v>1988</v>
      </c>
      <c r="D205" s="277">
        <v>3.1759259259259258E-2</v>
      </c>
      <c r="E205" s="274">
        <v>15</v>
      </c>
      <c r="F205" s="274" t="s">
        <v>1069</v>
      </c>
      <c r="G205" s="274">
        <v>10</v>
      </c>
      <c r="H205" s="274">
        <f t="shared" si="3"/>
        <v>36</v>
      </c>
      <c r="I205" s="274" t="s">
        <v>1071</v>
      </c>
      <c r="J205" s="277">
        <v>3.1770833333333331E-2</v>
      </c>
      <c r="K205" s="274" t="s">
        <v>2943</v>
      </c>
      <c r="L205" s="274" t="s">
        <v>3106</v>
      </c>
      <c r="M205" s="276">
        <v>32414</v>
      </c>
      <c r="N205" s="274" t="s">
        <v>3076</v>
      </c>
    </row>
    <row r="206" spans="2:14" ht="14.4">
      <c r="B206" s="286" t="s">
        <v>4544</v>
      </c>
      <c r="C206" s="274">
        <v>1984</v>
      </c>
      <c r="D206" s="277">
        <v>3.8206018518518521E-2</v>
      </c>
      <c r="E206" s="274">
        <v>15</v>
      </c>
      <c r="F206" s="274" t="s">
        <v>1070</v>
      </c>
      <c r="G206" s="274">
        <v>10</v>
      </c>
      <c r="H206" s="274">
        <f t="shared" si="3"/>
        <v>40</v>
      </c>
      <c r="I206" s="274" t="s">
        <v>1071</v>
      </c>
      <c r="J206" s="277">
        <v>3.923611111111111E-2</v>
      </c>
      <c r="K206" s="274" t="s">
        <v>2838</v>
      </c>
      <c r="L206" s="274" t="s">
        <v>3107</v>
      </c>
      <c r="M206" s="276">
        <v>30862</v>
      </c>
      <c r="N206" s="274" t="s">
        <v>3076</v>
      </c>
    </row>
    <row r="207" spans="2:14" ht="14.4">
      <c r="B207" s="286" t="s">
        <v>4545</v>
      </c>
      <c r="C207" s="274">
        <v>1984</v>
      </c>
      <c r="D207" s="277">
        <v>3.8854166666666669E-2</v>
      </c>
      <c r="E207" s="274">
        <v>16</v>
      </c>
      <c r="F207" s="274" t="s">
        <v>1070</v>
      </c>
      <c r="G207" s="274">
        <v>10</v>
      </c>
      <c r="H207" s="274">
        <f t="shared" si="3"/>
        <v>40</v>
      </c>
      <c r="I207" s="274" t="s">
        <v>1071</v>
      </c>
      <c r="J207" s="277">
        <v>3.9259259259259258E-2</v>
      </c>
      <c r="K207" s="274" t="s">
        <v>3108</v>
      </c>
      <c r="L207" s="274" t="s">
        <v>3109</v>
      </c>
      <c r="M207" s="276">
        <v>30700</v>
      </c>
      <c r="N207" s="274" t="s">
        <v>3076</v>
      </c>
    </row>
    <row r="208" spans="2:14" ht="13.8">
      <c r="B208" s="279" t="s">
        <v>1973</v>
      </c>
      <c r="C208" s="274">
        <v>1977</v>
      </c>
      <c r="D208" s="277">
        <v>3.201388888888889E-2</v>
      </c>
      <c r="E208" s="274">
        <v>16</v>
      </c>
      <c r="F208" s="274" t="s">
        <v>1069</v>
      </c>
      <c r="G208" s="274">
        <v>10</v>
      </c>
      <c r="H208" s="274">
        <f t="shared" si="3"/>
        <v>47</v>
      </c>
      <c r="I208" s="274" t="s">
        <v>1071</v>
      </c>
      <c r="J208" s="277">
        <v>3.2037037037037037E-2</v>
      </c>
      <c r="K208" s="274" t="s">
        <v>2862</v>
      </c>
      <c r="L208" s="274" t="s">
        <v>3110</v>
      </c>
      <c r="M208" s="276">
        <v>28251</v>
      </c>
      <c r="N208" s="274" t="s">
        <v>3076</v>
      </c>
    </row>
    <row r="209" spans="2:14" ht="14.4">
      <c r="B209" s="286" t="s">
        <v>4546</v>
      </c>
      <c r="C209" s="274">
        <v>1983</v>
      </c>
      <c r="D209" s="277">
        <v>3.2141203703703707E-2</v>
      </c>
      <c r="E209" s="274">
        <v>17</v>
      </c>
      <c r="F209" s="274" t="s">
        <v>1069</v>
      </c>
      <c r="G209" s="274">
        <v>10</v>
      </c>
      <c r="H209" s="274">
        <f t="shared" si="3"/>
        <v>41</v>
      </c>
      <c r="I209" s="274" t="s">
        <v>1071</v>
      </c>
      <c r="J209" s="277">
        <v>3.215277777777778E-2</v>
      </c>
      <c r="K209" s="274" t="s">
        <v>2928</v>
      </c>
      <c r="L209" s="274" t="s">
        <v>3111</v>
      </c>
      <c r="M209" s="276">
        <v>30586</v>
      </c>
      <c r="N209" s="274" t="s">
        <v>3076</v>
      </c>
    </row>
    <row r="210" spans="2:14" ht="13.8">
      <c r="B210" s="279" t="s">
        <v>2229</v>
      </c>
      <c r="C210" s="274">
        <v>1989</v>
      </c>
      <c r="D210" s="277">
        <v>3.875E-2</v>
      </c>
      <c r="E210" s="274">
        <v>17</v>
      </c>
      <c r="F210" s="274" t="s">
        <v>1070</v>
      </c>
      <c r="G210" s="274">
        <v>10</v>
      </c>
      <c r="H210" s="274">
        <f t="shared" si="3"/>
        <v>35</v>
      </c>
      <c r="I210" s="274" t="s">
        <v>1071</v>
      </c>
      <c r="J210" s="277">
        <v>3.9421296296296295E-2</v>
      </c>
      <c r="K210" s="274" t="s">
        <v>3108</v>
      </c>
      <c r="L210" s="274" t="s">
        <v>3112</v>
      </c>
      <c r="M210" s="276">
        <v>32660</v>
      </c>
      <c r="N210" s="274" t="s">
        <v>3076</v>
      </c>
    </row>
    <row r="211" spans="2:14" ht="13.8">
      <c r="B211" s="279" t="s">
        <v>4547</v>
      </c>
      <c r="C211" s="274">
        <v>1994</v>
      </c>
      <c r="D211" s="277">
        <v>3.2002314814814817E-2</v>
      </c>
      <c r="E211" s="274">
        <v>18</v>
      </c>
      <c r="F211" s="274" t="s">
        <v>1069</v>
      </c>
      <c r="G211" s="274">
        <v>10</v>
      </c>
      <c r="H211" s="274">
        <f t="shared" si="3"/>
        <v>30</v>
      </c>
      <c r="I211" s="274" t="s">
        <v>1071</v>
      </c>
      <c r="J211" s="277">
        <v>3.2361111111111111E-2</v>
      </c>
      <c r="K211" s="274" t="s">
        <v>2862</v>
      </c>
      <c r="L211" s="274" t="s">
        <v>3113</v>
      </c>
      <c r="M211" s="278">
        <v>34635</v>
      </c>
      <c r="N211" s="274" t="s">
        <v>3076</v>
      </c>
    </row>
    <row r="212" spans="2:14" ht="14.4">
      <c r="B212" s="286" t="s">
        <v>4548</v>
      </c>
      <c r="C212" s="274">
        <v>1984</v>
      </c>
      <c r="D212" s="277">
        <v>3.8634259259259257E-2</v>
      </c>
      <c r="E212" s="274">
        <v>18</v>
      </c>
      <c r="F212" s="274" t="s">
        <v>1070</v>
      </c>
      <c r="G212" s="274">
        <v>10</v>
      </c>
      <c r="H212" s="274">
        <f t="shared" si="3"/>
        <v>40</v>
      </c>
      <c r="I212" s="274" t="s">
        <v>1071</v>
      </c>
      <c r="J212" s="277">
        <v>3.9456018518518515E-2</v>
      </c>
      <c r="K212" s="274" t="s">
        <v>3114</v>
      </c>
      <c r="L212" s="274" t="s">
        <v>3115</v>
      </c>
      <c r="M212" s="276">
        <v>30780</v>
      </c>
      <c r="N212" s="274" t="s">
        <v>3076</v>
      </c>
    </row>
    <row r="213" spans="2:14" ht="14.4">
      <c r="B213" s="286" t="s">
        <v>4549</v>
      </c>
      <c r="C213" s="274">
        <v>1992</v>
      </c>
      <c r="D213" s="277">
        <v>3.9097222222222221E-2</v>
      </c>
      <c r="E213" s="274">
        <v>19</v>
      </c>
      <c r="F213" s="274" t="s">
        <v>1070</v>
      </c>
      <c r="G213" s="274">
        <v>10</v>
      </c>
      <c r="H213" s="274">
        <f t="shared" si="3"/>
        <v>32</v>
      </c>
      <c r="I213" s="274" t="s">
        <v>1071</v>
      </c>
      <c r="J213" s="277">
        <v>3.9502314814814816E-2</v>
      </c>
      <c r="K213" s="274" t="s">
        <v>2819</v>
      </c>
      <c r="L213" s="274" t="s">
        <v>3116</v>
      </c>
      <c r="M213" s="276">
        <v>33736</v>
      </c>
      <c r="N213" s="274" t="s">
        <v>3076</v>
      </c>
    </row>
    <row r="214" spans="2:14" ht="14.4">
      <c r="B214" s="286" t="s">
        <v>4550</v>
      </c>
      <c r="C214" s="274">
        <v>1983</v>
      </c>
      <c r="D214" s="277">
        <v>3.2581018518518516E-2</v>
      </c>
      <c r="E214" s="274">
        <v>19</v>
      </c>
      <c r="F214" s="274" t="s">
        <v>1069</v>
      </c>
      <c r="G214" s="274">
        <v>10</v>
      </c>
      <c r="H214" s="274">
        <f t="shared" si="3"/>
        <v>41</v>
      </c>
      <c r="I214" s="274" t="s">
        <v>1071</v>
      </c>
      <c r="J214" s="277">
        <v>3.2581018518518516E-2</v>
      </c>
      <c r="K214" s="274" t="s">
        <v>2913</v>
      </c>
      <c r="L214" s="274" t="s">
        <v>3106</v>
      </c>
      <c r="M214" s="276">
        <v>30342</v>
      </c>
      <c r="N214" s="274" t="s">
        <v>3076</v>
      </c>
    </row>
    <row r="215" spans="2:14" ht="14.4">
      <c r="B215" s="286" t="s">
        <v>4551</v>
      </c>
      <c r="C215" s="274">
        <v>1990</v>
      </c>
      <c r="D215" s="277">
        <v>3.8935185185185184E-2</v>
      </c>
      <c r="E215" s="274">
        <v>20</v>
      </c>
      <c r="F215" s="274" t="s">
        <v>1070</v>
      </c>
      <c r="G215" s="274">
        <v>10</v>
      </c>
      <c r="H215" s="274">
        <f t="shared" si="3"/>
        <v>34</v>
      </c>
      <c r="I215" s="274" t="s">
        <v>1071</v>
      </c>
      <c r="J215" s="277">
        <v>3.9618055555555552E-2</v>
      </c>
      <c r="K215" s="274" t="s">
        <v>2866</v>
      </c>
      <c r="L215" s="274" t="s">
        <v>3117</v>
      </c>
      <c r="M215" s="278">
        <v>33158</v>
      </c>
      <c r="N215" s="274" t="s">
        <v>3076</v>
      </c>
    </row>
    <row r="216" spans="2:14" ht="13.8">
      <c r="B216" s="279" t="s">
        <v>4552</v>
      </c>
      <c r="C216" s="274">
        <v>1989</v>
      </c>
      <c r="D216" s="277">
        <v>3.2777777777777781E-2</v>
      </c>
      <c r="E216" s="274">
        <v>20</v>
      </c>
      <c r="F216" s="274" t="s">
        <v>1069</v>
      </c>
      <c r="G216" s="274">
        <v>10</v>
      </c>
      <c r="H216" s="274">
        <f t="shared" si="3"/>
        <v>35</v>
      </c>
      <c r="I216" s="274" t="s">
        <v>1071</v>
      </c>
      <c r="J216" s="277">
        <v>3.2800925925925928E-2</v>
      </c>
      <c r="K216" s="274" t="s">
        <v>2896</v>
      </c>
      <c r="L216" s="274" t="s">
        <v>3118</v>
      </c>
      <c r="M216" s="276">
        <v>32785</v>
      </c>
      <c r="N216" s="274" t="s">
        <v>3076</v>
      </c>
    </row>
    <row r="217" spans="2:14" ht="14.4">
      <c r="B217" s="286" t="s">
        <v>4553</v>
      </c>
      <c r="C217" s="274">
        <v>1983</v>
      </c>
      <c r="D217" s="277">
        <v>3.8935185185185184E-2</v>
      </c>
      <c r="E217" s="274">
        <v>21</v>
      </c>
      <c r="F217" s="274" t="s">
        <v>1070</v>
      </c>
      <c r="G217" s="274">
        <v>10</v>
      </c>
      <c r="H217" s="274">
        <f t="shared" si="3"/>
        <v>41</v>
      </c>
      <c r="I217" s="274" t="s">
        <v>1071</v>
      </c>
      <c r="J217" s="277">
        <v>3.9641203703703706E-2</v>
      </c>
      <c r="K217" s="274" t="s">
        <v>2838</v>
      </c>
      <c r="L217" s="274" t="s">
        <v>3119</v>
      </c>
      <c r="M217" s="276">
        <v>30574</v>
      </c>
      <c r="N217" s="274" t="s">
        <v>3076</v>
      </c>
    </row>
    <row r="218" spans="2:14" ht="14.4">
      <c r="B218" s="286" t="s">
        <v>4554</v>
      </c>
      <c r="C218" s="274">
        <v>1977</v>
      </c>
      <c r="D218" s="277">
        <v>3.2476851851851854E-2</v>
      </c>
      <c r="E218" s="274">
        <v>21</v>
      </c>
      <c r="F218" s="274" t="s">
        <v>1069</v>
      </c>
      <c r="G218" s="274">
        <v>10</v>
      </c>
      <c r="H218" s="274">
        <f t="shared" si="3"/>
        <v>47</v>
      </c>
      <c r="I218" s="274" t="s">
        <v>1071</v>
      </c>
      <c r="J218" s="277">
        <v>3.2847222222222222E-2</v>
      </c>
      <c r="K218" s="274" t="s">
        <v>2859</v>
      </c>
      <c r="L218" s="274" t="s">
        <v>3120</v>
      </c>
      <c r="M218" s="278">
        <v>28459</v>
      </c>
      <c r="N218" s="274" t="s">
        <v>3076</v>
      </c>
    </row>
    <row r="219" spans="2:14" ht="14.4">
      <c r="B219" s="286" t="s">
        <v>4555</v>
      </c>
      <c r="C219" s="274">
        <v>1988</v>
      </c>
      <c r="D219" s="277">
        <v>3.9317129629629632E-2</v>
      </c>
      <c r="E219" s="274">
        <v>22</v>
      </c>
      <c r="F219" s="274" t="s">
        <v>1070</v>
      </c>
      <c r="G219" s="274">
        <v>10</v>
      </c>
      <c r="H219" s="274">
        <f t="shared" si="3"/>
        <v>36</v>
      </c>
      <c r="I219" s="274" t="s">
        <v>1071</v>
      </c>
      <c r="J219" s="277">
        <v>3.9710648148148148E-2</v>
      </c>
      <c r="K219" s="274" t="s">
        <v>2920</v>
      </c>
      <c r="L219" s="274" t="s">
        <v>3121</v>
      </c>
      <c r="M219" s="278">
        <v>32459</v>
      </c>
      <c r="N219" s="274" t="s">
        <v>3076</v>
      </c>
    </row>
    <row r="220" spans="2:14" ht="13.8">
      <c r="B220" s="279" t="s">
        <v>4556</v>
      </c>
      <c r="C220" s="274">
        <v>1989</v>
      </c>
      <c r="D220" s="277">
        <v>3.2118055555555552E-2</v>
      </c>
      <c r="E220" s="274">
        <v>22</v>
      </c>
      <c r="F220" s="274" t="s">
        <v>1069</v>
      </c>
      <c r="G220" s="274">
        <v>10</v>
      </c>
      <c r="H220" s="274">
        <f t="shared" si="3"/>
        <v>35</v>
      </c>
      <c r="I220" s="274" t="s">
        <v>1071</v>
      </c>
      <c r="J220" s="277">
        <v>3.2870370370370369E-2</v>
      </c>
      <c r="K220" s="274" t="s">
        <v>3122</v>
      </c>
      <c r="L220" s="274" t="s">
        <v>3123</v>
      </c>
      <c r="M220" s="278">
        <v>32825</v>
      </c>
      <c r="N220" s="274" t="s">
        <v>3076</v>
      </c>
    </row>
    <row r="221" spans="2:14" ht="14.4">
      <c r="B221" s="286" t="s">
        <v>4557</v>
      </c>
      <c r="C221" s="274">
        <v>1980</v>
      </c>
      <c r="D221" s="277">
        <v>3.7083333333333336E-2</v>
      </c>
      <c r="E221" s="274">
        <v>23</v>
      </c>
      <c r="F221" s="274" t="s">
        <v>1070</v>
      </c>
      <c r="G221" s="274">
        <v>10</v>
      </c>
      <c r="H221" s="274">
        <f t="shared" si="3"/>
        <v>44</v>
      </c>
      <c r="I221" s="274" t="s">
        <v>1071</v>
      </c>
      <c r="J221" s="277">
        <v>3.982638888888889E-2</v>
      </c>
      <c r="K221" s="274" t="s">
        <v>2838</v>
      </c>
      <c r="L221" s="274" t="s">
        <v>3124</v>
      </c>
      <c r="M221" s="276">
        <v>29380</v>
      </c>
      <c r="N221" s="274" t="s">
        <v>3076</v>
      </c>
    </row>
    <row r="222" spans="2:14" ht="14.4">
      <c r="B222" s="286" t="s">
        <v>4558</v>
      </c>
      <c r="C222" s="274">
        <v>1983</v>
      </c>
      <c r="D222" s="277">
        <v>3.2719907407407406E-2</v>
      </c>
      <c r="E222" s="274">
        <v>23</v>
      </c>
      <c r="F222" s="274" t="s">
        <v>1069</v>
      </c>
      <c r="G222" s="274">
        <v>10</v>
      </c>
      <c r="H222" s="274">
        <f t="shared" si="3"/>
        <v>41</v>
      </c>
      <c r="I222" s="274" t="s">
        <v>1071</v>
      </c>
      <c r="J222" s="277">
        <v>3.3067129629629627E-2</v>
      </c>
      <c r="K222" s="274" t="s">
        <v>2825</v>
      </c>
      <c r="L222" s="274" t="s">
        <v>3125</v>
      </c>
      <c r="M222" s="276">
        <v>30368</v>
      </c>
      <c r="N222" s="274" t="s">
        <v>3076</v>
      </c>
    </row>
    <row r="223" spans="2:14" ht="14.4">
      <c r="B223" s="286" t="s">
        <v>4559</v>
      </c>
      <c r="C223" s="274">
        <v>1988</v>
      </c>
      <c r="D223" s="277">
        <v>3.8831018518518522E-2</v>
      </c>
      <c r="E223" s="274">
        <v>24</v>
      </c>
      <c r="F223" s="274" t="s">
        <v>1070</v>
      </c>
      <c r="G223" s="274">
        <v>10</v>
      </c>
      <c r="H223" s="274">
        <f t="shared" si="3"/>
        <v>36</v>
      </c>
      <c r="I223" s="274" t="s">
        <v>1071</v>
      </c>
      <c r="J223" s="277">
        <v>4.0034722222222222E-2</v>
      </c>
      <c r="K223" s="274" t="s">
        <v>2935</v>
      </c>
      <c r="L223" s="274" t="s">
        <v>3126</v>
      </c>
      <c r="M223" s="276">
        <v>32277</v>
      </c>
      <c r="N223" s="274" t="s">
        <v>3076</v>
      </c>
    </row>
    <row r="224" spans="2:14" ht="13.8">
      <c r="B224" s="279" t="s">
        <v>4560</v>
      </c>
      <c r="C224" s="274">
        <v>1988</v>
      </c>
      <c r="D224" s="277">
        <v>3.2048611111111111E-2</v>
      </c>
      <c r="E224" s="274">
        <v>24</v>
      </c>
      <c r="F224" s="274" t="s">
        <v>1069</v>
      </c>
      <c r="G224" s="274">
        <v>10</v>
      </c>
      <c r="H224" s="274">
        <f t="shared" si="3"/>
        <v>36</v>
      </c>
      <c r="I224" s="274" t="s">
        <v>1071</v>
      </c>
      <c r="J224" s="277">
        <v>3.3113425925925928E-2</v>
      </c>
      <c r="K224" s="274" t="s">
        <v>2859</v>
      </c>
      <c r="L224" s="274" t="s">
        <v>3127</v>
      </c>
      <c r="M224" s="276">
        <v>32311</v>
      </c>
      <c r="N224" s="274" t="s">
        <v>3076</v>
      </c>
    </row>
    <row r="225" spans="2:14" ht="14.4">
      <c r="B225" s="286" t="s">
        <v>4561</v>
      </c>
      <c r="C225" s="274">
        <v>1984</v>
      </c>
      <c r="D225" s="277">
        <v>3.9583333333333331E-2</v>
      </c>
      <c r="E225" s="274">
        <v>25</v>
      </c>
      <c r="F225" s="274" t="s">
        <v>1070</v>
      </c>
      <c r="G225" s="274">
        <v>10</v>
      </c>
      <c r="H225" s="274">
        <f t="shared" si="3"/>
        <v>40</v>
      </c>
      <c r="I225" s="274" t="s">
        <v>1071</v>
      </c>
      <c r="J225" s="277">
        <v>4.0335648148148148E-2</v>
      </c>
      <c r="K225" s="274" t="s">
        <v>2827</v>
      </c>
      <c r="L225" s="274" t="s">
        <v>3128</v>
      </c>
      <c r="M225" s="278">
        <v>31028</v>
      </c>
      <c r="N225" s="274" t="s">
        <v>3076</v>
      </c>
    </row>
    <row r="226" spans="2:14" ht="13.8">
      <c r="B226" s="279" t="s">
        <v>4562</v>
      </c>
      <c r="C226" s="274">
        <v>1986</v>
      </c>
      <c r="D226" s="277">
        <v>3.2951388888888891E-2</v>
      </c>
      <c r="E226" s="274">
        <v>25</v>
      </c>
      <c r="F226" s="274" t="s">
        <v>1069</v>
      </c>
      <c r="G226" s="274">
        <v>10</v>
      </c>
      <c r="H226" s="274">
        <f t="shared" si="3"/>
        <v>38</v>
      </c>
      <c r="I226" s="274" t="s">
        <v>1071</v>
      </c>
      <c r="J226" s="277">
        <v>3.3310185185185186E-2</v>
      </c>
      <c r="K226" s="274" t="s">
        <v>2933</v>
      </c>
      <c r="L226" s="274" t="s">
        <v>3129</v>
      </c>
      <c r="M226" s="276">
        <v>31552</v>
      </c>
      <c r="N226" s="274" t="s">
        <v>3076</v>
      </c>
    </row>
    <row r="227" spans="2:14" ht="14.4">
      <c r="B227" s="286" t="s">
        <v>4563</v>
      </c>
      <c r="C227" s="274">
        <v>1989</v>
      </c>
      <c r="D227" s="277">
        <v>3.9722222222222221E-2</v>
      </c>
      <c r="E227" s="274">
        <v>26</v>
      </c>
      <c r="F227" s="274" t="s">
        <v>1070</v>
      </c>
      <c r="G227" s="274">
        <v>10</v>
      </c>
      <c r="H227" s="274">
        <f t="shared" si="3"/>
        <v>35</v>
      </c>
      <c r="I227" s="274" t="s">
        <v>1071</v>
      </c>
      <c r="J227" s="277">
        <v>4.0416666666666663E-2</v>
      </c>
      <c r="K227" s="274" t="s">
        <v>2920</v>
      </c>
      <c r="L227" s="274" t="s">
        <v>3130</v>
      </c>
      <c r="M227" s="276">
        <v>32509</v>
      </c>
      <c r="N227" s="274" t="s">
        <v>3076</v>
      </c>
    </row>
    <row r="228" spans="2:14" ht="13.8">
      <c r="B228" s="279" t="s">
        <v>4564</v>
      </c>
      <c r="C228" s="274">
        <v>1996</v>
      </c>
      <c r="D228" s="277">
        <v>3.2974537037037038E-2</v>
      </c>
      <c r="E228" s="274">
        <v>26</v>
      </c>
      <c r="F228" s="274" t="s">
        <v>1069</v>
      </c>
      <c r="G228" s="274">
        <v>10</v>
      </c>
      <c r="H228" s="274">
        <f t="shared" si="3"/>
        <v>28</v>
      </c>
      <c r="I228" s="274" t="s">
        <v>1071</v>
      </c>
      <c r="J228" s="277">
        <v>3.3321759259259259E-2</v>
      </c>
      <c r="K228" s="274" t="s">
        <v>2943</v>
      </c>
      <c r="L228" s="274" t="s">
        <v>3131</v>
      </c>
      <c r="M228" s="276">
        <v>35206</v>
      </c>
      <c r="N228" s="274" t="s">
        <v>3076</v>
      </c>
    </row>
    <row r="229" spans="2:14" ht="13.8">
      <c r="B229" s="279" t="s">
        <v>4565</v>
      </c>
      <c r="C229" s="274">
        <v>1994</v>
      </c>
      <c r="D229" s="277">
        <v>3.2870370370370369E-2</v>
      </c>
      <c r="E229" s="274">
        <v>27</v>
      </c>
      <c r="F229" s="274" t="s">
        <v>1069</v>
      </c>
      <c r="G229" s="274">
        <v>10</v>
      </c>
      <c r="H229" s="274">
        <f t="shared" si="3"/>
        <v>30</v>
      </c>
      <c r="I229" s="274" t="s">
        <v>1071</v>
      </c>
      <c r="J229" s="277">
        <v>3.3611111111111112E-2</v>
      </c>
      <c r="K229" s="274" t="s">
        <v>3132</v>
      </c>
      <c r="L229" s="274" t="s">
        <v>3133</v>
      </c>
      <c r="M229" s="276">
        <v>34453</v>
      </c>
      <c r="N229" s="274" t="s">
        <v>3076</v>
      </c>
    </row>
    <row r="230" spans="2:14" ht="13.8">
      <c r="B230" s="279" t="s">
        <v>332</v>
      </c>
      <c r="C230" s="274">
        <v>1985</v>
      </c>
      <c r="D230" s="277">
        <v>4.0150462962962964E-2</v>
      </c>
      <c r="E230" s="274">
        <v>27</v>
      </c>
      <c r="F230" s="274" t="s">
        <v>1070</v>
      </c>
      <c r="G230" s="274">
        <v>10</v>
      </c>
      <c r="H230" s="274">
        <f t="shared" si="3"/>
        <v>39</v>
      </c>
      <c r="I230" s="274" t="s">
        <v>1071</v>
      </c>
      <c r="J230" s="277">
        <v>4.0555555555555553E-2</v>
      </c>
      <c r="K230" s="274" t="s">
        <v>3108</v>
      </c>
      <c r="L230" s="274" t="s">
        <v>3134</v>
      </c>
      <c r="M230" s="276">
        <v>31055</v>
      </c>
      <c r="N230" s="274" t="s">
        <v>3076</v>
      </c>
    </row>
    <row r="231" spans="2:14" ht="13.8">
      <c r="B231" s="279" t="s">
        <v>4566</v>
      </c>
      <c r="C231" s="274">
        <v>1987</v>
      </c>
      <c r="D231" s="277">
        <v>3.3761574074074076E-2</v>
      </c>
      <c r="E231" s="274">
        <v>28</v>
      </c>
      <c r="F231" s="274" t="s">
        <v>1069</v>
      </c>
      <c r="G231" s="274">
        <v>10</v>
      </c>
      <c r="H231" s="274">
        <f t="shared" si="3"/>
        <v>37</v>
      </c>
      <c r="I231" s="274" t="s">
        <v>1071</v>
      </c>
      <c r="J231" s="277">
        <v>3.408564814814815E-2</v>
      </c>
      <c r="K231" s="274" t="s">
        <v>2943</v>
      </c>
      <c r="L231" s="274" t="s">
        <v>3135</v>
      </c>
      <c r="M231" s="278">
        <v>32100</v>
      </c>
      <c r="N231" s="274" t="s">
        <v>3076</v>
      </c>
    </row>
    <row r="232" spans="2:14" ht="14.4">
      <c r="B232" s="286" t="s">
        <v>4567</v>
      </c>
      <c r="C232" s="274">
        <v>1994</v>
      </c>
      <c r="D232" s="277">
        <v>4.010416666666667E-2</v>
      </c>
      <c r="E232" s="274">
        <v>28</v>
      </c>
      <c r="F232" s="274" t="s">
        <v>1070</v>
      </c>
      <c r="G232" s="274">
        <v>10</v>
      </c>
      <c r="H232" s="274">
        <f t="shared" si="3"/>
        <v>30</v>
      </c>
      <c r="I232" s="274" t="s">
        <v>1071</v>
      </c>
      <c r="J232" s="277">
        <v>4.0914351851851855E-2</v>
      </c>
      <c r="K232" s="274" t="s">
        <v>2935</v>
      </c>
      <c r="L232" s="274" t="s">
        <v>3136</v>
      </c>
      <c r="M232" s="278">
        <v>34697</v>
      </c>
      <c r="N232" s="274" t="s">
        <v>3076</v>
      </c>
    </row>
    <row r="233" spans="2:14" ht="13.8">
      <c r="B233" s="279" t="s">
        <v>4568</v>
      </c>
      <c r="C233" s="274">
        <v>1994</v>
      </c>
      <c r="D233" s="277">
        <v>3.3761574074074076E-2</v>
      </c>
      <c r="E233" s="274">
        <v>29</v>
      </c>
      <c r="F233" s="274" t="s">
        <v>1069</v>
      </c>
      <c r="G233" s="274">
        <v>10</v>
      </c>
      <c r="H233" s="274">
        <f t="shared" si="3"/>
        <v>30</v>
      </c>
      <c r="I233" s="274" t="s">
        <v>1071</v>
      </c>
      <c r="J233" s="277">
        <v>3.4108796296296297E-2</v>
      </c>
      <c r="K233" s="274" t="s">
        <v>2825</v>
      </c>
      <c r="L233" s="274" t="s">
        <v>3137</v>
      </c>
      <c r="M233" s="276">
        <v>34374</v>
      </c>
      <c r="N233" s="274" t="s">
        <v>3076</v>
      </c>
    </row>
    <row r="234" spans="2:14" ht="14.4">
      <c r="B234" s="286" t="s">
        <v>4569</v>
      </c>
      <c r="C234" s="274">
        <v>1978</v>
      </c>
      <c r="D234" s="277">
        <v>4.0370370370370369E-2</v>
      </c>
      <c r="E234" s="274">
        <v>29</v>
      </c>
      <c r="F234" s="274" t="s">
        <v>1070</v>
      </c>
      <c r="G234" s="274">
        <v>10</v>
      </c>
      <c r="H234" s="274">
        <f t="shared" ref="H234:H297" si="4">2024-C234</f>
        <v>46</v>
      </c>
      <c r="I234" s="274" t="s">
        <v>1071</v>
      </c>
      <c r="J234" s="277">
        <v>4.1134259259259259E-2</v>
      </c>
      <c r="K234" s="274" t="s">
        <v>2923</v>
      </c>
      <c r="L234" s="274" t="s">
        <v>3138</v>
      </c>
      <c r="M234" s="278">
        <v>28780</v>
      </c>
      <c r="N234" s="274" t="s">
        <v>3076</v>
      </c>
    </row>
    <row r="235" spans="2:14" ht="14.4">
      <c r="B235" s="286" t="s">
        <v>4570</v>
      </c>
      <c r="C235" s="274">
        <v>1991</v>
      </c>
      <c r="D235" s="277">
        <v>4.0567129629629627E-2</v>
      </c>
      <c r="E235" s="274">
        <v>30</v>
      </c>
      <c r="F235" s="274" t="s">
        <v>1070</v>
      </c>
      <c r="G235" s="274">
        <v>10</v>
      </c>
      <c r="H235" s="274">
        <f t="shared" si="4"/>
        <v>33</v>
      </c>
      <c r="I235" s="274" t="s">
        <v>1071</v>
      </c>
      <c r="J235" s="277">
        <v>4.130787037037037E-2</v>
      </c>
      <c r="K235" s="274" t="s">
        <v>3071</v>
      </c>
      <c r="L235" s="274" t="s">
        <v>3139</v>
      </c>
      <c r="M235" s="276">
        <v>33355</v>
      </c>
      <c r="N235" s="274" t="s">
        <v>3076</v>
      </c>
    </row>
    <row r="236" spans="2:14" ht="13.8">
      <c r="B236" s="279" t="s">
        <v>5725</v>
      </c>
      <c r="C236" s="274">
        <v>1986</v>
      </c>
      <c r="D236" s="277">
        <v>3.349537037037037E-2</v>
      </c>
      <c r="E236" s="274">
        <v>30</v>
      </c>
      <c r="F236" s="274" t="s">
        <v>1069</v>
      </c>
      <c r="G236" s="274">
        <v>10</v>
      </c>
      <c r="H236" s="274">
        <f t="shared" si="4"/>
        <v>38</v>
      </c>
      <c r="I236" s="274" t="s">
        <v>1071</v>
      </c>
      <c r="J236" s="277">
        <v>3.4212962962962966E-2</v>
      </c>
      <c r="K236" s="274" t="s">
        <v>3140</v>
      </c>
      <c r="L236" s="274" t="s">
        <v>3141</v>
      </c>
      <c r="M236" s="276">
        <v>31581</v>
      </c>
      <c r="N236" s="274" t="s">
        <v>3076</v>
      </c>
    </row>
    <row r="237" spans="2:14" ht="13.8">
      <c r="B237" s="279" t="s">
        <v>4571</v>
      </c>
      <c r="C237" s="274">
        <v>1989</v>
      </c>
      <c r="D237" s="277">
        <v>3.4016203703703701E-2</v>
      </c>
      <c r="E237" s="274">
        <v>31</v>
      </c>
      <c r="F237" s="274" t="s">
        <v>1069</v>
      </c>
      <c r="G237" s="274">
        <v>10</v>
      </c>
      <c r="H237" s="274">
        <f t="shared" si="4"/>
        <v>35</v>
      </c>
      <c r="I237" s="274" t="s">
        <v>1071</v>
      </c>
      <c r="J237" s="277">
        <v>3.439814814814815E-2</v>
      </c>
      <c r="K237" s="274" t="s">
        <v>2825</v>
      </c>
      <c r="L237" s="274" t="s">
        <v>3142</v>
      </c>
      <c r="M237" s="276">
        <v>32616</v>
      </c>
      <c r="N237" s="274" t="s">
        <v>3076</v>
      </c>
    </row>
    <row r="238" spans="2:14" ht="14.4">
      <c r="B238" s="286" t="s">
        <v>5726</v>
      </c>
      <c r="C238" s="274">
        <v>1986</v>
      </c>
      <c r="D238" s="277">
        <v>4.0983796296296296E-2</v>
      </c>
      <c r="E238" s="274">
        <v>31</v>
      </c>
      <c r="F238" s="274" t="s">
        <v>1070</v>
      </c>
      <c r="G238" s="274">
        <v>10</v>
      </c>
      <c r="H238" s="274">
        <f t="shared" si="4"/>
        <v>38</v>
      </c>
      <c r="I238" s="274" t="s">
        <v>1071</v>
      </c>
      <c r="J238" s="277">
        <v>4.1377314814814818E-2</v>
      </c>
      <c r="K238" s="274" t="s">
        <v>3143</v>
      </c>
      <c r="L238" s="274" t="s">
        <v>3144</v>
      </c>
      <c r="M238" s="276">
        <v>31526</v>
      </c>
      <c r="N238" s="274" t="s">
        <v>3076</v>
      </c>
    </row>
    <row r="239" spans="2:14" ht="14.4">
      <c r="B239" s="286" t="s">
        <v>4572</v>
      </c>
      <c r="C239" s="274">
        <v>1983</v>
      </c>
      <c r="D239" s="277">
        <v>3.3761574074074076E-2</v>
      </c>
      <c r="E239" s="274">
        <v>32</v>
      </c>
      <c r="F239" s="274" t="s">
        <v>1069</v>
      </c>
      <c r="G239" s="274">
        <v>10</v>
      </c>
      <c r="H239" s="274">
        <f t="shared" si="4"/>
        <v>41</v>
      </c>
      <c r="I239" s="274" t="s">
        <v>1071</v>
      </c>
      <c r="J239" s="277">
        <v>3.4467592592592591E-2</v>
      </c>
      <c r="K239" s="274" t="s">
        <v>2833</v>
      </c>
      <c r="L239" s="274" t="s">
        <v>3145</v>
      </c>
      <c r="M239" s="276">
        <v>30357</v>
      </c>
      <c r="N239" s="274" t="s">
        <v>3076</v>
      </c>
    </row>
    <row r="240" spans="2:14" ht="13.8">
      <c r="B240" s="279" t="s">
        <v>2023</v>
      </c>
      <c r="C240" s="274">
        <v>1986</v>
      </c>
      <c r="D240" s="277">
        <v>4.0196759259259258E-2</v>
      </c>
      <c r="E240" s="274">
        <v>32</v>
      </c>
      <c r="F240" s="274" t="s">
        <v>1070</v>
      </c>
      <c r="G240" s="274">
        <v>10</v>
      </c>
      <c r="H240" s="274">
        <f t="shared" si="4"/>
        <v>38</v>
      </c>
      <c r="I240" s="274" t="s">
        <v>1071</v>
      </c>
      <c r="J240" s="277">
        <v>4.1400462962962965E-2</v>
      </c>
      <c r="K240" s="274" t="s">
        <v>3146</v>
      </c>
      <c r="L240" s="274" t="s">
        <v>3147</v>
      </c>
      <c r="M240" s="276">
        <v>31537</v>
      </c>
      <c r="N240" s="274" t="s">
        <v>3076</v>
      </c>
    </row>
    <row r="241" spans="2:14" ht="13.8">
      <c r="B241" s="279" t="s">
        <v>4573</v>
      </c>
      <c r="C241" s="274">
        <v>1987</v>
      </c>
      <c r="D241" s="277">
        <v>3.4606481481481481E-2</v>
      </c>
      <c r="E241" s="274">
        <v>33</v>
      </c>
      <c r="F241" s="274" t="s">
        <v>1069</v>
      </c>
      <c r="G241" s="274">
        <v>10</v>
      </c>
      <c r="H241" s="274">
        <f t="shared" si="4"/>
        <v>37</v>
      </c>
      <c r="I241" s="274" t="s">
        <v>1071</v>
      </c>
      <c r="J241" s="277">
        <v>3.4618055555555555E-2</v>
      </c>
      <c r="K241" s="274" t="s">
        <v>2940</v>
      </c>
      <c r="L241" s="274" t="s">
        <v>3148</v>
      </c>
      <c r="M241" s="276">
        <v>31905</v>
      </c>
      <c r="N241" s="274" t="s">
        <v>3076</v>
      </c>
    </row>
    <row r="242" spans="2:14" ht="14.4">
      <c r="B242" s="286" t="s">
        <v>4574</v>
      </c>
      <c r="C242" s="274">
        <v>1990</v>
      </c>
      <c r="D242" s="277">
        <v>4.1134259259259259E-2</v>
      </c>
      <c r="E242" s="274">
        <v>33</v>
      </c>
      <c r="F242" s="274" t="s">
        <v>1070</v>
      </c>
      <c r="G242" s="274">
        <v>10</v>
      </c>
      <c r="H242" s="274">
        <f t="shared" si="4"/>
        <v>34</v>
      </c>
      <c r="I242" s="274" t="s">
        <v>1071</v>
      </c>
      <c r="J242" s="277">
        <v>4.1527777777777775E-2</v>
      </c>
      <c r="K242" s="274" t="s">
        <v>3149</v>
      </c>
      <c r="L242" s="274" t="s">
        <v>3150</v>
      </c>
      <c r="M242" s="276">
        <v>33122</v>
      </c>
      <c r="N242" s="274" t="s">
        <v>3076</v>
      </c>
    </row>
    <row r="243" spans="2:14" ht="13.8">
      <c r="B243" s="279" t="s">
        <v>4575</v>
      </c>
      <c r="C243" s="274">
        <v>1990</v>
      </c>
      <c r="D243" s="277">
        <v>3.4282407407407407E-2</v>
      </c>
      <c r="E243" s="274">
        <v>34</v>
      </c>
      <c r="F243" s="274" t="s">
        <v>1069</v>
      </c>
      <c r="G243" s="274">
        <v>10</v>
      </c>
      <c r="H243" s="274">
        <f t="shared" si="4"/>
        <v>34</v>
      </c>
      <c r="I243" s="274" t="s">
        <v>1071</v>
      </c>
      <c r="J243" s="277">
        <v>3.4629629629629628E-2</v>
      </c>
      <c r="K243" s="274" t="s">
        <v>2940</v>
      </c>
      <c r="L243" s="274" t="s">
        <v>3028</v>
      </c>
      <c r="M243" s="276">
        <v>33152</v>
      </c>
      <c r="N243" s="274" t="s">
        <v>3076</v>
      </c>
    </row>
    <row r="244" spans="2:14" ht="14.4">
      <c r="B244" s="286" t="s">
        <v>4576</v>
      </c>
      <c r="C244" s="274">
        <v>1986</v>
      </c>
      <c r="D244" s="277">
        <v>4.0520833333333332E-2</v>
      </c>
      <c r="E244" s="274">
        <v>34</v>
      </c>
      <c r="F244" s="274" t="s">
        <v>1070</v>
      </c>
      <c r="G244" s="274">
        <v>10</v>
      </c>
      <c r="H244" s="274">
        <f t="shared" si="4"/>
        <v>38</v>
      </c>
      <c r="I244" s="274" t="s">
        <v>1071</v>
      </c>
      <c r="J244" s="277">
        <v>4.1608796296296297E-2</v>
      </c>
      <c r="K244" s="274" t="s">
        <v>2838</v>
      </c>
      <c r="L244" s="274" t="s">
        <v>3151</v>
      </c>
      <c r="M244" s="276">
        <v>31571</v>
      </c>
      <c r="N244" s="274" t="s">
        <v>3076</v>
      </c>
    </row>
    <row r="245" spans="2:14" ht="14.4">
      <c r="B245" s="286" t="s">
        <v>4577</v>
      </c>
      <c r="C245" s="274">
        <v>1980</v>
      </c>
      <c r="D245" s="277">
        <v>3.425925925925926E-2</v>
      </c>
      <c r="E245" s="274">
        <v>35</v>
      </c>
      <c r="F245" s="274" t="s">
        <v>1069</v>
      </c>
      <c r="G245" s="274">
        <v>10</v>
      </c>
      <c r="H245" s="274">
        <f t="shared" si="4"/>
        <v>44</v>
      </c>
      <c r="I245" s="274" t="s">
        <v>1071</v>
      </c>
      <c r="J245" s="277">
        <v>3.4641203703703702E-2</v>
      </c>
      <c r="K245" s="274" t="s">
        <v>2821</v>
      </c>
      <c r="L245" s="274" t="s">
        <v>3152</v>
      </c>
      <c r="M245" s="276">
        <v>29497</v>
      </c>
      <c r="N245" s="274" t="s">
        <v>3076</v>
      </c>
    </row>
    <row r="246" spans="2:14" ht="13.8">
      <c r="B246" s="279" t="s">
        <v>4578</v>
      </c>
      <c r="C246" s="274">
        <v>1900</v>
      </c>
      <c r="D246" s="277">
        <v>4.1747685185185186E-2</v>
      </c>
      <c r="E246" s="274">
        <v>35</v>
      </c>
      <c r="F246" s="274" t="s">
        <v>1070</v>
      </c>
      <c r="G246" s="274">
        <v>10</v>
      </c>
      <c r="H246" s="274">
        <f t="shared" si="4"/>
        <v>124</v>
      </c>
      <c r="I246" s="274" t="s">
        <v>1071</v>
      </c>
      <c r="J246" s="277">
        <v>4.1770833333333333E-2</v>
      </c>
      <c r="K246" s="274" t="s">
        <v>3153</v>
      </c>
      <c r="L246" s="274" t="s">
        <v>3154</v>
      </c>
      <c r="M246" s="278">
        <v>0</v>
      </c>
      <c r="N246" s="274" t="s">
        <v>3076</v>
      </c>
    </row>
    <row r="247" spans="2:14" ht="14.4">
      <c r="B247" s="286" t="s">
        <v>4579</v>
      </c>
      <c r="C247" s="274">
        <v>1981</v>
      </c>
      <c r="D247" s="277">
        <v>3.4340277777777775E-2</v>
      </c>
      <c r="E247" s="274">
        <v>36</v>
      </c>
      <c r="F247" s="274" t="s">
        <v>1069</v>
      </c>
      <c r="G247" s="274">
        <v>10</v>
      </c>
      <c r="H247" s="274">
        <f t="shared" si="4"/>
        <v>43</v>
      </c>
      <c r="I247" s="274" t="s">
        <v>1071</v>
      </c>
      <c r="J247" s="277">
        <v>3.4699074074074077E-2</v>
      </c>
      <c r="K247" s="274" t="s">
        <v>2896</v>
      </c>
      <c r="L247" s="274" t="s">
        <v>3155</v>
      </c>
      <c r="M247" s="276">
        <v>29868</v>
      </c>
      <c r="N247" s="274" t="s">
        <v>3076</v>
      </c>
    </row>
    <row r="248" spans="2:14" ht="14.4">
      <c r="B248" s="286" t="s">
        <v>5685</v>
      </c>
      <c r="C248" s="274">
        <v>1984</v>
      </c>
      <c r="D248" s="277">
        <v>4.1458333333333333E-2</v>
      </c>
      <c r="E248" s="274">
        <v>36</v>
      </c>
      <c r="F248" s="274" t="s">
        <v>1070</v>
      </c>
      <c r="G248" s="274">
        <v>10</v>
      </c>
      <c r="H248" s="274">
        <f t="shared" si="4"/>
        <v>40</v>
      </c>
      <c r="I248" s="274" t="s">
        <v>1071</v>
      </c>
      <c r="J248" s="277">
        <v>4.1828703703703701E-2</v>
      </c>
      <c r="K248" s="274" t="s">
        <v>3156</v>
      </c>
      <c r="L248" s="274" t="s">
        <v>3157</v>
      </c>
      <c r="M248" s="276">
        <v>30726</v>
      </c>
      <c r="N248" s="274" t="s">
        <v>3076</v>
      </c>
    </row>
    <row r="249" spans="2:14" ht="14.4">
      <c r="B249" s="286" t="s">
        <v>4580</v>
      </c>
      <c r="C249" s="274">
        <v>1990</v>
      </c>
      <c r="D249" s="277">
        <v>4.1157407407407406E-2</v>
      </c>
      <c r="E249" s="274">
        <v>37</v>
      </c>
      <c r="F249" s="274" t="s">
        <v>1070</v>
      </c>
      <c r="G249" s="274">
        <v>10</v>
      </c>
      <c r="H249" s="274">
        <f t="shared" si="4"/>
        <v>34</v>
      </c>
      <c r="I249" s="274" t="s">
        <v>1071</v>
      </c>
      <c r="J249" s="277">
        <v>4.1875000000000002E-2</v>
      </c>
      <c r="K249" s="274" t="s">
        <v>2831</v>
      </c>
      <c r="L249" s="274" t="s">
        <v>3158</v>
      </c>
      <c r="M249" s="276">
        <v>33043</v>
      </c>
      <c r="N249" s="274" t="s">
        <v>3076</v>
      </c>
    </row>
    <row r="250" spans="2:14" ht="14.4">
      <c r="B250" s="286" t="s">
        <v>5727</v>
      </c>
      <c r="C250" s="274">
        <v>1978</v>
      </c>
      <c r="D250" s="277">
        <v>3.3981481481481481E-2</v>
      </c>
      <c r="E250" s="274">
        <v>37</v>
      </c>
      <c r="F250" s="274" t="s">
        <v>1069</v>
      </c>
      <c r="G250" s="274">
        <v>10</v>
      </c>
      <c r="H250" s="274">
        <f t="shared" si="4"/>
        <v>46</v>
      </c>
      <c r="I250" s="274" t="s">
        <v>1071</v>
      </c>
      <c r="J250" s="277">
        <v>3.4803240740740739E-2</v>
      </c>
      <c r="K250" s="274" t="s">
        <v>3159</v>
      </c>
      <c r="L250" s="274" t="s">
        <v>2849</v>
      </c>
      <c r="M250" s="276">
        <v>28554</v>
      </c>
      <c r="N250" s="274" t="s">
        <v>3076</v>
      </c>
    </row>
    <row r="251" spans="2:14" ht="14.4">
      <c r="B251" s="286" t="s">
        <v>5728</v>
      </c>
      <c r="C251" s="274">
        <v>1983</v>
      </c>
      <c r="D251" s="277">
        <v>3.3854166666666664E-2</v>
      </c>
      <c r="E251" s="274">
        <v>38</v>
      </c>
      <c r="F251" s="274" t="s">
        <v>1069</v>
      </c>
      <c r="G251" s="274">
        <v>10</v>
      </c>
      <c r="H251" s="274">
        <f t="shared" si="4"/>
        <v>41</v>
      </c>
      <c r="I251" s="274" t="s">
        <v>1071</v>
      </c>
      <c r="J251" s="277">
        <v>3.4988425925925923E-2</v>
      </c>
      <c r="K251" s="274" t="s">
        <v>3160</v>
      </c>
      <c r="L251" s="274" t="s">
        <v>2862</v>
      </c>
      <c r="M251" s="276">
        <v>30423</v>
      </c>
      <c r="N251" s="274" t="s">
        <v>3076</v>
      </c>
    </row>
    <row r="252" spans="2:14" ht="14.4">
      <c r="B252" s="286" t="s">
        <v>4581</v>
      </c>
      <c r="C252" s="274">
        <v>1983</v>
      </c>
      <c r="D252" s="277">
        <v>4.1319444444444443E-2</v>
      </c>
      <c r="E252" s="274">
        <v>38</v>
      </c>
      <c r="F252" s="274" t="s">
        <v>1070</v>
      </c>
      <c r="G252" s="274">
        <v>10</v>
      </c>
      <c r="H252" s="274">
        <f t="shared" si="4"/>
        <v>41</v>
      </c>
      <c r="I252" s="274" t="s">
        <v>1071</v>
      </c>
      <c r="J252" s="277">
        <v>4.2141203703703702E-2</v>
      </c>
      <c r="K252" s="274" t="s">
        <v>3161</v>
      </c>
      <c r="L252" s="274" t="s">
        <v>3162</v>
      </c>
      <c r="M252" s="276">
        <v>30587</v>
      </c>
      <c r="N252" s="274" t="s">
        <v>3076</v>
      </c>
    </row>
    <row r="253" spans="2:14" ht="14.4">
      <c r="B253" s="286" t="s">
        <v>4582</v>
      </c>
      <c r="C253" s="274">
        <v>1974</v>
      </c>
      <c r="D253" s="277">
        <v>4.1562500000000002E-2</v>
      </c>
      <c r="E253" s="274">
        <v>39</v>
      </c>
      <c r="F253" s="274" t="s">
        <v>1070</v>
      </c>
      <c r="G253" s="274">
        <v>10</v>
      </c>
      <c r="H253" s="274">
        <f t="shared" si="4"/>
        <v>50</v>
      </c>
      <c r="I253" s="274" t="s">
        <v>1071</v>
      </c>
      <c r="J253" s="277">
        <v>4.2395833333333334E-2</v>
      </c>
      <c r="K253" s="274" t="s">
        <v>2866</v>
      </c>
      <c r="L253" s="274" t="s">
        <v>3163</v>
      </c>
      <c r="M253" s="276">
        <v>27248</v>
      </c>
      <c r="N253" s="274" t="s">
        <v>3076</v>
      </c>
    </row>
    <row r="254" spans="2:14" ht="13.8">
      <c r="B254" s="279" t="s">
        <v>4583</v>
      </c>
      <c r="C254" s="274">
        <v>1985</v>
      </c>
      <c r="D254" s="277">
        <v>3.4629629629629628E-2</v>
      </c>
      <c r="E254" s="274">
        <v>39</v>
      </c>
      <c r="F254" s="274" t="s">
        <v>1069</v>
      </c>
      <c r="G254" s="274">
        <v>10</v>
      </c>
      <c r="H254" s="274">
        <f t="shared" si="4"/>
        <v>39</v>
      </c>
      <c r="I254" s="274" t="s">
        <v>1071</v>
      </c>
      <c r="J254" s="277">
        <v>3.4988425925925923E-2</v>
      </c>
      <c r="K254" s="274" t="s">
        <v>2829</v>
      </c>
      <c r="L254" s="274" t="s">
        <v>3164</v>
      </c>
      <c r="M254" s="276">
        <v>31239</v>
      </c>
      <c r="N254" s="274" t="s">
        <v>3076</v>
      </c>
    </row>
    <row r="255" spans="2:14" ht="14.4">
      <c r="B255" s="286" t="s">
        <v>4584</v>
      </c>
      <c r="C255" s="274">
        <v>1980</v>
      </c>
      <c r="D255" s="277">
        <v>3.4317129629629628E-2</v>
      </c>
      <c r="E255" s="274">
        <v>40</v>
      </c>
      <c r="F255" s="274" t="s">
        <v>1069</v>
      </c>
      <c r="G255" s="274">
        <v>10</v>
      </c>
      <c r="H255" s="274">
        <f t="shared" si="4"/>
        <v>44</v>
      </c>
      <c r="I255" s="274" t="s">
        <v>1071</v>
      </c>
      <c r="J255" s="277">
        <v>3.502314814814815E-2</v>
      </c>
      <c r="K255" s="274" t="s">
        <v>2913</v>
      </c>
      <c r="L255" s="274" t="s">
        <v>3165</v>
      </c>
      <c r="M255" s="276">
        <v>29470</v>
      </c>
      <c r="N255" s="274" t="s">
        <v>3076</v>
      </c>
    </row>
    <row r="256" spans="2:14" ht="14.4">
      <c r="B256" s="286" t="s">
        <v>4585</v>
      </c>
      <c r="C256" s="274">
        <v>2000</v>
      </c>
      <c r="D256" s="277">
        <v>4.1921296296296297E-2</v>
      </c>
      <c r="E256" s="274">
        <v>40</v>
      </c>
      <c r="F256" s="274" t="s">
        <v>1070</v>
      </c>
      <c r="G256" s="274">
        <v>10</v>
      </c>
      <c r="H256" s="274">
        <f t="shared" si="4"/>
        <v>24</v>
      </c>
      <c r="I256" s="274" t="s">
        <v>1071</v>
      </c>
      <c r="J256" s="277">
        <v>4.2708333333333334E-2</v>
      </c>
      <c r="K256" s="274" t="s">
        <v>2951</v>
      </c>
      <c r="L256" s="274" t="s">
        <v>3166</v>
      </c>
      <c r="M256" s="276">
        <v>36629</v>
      </c>
      <c r="N256" s="274" t="s">
        <v>3076</v>
      </c>
    </row>
    <row r="257" spans="2:14" ht="13.8">
      <c r="B257" s="279" t="s">
        <v>4586</v>
      </c>
      <c r="C257" s="274">
        <v>1998</v>
      </c>
      <c r="D257" s="277">
        <v>3.4328703703703702E-2</v>
      </c>
      <c r="E257" s="274">
        <v>41</v>
      </c>
      <c r="F257" s="274" t="s">
        <v>1069</v>
      </c>
      <c r="G257" s="274">
        <v>10</v>
      </c>
      <c r="H257" s="274">
        <f t="shared" si="4"/>
        <v>26</v>
      </c>
      <c r="I257" s="274" t="s">
        <v>1071</v>
      </c>
      <c r="J257" s="277">
        <v>3.5057870370370371E-2</v>
      </c>
      <c r="K257" s="274" t="s">
        <v>3167</v>
      </c>
      <c r="L257" s="274" t="s">
        <v>3168</v>
      </c>
      <c r="M257" s="276">
        <v>35913</v>
      </c>
      <c r="N257" s="274" t="s">
        <v>3076</v>
      </c>
    </row>
    <row r="258" spans="2:14" ht="14.4">
      <c r="B258" s="286" t="s">
        <v>4587</v>
      </c>
      <c r="C258" s="274">
        <v>2002</v>
      </c>
      <c r="D258" s="277">
        <v>4.1724537037037039E-2</v>
      </c>
      <c r="E258" s="274">
        <v>41</v>
      </c>
      <c r="F258" s="274" t="s">
        <v>1070</v>
      </c>
      <c r="G258" s="274">
        <v>10</v>
      </c>
      <c r="H258" s="274">
        <f t="shared" si="4"/>
        <v>22</v>
      </c>
      <c r="I258" s="274" t="s">
        <v>1071</v>
      </c>
      <c r="J258" s="277">
        <v>4.2928240740740739E-2</v>
      </c>
      <c r="K258" s="274" t="s">
        <v>3068</v>
      </c>
      <c r="L258" s="274" t="s">
        <v>2952</v>
      </c>
      <c r="M258" s="278">
        <v>37608</v>
      </c>
      <c r="N258" s="274" t="s">
        <v>3076</v>
      </c>
    </row>
    <row r="259" spans="2:14" ht="13.8">
      <c r="B259" s="279" t="s">
        <v>4588</v>
      </c>
      <c r="C259" s="274">
        <v>1993</v>
      </c>
      <c r="D259" s="277">
        <v>3.4664351851851849E-2</v>
      </c>
      <c r="E259" s="274">
        <v>42</v>
      </c>
      <c r="F259" s="274" t="s">
        <v>1069</v>
      </c>
      <c r="G259" s="274">
        <v>10</v>
      </c>
      <c r="H259" s="274">
        <f t="shared" si="4"/>
        <v>31</v>
      </c>
      <c r="I259" s="274" t="s">
        <v>1071</v>
      </c>
      <c r="J259" s="277">
        <v>3.5069444444444445E-2</v>
      </c>
      <c r="K259" s="274" t="s">
        <v>2992</v>
      </c>
      <c r="L259" s="274" t="s">
        <v>3169</v>
      </c>
      <c r="M259" s="276">
        <v>34002</v>
      </c>
      <c r="N259" s="274" t="s">
        <v>3076</v>
      </c>
    </row>
    <row r="260" spans="2:14" ht="14.4">
      <c r="B260" s="286" t="s">
        <v>4589</v>
      </c>
      <c r="C260" s="274">
        <v>1986</v>
      </c>
      <c r="D260" s="277">
        <v>4.2280092592592591E-2</v>
      </c>
      <c r="E260" s="274">
        <v>42</v>
      </c>
      <c r="F260" s="274" t="s">
        <v>1070</v>
      </c>
      <c r="G260" s="274">
        <v>10</v>
      </c>
      <c r="H260" s="274">
        <f t="shared" si="4"/>
        <v>38</v>
      </c>
      <c r="I260" s="274" t="s">
        <v>1071</v>
      </c>
      <c r="J260" s="277">
        <v>4.3287037037037034E-2</v>
      </c>
      <c r="K260" s="274" t="s">
        <v>2920</v>
      </c>
      <c r="L260" s="274" t="s">
        <v>3170</v>
      </c>
      <c r="M260" s="276">
        <v>31449</v>
      </c>
      <c r="N260" s="274" t="s">
        <v>3076</v>
      </c>
    </row>
    <row r="261" spans="2:14" ht="13.8">
      <c r="B261" s="279" t="s">
        <v>4590</v>
      </c>
      <c r="C261" s="274">
        <v>1995</v>
      </c>
      <c r="D261" s="277">
        <v>3.4687500000000003E-2</v>
      </c>
      <c r="E261" s="274">
        <v>43</v>
      </c>
      <c r="F261" s="274" t="s">
        <v>1069</v>
      </c>
      <c r="G261" s="274">
        <v>10</v>
      </c>
      <c r="H261" s="274">
        <f t="shared" si="4"/>
        <v>29</v>
      </c>
      <c r="I261" s="274" t="s">
        <v>1071</v>
      </c>
      <c r="J261" s="277">
        <v>3.5069444444444445E-2</v>
      </c>
      <c r="K261" s="274" t="s">
        <v>2901</v>
      </c>
      <c r="L261" s="274" t="s">
        <v>3171</v>
      </c>
      <c r="M261" s="276">
        <v>34757</v>
      </c>
      <c r="N261" s="274" t="s">
        <v>3076</v>
      </c>
    </row>
    <row r="262" spans="2:14" ht="14.4">
      <c r="B262" s="286" t="s">
        <v>4591</v>
      </c>
      <c r="C262" s="274">
        <v>2000</v>
      </c>
      <c r="D262" s="277">
        <v>4.2604166666666665E-2</v>
      </c>
      <c r="E262" s="274">
        <v>43</v>
      </c>
      <c r="F262" s="274" t="s">
        <v>1070</v>
      </c>
      <c r="G262" s="274">
        <v>10</v>
      </c>
      <c r="H262" s="274">
        <f t="shared" si="4"/>
        <v>24</v>
      </c>
      <c r="I262" s="274" t="s">
        <v>1071</v>
      </c>
      <c r="J262" s="277">
        <v>4.3391203703703703E-2</v>
      </c>
      <c r="K262" s="274" t="s">
        <v>3172</v>
      </c>
      <c r="L262" s="274" t="s">
        <v>3173</v>
      </c>
      <c r="M262" s="276">
        <v>36681</v>
      </c>
      <c r="N262" s="274" t="s">
        <v>3076</v>
      </c>
    </row>
    <row r="263" spans="2:14" ht="14.4">
      <c r="B263" s="286" t="s">
        <v>4592</v>
      </c>
      <c r="C263" s="274">
        <v>1993</v>
      </c>
      <c r="D263" s="277">
        <v>4.2048611111111113E-2</v>
      </c>
      <c r="E263" s="274">
        <v>44</v>
      </c>
      <c r="F263" s="274" t="s">
        <v>1070</v>
      </c>
      <c r="G263" s="274">
        <v>10</v>
      </c>
      <c r="H263" s="274">
        <f t="shared" si="4"/>
        <v>31</v>
      </c>
      <c r="I263" s="274" t="s">
        <v>1071</v>
      </c>
      <c r="J263" s="277">
        <v>4.3391203703703703E-2</v>
      </c>
      <c r="K263" s="274" t="s">
        <v>2831</v>
      </c>
      <c r="L263" s="274" t="s">
        <v>3174</v>
      </c>
      <c r="M263" s="276">
        <v>34187</v>
      </c>
      <c r="N263" s="274" t="s">
        <v>3076</v>
      </c>
    </row>
    <row r="264" spans="2:14" ht="13.8">
      <c r="B264" s="279" t="s">
        <v>5694</v>
      </c>
      <c r="C264" s="274">
        <v>1997</v>
      </c>
      <c r="D264" s="277">
        <v>3.4699074074074077E-2</v>
      </c>
      <c r="E264" s="274">
        <v>44</v>
      </c>
      <c r="F264" s="274" t="s">
        <v>1069</v>
      </c>
      <c r="G264" s="274">
        <v>10</v>
      </c>
      <c r="H264" s="274">
        <f t="shared" si="4"/>
        <v>27</v>
      </c>
      <c r="I264" s="274" t="s">
        <v>1071</v>
      </c>
      <c r="J264" s="277">
        <v>3.5092592592592592E-2</v>
      </c>
      <c r="K264" s="274" t="s">
        <v>2874</v>
      </c>
      <c r="L264" s="274" t="s">
        <v>3175</v>
      </c>
      <c r="M264" s="276">
        <v>35535</v>
      </c>
      <c r="N264" s="274" t="s">
        <v>3076</v>
      </c>
    </row>
    <row r="265" spans="2:14" ht="13.8">
      <c r="B265" s="279" t="s">
        <v>4593</v>
      </c>
      <c r="C265" s="274">
        <v>2006</v>
      </c>
      <c r="D265" s="277">
        <v>3.4467592592592591E-2</v>
      </c>
      <c r="E265" s="274">
        <v>45</v>
      </c>
      <c r="F265" s="274" t="s">
        <v>1069</v>
      </c>
      <c r="G265" s="274">
        <v>10</v>
      </c>
      <c r="H265" s="274">
        <f t="shared" si="4"/>
        <v>18</v>
      </c>
      <c r="I265" s="274" t="s">
        <v>1071</v>
      </c>
      <c r="J265" s="277">
        <v>3.5138888888888886E-2</v>
      </c>
      <c r="K265" s="274" t="s">
        <v>3122</v>
      </c>
      <c r="L265" s="274" t="s">
        <v>3176</v>
      </c>
      <c r="M265" s="276">
        <v>38748</v>
      </c>
      <c r="N265" s="274" t="s">
        <v>3076</v>
      </c>
    </row>
    <row r="266" spans="2:14" ht="14.4">
      <c r="B266" s="286" t="s">
        <v>4594</v>
      </c>
      <c r="C266" s="274">
        <v>1987</v>
      </c>
      <c r="D266" s="277">
        <v>4.2222222222222223E-2</v>
      </c>
      <c r="E266" s="274">
        <v>45</v>
      </c>
      <c r="F266" s="274" t="s">
        <v>1070</v>
      </c>
      <c r="G266" s="274">
        <v>10</v>
      </c>
      <c r="H266" s="274">
        <f t="shared" si="4"/>
        <v>37</v>
      </c>
      <c r="I266" s="274" t="s">
        <v>1071</v>
      </c>
      <c r="J266" s="277">
        <v>4.3402777777777776E-2</v>
      </c>
      <c r="K266" s="274" t="s">
        <v>2813</v>
      </c>
      <c r="L266" s="274" t="s">
        <v>2946</v>
      </c>
      <c r="M266" s="278">
        <v>32097</v>
      </c>
      <c r="N266" s="274" t="s">
        <v>3076</v>
      </c>
    </row>
    <row r="267" spans="2:14" ht="13.8">
      <c r="B267" s="279" t="s">
        <v>1019</v>
      </c>
      <c r="C267" s="274">
        <v>1971</v>
      </c>
      <c r="D267" s="277">
        <v>4.2430555555555555E-2</v>
      </c>
      <c r="E267" s="274">
        <v>46</v>
      </c>
      <c r="F267" s="274" t="s">
        <v>1070</v>
      </c>
      <c r="G267" s="274">
        <v>10</v>
      </c>
      <c r="H267" s="274">
        <f t="shared" si="4"/>
        <v>53</v>
      </c>
      <c r="I267" s="274" t="s">
        <v>1071</v>
      </c>
      <c r="J267" s="277">
        <v>4.3518518518518519E-2</v>
      </c>
      <c r="K267" s="274" t="s">
        <v>2831</v>
      </c>
      <c r="L267" s="274" t="s">
        <v>3177</v>
      </c>
      <c r="M267" s="276">
        <v>26074</v>
      </c>
      <c r="N267" s="274" t="s">
        <v>3076</v>
      </c>
    </row>
    <row r="268" spans="2:14" ht="13.8">
      <c r="B268" s="279" t="s">
        <v>4595</v>
      </c>
      <c r="C268" s="274">
        <v>1988</v>
      </c>
      <c r="D268" s="277">
        <v>3.4780092592592592E-2</v>
      </c>
      <c r="E268" s="274">
        <v>46</v>
      </c>
      <c r="F268" s="274" t="s">
        <v>1069</v>
      </c>
      <c r="G268" s="274">
        <v>10</v>
      </c>
      <c r="H268" s="274">
        <f t="shared" si="4"/>
        <v>36</v>
      </c>
      <c r="I268" s="274" t="s">
        <v>1071</v>
      </c>
      <c r="J268" s="277">
        <v>3.516203703703704E-2</v>
      </c>
      <c r="K268" s="274" t="s">
        <v>2940</v>
      </c>
      <c r="L268" s="274" t="s">
        <v>3178</v>
      </c>
      <c r="M268" s="276">
        <v>32385</v>
      </c>
      <c r="N268" s="274" t="s">
        <v>3076</v>
      </c>
    </row>
    <row r="269" spans="2:14" ht="14.4">
      <c r="B269" s="286" t="s">
        <v>5775</v>
      </c>
      <c r="C269" s="274">
        <v>1977</v>
      </c>
      <c r="D269" s="277">
        <v>3.4930555555555555E-2</v>
      </c>
      <c r="E269" s="274">
        <v>47</v>
      </c>
      <c r="F269" s="274" t="s">
        <v>1069</v>
      </c>
      <c r="G269" s="274">
        <v>10</v>
      </c>
      <c r="H269" s="274">
        <f t="shared" si="4"/>
        <v>47</v>
      </c>
      <c r="I269" s="274" t="s">
        <v>1071</v>
      </c>
      <c r="J269" s="277">
        <v>3.5312499999999997E-2</v>
      </c>
      <c r="K269" s="274" t="s">
        <v>2933</v>
      </c>
      <c r="L269" s="274" t="s">
        <v>3179</v>
      </c>
      <c r="M269" s="276">
        <v>28318</v>
      </c>
      <c r="N269" s="274" t="s">
        <v>3076</v>
      </c>
    </row>
    <row r="270" spans="2:14" ht="14.4">
      <c r="B270" s="286" t="s">
        <v>4596</v>
      </c>
      <c r="C270" s="274">
        <v>1987</v>
      </c>
      <c r="D270" s="277">
        <v>4.2395833333333334E-2</v>
      </c>
      <c r="E270" s="274">
        <v>47</v>
      </c>
      <c r="F270" s="274" t="s">
        <v>1070</v>
      </c>
      <c r="G270" s="274">
        <v>10</v>
      </c>
      <c r="H270" s="274">
        <f t="shared" si="4"/>
        <v>37</v>
      </c>
      <c r="I270" s="274" t="s">
        <v>1071</v>
      </c>
      <c r="J270" s="277">
        <v>4.3564814814814813E-2</v>
      </c>
      <c r="K270" s="274" t="s">
        <v>2813</v>
      </c>
      <c r="L270" s="274" t="s">
        <v>3180</v>
      </c>
      <c r="M270" s="276">
        <v>31989</v>
      </c>
      <c r="N270" s="274" t="s">
        <v>3076</v>
      </c>
    </row>
    <row r="271" spans="2:14" ht="14.4">
      <c r="B271" s="286" t="s">
        <v>4597</v>
      </c>
      <c r="C271" s="274">
        <v>1984</v>
      </c>
      <c r="D271" s="277">
        <v>4.2638888888888886E-2</v>
      </c>
      <c r="E271" s="274">
        <v>48</v>
      </c>
      <c r="F271" s="274" t="s">
        <v>1070</v>
      </c>
      <c r="G271" s="274">
        <v>10</v>
      </c>
      <c r="H271" s="274">
        <f t="shared" si="4"/>
        <v>40</v>
      </c>
      <c r="I271" s="274" t="s">
        <v>1071</v>
      </c>
      <c r="J271" s="277">
        <v>4.3715277777777777E-2</v>
      </c>
      <c r="K271" s="274" t="s">
        <v>2827</v>
      </c>
      <c r="L271" s="274" t="s">
        <v>3181</v>
      </c>
      <c r="M271" s="276">
        <v>30853</v>
      </c>
      <c r="N271" s="274" t="s">
        <v>3076</v>
      </c>
    </row>
    <row r="272" spans="2:14" ht="13.8">
      <c r="B272" s="279" t="s">
        <v>4598</v>
      </c>
      <c r="C272" s="274">
        <v>1985</v>
      </c>
      <c r="D272" s="277">
        <v>3.4988425925925923E-2</v>
      </c>
      <c r="E272" s="274">
        <v>48</v>
      </c>
      <c r="F272" s="274" t="s">
        <v>1069</v>
      </c>
      <c r="G272" s="274">
        <v>10</v>
      </c>
      <c r="H272" s="274">
        <f t="shared" si="4"/>
        <v>39</v>
      </c>
      <c r="I272" s="274" t="s">
        <v>1071</v>
      </c>
      <c r="J272" s="277">
        <v>3.5370370370370371E-2</v>
      </c>
      <c r="K272" s="274" t="s">
        <v>2842</v>
      </c>
      <c r="L272" s="274" t="s">
        <v>3182</v>
      </c>
      <c r="M272" s="276">
        <v>31307</v>
      </c>
      <c r="N272" s="274" t="s">
        <v>3076</v>
      </c>
    </row>
    <row r="273" spans="2:14" ht="14.4">
      <c r="B273" s="286" t="s">
        <v>2358</v>
      </c>
      <c r="C273" s="274">
        <v>1984</v>
      </c>
      <c r="D273" s="277">
        <v>4.3206018518518519E-2</v>
      </c>
      <c r="E273" s="274">
        <v>49</v>
      </c>
      <c r="F273" s="274" t="s">
        <v>1070</v>
      </c>
      <c r="G273" s="274">
        <v>10</v>
      </c>
      <c r="H273" s="274">
        <f t="shared" si="4"/>
        <v>40</v>
      </c>
      <c r="I273" s="274" t="s">
        <v>1071</v>
      </c>
      <c r="J273" s="277">
        <v>4.3923611111111108E-2</v>
      </c>
      <c r="K273" s="274" t="s">
        <v>2840</v>
      </c>
      <c r="L273" s="274" t="s">
        <v>3183</v>
      </c>
      <c r="M273" s="276">
        <v>30850</v>
      </c>
      <c r="N273" s="274" t="s">
        <v>3076</v>
      </c>
    </row>
    <row r="274" spans="2:14" ht="13.8">
      <c r="B274" s="279" t="s">
        <v>4599</v>
      </c>
      <c r="C274" s="274">
        <v>1990</v>
      </c>
      <c r="D274" s="277">
        <v>3.5069444444444445E-2</v>
      </c>
      <c r="E274" s="274">
        <v>49</v>
      </c>
      <c r="F274" s="274" t="s">
        <v>1069</v>
      </c>
      <c r="G274" s="274">
        <v>10</v>
      </c>
      <c r="H274" s="274">
        <f t="shared" si="4"/>
        <v>34</v>
      </c>
      <c r="I274" s="274" t="s">
        <v>1071</v>
      </c>
      <c r="J274" s="277">
        <v>3.5428240740740739E-2</v>
      </c>
      <c r="K274" s="274" t="s">
        <v>2901</v>
      </c>
      <c r="L274" s="274" t="s">
        <v>3184</v>
      </c>
      <c r="M274" s="276">
        <v>32900</v>
      </c>
      <c r="N274" s="274" t="s">
        <v>3076</v>
      </c>
    </row>
    <row r="275" spans="2:14" ht="14.4">
      <c r="B275" s="286" t="s">
        <v>4600</v>
      </c>
      <c r="C275" s="274">
        <v>1994</v>
      </c>
      <c r="D275" s="277">
        <v>4.3263888888888886E-2</v>
      </c>
      <c r="E275" s="274">
        <v>50</v>
      </c>
      <c r="F275" s="274" t="s">
        <v>1070</v>
      </c>
      <c r="G275" s="274">
        <v>10</v>
      </c>
      <c r="H275" s="274">
        <f t="shared" si="4"/>
        <v>30</v>
      </c>
      <c r="I275" s="274" t="s">
        <v>1071</v>
      </c>
      <c r="J275" s="277">
        <v>4.3958333333333335E-2</v>
      </c>
      <c r="K275" s="274" t="s">
        <v>2926</v>
      </c>
      <c r="L275" s="274" t="s">
        <v>3185</v>
      </c>
      <c r="M275" s="276">
        <v>34464</v>
      </c>
      <c r="N275" s="274" t="s">
        <v>3076</v>
      </c>
    </row>
    <row r="276" spans="2:14" ht="13.8">
      <c r="B276" s="279" t="s">
        <v>4601</v>
      </c>
      <c r="C276" s="274">
        <v>1989</v>
      </c>
      <c r="D276" s="277">
        <v>3.5115740740740739E-2</v>
      </c>
      <c r="E276" s="274">
        <v>50</v>
      </c>
      <c r="F276" s="274" t="s">
        <v>1069</v>
      </c>
      <c r="G276" s="274">
        <v>10</v>
      </c>
      <c r="H276" s="274">
        <f t="shared" si="4"/>
        <v>35</v>
      </c>
      <c r="I276" s="274" t="s">
        <v>1071</v>
      </c>
      <c r="J276" s="277">
        <v>3.5497685185185188E-2</v>
      </c>
      <c r="K276" s="274" t="s">
        <v>2940</v>
      </c>
      <c r="L276" s="274" t="s">
        <v>3186</v>
      </c>
      <c r="M276" s="276">
        <v>32581</v>
      </c>
      <c r="N276" s="274" t="s">
        <v>3076</v>
      </c>
    </row>
    <row r="277" spans="2:14" ht="14.4">
      <c r="B277" s="286" t="s">
        <v>4602</v>
      </c>
      <c r="C277" s="274">
        <v>1982</v>
      </c>
      <c r="D277" s="277">
        <v>4.3344907407407408E-2</v>
      </c>
      <c r="E277" s="274">
        <v>51</v>
      </c>
      <c r="F277" s="274" t="s">
        <v>1070</v>
      </c>
      <c r="G277" s="274">
        <v>10</v>
      </c>
      <c r="H277" s="274">
        <f t="shared" si="4"/>
        <v>42</v>
      </c>
      <c r="I277" s="274" t="s">
        <v>1071</v>
      </c>
      <c r="J277" s="277">
        <v>4.4143518518518519E-2</v>
      </c>
      <c r="K277" s="274" t="s">
        <v>2866</v>
      </c>
      <c r="L277" s="274" t="s">
        <v>3187</v>
      </c>
      <c r="M277" s="276">
        <v>30215</v>
      </c>
      <c r="N277" s="274" t="s">
        <v>3076</v>
      </c>
    </row>
    <row r="278" spans="2:14" ht="13.8">
      <c r="B278" s="279" t="s">
        <v>4603</v>
      </c>
      <c r="C278" s="274">
        <v>1994</v>
      </c>
      <c r="D278" s="277">
        <v>3.4872685185185187E-2</v>
      </c>
      <c r="E278" s="274">
        <v>51</v>
      </c>
      <c r="F278" s="274" t="s">
        <v>1069</v>
      </c>
      <c r="G278" s="274">
        <v>10</v>
      </c>
      <c r="H278" s="274">
        <f t="shared" si="4"/>
        <v>30</v>
      </c>
      <c r="I278" s="274" t="s">
        <v>1071</v>
      </c>
      <c r="J278" s="277">
        <v>3.5578703703703703E-2</v>
      </c>
      <c r="K278" s="274" t="s">
        <v>2842</v>
      </c>
      <c r="L278" s="274" t="s">
        <v>3188</v>
      </c>
      <c r="M278" s="276">
        <v>34358</v>
      </c>
      <c r="N278" s="274" t="s">
        <v>3076</v>
      </c>
    </row>
    <row r="279" spans="2:14" ht="14.4">
      <c r="B279" s="286" t="s">
        <v>4604</v>
      </c>
      <c r="C279" s="274">
        <v>1988</v>
      </c>
      <c r="D279" s="277">
        <v>4.3391203703703703E-2</v>
      </c>
      <c r="E279" s="274">
        <v>52</v>
      </c>
      <c r="F279" s="274" t="s">
        <v>1070</v>
      </c>
      <c r="G279" s="274">
        <v>10</v>
      </c>
      <c r="H279" s="274">
        <f t="shared" si="4"/>
        <v>36</v>
      </c>
      <c r="I279" s="274" t="s">
        <v>1071</v>
      </c>
      <c r="J279" s="277">
        <v>4.4166666666666667E-2</v>
      </c>
      <c r="K279" s="274" t="s">
        <v>3189</v>
      </c>
      <c r="L279" s="274" t="s">
        <v>3190</v>
      </c>
      <c r="M279" s="276">
        <v>32146</v>
      </c>
      <c r="N279" s="274" t="s">
        <v>3076</v>
      </c>
    </row>
    <row r="280" spans="2:14" ht="13.8">
      <c r="B280" s="279" t="s">
        <v>4605</v>
      </c>
      <c r="C280" s="274">
        <v>1992</v>
      </c>
      <c r="D280" s="277">
        <v>3.5231481481481482E-2</v>
      </c>
      <c r="E280" s="274">
        <v>52</v>
      </c>
      <c r="F280" s="274" t="s">
        <v>1069</v>
      </c>
      <c r="G280" s="274">
        <v>10</v>
      </c>
      <c r="H280" s="274">
        <f t="shared" si="4"/>
        <v>32</v>
      </c>
      <c r="I280" s="274" t="s">
        <v>1071</v>
      </c>
      <c r="J280" s="277">
        <v>3.5590277777777776E-2</v>
      </c>
      <c r="K280" s="274" t="s">
        <v>3191</v>
      </c>
      <c r="L280" s="274" t="s">
        <v>3192</v>
      </c>
      <c r="M280" s="276">
        <v>33872</v>
      </c>
      <c r="N280" s="274" t="s">
        <v>3076</v>
      </c>
    </row>
    <row r="281" spans="2:14" ht="13.8">
      <c r="B281" s="279" t="s">
        <v>4606</v>
      </c>
      <c r="C281" s="274">
        <v>1986</v>
      </c>
      <c r="D281" s="277">
        <v>3.5254629629629629E-2</v>
      </c>
      <c r="E281" s="274">
        <v>53</v>
      </c>
      <c r="F281" s="274" t="s">
        <v>1069</v>
      </c>
      <c r="G281" s="274">
        <v>10</v>
      </c>
      <c r="H281" s="274">
        <f t="shared" si="4"/>
        <v>38</v>
      </c>
      <c r="I281" s="274" t="s">
        <v>1071</v>
      </c>
      <c r="J281" s="277">
        <v>3.5613425925925923E-2</v>
      </c>
      <c r="K281" s="274" t="s">
        <v>2842</v>
      </c>
      <c r="L281" s="274" t="s">
        <v>3193</v>
      </c>
      <c r="M281" s="276">
        <v>31485</v>
      </c>
      <c r="N281" s="274" t="s">
        <v>3076</v>
      </c>
    </row>
    <row r="282" spans="2:14" ht="14.4">
      <c r="B282" s="286" t="s">
        <v>4607</v>
      </c>
      <c r="C282" s="274">
        <v>1981</v>
      </c>
      <c r="D282" s="277">
        <v>4.2986111111111114E-2</v>
      </c>
      <c r="E282" s="274">
        <v>53</v>
      </c>
      <c r="F282" s="274" t="s">
        <v>1070</v>
      </c>
      <c r="G282" s="274">
        <v>10</v>
      </c>
      <c r="H282" s="274">
        <f t="shared" si="4"/>
        <v>43</v>
      </c>
      <c r="I282" s="274" t="s">
        <v>1071</v>
      </c>
      <c r="J282" s="277">
        <v>4.4201388888888887E-2</v>
      </c>
      <c r="K282" s="274" t="s">
        <v>2851</v>
      </c>
      <c r="L282" s="274" t="s">
        <v>3194</v>
      </c>
      <c r="M282" s="278">
        <v>29944</v>
      </c>
      <c r="N282" s="274" t="s">
        <v>3076</v>
      </c>
    </row>
    <row r="283" spans="2:14" ht="13.8">
      <c r="B283" s="279" t="s">
        <v>1489</v>
      </c>
      <c r="C283" s="274">
        <v>1986</v>
      </c>
      <c r="D283" s="277">
        <v>3.5243055555555555E-2</v>
      </c>
      <c r="E283" s="274">
        <v>54</v>
      </c>
      <c r="F283" s="274" t="s">
        <v>1069</v>
      </c>
      <c r="G283" s="274">
        <v>10</v>
      </c>
      <c r="H283" s="274">
        <f t="shared" si="4"/>
        <v>38</v>
      </c>
      <c r="I283" s="274" t="s">
        <v>1071</v>
      </c>
      <c r="J283" s="277">
        <v>3.5624999999999997E-2</v>
      </c>
      <c r="K283" s="274" t="s">
        <v>2859</v>
      </c>
      <c r="L283" s="274" t="s">
        <v>3195</v>
      </c>
      <c r="M283" s="278">
        <v>31710</v>
      </c>
      <c r="N283" s="274" t="s">
        <v>3076</v>
      </c>
    </row>
    <row r="284" spans="2:14" ht="13.8">
      <c r="B284" s="279" t="s">
        <v>2113</v>
      </c>
      <c r="C284" s="274">
        <v>1989</v>
      </c>
      <c r="D284" s="277">
        <v>4.3506944444444445E-2</v>
      </c>
      <c r="E284" s="274">
        <v>54</v>
      </c>
      <c r="F284" s="274" t="s">
        <v>1070</v>
      </c>
      <c r="G284" s="274">
        <v>10</v>
      </c>
      <c r="H284" s="274">
        <f t="shared" si="4"/>
        <v>35</v>
      </c>
      <c r="I284" s="274" t="s">
        <v>1071</v>
      </c>
      <c r="J284" s="277">
        <v>4.4270833333333336E-2</v>
      </c>
      <c r="K284" s="274" t="s">
        <v>2935</v>
      </c>
      <c r="L284" s="274" t="s">
        <v>3196</v>
      </c>
      <c r="M284" s="276">
        <v>32659</v>
      </c>
      <c r="N284" s="274" t="s">
        <v>3076</v>
      </c>
    </row>
    <row r="285" spans="2:14" ht="14.4">
      <c r="B285" s="286" t="s">
        <v>4608</v>
      </c>
      <c r="C285" s="274">
        <v>1986</v>
      </c>
      <c r="D285" s="277">
        <v>4.3229166666666666E-2</v>
      </c>
      <c r="E285" s="274">
        <v>55</v>
      </c>
      <c r="F285" s="274" t="s">
        <v>1070</v>
      </c>
      <c r="G285" s="274">
        <v>10</v>
      </c>
      <c r="H285" s="274">
        <f t="shared" si="4"/>
        <v>38</v>
      </c>
      <c r="I285" s="274" t="s">
        <v>1071</v>
      </c>
      <c r="J285" s="277">
        <v>4.4328703703703703E-2</v>
      </c>
      <c r="K285" s="274" t="s">
        <v>2920</v>
      </c>
      <c r="L285" s="274" t="s">
        <v>3197</v>
      </c>
      <c r="M285" s="276">
        <v>31592</v>
      </c>
      <c r="N285" s="274" t="s">
        <v>3076</v>
      </c>
    </row>
    <row r="286" spans="2:14" ht="14.4">
      <c r="B286" s="286" t="s">
        <v>4609</v>
      </c>
      <c r="C286" s="274">
        <v>1983</v>
      </c>
      <c r="D286" s="277">
        <v>3.5011574074074077E-2</v>
      </c>
      <c r="E286" s="274">
        <v>55</v>
      </c>
      <c r="F286" s="274" t="s">
        <v>1069</v>
      </c>
      <c r="G286" s="274">
        <v>10</v>
      </c>
      <c r="H286" s="274">
        <f t="shared" si="4"/>
        <v>41</v>
      </c>
      <c r="I286" s="274" t="s">
        <v>1071</v>
      </c>
      <c r="J286" s="277">
        <v>3.577546296296296E-2</v>
      </c>
      <c r="K286" s="274" t="s">
        <v>2859</v>
      </c>
      <c r="L286" s="274" t="s">
        <v>3198</v>
      </c>
      <c r="M286" s="276">
        <v>30659</v>
      </c>
      <c r="N286" s="274" t="s">
        <v>3076</v>
      </c>
    </row>
    <row r="287" spans="2:14" ht="14.4">
      <c r="B287" s="286" t="s">
        <v>4610</v>
      </c>
      <c r="C287" s="274">
        <v>1962</v>
      </c>
      <c r="D287" s="277">
        <v>3.5428240740740739E-2</v>
      </c>
      <c r="E287" s="274">
        <v>56</v>
      </c>
      <c r="F287" s="274" t="s">
        <v>1069</v>
      </c>
      <c r="G287" s="274">
        <v>10</v>
      </c>
      <c r="H287" s="274">
        <f t="shared" si="4"/>
        <v>62</v>
      </c>
      <c r="I287" s="274" t="s">
        <v>1071</v>
      </c>
      <c r="J287" s="277">
        <v>3.5798611111111114E-2</v>
      </c>
      <c r="K287" s="274" t="s">
        <v>2940</v>
      </c>
      <c r="L287" s="274" t="s">
        <v>3199</v>
      </c>
      <c r="M287" s="276">
        <v>22792</v>
      </c>
      <c r="N287" s="274" t="s">
        <v>3076</v>
      </c>
    </row>
    <row r="288" spans="2:14" ht="14.4">
      <c r="B288" s="286" t="s">
        <v>4611</v>
      </c>
      <c r="C288" s="274">
        <v>1988</v>
      </c>
      <c r="D288" s="277">
        <v>4.3634259259259262E-2</v>
      </c>
      <c r="E288" s="274">
        <v>56</v>
      </c>
      <c r="F288" s="274" t="s">
        <v>1070</v>
      </c>
      <c r="G288" s="274">
        <v>10</v>
      </c>
      <c r="H288" s="274">
        <f t="shared" si="4"/>
        <v>36</v>
      </c>
      <c r="I288" s="274" t="s">
        <v>1071</v>
      </c>
      <c r="J288" s="277">
        <v>4.4363425925925924E-2</v>
      </c>
      <c r="K288" s="274" t="s">
        <v>2855</v>
      </c>
      <c r="L288" s="274" t="s">
        <v>3200</v>
      </c>
      <c r="M288" s="276">
        <v>32299</v>
      </c>
      <c r="N288" s="274" t="s">
        <v>3076</v>
      </c>
    </row>
    <row r="289" spans="2:14" ht="13.8">
      <c r="B289" s="279" t="s">
        <v>4612</v>
      </c>
      <c r="C289" s="274">
        <v>1986</v>
      </c>
      <c r="D289" s="277">
        <v>3.6018518518518519E-2</v>
      </c>
      <c r="E289" s="274">
        <v>57</v>
      </c>
      <c r="F289" s="274" t="s">
        <v>1069</v>
      </c>
      <c r="G289" s="274">
        <v>10</v>
      </c>
      <c r="H289" s="274">
        <f t="shared" si="4"/>
        <v>38</v>
      </c>
      <c r="I289" s="274" t="s">
        <v>1071</v>
      </c>
      <c r="J289" s="277">
        <v>3.6030092592592593E-2</v>
      </c>
      <c r="K289" s="274" t="s">
        <v>2829</v>
      </c>
      <c r="L289" s="274" t="s">
        <v>3064</v>
      </c>
      <c r="M289" s="276">
        <v>31541</v>
      </c>
      <c r="N289" s="274" t="s">
        <v>3076</v>
      </c>
    </row>
    <row r="290" spans="2:14" ht="14.4">
      <c r="B290" s="286" t="s">
        <v>4613</v>
      </c>
      <c r="C290" s="274">
        <v>1985</v>
      </c>
      <c r="D290" s="277">
        <v>4.3425925925925923E-2</v>
      </c>
      <c r="E290" s="274">
        <v>57</v>
      </c>
      <c r="F290" s="274" t="s">
        <v>1070</v>
      </c>
      <c r="G290" s="274">
        <v>10</v>
      </c>
      <c r="H290" s="274">
        <f t="shared" si="4"/>
        <v>39</v>
      </c>
      <c r="I290" s="274" t="s">
        <v>1071</v>
      </c>
      <c r="J290" s="277">
        <v>4.4421296296296299E-2</v>
      </c>
      <c r="K290" s="274" t="s">
        <v>2869</v>
      </c>
      <c r="L290" s="274" t="s">
        <v>3201</v>
      </c>
      <c r="M290" s="276">
        <v>31112</v>
      </c>
      <c r="N290" s="274" t="s">
        <v>3076</v>
      </c>
    </row>
    <row r="291" spans="2:14" ht="13.8">
      <c r="B291" s="279" t="s">
        <v>1781</v>
      </c>
      <c r="C291" s="274">
        <v>1982</v>
      </c>
      <c r="D291" s="277">
        <v>3.5752314814814813E-2</v>
      </c>
      <c r="E291" s="274">
        <v>58</v>
      </c>
      <c r="F291" s="274" t="s">
        <v>1069</v>
      </c>
      <c r="G291" s="274">
        <v>10</v>
      </c>
      <c r="H291" s="274">
        <f t="shared" si="4"/>
        <v>42</v>
      </c>
      <c r="I291" s="274" t="s">
        <v>1071</v>
      </c>
      <c r="J291" s="277">
        <v>3.6122685185185188E-2</v>
      </c>
      <c r="K291" s="274" t="s">
        <v>2975</v>
      </c>
      <c r="L291" s="274" t="s">
        <v>3202</v>
      </c>
      <c r="M291" s="278">
        <v>30310</v>
      </c>
      <c r="N291" s="274" t="s">
        <v>3076</v>
      </c>
    </row>
    <row r="292" spans="2:14" ht="14.4">
      <c r="B292" s="286" t="s">
        <v>4614</v>
      </c>
      <c r="C292" s="274">
        <v>1982</v>
      </c>
      <c r="D292" s="277">
        <v>4.2951388888888886E-2</v>
      </c>
      <c r="E292" s="274">
        <v>58</v>
      </c>
      <c r="F292" s="274" t="s">
        <v>1070</v>
      </c>
      <c r="G292" s="274">
        <v>10</v>
      </c>
      <c r="H292" s="274">
        <f t="shared" si="4"/>
        <v>42</v>
      </c>
      <c r="I292" s="274" t="s">
        <v>1071</v>
      </c>
      <c r="J292" s="277">
        <v>4.4421296296296299E-2</v>
      </c>
      <c r="K292" s="274" t="s">
        <v>2840</v>
      </c>
      <c r="L292" s="274" t="s">
        <v>3203</v>
      </c>
      <c r="M292" s="276">
        <v>30071</v>
      </c>
      <c r="N292" s="274" t="s">
        <v>3076</v>
      </c>
    </row>
    <row r="293" spans="2:14" ht="13.8">
      <c r="B293" s="279" t="s">
        <v>4615</v>
      </c>
      <c r="C293" s="274">
        <v>1986</v>
      </c>
      <c r="D293" s="277">
        <v>3.5856481481481482E-2</v>
      </c>
      <c r="E293" s="274">
        <v>59</v>
      </c>
      <c r="F293" s="274" t="s">
        <v>1069</v>
      </c>
      <c r="G293" s="274">
        <v>10</v>
      </c>
      <c r="H293" s="274">
        <f t="shared" si="4"/>
        <v>38</v>
      </c>
      <c r="I293" s="274" t="s">
        <v>1071</v>
      </c>
      <c r="J293" s="277">
        <v>3.6249999999999998E-2</v>
      </c>
      <c r="K293" s="274" t="s">
        <v>2833</v>
      </c>
      <c r="L293" s="274" t="s">
        <v>3204</v>
      </c>
      <c r="M293" s="276">
        <v>31569</v>
      </c>
      <c r="N293" s="274" t="s">
        <v>3076</v>
      </c>
    </row>
    <row r="294" spans="2:14" ht="14.4">
      <c r="B294" s="286" t="s">
        <v>4616</v>
      </c>
      <c r="C294" s="274">
        <v>1981</v>
      </c>
      <c r="D294" s="277">
        <v>4.310185185185185E-2</v>
      </c>
      <c r="E294" s="274">
        <v>59</v>
      </c>
      <c r="F294" s="274" t="s">
        <v>1070</v>
      </c>
      <c r="G294" s="274">
        <v>10</v>
      </c>
      <c r="H294" s="274">
        <f t="shared" si="4"/>
        <v>43</v>
      </c>
      <c r="I294" s="274" t="s">
        <v>1071</v>
      </c>
      <c r="J294" s="277">
        <v>4.4502314814814814E-2</v>
      </c>
      <c r="K294" s="274" t="s">
        <v>2869</v>
      </c>
      <c r="L294" s="274" t="s">
        <v>3205</v>
      </c>
      <c r="M294" s="276">
        <v>29749</v>
      </c>
      <c r="N294" s="274" t="s">
        <v>3076</v>
      </c>
    </row>
    <row r="295" spans="2:14" ht="14.4">
      <c r="B295" s="286" t="s">
        <v>4617</v>
      </c>
      <c r="C295" s="274">
        <v>1984</v>
      </c>
      <c r="D295" s="277">
        <v>4.3460648148148151E-2</v>
      </c>
      <c r="E295" s="274">
        <v>60</v>
      </c>
      <c r="F295" s="274" t="s">
        <v>1070</v>
      </c>
      <c r="G295" s="274">
        <v>10</v>
      </c>
      <c r="H295" s="274">
        <f t="shared" si="4"/>
        <v>40</v>
      </c>
      <c r="I295" s="274" t="s">
        <v>1071</v>
      </c>
      <c r="J295" s="277">
        <v>4.4502314814814814E-2</v>
      </c>
      <c r="K295" s="274" t="s">
        <v>2908</v>
      </c>
      <c r="L295" s="274" t="s">
        <v>3206</v>
      </c>
      <c r="M295" s="276">
        <v>30870</v>
      </c>
      <c r="N295" s="274" t="s">
        <v>3076</v>
      </c>
    </row>
    <row r="296" spans="2:14" ht="13.8">
      <c r="B296" s="279" t="s">
        <v>4618</v>
      </c>
      <c r="C296" s="274">
        <v>1989</v>
      </c>
      <c r="D296" s="277">
        <v>3.5879629629629629E-2</v>
      </c>
      <c r="E296" s="274">
        <v>60</v>
      </c>
      <c r="F296" s="274" t="s">
        <v>1069</v>
      </c>
      <c r="G296" s="274">
        <v>10</v>
      </c>
      <c r="H296" s="274">
        <f t="shared" si="4"/>
        <v>35</v>
      </c>
      <c r="I296" s="274" t="s">
        <v>1071</v>
      </c>
      <c r="J296" s="277">
        <v>3.6261574074074071E-2</v>
      </c>
      <c r="K296" s="274" t="s">
        <v>2913</v>
      </c>
      <c r="L296" s="274" t="s">
        <v>3207</v>
      </c>
      <c r="M296" s="276">
        <v>32645</v>
      </c>
      <c r="N296" s="274" t="s">
        <v>3076</v>
      </c>
    </row>
    <row r="297" spans="2:14" ht="14.4">
      <c r="B297" s="286" t="s">
        <v>4619</v>
      </c>
      <c r="C297" s="274">
        <v>1984</v>
      </c>
      <c r="D297" s="277">
        <v>4.3842592592592593E-2</v>
      </c>
      <c r="E297" s="274">
        <v>61</v>
      </c>
      <c r="F297" s="274" t="s">
        <v>1070</v>
      </c>
      <c r="G297" s="274">
        <v>10</v>
      </c>
      <c r="H297" s="274">
        <f t="shared" si="4"/>
        <v>40</v>
      </c>
      <c r="I297" s="274" t="s">
        <v>1071</v>
      </c>
      <c r="J297" s="277">
        <v>4.4652777777777777E-2</v>
      </c>
      <c r="K297" s="274" t="s">
        <v>2866</v>
      </c>
      <c r="L297" s="274" t="s">
        <v>3208</v>
      </c>
      <c r="M297" s="278">
        <v>31046</v>
      </c>
      <c r="N297" s="274" t="s">
        <v>3076</v>
      </c>
    </row>
    <row r="298" spans="2:14" ht="13.8">
      <c r="B298" s="279" t="s">
        <v>4620</v>
      </c>
      <c r="C298" s="274">
        <v>1987</v>
      </c>
      <c r="D298" s="277">
        <v>3.5659722222222225E-2</v>
      </c>
      <c r="E298" s="274">
        <v>61</v>
      </c>
      <c r="F298" s="274" t="s">
        <v>1069</v>
      </c>
      <c r="G298" s="274">
        <v>10</v>
      </c>
      <c r="H298" s="274">
        <f t="shared" ref="H298:H361" si="5">2024-C298</f>
        <v>37</v>
      </c>
      <c r="I298" s="274" t="s">
        <v>1071</v>
      </c>
      <c r="J298" s="277">
        <v>3.6377314814814814E-2</v>
      </c>
      <c r="K298" s="274" t="s">
        <v>2833</v>
      </c>
      <c r="L298" s="274" t="s">
        <v>3209</v>
      </c>
      <c r="M298" s="276">
        <v>31880</v>
      </c>
      <c r="N298" s="274" t="s">
        <v>3076</v>
      </c>
    </row>
    <row r="299" spans="2:14" ht="13.8">
      <c r="B299" s="279" t="s">
        <v>4621</v>
      </c>
      <c r="C299" s="274">
        <v>1987</v>
      </c>
      <c r="D299" s="277">
        <v>3.6122685185185188E-2</v>
      </c>
      <c r="E299" s="274">
        <v>62</v>
      </c>
      <c r="F299" s="274" t="s">
        <v>1069</v>
      </c>
      <c r="G299" s="274">
        <v>10</v>
      </c>
      <c r="H299" s="274">
        <f t="shared" si="5"/>
        <v>37</v>
      </c>
      <c r="I299" s="274" t="s">
        <v>1071</v>
      </c>
      <c r="J299" s="277">
        <v>3.6469907407407409E-2</v>
      </c>
      <c r="K299" s="274" t="s">
        <v>2833</v>
      </c>
      <c r="L299" s="274" t="s">
        <v>3210</v>
      </c>
      <c r="M299" s="276">
        <v>31927</v>
      </c>
      <c r="N299" s="274" t="s">
        <v>3076</v>
      </c>
    </row>
    <row r="300" spans="2:14" ht="14.4">
      <c r="B300" s="286" t="s">
        <v>4622</v>
      </c>
      <c r="C300" s="274">
        <v>1971</v>
      </c>
      <c r="D300" s="277">
        <v>4.3356481481481482E-2</v>
      </c>
      <c r="E300" s="274">
        <v>62</v>
      </c>
      <c r="F300" s="274" t="s">
        <v>1070</v>
      </c>
      <c r="G300" s="274">
        <v>10</v>
      </c>
      <c r="H300" s="274">
        <f t="shared" si="5"/>
        <v>53</v>
      </c>
      <c r="I300" s="274" t="s">
        <v>1071</v>
      </c>
      <c r="J300" s="277">
        <v>4.4699074074074072E-2</v>
      </c>
      <c r="K300" s="274" t="s">
        <v>3108</v>
      </c>
      <c r="L300" s="274" t="s">
        <v>3211</v>
      </c>
      <c r="M300" s="276">
        <v>26100</v>
      </c>
      <c r="N300" s="274" t="s">
        <v>3076</v>
      </c>
    </row>
    <row r="301" spans="2:14" ht="13.8">
      <c r="B301" s="279" t="s">
        <v>4623</v>
      </c>
      <c r="C301" s="274">
        <v>1987</v>
      </c>
      <c r="D301" s="277">
        <v>3.5266203703703702E-2</v>
      </c>
      <c r="E301" s="274">
        <v>63</v>
      </c>
      <c r="F301" s="274" t="s">
        <v>1069</v>
      </c>
      <c r="G301" s="274">
        <v>10</v>
      </c>
      <c r="H301" s="274">
        <f t="shared" si="5"/>
        <v>37</v>
      </c>
      <c r="I301" s="274" t="s">
        <v>1071</v>
      </c>
      <c r="J301" s="277">
        <v>3.6539351851851851E-2</v>
      </c>
      <c r="K301" s="274" t="s">
        <v>3212</v>
      </c>
      <c r="L301" s="274" t="s">
        <v>3213</v>
      </c>
      <c r="M301" s="276">
        <v>31971</v>
      </c>
      <c r="N301" s="274" t="s">
        <v>3076</v>
      </c>
    </row>
    <row r="302" spans="2:14" ht="14.4">
      <c r="B302" s="286" t="s">
        <v>4624</v>
      </c>
      <c r="C302" s="274">
        <v>1969</v>
      </c>
      <c r="D302" s="277">
        <v>4.3819444444444446E-2</v>
      </c>
      <c r="E302" s="274">
        <v>63</v>
      </c>
      <c r="F302" s="274" t="s">
        <v>1070</v>
      </c>
      <c r="G302" s="274">
        <v>10</v>
      </c>
      <c r="H302" s="274">
        <f t="shared" si="5"/>
        <v>55</v>
      </c>
      <c r="I302" s="274" t="s">
        <v>1071</v>
      </c>
      <c r="J302" s="277">
        <v>4.4884259259259263E-2</v>
      </c>
      <c r="K302" s="274" t="s">
        <v>2886</v>
      </c>
      <c r="L302" s="274" t="s">
        <v>3214</v>
      </c>
      <c r="M302" s="276">
        <v>25479</v>
      </c>
      <c r="N302" s="274" t="s">
        <v>3076</v>
      </c>
    </row>
    <row r="303" spans="2:14" ht="14.4">
      <c r="B303" s="286" t="s">
        <v>4625</v>
      </c>
      <c r="C303" s="274">
        <v>1990</v>
      </c>
      <c r="D303" s="277">
        <v>4.3657407407407409E-2</v>
      </c>
      <c r="E303" s="274">
        <v>64</v>
      </c>
      <c r="F303" s="274" t="s">
        <v>1070</v>
      </c>
      <c r="G303" s="274">
        <v>10</v>
      </c>
      <c r="H303" s="274">
        <f t="shared" si="5"/>
        <v>34</v>
      </c>
      <c r="I303" s="274" t="s">
        <v>1071</v>
      </c>
      <c r="J303" s="277">
        <v>4.4918981481481483E-2</v>
      </c>
      <c r="K303" s="274" t="s">
        <v>3215</v>
      </c>
      <c r="L303" s="274" t="s">
        <v>3216</v>
      </c>
      <c r="M303" s="276">
        <v>32962</v>
      </c>
      <c r="N303" s="274" t="s">
        <v>3076</v>
      </c>
    </row>
    <row r="304" spans="2:14" ht="13.8">
      <c r="B304" s="279" t="s">
        <v>4626</v>
      </c>
      <c r="C304" s="274">
        <v>1992</v>
      </c>
      <c r="D304" s="277">
        <v>3.5474537037037034E-2</v>
      </c>
      <c r="E304" s="274">
        <v>64</v>
      </c>
      <c r="F304" s="274" t="s">
        <v>1069</v>
      </c>
      <c r="G304" s="274">
        <v>10</v>
      </c>
      <c r="H304" s="274">
        <f t="shared" si="5"/>
        <v>32</v>
      </c>
      <c r="I304" s="274" t="s">
        <v>1071</v>
      </c>
      <c r="J304" s="277">
        <v>3.6597222222222225E-2</v>
      </c>
      <c r="K304" s="274" t="s">
        <v>2833</v>
      </c>
      <c r="L304" s="274" t="s">
        <v>3217</v>
      </c>
      <c r="M304" s="276">
        <v>33748</v>
      </c>
      <c r="N304" s="274" t="s">
        <v>3076</v>
      </c>
    </row>
    <row r="305" spans="2:14" ht="14.4">
      <c r="B305" s="286" t="s">
        <v>4627</v>
      </c>
      <c r="C305" s="274">
        <v>1979</v>
      </c>
      <c r="D305" s="277">
        <v>3.6354166666666667E-2</v>
      </c>
      <c r="E305" s="274">
        <v>65</v>
      </c>
      <c r="F305" s="274" t="s">
        <v>1069</v>
      </c>
      <c r="G305" s="274">
        <v>10</v>
      </c>
      <c r="H305" s="274">
        <f t="shared" si="5"/>
        <v>45</v>
      </c>
      <c r="I305" s="274" t="s">
        <v>1071</v>
      </c>
      <c r="J305" s="277">
        <v>3.6712962962962961E-2</v>
      </c>
      <c r="K305" s="274" t="s">
        <v>3218</v>
      </c>
      <c r="L305" s="274" t="s">
        <v>3219</v>
      </c>
      <c r="M305" s="276">
        <v>29096</v>
      </c>
      <c r="N305" s="274" t="s">
        <v>3076</v>
      </c>
    </row>
    <row r="306" spans="2:14" ht="14.4">
      <c r="B306" s="286" t="s">
        <v>4628</v>
      </c>
      <c r="C306" s="274">
        <v>1984</v>
      </c>
      <c r="D306" s="277">
        <v>4.3761574074074071E-2</v>
      </c>
      <c r="E306" s="274">
        <v>65</v>
      </c>
      <c r="F306" s="274" t="s">
        <v>1070</v>
      </c>
      <c r="G306" s="274">
        <v>10</v>
      </c>
      <c r="H306" s="274">
        <f t="shared" si="5"/>
        <v>40</v>
      </c>
      <c r="I306" s="274" t="s">
        <v>1071</v>
      </c>
      <c r="J306" s="277">
        <v>4.494212962962963E-2</v>
      </c>
      <c r="K306" s="274" t="s">
        <v>3220</v>
      </c>
      <c r="L306" s="274" t="s">
        <v>3221</v>
      </c>
      <c r="M306" s="278">
        <v>31031</v>
      </c>
      <c r="N306" s="274" t="s">
        <v>3076</v>
      </c>
    </row>
    <row r="307" spans="2:14" ht="14.4">
      <c r="B307" s="286" t="s">
        <v>5751</v>
      </c>
      <c r="C307" s="274">
        <v>1987</v>
      </c>
      <c r="D307" s="277">
        <v>4.3680555555555556E-2</v>
      </c>
      <c r="E307" s="274">
        <v>66</v>
      </c>
      <c r="F307" s="274" t="s">
        <v>1070</v>
      </c>
      <c r="G307" s="274">
        <v>10</v>
      </c>
      <c r="H307" s="274">
        <f t="shared" si="5"/>
        <v>37</v>
      </c>
      <c r="I307" s="274" t="s">
        <v>1071</v>
      </c>
      <c r="J307" s="277">
        <v>4.4965277777777778E-2</v>
      </c>
      <c r="K307" s="274" t="s">
        <v>2838</v>
      </c>
      <c r="L307" s="274" t="s">
        <v>2878</v>
      </c>
      <c r="M307" s="278">
        <v>32125</v>
      </c>
      <c r="N307" s="274" t="s">
        <v>3076</v>
      </c>
    </row>
    <row r="308" spans="2:14" ht="13.8">
      <c r="B308" s="279" t="s">
        <v>4629</v>
      </c>
      <c r="C308" s="274">
        <v>1990</v>
      </c>
      <c r="D308" s="277">
        <v>3.577546296296296E-2</v>
      </c>
      <c r="E308" s="274">
        <v>66</v>
      </c>
      <c r="F308" s="274" t="s">
        <v>1069</v>
      </c>
      <c r="G308" s="274">
        <v>10</v>
      </c>
      <c r="H308" s="274">
        <f t="shared" si="5"/>
        <v>34</v>
      </c>
      <c r="I308" s="274" t="s">
        <v>1071</v>
      </c>
      <c r="J308" s="277">
        <v>3.6863425925925924E-2</v>
      </c>
      <c r="K308" s="274" t="s">
        <v>2833</v>
      </c>
      <c r="L308" s="274" t="s">
        <v>3222</v>
      </c>
      <c r="M308" s="276">
        <v>33125</v>
      </c>
      <c r="N308" s="274" t="s">
        <v>3076</v>
      </c>
    </row>
    <row r="309" spans="2:14" ht="13.8">
      <c r="B309" s="279" t="s">
        <v>1917</v>
      </c>
      <c r="C309" s="274">
        <v>1994</v>
      </c>
      <c r="D309" s="277">
        <v>3.5590277777777776E-2</v>
      </c>
      <c r="E309" s="274">
        <v>67</v>
      </c>
      <c r="F309" s="274" t="s">
        <v>1069</v>
      </c>
      <c r="G309" s="274">
        <v>10</v>
      </c>
      <c r="H309" s="274">
        <f t="shared" si="5"/>
        <v>30</v>
      </c>
      <c r="I309" s="274" t="s">
        <v>1071</v>
      </c>
      <c r="J309" s="277">
        <v>3.6921296296296299E-2</v>
      </c>
      <c r="K309" s="274" t="s">
        <v>3223</v>
      </c>
      <c r="L309" s="274" t="s">
        <v>3224</v>
      </c>
      <c r="M309" s="276">
        <v>34495</v>
      </c>
      <c r="N309" s="274" t="s">
        <v>3076</v>
      </c>
    </row>
    <row r="310" spans="2:14" ht="14.4">
      <c r="B310" s="286" t="s">
        <v>4630</v>
      </c>
      <c r="C310" s="274">
        <v>1996</v>
      </c>
      <c r="D310" s="277">
        <v>4.3576388888888887E-2</v>
      </c>
      <c r="E310" s="274">
        <v>67</v>
      </c>
      <c r="F310" s="274" t="s">
        <v>1070</v>
      </c>
      <c r="G310" s="274">
        <v>10</v>
      </c>
      <c r="H310" s="274">
        <f t="shared" si="5"/>
        <v>28</v>
      </c>
      <c r="I310" s="274" t="s">
        <v>1071</v>
      </c>
      <c r="J310" s="277">
        <v>4.5057870370370373E-2</v>
      </c>
      <c r="K310" s="274" t="s">
        <v>2935</v>
      </c>
      <c r="L310" s="274" t="s">
        <v>3225</v>
      </c>
      <c r="M310" s="276">
        <v>35281</v>
      </c>
      <c r="N310" s="274" t="s">
        <v>3076</v>
      </c>
    </row>
    <row r="311" spans="2:14" ht="14.4">
      <c r="B311" s="286" t="s">
        <v>4631</v>
      </c>
      <c r="C311" s="274">
        <v>1999</v>
      </c>
      <c r="D311" s="277">
        <v>4.4305555555555556E-2</v>
      </c>
      <c r="E311" s="274">
        <v>68</v>
      </c>
      <c r="F311" s="274" t="s">
        <v>1070</v>
      </c>
      <c r="G311" s="274">
        <v>10</v>
      </c>
      <c r="H311" s="274">
        <f t="shared" si="5"/>
        <v>25</v>
      </c>
      <c r="I311" s="274" t="s">
        <v>1071</v>
      </c>
      <c r="J311" s="277">
        <v>4.5069444444444447E-2</v>
      </c>
      <c r="K311" s="274" t="s">
        <v>3226</v>
      </c>
      <c r="L311" s="274" t="s">
        <v>3227</v>
      </c>
      <c r="M311" s="276">
        <v>36269</v>
      </c>
      <c r="N311" s="274" t="s">
        <v>3076</v>
      </c>
    </row>
    <row r="312" spans="2:14" ht="13.8">
      <c r="B312" s="279" t="s">
        <v>2598</v>
      </c>
      <c r="C312" s="274">
        <v>1986</v>
      </c>
      <c r="D312" s="277">
        <v>3.6134259259259262E-2</v>
      </c>
      <c r="E312" s="274">
        <v>68</v>
      </c>
      <c r="F312" s="274" t="s">
        <v>1069</v>
      </c>
      <c r="G312" s="274">
        <v>10</v>
      </c>
      <c r="H312" s="274">
        <f t="shared" si="5"/>
        <v>38</v>
      </c>
      <c r="I312" s="274" t="s">
        <v>1071</v>
      </c>
      <c r="J312" s="277">
        <v>3.695601851851852E-2</v>
      </c>
      <c r="K312" s="274" t="s">
        <v>3228</v>
      </c>
      <c r="L312" s="274" t="s">
        <v>3229</v>
      </c>
      <c r="M312" s="276">
        <v>31547</v>
      </c>
      <c r="N312" s="274" t="s">
        <v>3076</v>
      </c>
    </row>
    <row r="313" spans="2:14" ht="14.4">
      <c r="B313" s="286" t="s">
        <v>4632</v>
      </c>
      <c r="C313" s="274">
        <v>1999</v>
      </c>
      <c r="D313" s="277">
        <v>4.431712962962963E-2</v>
      </c>
      <c r="E313" s="274">
        <v>69</v>
      </c>
      <c r="F313" s="274" t="s">
        <v>1070</v>
      </c>
      <c r="G313" s="274">
        <v>10</v>
      </c>
      <c r="H313" s="274">
        <f t="shared" si="5"/>
        <v>25</v>
      </c>
      <c r="I313" s="274" t="s">
        <v>1071</v>
      </c>
      <c r="J313" s="277">
        <v>4.508101851851852E-2</v>
      </c>
      <c r="K313" s="274" t="s">
        <v>2838</v>
      </c>
      <c r="L313" s="274" t="s">
        <v>3230</v>
      </c>
      <c r="M313" s="276">
        <v>36428</v>
      </c>
      <c r="N313" s="274" t="s">
        <v>3076</v>
      </c>
    </row>
    <row r="314" spans="2:14" ht="13.8">
      <c r="B314" s="279" t="s">
        <v>4633</v>
      </c>
      <c r="C314" s="274">
        <v>1992</v>
      </c>
      <c r="D314" s="277">
        <v>3.6261574074074071E-2</v>
      </c>
      <c r="E314" s="274">
        <v>69</v>
      </c>
      <c r="F314" s="274" t="s">
        <v>1069</v>
      </c>
      <c r="G314" s="274">
        <v>10</v>
      </c>
      <c r="H314" s="274">
        <f t="shared" si="5"/>
        <v>32</v>
      </c>
      <c r="I314" s="274" t="s">
        <v>1071</v>
      </c>
      <c r="J314" s="277">
        <v>3.7025462962962961E-2</v>
      </c>
      <c r="K314" s="274" t="s">
        <v>3122</v>
      </c>
      <c r="L314" s="274" t="s">
        <v>3231</v>
      </c>
      <c r="M314" s="276">
        <v>33711</v>
      </c>
      <c r="N314" s="274" t="s">
        <v>3076</v>
      </c>
    </row>
    <row r="315" spans="2:14" ht="13.8">
      <c r="B315" s="279" t="s">
        <v>4634</v>
      </c>
      <c r="C315" s="274">
        <v>1998</v>
      </c>
      <c r="D315" s="277">
        <v>3.5474537037037034E-2</v>
      </c>
      <c r="E315" s="274">
        <v>70</v>
      </c>
      <c r="F315" s="274" t="s">
        <v>1069</v>
      </c>
      <c r="G315" s="274">
        <v>10</v>
      </c>
      <c r="H315" s="274">
        <f t="shared" si="5"/>
        <v>26</v>
      </c>
      <c r="I315" s="274" t="s">
        <v>1071</v>
      </c>
      <c r="J315" s="277">
        <v>3.7303240740740741E-2</v>
      </c>
      <c r="K315" s="274" t="s">
        <v>2862</v>
      </c>
      <c r="L315" s="274" t="s">
        <v>3232</v>
      </c>
      <c r="M315" s="276">
        <v>35999</v>
      </c>
      <c r="N315" s="274" t="s">
        <v>3076</v>
      </c>
    </row>
    <row r="316" spans="2:14" ht="14.4">
      <c r="B316" s="286" t="s">
        <v>4635</v>
      </c>
      <c r="C316" s="274">
        <v>1981</v>
      </c>
      <c r="D316" s="277">
        <v>4.4537037037037035E-2</v>
      </c>
      <c r="E316" s="274">
        <v>70</v>
      </c>
      <c r="F316" s="274" t="s">
        <v>1070</v>
      </c>
      <c r="G316" s="274">
        <v>10</v>
      </c>
      <c r="H316" s="274">
        <f t="shared" si="5"/>
        <v>43</v>
      </c>
      <c r="I316" s="274" t="s">
        <v>1071</v>
      </c>
      <c r="J316" s="277">
        <v>4.5185185185185182E-2</v>
      </c>
      <c r="K316" s="274" t="s">
        <v>2838</v>
      </c>
      <c r="L316" s="274" t="s">
        <v>3233</v>
      </c>
      <c r="M316" s="276">
        <v>29735</v>
      </c>
      <c r="N316" s="274" t="s">
        <v>3076</v>
      </c>
    </row>
    <row r="317" spans="2:14" ht="14.4">
      <c r="B317" s="286" t="s">
        <v>4636</v>
      </c>
      <c r="C317" s="274">
        <v>1982</v>
      </c>
      <c r="D317" s="277">
        <v>3.6990740740740741E-2</v>
      </c>
      <c r="E317" s="274">
        <v>71</v>
      </c>
      <c r="F317" s="274" t="s">
        <v>1069</v>
      </c>
      <c r="G317" s="274">
        <v>10</v>
      </c>
      <c r="H317" s="274">
        <f t="shared" si="5"/>
        <v>42</v>
      </c>
      <c r="I317" s="274" t="s">
        <v>1071</v>
      </c>
      <c r="J317" s="277">
        <v>3.7395833333333336E-2</v>
      </c>
      <c r="K317" s="274" t="s">
        <v>2842</v>
      </c>
      <c r="L317" s="274" t="s">
        <v>2941</v>
      </c>
      <c r="M317" s="276">
        <v>30262</v>
      </c>
      <c r="N317" s="274" t="s">
        <v>3076</v>
      </c>
    </row>
    <row r="318" spans="2:14" ht="14.4">
      <c r="B318" s="286" t="s">
        <v>4637</v>
      </c>
      <c r="C318" s="274">
        <v>1988</v>
      </c>
      <c r="D318" s="277">
        <v>4.3981481481481483E-2</v>
      </c>
      <c r="E318" s="274">
        <v>71</v>
      </c>
      <c r="F318" s="274" t="s">
        <v>1070</v>
      </c>
      <c r="G318" s="274">
        <v>10</v>
      </c>
      <c r="H318" s="274">
        <f t="shared" si="5"/>
        <v>36</v>
      </c>
      <c r="I318" s="274" t="s">
        <v>1071</v>
      </c>
      <c r="J318" s="277">
        <v>4.521990740740741E-2</v>
      </c>
      <c r="K318" s="274" t="s">
        <v>2926</v>
      </c>
      <c r="L318" s="274" t="s">
        <v>3234</v>
      </c>
      <c r="M318" s="276">
        <v>32233</v>
      </c>
      <c r="N318" s="274" t="s">
        <v>3076</v>
      </c>
    </row>
    <row r="319" spans="2:14" ht="13.8">
      <c r="B319" s="279" t="s">
        <v>2386</v>
      </c>
      <c r="C319" s="274">
        <v>1978</v>
      </c>
      <c r="D319" s="277">
        <v>3.6712962962962961E-2</v>
      </c>
      <c r="E319" s="274">
        <v>72</v>
      </c>
      <c r="F319" s="274" t="s">
        <v>1069</v>
      </c>
      <c r="G319" s="274">
        <v>10</v>
      </c>
      <c r="H319" s="274">
        <f t="shared" si="5"/>
        <v>46</v>
      </c>
      <c r="I319" s="274" t="s">
        <v>1071</v>
      </c>
      <c r="J319" s="277">
        <v>3.7465277777777778E-2</v>
      </c>
      <c r="K319" s="274" t="s">
        <v>2975</v>
      </c>
      <c r="L319" s="274" t="s">
        <v>3235</v>
      </c>
      <c r="M319" s="276">
        <v>28654</v>
      </c>
      <c r="N319" s="274" t="s">
        <v>3076</v>
      </c>
    </row>
    <row r="320" spans="2:14" ht="14.4">
      <c r="B320" s="286" t="s">
        <v>4638</v>
      </c>
      <c r="C320" s="274">
        <v>1997</v>
      </c>
      <c r="D320" s="277">
        <v>4.4432870370370373E-2</v>
      </c>
      <c r="E320" s="274">
        <v>72</v>
      </c>
      <c r="F320" s="274" t="s">
        <v>1070</v>
      </c>
      <c r="G320" s="274">
        <v>10</v>
      </c>
      <c r="H320" s="274">
        <f t="shared" si="5"/>
        <v>27</v>
      </c>
      <c r="I320" s="274" t="s">
        <v>1071</v>
      </c>
      <c r="J320" s="277">
        <v>4.5243055555555557E-2</v>
      </c>
      <c r="K320" s="274" t="s">
        <v>2886</v>
      </c>
      <c r="L320" s="274" t="s">
        <v>2853</v>
      </c>
      <c r="M320" s="276">
        <v>35648</v>
      </c>
      <c r="N320" s="274" t="s">
        <v>3076</v>
      </c>
    </row>
    <row r="321" spans="2:14" ht="13.8">
      <c r="B321" s="279" t="s">
        <v>4639</v>
      </c>
      <c r="C321" s="274">
        <v>1987</v>
      </c>
      <c r="D321" s="277">
        <v>3.6400462962962961E-2</v>
      </c>
      <c r="E321" s="274">
        <v>73</v>
      </c>
      <c r="F321" s="274" t="s">
        <v>1069</v>
      </c>
      <c r="G321" s="274">
        <v>10</v>
      </c>
      <c r="H321" s="274">
        <f t="shared" si="5"/>
        <v>37</v>
      </c>
      <c r="I321" s="274" t="s">
        <v>1071</v>
      </c>
      <c r="J321" s="277">
        <v>3.7569444444444447E-2</v>
      </c>
      <c r="K321" s="274" t="s">
        <v>2825</v>
      </c>
      <c r="L321" s="274" t="s">
        <v>3236</v>
      </c>
      <c r="M321" s="278">
        <v>32096</v>
      </c>
      <c r="N321" s="274" t="s">
        <v>3076</v>
      </c>
    </row>
    <row r="322" spans="2:14" ht="14.4">
      <c r="B322" s="286" t="s">
        <v>4640</v>
      </c>
      <c r="C322" s="274">
        <v>1996</v>
      </c>
      <c r="D322" s="277">
        <v>4.4131944444444446E-2</v>
      </c>
      <c r="E322" s="274">
        <v>73</v>
      </c>
      <c r="F322" s="274" t="s">
        <v>1070</v>
      </c>
      <c r="G322" s="274">
        <v>10</v>
      </c>
      <c r="H322" s="274">
        <f t="shared" si="5"/>
        <v>28</v>
      </c>
      <c r="I322" s="274" t="s">
        <v>1071</v>
      </c>
      <c r="J322" s="277">
        <v>4.5277777777777778E-2</v>
      </c>
      <c r="K322" s="274" t="s">
        <v>3108</v>
      </c>
      <c r="L322" s="274" t="s">
        <v>3237</v>
      </c>
      <c r="M322" s="276">
        <v>35149</v>
      </c>
      <c r="N322" s="274" t="s">
        <v>3076</v>
      </c>
    </row>
    <row r="323" spans="2:14" ht="14.4">
      <c r="B323" s="286" t="s">
        <v>4641</v>
      </c>
      <c r="C323" s="274">
        <v>1989</v>
      </c>
      <c r="D323" s="277">
        <v>4.403935185185185E-2</v>
      </c>
      <c r="E323" s="274">
        <v>74</v>
      </c>
      <c r="F323" s="274" t="s">
        <v>1070</v>
      </c>
      <c r="G323" s="274">
        <v>10</v>
      </c>
      <c r="H323" s="274">
        <f t="shared" si="5"/>
        <v>35</v>
      </c>
      <c r="I323" s="274" t="s">
        <v>1071</v>
      </c>
      <c r="J323" s="277">
        <v>4.5289351851851851E-2</v>
      </c>
      <c r="K323" s="274" t="s">
        <v>3068</v>
      </c>
      <c r="L323" s="274" t="s">
        <v>3238</v>
      </c>
      <c r="M323" s="276">
        <v>32534</v>
      </c>
      <c r="N323" s="274" t="s">
        <v>3076</v>
      </c>
    </row>
    <row r="324" spans="2:14" ht="13.8">
      <c r="B324" s="284" t="s">
        <v>5757</v>
      </c>
      <c r="C324" s="274">
        <v>2001</v>
      </c>
      <c r="D324" s="277">
        <v>3.6597222222222225E-2</v>
      </c>
      <c r="E324" s="274">
        <v>74</v>
      </c>
      <c r="F324" s="274" t="s">
        <v>1069</v>
      </c>
      <c r="G324" s="274">
        <v>10</v>
      </c>
      <c r="H324" s="274">
        <f t="shared" si="5"/>
        <v>23</v>
      </c>
      <c r="I324" s="274" t="s">
        <v>1071</v>
      </c>
      <c r="J324" s="277">
        <v>3.7638888888888888E-2</v>
      </c>
      <c r="K324" s="274" t="s">
        <v>2933</v>
      </c>
      <c r="L324" s="274" t="s">
        <v>3239</v>
      </c>
      <c r="M324" s="276">
        <v>37045</v>
      </c>
      <c r="N324" s="274" t="s">
        <v>3076</v>
      </c>
    </row>
    <row r="325" spans="2:14" ht="13.8">
      <c r="B325" s="279" t="s">
        <v>4642</v>
      </c>
      <c r="C325" s="274">
        <v>1988</v>
      </c>
      <c r="D325" s="277">
        <v>3.6793981481481483E-2</v>
      </c>
      <c r="E325" s="274">
        <v>75</v>
      </c>
      <c r="F325" s="274" t="s">
        <v>1069</v>
      </c>
      <c r="G325" s="274">
        <v>10</v>
      </c>
      <c r="H325" s="274">
        <f t="shared" si="5"/>
        <v>36</v>
      </c>
      <c r="I325" s="274" t="s">
        <v>1071</v>
      </c>
      <c r="J325" s="277">
        <v>3.7951388888888889E-2</v>
      </c>
      <c r="K325" s="274" t="s">
        <v>3240</v>
      </c>
      <c r="L325" s="274" t="s">
        <v>3241</v>
      </c>
      <c r="M325" s="278">
        <v>32442</v>
      </c>
      <c r="N325" s="274" t="s">
        <v>3076</v>
      </c>
    </row>
    <row r="326" spans="2:14" ht="14.4">
      <c r="B326" s="286" t="s">
        <v>4643</v>
      </c>
      <c r="C326" s="274">
        <v>1998</v>
      </c>
      <c r="D326" s="277">
        <v>4.4583333333333336E-2</v>
      </c>
      <c r="E326" s="274">
        <v>75</v>
      </c>
      <c r="F326" s="274" t="s">
        <v>1070</v>
      </c>
      <c r="G326" s="274">
        <v>10</v>
      </c>
      <c r="H326" s="274">
        <f t="shared" si="5"/>
        <v>26</v>
      </c>
      <c r="I326" s="274" t="s">
        <v>1071</v>
      </c>
      <c r="J326" s="277">
        <v>4.5613425925925925E-2</v>
      </c>
      <c r="K326" s="274" t="s">
        <v>2851</v>
      </c>
      <c r="L326" s="274" t="s">
        <v>3242</v>
      </c>
      <c r="M326" s="276">
        <v>35818</v>
      </c>
      <c r="N326" s="274" t="s">
        <v>3076</v>
      </c>
    </row>
    <row r="327" spans="2:14" ht="13.8">
      <c r="B327" s="279" t="s">
        <v>4644</v>
      </c>
      <c r="C327" s="274">
        <v>1991</v>
      </c>
      <c r="D327" s="277">
        <v>3.6863425925925924E-2</v>
      </c>
      <c r="E327" s="274">
        <v>76</v>
      </c>
      <c r="F327" s="274" t="s">
        <v>1069</v>
      </c>
      <c r="G327" s="274">
        <v>10</v>
      </c>
      <c r="H327" s="274">
        <f t="shared" si="5"/>
        <v>33</v>
      </c>
      <c r="I327" s="274" t="s">
        <v>1071</v>
      </c>
      <c r="J327" s="277">
        <v>3.7974537037037036E-2</v>
      </c>
      <c r="K327" s="274" t="s">
        <v>2888</v>
      </c>
      <c r="L327" s="274" t="s">
        <v>3243</v>
      </c>
      <c r="M327" s="276">
        <v>33309</v>
      </c>
      <c r="N327" s="274" t="s">
        <v>3076</v>
      </c>
    </row>
    <row r="328" spans="2:14" ht="14.4">
      <c r="B328" s="286" t="s">
        <v>4645</v>
      </c>
      <c r="C328" s="274">
        <v>1989</v>
      </c>
      <c r="D328" s="277">
        <v>4.462962962962963E-2</v>
      </c>
      <c r="E328" s="274">
        <v>76</v>
      </c>
      <c r="F328" s="274" t="s">
        <v>1070</v>
      </c>
      <c r="G328" s="274">
        <v>10</v>
      </c>
      <c r="H328" s="274">
        <f t="shared" si="5"/>
        <v>35</v>
      </c>
      <c r="I328" s="274" t="s">
        <v>1071</v>
      </c>
      <c r="J328" s="277">
        <v>4.5937499999999999E-2</v>
      </c>
      <c r="K328" s="274" t="s">
        <v>3244</v>
      </c>
      <c r="L328" s="274" t="s">
        <v>3245</v>
      </c>
      <c r="M328" s="276">
        <v>32713</v>
      </c>
      <c r="N328" s="274" t="s">
        <v>3076</v>
      </c>
    </row>
    <row r="329" spans="2:14" ht="14.4">
      <c r="B329" s="286" t="s">
        <v>4646</v>
      </c>
      <c r="C329" s="274">
        <v>1987</v>
      </c>
      <c r="D329" s="277">
        <v>4.521990740740741E-2</v>
      </c>
      <c r="E329" s="274">
        <v>77</v>
      </c>
      <c r="F329" s="274" t="s">
        <v>1070</v>
      </c>
      <c r="G329" s="274">
        <v>10</v>
      </c>
      <c r="H329" s="274">
        <f t="shared" si="5"/>
        <v>37</v>
      </c>
      <c r="I329" s="274" t="s">
        <v>1071</v>
      </c>
      <c r="J329" s="277">
        <v>4.5983796296296293E-2</v>
      </c>
      <c r="K329" s="274" t="s">
        <v>2908</v>
      </c>
      <c r="L329" s="274" t="s">
        <v>3246</v>
      </c>
      <c r="M329" s="276">
        <v>31964</v>
      </c>
      <c r="N329" s="274" t="s">
        <v>3076</v>
      </c>
    </row>
    <row r="330" spans="2:14" ht="13.8">
      <c r="B330" s="279" t="s">
        <v>4647</v>
      </c>
      <c r="C330" s="274">
        <v>1988</v>
      </c>
      <c r="D330" s="277">
        <v>3.7361111111111109E-2</v>
      </c>
      <c r="E330" s="274">
        <v>77</v>
      </c>
      <c r="F330" s="274" t="s">
        <v>1069</v>
      </c>
      <c r="G330" s="274">
        <v>10</v>
      </c>
      <c r="H330" s="274">
        <f t="shared" si="5"/>
        <v>36</v>
      </c>
      <c r="I330" s="274" t="s">
        <v>1071</v>
      </c>
      <c r="J330" s="277">
        <v>3.8032407407407411E-2</v>
      </c>
      <c r="K330" s="274" t="s">
        <v>2940</v>
      </c>
      <c r="L330" s="274" t="s">
        <v>3247</v>
      </c>
      <c r="M330" s="276">
        <v>32347</v>
      </c>
      <c r="N330" s="274" t="s">
        <v>3076</v>
      </c>
    </row>
    <row r="331" spans="2:14" ht="14.4">
      <c r="B331" s="286" t="s">
        <v>4648</v>
      </c>
      <c r="C331" s="274">
        <v>1975</v>
      </c>
      <c r="D331" s="277">
        <v>3.6990740740740741E-2</v>
      </c>
      <c r="E331" s="274">
        <v>78</v>
      </c>
      <c r="F331" s="274" t="s">
        <v>1069</v>
      </c>
      <c r="G331" s="274">
        <v>10</v>
      </c>
      <c r="H331" s="274">
        <f t="shared" si="5"/>
        <v>49</v>
      </c>
      <c r="I331" s="274" t="s">
        <v>1071</v>
      </c>
      <c r="J331" s="277">
        <v>3.8148148148148146E-2</v>
      </c>
      <c r="K331" s="274" t="s">
        <v>3020</v>
      </c>
      <c r="L331" s="274" t="s">
        <v>3248</v>
      </c>
      <c r="M331" s="276">
        <v>27668</v>
      </c>
      <c r="N331" s="274" t="s">
        <v>3076</v>
      </c>
    </row>
    <row r="332" spans="2:14" ht="14.4">
      <c r="B332" s="286" t="s">
        <v>4649</v>
      </c>
      <c r="C332" s="274">
        <v>1992</v>
      </c>
      <c r="D332" s="277">
        <v>4.4745370370370373E-2</v>
      </c>
      <c r="E332" s="274">
        <v>78</v>
      </c>
      <c r="F332" s="274" t="s">
        <v>1070</v>
      </c>
      <c r="G332" s="274">
        <v>10</v>
      </c>
      <c r="H332" s="274">
        <f t="shared" si="5"/>
        <v>32</v>
      </c>
      <c r="I332" s="274" t="s">
        <v>1071</v>
      </c>
      <c r="J332" s="277">
        <v>4.5995370370370367E-2</v>
      </c>
      <c r="K332" s="274" t="s">
        <v>2831</v>
      </c>
      <c r="L332" s="274" t="s">
        <v>3249</v>
      </c>
      <c r="M332" s="278">
        <v>33919</v>
      </c>
      <c r="N332" s="274" t="s">
        <v>3076</v>
      </c>
    </row>
    <row r="333" spans="2:14" ht="13.8">
      <c r="B333" s="279" t="s">
        <v>5729</v>
      </c>
      <c r="C333" s="274">
        <v>1998</v>
      </c>
      <c r="D333" s="277">
        <v>3.7465277777777778E-2</v>
      </c>
      <c r="E333" s="274">
        <v>79</v>
      </c>
      <c r="F333" s="274" t="s">
        <v>1069</v>
      </c>
      <c r="G333" s="274">
        <v>10</v>
      </c>
      <c r="H333" s="274">
        <f t="shared" si="5"/>
        <v>26</v>
      </c>
      <c r="I333" s="274" t="s">
        <v>1071</v>
      </c>
      <c r="J333" s="277">
        <v>3.8206018518518521E-2</v>
      </c>
      <c r="K333" s="274" t="s">
        <v>3143</v>
      </c>
      <c r="L333" s="274" t="s">
        <v>2934</v>
      </c>
      <c r="M333" s="276">
        <v>35880</v>
      </c>
      <c r="N333" s="274" t="s">
        <v>3076</v>
      </c>
    </row>
    <row r="334" spans="2:14" ht="14.4">
      <c r="B334" s="286" t="s">
        <v>4650</v>
      </c>
      <c r="C334" s="274">
        <v>1985</v>
      </c>
      <c r="D334" s="277">
        <v>4.476851851851852E-2</v>
      </c>
      <c r="E334" s="274">
        <v>79</v>
      </c>
      <c r="F334" s="274" t="s">
        <v>1070</v>
      </c>
      <c r="G334" s="274">
        <v>10</v>
      </c>
      <c r="H334" s="274">
        <f t="shared" si="5"/>
        <v>39</v>
      </c>
      <c r="I334" s="274" t="s">
        <v>1071</v>
      </c>
      <c r="J334" s="277">
        <v>4.6064814814814815E-2</v>
      </c>
      <c r="K334" s="274" t="s">
        <v>2908</v>
      </c>
      <c r="L334" s="274" t="s">
        <v>3250</v>
      </c>
      <c r="M334" s="276">
        <v>31358</v>
      </c>
      <c r="N334" s="274" t="s">
        <v>3076</v>
      </c>
    </row>
    <row r="335" spans="2:14" ht="13.8">
      <c r="B335" s="279" t="s">
        <v>4651</v>
      </c>
      <c r="C335" s="274">
        <v>1995</v>
      </c>
      <c r="D335" s="277">
        <v>3.7870370370370374E-2</v>
      </c>
      <c r="E335" s="274">
        <v>80</v>
      </c>
      <c r="F335" s="274" t="s">
        <v>1069</v>
      </c>
      <c r="G335" s="274">
        <v>10</v>
      </c>
      <c r="H335" s="274">
        <f t="shared" si="5"/>
        <v>29</v>
      </c>
      <c r="I335" s="274" t="s">
        <v>1071</v>
      </c>
      <c r="J335" s="277">
        <v>3.8217592592592595E-2</v>
      </c>
      <c r="K335" s="274" t="s">
        <v>2857</v>
      </c>
      <c r="L335" s="274" t="s">
        <v>3251</v>
      </c>
      <c r="M335" s="276">
        <v>34736</v>
      </c>
      <c r="N335" s="274" t="s">
        <v>3076</v>
      </c>
    </row>
    <row r="336" spans="2:14" ht="14.4">
      <c r="B336" s="286" t="s">
        <v>4652</v>
      </c>
      <c r="C336" s="274">
        <v>1985</v>
      </c>
      <c r="D336" s="277">
        <v>4.4988425925925925E-2</v>
      </c>
      <c r="E336" s="274">
        <v>80</v>
      </c>
      <c r="F336" s="274" t="s">
        <v>1070</v>
      </c>
      <c r="G336" s="274">
        <v>10</v>
      </c>
      <c r="H336" s="274">
        <f t="shared" si="5"/>
        <v>39</v>
      </c>
      <c r="I336" s="274" t="s">
        <v>1071</v>
      </c>
      <c r="J336" s="277">
        <v>4.6076388888888889E-2</v>
      </c>
      <c r="K336" s="274" t="s">
        <v>3252</v>
      </c>
      <c r="L336" s="274" t="s">
        <v>3253</v>
      </c>
      <c r="M336" s="278">
        <v>31348</v>
      </c>
      <c r="N336" s="274" t="s">
        <v>3076</v>
      </c>
    </row>
    <row r="337" spans="2:14" ht="14.4">
      <c r="B337" s="286" t="s">
        <v>4653</v>
      </c>
      <c r="C337" s="274">
        <v>2000</v>
      </c>
      <c r="D337" s="277">
        <v>4.4988425925925925E-2</v>
      </c>
      <c r="E337" s="274">
        <v>81</v>
      </c>
      <c r="F337" s="274" t="s">
        <v>1070</v>
      </c>
      <c r="G337" s="274">
        <v>10</v>
      </c>
      <c r="H337" s="274">
        <f t="shared" si="5"/>
        <v>24</v>
      </c>
      <c r="I337" s="274" t="s">
        <v>1071</v>
      </c>
      <c r="J337" s="277">
        <v>4.614583333333333E-2</v>
      </c>
      <c r="K337" s="274" t="s">
        <v>2813</v>
      </c>
      <c r="L337" s="274" t="s">
        <v>3254</v>
      </c>
      <c r="M337" s="276">
        <v>36668</v>
      </c>
      <c r="N337" s="274" t="s">
        <v>3076</v>
      </c>
    </row>
    <row r="338" spans="2:14" ht="14.4">
      <c r="B338" s="286" t="s">
        <v>4654</v>
      </c>
      <c r="C338" s="274">
        <v>1984</v>
      </c>
      <c r="D338" s="277">
        <v>3.7511574074074072E-2</v>
      </c>
      <c r="E338" s="274">
        <v>81</v>
      </c>
      <c r="F338" s="274" t="s">
        <v>1069</v>
      </c>
      <c r="G338" s="274">
        <v>10</v>
      </c>
      <c r="H338" s="274">
        <f t="shared" si="5"/>
        <v>40</v>
      </c>
      <c r="I338" s="274" t="s">
        <v>1071</v>
      </c>
      <c r="J338" s="277">
        <v>3.8275462962962963E-2</v>
      </c>
      <c r="K338" s="274" t="s">
        <v>3255</v>
      </c>
      <c r="L338" s="274" t="s">
        <v>3256</v>
      </c>
      <c r="M338" s="276">
        <v>30781</v>
      </c>
      <c r="N338" s="274" t="s">
        <v>3076</v>
      </c>
    </row>
    <row r="339" spans="2:14" ht="13.8">
      <c r="B339" s="279" t="s">
        <v>4655</v>
      </c>
      <c r="C339" s="274">
        <v>1900</v>
      </c>
      <c r="D339" s="277">
        <v>3.8368055555555558E-2</v>
      </c>
      <c r="E339" s="274">
        <v>82</v>
      </c>
      <c r="F339" s="274" t="s">
        <v>1069</v>
      </c>
      <c r="G339" s="274">
        <v>10</v>
      </c>
      <c r="H339" s="274">
        <f t="shared" si="5"/>
        <v>124</v>
      </c>
      <c r="I339" s="274" t="s">
        <v>1071</v>
      </c>
      <c r="J339" s="277">
        <v>3.8425925925925926E-2</v>
      </c>
      <c r="K339" s="274" t="s">
        <v>2862</v>
      </c>
      <c r="L339" s="274" t="s">
        <v>3257</v>
      </c>
      <c r="M339" s="278">
        <v>0</v>
      </c>
      <c r="N339" s="274" t="s">
        <v>3076</v>
      </c>
    </row>
    <row r="340" spans="2:14" ht="14.4">
      <c r="B340" s="286" t="s">
        <v>4656</v>
      </c>
      <c r="C340" s="274">
        <v>1992</v>
      </c>
      <c r="D340" s="277">
        <v>4.5254629629629631E-2</v>
      </c>
      <c r="E340" s="274">
        <v>82</v>
      </c>
      <c r="F340" s="274" t="s">
        <v>1070</v>
      </c>
      <c r="G340" s="274">
        <v>10</v>
      </c>
      <c r="H340" s="274">
        <f t="shared" si="5"/>
        <v>32</v>
      </c>
      <c r="I340" s="274" t="s">
        <v>1071</v>
      </c>
      <c r="J340" s="277">
        <v>4.6550925925925926E-2</v>
      </c>
      <c r="K340" s="274" t="s">
        <v>2866</v>
      </c>
      <c r="L340" s="274" t="s">
        <v>3258</v>
      </c>
      <c r="M340" s="276">
        <v>33784</v>
      </c>
      <c r="N340" s="274" t="s">
        <v>3076</v>
      </c>
    </row>
    <row r="341" spans="2:14" ht="13.8">
      <c r="B341" s="279" t="s">
        <v>4657</v>
      </c>
      <c r="C341" s="274">
        <v>1986</v>
      </c>
      <c r="D341" s="277">
        <v>3.7256944444444447E-2</v>
      </c>
      <c r="E341" s="274">
        <v>83</v>
      </c>
      <c r="F341" s="274" t="s">
        <v>1069</v>
      </c>
      <c r="G341" s="274">
        <v>10</v>
      </c>
      <c r="H341" s="274">
        <f t="shared" si="5"/>
        <v>38</v>
      </c>
      <c r="I341" s="274" t="s">
        <v>1071</v>
      </c>
      <c r="J341" s="277">
        <v>3.8437499999999999E-2</v>
      </c>
      <c r="K341" s="274" t="s">
        <v>3259</v>
      </c>
      <c r="L341" s="274" t="s">
        <v>3260</v>
      </c>
      <c r="M341" s="276">
        <v>31419</v>
      </c>
      <c r="N341" s="274" t="s">
        <v>3076</v>
      </c>
    </row>
    <row r="342" spans="2:14" ht="14.4">
      <c r="B342" s="286" t="s">
        <v>4658</v>
      </c>
      <c r="C342" s="274">
        <v>1987</v>
      </c>
      <c r="D342" s="277">
        <v>4.5208333333333336E-2</v>
      </c>
      <c r="E342" s="274">
        <v>83</v>
      </c>
      <c r="F342" s="274" t="s">
        <v>1070</v>
      </c>
      <c r="G342" s="274">
        <v>10</v>
      </c>
      <c r="H342" s="274">
        <f t="shared" si="5"/>
        <v>37</v>
      </c>
      <c r="I342" s="274" t="s">
        <v>1071</v>
      </c>
      <c r="J342" s="277">
        <v>4.6655092592592595E-2</v>
      </c>
      <c r="K342" s="274" t="s">
        <v>3261</v>
      </c>
      <c r="L342" s="274" t="s">
        <v>3262</v>
      </c>
      <c r="M342" s="276">
        <v>31989</v>
      </c>
      <c r="N342" s="274" t="s">
        <v>3076</v>
      </c>
    </row>
    <row r="343" spans="2:14" ht="14.4">
      <c r="B343" s="286" t="s">
        <v>4659</v>
      </c>
      <c r="C343" s="274">
        <v>1976</v>
      </c>
      <c r="D343" s="277">
        <v>3.7673611111111109E-2</v>
      </c>
      <c r="E343" s="274">
        <v>84</v>
      </c>
      <c r="F343" s="274" t="s">
        <v>1069</v>
      </c>
      <c r="G343" s="274">
        <v>10</v>
      </c>
      <c r="H343" s="274">
        <f t="shared" si="5"/>
        <v>48</v>
      </c>
      <c r="I343" s="274" t="s">
        <v>1071</v>
      </c>
      <c r="J343" s="277">
        <v>3.8449074074074073E-2</v>
      </c>
      <c r="K343" s="274" t="s">
        <v>2829</v>
      </c>
      <c r="L343" s="274" t="s">
        <v>2934</v>
      </c>
      <c r="M343" s="276">
        <v>27887</v>
      </c>
      <c r="N343" s="274" t="s">
        <v>3076</v>
      </c>
    </row>
    <row r="344" spans="2:14" ht="13.8">
      <c r="B344" s="279" t="s">
        <v>1460</v>
      </c>
      <c r="C344" s="274">
        <v>1985</v>
      </c>
      <c r="D344" s="277">
        <v>4.5393518518518521E-2</v>
      </c>
      <c r="E344" s="274">
        <v>84</v>
      </c>
      <c r="F344" s="274" t="s">
        <v>1070</v>
      </c>
      <c r="G344" s="274">
        <v>10</v>
      </c>
      <c r="H344" s="274">
        <f t="shared" si="5"/>
        <v>39</v>
      </c>
      <c r="I344" s="274" t="s">
        <v>1071</v>
      </c>
      <c r="J344" s="277">
        <v>4.6655092592592595E-2</v>
      </c>
      <c r="K344" s="274" t="s">
        <v>2831</v>
      </c>
      <c r="L344" s="274" t="s">
        <v>3263</v>
      </c>
      <c r="M344" s="276">
        <v>31081</v>
      </c>
      <c r="N344" s="274" t="s">
        <v>3076</v>
      </c>
    </row>
    <row r="345" spans="2:14" ht="14.4">
      <c r="B345" s="286" t="s">
        <v>4660</v>
      </c>
      <c r="C345" s="274">
        <v>1983</v>
      </c>
      <c r="D345" s="277">
        <v>3.7800925925925925E-2</v>
      </c>
      <c r="E345" s="274">
        <v>85</v>
      </c>
      <c r="F345" s="274" t="s">
        <v>1069</v>
      </c>
      <c r="G345" s="274">
        <v>10</v>
      </c>
      <c r="H345" s="274">
        <f t="shared" si="5"/>
        <v>41</v>
      </c>
      <c r="I345" s="274" t="s">
        <v>1071</v>
      </c>
      <c r="J345" s="277">
        <v>3.8541666666666669E-2</v>
      </c>
      <c r="K345" s="274" t="s">
        <v>2944</v>
      </c>
      <c r="L345" s="274" t="s">
        <v>3193</v>
      </c>
      <c r="M345" s="276">
        <v>30461</v>
      </c>
      <c r="N345" s="274" t="s">
        <v>3076</v>
      </c>
    </row>
    <row r="346" spans="2:14" ht="14.4">
      <c r="B346" s="286" t="s">
        <v>4661</v>
      </c>
      <c r="C346" s="274">
        <v>1996</v>
      </c>
      <c r="D346" s="277">
        <v>4.5555555555555557E-2</v>
      </c>
      <c r="E346" s="274">
        <v>85</v>
      </c>
      <c r="F346" s="274" t="s">
        <v>1070</v>
      </c>
      <c r="G346" s="274">
        <v>10</v>
      </c>
      <c r="H346" s="274">
        <f t="shared" si="5"/>
        <v>28</v>
      </c>
      <c r="I346" s="274" t="s">
        <v>1071</v>
      </c>
      <c r="J346" s="277">
        <v>4.6793981481481478E-2</v>
      </c>
      <c r="K346" s="274" t="s">
        <v>3264</v>
      </c>
      <c r="L346" s="274" t="s">
        <v>3265</v>
      </c>
      <c r="M346" s="276">
        <v>35331</v>
      </c>
      <c r="N346" s="274" t="s">
        <v>3076</v>
      </c>
    </row>
    <row r="347" spans="2:14" ht="14.4">
      <c r="B347" s="286" t="s">
        <v>4662</v>
      </c>
      <c r="C347" s="274">
        <v>1980</v>
      </c>
      <c r="D347" s="277">
        <v>4.6342592592592595E-2</v>
      </c>
      <c r="E347" s="274">
        <v>86</v>
      </c>
      <c r="F347" s="274" t="s">
        <v>1070</v>
      </c>
      <c r="G347" s="274">
        <v>10</v>
      </c>
      <c r="H347" s="274">
        <f t="shared" si="5"/>
        <v>44</v>
      </c>
      <c r="I347" s="274" t="s">
        <v>1071</v>
      </c>
      <c r="J347" s="277">
        <v>4.7025462962962963E-2</v>
      </c>
      <c r="K347" s="274" t="s">
        <v>2831</v>
      </c>
      <c r="L347" s="274" t="s">
        <v>3266</v>
      </c>
      <c r="M347" s="276">
        <v>29331</v>
      </c>
      <c r="N347" s="274" t="s">
        <v>3076</v>
      </c>
    </row>
    <row r="348" spans="2:14" ht="14.4">
      <c r="B348" s="286" t="s">
        <v>4663</v>
      </c>
      <c r="C348" s="274">
        <v>1981</v>
      </c>
      <c r="D348" s="277">
        <v>3.7291666666666667E-2</v>
      </c>
      <c r="E348" s="274">
        <v>86</v>
      </c>
      <c r="F348" s="274" t="s">
        <v>1069</v>
      </c>
      <c r="G348" s="274">
        <v>10</v>
      </c>
      <c r="H348" s="274">
        <f t="shared" si="5"/>
        <v>43</v>
      </c>
      <c r="I348" s="274" t="s">
        <v>1071</v>
      </c>
      <c r="J348" s="277">
        <v>3.8576388888888889E-2</v>
      </c>
      <c r="K348" s="274" t="s">
        <v>2836</v>
      </c>
      <c r="L348" s="274" t="s">
        <v>3267</v>
      </c>
      <c r="M348" s="276">
        <v>29597</v>
      </c>
      <c r="N348" s="274" t="s">
        <v>3076</v>
      </c>
    </row>
    <row r="349" spans="2:14" ht="14.4">
      <c r="B349" s="286" t="s">
        <v>4664</v>
      </c>
      <c r="C349" s="274">
        <v>1988</v>
      </c>
      <c r="D349" s="277">
        <v>4.5787037037037036E-2</v>
      </c>
      <c r="E349" s="274">
        <v>87</v>
      </c>
      <c r="F349" s="274" t="s">
        <v>1070</v>
      </c>
      <c r="G349" s="274">
        <v>10</v>
      </c>
      <c r="H349" s="274">
        <f t="shared" si="5"/>
        <v>36</v>
      </c>
      <c r="I349" s="274" t="s">
        <v>1071</v>
      </c>
      <c r="J349" s="277">
        <v>4.704861111111111E-2</v>
      </c>
      <c r="K349" s="274" t="s">
        <v>2869</v>
      </c>
      <c r="L349" s="274" t="s">
        <v>3268</v>
      </c>
      <c r="M349" s="276">
        <v>32333</v>
      </c>
      <c r="N349" s="274" t="s">
        <v>3076</v>
      </c>
    </row>
    <row r="350" spans="2:14" ht="14.4">
      <c r="B350" s="286" t="s">
        <v>4665</v>
      </c>
      <c r="C350" s="274">
        <v>1982</v>
      </c>
      <c r="D350" s="277">
        <v>3.72337962962963E-2</v>
      </c>
      <c r="E350" s="274">
        <v>87</v>
      </c>
      <c r="F350" s="274" t="s">
        <v>1069</v>
      </c>
      <c r="G350" s="274">
        <v>10</v>
      </c>
      <c r="H350" s="274">
        <f t="shared" si="5"/>
        <v>42</v>
      </c>
      <c r="I350" s="274" t="s">
        <v>1071</v>
      </c>
      <c r="J350" s="277">
        <v>3.8668981481481485E-2</v>
      </c>
      <c r="K350" s="274" t="s">
        <v>2913</v>
      </c>
      <c r="L350" s="274" t="s">
        <v>3269</v>
      </c>
      <c r="M350" s="276">
        <v>30189</v>
      </c>
      <c r="N350" s="274" t="s">
        <v>3076</v>
      </c>
    </row>
    <row r="351" spans="2:14" ht="14.4">
      <c r="B351" s="286" t="s">
        <v>4666</v>
      </c>
      <c r="C351" s="274">
        <v>1999</v>
      </c>
      <c r="D351" s="277">
        <v>4.6319444444444448E-2</v>
      </c>
      <c r="E351" s="274">
        <v>88</v>
      </c>
      <c r="F351" s="274" t="s">
        <v>1070</v>
      </c>
      <c r="G351" s="274">
        <v>10</v>
      </c>
      <c r="H351" s="274">
        <f t="shared" si="5"/>
        <v>25</v>
      </c>
      <c r="I351" s="274" t="s">
        <v>1071</v>
      </c>
      <c r="J351" s="277">
        <v>4.704861111111111E-2</v>
      </c>
      <c r="K351" s="274" t="s">
        <v>2866</v>
      </c>
      <c r="L351" s="274" t="s">
        <v>3270</v>
      </c>
      <c r="M351" s="276">
        <v>36335</v>
      </c>
      <c r="N351" s="274" t="s">
        <v>3076</v>
      </c>
    </row>
    <row r="352" spans="2:14" ht="14.4">
      <c r="B352" s="286" t="s">
        <v>4667</v>
      </c>
      <c r="C352" s="274">
        <v>1984</v>
      </c>
      <c r="D352" s="277">
        <v>3.7962962962962962E-2</v>
      </c>
      <c r="E352" s="274">
        <v>88</v>
      </c>
      <c r="F352" s="274" t="s">
        <v>1069</v>
      </c>
      <c r="G352" s="274">
        <v>10</v>
      </c>
      <c r="H352" s="274">
        <f t="shared" si="5"/>
        <v>40</v>
      </c>
      <c r="I352" s="274" t="s">
        <v>1071</v>
      </c>
      <c r="J352" s="277">
        <v>3.8692129629629632E-2</v>
      </c>
      <c r="K352" s="274" t="s">
        <v>2833</v>
      </c>
      <c r="L352" s="274" t="s">
        <v>3271</v>
      </c>
      <c r="M352" s="276">
        <v>30931</v>
      </c>
      <c r="N352" s="274" t="s">
        <v>3076</v>
      </c>
    </row>
    <row r="353" spans="2:14" ht="14.4">
      <c r="B353" s="286" t="s">
        <v>4668</v>
      </c>
      <c r="C353" s="274">
        <v>1995</v>
      </c>
      <c r="D353" s="277">
        <v>4.4467592592592593E-2</v>
      </c>
      <c r="E353" s="274">
        <v>89</v>
      </c>
      <c r="F353" s="274" t="s">
        <v>1070</v>
      </c>
      <c r="G353" s="274">
        <v>10</v>
      </c>
      <c r="H353" s="274">
        <f t="shared" si="5"/>
        <v>29</v>
      </c>
      <c r="I353" s="274" t="s">
        <v>1071</v>
      </c>
      <c r="J353" s="277">
        <v>4.7071759259259258E-2</v>
      </c>
      <c r="K353" s="274" t="s">
        <v>2866</v>
      </c>
      <c r="L353" s="274" t="s">
        <v>3272</v>
      </c>
      <c r="M353" s="278">
        <v>35024</v>
      </c>
      <c r="N353" s="274" t="s">
        <v>3076</v>
      </c>
    </row>
    <row r="354" spans="2:14" ht="14.4">
      <c r="B354" s="286" t="s">
        <v>4669</v>
      </c>
      <c r="C354" s="274">
        <v>1972</v>
      </c>
      <c r="D354" s="277">
        <v>3.7557870370370373E-2</v>
      </c>
      <c r="E354" s="274">
        <v>89</v>
      </c>
      <c r="F354" s="274" t="s">
        <v>1069</v>
      </c>
      <c r="G354" s="274">
        <v>10</v>
      </c>
      <c r="H354" s="274">
        <f t="shared" si="5"/>
        <v>52</v>
      </c>
      <c r="I354" s="274" t="s">
        <v>1071</v>
      </c>
      <c r="J354" s="277">
        <v>3.875E-2</v>
      </c>
      <c r="K354" s="274" t="s">
        <v>2859</v>
      </c>
      <c r="L354" s="274" t="s">
        <v>3273</v>
      </c>
      <c r="M354" s="278">
        <v>26585</v>
      </c>
      <c r="N354" s="274" t="s">
        <v>3076</v>
      </c>
    </row>
    <row r="355" spans="2:14" ht="14.4">
      <c r="B355" s="286" t="s">
        <v>4670</v>
      </c>
      <c r="C355" s="274">
        <v>1986</v>
      </c>
      <c r="D355" s="277">
        <v>4.5729166666666668E-2</v>
      </c>
      <c r="E355" s="274">
        <v>90</v>
      </c>
      <c r="F355" s="274" t="s">
        <v>1070</v>
      </c>
      <c r="G355" s="274">
        <v>10</v>
      </c>
      <c r="H355" s="274">
        <f t="shared" si="5"/>
        <v>38</v>
      </c>
      <c r="I355" s="274" t="s">
        <v>1071</v>
      </c>
      <c r="J355" s="277">
        <v>4.7083333333333331E-2</v>
      </c>
      <c r="K355" s="274" t="s">
        <v>3252</v>
      </c>
      <c r="L355" s="274" t="s">
        <v>3274</v>
      </c>
      <c r="M355" s="276">
        <v>31646</v>
      </c>
      <c r="N355" s="274" t="s">
        <v>3076</v>
      </c>
    </row>
    <row r="356" spans="2:14" ht="13.8">
      <c r="B356" s="279" t="s">
        <v>4671</v>
      </c>
      <c r="C356" s="274">
        <v>2001</v>
      </c>
      <c r="D356" s="277">
        <v>3.8009259259259257E-2</v>
      </c>
      <c r="E356" s="274">
        <v>90</v>
      </c>
      <c r="F356" s="274" t="s">
        <v>1069</v>
      </c>
      <c r="G356" s="274">
        <v>10</v>
      </c>
      <c r="H356" s="274">
        <f t="shared" si="5"/>
        <v>23</v>
      </c>
      <c r="I356" s="274" t="s">
        <v>1071</v>
      </c>
      <c r="J356" s="277">
        <v>3.878472222222222E-2</v>
      </c>
      <c r="K356" s="274" t="s">
        <v>2842</v>
      </c>
      <c r="L356" s="274" t="s">
        <v>3275</v>
      </c>
      <c r="M356" s="276">
        <v>37171</v>
      </c>
      <c r="N356" s="274" t="s">
        <v>3076</v>
      </c>
    </row>
    <row r="357" spans="2:14" ht="14.4">
      <c r="B357" s="286" t="s">
        <v>4672</v>
      </c>
      <c r="C357" s="274">
        <v>1986</v>
      </c>
      <c r="D357" s="277">
        <v>4.6331018518518521E-2</v>
      </c>
      <c r="E357" s="274">
        <v>91</v>
      </c>
      <c r="F357" s="274" t="s">
        <v>1070</v>
      </c>
      <c r="G357" s="274">
        <v>10</v>
      </c>
      <c r="H357" s="274">
        <f t="shared" si="5"/>
        <v>38</v>
      </c>
      <c r="I357" s="274" t="s">
        <v>1071</v>
      </c>
      <c r="J357" s="277">
        <v>4.7129629629629632E-2</v>
      </c>
      <c r="K357" s="274" t="s">
        <v>2886</v>
      </c>
      <c r="L357" s="274" t="s">
        <v>3276</v>
      </c>
      <c r="M357" s="276">
        <v>31748</v>
      </c>
      <c r="N357" s="274" t="s">
        <v>3076</v>
      </c>
    </row>
    <row r="358" spans="2:14" ht="13.8">
      <c r="B358" s="279" t="s">
        <v>4673</v>
      </c>
      <c r="C358" s="274">
        <v>1999</v>
      </c>
      <c r="D358" s="277">
        <v>3.7592592592592594E-2</v>
      </c>
      <c r="E358" s="274">
        <v>91</v>
      </c>
      <c r="F358" s="274" t="s">
        <v>1069</v>
      </c>
      <c r="G358" s="274">
        <v>10</v>
      </c>
      <c r="H358" s="274">
        <f t="shared" si="5"/>
        <v>25</v>
      </c>
      <c r="I358" s="274" t="s">
        <v>1071</v>
      </c>
      <c r="J358" s="277">
        <v>3.8900462962962963E-2</v>
      </c>
      <c r="K358" s="274" t="s">
        <v>3014</v>
      </c>
      <c r="L358" s="274" t="s">
        <v>3277</v>
      </c>
      <c r="M358" s="276">
        <v>36266</v>
      </c>
      <c r="N358" s="274" t="s">
        <v>3076</v>
      </c>
    </row>
    <row r="359" spans="2:14" ht="13.8">
      <c r="B359" s="279" t="s">
        <v>4674</v>
      </c>
      <c r="C359" s="274">
        <v>1992</v>
      </c>
      <c r="D359" s="277">
        <v>3.8113425925925926E-2</v>
      </c>
      <c r="E359" s="274">
        <v>92</v>
      </c>
      <c r="F359" s="274" t="s">
        <v>1069</v>
      </c>
      <c r="G359" s="274">
        <v>10</v>
      </c>
      <c r="H359" s="274">
        <f t="shared" si="5"/>
        <v>32</v>
      </c>
      <c r="I359" s="274" t="s">
        <v>1071</v>
      </c>
      <c r="J359" s="277">
        <v>3.8935185185185184E-2</v>
      </c>
      <c r="K359" s="274" t="s">
        <v>2975</v>
      </c>
      <c r="L359" s="274" t="s">
        <v>3278</v>
      </c>
      <c r="M359" s="276">
        <v>33749</v>
      </c>
      <c r="N359" s="274" t="s">
        <v>3076</v>
      </c>
    </row>
    <row r="360" spans="2:14" ht="13.8">
      <c r="B360" s="279" t="s">
        <v>1720</v>
      </c>
      <c r="C360" s="274">
        <v>1995</v>
      </c>
      <c r="D360" s="277">
        <v>4.5937499999999999E-2</v>
      </c>
      <c r="E360" s="274">
        <v>92</v>
      </c>
      <c r="F360" s="274" t="s">
        <v>1070</v>
      </c>
      <c r="G360" s="274">
        <v>10</v>
      </c>
      <c r="H360" s="274">
        <f t="shared" si="5"/>
        <v>29</v>
      </c>
      <c r="I360" s="274" t="s">
        <v>1071</v>
      </c>
      <c r="J360" s="277">
        <v>4.732638888888889E-2</v>
      </c>
      <c r="K360" s="274" t="s">
        <v>2923</v>
      </c>
      <c r="L360" s="274" t="s">
        <v>3279</v>
      </c>
      <c r="M360" s="276">
        <v>34803</v>
      </c>
      <c r="N360" s="274" t="s">
        <v>3076</v>
      </c>
    </row>
    <row r="361" spans="2:14" ht="14.4">
      <c r="B361" s="286" t="s">
        <v>4675</v>
      </c>
      <c r="C361" s="274">
        <v>1989</v>
      </c>
      <c r="D361" s="277">
        <v>4.6238425925925926E-2</v>
      </c>
      <c r="E361" s="274">
        <v>93</v>
      </c>
      <c r="F361" s="274" t="s">
        <v>1070</v>
      </c>
      <c r="G361" s="274">
        <v>10</v>
      </c>
      <c r="H361" s="274">
        <f t="shared" si="5"/>
        <v>35</v>
      </c>
      <c r="I361" s="274" t="s">
        <v>1071</v>
      </c>
      <c r="J361" s="277">
        <v>4.746527777777778E-2</v>
      </c>
      <c r="K361" s="274" t="s">
        <v>2819</v>
      </c>
      <c r="L361" s="274" t="s">
        <v>3280</v>
      </c>
      <c r="M361" s="276">
        <v>32627</v>
      </c>
      <c r="N361" s="274" t="s">
        <v>3076</v>
      </c>
    </row>
    <row r="362" spans="2:14" ht="14.4">
      <c r="B362" s="286" t="s">
        <v>4676</v>
      </c>
      <c r="C362" s="274">
        <v>1977</v>
      </c>
      <c r="D362" s="277">
        <v>3.8171296296296293E-2</v>
      </c>
      <c r="E362" s="274">
        <v>93</v>
      </c>
      <c r="F362" s="274" t="s">
        <v>1069</v>
      </c>
      <c r="G362" s="274">
        <v>10</v>
      </c>
      <c r="H362" s="274">
        <f t="shared" ref="H362:H425" si="6">2024-C362</f>
        <v>47</v>
      </c>
      <c r="I362" s="274" t="s">
        <v>1071</v>
      </c>
      <c r="J362" s="277">
        <v>3.9004629629629632E-2</v>
      </c>
      <c r="K362" s="274" t="s">
        <v>2864</v>
      </c>
      <c r="L362" s="274" t="s">
        <v>3281</v>
      </c>
      <c r="M362" s="276">
        <v>28153</v>
      </c>
      <c r="N362" s="274" t="s">
        <v>3076</v>
      </c>
    </row>
    <row r="363" spans="2:14" ht="14.4">
      <c r="B363" s="286" t="s">
        <v>4677</v>
      </c>
      <c r="C363" s="274">
        <v>1981</v>
      </c>
      <c r="D363" s="277">
        <v>4.6226851851851852E-2</v>
      </c>
      <c r="E363" s="274">
        <v>94</v>
      </c>
      <c r="F363" s="274" t="s">
        <v>1070</v>
      </c>
      <c r="G363" s="274">
        <v>10</v>
      </c>
      <c r="H363" s="274">
        <f t="shared" si="6"/>
        <v>43</v>
      </c>
      <c r="I363" s="274" t="s">
        <v>1071</v>
      </c>
      <c r="J363" s="277">
        <v>4.760416666666667E-2</v>
      </c>
      <c r="K363" s="274" t="s">
        <v>2935</v>
      </c>
      <c r="L363" s="274" t="s">
        <v>3282</v>
      </c>
      <c r="M363" s="276">
        <v>29705</v>
      </c>
      <c r="N363" s="274" t="s">
        <v>3076</v>
      </c>
    </row>
    <row r="364" spans="2:14" ht="13.8">
      <c r="B364" s="279" t="s">
        <v>1869</v>
      </c>
      <c r="C364" s="274">
        <v>1983</v>
      </c>
      <c r="D364" s="277">
        <v>3.8321759259259257E-2</v>
      </c>
      <c r="E364" s="274">
        <v>94</v>
      </c>
      <c r="F364" s="274" t="s">
        <v>1069</v>
      </c>
      <c r="G364" s="274">
        <v>10</v>
      </c>
      <c r="H364" s="274">
        <f t="shared" si="6"/>
        <v>41</v>
      </c>
      <c r="I364" s="274" t="s">
        <v>1071</v>
      </c>
      <c r="J364" s="277">
        <v>3.9004629629629632E-2</v>
      </c>
      <c r="K364" s="274" t="s">
        <v>2943</v>
      </c>
      <c r="L364" s="274" t="s">
        <v>3283</v>
      </c>
      <c r="M364" s="276">
        <v>30481</v>
      </c>
      <c r="N364" s="274" t="s">
        <v>3076</v>
      </c>
    </row>
    <row r="365" spans="2:14" ht="14.4">
      <c r="B365" s="286" t="s">
        <v>4678</v>
      </c>
      <c r="C365" s="274">
        <v>1983</v>
      </c>
      <c r="D365" s="277">
        <v>4.6608796296296294E-2</v>
      </c>
      <c r="E365" s="274">
        <v>95</v>
      </c>
      <c r="F365" s="274" t="s">
        <v>1070</v>
      </c>
      <c r="G365" s="274">
        <v>10</v>
      </c>
      <c r="H365" s="274">
        <f t="shared" si="6"/>
        <v>41</v>
      </c>
      <c r="I365" s="274" t="s">
        <v>1071</v>
      </c>
      <c r="J365" s="277">
        <v>4.7650462962962964E-2</v>
      </c>
      <c r="K365" s="274" t="s">
        <v>2840</v>
      </c>
      <c r="L365" s="274" t="s">
        <v>3284</v>
      </c>
      <c r="M365" s="276">
        <v>30562</v>
      </c>
      <c r="N365" s="274" t="s">
        <v>3076</v>
      </c>
    </row>
    <row r="366" spans="2:14" ht="13.8">
      <c r="B366" s="279" t="s">
        <v>313</v>
      </c>
      <c r="C366" s="274">
        <v>1988</v>
      </c>
      <c r="D366" s="277">
        <v>3.7696759259259256E-2</v>
      </c>
      <c r="E366" s="274">
        <v>95</v>
      </c>
      <c r="F366" s="274" t="s">
        <v>1069</v>
      </c>
      <c r="G366" s="274">
        <v>10</v>
      </c>
      <c r="H366" s="274">
        <f t="shared" si="6"/>
        <v>36</v>
      </c>
      <c r="I366" s="274" t="s">
        <v>1071</v>
      </c>
      <c r="J366" s="277">
        <v>3.9027777777777779E-2</v>
      </c>
      <c r="K366" s="274" t="s">
        <v>2862</v>
      </c>
      <c r="L366" s="274" t="s">
        <v>3285</v>
      </c>
      <c r="M366" s="276">
        <v>32399</v>
      </c>
      <c r="N366" s="274" t="s">
        <v>3076</v>
      </c>
    </row>
    <row r="367" spans="2:14" ht="14.4">
      <c r="B367" s="286" t="s">
        <v>4679</v>
      </c>
      <c r="C367" s="274">
        <v>1979</v>
      </c>
      <c r="D367" s="277">
        <v>4.6574074074074073E-2</v>
      </c>
      <c r="E367" s="274">
        <v>96</v>
      </c>
      <c r="F367" s="274" t="s">
        <v>1070</v>
      </c>
      <c r="G367" s="274">
        <v>10</v>
      </c>
      <c r="H367" s="274">
        <f t="shared" si="6"/>
        <v>45</v>
      </c>
      <c r="I367" s="274" t="s">
        <v>1071</v>
      </c>
      <c r="J367" s="277">
        <v>4.7662037037037037E-2</v>
      </c>
      <c r="K367" s="274" t="s">
        <v>3161</v>
      </c>
      <c r="L367" s="274" t="s">
        <v>3286</v>
      </c>
      <c r="M367" s="276">
        <v>29045</v>
      </c>
      <c r="N367" s="274" t="s">
        <v>3076</v>
      </c>
    </row>
    <row r="368" spans="2:14" ht="13.8">
      <c r="B368" s="279" t="s">
        <v>4680</v>
      </c>
      <c r="C368" s="274">
        <v>1991</v>
      </c>
      <c r="D368" s="277">
        <v>3.829861111111111E-2</v>
      </c>
      <c r="E368" s="274">
        <v>96</v>
      </c>
      <c r="F368" s="274" t="s">
        <v>1069</v>
      </c>
      <c r="G368" s="274">
        <v>10</v>
      </c>
      <c r="H368" s="274">
        <f t="shared" si="6"/>
        <v>33</v>
      </c>
      <c r="I368" s="274" t="s">
        <v>1071</v>
      </c>
      <c r="J368" s="277">
        <v>3.9050925925925926E-2</v>
      </c>
      <c r="K368" s="274" t="s">
        <v>2833</v>
      </c>
      <c r="L368" s="274" t="s">
        <v>3287</v>
      </c>
      <c r="M368" s="276">
        <v>33250</v>
      </c>
      <c r="N368" s="274" t="s">
        <v>3076</v>
      </c>
    </row>
    <row r="369" spans="2:14" ht="14.4">
      <c r="B369" s="286" t="s">
        <v>4681</v>
      </c>
      <c r="C369" s="274">
        <v>1985</v>
      </c>
      <c r="D369" s="277">
        <v>4.659722222222222E-2</v>
      </c>
      <c r="E369" s="274">
        <v>97</v>
      </c>
      <c r="F369" s="274" t="s">
        <v>1070</v>
      </c>
      <c r="G369" s="274">
        <v>10</v>
      </c>
      <c r="H369" s="274">
        <f t="shared" si="6"/>
        <v>39</v>
      </c>
      <c r="I369" s="274" t="s">
        <v>1071</v>
      </c>
      <c r="J369" s="277">
        <v>4.7766203703703707E-2</v>
      </c>
      <c r="K369" s="274" t="s">
        <v>2923</v>
      </c>
      <c r="L369" s="274" t="s">
        <v>3288</v>
      </c>
      <c r="M369" s="276">
        <v>31146</v>
      </c>
      <c r="N369" s="274" t="s">
        <v>3076</v>
      </c>
    </row>
    <row r="370" spans="2:14" ht="14.4">
      <c r="B370" s="286" t="s">
        <v>4682</v>
      </c>
      <c r="C370" s="274">
        <v>1982</v>
      </c>
      <c r="D370" s="277">
        <v>3.6701388888888888E-2</v>
      </c>
      <c r="E370" s="274">
        <v>97</v>
      </c>
      <c r="F370" s="274" t="s">
        <v>1069</v>
      </c>
      <c r="G370" s="274">
        <v>10</v>
      </c>
      <c r="H370" s="274">
        <f t="shared" si="6"/>
        <v>42</v>
      </c>
      <c r="I370" s="274" t="s">
        <v>1071</v>
      </c>
      <c r="J370" s="277">
        <v>3.9120370370370368E-2</v>
      </c>
      <c r="K370" s="274" t="s">
        <v>2954</v>
      </c>
      <c r="L370" s="274" t="s">
        <v>3289</v>
      </c>
      <c r="M370" s="278">
        <v>30303</v>
      </c>
      <c r="N370" s="274" t="s">
        <v>3076</v>
      </c>
    </row>
    <row r="371" spans="2:14" ht="14.4">
      <c r="B371" s="286" t="s">
        <v>4683</v>
      </c>
      <c r="C371" s="274">
        <v>1990</v>
      </c>
      <c r="D371" s="277">
        <v>4.6469907407407404E-2</v>
      </c>
      <c r="E371" s="274">
        <v>98</v>
      </c>
      <c r="F371" s="274" t="s">
        <v>1070</v>
      </c>
      <c r="G371" s="274">
        <v>10</v>
      </c>
      <c r="H371" s="274">
        <f t="shared" si="6"/>
        <v>34</v>
      </c>
      <c r="I371" s="274" t="s">
        <v>1071</v>
      </c>
      <c r="J371" s="277">
        <v>4.7847222222222222E-2</v>
      </c>
      <c r="K371" s="274" t="s">
        <v>2827</v>
      </c>
      <c r="L371" s="274" t="s">
        <v>3290</v>
      </c>
      <c r="M371" s="276">
        <v>33123</v>
      </c>
      <c r="N371" s="274" t="s">
        <v>3076</v>
      </c>
    </row>
    <row r="372" spans="2:14" ht="13.8">
      <c r="B372" s="279" t="s">
        <v>4684</v>
      </c>
      <c r="C372" s="274">
        <v>1985</v>
      </c>
      <c r="D372" s="277">
        <v>3.8391203703703705E-2</v>
      </c>
      <c r="E372" s="274">
        <v>98</v>
      </c>
      <c r="F372" s="274" t="s">
        <v>1069</v>
      </c>
      <c r="G372" s="274">
        <v>10</v>
      </c>
      <c r="H372" s="274">
        <f t="shared" si="6"/>
        <v>39</v>
      </c>
      <c r="I372" s="274" t="s">
        <v>1071</v>
      </c>
      <c r="J372" s="277">
        <v>3.9189814814814816E-2</v>
      </c>
      <c r="K372" s="274" t="s">
        <v>2859</v>
      </c>
      <c r="L372" s="274" t="s">
        <v>3291</v>
      </c>
      <c r="M372" s="276">
        <v>31230</v>
      </c>
      <c r="N372" s="274" t="s">
        <v>3076</v>
      </c>
    </row>
    <row r="373" spans="2:14" ht="13.8">
      <c r="B373" s="279" t="s">
        <v>4685</v>
      </c>
      <c r="C373" s="274">
        <v>1992</v>
      </c>
      <c r="D373" s="277">
        <v>3.8564814814814816E-2</v>
      </c>
      <c r="E373" s="274">
        <v>99</v>
      </c>
      <c r="F373" s="274" t="s">
        <v>1069</v>
      </c>
      <c r="G373" s="274">
        <v>10</v>
      </c>
      <c r="H373" s="274">
        <f t="shared" si="6"/>
        <v>32</v>
      </c>
      <c r="I373" s="274" t="s">
        <v>1071</v>
      </c>
      <c r="J373" s="277">
        <v>3.9293981481481478E-2</v>
      </c>
      <c r="K373" s="274" t="s">
        <v>2874</v>
      </c>
      <c r="L373" s="274" t="s">
        <v>3292</v>
      </c>
      <c r="M373" s="276">
        <v>33726</v>
      </c>
      <c r="N373" s="274" t="s">
        <v>3076</v>
      </c>
    </row>
    <row r="374" spans="2:14" ht="14.4">
      <c r="B374" s="286" t="s">
        <v>4686</v>
      </c>
      <c r="C374" s="274">
        <v>1990</v>
      </c>
      <c r="D374" s="277">
        <v>4.6840277777777779E-2</v>
      </c>
      <c r="E374" s="274">
        <v>99</v>
      </c>
      <c r="F374" s="274" t="s">
        <v>1070</v>
      </c>
      <c r="G374" s="274">
        <v>10</v>
      </c>
      <c r="H374" s="274">
        <f t="shared" si="6"/>
        <v>34</v>
      </c>
      <c r="I374" s="274" t="s">
        <v>1071</v>
      </c>
      <c r="J374" s="277">
        <v>4.7997685185185185E-2</v>
      </c>
      <c r="K374" s="274" t="s">
        <v>2827</v>
      </c>
      <c r="L374" s="274" t="s">
        <v>3293</v>
      </c>
      <c r="M374" s="278">
        <v>33223</v>
      </c>
      <c r="N374" s="274" t="s">
        <v>3076</v>
      </c>
    </row>
    <row r="375" spans="2:14" ht="13.8">
      <c r="B375" s="279" t="s">
        <v>4687</v>
      </c>
      <c r="C375" s="274">
        <v>2000</v>
      </c>
      <c r="D375" s="277">
        <v>3.8518518518518521E-2</v>
      </c>
      <c r="E375" s="274">
        <v>100</v>
      </c>
      <c r="F375" s="274" t="s">
        <v>1069</v>
      </c>
      <c r="G375" s="274">
        <v>10</v>
      </c>
      <c r="H375" s="274">
        <f t="shared" si="6"/>
        <v>24</v>
      </c>
      <c r="I375" s="274" t="s">
        <v>1071</v>
      </c>
      <c r="J375" s="277">
        <v>3.9317129629629632E-2</v>
      </c>
      <c r="K375" s="274" t="s">
        <v>3294</v>
      </c>
      <c r="L375" s="274" t="s">
        <v>3295</v>
      </c>
      <c r="M375" s="276">
        <v>36617</v>
      </c>
      <c r="N375" s="274" t="s">
        <v>3076</v>
      </c>
    </row>
    <row r="376" spans="2:14" ht="14.4">
      <c r="B376" s="286" t="s">
        <v>4688</v>
      </c>
      <c r="C376" s="274">
        <v>1994</v>
      </c>
      <c r="D376" s="277">
        <v>4.7268518518518515E-2</v>
      </c>
      <c r="E376" s="274">
        <v>100</v>
      </c>
      <c r="F376" s="274" t="s">
        <v>1070</v>
      </c>
      <c r="G376" s="274">
        <v>10</v>
      </c>
      <c r="H376" s="274">
        <f t="shared" si="6"/>
        <v>30</v>
      </c>
      <c r="I376" s="274" t="s">
        <v>1071</v>
      </c>
      <c r="J376" s="277">
        <v>4.7997685185185185E-2</v>
      </c>
      <c r="K376" s="274" t="s">
        <v>2838</v>
      </c>
      <c r="L376" s="274" t="s">
        <v>3296</v>
      </c>
      <c r="M376" s="276">
        <v>34527</v>
      </c>
      <c r="N376" s="274" t="s">
        <v>3076</v>
      </c>
    </row>
    <row r="377" spans="2:14" ht="13.8">
      <c r="B377" s="279" t="s">
        <v>2207</v>
      </c>
      <c r="C377" s="274">
        <v>1985</v>
      </c>
      <c r="D377" s="277">
        <v>3.8599537037037036E-2</v>
      </c>
      <c r="E377" s="274">
        <v>101</v>
      </c>
      <c r="F377" s="274" t="s">
        <v>1069</v>
      </c>
      <c r="G377" s="274">
        <v>10</v>
      </c>
      <c r="H377" s="274">
        <f t="shared" si="6"/>
        <v>39</v>
      </c>
      <c r="I377" s="274" t="s">
        <v>1071</v>
      </c>
      <c r="J377" s="277">
        <v>3.9351851851851853E-2</v>
      </c>
      <c r="K377" s="274" t="s">
        <v>2825</v>
      </c>
      <c r="L377" s="274" t="s">
        <v>3297</v>
      </c>
      <c r="M377" s="276">
        <v>31224</v>
      </c>
      <c r="N377" s="274" t="s">
        <v>3076</v>
      </c>
    </row>
    <row r="378" spans="2:14" ht="14.4">
      <c r="B378" s="286" t="s">
        <v>5730</v>
      </c>
      <c r="C378" s="274">
        <v>1984</v>
      </c>
      <c r="D378" s="277">
        <v>4.6817129629629632E-2</v>
      </c>
      <c r="E378" s="274">
        <v>101</v>
      </c>
      <c r="F378" s="274" t="s">
        <v>1070</v>
      </c>
      <c r="G378" s="274">
        <v>10</v>
      </c>
      <c r="H378" s="274">
        <f t="shared" si="6"/>
        <v>40</v>
      </c>
      <c r="I378" s="274" t="s">
        <v>1071</v>
      </c>
      <c r="J378" s="277">
        <v>4.8055555555555553E-2</v>
      </c>
      <c r="K378" s="274" t="s">
        <v>3298</v>
      </c>
      <c r="L378" s="274" t="s">
        <v>3299</v>
      </c>
      <c r="M378" s="276">
        <v>30703</v>
      </c>
      <c r="N378" s="274" t="s">
        <v>3076</v>
      </c>
    </row>
    <row r="379" spans="2:14" ht="14.4">
      <c r="B379" s="286" t="s">
        <v>2497</v>
      </c>
      <c r="C379" s="274">
        <v>1982</v>
      </c>
      <c r="D379" s="277">
        <v>4.7395833333333331E-2</v>
      </c>
      <c r="E379" s="274">
        <v>102</v>
      </c>
      <c r="F379" s="274" t="s">
        <v>1070</v>
      </c>
      <c r="G379" s="274">
        <v>10</v>
      </c>
      <c r="H379" s="274">
        <f t="shared" si="6"/>
        <v>42</v>
      </c>
      <c r="I379" s="274" t="s">
        <v>1071</v>
      </c>
      <c r="J379" s="277">
        <v>4.8055555555555553E-2</v>
      </c>
      <c r="K379" s="274" t="s">
        <v>2920</v>
      </c>
      <c r="L379" s="274" t="s">
        <v>3300</v>
      </c>
      <c r="M379" s="276">
        <v>30294</v>
      </c>
      <c r="N379" s="274" t="s">
        <v>3076</v>
      </c>
    </row>
    <row r="380" spans="2:14" ht="13.8">
      <c r="B380" s="279" t="s">
        <v>4689</v>
      </c>
      <c r="C380" s="274">
        <v>1989</v>
      </c>
      <c r="D380" s="277">
        <v>3.8587962962962963E-2</v>
      </c>
      <c r="E380" s="274">
        <v>102</v>
      </c>
      <c r="F380" s="274" t="s">
        <v>1069</v>
      </c>
      <c r="G380" s="274">
        <v>10</v>
      </c>
      <c r="H380" s="274">
        <f t="shared" si="6"/>
        <v>35</v>
      </c>
      <c r="I380" s="274" t="s">
        <v>1071</v>
      </c>
      <c r="J380" s="277">
        <v>3.9351851851851853E-2</v>
      </c>
      <c r="K380" s="274" t="s">
        <v>2874</v>
      </c>
      <c r="L380" s="274" t="s">
        <v>3301</v>
      </c>
      <c r="M380" s="276">
        <v>32634</v>
      </c>
      <c r="N380" s="274" t="s">
        <v>3076</v>
      </c>
    </row>
    <row r="381" spans="2:14" ht="14.4">
      <c r="B381" s="286" t="s">
        <v>4690</v>
      </c>
      <c r="C381" s="274">
        <v>1993</v>
      </c>
      <c r="D381" s="277">
        <v>4.6863425925925926E-2</v>
      </c>
      <c r="E381" s="274">
        <v>103</v>
      </c>
      <c r="F381" s="274" t="s">
        <v>1070</v>
      </c>
      <c r="G381" s="274">
        <v>10</v>
      </c>
      <c r="H381" s="274">
        <f t="shared" si="6"/>
        <v>31</v>
      </c>
      <c r="I381" s="274" t="s">
        <v>1071</v>
      </c>
      <c r="J381" s="277">
        <v>4.8067129629629626E-2</v>
      </c>
      <c r="K381" s="274" t="s">
        <v>2840</v>
      </c>
      <c r="L381" s="274" t="s">
        <v>3302</v>
      </c>
      <c r="M381" s="276">
        <v>34169</v>
      </c>
      <c r="N381" s="274" t="s">
        <v>3076</v>
      </c>
    </row>
    <row r="382" spans="2:14" ht="14.4">
      <c r="B382" s="286" t="s">
        <v>4691</v>
      </c>
      <c r="C382" s="274">
        <v>1983</v>
      </c>
      <c r="D382" s="277">
        <v>3.8692129629629632E-2</v>
      </c>
      <c r="E382" s="274">
        <v>103</v>
      </c>
      <c r="F382" s="274" t="s">
        <v>1069</v>
      </c>
      <c r="G382" s="274">
        <v>10</v>
      </c>
      <c r="H382" s="274">
        <f t="shared" si="6"/>
        <v>41</v>
      </c>
      <c r="I382" s="274" t="s">
        <v>1071</v>
      </c>
      <c r="J382" s="277">
        <v>3.9409722222222221E-2</v>
      </c>
      <c r="K382" s="274" t="s">
        <v>2896</v>
      </c>
      <c r="L382" s="274" t="s">
        <v>3303</v>
      </c>
      <c r="M382" s="276">
        <v>30372</v>
      </c>
      <c r="N382" s="274" t="s">
        <v>3076</v>
      </c>
    </row>
    <row r="383" spans="2:14" ht="14.4">
      <c r="B383" s="286" t="s">
        <v>4692</v>
      </c>
      <c r="C383" s="274">
        <v>1984</v>
      </c>
      <c r="D383" s="277">
        <v>4.6932870370370368E-2</v>
      </c>
      <c r="E383" s="274">
        <v>104</v>
      </c>
      <c r="F383" s="274" t="s">
        <v>1070</v>
      </c>
      <c r="G383" s="274">
        <v>10</v>
      </c>
      <c r="H383" s="274">
        <f t="shared" si="6"/>
        <v>40</v>
      </c>
      <c r="I383" s="274" t="s">
        <v>1071</v>
      </c>
      <c r="J383" s="277">
        <v>4.809027777777778E-2</v>
      </c>
      <c r="K383" s="274" t="s">
        <v>2930</v>
      </c>
      <c r="L383" s="274" t="s">
        <v>3304</v>
      </c>
      <c r="M383" s="276">
        <v>30718</v>
      </c>
      <c r="N383" s="274" t="s">
        <v>3076</v>
      </c>
    </row>
    <row r="384" spans="2:14" ht="13.8">
      <c r="B384" s="279" t="s">
        <v>4693</v>
      </c>
      <c r="C384" s="274">
        <v>1987</v>
      </c>
      <c r="D384" s="277">
        <v>3.8587962962962963E-2</v>
      </c>
      <c r="E384" s="274">
        <v>104</v>
      </c>
      <c r="F384" s="274" t="s">
        <v>1069</v>
      </c>
      <c r="G384" s="274">
        <v>10</v>
      </c>
      <c r="H384" s="274">
        <f t="shared" si="6"/>
        <v>37</v>
      </c>
      <c r="I384" s="274" t="s">
        <v>1071</v>
      </c>
      <c r="J384" s="277">
        <v>3.9409722222222221E-2</v>
      </c>
      <c r="K384" s="274" t="s">
        <v>2836</v>
      </c>
      <c r="L384" s="274" t="s">
        <v>3305</v>
      </c>
      <c r="M384" s="278">
        <v>32062</v>
      </c>
      <c r="N384" s="274" t="s">
        <v>3076</v>
      </c>
    </row>
    <row r="385" spans="2:14" ht="14.4">
      <c r="B385" s="286" t="s">
        <v>4694</v>
      </c>
      <c r="C385" s="274">
        <v>1989</v>
      </c>
      <c r="D385" s="277">
        <v>4.6863425925925926E-2</v>
      </c>
      <c r="E385" s="274">
        <v>105</v>
      </c>
      <c r="F385" s="274" t="s">
        <v>1070</v>
      </c>
      <c r="G385" s="274">
        <v>10</v>
      </c>
      <c r="H385" s="274">
        <f t="shared" si="6"/>
        <v>35</v>
      </c>
      <c r="I385" s="274" t="s">
        <v>1071</v>
      </c>
      <c r="J385" s="277">
        <v>4.8101851851851854E-2</v>
      </c>
      <c r="K385" s="274" t="s">
        <v>2831</v>
      </c>
      <c r="L385" s="274" t="s">
        <v>3072</v>
      </c>
      <c r="M385" s="276">
        <v>32845</v>
      </c>
      <c r="N385" s="274" t="s">
        <v>3076</v>
      </c>
    </row>
    <row r="386" spans="2:14" ht="13.8">
      <c r="B386" s="279" t="s">
        <v>4695</v>
      </c>
      <c r="C386" s="274">
        <v>1995</v>
      </c>
      <c r="D386" s="277">
        <v>3.875E-2</v>
      </c>
      <c r="E386" s="274">
        <v>105</v>
      </c>
      <c r="F386" s="274" t="s">
        <v>1069</v>
      </c>
      <c r="G386" s="274">
        <v>10</v>
      </c>
      <c r="H386" s="274">
        <f t="shared" si="6"/>
        <v>29</v>
      </c>
      <c r="I386" s="274" t="s">
        <v>1071</v>
      </c>
      <c r="J386" s="277">
        <v>3.9421296296296295E-2</v>
      </c>
      <c r="K386" s="274" t="s">
        <v>2849</v>
      </c>
      <c r="L386" s="274" t="s">
        <v>3306</v>
      </c>
      <c r="M386" s="278">
        <v>34990</v>
      </c>
      <c r="N386" s="274" t="s">
        <v>3076</v>
      </c>
    </row>
    <row r="387" spans="2:14" ht="14.4">
      <c r="B387" s="286" t="s">
        <v>4696</v>
      </c>
      <c r="C387" s="274">
        <v>1984</v>
      </c>
      <c r="D387" s="277">
        <v>3.829861111111111E-2</v>
      </c>
      <c r="E387" s="274">
        <v>106</v>
      </c>
      <c r="F387" s="274" t="s">
        <v>1069</v>
      </c>
      <c r="G387" s="274">
        <v>10</v>
      </c>
      <c r="H387" s="274">
        <f t="shared" si="6"/>
        <v>40</v>
      </c>
      <c r="I387" s="274" t="s">
        <v>1071</v>
      </c>
      <c r="J387" s="277">
        <v>3.9456018518518515E-2</v>
      </c>
      <c r="K387" s="274" t="s">
        <v>2833</v>
      </c>
      <c r="L387" s="274" t="s">
        <v>3307</v>
      </c>
      <c r="M387" s="276">
        <v>30936</v>
      </c>
      <c r="N387" s="274" t="s">
        <v>3076</v>
      </c>
    </row>
    <row r="388" spans="2:14" ht="14.4">
      <c r="B388" s="286" t="s">
        <v>4697</v>
      </c>
      <c r="C388" s="274">
        <v>1998</v>
      </c>
      <c r="D388" s="277">
        <v>4.704861111111111E-2</v>
      </c>
      <c r="E388" s="274">
        <v>106</v>
      </c>
      <c r="F388" s="274" t="s">
        <v>1070</v>
      </c>
      <c r="G388" s="274">
        <v>10</v>
      </c>
      <c r="H388" s="274">
        <f t="shared" si="6"/>
        <v>26</v>
      </c>
      <c r="I388" s="274" t="s">
        <v>1071</v>
      </c>
      <c r="J388" s="277">
        <v>4.8182870370370369E-2</v>
      </c>
      <c r="K388" s="274" t="s">
        <v>2831</v>
      </c>
      <c r="L388" s="274" t="s">
        <v>3308</v>
      </c>
      <c r="M388" s="276">
        <v>35960</v>
      </c>
      <c r="N388" s="274" t="s">
        <v>3076</v>
      </c>
    </row>
    <row r="389" spans="2:14" ht="13.8">
      <c r="B389" s="279" t="s">
        <v>4698</v>
      </c>
      <c r="C389" s="274">
        <v>1993</v>
      </c>
      <c r="D389" s="277">
        <v>3.8425925925925926E-2</v>
      </c>
      <c r="E389" s="274">
        <v>107</v>
      </c>
      <c r="F389" s="274" t="s">
        <v>1069</v>
      </c>
      <c r="G389" s="274">
        <v>10</v>
      </c>
      <c r="H389" s="274">
        <f t="shared" si="6"/>
        <v>31</v>
      </c>
      <c r="I389" s="274" t="s">
        <v>1071</v>
      </c>
      <c r="J389" s="277">
        <v>3.9479166666666669E-2</v>
      </c>
      <c r="K389" s="274" t="s">
        <v>3309</v>
      </c>
      <c r="L389" s="274" t="s">
        <v>3310</v>
      </c>
      <c r="M389" s="276">
        <v>34072</v>
      </c>
      <c r="N389" s="274" t="s">
        <v>3076</v>
      </c>
    </row>
    <row r="390" spans="2:14" ht="14.4">
      <c r="B390" s="286" t="s">
        <v>5695</v>
      </c>
      <c r="C390" s="274">
        <v>1991</v>
      </c>
      <c r="D390" s="277">
        <v>4.6678240740740742E-2</v>
      </c>
      <c r="E390" s="274">
        <v>107</v>
      </c>
      <c r="F390" s="274" t="s">
        <v>1070</v>
      </c>
      <c r="G390" s="274">
        <v>10</v>
      </c>
      <c r="H390" s="274">
        <f t="shared" si="6"/>
        <v>33</v>
      </c>
      <c r="I390" s="274" t="s">
        <v>1071</v>
      </c>
      <c r="J390" s="277">
        <v>4.8194444444444443E-2</v>
      </c>
      <c r="K390" s="274" t="s">
        <v>3095</v>
      </c>
      <c r="L390" s="274" t="s">
        <v>5696</v>
      </c>
      <c r="M390" s="276">
        <v>33408</v>
      </c>
      <c r="N390" s="274" t="s">
        <v>3076</v>
      </c>
    </row>
    <row r="391" spans="2:14" ht="14.4">
      <c r="B391" s="286" t="s">
        <v>1741</v>
      </c>
      <c r="C391" s="274">
        <v>1986</v>
      </c>
      <c r="D391" s="277">
        <v>4.7210648148148147E-2</v>
      </c>
      <c r="E391" s="274">
        <v>108</v>
      </c>
      <c r="F391" s="274" t="s">
        <v>1070</v>
      </c>
      <c r="G391" s="274">
        <v>10</v>
      </c>
      <c r="H391" s="274">
        <f t="shared" si="6"/>
        <v>38</v>
      </c>
      <c r="I391" s="274" t="s">
        <v>1071</v>
      </c>
      <c r="J391" s="277">
        <v>4.8298611111111112E-2</v>
      </c>
      <c r="K391" s="274" t="s">
        <v>2827</v>
      </c>
      <c r="L391" s="274" t="s">
        <v>3311</v>
      </c>
      <c r="M391" s="276">
        <v>31559</v>
      </c>
      <c r="N391" s="274" t="s">
        <v>3076</v>
      </c>
    </row>
    <row r="392" spans="2:14" ht="13.8">
      <c r="B392" s="279" t="s">
        <v>4699</v>
      </c>
      <c r="C392" s="274">
        <v>1989</v>
      </c>
      <c r="D392" s="277">
        <v>3.9166666666666669E-2</v>
      </c>
      <c r="E392" s="274">
        <v>108</v>
      </c>
      <c r="F392" s="274" t="s">
        <v>1069</v>
      </c>
      <c r="G392" s="274">
        <v>10</v>
      </c>
      <c r="H392" s="274">
        <f t="shared" si="6"/>
        <v>35</v>
      </c>
      <c r="I392" s="274" t="s">
        <v>1071</v>
      </c>
      <c r="J392" s="277">
        <v>3.9537037037037037E-2</v>
      </c>
      <c r="K392" s="274" t="s">
        <v>2842</v>
      </c>
      <c r="L392" s="274" t="s">
        <v>3312</v>
      </c>
      <c r="M392" s="276">
        <v>32577</v>
      </c>
      <c r="N392" s="274" t="s">
        <v>3076</v>
      </c>
    </row>
    <row r="393" spans="2:14" ht="14.4">
      <c r="B393" s="286" t="s">
        <v>4700</v>
      </c>
      <c r="C393" s="274">
        <v>1982</v>
      </c>
      <c r="D393" s="277">
        <v>3.8761574074074073E-2</v>
      </c>
      <c r="E393" s="274">
        <v>109</v>
      </c>
      <c r="F393" s="274" t="s">
        <v>1069</v>
      </c>
      <c r="G393" s="274">
        <v>10</v>
      </c>
      <c r="H393" s="274">
        <f t="shared" si="6"/>
        <v>42</v>
      </c>
      <c r="I393" s="274" t="s">
        <v>1071</v>
      </c>
      <c r="J393" s="277">
        <v>3.9537037037037037E-2</v>
      </c>
      <c r="K393" s="274" t="s">
        <v>2888</v>
      </c>
      <c r="L393" s="274" t="s">
        <v>3313</v>
      </c>
      <c r="M393" s="276">
        <v>30111</v>
      </c>
      <c r="N393" s="274" t="s">
        <v>3076</v>
      </c>
    </row>
    <row r="394" spans="2:14" ht="14.4">
      <c r="B394" s="286" t="s">
        <v>5731</v>
      </c>
      <c r="C394" s="274">
        <v>1990</v>
      </c>
      <c r="D394" s="277">
        <v>4.7314814814814816E-2</v>
      </c>
      <c r="E394" s="274">
        <v>109</v>
      </c>
      <c r="F394" s="274" t="s">
        <v>1070</v>
      </c>
      <c r="G394" s="274">
        <v>10</v>
      </c>
      <c r="H394" s="274">
        <f t="shared" si="6"/>
        <v>34</v>
      </c>
      <c r="I394" s="274" t="s">
        <v>1071</v>
      </c>
      <c r="J394" s="277">
        <v>4.8321759259259259E-2</v>
      </c>
      <c r="K394" s="274" t="s">
        <v>3314</v>
      </c>
      <c r="L394" s="274" t="s">
        <v>2819</v>
      </c>
      <c r="M394" s="276">
        <v>33184</v>
      </c>
      <c r="N394" s="274" t="s">
        <v>3076</v>
      </c>
    </row>
    <row r="395" spans="2:14" ht="14.4">
      <c r="B395" s="286" t="s">
        <v>2134</v>
      </c>
      <c r="C395" s="274">
        <v>1982</v>
      </c>
      <c r="D395" s="277">
        <v>4.7210648148148147E-2</v>
      </c>
      <c r="E395" s="274">
        <v>110</v>
      </c>
      <c r="F395" s="274" t="s">
        <v>1070</v>
      </c>
      <c r="G395" s="274">
        <v>10</v>
      </c>
      <c r="H395" s="274">
        <f t="shared" si="6"/>
        <v>42</v>
      </c>
      <c r="I395" s="274" t="s">
        <v>1071</v>
      </c>
      <c r="J395" s="277">
        <v>4.8483796296296296E-2</v>
      </c>
      <c r="K395" s="274" t="s">
        <v>2886</v>
      </c>
      <c r="L395" s="274" t="s">
        <v>3315</v>
      </c>
      <c r="M395" s="276">
        <v>30086</v>
      </c>
      <c r="N395" s="274" t="s">
        <v>3076</v>
      </c>
    </row>
    <row r="396" spans="2:14" ht="13.8">
      <c r="B396" s="279" t="s">
        <v>4701</v>
      </c>
      <c r="C396" s="274">
        <v>1989</v>
      </c>
      <c r="D396" s="277">
        <v>3.878472222222222E-2</v>
      </c>
      <c r="E396" s="274">
        <v>110</v>
      </c>
      <c r="F396" s="274" t="s">
        <v>1069</v>
      </c>
      <c r="G396" s="274">
        <v>10</v>
      </c>
      <c r="H396" s="274">
        <f t="shared" si="6"/>
        <v>35</v>
      </c>
      <c r="I396" s="274" t="s">
        <v>1071</v>
      </c>
      <c r="J396" s="277">
        <v>3.9594907407407405E-2</v>
      </c>
      <c r="K396" s="274" t="s">
        <v>2829</v>
      </c>
      <c r="L396" s="274" t="s">
        <v>3316</v>
      </c>
      <c r="M396" s="276">
        <v>32617</v>
      </c>
      <c r="N396" s="274" t="s">
        <v>3076</v>
      </c>
    </row>
    <row r="397" spans="2:14" ht="13.8">
      <c r="B397" s="279" t="s">
        <v>4702</v>
      </c>
      <c r="C397" s="274">
        <v>1986</v>
      </c>
      <c r="D397" s="277">
        <v>3.8842592592592595E-2</v>
      </c>
      <c r="E397" s="274">
        <v>111</v>
      </c>
      <c r="F397" s="274" t="s">
        <v>1069</v>
      </c>
      <c r="G397" s="274">
        <v>10</v>
      </c>
      <c r="H397" s="274">
        <f t="shared" si="6"/>
        <v>38</v>
      </c>
      <c r="I397" s="274" t="s">
        <v>1071</v>
      </c>
      <c r="J397" s="277">
        <v>3.9606481481481479E-2</v>
      </c>
      <c r="K397" s="274" t="s">
        <v>2859</v>
      </c>
      <c r="L397" s="274" t="s">
        <v>3317</v>
      </c>
      <c r="M397" s="276">
        <v>31691</v>
      </c>
      <c r="N397" s="274" t="s">
        <v>3076</v>
      </c>
    </row>
    <row r="398" spans="2:14" ht="14.4">
      <c r="B398" s="286" t="s">
        <v>4703</v>
      </c>
      <c r="C398" s="274">
        <v>1990</v>
      </c>
      <c r="D398" s="277">
        <v>4.7453703703703706E-2</v>
      </c>
      <c r="E398" s="274">
        <v>111</v>
      </c>
      <c r="F398" s="274" t="s">
        <v>1070</v>
      </c>
      <c r="G398" s="274">
        <v>10</v>
      </c>
      <c r="H398" s="274">
        <f t="shared" si="6"/>
        <v>34</v>
      </c>
      <c r="I398" s="274" t="s">
        <v>1071</v>
      </c>
      <c r="J398" s="277">
        <v>4.8495370370370369E-2</v>
      </c>
      <c r="K398" s="274" t="s">
        <v>3318</v>
      </c>
      <c r="L398" s="274" t="s">
        <v>3319</v>
      </c>
      <c r="M398" s="276">
        <v>33181</v>
      </c>
      <c r="N398" s="274" t="s">
        <v>3076</v>
      </c>
    </row>
    <row r="399" spans="2:14" ht="13.8">
      <c r="B399" s="279" t="s">
        <v>4704</v>
      </c>
      <c r="C399" s="274">
        <v>1992</v>
      </c>
      <c r="D399" s="277">
        <v>3.8680555555555558E-2</v>
      </c>
      <c r="E399" s="274">
        <v>112</v>
      </c>
      <c r="F399" s="274" t="s">
        <v>1069</v>
      </c>
      <c r="G399" s="274">
        <v>10</v>
      </c>
      <c r="H399" s="274">
        <f t="shared" si="6"/>
        <v>32</v>
      </c>
      <c r="I399" s="274" t="s">
        <v>1071</v>
      </c>
      <c r="J399" s="277">
        <v>3.9756944444444442E-2</v>
      </c>
      <c r="K399" s="274" t="s">
        <v>2913</v>
      </c>
      <c r="L399" s="274" t="s">
        <v>3320</v>
      </c>
      <c r="M399" s="276">
        <v>33636</v>
      </c>
      <c r="N399" s="274" t="s">
        <v>3076</v>
      </c>
    </row>
    <row r="400" spans="2:14" ht="14.4">
      <c r="B400" s="286" t="s">
        <v>4705</v>
      </c>
      <c r="C400" s="274">
        <v>1989</v>
      </c>
      <c r="D400" s="277">
        <v>4.7696759259259258E-2</v>
      </c>
      <c r="E400" s="274">
        <v>112</v>
      </c>
      <c r="F400" s="274" t="s">
        <v>1070</v>
      </c>
      <c r="G400" s="274">
        <v>10</v>
      </c>
      <c r="H400" s="274">
        <f t="shared" si="6"/>
        <v>35</v>
      </c>
      <c r="I400" s="274" t="s">
        <v>1071</v>
      </c>
      <c r="J400" s="277">
        <v>4.8518518518518516E-2</v>
      </c>
      <c r="K400" s="274" t="s">
        <v>2840</v>
      </c>
      <c r="L400" s="274" t="s">
        <v>3321</v>
      </c>
      <c r="M400" s="276">
        <v>32723</v>
      </c>
      <c r="N400" s="274" t="s">
        <v>3076</v>
      </c>
    </row>
    <row r="401" spans="2:14" ht="14.4">
      <c r="B401" s="286" t="s">
        <v>4706</v>
      </c>
      <c r="C401" s="274">
        <v>1997</v>
      </c>
      <c r="D401" s="277">
        <v>4.7847222222222222E-2</v>
      </c>
      <c r="E401" s="274">
        <v>113</v>
      </c>
      <c r="F401" s="274" t="s">
        <v>1070</v>
      </c>
      <c r="G401" s="274">
        <v>10</v>
      </c>
      <c r="H401" s="274">
        <f t="shared" si="6"/>
        <v>27</v>
      </c>
      <c r="I401" s="274" t="s">
        <v>1071</v>
      </c>
      <c r="J401" s="277">
        <v>4.8564814814814818E-2</v>
      </c>
      <c r="K401" s="274" t="s">
        <v>3322</v>
      </c>
      <c r="L401" s="274" t="s">
        <v>3323</v>
      </c>
      <c r="M401" s="276">
        <v>35671</v>
      </c>
      <c r="N401" s="274" t="s">
        <v>3076</v>
      </c>
    </row>
    <row r="402" spans="2:14" ht="13.8">
      <c r="B402" s="279" t="s">
        <v>1659</v>
      </c>
      <c r="C402" s="274">
        <v>1994</v>
      </c>
      <c r="D402" s="277">
        <v>3.8437499999999999E-2</v>
      </c>
      <c r="E402" s="274">
        <v>113</v>
      </c>
      <c r="F402" s="274" t="s">
        <v>1069</v>
      </c>
      <c r="G402" s="274">
        <v>10</v>
      </c>
      <c r="H402" s="274">
        <f t="shared" si="6"/>
        <v>30</v>
      </c>
      <c r="I402" s="274" t="s">
        <v>1071</v>
      </c>
      <c r="J402" s="277">
        <v>3.9930555555555552E-2</v>
      </c>
      <c r="K402" s="274" t="s">
        <v>2901</v>
      </c>
      <c r="L402" s="274" t="s">
        <v>3324</v>
      </c>
      <c r="M402" s="276">
        <v>34548</v>
      </c>
      <c r="N402" s="274" t="s">
        <v>3076</v>
      </c>
    </row>
    <row r="403" spans="2:14" ht="14.4">
      <c r="B403" s="286" t="s">
        <v>4707</v>
      </c>
      <c r="C403" s="274">
        <v>1988</v>
      </c>
      <c r="D403" s="277">
        <v>4.5104166666666667E-2</v>
      </c>
      <c r="E403" s="274">
        <v>114</v>
      </c>
      <c r="F403" s="274" t="s">
        <v>1070</v>
      </c>
      <c r="G403" s="274">
        <v>10</v>
      </c>
      <c r="H403" s="274">
        <f t="shared" si="6"/>
        <v>36</v>
      </c>
      <c r="I403" s="274" t="s">
        <v>1071</v>
      </c>
      <c r="J403" s="277">
        <v>4.8576388888888891E-2</v>
      </c>
      <c r="K403" s="274" t="s">
        <v>3068</v>
      </c>
      <c r="L403" s="274" t="s">
        <v>3325</v>
      </c>
      <c r="M403" s="276">
        <v>32323</v>
      </c>
      <c r="N403" s="274" t="s">
        <v>3076</v>
      </c>
    </row>
    <row r="404" spans="2:14" ht="13.8">
      <c r="B404" s="279" t="s">
        <v>4708</v>
      </c>
      <c r="C404" s="274">
        <v>1991</v>
      </c>
      <c r="D404" s="277">
        <v>3.9131944444444441E-2</v>
      </c>
      <c r="E404" s="274">
        <v>114</v>
      </c>
      <c r="F404" s="274" t="s">
        <v>1069</v>
      </c>
      <c r="G404" s="274">
        <v>10</v>
      </c>
      <c r="H404" s="274">
        <f t="shared" si="6"/>
        <v>33</v>
      </c>
      <c r="I404" s="274" t="s">
        <v>1071</v>
      </c>
      <c r="J404" s="277">
        <v>3.9942129629629633E-2</v>
      </c>
      <c r="K404" s="274" t="s">
        <v>2882</v>
      </c>
      <c r="L404" s="274" t="s">
        <v>3326</v>
      </c>
      <c r="M404" s="276">
        <v>33511</v>
      </c>
      <c r="N404" s="274" t="s">
        <v>3076</v>
      </c>
    </row>
    <row r="405" spans="2:14" ht="13.8">
      <c r="B405" s="279" t="s">
        <v>4709</v>
      </c>
      <c r="C405" s="274">
        <v>1989</v>
      </c>
      <c r="D405" s="277">
        <v>3.9282407407407405E-2</v>
      </c>
      <c r="E405" s="274">
        <v>115</v>
      </c>
      <c r="F405" s="274" t="s">
        <v>1069</v>
      </c>
      <c r="G405" s="274">
        <v>10</v>
      </c>
      <c r="H405" s="274">
        <f t="shared" si="6"/>
        <v>35</v>
      </c>
      <c r="I405" s="274" t="s">
        <v>1071</v>
      </c>
      <c r="J405" s="277">
        <v>0.04</v>
      </c>
      <c r="K405" s="274" t="s">
        <v>2943</v>
      </c>
      <c r="L405" s="274" t="s">
        <v>3327</v>
      </c>
      <c r="M405" s="276">
        <v>32517</v>
      </c>
      <c r="N405" s="274" t="s">
        <v>3076</v>
      </c>
    </row>
    <row r="406" spans="2:14" ht="14.4">
      <c r="B406" s="286" t="s">
        <v>4710</v>
      </c>
      <c r="C406" s="274">
        <v>1993</v>
      </c>
      <c r="D406" s="277">
        <v>4.7337962962962964E-2</v>
      </c>
      <c r="E406" s="274">
        <v>115</v>
      </c>
      <c r="F406" s="274" t="s">
        <v>1070</v>
      </c>
      <c r="G406" s="274">
        <v>10</v>
      </c>
      <c r="H406" s="274">
        <f t="shared" si="6"/>
        <v>31</v>
      </c>
      <c r="I406" s="274" t="s">
        <v>1071</v>
      </c>
      <c r="J406" s="277">
        <v>4.8634259259259259E-2</v>
      </c>
      <c r="K406" s="274" t="s">
        <v>2935</v>
      </c>
      <c r="L406" s="274" t="s">
        <v>3328</v>
      </c>
      <c r="M406" s="278">
        <v>34267</v>
      </c>
      <c r="N406" s="274" t="s">
        <v>3076</v>
      </c>
    </row>
    <row r="407" spans="2:14" ht="13.8">
      <c r="B407" s="279" t="s">
        <v>2483</v>
      </c>
      <c r="C407" s="274">
        <v>1989</v>
      </c>
      <c r="D407" s="277">
        <v>3.8807870370370368E-2</v>
      </c>
      <c r="E407" s="274">
        <v>116</v>
      </c>
      <c r="F407" s="274" t="s">
        <v>1069</v>
      </c>
      <c r="G407" s="274">
        <v>10</v>
      </c>
      <c r="H407" s="274">
        <f t="shared" si="6"/>
        <v>35</v>
      </c>
      <c r="I407" s="274" t="s">
        <v>1071</v>
      </c>
      <c r="J407" s="277">
        <v>4.0023148148148148E-2</v>
      </c>
      <c r="K407" s="274" t="s">
        <v>2896</v>
      </c>
      <c r="L407" s="274" t="s">
        <v>3329</v>
      </c>
      <c r="M407" s="276">
        <v>32629</v>
      </c>
      <c r="N407" s="274" t="s">
        <v>3076</v>
      </c>
    </row>
    <row r="408" spans="2:14" ht="14.4">
      <c r="B408" s="286" t="s">
        <v>4711</v>
      </c>
      <c r="C408" s="274">
        <v>1993</v>
      </c>
      <c r="D408" s="277">
        <v>4.7766203703703707E-2</v>
      </c>
      <c r="E408" s="274">
        <v>116</v>
      </c>
      <c r="F408" s="274" t="s">
        <v>1070</v>
      </c>
      <c r="G408" s="274">
        <v>10</v>
      </c>
      <c r="H408" s="274">
        <f t="shared" si="6"/>
        <v>31</v>
      </c>
      <c r="I408" s="274" t="s">
        <v>1071</v>
      </c>
      <c r="J408" s="277">
        <v>4.898148148148148E-2</v>
      </c>
      <c r="K408" s="274" t="s">
        <v>3108</v>
      </c>
      <c r="L408" s="274" t="s">
        <v>3330</v>
      </c>
      <c r="M408" s="276">
        <v>34100</v>
      </c>
      <c r="N408" s="274" t="s">
        <v>3076</v>
      </c>
    </row>
    <row r="409" spans="2:14" ht="14.4">
      <c r="B409" s="286" t="s">
        <v>4712</v>
      </c>
      <c r="C409" s="274">
        <v>1990</v>
      </c>
      <c r="D409" s="277">
        <v>4.7650462962962964E-2</v>
      </c>
      <c r="E409" s="274">
        <v>117</v>
      </c>
      <c r="F409" s="274" t="s">
        <v>1070</v>
      </c>
      <c r="G409" s="274">
        <v>10</v>
      </c>
      <c r="H409" s="274">
        <f t="shared" si="6"/>
        <v>34</v>
      </c>
      <c r="I409" s="274" t="s">
        <v>1071</v>
      </c>
      <c r="J409" s="277">
        <v>4.9062500000000002E-2</v>
      </c>
      <c r="K409" s="274" t="s">
        <v>2891</v>
      </c>
      <c r="L409" s="274" t="s">
        <v>3331</v>
      </c>
      <c r="M409" s="276">
        <v>32967</v>
      </c>
      <c r="N409" s="274" t="s">
        <v>3076</v>
      </c>
    </row>
    <row r="410" spans="2:14" ht="13.8">
      <c r="B410" s="279" t="s">
        <v>4713</v>
      </c>
      <c r="C410" s="274">
        <v>1985</v>
      </c>
      <c r="D410" s="277">
        <v>3.8912037037037037E-2</v>
      </c>
      <c r="E410" s="274">
        <v>117</v>
      </c>
      <c r="F410" s="274" t="s">
        <v>1069</v>
      </c>
      <c r="G410" s="274">
        <v>10</v>
      </c>
      <c r="H410" s="274">
        <f t="shared" si="6"/>
        <v>39</v>
      </c>
      <c r="I410" s="274" t="s">
        <v>1071</v>
      </c>
      <c r="J410" s="277">
        <v>4.0057870370370369E-2</v>
      </c>
      <c r="K410" s="274" t="s">
        <v>3332</v>
      </c>
      <c r="L410" s="274" t="s">
        <v>3333</v>
      </c>
      <c r="M410" s="276">
        <v>31254</v>
      </c>
      <c r="N410" s="274" t="s">
        <v>3076</v>
      </c>
    </row>
    <row r="411" spans="2:14" ht="13.8">
      <c r="B411" s="279" t="s">
        <v>4714</v>
      </c>
      <c r="C411" s="274">
        <v>1989</v>
      </c>
      <c r="D411" s="277">
        <v>3.9409722222222221E-2</v>
      </c>
      <c r="E411" s="274">
        <v>118</v>
      </c>
      <c r="F411" s="274" t="s">
        <v>1069</v>
      </c>
      <c r="G411" s="274">
        <v>10</v>
      </c>
      <c r="H411" s="274">
        <f t="shared" si="6"/>
        <v>35</v>
      </c>
      <c r="I411" s="274" t="s">
        <v>1071</v>
      </c>
      <c r="J411" s="277">
        <v>4.0115740740740743E-2</v>
      </c>
      <c r="K411" s="274" t="s">
        <v>2944</v>
      </c>
      <c r="L411" s="274" t="s">
        <v>3334</v>
      </c>
      <c r="M411" s="278">
        <v>32853</v>
      </c>
      <c r="N411" s="274" t="s">
        <v>3076</v>
      </c>
    </row>
    <row r="412" spans="2:14" ht="14.4">
      <c r="B412" s="286" t="s">
        <v>4715</v>
      </c>
      <c r="C412" s="274">
        <v>1986</v>
      </c>
      <c r="D412" s="277">
        <v>4.7997685185185185E-2</v>
      </c>
      <c r="E412" s="274">
        <v>118</v>
      </c>
      <c r="F412" s="274" t="s">
        <v>1070</v>
      </c>
      <c r="G412" s="274">
        <v>10</v>
      </c>
      <c r="H412" s="274">
        <f t="shared" si="6"/>
        <v>38</v>
      </c>
      <c r="I412" s="274" t="s">
        <v>1071</v>
      </c>
      <c r="J412" s="277">
        <v>4.9108796296296296E-2</v>
      </c>
      <c r="K412" s="274" t="s">
        <v>2923</v>
      </c>
      <c r="L412" s="274" t="s">
        <v>3112</v>
      </c>
      <c r="M412" s="276">
        <v>31666</v>
      </c>
      <c r="N412" s="274" t="s">
        <v>3076</v>
      </c>
    </row>
    <row r="413" spans="2:14" ht="13.8">
      <c r="B413" s="279" t="s">
        <v>4716</v>
      </c>
      <c r="C413" s="274">
        <v>1988</v>
      </c>
      <c r="D413" s="277">
        <v>3.9398148148148147E-2</v>
      </c>
      <c r="E413" s="274">
        <v>119</v>
      </c>
      <c r="F413" s="274" t="s">
        <v>1069</v>
      </c>
      <c r="G413" s="274">
        <v>10</v>
      </c>
      <c r="H413" s="274">
        <f t="shared" si="6"/>
        <v>36</v>
      </c>
      <c r="I413" s="274" t="s">
        <v>1071</v>
      </c>
      <c r="J413" s="277">
        <v>4.0138888888888891E-2</v>
      </c>
      <c r="K413" s="274" t="s">
        <v>2825</v>
      </c>
      <c r="L413" s="274" t="s">
        <v>3335</v>
      </c>
      <c r="M413" s="276">
        <v>32403</v>
      </c>
      <c r="N413" s="274" t="s">
        <v>3076</v>
      </c>
    </row>
    <row r="414" spans="2:14" ht="14.4">
      <c r="B414" s="286" t="s">
        <v>4717</v>
      </c>
      <c r="C414" s="274">
        <v>1997</v>
      </c>
      <c r="D414" s="277">
        <v>4.8067129629629626E-2</v>
      </c>
      <c r="E414" s="274">
        <v>119</v>
      </c>
      <c r="F414" s="274" t="s">
        <v>1070</v>
      </c>
      <c r="G414" s="274">
        <v>10</v>
      </c>
      <c r="H414" s="274">
        <f t="shared" si="6"/>
        <v>27</v>
      </c>
      <c r="I414" s="274" t="s">
        <v>1071</v>
      </c>
      <c r="J414" s="277">
        <v>4.9108796296296296E-2</v>
      </c>
      <c r="K414" s="274" t="s">
        <v>2855</v>
      </c>
      <c r="L414" s="274" t="s">
        <v>3336</v>
      </c>
      <c r="M414" s="278">
        <v>35716</v>
      </c>
      <c r="N414" s="274" t="s">
        <v>3076</v>
      </c>
    </row>
    <row r="415" spans="2:14" ht="14.4">
      <c r="B415" s="286" t="s">
        <v>5697</v>
      </c>
      <c r="C415" s="274">
        <v>1998</v>
      </c>
      <c r="D415" s="277">
        <v>4.8055555555555553E-2</v>
      </c>
      <c r="E415" s="274">
        <v>120</v>
      </c>
      <c r="F415" s="274" t="s">
        <v>1070</v>
      </c>
      <c r="G415" s="274">
        <v>10</v>
      </c>
      <c r="H415" s="274">
        <f t="shared" si="6"/>
        <v>26</v>
      </c>
      <c r="I415" s="274" t="s">
        <v>1071</v>
      </c>
      <c r="J415" s="277">
        <v>4.9375000000000002E-2</v>
      </c>
      <c r="K415" s="274" t="s">
        <v>3318</v>
      </c>
      <c r="L415" s="274" t="s">
        <v>3886</v>
      </c>
      <c r="M415" s="276">
        <v>35884</v>
      </c>
      <c r="N415" s="274" t="s">
        <v>3076</v>
      </c>
    </row>
    <row r="416" spans="2:14" ht="13.8">
      <c r="B416" s="279" t="s">
        <v>2490</v>
      </c>
      <c r="C416" s="274">
        <v>1989</v>
      </c>
      <c r="D416" s="277">
        <v>3.9050925925925926E-2</v>
      </c>
      <c r="E416" s="274">
        <v>120</v>
      </c>
      <c r="F416" s="274" t="s">
        <v>1069</v>
      </c>
      <c r="G416" s="274">
        <v>10</v>
      </c>
      <c r="H416" s="274">
        <f t="shared" si="6"/>
        <v>35</v>
      </c>
      <c r="I416" s="274" t="s">
        <v>1071</v>
      </c>
      <c r="J416" s="277">
        <v>4.0173611111111111E-2</v>
      </c>
      <c r="K416" s="274" t="s">
        <v>2862</v>
      </c>
      <c r="L416" s="274" t="s">
        <v>3337</v>
      </c>
      <c r="M416" s="276">
        <v>32736</v>
      </c>
      <c r="N416" s="274" t="s">
        <v>3076</v>
      </c>
    </row>
    <row r="417" spans="2:14" ht="14.4">
      <c r="B417" s="286" t="s">
        <v>4718</v>
      </c>
      <c r="C417" s="274">
        <v>1983</v>
      </c>
      <c r="D417" s="277">
        <v>3.9050925925925926E-2</v>
      </c>
      <c r="E417" s="274">
        <v>121</v>
      </c>
      <c r="F417" s="274" t="s">
        <v>1069</v>
      </c>
      <c r="G417" s="274">
        <v>10</v>
      </c>
      <c r="H417" s="274">
        <f t="shared" si="6"/>
        <v>41</v>
      </c>
      <c r="I417" s="274" t="s">
        <v>1071</v>
      </c>
      <c r="J417" s="277">
        <v>4.0185185185185185E-2</v>
      </c>
      <c r="K417" s="274" t="s">
        <v>2864</v>
      </c>
      <c r="L417" s="274" t="s">
        <v>3338</v>
      </c>
      <c r="M417" s="276">
        <v>30370</v>
      </c>
      <c r="N417" s="274" t="s">
        <v>3076</v>
      </c>
    </row>
    <row r="418" spans="2:14" ht="14.4">
      <c r="B418" s="286" t="s">
        <v>4719</v>
      </c>
      <c r="C418" s="274">
        <v>1994</v>
      </c>
      <c r="D418" s="277">
        <v>4.8113425925925928E-2</v>
      </c>
      <c r="E418" s="274">
        <v>121</v>
      </c>
      <c r="F418" s="274" t="s">
        <v>1070</v>
      </c>
      <c r="G418" s="274">
        <v>10</v>
      </c>
      <c r="H418" s="274">
        <f t="shared" si="6"/>
        <v>30</v>
      </c>
      <c r="I418" s="274" t="s">
        <v>1071</v>
      </c>
      <c r="J418" s="277">
        <v>4.943287037037037E-2</v>
      </c>
      <c r="K418" s="274" t="s">
        <v>2831</v>
      </c>
      <c r="L418" s="274" t="s">
        <v>3339</v>
      </c>
      <c r="M418" s="276">
        <v>34386</v>
      </c>
      <c r="N418" s="274" t="s">
        <v>3076</v>
      </c>
    </row>
    <row r="419" spans="2:14" ht="14.4">
      <c r="B419" s="286" t="s">
        <v>4720</v>
      </c>
      <c r="C419" s="274">
        <v>1976</v>
      </c>
      <c r="D419" s="277">
        <v>3.9467592592592596E-2</v>
      </c>
      <c r="E419" s="274">
        <v>122</v>
      </c>
      <c r="F419" s="274" t="s">
        <v>1069</v>
      </c>
      <c r="G419" s="274">
        <v>10</v>
      </c>
      <c r="H419" s="274">
        <f t="shared" si="6"/>
        <v>48</v>
      </c>
      <c r="I419" s="274" t="s">
        <v>1071</v>
      </c>
      <c r="J419" s="277">
        <v>4.0208333333333332E-2</v>
      </c>
      <c r="K419" s="274" t="s">
        <v>3340</v>
      </c>
      <c r="L419" s="274" t="s">
        <v>3341</v>
      </c>
      <c r="M419" s="276">
        <v>28066</v>
      </c>
      <c r="N419" s="274" t="s">
        <v>3076</v>
      </c>
    </row>
    <row r="420" spans="2:14" ht="14.4">
      <c r="B420" s="286" t="s">
        <v>4721</v>
      </c>
      <c r="C420" s="274">
        <v>1988</v>
      </c>
      <c r="D420" s="277">
        <v>4.8356481481481479E-2</v>
      </c>
      <c r="E420" s="274">
        <v>122</v>
      </c>
      <c r="F420" s="274" t="s">
        <v>1070</v>
      </c>
      <c r="G420" s="274">
        <v>10</v>
      </c>
      <c r="H420" s="274">
        <f t="shared" si="6"/>
        <v>36</v>
      </c>
      <c r="I420" s="274" t="s">
        <v>1071</v>
      </c>
      <c r="J420" s="277">
        <v>4.9444444444444444E-2</v>
      </c>
      <c r="K420" s="274" t="s">
        <v>2831</v>
      </c>
      <c r="L420" s="274" t="s">
        <v>3342</v>
      </c>
      <c r="M420" s="276">
        <v>32288</v>
      </c>
      <c r="N420" s="274" t="s">
        <v>3076</v>
      </c>
    </row>
    <row r="421" spans="2:14" ht="13.8">
      <c r="B421" s="279" t="s">
        <v>2374</v>
      </c>
      <c r="C421" s="274">
        <v>1982</v>
      </c>
      <c r="D421" s="277">
        <v>3.9803240740740743E-2</v>
      </c>
      <c r="E421" s="274">
        <v>123</v>
      </c>
      <c r="F421" s="274" t="s">
        <v>1069</v>
      </c>
      <c r="G421" s="274">
        <v>10</v>
      </c>
      <c r="H421" s="274">
        <f t="shared" si="6"/>
        <v>42</v>
      </c>
      <c r="I421" s="274" t="s">
        <v>1071</v>
      </c>
      <c r="J421" s="277">
        <v>4.0208333333333332E-2</v>
      </c>
      <c r="K421" s="274" t="s">
        <v>2933</v>
      </c>
      <c r="L421" s="274" t="s">
        <v>3285</v>
      </c>
      <c r="M421" s="276">
        <v>30216</v>
      </c>
      <c r="N421" s="274" t="s">
        <v>3076</v>
      </c>
    </row>
    <row r="422" spans="2:14" ht="14.4">
      <c r="B422" s="286" t="s">
        <v>4722</v>
      </c>
      <c r="C422" s="274">
        <v>1999</v>
      </c>
      <c r="D422" s="277">
        <v>4.7905092592592589E-2</v>
      </c>
      <c r="E422" s="274">
        <v>123</v>
      </c>
      <c r="F422" s="274" t="s">
        <v>1070</v>
      </c>
      <c r="G422" s="274">
        <v>10</v>
      </c>
      <c r="H422" s="274">
        <f t="shared" si="6"/>
        <v>25</v>
      </c>
      <c r="I422" s="274" t="s">
        <v>1071</v>
      </c>
      <c r="J422" s="277">
        <v>4.957175925925926E-2</v>
      </c>
      <c r="K422" s="274" t="s">
        <v>3071</v>
      </c>
      <c r="L422" s="274" t="s">
        <v>3343</v>
      </c>
      <c r="M422" s="276">
        <v>36277</v>
      </c>
      <c r="N422" s="274" t="s">
        <v>3076</v>
      </c>
    </row>
    <row r="423" spans="2:14" ht="13.8">
      <c r="B423" s="279" t="s">
        <v>2391</v>
      </c>
      <c r="C423" s="274">
        <v>1998</v>
      </c>
      <c r="D423" s="277">
        <v>4.8425925925925928E-2</v>
      </c>
      <c r="E423" s="274">
        <v>124</v>
      </c>
      <c r="F423" s="274" t="s">
        <v>1070</v>
      </c>
      <c r="G423" s="274">
        <v>10</v>
      </c>
      <c r="H423" s="274">
        <f t="shared" si="6"/>
        <v>26</v>
      </c>
      <c r="I423" s="274" t="s">
        <v>1071</v>
      </c>
      <c r="J423" s="277">
        <v>4.9687500000000002E-2</v>
      </c>
      <c r="K423" s="274" t="s">
        <v>2846</v>
      </c>
      <c r="L423" s="274" t="s">
        <v>3344</v>
      </c>
      <c r="M423" s="278">
        <v>36088</v>
      </c>
      <c r="N423" s="274" t="s">
        <v>3076</v>
      </c>
    </row>
    <row r="424" spans="2:14" ht="13.8">
      <c r="B424" s="279" t="s">
        <v>548</v>
      </c>
      <c r="C424" s="274">
        <v>1977</v>
      </c>
      <c r="D424" s="277">
        <v>3.8877314814814816E-2</v>
      </c>
      <c r="E424" s="274">
        <v>124</v>
      </c>
      <c r="F424" s="274" t="s">
        <v>1069</v>
      </c>
      <c r="G424" s="274">
        <v>10</v>
      </c>
      <c r="H424" s="274">
        <f t="shared" si="6"/>
        <v>47</v>
      </c>
      <c r="I424" s="274" t="s">
        <v>1071</v>
      </c>
      <c r="J424" s="277">
        <v>4.027777777777778E-2</v>
      </c>
      <c r="K424" s="274" t="s">
        <v>2988</v>
      </c>
      <c r="L424" s="274" t="s">
        <v>3345</v>
      </c>
      <c r="M424" s="278">
        <v>0</v>
      </c>
      <c r="N424" s="274" t="s">
        <v>3076</v>
      </c>
    </row>
    <row r="425" spans="2:14" ht="14.4">
      <c r="B425" s="286" t="s">
        <v>4723</v>
      </c>
      <c r="C425" s="274">
        <v>1994</v>
      </c>
      <c r="D425" s="277">
        <v>4.8692129629629627E-2</v>
      </c>
      <c r="E425" s="274">
        <v>125</v>
      </c>
      <c r="F425" s="274" t="s">
        <v>1070</v>
      </c>
      <c r="G425" s="274">
        <v>10</v>
      </c>
      <c r="H425" s="274">
        <f t="shared" si="6"/>
        <v>30</v>
      </c>
      <c r="I425" s="274" t="s">
        <v>1071</v>
      </c>
      <c r="J425" s="277">
        <v>4.9803240740740738E-2</v>
      </c>
      <c r="K425" s="274" t="s">
        <v>2923</v>
      </c>
      <c r="L425" s="274" t="s">
        <v>3346</v>
      </c>
      <c r="M425" s="278">
        <v>34698</v>
      </c>
      <c r="N425" s="274" t="s">
        <v>3076</v>
      </c>
    </row>
    <row r="426" spans="2:14" ht="14.4">
      <c r="B426" s="286" t="s">
        <v>4724</v>
      </c>
      <c r="C426" s="274">
        <v>1968</v>
      </c>
      <c r="D426" s="277">
        <v>3.9293981481481478E-2</v>
      </c>
      <c r="E426" s="274">
        <v>125</v>
      </c>
      <c r="F426" s="274" t="s">
        <v>1069</v>
      </c>
      <c r="G426" s="274">
        <v>10</v>
      </c>
      <c r="H426" s="274">
        <f t="shared" ref="H426:H489" si="7">2024-C426</f>
        <v>56</v>
      </c>
      <c r="I426" s="274" t="s">
        <v>1071</v>
      </c>
      <c r="J426" s="277">
        <v>4.0381944444444443E-2</v>
      </c>
      <c r="K426" s="274" t="s">
        <v>2862</v>
      </c>
      <c r="L426" s="274" t="s">
        <v>3347</v>
      </c>
      <c r="M426" s="276">
        <v>24859</v>
      </c>
      <c r="N426" s="274" t="s">
        <v>3076</v>
      </c>
    </row>
    <row r="427" spans="2:14" ht="14.4">
      <c r="B427" s="286" t="s">
        <v>4725</v>
      </c>
      <c r="C427" s="274">
        <v>1993</v>
      </c>
      <c r="D427" s="277">
        <v>4.8472222222222222E-2</v>
      </c>
      <c r="E427" s="274">
        <v>126</v>
      </c>
      <c r="F427" s="274" t="s">
        <v>1070</v>
      </c>
      <c r="G427" s="274">
        <v>10</v>
      </c>
      <c r="H427" s="274">
        <f t="shared" si="7"/>
        <v>31</v>
      </c>
      <c r="I427" s="274" t="s">
        <v>1071</v>
      </c>
      <c r="J427" s="277">
        <v>4.9814814814814812E-2</v>
      </c>
      <c r="K427" s="274" t="s">
        <v>2838</v>
      </c>
      <c r="L427" s="274" t="s">
        <v>3348</v>
      </c>
      <c r="M427" s="276">
        <v>33971</v>
      </c>
      <c r="N427" s="274" t="s">
        <v>3076</v>
      </c>
    </row>
    <row r="428" spans="2:14" ht="13.8">
      <c r="B428" s="279" t="s">
        <v>4726</v>
      </c>
      <c r="C428" s="274">
        <v>1991</v>
      </c>
      <c r="D428" s="277">
        <v>3.9247685185185184E-2</v>
      </c>
      <c r="E428" s="274">
        <v>126</v>
      </c>
      <c r="F428" s="274" t="s">
        <v>1069</v>
      </c>
      <c r="G428" s="274">
        <v>10</v>
      </c>
      <c r="H428" s="274">
        <f t="shared" si="7"/>
        <v>33</v>
      </c>
      <c r="I428" s="274" t="s">
        <v>1071</v>
      </c>
      <c r="J428" s="277">
        <v>4.040509259259259E-2</v>
      </c>
      <c r="K428" s="274" t="s">
        <v>2944</v>
      </c>
      <c r="L428" s="274" t="s">
        <v>3349</v>
      </c>
      <c r="M428" s="276">
        <v>33239</v>
      </c>
      <c r="N428" s="274" t="s">
        <v>3076</v>
      </c>
    </row>
    <row r="429" spans="2:14" ht="13.8">
      <c r="B429" s="279" t="s">
        <v>4727</v>
      </c>
      <c r="C429" s="274">
        <v>1993</v>
      </c>
      <c r="D429" s="277">
        <v>3.9351851851851853E-2</v>
      </c>
      <c r="E429" s="274">
        <v>127</v>
      </c>
      <c r="F429" s="274" t="s">
        <v>1069</v>
      </c>
      <c r="G429" s="274">
        <v>10</v>
      </c>
      <c r="H429" s="274">
        <f t="shared" si="7"/>
        <v>31</v>
      </c>
      <c r="I429" s="274" t="s">
        <v>1071</v>
      </c>
      <c r="J429" s="277">
        <v>4.0486111111111112E-2</v>
      </c>
      <c r="K429" s="274" t="s">
        <v>2896</v>
      </c>
      <c r="L429" s="274" t="s">
        <v>3350</v>
      </c>
      <c r="M429" s="276">
        <v>34003</v>
      </c>
      <c r="N429" s="274" t="s">
        <v>3076</v>
      </c>
    </row>
    <row r="430" spans="2:14" ht="14.4">
      <c r="B430" s="286" t="s">
        <v>4728</v>
      </c>
      <c r="C430" s="274">
        <v>1989</v>
      </c>
      <c r="D430" s="277">
        <v>4.8726851851851855E-2</v>
      </c>
      <c r="E430" s="274">
        <v>127</v>
      </c>
      <c r="F430" s="274" t="s">
        <v>1070</v>
      </c>
      <c r="G430" s="274">
        <v>10</v>
      </c>
      <c r="H430" s="274">
        <f t="shared" si="7"/>
        <v>35</v>
      </c>
      <c r="I430" s="274" t="s">
        <v>1071</v>
      </c>
      <c r="J430" s="277">
        <v>4.9895833333333334E-2</v>
      </c>
      <c r="K430" s="274" t="s">
        <v>2831</v>
      </c>
      <c r="L430" s="274" t="s">
        <v>3351</v>
      </c>
      <c r="M430" s="276">
        <v>32627</v>
      </c>
      <c r="N430" s="274" t="s">
        <v>3076</v>
      </c>
    </row>
    <row r="431" spans="2:14" ht="14.4">
      <c r="B431" s="286" t="s">
        <v>2121</v>
      </c>
      <c r="C431" s="274">
        <v>1983</v>
      </c>
      <c r="D431" s="277">
        <v>4.8634259259259259E-2</v>
      </c>
      <c r="E431" s="274">
        <v>128</v>
      </c>
      <c r="F431" s="274" t="s">
        <v>1070</v>
      </c>
      <c r="G431" s="274">
        <v>10</v>
      </c>
      <c r="H431" s="274">
        <f t="shared" si="7"/>
        <v>41</v>
      </c>
      <c r="I431" s="274" t="s">
        <v>1071</v>
      </c>
      <c r="J431" s="277">
        <v>4.9965277777777775E-2</v>
      </c>
      <c r="K431" s="274" t="s">
        <v>2920</v>
      </c>
      <c r="L431" s="274" t="s">
        <v>3352</v>
      </c>
      <c r="M431" s="276">
        <v>30470</v>
      </c>
      <c r="N431" s="274" t="s">
        <v>3076</v>
      </c>
    </row>
    <row r="432" spans="2:14" ht="13.8">
      <c r="B432" s="279" t="s">
        <v>603</v>
      </c>
      <c r="C432" s="274">
        <v>2000</v>
      </c>
      <c r="D432" s="277">
        <v>3.9745370370370368E-2</v>
      </c>
      <c r="E432" s="274">
        <v>128</v>
      </c>
      <c r="F432" s="274" t="s">
        <v>1069</v>
      </c>
      <c r="G432" s="274">
        <v>10</v>
      </c>
      <c r="H432" s="274">
        <f t="shared" si="7"/>
        <v>24</v>
      </c>
      <c r="I432" s="274" t="s">
        <v>1071</v>
      </c>
      <c r="J432" s="277">
        <v>4.0543981481481479E-2</v>
      </c>
      <c r="K432" s="274" t="s">
        <v>2829</v>
      </c>
      <c r="L432" s="274" t="s">
        <v>2989</v>
      </c>
      <c r="M432" s="276">
        <v>36734</v>
      </c>
      <c r="N432" s="274" t="s">
        <v>3076</v>
      </c>
    </row>
    <row r="433" spans="2:14" ht="14.4">
      <c r="B433" s="286" t="s">
        <v>4729</v>
      </c>
      <c r="C433" s="274">
        <v>1983</v>
      </c>
      <c r="D433" s="277">
        <v>3.923611111111111E-2</v>
      </c>
      <c r="E433" s="274">
        <v>129</v>
      </c>
      <c r="F433" s="274" t="s">
        <v>1069</v>
      </c>
      <c r="G433" s="274">
        <v>10</v>
      </c>
      <c r="H433" s="274">
        <f t="shared" si="7"/>
        <v>41</v>
      </c>
      <c r="I433" s="274" t="s">
        <v>1071</v>
      </c>
      <c r="J433" s="277">
        <v>4.0578703703703707E-2</v>
      </c>
      <c r="K433" s="274" t="s">
        <v>2833</v>
      </c>
      <c r="L433" s="274" t="s">
        <v>3353</v>
      </c>
      <c r="M433" s="276">
        <v>30596</v>
      </c>
      <c r="N433" s="274" t="s">
        <v>3076</v>
      </c>
    </row>
    <row r="434" spans="2:14" ht="14.4">
      <c r="B434" s="286" t="s">
        <v>4730</v>
      </c>
      <c r="C434" s="274">
        <v>1989</v>
      </c>
      <c r="D434" s="277">
        <v>4.9305555555555554E-2</v>
      </c>
      <c r="E434" s="274">
        <v>129</v>
      </c>
      <c r="F434" s="274" t="s">
        <v>1070</v>
      </c>
      <c r="G434" s="274">
        <v>10</v>
      </c>
      <c r="H434" s="274">
        <f t="shared" si="7"/>
        <v>35</v>
      </c>
      <c r="I434" s="274" t="s">
        <v>1071</v>
      </c>
      <c r="J434" s="277">
        <v>5.0081018518518518E-2</v>
      </c>
      <c r="K434" s="274" t="s">
        <v>2935</v>
      </c>
      <c r="L434" s="274" t="s">
        <v>3354</v>
      </c>
      <c r="M434" s="278">
        <v>32828</v>
      </c>
      <c r="N434" s="274" t="s">
        <v>3076</v>
      </c>
    </row>
    <row r="435" spans="2:14" ht="14.4">
      <c r="B435" s="286" t="s">
        <v>4731</v>
      </c>
      <c r="C435" s="274">
        <v>1986</v>
      </c>
      <c r="D435" s="277">
        <v>4.866898148148148E-2</v>
      </c>
      <c r="E435" s="274">
        <v>130</v>
      </c>
      <c r="F435" s="274" t="s">
        <v>1070</v>
      </c>
      <c r="G435" s="274">
        <v>10</v>
      </c>
      <c r="H435" s="274">
        <f t="shared" si="7"/>
        <v>38</v>
      </c>
      <c r="I435" s="274" t="s">
        <v>1071</v>
      </c>
      <c r="J435" s="277">
        <v>5.0104166666666665E-2</v>
      </c>
      <c r="K435" s="274" t="s">
        <v>2920</v>
      </c>
      <c r="L435" s="274" t="s">
        <v>3355</v>
      </c>
      <c r="M435" s="276">
        <v>31575</v>
      </c>
      <c r="N435" s="274" t="s">
        <v>3076</v>
      </c>
    </row>
    <row r="436" spans="2:14" ht="13.8">
      <c r="B436" s="279" t="s">
        <v>4732</v>
      </c>
      <c r="C436" s="274">
        <v>1995</v>
      </c>
      <c r="D436" s="277">
        <v>3.9814814814814817E-2</v>
      </c>
      <c r="E436" s="274">
        <v>130</v>
      </c>
      <c r="F436" s="274" t="s">
        <v>1069</v>
      </c>
      <c r="G436" s="274">
        <v>10</v>
      </c>
      <c r="H436" s="274">
        <f t="shared" si="7"/>
        <v>29</v>
      </c>
      <c r="I436" s="274" t="s">
        <v>1071</v>
      </c>
      <c r="J436" s="277">
        <v>4.0601851851851854E-2</v>
      </c>
      <c r="K436" s="274" t="s">
        <v>2943</v>
      </c>
      <c r="L436" s="274" t="s">
        <v>3356</v>
      </c>
      <c r="M436" s="278">
        <v>34983</v>
      </c>
      <c r="N436" s="274" t="s">
        <v>3076</v>
      </c>
    </row>
    <row r="437" spans="2:14" ht="14.4">
      <c r="B437" s="286" t="s">
        <v>5698</v>
      </c>
      <c r="C437" s="274">
        <v>2001</v>
      </c>
      <c r="D437" s="277">
        <v>4.8796296296296296E-2</v>
      </c>
      <c r="E437" s="274">
        <v>131</v>
      </c>
      <c r="F437" s="274" t="s">
        <v>1070</v>
      </c>
      <c r="G437" s="274">
        <v>10</v>
      </c>
      <c r="H437" s="274">
        <f t="shared" si="7"/>
        <v>23</v>
      </c>
      <c r="I437" s="274" t="s">
        <v>1071</v>
      </c>
      <c r="J437" s="277">
        <v>5.0289351851851849E-2</v>
      </c>
      <c r="K437" s="274" t="s">
        <v>3318</v>
      </c>
      <c r="L437" s="274" t="s">
        <v>3357</v>
      </c>
      <c r="M437" s="276">
        <v>37115</v>
      </c>
      <c r="N437" s="274" t="s">
        <v>3076</v>
      </c>
    </row>
    <row r="438" spans="2:14" ht="13.8">
      <c r="B438" s="279" t="s">
        <v>4733</v>
      </c>
      <c r="C438" s="274">
        <v>1988</v>
      </c>
      <c r="D438" s="277">
        <v>3.9907407407407405E-2</v>
      </c>
      <c r="E438" s="274">
        <v>131</v>
      </c>
      <c r="F438" s="274" t="s">
        <v>1069</v>
      </c>
      <c r="G438" s="274">
        <v>10</v>
      </c>
      <c r="H438" s="274">
        <f t="shared" si="7"/>
        <v>36</v>
      </c>
      <c r="I438" s="274" t="s">
        <v>1071</v>
      </c>
      <c r="J438" s="277">
        <v>4.0671296296296296E-2</v>
      </c>
      <c r="K438" s="274" t="s">
        <v>2842</v>
      </c>
      <c r="L438" s="274" t="s">
        <v>3358</v>
      </c>
      <c r="M438" s="276">
        <v>32204</v>
      </c>
      <c r="N438" s="274" t="s">
        <v>3076</v>
      </c>
    </row>
    <row r="439" spans="2:14" ht="14.4">
      <c r="B439" s="286" t="s">
        <v>4734</v>
      </c>
      <c r="C439" s="274">
        <v>1985</v>
      </c>
      <c r="D439" s="277">
        <v>4.884259259259259E-2</v>
      </c>
      <c r="E439" s="274">
        <v>132</v>
      </c>
      <c r="F439" s="274" t="s">
        <v>1070</v>
      </c>
      <c r="G439" s="274">
        <v>10</v>
      </c>
      <c r="H439" s="274">
        <f t="shared" si="7"/>
        <v>39</v>
      </c>
      <c r="I439" s="274" t="s">
        <v>1071</v>
      </c>
      <c r="J439" s="277">
        <v>5.0358796296296297E-2</v>
      </c>
      <c r="K439" s="274" t="s">
        <v>2920</v>
      </c>
      <c r="L439" s="274" t="s">
        <v>3359</v>
      </c>
      <c r="M439" s="276">
        <v>31076</v>
      </c>
      <c r="N439" s="274" t="s">
        <v>3076</v>
      </c>
    </row>
    <row r="440" spans="2:14" ht="14.4">
      <c r="B440" s="286" t="s">
        <v>4735</v>
      </c>
      <c r="C440" s="274">
        <v>1983</v>
      </c>
      <c r="D440" s="277">
        <v>3.9398148148148147E-2</v>
      </c>
      <c r="E440" s="274">
        <v>132</v>
      </c>
      <c r="F440" s="274" t="s">
        <v>1069</v>
      </c>
      <c r="G440" s="274">
        <v>10</v>
      </c>
      <c r="H440" s="274">
        <f t="shared" si="7"/>
        <v>41</v>
      </c>
      <c r="I440" s="274" t="s">
        <v>1071</v>
      </c>
      <c r="J440" s="277">
        <v>4.0740740740740744E-2</v>
      </c>
      <c r="K440" s="274" t="s">
        <v>2933</v>
      </c>
      <c r="L440" s="274" t="s">
        <v>3360</v>
      </c>
      <c r="M440" s="276">
        <v>30503</v>
      </c>
      <c r="N440" s="274" t="s">
        <v>3076</v>
      </c>
    </row>
    <row r="441" spans="2:14" ht="13.8">
      <c r="B441" s="279" t="s">
        <v>4736</v>
      </c>
      <c r="C441" s="274">
        <v>1987</v>
      </c>
      <c r="D441" s="277">
        <v>4.0011574074074074E-2</v>
      </c>
      <c r="E441" s="274">
        <v>133</v>
      </c>
      <c r="F441" s="274" t="s">
        <v>1069</v>
      </c>
      <c r="G441" s="274">
        <v>10</v>
      </c>
      <c r="H441" s="274">
        <f t="shared" si="7"/>
        <v>37</v>
      </c>
      <c r="I441" s="274" t="s">
        <v>1071</v>
      </c>
      <c r="J441" s="277">
        <v>4.0763888888888891E-2</v>
      </c>
      <c r="K441" s="274" t="s">
        <v>3122</v>
      </c>
      <c r="L441" s="274" t="s">
        <v>3361</v>
      </c>
      <c r="M441" s="276">
        <v>32009</v>
      </c>
      <c r="N441" s="274" t="s">
        <v>3076</v>
      </c>
    </row>
    <row r="442" spans="2:14" ht="14.4">
      <c r="B442" s="286" t="s">
        <v>4737</v>
      </c>
      <c r="C442" s="274">
        <v>1990</v>
      </c>
      <c r="D442" s="277">
        <v>4.884259259259259E-2</v>
      </c>
      <c r="E442" s="274">
        <v>133</v>
      </c>
      <c r="F442" s="274" t="s">
        <v>1070</v>
      </c>
      <c r="G442" s="274">
        <v>10</v>
      </c>
      <c r="H442" s="274">
        <f t="shared" si="7"/>
        <v>34</v>
      </c>
      <c r="I442" s="274" t="s">
        <v>1071</v>
      </c>
      <c r="J442" s="277">
        <v>5.0381944444444444E-2</v>
      </c>
      <c r="K442" s="274" t="s">
        <v>2866</v>
      </c>
      <c r="L442" s="274" t="s">
        <v>3362</v>
      </c>
      <c r="M442" s="276">
        <v>32881</v>
      </c>
      <c r="N442" s="274" t="s">
        <v>3076</v>
      </c>
    </row>
    <row r="443" spans="2:14" ht="13.8">
      <c r="B443" s="279" t="s">
        <v>4738</v>
      </c>
      <c r="C443" s="274">
        <v>1985</v>
      </c>
      <c r="D443" s="277">
        <v>0.04</v>
      </c>
      <c r="E443" s="274">
        <v>134</v>
      </c>
      <c r="F443" s="274" t="s">
        <v>1069</v>
      </c>
      <c r="G443" s="274">
        <v>10</v>
      </c>
      <c r="H443" s="274">
        <f t="shared" si="7"/>
        <v>39</v>
      </c>
      <c r="I443" s="274" t="s">
        <v>1071</v>
      </c>
      <c r="J443" s="277">
        <v>4.0821759259259259E-2</v>
      </c>
      <c r="K443" s="274" t="s">
        <v>2833</v>
      </c>
      <c r="L443" s="274" t="s">
        <v>2922</v>
      </c>
      <c r="M443" s="276">
        <v>31304</v>
      </c>
      <c r="N443" s="274" t="s">
        <v>3076</v>
      </c>
    </row>
    <row r="444" spans="2:14" ht="14.4">
      <c r="B444" s="286" t="s">
        <v>4739</v>
      </c>
      <c r="C444" s="274">
        <v>1992</v>
      </c>
      <c r="D444" s="277">
        <v>4.9340277777777775E-2</v>
      </c>
      <c r="E444" s="274">
        <v>134</v>
      </c>
      <c r="F444" s="274" t="s">
        <v>1070</v>
      </c>
      <c r="G444" s="274">
        <v>10</v>
      </c>
      <c r="H444" s="274">
        <f t="shared" si="7"/>
        <v>32</v>
      </c>
      <c r="I444" s="274" t="s">
        <v>1071</v>
      </c>
      <c r="J444" s="277">
        <v>5.0416666666666665E-2</v>
      </c>
      <c r="K444" s="274" t="s">
        <v>2923</v>
      </c>
      <c r="L444" s="274" t="s">
        <v>3363</v>
      </c>
      <c r="M444" s="276">
        <v>33647</v>
      </c>
      <c r="N444" s="274" t="s">
        <v>3076</v>
      </c>
    </row>
    <row r="445" spans="2:14" ht="14.4">
      <c r="B445" s="286" t="s">
        <v>4740</v>
      </c>
      <c r="C445" s="274">
        <v>1981</v>
      </c>
      <c r="D445" s="277">
        <v>4.0081018518518516E-2</v>
      </c>
      <c r="E445" s="274">
        <v>135</v>
      </c>
      <c r="F445" s="274" t="s">
        <v>1069</v>
      </c>
      <c r="G445" s="274">
        <v>10</v>
      </c>
      <c r="H445" s="274">
        <f t="shared" si="7"/>
        <v>43</v>
      </c>
      <c r="I445" s="274" t="s">
        <v>1071</v>
      </c>
      <c r="J445" s="277">
        <v>4.0833333333333333E-2</v>
      </c>
      <c r="K445" s="274" t="s">
        <v>2859</v>
      </c>
      <c r="L445" s="274" t="s">
        <v>3364</v>
      </c>
      <c r="M445" s="278">
        <v>29943</v>
      </c>
      <c r="N445" s="274" t="s">
        <v>3076</v>
      </c>
    </row>
    <row r="446" spans="2:14" ht="14.4">
      <c r="B446" s="286" t="s">
        <v>4741</v>
      </c>
      <c r="C446" s="274">
        <v>1984</v>
      </c>
      <c r="D446" s="277">
        <v>4.9756944444444444E-2</v>
      </c>
      <c r="E446" s="274">
        <v>135</v>
      </c>
      <c r="F446" s="274" t="s">
        <v>1070</v>
      </c>
      <c r="G446" s="274">
        <v>10</v>
      </c>
      <c r="H446" s="274">
        <f t="shared" si="7"/>
        <v>40</v>
      </c>
      <c r="I446" s="274" t="s">
        <v>1071</v>
      </c>
      <c r="J446" s="277">
        <v>5.0590277777777776E-2</v>
      </c>
      <c r="K446" s="274" t="s">
        <v>3244</v>
      </c>
      <c r="L446" s="274" t="s">
        <v>3365</v>
      </c>
      <c r="M446" s="276">
        <v>30939</v>
      </c>
      <c r="N446" s="274" t="s">
        <v>3076</v>
      </c>
    </row>
    <row r="447" spans="2:14" ht="14.4">
      <c r="B447" s="286" t="s">
        <v>2508</v>
      </c>
      <c r="C447" s="274">
        <v>1976</v>
      </c>
      <c r="D447" s="277">
        <v>4.9652777777777775E-2</v>
      </c>
      <c r="E447" s="274">
        <v>136</v>
      </c>
      <c r="F447" s="274" t="s">
        <v>1070</v>
      </c>
      <c r="G447" s="274">
        <v>10</v>
      </c>
      <c r="H447" s="274">
        <f t="shared" si="7"/>
        <v>48</v>
      </c>
      <c r="I447" s="274" t="s">
        <v>1071</v>
      </c>
      <c r="J447" s="277">
        <v>5.0833333333333335E-2</v>
      </c>
      <c r="K447" s="274" t="s">
        <v>2923</v>
      </c>
      <c r="L447" s="274" t="s">
        <v>3366</v>
      </c>
      <c r="M447" s="276">
        <v>28017</v>
      </c>
      <c r="N447" s="274" t="s">
        <v>3076</v>
      </c>
    </row>
    <row r="448" spans="2:14" ht="14.4">
      <c r="B448" s="286" t="s">
        <v>4742</v>
      </c>
      <c r="C448" s="274">
        <v>1979</v>
      </c>
      <c r="D448" s="277">
        <v>3.9560185185185184E-2</v>
      </c>
      <c r="E448" s="274">
        <v>136</v>
      </c>
      <c r="F448" s="274" t="s">
        <v>1069</v>
      </c>
      <c r="G448" s="274">
        <v>10</v>
      </c>
      <c r="H448" s="274">
        <f t="shared" si="7"/>
        <v>45</v>
      </c>
      <c r="I448" s="274" t="s">
        <v>1071</v>
      </c>
      <c r="J448" s="277">
        <v>4.0844907407407406E-2</v>
      </c>
      <c r="K448" s="274" t="s">
        <v>2833</v>
      </c>
      <c r="L448" s="274" t="s">
        <v>3367</v>
      </c>
      <c r="M448" s="276">
        <v>28959</v>
      </c>
      <c r="N448" s="274" t="s">
        <v>3076</v>
      </c>
    </row>
    <row r="449" spans="2:14" ht="13.8">
      <c r="B449" s="279" t="s">
        <v>4743</v>
      </c>
      <c r="C449" s="274">
        <v>1987</v>
      </c>
      <c r="D449" s="277">
        <v>3.9768518518518516E-2</v>
      </c>
      <c r="E449" s="274">
        <v>137</v>
      </c>
      <c r="F449" s="274" t="s">
        <v>1069</v>
      </c>
      <c r="G449" s="274">
        <v>10</v>
      </c>
      <c r="H449" s="274">
        <f t="shared" si="7"/>
        <v>37</v>
      </c>
      <c r="I449" s="274" t="s">
        <v>1071</v>
      </c>
      <c r="J449" s="277">
        <v>4.085648148148148E-2</v>
      </c>
      <c r="K449" s="274" t="s">
        <v>2829</v>
      </c>
      <c r="L449" s="274" t="s">
        <v>3368</v>
      </c>
      <c r="M449" s="278">
        <v>32133</v>
      </c>
      <c r="N449" s="274" t="s">
        <v>3076</v>
      </c>
    </row>
    <row r="450" spans="2:14" ht="14.4">
      <c r="B450" s="286" t="s">
        <v>4744</v>
      </c>
      <c r="C450" s="274">
        <v>1993</v>
      </c>
      <c r="D450" s="277">
        <v>4.9375000000000002E-2</v>
      </c>
      <c r="E450" s="274">
        <v>137</v>
      </c>
      <c r="F450" s="274" t="s">
        <v>1070</v>
      </c>
      <c r="G450" s="274">
        <v>10</v>
      </c>
      <c r="H450" s="274">
        <f t="shared" si="7"/>
        <v>31</v>
      </c>
      <c r="I450" s="274" t="s">
        <v>1071</v>
      </c>
      <c r="J450" s="277">
        <v>5.0879629629629629E-2</v>
      </c>
      <c r="K450" s="274" t="s">
        <v>2838</v>
      </c>
      <c r="L450" s="274" t="s">
        <v>3369</v>
      </c>
      <c r="M450" s="276">
        <v>34312</v>
      </c>
      <c r="N450" s="274" t="s">
        <v>3076</v>
      </c>
    </row>
    <row r="451" spans="2:14" ht="13.8">
      <c r="B451" s="279" t="s">
        <v>4745</v>
      </c>
      <c r="C451" s="274">
        <v>1991</v>
      </c>
      <c r="D451" s="277">
        <v>4.0150462962962964E-2</v>
      </c>
      <c r="E451" s="274">
        <v>138</v>
      </c>
      <c r="F451" s="274" t="s">
        <v>1069</v>
      </c>
      <c r="G451" s="274">
        <v>10</v>
      </c>
      <c r="H451" s="274">
        <f t="shared" si="7"/>
        <v>33</v>
      </c>
      <c r="I451" s="274" t="s">
        <v>1071</v>
      </c>
      <c r="J451" s="277">
        <v>4.0879629629629627E-2</v>
      </c>
      <c r="K451" s="274" t="s">
        <v>2896</v>
      </c>
      <c r="L451" s="274" t="s">
        <v>3370</v>
      </c>
      <c r="M451" s="276">
        <v>33267</v>
      </c>
      <c r="N451" s="274" t="s">
        <v>3076</v>
      </c>
    </row>
    <row r="452" spans="2:14" ht="14.4">
      <c r="B452" s="286" t="s">
        <v>4746</v>
      </c>
      <c r="C452" s="274">
        <v>1994</v>
      </c>
      <c r="D452" s="277">
        <v>4.9513888888888892E-2</v>
      </c>
      <c r="E452" s="274">
        <v>138</v>
      </c>
      <c r="F452" s="274" t="s">
        <v>1070</v>
      </c>
      <c r="G452" s="274">
        <v>10</v>
      </c>
      <c r="H452" s="274">
        <f t="shared" si="7"/>
        <v>30</v>
      </c>
      <c r="I452" s="274" t="s">
        <v>1071</v>
      </c>
      <c r="J452" s="277">
        <v>5.0891203703703702E-2</v>
      </c>
      <c r="K452" s="274" t="s">
        <v>2920</v>
      </c>
      <c r="L452" s="274" t="s">
        <v>3371</v>
      </c>
      <c r="M452" s="278">
        <v>34633</v>
      </c>
      <c r="N452" s="274" t="s">
        <v>3076</v>
      </c>
    </row>
    <row r="453" spans="2:14" ht="14.4">
      <c r="B453" s="286" t="s">
        <v>4747</v>
      </c>
      <c r="C453" s="274">
        <v>1975</v>
      </c>
      <c r="D453" s="277">
        <v>4.0115740740740743E-2</v>
      </c>
      <c r="E453" s="274">
        <v>139</v>
      </c>
      <c r="F453" s="274" t="s">
        <v>1069</v>
      </c>
      <c r="G453" s="274">
        <v>10</v>
      </c>
      <c r="H453" s="274">
        <f t="shared" si="7"/>
        <v>49</v>
      </c>
      <c r="I453" s="274" t="s">
        <v>1071</v>
      </c>
      <c r="J453" s="277">
        <v>4.0902777777777781E-2</v>
      </c>
      <c r="K453" s="274" t="s">
        <v>2821</v>
      </c>
      <c r="L453" s="274" t="s">
        <v>3372</v>
      </c>
      <c r="M453" s="276">
        <v>27628</v>
      </c>
      <c r="N453" s="274" t="s">
        <v>3076</v>
      </c>
    </row>
    <row r="454" spans="2:14" ht="14.4">
      <c r="B454" s="286" t="s">
        <v>4748</v>
      </c>
      <c r="C454" s="274">
        <v>1996</v>
      </c>
      <c r="D454" s="277">
        <v>4.9525462962962966E-2</v>
      </c>
      <c r="E454" s="274">
        <v>139</v>
      </c>
      <c r="F454" s="274" t="s">
        <v>1070</v>
      </c>
      <c r="G454" s="274">
        <v>10</v>
      </c>
      <c r="H454" s="274">
        <f t="shared" si="7"/>
        <v>28</v>
      </c>
      <c r="I454" s="274" t="s">
        <v>1071</v>
      </c>
      <c r="J454" s="277">
        <v>5.0891203703703702E-2</v>
      </c>
      <c r="K454" s="274" t="s">
        <v>2827</v>
      </c>
      <c r="L454" s="274" t="s">
        <v>3373</v>
      </c>
      <c r="M454" s="276">
        <v>35241</v>
      </c>
      <c r="N454" s="274" t="s">
        <v>3076</v>
      </c>
    </row>
    <row r="455" spans="2:14" ht="14.4">
      <c r="B455" s="286" t="s">
        <v>4749</v>
      </c>
      <c r="C455" s="274">
        <v>2002</v>
      </c>
      <c r="D455" s="277">
        <v>4.9803240740740738E-2</v>
      </c>
      <c r="E455" s="274">
        <v>140</v>
      </c>
      <c r="F455" s="274" t="s">
        <v>1070</v>
      </c>
      <c r="G455" s="274">
        <v>10</v>
      </c>
      <c r="H455" s="274">
        <f t="shared" si="7"/>
        <v>22</v>
      </c>
      <c r="I455" s="274" t="s">
        <v>1071</v>
      </c>
      <c r="J455" s="277">
        <v>5.1203703703703703E-2</v>
      </c>
      <c r="K455" s="274" t="s">
        <v>2935</v>
      </c>
      <c r="L455" s="274" t="s">
        <v>3374</v>
      </c>
      <c r="M455" s="276">
        <v>37423</v>
      </c>
      <c r="N455" s="274" t="s">
        <v>3076</v>
      </c>
    </row>
    <row r="456" spans="2:14" ht="13.8">
      <c r="B456" s="284" t="s">
        <v>5771</v>
      </c>
      <c r="C456" s="274">
        <v>1995</v>
      </c>
      <c r="D456" s="277">
        <v>4.0023148148148148E-2</v>
      </c>
      <c r="E456" s="274">
        <v>140</v>
      </c>
      <c r="F456" s="274" t="s">
        <v>1069</v>
      </c>
      <c r="G456" s="274">
        <v>10</v>
      </c>
      <c r="H456" s="274">
        <f t="shared" si="7"/>
        <v>29</v>
      </c>
      <c r="I456" s="274" t="s">
        <v>1071</v>
      </c>
      <c r="J456" s="277">
        <v>4.1041666666666664E-2</v>
      </c>
      <c r="K456" s="274" t="s">
        <v>2829</v>
      </c>
      <c r="L456" s="274" t="s">
        <v>3375</v>
      </c>
      <c r="M456" s="276">
        <v>34950</v>
      </c>
      <c r="N456" s="274" t="s">
        <v>3076</v>
      </c>
    </row>
    <row r="457" spans="2:14" ht="14.4">
      <c r="B457" s="286" t="s">
        <v>4750</v>
      </c>
      <c r="C457" s="274">
        <v>1981</v>
      </c>
      <c r="D457" s="277">
        <v>3.9699074074074074E-2</v>
      </c>
      <c r="E457" s="274">
        <v>141</v>
      </c>
      <c r="F457" s="274" t="s">
        <v>1069</v>
      </c>
      <c r="G457" s="274">
        <v>10</v>
      </c>
      <c r="H457" s="274">
        <f t="shared" si="7"/>
        <v>43</v>
      </c>
      <c r="I457" s="274" t="s">
        <v>1071</v>
      </c>
      <c r="J457" s="277">
        <v>4.1053240740740737E-2</v>
      </c>
      <c r="K457" s="274" t="s">
        <v>2862</v>
      </c>
      <c r="L457" s="274" t="s">
        <v>3303</v>
      </c>
      <c r="M457" s="276">
        <v>29788</v>
      </c>
      <c r="N457" s="274" t="s">
        <v>3076</v>
      </c>
    </row>
    <row r="458" spans="2:14" ht="14.4">
      <c r="B458" s="286" t="s">
        <v>4751</v>
      </c>
      <c r="C458" s="274">
        <v>1983</v>
      </c>
      <c r="D458" s="277">
        <v>5.002314814814815E-2</v>
      </c>
      <c r="E458" s="274">
        <v>141</v>
      </c>
      <c r="F458" s="274" t="s">
        <v>1070</v>
      </c>
      <c r="G458" s="274">
        <v>10</v>
      </c>
      <c r="H458" s="274">
        <f t="shared" si="7"/>
        <v>41</v>
      </c>
      <c r="I458" s="274" t="s">
        <v>1071</v>
      </c>
      <c r="J458" s="277">
        <v>5.1238425925925923E-2</v>
      </c>
      <c r="K458" s="274" t="s">
        <v>2935</v>
      </c>
      <c r="L458" s="274" t="s">
        <v>3376</v>
      </c>
      <c r="M458" s="278">
        <v>30672</v>
      </c>
      <c r="N458" s="274" t="s">
        <v>3076</v>
      </c>
    </row>
    <row r="459" spans="2:14" ht="13.8">
      <c r="B459" s="279" t="s">
        <v>4752</v>
      </c>
      <c r="C459" s="274">
        <v>1986</v>
      </c>
      <c r="D459" s="277">
        <v>3.9988425925925927E-2</v>
      </c>
      <c r="E459" s="274">
        <v>142</v>
      </c>
      <c r="F459" s="274" t="s">
        <v>1069</v>
      </c>
      <c r="G459" s="274">
        <v>10</v>
      </c>
      <c r="H459" s="274">
        <f t="shared" si="7"/>
        <v>38</v>
      </c>
      <c r="I459" s="274" t="s">
        <v>1071</v>
      </c>
      <c r="J459" s="277">
        <v>4.1064814814814818E-2</v>
      </c>
      <c r="K459" s="274" t="s">
        <v>2975</v>
      </c>
      <c r="L459" s="274" t="s">
        <v>3239</v>
      </c>
      <c r="M459" s="276">
        <v>31675</v>
      </c>
      <c r="N459" s="274" t="s">
        <v>3076</v>
      </c>
    </row>
    <row r="460" spans="2:14" ht="14.4">
      <c r="B460" s="286" t="s">
        <v>4753</v>
      </c>
      <c r="C460" s="274">
        <v>1992</v>
      </c>
      <c r="D460" s="277">
        <v>4.6782407407407404E-2</v>
      </c>
      <c r="E460" s="274">
        <v>142</v>
      </c>
      <c r="F460" s="274" t="s">
        <v>1070</v>
      </c>
      <c r="G460" s="274">
        <v>10</v>
      </c>
      <c r="H460" s="274">
        <f t="shared" si="7"/>
        <v>32</v>
      </c>
      <c r="I460" s="274" t="s">
        <v>1071</v>
      </c>
      <c r="J460" s="277">
        <v>5.1307870370370372E-2</v>
      </c>
      <c r="K460" s="274" t="s">
        <v>2838</v>
      </c>
      <c r="L460" s="274" t="s">
        <v>3377</v>
      </c>
      <c r="M460" s="278">
        <v>33925</v>
      </c>
      <c r="N460" s="274" t="s">
        <v>3076</v>
      </c>
    </row>
    <row r="461" spans="2:14" ht="14.4">
      <c r="B461" s="286" t="s">
        <v>5754</v>
      </c>
      <c r="C461" s="274">
        <v>1992</v>
      </c>
      <c r="D461" s="277">
        <v>5.0532407407407408E-2</v>
      </c>
      <c r="E461" s="274">
        <v>143</v>
      </c>
      <c r="F461" s="274" t="s">
        <v>1070</v>
      </c>
      <c r="G461" s="274">
        <v>10</v>
      </c>
      <c r="H461" s="274">
        <f t="shared" si="7"/>
        <v>32</v>
      </c>
      <c r="I461" s="274" t="s">
        <v>1071</v>
      </c>
      <c r="J461" s="277">
        <v>5.1550925925925924E-2</v>
      </c>
      <c r="K461" s="274" t="s">
        <v>2840</v>
      </c>
      <c r="L461" s="274" t="s">
        <v>2947</v>
      </c>
      <c r="M461" s="276">
        <v>33773</v>
      </c>
      <c r="N461" s="274" t="s">
        <v>3076</v>
      </c>
    </row>
    <row r="462" spans="2:14" ht="13.8">
      <c r="B462" s="279" t="s">
        <v>4754</v>
      </c>
      <c r="C462" s="274">
        <v>1989</v>
      </c>
      <c r="D462" s="277">
        <v>4.0370370370370369E-2</v>
      </c>
      <c r="E462" s="274">
        <v>143</v>
      </c>
      <c r="F462" s="274" t="s">
        <v>1069</v>
      </c>
      <c r="G462" s="274">
        <v>10</v>
      </c>
      <c r="H462" s="274">
        <f t="shared" si="7"/>
        <v>35</v>
      </c>
      <c r="I462" s="274" t="s">
        <v>1071</v>
      </c>
      <c r="J462" s="277">
        <v>4.1064814814814818E-2</v>
      </c>
      <c r="K462" s="274" t="s">
        <v>2954</v>
      </c>
      <c r="L462" s="274" t="s">
        <v>3378</v>
      </c>
      <c r="M462" s="276">
        <v>32726</v>
      </c>
      <c r="N462" s="274" t="s">
        <v>3076</v>
      </c>
    </row>
    <row r="463" spans="2:14" ht="13.8">
      <c r="B463" s="279" t="s">
        <v>4755</v>
      </c>
      <c r="C463" s="274">
        <v>1987</v>
      </c>
      <c r="D463" s="277">
        <v>4.0671296296296296E-2</v>
      </c>
      <c r="E463" s="274">
        <v>144</v>
      </c>
      <c r="F463" s="274" t="s">
        <v>1069</v>
      </c>
      <c r="G463" s="274">
        <v>10</v>
      </c>
      <c r="H463" s="274">
        <f t="shared" si="7"/>
        <v>37</v>
      </c>
      <c r="I463" s="274" t="s">
        <v>1071</v>
      </c>
      <c r="J463" s="277">
        <v>4.1087962962962965E-2</v>
      </c>
      <c r="K463" s="274" t="s">
        <v>2842</v>
      </c>
      <c r="L463" s="274" t="s">
        <v>3379</v>
      </c>
      <c r="M463" s="276">
        <v>31786</v>
      </c>
      <c r="N463" s="274" t="s">
        <v>3076</v>
      </c>
    </row>
    <row r="464" spans="2:14" ht="14.4">
      <c r="B464" s="286" t="s">
        <v>2125</v>
      </c>
      <c r="C464" s="274">
        <v>1981</v>
      </c>
      <c r="D464" s="277">
        <v>5.033564814814815E-2</v>
      </c>
      <c r="E464" s="274">
        <v>144</v>
      </c>
      <c r="F464" s="274" t="s">
        <v>1070</v>
      </c>
      <c r="G464" s="274">
        <v>10</v>
      </c>
      <c r="H464" s="274">
        <f t="shared" si="7"/>
        <v>43</v>
      </c>
      <c r="I464" s="274" t="s">
        <v>1071</v>
      </c>
      <c r="J464" s="277">
        <v>5.1701388888888887E-2</v>
      </c>
      <c r="K464" s="274" t="s">
        <v>3380</v>
      </c>
      <c r="L464" s="274" t="s">
        <v>3381</v>
      </c>
      <c r="M464" s="278">
        <v>29890</v>
      </c>
      <c r="N464" s="274" t="s">
        <v>3076</v>
      </c>
    </row>
    <row r="465" spans="2:14" ht="14.4">
      <c r="B465" s="286" t="s">
        <v>4756</v>
      </c>
      <c r="C465" s="274">
        <v>1984</v>
      </c>
      <c r="D465" s="277">
        <v>5.0671296296296298E-2</v>
      </c>
      <c r="E465" s="274">
        <v>145</v>
      </c>
      <c r="F465" s="274" t="s">
        <v>1070</v>
      </c>
      <c r="G465" s="274">
        <v>10</v>
      </c>
      <c r="H465" s="274">
        <f t="shared" si="7"/>
        <v>40</v>
      </c>
      <c r="I465" s="274" t="s">
        <v>1071</v>
      </c>
      <c r="J465" s="277">
        <v>5.1956018518518519E-2</v>
      </c>
      <c r="K465" s="274" t="s">
        <v>2851</v>
      </c>
      <c r="L465" s="274" t="s">
        <v>3382</v>
      </c>
      <c r="M465" s="276">
        <v>30849</v>
      </c>
      <c r="N465" s="274" t="s">
        <v>3076</v>
      </c>
    </row>
    <row r="466" spans="2:14" ht="14.4">
      <c r="B466" s="286" t="s">
        <v>4757</v>
      </c>
      <c r="C466" s="274">
        <v>1983</v>
      </c>
      <c r="D466" s="277">
        <v>4.0196759259259258E-2</v>
      </c>
      <c r="E466" s="274">
        <v>145</v>
      </c>
      <c r="F466" s="274" t="s">
        <v>1069</v>
      </c>
      <c r="G466" s="274">
        <v>10</v>
      </c>
      <c r="H466" s="274">
        <f t="shared" si="7"/>
        <v>41</v>
      </c>
      <c r="I466" s="274" t="s">
        <v>1071</v>
      </c>
      <c r="J466" s="277">
        <v>4.1400462962962965E-2</v>
      </c>
      <c r="K466" s="274" t="s">
        <v>2829</v>
      </c>
      <c r="L466" s="274" t="s">
        <v>3383</v>
      </c>
      <c r="M466" s="276">
        <v>30576</v>
      </c>
      <c r="N466" s="274" t="s">
        <v>3076</v>
      </c>
    </row>
    <row r="467" spans="2:14" ht="14.4">
      <c r="B467" s="286" t="s">
        <v>5732</v>
      </c>
      <c r="C467" s="274">
        <v>1980</v>
      </c>
      <c r="D467" s="277">
        <v>4.0208333333333332E-2</v>
      </c>
      <c r="E467" s="274">
        <v>146</v>
      </c>
      <c r="F467" s="274" t="s">
        <v>1069</v>
      </c>
      <c r="G467" s="274">
        <v>10</v>
      </c>
      <c r="H467" s="274">
        <f t="shared" si="7"/>
        <v>44</v>
      </c>
      <c r="I467" s="274" t="s">
        <v>1071</v>
      </c>
      <c r="J467" s="277">
        <v>4.1412037037037039E-2</v>
      </c>
      <c r="K467" s="274" t="s">
        <v>3384</v>
      </c>
      <c r="L467" s="274" t="s">
        <v>3385</v>
      </c>
      <c r="M467" s="276">
        <v>29407</v>
      </c>
      <c r="N467" s="274" t="s">
        <v>3076</v>
      </c>
    </row>
    <row r="468" spans="2:14" ht="14.4">
      <c r="B468" s="286" t="s">
        <v>4758</v>
      </c>
      <c r="C468" s="274">
        <v>1985</v>
      </c>
      <c r="D468" s="277">
        <v>5.0671296296296298E-2</v>
      </c>
      <c r="E468" s="274">
        <v>146</v>
      </c>
      <c r="F468" s="274" t="s">
        <v>1070</v>
      </c>
      <c r="G468" s="274">
        <v>10</v>
      </c>
      <c r="H468" s="274">
        <f t="shared" si="7"/>
        <v>39</v>
      </c>
      <c r="I468" s="274" t="s">
        <v>1071</v>
      </c>
      <c r="J468" s="277">
        <v>5.1956018518518519E-2</v>
      </c>
      <c r="K468" s="274" t="s">
        <v>2840</v>
      </c>
      <c r="L468" s="274" t="s">
        <v>3386</v>
      </c>
      <c r="M468" s="276">
        <v>31055</v>
      </c>
      <c r="N468" s="274" t="s">
        <v>3076</v>
      </c>
    </row>
    <row r="469" spans="2:14" ht="14.4">
      <c r="B469" s="286" t="s">
        <v>4759</v>
      </c>
      <c r="C469" s="274">
        <v>1983</v>
      </c>
      <c r="D469" s="277">
        <v>5.0671296296296298E-2</v>
      </c>
      <c r="E469" s="274">
        <v>147</v>
      </c>
      <c r="F469" s="274" t="s">
        <v>1070</v>
      </c>
      <c r="G469" s="274">
        <v>10</v>
      </c>
      <c r="H469" s="274">
        <f t="shared" si="7"/>
        <v>41</v>
      </c>
      <c r="I469" s="274" t="s">
        <v>1071</v>
      </c>
      <c r="J469" s="277">
        <v>5.1956018518518519E-2</v>
      </c>
      <c r="K469" s="274" t="s">
        <v>2923</v>
      </c>
      <c r="L469" s="274" t="s">
        <v>3387</v>
      </c>
      <c r="M469" s="276">
        <v>30622</v>
      </c>
      <c r="N469" s="274" t="s">
        <v>3076</v>
      </c>
    </row>
    <row r="470" spans="2:14" ht="13.8">
      <c r="B470" s="279" t="s">
        <v>4760</v>
      </c>
      <c r="C470" s="274">
        <v>1992</v>
      </c>
      <c r="D470" s="277">
        <v>4.0798611111111112E-2</v>
      </c>
      <c r="E470" s="274">
        <v>147</v>
      </c>
      <c r="F470" s="274" t="s">
        <v>1069</v>
      </c>
      <c r="G470" s="274">
        <v>10</v>
      </c>
      <c r="H470" s="274">
        <f t="shared" si="7"/>
        <v>32</v>
      </c>
      <c r="I470" s="274" t="s">
        <v>1071</v>
      </c>
      <c r="J470" s="277">
        <v>4.1527777777777775E-2</v>
      </c>
      <c r="K470" s="274" t="s">
        <v>3388</v>
      </c>
      <c r="L470" s="274" t="s">
        <v>3389</v>
      </c>
      <c r="M470" s="276">
        <v>33701</v>
      </c>
      <c r="N470" s="274" t="s">
        <v>3076</v>
      </c>
    </row>
    <row r="471" spans="2:14" ht="14.4">
      <c r="B471" s="286" t="s">
        <v>4761</v>
      </c>
      <c r="C471" s="274">
        <v>1980</v>
      </c>
      <c r="D471" s="277">
        <v>5.0937499999999997E-2</v>
      </c>
      <c r="E471" s="274">
        <v>148</v>
      </c>
      <c r="F471" s="274" t="s">
        <v>1070</v>
      </c>
      <c r="G471" s="274">
        <v>10</v>
      </c>
      <c r="H471" s="274">
        <f t="shared" si="7"/>
        <v>44</v>
      </c>
      <c r="I471" s="274" t="s">
        <v>1071</v>
      </c>
      <c r="J471" s="277">
        <v>5.2152777777777777E-2</v>
      </c>
      <c r="K471" s="274" t="s">
        <v>2827</v>
      </c>
      <c r="L471" s="274" t="s">
        <v>3390</v>
      </c>
      <c r="M471" s="276">
        <v>29531</v>
      </c>
      <c r="N471" s="274" t="s">
        <v>3076</v>
      </c>
    </row>
    <row r="472" spans="2:14" ht="13.8">
      <c r="B472" s="279" t="s">
        <v>4762</v>
      </c>
      <c r="C472" s="274">
        <v>1986</v>
      </c>
      <c r="D472" s="277">
        <v>4.1203703703703701E-2</v>
      </c>
      <c r="E472" s="274">
        <v>148</v>
      </c>
      <c r="F472" s="274" t="s">
        <v>1069</v>
      </c>
      <c r="G472" s="274">
        <v>10</v>
      </c>
      <c r="H472" s="274">
        <f t="shared" si="7"/>
        <v>38</v>
      </c>
      <c r="I472" s="274" t="s">
        <v>1071</v>
      </c>
      <c r="J472" s="277">
        <v>4.1608796296296297E-2</v>
      </c>
      <c r="K472" s="274" t="s">
        <v>3218</v>
      </c>
      <c r="L472" s="274" t="s">
        <v>3391</v>
      </c>
      <c r="M472" s="276">
        <v>31419</v>
      </c>
      <c r="N472" s="274" t="s">
        <v>3076</v>
      </c>
    </row>
    <row r="473" spans="2:14" ht="13.8">
      <c r="B473" s="279" t="s">
        <v>4763</v>
      </c>
      <c r="C473" s="274">
        <v>1992</v>
      </c>
      <c r="D473" s="277">
        <v>4.130787037037037E-2</v>
      </c>
      <c r="E473" s="274">
        <v>149</v>
      </c>
      <c r="F473" s="274" t="s">
        <v>1069</v>
      </c>
      <c r="G473" s="274">
        <v>10</v>
      </c>
      <c r="H473" s="274">
        <f t="shared" si="7"/>
        <v>32</v>
      </c>
      <c r="I473" s="274" t="s">
        <v>1071</v>
      </c>
      <c r="J473" s="277">
        <v>4.1678240740740738E-2</v>
      </c>
      <c r="K473" s="274" t="s">
        <v>2896</v>
      </c>
      <c r="L473" s="274" t="s">
        <v>3312</v>
      </c>
      <c r="M473" s="276">
        <v>33865</v>
      </c>
      <c r="N473" s="274" t="s">
        <v>3076</v>
      </c>
    </row>
    <row r="474" spans="2:14" ht="14.4">
      <c r="B474" s="286" t="s">
        <v>4764</v>
      </c>
      <c r="C474" s="274">
        <v>1981</v>
      </c>
      <c r="D474" s="277">
        <v>5.1516203703703703E-2</v>
      </c>
      <c r="E474" s="274">
        <v>149</v>
      </c>
      <c r="F474" s="274" t="s">
        <v>1070</v>
      </c>
      <c r="G474" s="274">
        <v>10</v>
      </c>
      <c r="H474" s="274">
        <f t="shared" si="7"/>
        <v>43</v>
      </c>
      <c r="I474" s="274" t="s">
        <v>1071</v>
      </c>
      <c r="J474" s="277">
        <v>5.226851851851852E-2</v>
      </c>
      <c r="K474" s="274" t="s">
        <v>2827</v>
      </c>
      <c r="L474" s="274" t="s">
        <v>3392</v>
      </c>
      <c r="M474" s="276">
        <v>29921</v>
      </c>
      <c r="N474" s="274" t="s">
        <v>3076</v>
      </c>
    </row>
    <row r="475" spans="2:14" ht="13.8">
      <c r="B475" s="279" t="s">
        <v>582</v>
      </c>
      <c r="C475" s="274">
        <v>1976</v>
      </c>
      <c r="D475" s="277">
        <v>4.0914351851851855E-2</v>
      </c>
      <c r="E475" s="274">
        <v>150</v>
      </c>
      <c r="F475" s="274" t="s">
        <v>1069</v>
      </c>
      <c r="G475" s="274">
        <v>10</v>
      </c>
      <c r="H475" s="274">
        <f t="shared" si="7"/>
        <v>48</v>
      </c>
      <c r="I475" s="274" t="s">
        <v>1071</v>
      </c>
      <c r="J475" s="277">
        <v>4.1747685185185186E-2</v>
      </c>
      <c r="K475" s="274" t="s">
        <v>2825</v>
      </c>
      <c r="L475" s="274" t="s">
        <v>3393</v>
      </c>
      <c r="M475" s="276">
        <v>27849</v>
      </c>
      <c r="N475" s="274" t="s">
        <v>3076</v>
      </c>
    </row>
    <row r="476" spans="2:14" ht="14.4">
      <c r="B476" s="286" t="s">
        <v>4765</v>
      </c>
      <c r="C476" s="274">
        <v>1988</v>
      </c>
      <c r="D476" s="277">
        <v>5.1458333333333335E-2</v>
      </c>
      <c r="E476" s="274">
        <v>150</v>
      </c>
      <c r="F476" s="274" t="s">
        <v>1070</v>
      </c>
      <c r="G476" s="274">
        <v>10</v>
      </c>
      <c r="H476" s="274">
        <f t="shared" si="7"/>
        <v>36</v>
      </c>
      <c r="I476" s="274" t="s">
        <v>1071</v>
      </c>
      <c r="J476" s="277">
        <v>5.2280092592592593E-2</v>
      </c>
      <c r="K476" s="274" t="s">
        <v>2827</v>
      </c>
      <c r="L476" s="274" t="s">
        <v>3211</v>
      </c>
      <c r="M476" s="276">
        <v>32181</v>
      </c>
      <c r="N476" s="274" t="s">
        <v>3076</v>
      </c>
    </row>
    <row r="477" spans="2:14" ht="13.8">
      <c r="B477" s="279" t="s">
        <v>4766</v>
      </c>
      <c r="C477" s="274">
        <v>1997</v>
      </c>
      <c r="D477" s="277">
        <v>4.0729166666666664E-2</v>
      </c>
      <c r="E477" s="274">
        <v>151</v>
      </c>
      <c r="F477" s="274" t="s">
        <v>1069</v>
      </c>
      <c r="G477" s="274">
        <v>10</v>
      </c>
      <c r="H477" s="274">
        <f t="shared" si="7"/>
        <v>27</v>
      </c>
      <c r="I477" s="274" t="s">
        <v>1071</v>
      </c>
      <c r="J477" s="277">
        <v>4.1840277777777775E-2</v>
      </c>
      <c r="K477" s="274" t="s">
        <v>2833</v>
      </c>
      <c r="L477" s="274" t="s">
        <v>3394</v>
      </c>
      <c r="M477" s="278">
        <v>35753</v>
      </c>
      <c r="N477" s="274" t="s">
        <v>3076</v>
      </c>
    </row>
    <row r="478" spans="2:14" ht="14.4">
      <c r="B478" s="286" t="s">
        <v>4767</v>
      </c>
      <c r="C478" s="274">
        <v>1974</v>
      </c>
      <c r="D478" s="277">
        <v>5.0972222222222224E-2</v>
      </c>
      <c r="E478" s="274">
        <v>151</v>
      </c>
      <c r="F478" s="274" t="s">
        <v>1070</v>
      </c>
      <c r="G478" s="274">
        <v>10</v>
      </c>
      <c r="H478" s="274">
        <f t="shared" si="7"/>
        <v>50</v>
      </c>
      <c r="I478" s="274" t="s">
        <v>1071</v>
      </c>
      <c r="J478" s="277">
        <v>5.2291666666666667E-2</v>
      </c>
      <c r="K478" s="274" t="s">
        <v>2840</v>
      </c>
      <c r="L478" s="274" t="s">
        <v>3395</v>
      </c>
      <c r="M478" s="276">
        <v>27107</v>
      </c>
      <c r="N478" s="274" t="s">
        <v>3076</v>
      </c>
    </row>
    <row r="479" spans="2:14" ht="14.4">
      <c r="B479" s="286" t="s">
        <v>4768</v>
      </c>
      <c r="C479" s="274">
        <v>1994</v>
      </c>
      <c r="D479" s="277">
        <v>5.0983796296296298E-2</v>
      </c>
      <c r="E479" s="274">
        <v>152</v>
      </c>
      <c r="F479" s="274" t="s">
        <v>1070</v>
      </c>
      <c r="G479" s="274">
        <v>10</v>
      </c>
      <c r="H479" s="274">
        <f t="shared" si="7"/>
        <v>30</v>
      </c>
      <c r="I479" s="274" t="s">
        <v>1071</v>
      </c>
      <c r="J479" s="277">
        <v>5.2314814814814814E-2</v>
      </c>
      <c r="K479" s="274" t="s">
        <v>2819</v>
      </c>
      <c r="L479" s="274" t="s">
        <v>3396</v>
      </c>
      <c r="M479" s="278">
        <v>34689</v>
      </c>
      <c r="N479" s="274" t="s">
        <v>3076</v>
      </c>
    </row>
    <row r="480" spans="2:14" ht="13.8">
      <c r="B480" s="279" t="s">
        <v>4769</v>
      </c>
      <c r="C480" s="274">
        <v>1989</v>
      </c>
      <c r="D480" s="277">
        <v>4.0833333333333333E-2</v>
      </c>
      <c r="E480" s="274">
        <v>152</v>
      </c>
      <c r="F480" s="274" t="s">
        <v>1069</v>
      </c>
      <c r="G480" s="274">
        <v>10</v>
      </c>
      <c r="H480" s="274">
        <f t="shared" si="7"/>
        <v>35</v>
      </c>
      <c r="I480" s="274" t="s">
        <v>1071</v>
      </c>
      <c r="J480" s="277">
        <v>4.2002314814814812E-2</v>
      </c>
      <c r="K480" s="274" t="s">
        <v>2829</v>
      </c>
      <c r="L480" s="274" t="s">
        <v>3397</v>
      </c>
      <c r="M480" s="278">
        <v>32842</v>
      </c>
      <c r="N480" s="274" t="s">
        <v>3076</v>
      </c>
    </row>
    <row r="481" spans="2:14" ht="14.4">
      <c r="B481" s="286" t="s">
        <v>4770</v>
      </c>
      <c r="C481" s="274">
        <v>1989</v>
      </c>
      <c r="D481" s="277">
        <v>5.0856481481481482E-2</v>
      </c>
      <c r="E481" s="274">
        <v>153</v>
      </c>
      <c r="F481" s="274" t="s">
        <v>1070</v>
      </c>
      <c r="G481" s="274">
        <v>10</v>
      </c>
      <c r="H481" s="274">
        <f t="shared" si="7"/>
        <v>35</v>
      </c>
      <c r="I481" s="274" t="s">
        <v>1071</v>
      </c>
      <c r="J481" s="277">
        <v>5.2326388888888888E-2</v>
      </c>
      <c r="K481" s="274" t="s">
        <v>2831</v>
      </c>
      <c r="L481" s="274" t="s">
        <v>3398</v>
      </c>
      <c r="M481" s="276">
        <v>32633</v>
      </c>
      <c r="N481" s="274" t="s">
        <v>3076</v>
      </c>
    </row>
    <row r="482" spans="2:14" ht="13.8">
      <c r="B482" s="279" t="s">
        <v>1481</v>
      </c>
      <c r="C482" s="274">
        <v>1979</v>
      </c>
      <c r="D482" s="277">
        <v>4.0509259259259259E-2</v>
      </c>
      <c r="E482" s="274">
        <v>153</v>
      </c>
      <c r="F482" s="274" t="s">
        <v>1069</v>
      </c>
      <c r="G482" s="274">
        <v>10</v>
      </c>
      <c r="H482" s="274">
        <f t="shared" si="7"/>
        <v>45</v>
      </c>
      <c r="I482" s="274" t="s">
        <v>1071</v>
      </c>
      <c r="J482" s="277">
        <v>4.2013888888888892E-2</v>
      </c>
      <c r="K482" s="274" t="s">
        <v>2888</v>
      </c>
      <c r="L482" s="274" t="s">
        <v>3399</v>
      </c>
      <c r="M482" s="276">
        <v>28987</v>
      </c>
      <c r="N482" s="274" t="s">
        <v>3076</v>
      </c>
    </row>
    <row r="483" spans="2:14" ht="14.4">
      <c r="B483" s="286" t="s">
        <v>4771</v>
      </c>
      <c r="C483" s="274">
        <v>1988</v>
      </c>
      <c r="D483" s="277">
        <v>5.0856481481481482E-2</v>
      </c>
      <c r="E483" s="274">
        <v>154</v>
      </c>
      <c r="F483" s="274" t="s">
        <v>1070</v>
      </c>
      <c r="G483" s="274">
        <v>10</v>
      </c>
      <c r="H483" s="274">
        <f t="shared" si="7"/>
        <v>36</v>
      </c>
      <c r="I483" s="274" t="s">
        <v>1071</v>
      </c>
      <c r="J483" s="277">
        <v>5.2326388888888888E-2</v>
      </c>
      <c r="K483" s="274" t="s">
        <v>2819</v>
      </c>
      <c r="L483" s="274" t="s">
        <v>3400</v>
      </c>
      <c r="M483" s="278">
        <v>32506</v>
      </c>
      <c r="N483" s="274" t="s">
        <v>3076</v>
      </c>
    </row>
    <row r="484" spans="2:14" ht="14.4">
      <c r="B484" s="286" t="s">
        <v>4772</v>
      </c>
      <c r="C484" s="274">
        <v>1976</v>
      </c>
      <c r="D484" s="277">
        <v>4.0833333333333333E-2</v>
      </c>
      <c r="E484" s="274">
        <v>154</v>
      </c>
      <c r="F484" s="274" t="s">
        <v>1069</v>
      </c>
      <c r="G484" s="274">
        <v>10</v>
      </c>
      <c r="H484" s="274">
        <f t="shared" si="7"/>
        <v>48</v>
      </c>
      <c r="I484" s="274" t="s">
        <v>1071</v>
      </c>
      <c r="J484" s="277">
        <v>4.2025462962962966E-2</v>
      </c>
      <c r="K484" s="274" t="s">
        <v>3401</v>
      </c>
      <c r="L484" s="274" t="s">
        <v>3402</v>
      </c>
      <c r="M484" s="276">
        <v>27871</v>
      </c>
      <c r="N484" s="274" t="s">
        <v>3076</v>
      </c>
    </row>
    <row r="485" spans="2:14" ht="13.8">
      <c r="B485" s="279" t="s">
        <v>4773</v>
      </c>
      <c r="C485" s="274">
        <v>1988</v>
      </c>
      <c r="D485" s="277">
        <v>4.099537037037037E-2</v>
      </c>
      <c r="E485" s="274">
        <v>155</v>
      </c>
      <c r="F485" s="274" t="s">
        <v>1069</v>
      </c>
      <c r="G485" s="274">
        <v>10</v>
      </c>
      <c r="H485" s="274">
        <f t="shared" si="7"/>
        <v>36</v>
      </c>
      <c r="I485" s="274" t="s">
        <v>1071</v>
      </c>
      <c r="J485" s="277">
        <v>4.2048611111111113E-2</v>
      </c>
      <c r="K485" s="274" t="s">
        <v>2954</v>
      </c>
      <c r="L485" s="274" t="s">
        <v>3403</v>
      </c>
      <c r="M485" s="276">
        <v>32382</v>
      </c>
      <c r="N485" s="274" t="s">
        <v>3076</v>
      </c>
    </row>
    <row r="486" spans="2:14" ht="14.4">
      <c r="B486" s="286" t="s">
        <v>4774</v>
      </c>
      <c r="C486" s="274">
        <v>1982</v>
      </c>
      <c r="D486" s="277">
        <v>5.1192129629629629E-2</v>
      </c>
      <c r="E486" s="274">
        <v>155</v>
      </c>
      <c r="F486" s="274" t="s">
        <v>1070</v>
      </c>
      <c r="G486" s="274">
        <v>10</v>
      </c>
      <c r="H486" s="274">
        <f t="shared" si="7"/>
        <v>42</v>
      </c>
      <c r="I486" s="274" t="s">
        <v>1071</v>
      </c>
      <c r="J486" s="277">
        <v>5.2349537037037035E-2</v>
      </c>
      <c r="K486" s="274" t="s">
        <v>2840</v>
      </c>
      <c r="L486" s="274" t="s">
        <v>3404</v>
      </c>
      <c r="M486" s="278">
        <v>30247</v>
      </c>
      <c r="N486" s="274" t="s">
        <v>3076</v>
      </c>
    </row>
    <row r="487" spans="2:14" ht="14.4">
      <c r="B487" s="286" t="s">
        <v>4775</v>
      </c>
      <c r="C487" s="274">
        <v>1988</v>
      </c>
      <c r="D487" s="277">
        <v>5.1053240740740739E-2</v>
      </c>
      <c r="E487" s="274">
        <v>156</v>
      </c>
      <c r="F487" s="274" t="s">
        <v>1070</v>
      </c>
      <c r="G487" s="274">
        <v>10</v>
      </c>
      <c r="H487" s="274">
        <f t="shared" si="7"/>
        <v>36</v>
      </c>
      <c r="I487" s="274" t="s">
        <v>1071</v>
      </c>
      <c r="J487" s="277">
        <v>5.2361111111111108E-2</v>
      </c>
      <c r="K487" s="274" t="s">
        <v>2866</v>
      </c>
      <c r="L487" s="274" t="s">
        <v>3405</v>
      </c>
      <c r="M487" s="276">
        <v>32265</v>
      </c>
      <c r="N487" s="274" t="s">
        <v>3076</v>
      </c>
    </row>
    <row r="488" spans="2:14" ht="13.8">
      <c r="B488" s="279" t="s">
        <v>4776</v>
      </c>
      <c r="C488" s="274">
        <v>1986</v>
      </c>
      <c r="D488" s="277">
        <v>4.0868055555555553E-2</v>
      </c>
      <c r="E488" s="274">
        <v>156</v>
      </c>
      <c r="F488" s="274" t="s">
        <v>1069</v>
      </c>
      <c r="G488" s="274">
        <v>10</v>
      </c>
      <c r="H488" s="274">
        <f t="shared" si="7"/>
        <v>38</v>
      </c>
      <c r="I488" s="274" t="s">
        <v>1071</v>
      </c>
      <c r="J488" s="277">
        <v>4.2094907407407407E-2</v>
      </c>
      <c r="K488" s="274" t="s">
        <v>2862</v>
      </c>
      <c r="L488" s="274" t="s">
        <v>3406</v>
      </c>
      <c r="M488" s="278">
        <v>31716</v>
      </c>
      <c r="N488" s="274" t="s">
        <v>3076</v>
      </c>
    </row>
    <row r="489" spans="2:14" ht="14.4">
      <c r="B489" s="286" t="s">
        <v>4777</v>
      </c>
      <c r="C489" s="274">
        <v>1982</v>
      </c>
      <c r="D489" s="277">
        <v>4.1331018518518517E-2</v>
      </c>
      <c r="E489" s="274">
        <v>157</v>
      </c>
      <c r="F489" s="274" t="s">
        <v>1069</v>
      </c>
      <c r="G489" s="274">
        <v>10</v>
      </c>
      <c r="H489" s="274">
        <f t="shared" si="7"/>
        <v>42</v>
      </c>
      <c r="I489" s="274" t="s">
        <v>1071</v>
      </c>
      <c r="J489" s="277">
        <v>4.2106481481481481E-2</v>
      </c>
      <c r="K489" s="274" t="s">
        <v>2825</v>
      </c>
      <c r="L489" s="274" t="s">
        <v>3407</v>
      </c>
      <c r="M489" s="276">
        <v>30055</v>
      </c>
      <c r="N489" s="274" t="s">
        <v>3076</v>
      </c>
    </row>
    <row r="490" spans="2:14" ht="14.4">
      <c r="B490" s="286" t="s">
        <v>4778</v>
      </c>
      <c r="C490" s="274">
        <v>1982</v>
      </c>
      <c r="D490" s="277">
        <v>5.1504629629629629E-2</v>
      </c>
      <c r="E490" s="274">
        <v>157</v>
      </c>
      <c r="F490" s="274" t="s">
        <v>1070</v>
      </c>
      <c r="G490" s="274">
        <v>10</v>
      </c>
      <c r="H490" s="274">
        <f t="shared" ref="H490:H553" si="8">2024-C490</f>
        <v>42</v>
      </c>
      <c r="I490" s="274" t="s">
        <v>1071</v>
      </c>
      <c r="J490" s="277">
        <v>5.2557870370370373E-2</v>
      </c>
      <c r="K490" s="274" t="s">
        <v>2838</v>
      </c>
      <c r="L490" s="274" t="s">
        <v>3408</v>
      </c>
      <c r="M490" s="276">
        <v>30118</v>
      </c>
      <c r="N490" s="274" t="s">
        <v>3076</v>
      </c>
    </row>
    <row r="491" spans="2:14" ht="14.4">
      <c r="B491" s="286" t="s">
        <v>4779</v>
      </c>
      <c r="C491" s="274">
        <v>1987</v>
      </c>
      <c r="D491" s="277">
        <v>5.1342592592592592E-2</v>
      </c>
      <c r="E491" s="274">
        <v>158</v>
      </c>
      <c r="F491" s="274" t="s">
        <v>1070</v>
      </c>
      <c r="G491" s="274">
        <v>10</v>
      </c>
      <c r="H491" s="274">
        <f t="shared" si="8"/>
        <v>37</v>
      </c>
      <c r="I491" s="274" t="s">
        <v>1071</v>
      </c>
      <c r="J491" s="277">
        <v>5.2592592592592594E-2</v>
      </c>
      <c r="K491" s="274" t="s">
        <v>2869</v>
      </c>
      <c r="L491" s="274" t="s">
        <v>3409</v>
      </c>
      <c r="M491" s="276">
        <v>31927</v>
      </c>
      <c r="N491" s="274" t="s">
        <v>3076</v>
      </c>
    </row>
    <row r="492" spans="2:14" ht="13.8">
      <c r="B492" s="279" t="s">
        <v>1767</v>
      </c>
      <c r="C492" s="274">
        <v>1992</v>
      </c>
      <c r="D492" s="277">
        <v>4.0879629629629627E-2</v>
      </c>
      <c r="E492" s="274">
        <v>158</v>
      </c>
      <c r="F492" s="274" t="s">
        <v>1069</v>
      </c>
      <c r="G492" s="274">
        <v>10</v>
      </c>
      <c r="H492" s="274">
        <f t="shared" si="8"/>
        <v>32</v>
      </c>
      <c r="I492" s="274" t="s">
        <v>1071</v>
      </c>
      <c r="J492" s="277">
        <v>4.2164351851851849E-2</v>
      </c>
      <c r="K492" s="274" t="s">
        <v>2859</v>
      </c>
      <c r="L492" s="274" t="s">
        <v>3410</v>
      </c>
      <c r="M492" s="276">
        <v>33857</v>
      </c>
      <c r="N492" s="274" t="s">
        <v>3076</v>
      </c>
    </row>
    <row r="493" spans="2:14" ht="14.4">
      <c r="B493" s="286" t="s">
        <v>4780</v>
      </c>
      <c r="C493" s="274">
        <v>1988</v>
      </c>
      <c r="D493" s="277">
        <v>5.108796296296296E-2</v>
      </c>
      <c r="E493" s="274">
        <v>159</v>
      </c>
      <c r="F493" s="274" t="s">
        <v>1070</v>
      </c>
      <c r="G493" s="274">
        <v>10</v>
      </c>
      <c r="H493" s="274">
        <f t="shared" si="8"/>
        <v>36</v>
      </c>
      <c r="I493" s="274" t="s">
        <v>1071</v>
      </c>
      <c r="J493" s="277">
        <v>5.2638888888888888E-2</v>
      </c>
      <c r="K493" s="274" t="s">
        <v>2886</v>
      </c>
      <c r="L493" s="274" t="s">
        <v>3411</v>
      </c>
      <c r="M493" s="276">
        <v>32186</v>
      </c>
      <c r="N493" s="274" t="s">
        <v>3076</v>
      </c>
    </row>
    <row r="494" spans="2:14" ht="13.8">
      <c r="B494" s="279" t="s">
        <v>4781</v>
      </c>
      <c r="C494" s="274">
        <v>1997</v>
      </c>
      <c r="D494" s="277">
        <v>4.1562500000000002E-2</v>
      </c>
      <c r="E494" s="274">
        <v>159</v>
      </c>
      <c r="F494" s="274" t="s">
        <v>1069</v>
      </c>
      <c r="G494" s="274">
        <v>10</v>
      </c>
      <c r="H494" s="274">
        <f t="shared" si="8"/>
        <v>27</v>
      </c>
      <c r="I494" s="274" t="s">
        <v>1071</v>
      </c>
      <c r="J494" s="277">
        <v>4.2326388888888886E-2</v>
      </c>
      <c r="K494" s="274" t="s">
        <v>2833</v>
      </c>
      <c r="L494" s="274" t="s">
        <v>3412</v>
      </c>
      <c r="M494" s="276">
        <v>35687</v>
      </c>
      <c r="N494" s="274" t="s">
        <v>3076</v>
      </c>
    </row>
    <row r="495" spans="2:14" ht="13.8">
      <c r="B495" s="279" t="s">
        <v>4782</v>
      </c>
      <c r="C495" s="274">
        <v>1988</v>
      </c>
      <c r="D495" s="277">
        <v>4.1238425925925928E-2</v>
      </c>
      <c r="E495" s="274">
        <v>160</v>
      </c>
      <c r="F495" s="274" t="s">
        <v>1069</v>
      </c>
      <c r="G495" s="274">
        <v>10</v>
      </c>
      <c r="H495" s="274">
        <f t="shared" si="8"/>
        <v>36</v>
      </c>
      <c r="I495" s="274" t="s">
        <v>1071</v>
      </c>
      <c r="J495" s="277">
        <v>4.2361111111111113E-2</v>
      </c>
      <c r="K495" s="274" t="s">
        <v>2825</v>
      </c>
      <c r="L495" s="274" t="s">
        <v>3413</v>
      </c>
      <c r="M495" s="276">
        <v>32320</v>
      </c>
      <c r="N495" s="274" t="s">
        <v>3076</v>
      </c>
    </row>
    <row r="496" spans="2:14" ht="14.4">
      <c r="B496" s="286" t="s">
        <v>4783</v>
      </c>
      <c r="C496" s="274">
        <v>1992</v>
      </c>
      <c r="D496" s="277">
        <v>5.1585648148148151E-2</v>
      </c>
      <c r="E496" s="274">
        <v>160</v>
      </c>
      <c r="F496" s="274" t="s">
        <v>1070</v>
      </c>
      <c r="G496" s="274">
        <v>10</v>
      </c>
      <c r="H496" s="274">
        <f t="shared" si="8"/>
        <v>32</v>
      </c>
      <c r="I496" s="274" t="s">
        <v>1071</v>
      </c>
      <c r="J496" s="277">
        <v>5.2638888888888888E-2</v>
      </c>
      <c r="K496" s="274" t="s">
        <v>3108</v>
      </c>
      <c r="L496" s="274" t="s">
        <v>3414</v>
      </c>
      <c r="M496" s="278">
        <v>33896</v>
      </c>
      <c r="N496" s="274" t="s">
        <v>3076</v>
      </c>
    </row>
    <row r="497" spans="2:14" ht="14.4">
      <c r="B497" s="286" t="s">
        <v>4784</v>
      </c>
      <c r="C497" s="274">
        <v>1990</v>
      </c>
      <c r="D497" s="277">
        <v>5.1574074074074071E-2</v>
      </c>
      <c r="E497" s="274">
        <v>161</v>
      </c>
      <c r="F497" s="274" t="s">
        <v>1070</v>
      </c>
      <c r="G497" s="274">
        <v>10</v>
      </c>
      <c r="H497" s="274">
        <f t="shared" si="8"/>
        <v>34</v>
      </c>
      <c r="I497" s="274" t="s">
        <v>1071</v>
      </c>
      <c r="J497" s="277">
        <v>5.2650462962962961E-2</v>
      </c>
      <c r="K497" s="274" t="s">
        <v>3108</v>
      </c>
      <c r="L497" s="274" t="s">
        <v>3415</v>
      </c>
      <c r="M497" s="276">
        <v>33108</v>
      </c>
      <c r="N497" s="274" t="s">
        <v>3076</v>
      </c>
    </row>
    <row r="498" spans="2:14" ht="13.8">
      <c r="B498" s="279" t="s">
        <v>4785</v>
      </c>
      <c r="C498" s="274">
        <v>1987</v>
      </c>
      <c r="D498" s="277">
        <v>4.0937500000000002E-2</v>
      </c>
      <c r="E498" s="274">
        <v>161</v>
      </c>
      <c r="F498" s="274" t="s">
        <v>1069</v>
      </c>
      <c r="G498" s="274">
        <v>10</v>
      </c>
      <c r="H498" s="274">
        <f t="shared" si="8"/>
        <v>37</v>
      </c>
      <c r="I498" s="274" t="s">
        <v>1071</v>
      </c>
      <c r="J498" s="277">
        <v>4.2372685185185187E-2</v>
      </c>
      <c r="K498" s="274" t="s">
        <v>2842</v>
      </c>
      <c r="L498" s="274" t="s">
        <v>3416</v>
      </c>
      <c r="M498" s="276">
        <v>31887</v>
      </c>
      <c r="N498" s="274" t="s">
        <v>3076</v>
      </c>
    </row>
    <row r="499" spans="2:14" ht="14.4">
      <c r="B499" s="286" t="s">
        <v>1835</v>
      </c>
      <c r="C499" s="274">
        <v>1984</v>
      </c>
      <c r="D499" s="277">
        <v>5.2071759259259262E-2</v>
      </c>
      <c r="E499" s="274">
        <v>162</v>
      </c>
      <c r="F499" s="274" t="s">
        <v>1070</v>
      </c>
      <c r="G499" s="274">
        <v>10</v>
      </c>
      <c r="H499" s="274">
        <f t="shared" si="8"/>
        <v>40</v>
      </c>
      <c r="I499" s="274" t="s">
        <v>1071</v>
      </c>
      <c r="J499" s="277">
        <v>5.2789351851851851E-2</v>
      </c>
      <c r="K499" s="274" t="s">
        <v>2866</v>
      </c>
      <c r="L499" s="274" t="s">
        <v>3417</v>
      </c>
      <c r="M499" s="276">
        <v>30733</v>
      </c>
      <c r="N499" s="274" t="s">
        <v>3076</v>
      </c>
    </row>
    <row r="500" spans="2:14" ht="14.4">
      <c r="B500" s="286" t="s">
        <v>4786</v>
      </c>
      <c r="C500" s="274">
        <v>1983</v>
      </c>
      <c r="D500" s="277">
        <v>4.2002314814814812E-2</v>
      </c>
      <c r="E500" s="274">
        <v>162</v>
      </c>
      <c r="F500" s="274" t="s">
        <v>1069</v>
      </c>
      <c r="G500" s="274">
        <v>10</v>
      </c>
      <c r="H500" s="274">
        <f t="shared" si="8"/>
        <v>41</v>
      </c>
      <c r="I500" s="274" t="s">
        <v>1071</v>
      </c>
      <c r="J500" s="277">
        <v>4.2407407407407408E-2</v>
      </c>
      <c r="K500" s="274" t="s">
        <v>2913</v>
      </c>
      <c r="L500" s="274" t="s">
        <v>3285</v>
      </c>
      <c r="M500" s="276">
        <v>30654</v>
      </c>
      <c r="N500" s="274" t="s">
        <v>3076</v>
      </c>
    </row>
    <row r="501" spans="2:14" ht="14.4">
      <c r="B501" s="286" t="s">
        <v>4787</v>
      </c>
      <c r="C501" s="274">
        <v>1981</v>
      </c>
      <c r="D501" s="277">
        <v>5.1956018518518519E-2</v>
      </c>
      <c r="E501" s="274">
        <v>163</v>
      </c>
      <c r="F501" s="274" t="s">
        <v>1070</v>
      </c>
      <c r="G501" s="274">
        <v>10</v>
      </c>
      <c r="H501" s="274">
        <f t="shared" si="8"/>
        <v>43</v>
      </c>
      <c r="I501" s="274" t="s">
        <v>1071</v>
      </c>
      <c r="J501" s="277">
        <v>5.3101851851851851E-2</v>
      </c>
      <c r="K501" s="274" t="s">
        <v>3244</v>
      </c>
      <c r="L501" s="274" t="s">
        <v>3418</v>
      </c>
      <c r="M501" s="276">
        <v>29812</v>
      </c>
      <c r="N501" s="274" t="s">
        <v>3076</v>
      </c>
    </row>
    <row r="502" spans="2:14" ht="14.4">
      <c r="B502" s="286" t="s">
        <v>4788</v>
      </c>
      <c r="C502" s="274">
        <v>1982</v>
      </c>
      <c r="D502" s="277">
        <v>4.1712962962962966E-2</v>
      </c>
      <c r="E502" s="274">
        <v>163</v>
      </c>
      <c r="F502" s="274" t="s">
        <v>1069</v>
      </c>
      <c r="G502" s="274">
        <v>10</v>
      </c>
      <c r="H502" s="274">
        <f t="shared" si="8"/>
        <v>42</v>
      </c>
      <c r="I502" s="274" t="s">
        <v>1071</v>
      </c>
      <c r="J502" s="277">
        <v>4.2418981481481481E-2</v>
      </c>
      <c r="K502" s="274" t="s">
        <v>2859</v>
      </c>
      <c r="L502" s="274" t="s">
        <v>3419</v>
      </c>
      <c r="M502" s="278">
        <v>30311</v>
      </c>
      <c r="N502" s="274" t="s">
        <v>3076</v>
      </c>
    </row>
    <row r="503" spans="2:14" ht="13.8">
      <c r="B503" s="279" t="s">
        <v>4789</v>
      </c>
      <c r="C503" s="274">
        <v>1986</v>
      </c>
      <c r="D503" s="277">
        <v>3.9988425925925927E-2</v>
      </c>
      <c r="E503" s="274">
        <v>164</v>
      </c>
      <c r="F503" s="274" t="s">
        <v>1069</v>
      </c>
      <c r="G503" s="274">
        <v>10</v>
      </c>
      <c r="H503" s="274">
        <f t="shared" si="8"/>
        <v>38</v>
      </c>
      <c r="I503" s="274" t="s">
        <v>1071</v>
      </c>
      <c r="J503" s="277">
        <v>4.2581018518518518E-2</v>
      </c>
      <c r="K503" s="274" t="s">
        <v>2849</v>
      </c>
      <c r="L503" s="274" t="s">
        <v>3420</v>
      </c>
      <c r="M503" s="276">
        <v>31517</v>
      </c>
      <c r="N503" s="274" t="s">
        <v>3076</v>
      </c>
    </row>
    <row r="504" spans="2:14" ht="13.8">
      <c r="B504" s="279" t="s">
        <v>417</v>
      </c>
      <c r="C504" s="274">
        <v>1984</v>
      </c>
      <c r="D504" s="277">
        <v>5.3321759259259256E-2</v>
      </c>
      <c r="E504" s="274">
        <v>164</v>
      </c>
      <c r="F504" s="274" t="s">
        <v>1070</v>
      </c>
      <c r="G504" s="274">
        <v>10</v>
      </c>
      <c r="H504" s="274">
        <f t="shared" si="8"/>
        <v>40</v>
      </c>
      <c r="I504" s="274" t="s">
        <v>1071</v>
      </c>
      <c r="J504" s="277">
        <v>5.3703703703703705E-2</v>
      </c>
      <c r="K504" s="274" t="s">
        <v>3421</v>
      </c>
      <c r="L504" s="274" t="s">
        <v>2959</v>
      </c>
      <c r="M504" s="278">
        <v>31705</v>
      </c>
      <c r="N504" s="274" t="s">
        <v>3076</v>
      </c>
    </row>
    <row r="505" spans="2:14" ht="13.8">
      <c r="B505" s="279" t="s">
        <v>4790</v>
      </c>
      <c r="C505" s="274">
        <v>1987</v>
      </c>
      <c r="D505" s="277">
        <v>4.1365740740740738E-2</v>
      </c>
      <c r="E505" s="274">
        <v>165</v>
      </c>
      <c r="F505" s="274" t="s">
        <v>1069</v>
      </c>
      <c r="G505" s="274">
        <v>10</v>
      </c>
      <c r="H505" s="274">
        <f t="shared" si="8"/>
        <v>37</v>
      </c>
      <c r="I505" s="274" t="s">
        <v>1071</v>
      </c>
      <c r="J505" s="277">
        <v>4.2627314814814812E-2</v>
      </c>
      <c r="K505" s="274" t="s">
        <v>2825</v>
      </c>
      <c r="L505" s="274" t="s">
        <v>3257</v>
      </c>
      <c r="M505" s="276">
        <v>31887</v>
      </c>
      <c r="N505" s="274" t="s">
        <v>3076</v>
      </c>
    </row>
    <row r="506" spans="2:14" ht="14.4">
      <c r="B506" s="286" t="s">
        <v>5790</v>
      </c>
      <c r="C506" s="274">
        <v>1977</v>
      </c>
      <c r="D506" s="277">
        <v>5.2777777777777778E-2</v>
      </c>
      <c r="E506" s="274">
        <v>165</v>
      </c>
      <c r="F506" s="274" t="s">
        <v>1070</v>
      </c>
      <c r="G506" s="274">
        <v>10</v>
      </c>
      <c r="H506" s="274">
        <f t="shared" si="8"/>
        <v>47</v>
      </c>
      <c r="I506" s="274" t="s">
        <v>1071</v>
      </c>
      <c r="J506" s="277">
        <v>5.409722222222222E-2</v>
      </c>
      <c r="K506" s="274" t="s">
        <v>2923</v>
      </c>
      <c r="L506" s="274" t="s">
        <v>3422</v>
      </c>
      <c r="M506" s="276">
        <v>28198</v>
      </c>
      <c r="N506" s="274" t="s">
        <v>3076</v>
      </c>
    </row>
    <row r="507" spans="2:14" ht="13.8">
      <c r="B507" s="279" t="s">
        <v>4791</v>
      </c>
      <c r="C507" s="274">
        <v>1987</v>
      </c>
      <c r="D507" s="277">
        <v>4.1273148148148149E-2</v>
      </c>
      <c r="E507" s="274">
        <v>166</v>
      </c>
      <c r="F507" s="274" t="s">
        <v>1069</v>
      </c>
      <c r="G507" s="274">
        <v>10</v>
      </c>
      <c r="H507" s="274">
        <f t="shared" si="8"/>
        <v>37</v>
      </c>
      <c r="I507" s="274" t="s">
        <v>1071</v>
      </c>
      <c r="J507" s="277">
        <v>4.2685185185185187E-2</v>
      </c>
      <c r="K507" s="274" t="s">
        <v>2940</v>
      </c>
      <c r="L507" s="274" t="s">
        <v>3423</v>
      </c>
      <c r="M507" s="276">
        <v>32023</v>
      </c>
      <c r="N507" s="274" t="s">
        <v>3076</v>
      </c>
    </row>
    <row r="508" spans="2:14" ht="13.8">
      <c r="B508" s="279" t="s">
        <v>1912</v>
      </c>
      <c r="C508" s="274">
        <v>1995</v>
      </c>
      <c r="D508" s="277">
        <v>5.2928240740740741E-2</v>
      </c>
      <c r="E508" s="274">
        <v>166</v>
      </c>
      <c r="F508" s="274" t="s">
        <v>1070</v>
      </c>
      <c r="G508" s="274">
        <v>10</v>
      </c>
      <c r="H508" s="274">
        <f t="shared" si="8"/>
        <v>29</v>
      </c>
      <c r="I508" s="274" t="s">
        <v>1071</v>
      </c>
      <c r="J508" s="277">
        <v>5.4120370370370367E-2</v>
      </c>
      <c r="K508" s="274" t="s">
        <v>2891</v>
      </c>
      <c r="L508" s="274" t="s">
        <v>3089</v>
      </c>
      <c r="M508" s="276">
        <v>34903</v>
      </c>
      <c r="N508" s="274" t="s">
        <v>3076</v>
      </c>
    </row>
    <row r="509" spans="2:14" ht="14.4">
      <c r="B509" s="286" t="s">
        <v>4792</v>
      </c>
      <c r="C509" s="274">
        <v>1979</v>
      </c>
      <c r="D509" s="277">
        <v>5.3530092592592594E-2</v>
      </c>
      <c r="E509" s="274">
        <v>167</v>
      </c>
      <c r="F509" s="274" t="s">
        <v>1070</v>
      </c>
      <c r="G509" s="274">
        <v>10</v>
      </c>
      <c r="H509" s="274">
        <f t="shared" si="8"/>
        <v>45</v>
      </c>
      <c r="I509" s="274" t="s">
        <v>1071</v>
      </c>
      <c r="J509" s="277">
        <v>5.423611111111111E-2</v>
      </c>
      <c r="K509" s="274" t="s">
        <v>3114</v>
      </c>
      <c r="L509" s="274" t="s">
        <v>3424</v>
      </c>
      <c r="M509" s="276">
        <v>29097</v>
      </c>
      <c r="N509" s="274" t="s">
        <v>3076</v>
      </c>
    </row>
    <row r="510" spans="2:14" ht="14.4">
      <c r="B510" s="286" t="s">
        <v>4793</v>
      </c>
      <c r="C510" s="274">
        <v>1982</v>
      </c>
      <c r="D510" s="277">
        <v>4.1203703703703701E-2</v>
      </c>
      <c r="E510" s="274">
        <v>167</v>
      </c>
      <c r="F510" s="274" t="s">
        <v>1069</v>
      </c>
      <c r="G510" s="274">
        <v>10</v>
      </c>
      <c r="H510" s="274">
        <f t="shared" si="8"/>
        <v>42</v>
      </c>
      <c r="I510" s="274" t="s">
        <v>1071</v>
      </c>
      <c r="J510" s="277">
        <v>4.2731481481481481E-2</v>
      </c>
      <c r="K510" s="274" t="s">
        <v>2874</v>
      </c>
      <c r="L510" s="274" t="s">
        <v>3425</v>
      </c>
      <c r="M510" s="276">
        <v>30162</v>
      </c>
      <c r="N510" s="274" t="s">
        <v>3076</v>
      </c>
    </row>
    <row r="511" spans="2:14" ht="13.8">
      <c r="B511" s="279" t="s">
        <v>4794</v>
      </c>
      <c r="C511" s="274">
        <v>1988</v>
      </c>
      <c r="D511" s="277">
        <v>4.2187500000000003E-2</v>
      </c>
      <c r="E511" s="274">
        <v>168</v>
      </c>
      <c r="F511" s="274" t="s">
        <v>1069</v>
      </c>
      <c r="G511" s="274">
        <v>10</v>
      </c>
      <c r="H511" s="274">
        <f t="shared" si="8"/>
        <v>36</v>
      </c>
      <c r="I511" s="274" t="s">
        <v>1071</v>
      </c>
      <c r="J511" s="277">
        <v>4.2870370370370371E-2</v>
      </c>
      <c r="K511" s="274" t="s">
        <v>2913</v>
      </c>
      <c r="L511" s="274" t="s">
        <v>3426</v>
      </c>
      <c r="M511" s="276">
        <v>32226</v>
      </c>
      <c r="N511" s="274" t="s">
        <v>3076</v>
      </c>
    </row>
    <row r="512" spans="2:14" ht="14.4">
      <c r="B512" s="286" t="s">
        <v>4795</v>
      </c>
      <c r="C512" s="274">
        <v>2003</v>
      </c>
      <c r="D512" s="277">
        <v>5.3275462962962962E-2</v>
      </c>
      <c r="E512" s="274">
        <v>168</v>
      </c>
      <c r="F512" s="274" t="s">
        <v>1070</v>
      </c>
      <c r="G512" s="274">
        <v>10</v>
      </c>
      <c r="H512" s="274">
        <f t="shared" si="8"/>
        <v>21</v>
      </c>
      <c r="I512" s="274" t="s">
        <v>1071</v>
      </c>
      <c r="J512" s="277">
        <v>5.4490740740740742E-2</v>
      </c>
      <c r="K512" s="274" t="s">
        <v>3189</v>
      </c>
      <c r="L512" s="274" t="s">
        <v>3427</v>
      </c>
      <c r="M512" s="276">
        <v>37775</v>
      </c>
      <c r="N512" s="274" t="s">
        <v>3076</v>
      </c>
    </row>
    <row r="513" spans="2:14" ht="14.4">
      <c r="B513" s="286" t="s">
        <v>4796</v>
      </c>
      <c r="C513" s="274">
        <v>2001</v>
      </c>
      <c r="D513" s="277">
        <v>5.3263888888888888E-2</v>
      </c>
      <c r="E513" s="274">
        <v>169</v>
      </c>
      <c r="F513" s="274" t="s">
        <v>1070</v>
      </c>
      <c r="G513" s="274">
        <v>10</v>
      </c>
      <c r="H513" s="274">
        <f t="shared" si="8"/>
        <v>23</v>
      </c>
      <c r="I513" s="274" t="s">
        <v>1071</v>
      </c>
      <c r="J513" s="277">
        <v>5.4490740740740742E-2</v>
      </c>
      <c r="K513" s="274" t="s">
        <v>3428</v>
      </c>
      <c r="L513" s="274" t="s">
        <v>3429</v>
      </c>
      <c r="M513" s="276">
        <v>36925</v>
      </c>
      <c r="N513" s="274" t="s">
        <v>3076</v>
      </c>
    </row>
    <row r="514" spans="2:14" ht="13.8">
      <c r="B514" s="279" t="s">
        <v>4797</v>
      </c>
      <c r="C514" s="274">
        <v>1991</v>
      </c>
      <c r="D514" s="277">
        <v>4.2083333333333334E-2</v>
      </c>
      <c r="E514" s="274">
        <v>169</v>
      </c>
      <c r="F514" s="274" t="s">
        <v>1069</v>
      </c>
      <c r="G514" s="274">
        <v>10</v>
      </c>
      <c r="H514" s="274">
        <f t="shared" si="8"/>
        <v>33</v>
      </c>
      <c r="I514" s="274" t="s">
        <v>1071</v>
      </c>
      <c r="J514" s="277">
        <v>4.2905092592592592E-2</v>
      </c>
      <c r="K514" s="274" t="s">
        <v>2829</v>
      </c>
      <c r="L514" s="274" t="s">
        <v>3356</v>
      </c>
      <c r="M514" s="278">
        <v>33559</v>
      </c>
      <c r="N514" s="274" t="s">
        <v>3076</v>
      </c>
    </row>
    <row r="515" spans="2:14" ht="14.4">
      <c r="B515" s="286" t="s">
        <v>4798</v>
      </c>
      <c r="C515" s="274">
        <v>1988</v>
      </c>
      <c r="D515" s="277">
        <v>5.3576388888888889E-2</v>
      </c>
      <c r="E515" s="274">
        <v>170</v>
      </c>
      <c r="F515" s="274" t="s">
        <v>1070</v>
      </c>
      <c r="G515" s="274">
        <v>10</v>
      </c>
      <c r="H515" s="274">
        <f t="shared" si="8"/>
        <v>36</v>
      </c>
      <c r="I515" s="274" t="s">
        <v>1071</v>
      </c>
      <c r="J515" s="277">
        <v>5.4652777777777779E-2</v>
      </c>
      <c r="K515" s="274" t="s">
        <v>2819</v>
      </c>
      <c r="L515" s="274" t="s">
        <v>3430</v>
      </c>
      <c r="M515" s="276">
        <v>32371</v>
      </c>
      <c r="N515" s="274" t="s">
        <v>3076</v>
      </c>
    </row>
    <row r="516" spans="2:14" ht="14.4">
      <c r="B516" s="286" t="s">
        <v>5686</v>
      </c>
      <c r="C516" s="274">
        <v>1982</v>
      </c>
      <c r="D516" s="277">
        <v>4.2881944444444445E-2</v>
      </c>
      <c r="E516" s="274">
        <v>170</v>
      </c>
      <c r="F516" s="274" t="s">
        <v>1069</v>
      </c>
      <c r="G516" s="274">
        <v>10</v>
      </c>
      <c r="H516" s="274">
        <f t="shared" si="8"/>
        <v>42</v>
      </c>
      <c r="I516" s="274" t="s">
        <v>1071</v>
      </c>
      <c r="J516" s="277">
        <v>4.2928240740740739E-2</v>
      </c>
      <c r="K516" s="274" t="s">
        <v>3431</v>
      </c>
      <c r="L516" s="274" t="s">
        <v>3432</v>
      </c>
      <c r="M516" s="278">
        <v>30266</v>
      </c>
      <c r="N516" s="274" t="s">
        <v>3076</v>
      </c>
    </row>
    <row r="517" spans="2:14" ht="14.4">
      <c r="B517" s="286" t="s">
        <v>4799</v>
      </c>
      <c r="C517" s="274">
        <v>1983</v>
      </c>
      <c r="D517" s="277">
        <v>5.3587962962962962E-2</v>
      </c>
      <c r="E517" s="274">
        <v>171</v>
      </c>
      <c r="F517" s="274" t="s">
        <v>1070</v>
      </c>
      <c r="G517" s="274">
        <v>10</v>
      </c>
      <c r="H517" s="274">
        <f t="shared" si="8"/>
        <v>41</v>
      </c>
      <c r="I517" s="274" t="s">
        <v>1071</v>
      </c>
      <c r="J517" s="277">
        <v>5.4664351851851853E-2</v>
      </c>
      <c r="K517" s="274" t="s">
        <v>2827</v>
      </c>
      <c r="L517" s="274" t="s">
        <v>3433</v>
      </c>
      <c r="M517" s="278">
        <v>30631</v>
      </c>
      <c r="N517" s="274" t="s">
        <v>3076</v>
      </c>
    </row>
    <row r="518" spans="2:14" ht="13.8">
      <c r="B518" s="279" t="s">
        <v>4800</v>
      </c>
      <c r="C518" s="274">
        <v>1988</v>
      </c>
      <c r="D518" s="277">
        <v>4.2326388888888886E-2</v>
      </c>
      <c r="E518" s="274">
        <v>171</v>
      </c>
      <c r="F518" s="274" t="s">
        <v>1069</v>
      </c>
      <c r="G518" s="274">
        <v>10</v>
      </c>
      <c r="H518" s="274">
        <f t="shared" si="8"/>
        <v>36</v>
      </c>
      <c r="I518" s="274" t="s">
        <v>1071</v>
      </c>
      <c r="J518" s="277">
        <v>4.3009259259259261E-2</v>
      </c>
      <c r="K518" s="274" t="s">
        <v>2833</v>
      </c>
      <c r="L518" s="274" t="s">
        <v>3434</v>
      </c>
      <c r="M518" s="276">
        <v>32406</v>
      </c>
      <c r="N518" s="274" t="s">
        <v>3076</v>
      </c>
    </row>
    <row r="519" spans="2:14" ht="13.8">
      <c r="B519" s="279" t="s">
        <v>4801</v>
      </c>
      <c r="C519" s="274">
        <v>1995</v>
      </c>
      <c r="D519" s="277">
        <v>4.1967592592592591E-2</v>
      </c>
      <c r="E519" s="274">
        <v>172</v>
      </c>
      <c r="F519" s="274" t="s">
        <v>1069</v>
      </c>
      <c r="G519" s="274">
        <v>10</v>
      </c>
      <c r="H519" s="274">
        <f t="shared" si="8"/>
        <v>29</v>
      </c>
      <c r="I519" s="274" t="s">
        <v>1071</v>
      </c>
      <c r="J519" s="277">
        <v>4.3043981481481482E-2</v>
      </c>
      <c r="K519" s="274" t="s">
        <v>2888</v>
      </c>
      <c r="L519" s="274" t="s">
        <v>3435</v>
      </c>
      <c r="M519" s="278">
        <v>35051</v>
      </c>
      <c r="N519" s="274" t="s">
        <v>3076</v>
      </c>
    </row>
    <row r="520" spans="2:14" ht="14.4">
      <c r="B520" s="286" t="s">
        <v>5733</v>
      </c>
      <c r="C520" s="274">
        <v>1995</v>
      </c>
      <c r="D520" s="277">
        <v>5.3599537037037036E-2</v>
      </c>
      <c r="E520" s="274">
        <v>172</v>
      </c>
      <c r="F520" s="274" t="s">
        <v>1070</v>
      </c>
      <c r="G520" s="274">
        <v>10</v>
      </c>
      <c r="H520" s="274">
        <f t="shared" si="8"/>
        <v>29</v>
      </c>
      <c r="I520" s="274" t="s">
        <v>1071</v>
      </c>
      <c r="J520" s="277">
        <v>5.4733796296296294E-2</v>
      </c>
      <c r="K520" s="274" t="s">
        <v>3436</v>
      </c>
      <c r="L520" s="274" t="s">
        <v>3095</v>
      </c>
      <c r="M520" s="276">
        <v>34871</v>
      </c>
      <c r="N520" s="274" t="s">
        <v>3076</v>
      </c>
    </row>
    <row r="521" spans="2:14" ht="14.4">
      <c r="B521" s="286" t="s">
        <v>4802</v>
      </c>
      <c r="C521" s="274">
        <v>1989</v>
      </c>
      <c r="D521" s="277">
        <v>5.3356481481481484E-2</v>
      </c>
      <c r="E521" s="274">
        <v>173</v>
      </c>
      <c r="F521" s="274" t="s">
        <v>1070</v>
      </c>
      <c r="G521" s="274">
        <v>10</v>
      </c>
      <c r="H521" s="274">
        <f t="shared" si="8"/>
        <v>35</v>
      </c>
      <c r="I521" s="274" t="s">
        <v>1071</v>
      </c>
      <c r="J521" s="277">
        <v>5.4803240740740743E-2</v>
      </c>
      <c r="K521" s="274" t="s">
        <v>3437</v>
      </c>
      <c r="L521" s="274" t="s">
        <v>3438</v>
      </c>
      <c r="M521" s="276">
        <v>32532</v>
      </c>
      <c r="N521" s="274" t="s">
        <v>3076</v>
      </c>
    </row>
    <row r="522" spans="2:14" ht="14.4">
      <c r="B522" s="286" t="s">
        <v>4803</v>
      </c>
      <c r="C522" s="274">
        <v>1983</v>
      </c>
      <c r="D522" s="277">
        <v>4.2326388888888886E-2</v>
      </c>
      <c r="E522" s="274">
        <v>173</v>
      </c>
      <c r="F522" s="274" t="s">
        <v>1069</v>
      </c>
      <c r="G522" s="274">
        <v>10</v>
      </c>
      <c r="H522" s="274">
        <f t="shared" si="8"/>
        <v>41</v>
      </c>
      <c r="I522" s="274" t="s">
        <v>1071</v>
      </c>
      <c r="J522" s="277">
        <v>4.310185185185185E-2</v>
      </c>
      <c r="K522" s="274" t="s">
        <v>2859</v>
      </c>
      <c r="L522" s="274" t="s">
        <v>3439</v>
      </c>
      <c r="M522" s="276">
        <v>30384</v>
      </c>
      <c r="N522" s="274" t="s">
        <v>3076</v>
      </c>
    </row>
    <row r="523" spans="2:14" ht="13.8">
      <c r="B523" s="279" t="s">
        <v>4804</v>
      </c>
      <c r="C523" s="274">
        <v>1986</v>
      </c>
      <c r="D523" s="277">
        <v>4.2766203703703702E-2</v>
      </c>
      <c r="E523" s="274">
        <v>174</v>
      </c>
      <c r="F523" s="274" t="s">
        <v>1069</v>
      </c>
      <c r="G523" s="274">
        <v>10</v>
      </c>
      <c r="H523" s="274">
        <f t="shared" si="8"/>
        <v>38</v>
      </c>
      <c r="I523" s="274" t="s">
        <v>1071</v>
      </c>
      <c r="J523" s="277">
        <v>4.3182870370370371E-2</v>
      </c>
      <c r="K523" s="274" t="s">
        <v>2888</v>
      </c>
      <c r="L523" s="274" t="s">
        <v>3440</v>
      </c>
      <c r="M523" s="278">
        <v>31772</v>
      </c>
      <c r="N523" s="274" t="s">
        <v>3076</v>
      </c>
    </row>
    <row r="524" spans="2:14" ht="13.8">
      <c r="B524" s="279" t="s">
        <v>2682</v>
      </c>
      <c r="C524" s="274">
        <v>1990</v>
      </c>
      <c r="D524" s="277">
        <v>5.3935185185185183E-2</v>
      </c>
      <c r="E524" s="274">
        <v>174</v>
      </c>
      <c r="F524" s="274" t="s">
        <v>1070</v>
      </c>
      <c r="G524" s="274">
        <v>10</v>
      </c>
      <c r="H524" s="274">
        <f t="shared" si="8"/>
        <v>34</v>
      </c>
      <c r="I524" s="274" t="s">
        <v>1071</v>
      </c>
      <c r="J524" s="277">
        <v>5.5034722222222221E-2</v>
      </c>
      <c r="K524" s="274" t="s">
        <v>2935</v>
      </c>
      <c r="L524" s="274" t="s">
        <v>3441</v>
      </c>
      <c r="M524" s="278">
        <v>33236</v>
      </c>
      <c r="N524" s="274" t="s">
        <v>3076</v>
      </c>
    </row>
    <row r="525" spans="2:14" ht="13.8">
      <c r="B525" s="279" t="s">
        <v>981</v>
      </c>
      <c r="C525" s="274">
        <v>1985</v>
      </c>
      <c r="D525" s="277">
        <v>5.4027777777777779E-2</v>
      </c>
      <c r="E525" s="274">
        <v>175</v>
      </c>
      <c r="F525" s="274" t="s">
        <v>1070</v>
      </c>
      <c r="G525" s="274">
        <v>10</v>
      </c>
      <c r="H525" s="274">
        <f t="shared" si="8"/>
        <v>39</v>
      </c>
      <c r="I525" s="274" t="s">
        <v>1071</v>
      </c>
      <c r="J525" s="277">
        <v>5.513888888888889E-2</v>
      </c>
      <c r="K525" s="274" t="s">
        <v>3161</v>
      </c>
      <c r="L525" s="274" t="s">
        <v>3227</v>
      </c>
      <c r="M525" s="276">
        <v>31143</v>
      </c>
      <c r="N525" s="274" t="s">
        <v>3076</v>
      </c>
    </row>
    <row r="526" spans="2:14" ht="13.8">
      <c r="B526" s="279" t="s">
        <v>4805</v>
      </c>
      <c r="C526" s="274">
        <v>1994</v>
      </c>
      <c r="D526" s="277">
        <v>4.2256944444444444E-2</v>
      </c>
      <c r="E526" s="274">
        <v>175</v>
      </c>
      <c r="F526" s="274" t="s">
        <v>1069</v>
      </c>
      <c r="G526" s="274">
        <v>10</v>
      </c>
      <c r="H526" s="274">
        <f t="shared" si="8"/>
        <v>30</v>
      </c>
      <c r="I526" s="274" t="s">
        <v>1071</v>
      </c>
      <c r="J526" s="277">
        <v>4.3310185185185188E-2</v>
      </c>
      <c r="K526" s="274" t="s">
        <v>2874</v>
      </c>
      <c r="L526" s="274" t="s">
        <v>3442</v>
      </c>
      <c r="M526" s="276">
        <v>34672</v>
      </c>
      <c r="N526" s="274" t="s">
        <v>3076</v>
      </c>
    </row>
    <row r="527" spans="2:14" ht="13.8">
      <c r="B527" s="279" t="s">
        <v>2574</v>
      </c>
      <c r="C527" s="274">
        <v>1998</v>
      </c>
      <c r="D527" s="277">
        <v>4.221064814814815E-2</v>
      </c>
      <c r="E527" s="274">
        <v>176</v>
      </c>
      <c r="F527" s="274" t="s">
        <v>1069</v>
      </c>
      <c r="G527" s="274">
        <v>10</v>
      </c>
      <c r="H527" s="274">
        <f t="shared" si="8"/>
        <v>26</v>
      </c>
      <c r="I527" s="274" t="s">
        <v>1071</v>
      </c>
      <c r="J527" s="277">
        <v>4.3321759259259261E-2</v>
      </c>
      <c r="K527" s="274" t="s">
        <v>2862</v>
      </c>
      <c r="L527" s="274" t="s">
        <v>3443</v>
      </c>
      <c r="M527" s="276">
        <v>35950</v>
      </c>
      <c r="N527" s="274" t="s">
        <v>3076</v>
      </c>
    </row>
    <row r="528" spans="2:14" ht="14.4">
      <c r="B528" s="286" t="s">
        <v>4806</v>
      </c>
      <c r="C528" s="274">
        <v>2001</v>
      </c>
      <c r="D528" s="277">
        <v>5.4351851851851853E-2</v>
      </c>
      <c r="E528" s="274">
        <v>176</v>
      </c>
      <c r="F528" s="274" t="s">
        <v>1070</v>
      </c>
      <c r="G528" s="274">
        <v>10</v>
      </c>
      <c r="H528" s="274">
        <f t="shared" si="8"/>
        <v>23</v>
      </c>
      <c r="I528" s="274" t="s">
        <v>1071</v>
      </c>
      <c r="J528" s="277">
        <v>5.5358796296296295E-2</v>
      </c>
      <c r="K528" s="274" t="s">
        <v>3189</v>
      </c>
      <c r="L528" s="274" t="s">
        <v>3444</v>
      </c>
      <c r="M528" s="276">
        <v>36991</v>
      </c>
      <c r="N528" s="274" t="s">
        <v>3076</v>
      </c>
    </row>
    <row r="529" spans="2:14" ht="13.8">
      <c r="B529" s="279" t="s">
        <v>4807</v>
      </c>
      <c r="C529" s="274">
        <v>1998</v>
      </c>
      <c r="D529" s="277">
        <v>4.2615740740740739E-2</v>
      </c>
      <c r="E529" s="274">
        <v>177</v>
      </c>
      <c r="F529" s="274" t="s">
        <v>1069</v>
      </c>
      <c r="G529" s="274">
        <v>10</v>
      </c>
      <c r="H529" s="274">
        <f t="shared" si="8"/>
        <v>26</v>
      </c>
      <c r="I529" s="274" t="s">
        <v>1071</v>
      </c>
      <c r="J529" s="277">
        <v>4.3379629629629629E-2</v>
      </c>
      <c r="K529" s="274" t="s">
        <v>3122</v>
      </c>
      <c r="L529" s="274" t="s">
        <v>3445</v>
      </c>
      <c r="M529" s="276">
        <v>36064</v>
      </c>
      <c r="N529" s="274" t="s">
        <v>3076</v>
      </c>
    </row>
    <row r="530" spans="2:14" ht="14.4">
      <c r="B530" s="286" t="s">
        <v>4808</v>
      </c>
      <c r="C530" s="274">
        <v>1987</v>
      </c>
      <c r="D530" s="277">
        <v>5.4131944444444448E-2</v>
      </c>
      <c r="E530" s="274">
        <v>177</v>
      </c>
      <c r="F530" s="274" t="s">
        <v>1070</v>
      </c>
      <c r="G530" s="274">
        <v>10</v>
      </c>
      <c r="H530" s="274">
        <f t="shared" si="8"/>
        <v>37</v>
      </c>
      <c r="I530" s="274" t="s">
        <v>1071</v>
      </c>
      <c r="J530" s="277">
        <v>5.5428240740740743E-2</v>
      </c>
      <c r="K530" s="274" t="s">
        <v>2813</v>
      </c>
      <c r="L530" s="274" t="s">
        <v>3446</v>
      </c>
      <c r="M530" s="276">
        <v>32088</v>
      </c>
      <c r="N530" s="274" t="s">
        <v>3076</v>
      </c>
    </row>
    <row r="531" spans="2:14" ht="13.8">
      <c r="B531" s="279" t="s">
        <v>4809</v>
      </c>
      <c r="C531" s="274">
        <v>1986</v>
      </c>
      <c r="D531" s="277">
        <v>4.2685185185185187E-2</v>
      </c>
      <c r="E531" s="274">
        <v>178</v>
      </c>
      <c r="F531" s="274" t="s">
        <v>1069</v>
      </c>
      <c r="G531" s="274">
        <v>10</v>
      </c>
      <c r="H531" s="274">
        <f t="shared" si="8"/>
        <v>38</v>
      </c>
      <c r="I531" s="274" t="s">
        <v>1071</v>
      </c>
      <c r="J531" s="277">
        <v>4.341435185185185E-2</v>
      </c>
      <c r="K531" s="274" t="s">
        <v>2913</v>
      </c>
      <c r="L531" s="274" t="s">
        <v>3447</v>
      </c>
      <c r="M531" s="276">
        <v>31456</v>
      </c>
      <c r="N531" s="274" t="s">
        <v>3076</v>
      </c>
    </row>
    <row r="532" spans="2:14" ht="14.4">
      <c r="B532" s="286" t="s">
        <v>4810</v>
      </c>
      <c r="C532" s="274">
        <v>1985</v>
      </c>
      <c r="D532" s="277">
        <v>5.4201388888888889E-2</v>
      </c>
      <c r="E532" s="274">
        <v>178</v>
      </c>
      <c r="F532" s="274" t="s">
        <v>1070</v>
      </c>
      <c r="G532" s="274">
        <v>10</v>
      </c>
      <c r="H532" s="274">
        <f t="shared" si="8"/>
        <v>39</v>
      </c>
      <c r="I532" s="274" t="s">
        <v>1071</v>
      </c>
      <c r="J532" s="277">
        <v>5.5486111111111111E-2</v>
      </c>
      <c r="K532" s="274" t="s">
        <v>3448</v>
      </c>
      <c r="L532" s="274" t="s">
        <v>3449</v>
      </c>
      <c r="M532" s="278">
        <v>31394</v>
      </c>
      <c r="N532" s="274" t="s">
        <v>3076</v>
      </c>
    </row>
    <row r="533" spans="2:14" ht="14.4">
      <c r="B533" s="286" t="s">
        <v>4811</v>
      </c>
      <c r="C533" s="274">
        <v>1987</v>
      </c>
      <c r="D533" s="277">
        <v>5.4479166666666669E-2</v>
      </c>
      <c r="E533" s="274">
        <v>179</v>
      </c>
      <c r="F533" s="274" t="s">
        <v>1070</v>
      </c>
      <c r="G533" s="274">
        <v>10</v>
      </c>
      <c r="H533" s="274">
        <f t="shared" si="8"/>
        <v>37</v>
      </c>
      <c r="I533" s="274" t="s">
        <v>1071</v>
      </c>
      <c r="J533" s="277">
        <v>5.5717592592592589E-2</v>
      </c>
      <c r="K533" s="274" t="s">
        <v>2838</v>
      </c>
      <c r="L533" s="274" t="s">
        <v>3450</v>
      </c>
      <c r="M533" s="278">
        <v>32107</v>
      </c>
      <c r="N533" s="274" t="s">
        <v>3076</v>
      </c>
    </row>
    <row r="534" spans="2:14" ht="13.8">
      <c r="B534" s="279" t="s">
        <v>4812</v>
      </c>
      <c r="C534" s="274">
        <v>1989</v>
      </c>
      <c r="D534" s="277">
        <v>4.2187500000000003E-2</v>
      </c>
      <c r="E534" s="274">
        <v>179</v>
      </c>
      <c r="F534" s="274" t="s">
        <v>1069</v>
      </c>
      <c r="G534" s="274">
        <v>10</v>
      </c>
      <c r="H534" s="274">
        <f t="shared" si="8"/>
        <v>35</v>
      </c>
      <c r="I534" s="274" t="s">
        <v>1071</v>
      </c>
      <c r="J534" s="277">
        <v>4.341435185185185E-2</v>
      </c>
      <c r="K534" s="274" t="s">
        <v>2829</v>
      </c>
      <c r="L534" s="274" t="s">
        <v>3451</v>
      </c>
      <c r="M534" s="276">
        <v>32697</v>
      </c>
      <c r="N534" s="274" t="s">
        <v>3076</v>
      </c>
    </row>
    <row r="535" spans="2:14" ht="13.8">
      <c r="B535" s="279" t="s">
        <v>4813</v>
      </c>
      <c r="C535" s="274">
        <v>1992</v>
      </c>
      <c r="D535" s="277">
        <v>4.2164351851851849E-2</v>
      </c>
      <c r="E535" s="274">
        <v>180</v>
      </c>
      <c r="F535" s="274" t="s">
        <v>1069</v>
      </c>
      <c r="G535" s="274">
        <v>10</v>
      </c>
      <c r="H535" s="274">
        <f t="shared" si="8"/>
        <v>32</v>
      </c>
      <c r="I535" s="274" t="s">
        <v>1071</v>
      </c>
      <c r="J535" s="277">
        <v>4.341435185185185E-2</v>
      </c>
      <c r="K535" s="274" t="s">
        <v>2943</v>
      </c>
      <c r="L535" s="274" t="s">
        <v>3452</v>
      </c>
      <c r="M535" s="276">
        <v>33716</v>
      </c>
      <c r="N535" s="274" t="s">
        <v>3076</v>
      </c>
    </row>
    <row r="536" spans="2:14" ht="14.4">
      <c r="B536" s="286" t="s">
        <v>4814</v>
      </c>
      <c r="C536" s="274">
        <v>1993</v>
      </c>
      <c r="D536" s="277">
        <v>5.496527777777778E-2</v>
      </c>
      <c r="E536" s="274">
        <v>180</v>
      </c>
      <c r="F536" s="274" t="s">
        <v>1070</v>
      </c>
      <c r="G536" s="274">
        <v>10</v>
      </c>
      <c r="H536" s="274">
        <f t="shared" si="8"/>
        <v>31</v>
      </c>
      <c r="I536" s="274" t="s">
        <v>1071</v>
      </c>
      <c r="J536" s="277">
        <v>5.5995370370370369E-2</v>
      </c>
      <c r="K536" s="274" t="s">
        <v>3161</v>
      </c>
      <c r="L536" s="274" t="s">
        <v>3453</v>
      </c>
      <c r="M536" s="276">
        <v>34229</v>
      </c>
      <c r="N536" s="274" t="s">
        <v>3076</v>
      </c>
    </row>
    <row r="537" spans="2:14" ht="13.8">
      <c r="B537" s="279" t="s">
        <v>1025</v>
      </c>
      <c r="C537" s="274">
        <v>1967</v>
      </c>
      <c r="D537" s="277">
        <v>4.2418981481481481E-2</v>
      </c>
      <c r="E537" s="274">
        <v>181</v>
      </c>
      <c r="F537" s="274" t="s">
        <v>1069</v>
      </c>
      <c r="G537" s="274">
        <v>10</v>
      </c>
      <c r="H537" s="274">
        <f t="shared" si="8"/>
        <v>57</v>
      </c>
      <c r="I537" s="274" t="s">
        <v>1071</v>
      </c>
      <c r="J537" s="277">
        <v>4.3506944444444445E-2</v>
      </c>
      <c r="K537" s="274" t="s">
        <v>2833</v>
      </c>
      <c r="L537" s="274" t="s">
        <v>3454</v>
      </c>
      <c r="M537" s="276">
        <v>24711</v>
      </c>
      <c r="N537" s="274" t="s">
        <v>3076</v>
      </c>
    </row>
    <row r="538" spans="2:14" ht="13.8">
      <c r="B538" s="279" t="s">
        <v>4815</v>
      </c>
      <c r="C538" s="274">
        <v>1900</v>
      </c>
      <c r="D538" s="277">
        <v>5.4918981481481478E-2</v>
      </c>
      <c r="E538" s="274">
        <v>181</v>
      </c>
      <c r="F538" s="274" t="s">
        <v>1070</v>
      </c>
      <c r="G538" s="274">
        <v>10</v>
      </c>
      <c r="H538" s="274">
        <f t="shared" si="8"/>
        <v>124</v>
      </c>
      <c r="I538" s="274" t="s">
        <v>1071</v>
      </c>
      <c r="J538" s="277">
        <v>5.6261574074074075E-2</v>
      </c>
      <c r="K538" s="274" t="s">
        <v>2851</v>
      </c>
      <c r="L538" s="274" t="s">
        <v>3455</v>
      </c>
      <c r="M538" s="278">
        <v>0</v>
      </c>
      <c r="N538" s="274" t="s">
        <v>3076</v>
      </c>
    </row>
    <row r="539" spans="2:14" ht="13.8">
      <c r="B539" s="284" t="s">
        <v>5785</v>
      </c>
      <c r="C539" s="274">
        <v>1992</v>
      </c>
      <c r="D539" s="277">
        <v>4.2824074074074077E-2</v>
      </c>
      <c r="E539" s="274">
        <v>182</v>
      </c>
      <c r="F539" s="274" t="s">
        <v>1069</v>
      </c>
      <c r="G539" s="274">
        <v>10</v>
      </c>
      <c r="H539" s="274">
        <f t="shared" si="8"/>
        <v>32</v>
      </c>
      <c r="I539" s="274" t="s">
        <v>1071</v>
      </c>
      <c r="J539" s="277">
        <v>4.355324074074074E-2</v>
      </c>
      <c r="K539" s="274" t="s">
        <v>2833</v>
      </c>
      <c r="L539" s="274" t="s">
        <v>3239</v>
      </c>
      <c r="M539" s="276">
        <v>33858</v>
      </c>
      <c r="N539" s="274" t="s">
        <v>3076</v>
      </c>
    </row>
    <row r="540" spans="2:14" ht="14.4">
      <c r="B540" s="286" t="s">
        <v>4816</v>
      </c>
      <c r="C540" s="274">
        <v>1992</v>
      </c>
      <c r="D540" s="277">
        <v>5.5347222222222221E-2</v>
      </c>
      <c r="E540" s="274">
        <v>182</v>
      </c>
      <c r="F540" s="274" t="s">
        <v>1070</v>
      </c>
      <c r="G540" s="274">
        <v>10</v>
      </c>
      <c r="H540" s="274">
        <f t="shared" si="8"/>
        <v>32</v>
      </c>
      <c r="I540" s="274" t="s">
        <v>1071</v>
      </c>
      <c r="J540" s="277">
        <v>5.6527777777777781E-2</v>
      </c>
      <c r="K540" s="274" t="s">
        <v>3071</v>
      </c>
      <c r="L540" s="274" t="s">
        <v>3456</v>
      </c>
      <c r="M540" s="276">
        <v>33836</v>
      </c>
      <c r="N540" s="274" t="s">
        <v>3076</v>
      </c>
    </row>
    <row r="541" spans="2:14" ht="14.4">
      <c r="B541" s="286" t="s">
        <v>4817</v>
      </c>
      <c r="C541" s="274">
        <v>1985</v>
      </c>
      <c r="D541" s="277">
        <v>5.5358796296296295E-2</v>
      </c>
      <c r="E541" s="274">
        <v>183</v>
      </c>
      <c r="F541" s="274" t="s">
        <v>1070</v>
      </c>
      <c r="G541" s="274">
        <v>10</v>
      </c>
      <c r="H541" s="274">
        <f t="shared" si="8"/>
        <v>39</v>
      </c>
      <c r="I541" s="274" t="s">
        <v>1071</v>
      </c>
      <c r="J541" s="277">
        <v>5.6562500000000002E-2</v>
      </c>
      <c r="K541" s="274" t="s">
        <v>2827</v>
      </c>
      <c r="L541" s="274" t="s">
        <v>3457</v>
      </c>
      <c r="M541" s="276">
        <v>31170</v>
      </c>
      <c r="N541" s="274" t="s">
        <v>3076</v>
      </c>
    </row>
    <row r="542" spans="2:14" ht="13.8">
      <c r="B542" s="279" t="s">
        <v>4818</v>
      </c>
      <c r="C542" s="274">
        <v>2001</v>
      </c>
      <c r="D542" s="277">
        <v>4.2824074074074077E-2</v>
      </c>
      <c r="E542" s="274">
        <v>183</v>
      </c>
      <c r="F542" s="274" t="s">
        <v>1069</v>
      </c>
      <c r="G542" s="274">
        <v>10</v>
      </c>
      <c r="H542" s="274">
        <f t="shared" si="8"/>
        <v>23</v>
      </c>
      <c r="I542" s="274" t="s">
        <v>1071</v>
      </c>
      <c r="J542" s="277">
        <v>4.355324074074074E-2</v>
      </c>
      <c r="K542" s="274" t="s">
        <v>2836</v>
      </c>
      <c r="L542" s="274" t="s">
        <v>3458</v>
      </c>
      <c r="M542" s="276">
        <v>37031</v>
      </c>
      <c r="N542" s="274" t="s">
        <v>3076</v>
      </c>
    </row>
    <row r="543" spans="2:14" ht="14.4">
      <c r="B543" s="286" t="s">
        <v>4819</v>
      </c>
      <c r="C543" s="274">
        <v>1987</v>
      </c>
      <c r="D543" s="277">
        <v>5.5520833333333332E-2</v>
      </c>
      <c r="E543" s="274">
        <v>184</v>
      </c>
      <c r="F543" s="274" t="s">
        <v>1070</v>
      </c>
      <c r="G543" s="274">
        <v>10</v>
      </c>
      <c r="H543" s="274">
        <f t="shared" si="8"/>
        <v>37</v>
      </c>
      <c r="I543" s="274" t="s">
        <v>1071</v>
      </c>
      <c r="J543" s="277">
        <v>5.6574074074074075E-2</v>
      </c>
      <c r="K543" s="274" t="s">
        <v>2851</v>
      </c>
      <c r="L543" s="274" t="s">
        <v>3459</v>
      </c>
      <c r="M543" s="276">
        <v>31997</v>
      </c>
      <c r="N543" s="274" t="s">
        <v>3076</v>
      </c>
    </row>
    <row r="544" spans="2:14" ht="13.8">
      <c r="B544" s="279" t="s">
        <v>4820</v>
      </c>
      <c r="C544" s="274">
        <v>2006</v>
      </c>
      <c r="D544" s="277">
        <v>4.2337962962962966E-2</v>
      </c>
      <c r="E544" s="274">
        <v>184</v>
      </c>
      <c r="F544" s="274" t="s">
        <v>1069</v>
      </c>
      <c r="G544" s="274">
        <v>10</v>
      </c>
      <c r="H544" s="274">
        <f t="shared" si="8"/>
        <v>18</v>
      </c>
      <c r="I544" s="274" t="s">
        <v>1071</v>
      </c>
      <c r="J544" s="277">
        <v>4.3564814814814813E-2</v>
      </c>
      <c r="K544" s="274" t="s">
        <v>3460</v>
      </c>
      <c r="L544" s="274" t="s">
        <v>3032</v>
      </c>
      <c r="M544" s="276">
        <v>38796</v>
      </c>
      <c r="N544" s="274" t="s">
        <v>3076</v>
      </c>
    </row>
    <row r="545" spans="2:14" ht="13.8">
      <c r="B545" s="279" t="s">
        <v>4821</v>
      </c>
      <c r="C545" s="274">
        <v>1987</v>
      </c>
      <c r="D545" s="277">
        <v>4.2407407407407408E-2</v>
      </c>
      <c r="E545" s="274">
        <v>185</v>
      </c>
      <c r="F545" s="274" t="s">
        <v>1069</v>
      </c>
      <c r="G545" s="274">
        <v>10</v>
      </c>
      <c r="H545" s="274">
        <f t="shared" si="8"/>
        <v>37</v>
      </c>
      <c r="I545" s="274" t="s">
        <v>1071</v>
      </c>
      <c r="J545" s="277">
        <v>4.3564814814814813E-2</v>
      </c>
      <c r="K545" s="274" t="s">
        <v>2836</v>
      </c>
      <c r="L545" s="274" t="s">
        <v>3461</v>
      </c>
      <c r="M545" s="278">
        <v>32125</v>
      </c>
      <c r="N545" s="274" t="s">
        <v>3076</v>
      </c>
    </row>
    <row r="546" spans="2:14" ht="14.4">
      <c r="B546" s="286" t="s">
        <v>4822</v>
      </c>
      <c r="C546" s="274">
        <v>1996</v>
      </c>
      <c r="D546" s="277">
        <v>5.5567129629629633E-2</v>
      </c>
      <c r="E546" s="274">
        <v>185</v>
      </c>
      <c r="F546" s="274" t="s">
        <v>1070</v>
      </c>
      <c r="G546" s="274">
        <v>10</v>
      </c>
      <c r="H546" s="274">
        <f t="shared" si="8"/>
        <v>28</v>
      </c>
      <c r="I546" s="274" t="s">
        <v>1071</v>
      </c>
      <c r="J546" s="277">
        <v>5.6701388888888891E-2</v>
      </c>
      <c r="K546" s="274" t="s">
        <v>2923</v>
      </c>
      <c r="L546" s="274" t="s">
        <v>3462</v>
      </c>
      <c r="M546" s="276">
        <v>35404</v>
      </c>
      <c r="N546" s="274" t="s">
        <v>3076</v>
      </c>
    </row>
    <row r="547" spans="2:14" ht="13.8">
      <c r="B547" s="279" t="s">
        <v>4823</v>
      </c>
      <c r="C547" s="274">
        <v>2000</v>
      </c>
      <c r="D547" s="277">
        <v>4.2141203703703702E-2</v>
      </c>
      <c r="E547" s="274">
        <v>186</v>
      </c>
      <c r="F547" s="274" t="s">
        <v>1069</v>
      </c>
      <c r="G547" s="274">
        <v>10</v>
      </c>
      <c r="H547" s="274">
        <f t="shared" si="8"/>
        <v>24</v>
      </c>
      <c r="I547" s="274" t="s">
        <v>1071</v>
      </c>
      <c r="J547" s="277">
        <v>4.3622685185185188E-2</v>
      </c>
      <c r="K547" s="274" t="s">
        <v>3463</v>
      </c>
      <c r="L547" s="274" t="s">
        <v>3464</v>
      </c>
      <c r="M547" s="276">
        <v>36557</v>
      </c>
      <c r="N547" s="274" t="s">
        <v>3076</v>
      </c>
    </row>
    <row r="548" spans="2:14" ht="14.4">
      <c r="B548" s="286" t="s">
        <v>4824</v>
      </c>
      <c r="C548" s="274">
        <v>1982</v>
      </c>
      <c r="D548" s="277">
        <v>5.6238425925925928E-2</v>
      </c>
      <c r="E548" s="274">
        <v>186</v>
      </c>
      <c r="F548" s="274" t="s">
        <v>1070</v>
      </c>
      <c r="G548" s="274">
        <v>10</v>
      </c>
      <c r="H548" s="274">
        <f t="shared" si="8"/>
        <v>42</v>
      </c>
      <c r="I548" s="274" t="s">
        <v>1071</v>
      </c>
      <c r="J548" s="277">
        <v>5.7743055555555554E-2</v>
      </c>
      <c r="K548" s="274" t="s">
        <v>3095</v>
      </c>
      <c r="L548" s="274" t="s">
        <v>3465</v>
      </c>
      <c r="M548" s="276">
        <v>30205</v>
      </c>
      <c r="N548" s="274" t="s">
        <v>3076</v>
      </c>
    </row>
    <row r="549" spans="2:14" ht="13.8">
      <c r="B549" s="279" t="s">
        <v>4825</v>
      </c>
      <c r="C549" s="274">
        <v>1985</v>
      </c>
      <c r="D549" s="277">
        <v>4.2685185185185187E-2</v>
      </c>
      <c r="E549" s="274">
        <v>187</v>
      </c>
      <c r="F549" s="274" t="s">
        <v>1069</v>
      </c>
      <c r="G549" s="274">
        <v>10</v>
      </c>
      <c r="H549" s="274">
        <f t="shared" si="8"/>
        <v>39</v>
      </c>
      <c r="I549" s="274" t="s">
        <v>1071</v>
      </c>
      <c r="J549" s="277">
        <v>4.3819444444444446E-2</v>
      </c>
      <c r="K549" s="274" t="s">
        <v>3466</v>
      </c>
      <c r="L549" s="274" t="s">
        <v>3467</v>
      </c>
      <c r="M549" s="276">
        <v>31118</v>
      </c>
      <c r="N549" s="274" t="s">
        <v>3076</v>
      </c>
    </row>
    <row r="550" spans="2:14" ht="14.4">
      <c r="B550" s="286" t="s">
        <v>4826</v>
      </c>
      <c r="C550" s="274">
        <v>1990</v>
      </c>
      <c r="D550" s="277">
        <v>5.6851851851851855E-2</v>
      </c>
      <c r="E550" s="274">
        <v>187</v>
      </c>
      <c r="F550" s="274" t="s">
        <v>1070</v>
      </c>
      <c r="G550" s="274">
        <v>10</v>
      </c>
      <c r="H550" s="274">
        <f t="shared" si="8"/>
        <v>34</v>
      </c>
      <c r="I550" s="274" t="s">
        <v>1071</v>
      </c>
      <c r="J550" s="277">
        <v>5.7951388888888886E-2</v>
      </c>
      <c r="K550" s="274" t="s">
        <v>2819</v>
      </c>
      <c r="L550" s="274" t="s">
        <v>3468</v>
      </c>
      <c r="M550" s="276">
        <v>33045</v>
      </c>
      <c r="N550" s="274" t="s">
        <v>3076</v>
      </c>
    </row>
    <row r="551" spans="2:14" ht="13.8">
      <c r="B551" s="279" t="s">
        <v>2333</v>
      </c>
      <c r="C551" s="274">
        <v>1994</v>
      </c>
      <c r="D551" s="277">
        <v>4.2418981481481481E-2</v>
      </c>
      <c r="E551" s="274">
        <v>188</v>
      </c>
      <c r="F551" s="274" t="s">
        <v>1069</v>
      </c>
      <c r="G551" s="274">
        <v>10</v>
      </c>
      <c r="H551" s="274">
        <f t="shared" si="8"/>
        <v>30</v>
      </c>
      <c r="I551" s="274" t="s">
        <v>1071</v>
      </c>
      <c r="J551" s="277">
        <v>4.3877314814814813E-2</v>
      </c>
      <c r="K551" s="274" t="s">
        <v>2849</v>
      </c>
      <c r="L551" s="274" t="s">
        <v>3469</v>
      </c>
      <c r="M551" s="276">
        <v>34482</v>
      </c>
      <c r="N551" s="274" t="s">
        <v>3076</v>
      </c>
    </row>
    <row r="552" spans="2:14" ht="14.4">
      <c r="B552" s="286" t="s">
        <v>4827</v>
      </c>
      <c r="C552" s="274">
        <v>1987</v>
      </c>
      <c r="D552" s="277">
        <v>5.710648148148148E-2</v>
      </c>
      <c r="E552" s="274">
        <v>188</v>
      </c>
      <c r="F552" s="274" t="s">
        <v>1070</v>
      </c>
      <c r="G552" s="274">
        <v>10</v>
      </c>
      <c r="H552" s="274">
        <f t="shared" si="8"/>
        <v>37</v>
      </c>
      <c r="I552" s="274" t="s">
        <v>1071</v>
      </c>
      <c r="J552" s="277">
        <v>5.8333333333333334E-2</v>
      </c>
      <c r="K552" s="274" t="s">
        <v>2819</v>
      </c>
      <c r="L552" s="274" t="s">
        <v>3470</v>
      </c>
      <c r="M552" s="276">
        <v>31958</v>
      </c>
      <c r="N552" s="274" t="s">
        <v>3076</v>
      </c>
    </row>
    <row r="553" spans="2:14" ht="14.4">
      <c r="B553" s="286" t="s">
        <v>2124</v>
      </c>
      <c r="C553" s="274">
        <v>1976</v>
      </c>
      <c r="D553" s="277">
        <v>5.7094907407407407E-2</v>
      </c>
      <c r="E553" s="274">
        <v>189</v>
      </c>
      <c r="F553" s="274" t="s">
        <v>1070</v>
      </c>
      <c r="G553" s="274">
        <v>10</v>
      </c>
      <c r="H553" s="274">
        <f t="shared" si="8"/>
        <v>48</v>
      </c>
      <c r="I553" s="274" t="s">
        <v>1071</v>
      </c>
      <c r="J553" s="277">
        <v>5.8506944444444445E-2</v>
      </c>
      <c r="K553" s="274" t="s">
        <v>3071</v>
      </c>
      <c r="L553" s="274" t="s">
        <v>3471</v>
      </c>
      <c r="M553" s="276">
        <v>27960</v>
      </c>
      <c r="N553" s="274" t="s">
        <v>3076</v>
      </c>
    </row>
    <row r="554" spans="2:14" ht="13.8">
      <c r="B554" s="279" t="s">
        <v>2043</v>
      </c>
      <c r="C554" s="274">
        <v>1984</v>
      </c>
      <c r="D554" s="277">
        <v>4.3240740740740739E-2</v>
      </c>
      <c r="E554" s="274">
        <v>189</v>
      </c>
      <c r="F554" s="274" t="s">
        <v>1069</v>
      </c>
      <c r="G554" s="274">
        <v>10</v>
      </c>
      <c r="H554" s="274">
        <f t="shared" ref="H554:H617" si="9">2024-C554</f>
        <v>40</v>
      </c>
      <c r="I554" s="274" t="s">
        <v>1071</v>
      </c>
      <c r="J554" s="277">
        <v>4.3981481481481483E-2</v>
      </c>
      <c r="K554" s="274" t="s">
        <v>2825</v>
      </c>
      <c r="L554" s="274" t="s">
        <v>3472</v>
      </c>
      <c r="M554" s="278">
        <v>31002</v>
      </c>
      <c r="N554" s="274" t="s">
        <v>3076</v>
      </c>
    </row>
    <row r="555" spans="2:14" ht="13.8">
      <c r="B555" s="279" t="s">
        <v>4828</v>
      </c>
      <c r="C555" s="274">
        <v>1990</v>
      </c>
      <c r="D555" s="277">
        <v>4.2731481481481481E-2</v>
      </c>
      <c r="E555" s="274">
        <v>190</v>
      </c>
      <c r="F555" s="274" t="s">
        <v>1069</v>
      </c>
      <c r="G555" s="274">
        <v>10</v>
      </c>
      <c r="H555" s="274">
        <f t="shared" si="9"/>
        <v>34</v>
      </c>
      <c r="I555" s="274" t="s">
        <v>1071</v>
      </c>
      <c r="J555" s="277">
        <v>4.4027777777777777E-2</v>
      </c>
      <c r="K555" s="274" t="s">
        <v>3473</v>
      </c>
      <c r="L555" s="274" t="s">
        <v>3474</v>
      </c>
      <c r="M555" s="278">
        <v>33226</v>
      </c>
      <c r="N555" s="274" t="s">
        <v>3076</v>
      </c>
    </row>
    <row r="556" spans="2:14" ht="14.4">
      <c r="B556" s="286" t="s">
        <v>4829</v>
      </c>
      <c r="C556" s="274">
        <v>1990</v>
      </c>
      <c r="D556" s="277">
        <v>5.7314814814814811E-2</v>
      </c>
      <c r="E556" s="274">
        <v>190</v>
      </c>
      <c r="F556" s="274" t="s">
        <v>1070</v>
      </c>
      <c r="G556" s="274">
        <v>10</v>
      </c>
      <c r="H556" s="274">
        <f t="shared" si="9"/>
        <v>34</v>
      </c>
      <c r="I556" s="274" t="s">
        <v>1071</v>
      </c>
      <c r="J556" s="277">
        <v>5.8645833333333335E-2</v>
      </c>
      <c r="K556" s="274" t="s">
        <v>3475</v>
      </c>
      <c r="L556" s="274" t="s">
        <v>3476</v>
      </c>
      <c r="M556" s="278">
        <v>33161</v>
      </c>
      <c r="N556" s="274" t="s">
        <v>3076</v>
      </c>
    </row>
    <row r="557" spans="2:14" ht="14.4">
      <c r="B557" s="286" t="s">
        <v>5699</v>
      </c>
      <c r="C557" s="274">
        <v>1986</v>
      </c>
      <c r="D557" s="277">
        <v>5.8541666666666665E-2</v>
      </c>
      <c r="E557" s="274">
        <v>191</v>
      </c>
      <c r="F557" s="274" t="s">
        <v>1070</v>
      </c>
      <c r="G557" s="274">
        <v>10</v>
      </c>
      <c r="H557" s="274">
        <f t="shared" si="9"/>
        <v>38</v>
      </c>
      <c r="I557" s="274" t="s">
        <v>1071</v>
      </c>
      <c r="J557" s="277">
        <v>5.980324074074074E-2</v>
      </c>
      <c r="K557" s="274" t="s">
        <v>2891</v>
      </c>
      <c r="L557" s="274" t="s">
        <v>2947</v>
      </c>
      <c r="M557" s="278">
        <v>31711</v>
      </c>
      <c r="N557" s="274" t="s">
        <v>3076</v>
      </c>
    </row>
    <row r="558" spans="2:14" ht="13.8">
      <c r="B558" s="279" t="s">
        <v>4830</v>
      </c>
      <c r="C558" s="274">
        <v>1996</v>
      </c>
      <c r="D558" s="277">
        <v>4.3078703703703702E-2</v>
      </c>
      <c r="E558" s="274">
        <v>191</v>
      </c>
      <c r="F558" s="274" t="s">
        <v>1069</v>
      </c>
      <c r="G558" s="274">
        <v>10</v>
      </c>
      <c r="H558" s="274">
        <f t="shared" si="9"/>
        <v>28</v>
      </c>
      <c r="I558" s="274" t="s">
        <v>1071</v>
      </c>
      <c r="J558" s="277">
        <v>4.417824074074074E-2</v>
      </c>
      <c r="K558" s="274" t="s">
        <v>3073</v>
      </c>
      <c r="L558" s="274" t="s">
        <v>3477</v>
      </c>
      <c r="M558" s="278">
        <v>35384</v>
      </c>
      <c r="N558" s="274" t="s">
        <v>3076</v>
      </c>
    </row>
    <row r="559" spans="2:14" ht="13.8">
      <c r="B559" s="279" t="s">
        <v>4831</v>
      </c>
      <c r="C559" s="274">
        <v>1989</v>
      </c>
      <c r="D559" s="277">
        <v>4.297453703703704E-2</v>
      </c>
      <c r="E559" s="274">
        <v>192</v>
      </c>
      <c r="F559" s="274" t="s">
        <v>1069</v>
      </c>
      <c r="G559" s="274">
        <v>10</v>
      </c>
      <c r="H559" s="274">
        <f t="shared" si="9"/>
        <v>35</v>
      </c>
      <c r="I559" s="274" t="s">
        <v>1071</v>
      </c>
      <c r="J559" s="277">
        <v>4.4189814814814814E-2</v>
      </c>
      <c r="K559" s="274" t="s">
        <v>2825</v>
      </c>
      <c r="L559" s="274" t="s">
        <v>3478</v>
      </c>
      <c r="M559" s="276">
        <v>32682</v>
      </c>
      <c r="N559" s="274" t="s">
        <v>3076</v>
      </c>
    </row>
    <row r="560" spans="2:14" ht="14.4">
      <c r="B560" s="286" t="s">
        <v>4832</v>
      </c>
      <c r="C560" s="274">
        <v>1999</v>
      </c>
      <c r="D560" s="277">
        <v>5.9247685185185188E-2</v>
      </c>
      <c r="E560" s="274">
        <v>192</v>
      </c>
      <c r="F560" s="274" t="s">
        <v>1070</v>
      </c>
      <c r="G560" s="274">
        <v>10</v>
      </c>
      <c r="H560" s="274">
        <f t="shared" si="9"/>
        <v>25</v>
      </c>
      <c r="I560" s="274" t="s">
        <v>1071</v>
      </c>
      <c r="J560" s="277">
        <v>6.0370370370370373E-2</v>
      </c>
      <c r="K560" s="274" t="s">
        <v>3479</v>
      </c>
      <c r="L560" s="274" t="s">
        <v>3480</v>
      </c>
      <c r="M560" s="276">
        <v>36403</v>
      </c>
      <c r="N560" s="274" t="s">
        <v>3076</v>
      </c>
    </row>
    <row r="561" spans="2:14" ht="14.4">
      <c r="B561" s="286" t="s">
        <v>2019</v>
      </c>
      <c r="C561" s="274">
        <v>1984</v>
      </c>
      <c r="D561" s="277">
        <v>6.3981481481481486E-2</v>
      </c>
      <c r="E561" s="274">
        <v>193</v>
      </c>
      <c r="F561" s="274" t="s">
        <v>1070</v>
      </c>
      <c r="G561" s="274">
        <v>10</v>
      </c>
      <c r="H561" s="274">
        <f t="shared" si="9"/>
        <v>40</v>
      </c>
      <c r="I561" s="274" t="s">
        <v>1071</v>
      </c>
      <c r="J561" s="277">
        <v>6.4675925925925928E-2</v>
      </c>
      <c r="K561" s="274" t="s">
        <v>2819</v>
      </c>
      <c r="L561" s="274" t="s">
        <v>3481</v>
      </c>
      <c r="M561" s="278">
        <v>30997</v>
      </c>
      <c r="N561" s="274" t="s">
        <v>3076</v>
      </c>
    </row>
    <row r="562" spans="2:14" ht="13.8">
      <c r="B562" s="279" t="s">
        <v>4833</v>
      </c>
      <c r="C562" s="274">
        <v>1995</v>
      </c>
      <c r="D562" s="277">
        <v>4.2800925925925923E-2</v>
      </c>
      <c r="E562" s="274">
        <v>193</v>
      </c>
      <c r="F562" s="274" t="s">
        <v>1069</v>
      </c>
      <c r="G562" s="274">
        <v>10</v>
      </c>
      <c r="H562" s="274">
        <f t="shared" si="9"/>
        <v>29</v>
      </c>
      <c r="I562" s="274" t="s">
        <v>1071</v>
      </c>
      <c r="J562" s="277">
        <v>4.4259259259259262E-2</v>
      </c>
      <c r="K562" s="274" t="s">
        <v>2857</v>
      </c>
      <c r="L562" s="274" t="s">
        <v>3482</v>
      </c>
      <c r="M562" s="276">
        <v>34744</v>
      </c>
      <c r="N562" s="274" t="s">
        <v>3076</v>
      </c>
    </row>
    <row r="563" spans="2:14" ht="13.8">
      <c r="B563" s="279" t="s">
        <v>2112</v>
      </c>
      <c r="C563" s="274">
        <v>1991</v>
      </c>
      <c r="D563" s="277">
        <v>4.3506944444444445E-2</v>
      </c>
      <c r="E563" s="274">
        <v>194</v>
      </c>
      <c r="F563" s="274" t="s">
        <v>1069</v>
      </c>
      <c r="G563" s="274">
        <v>10</v>
      </c>
      <c r="H563" s="274">
        <f t="shared" si="9"/>
        <v>33</v>
      </c>
      <c r="I563" s="274" t="s">
        <v>1071</v>
      </c>
      <c r="J563" s="277">
        <v>4.4270833333333336E-2</v>
      </c>
      <c r="K563" s="274" t="s">
        <v>2874</v>
      </c>
      <c r="L563" s="274" t="s">
        <v>3483</v>
      </c>
      <c r="M563" s="276">
        <v>33268</v>
      </c>
      <c r="N563" s="274" t="s">
        <v>3076</v>
      </c>
    </row>
    <row r="564" spans="2:14" ht="14.4">
      <c r="B564" s="286" t="s">
        <v>4834</v>
      </c>
      <c r="C564" s="274">
        <v>1976</v>
      </c>
      <c r="D564" s="277">
        <v>6.3831018518518523E-2</v>
      </c>
      <c r="E564" s="274">
        <v>194</v>
      </c>
      <c r="F564" s="274" t="s">
        <v>1070</v>
      </c>
      <c r="G564" s="274">
        <v>10</v>
      </c>
      <c r="H564" s="274">
        <f t="shared" si="9"/>
        <v>48</v>
      </c>
      <c r="I564" s="274" t="s">
        <v>1071</v>
      </c>
      <c r="J564" s="277">
        <v>6.4953703703703708E-2</v>
      </c>
      <c r="K564" s="274" t="s">
        <v>2840</v>
      </c>
      <c r="L564" s="274" t="s">
        <v>3480</v>
      </c>
      <c r="M564" s="276">
        <v>27851</v>
      </c>
      <c r="N564" s="274" t="s">
        <v>3076</v>
      </c>
    </row>
    <row r="565" spans="2:14" ht="13.8">
      <c r="B565" s="279" t="s">
        <v>4835</v>
      </c>
      <c r="C565" s="274">
        <v>1986</v>
      </c>
      <c r="D565" s="277">
        <v>4.3645833333333335E-2</v>
      </c>
      <c r="E565" s="274">
        <v>195</v>
      </c>
      <c r="F565" s="274" t="s">
        <v>1069</v>
      </c>
      <c r="G565" s="274">
        <v>10</v>
      </c>
      <c r="H565" s="274">
        <f t="shared" si="9"/>
        <v>38</v>
      </c>
      <c r="I565" s="274" t="s">
        <v>1071</v>
      </c>
      <c r="J565" s="277">
        <v>4.4305555555555556E-2</v>
      </c>
      <c r="K565" s="274" t="s">
        <v>2849</v>
      </c>
      <c r="L565" s="274" t="s">
        <v>2934</v>
      </c>
      <c r="M565" s="278">
        <v>31742</v>
      </c>
      <c r="N565" s="274" t="s">
        <v>3076</v>
      </c>
    </row>
    <row r="566" spans="2:14" ht="13.8">
      <c r="B566" s="279" t="s">
        <v>682</v>
      </c>
      <c r="C566" s="274">
        <v>1988</v>
      </c>
      <c r="D566" s="277">
        <v>6.3773148148148148E-2</v>
      </c>
      <c r="E566" s="274">
        <v>195</v>
      </c>
      <c r="F566" s="274" t="s">
        <v>1070</v>
      </c>
      <c r="G566" s="274">
        <v>10</v>
      </c>
      <c r="H566" s="274">
        <f t="shared" si="9"/>
        <v>36</v>
      </c>
      <c r="I566" s="274" t="s">
        <v>1071</v>
      </c>
      <c r="J566" s="277">
        <v>6.5150462962962966E-2</v>
      </c>
      <c r="K566" s="274" t="s">
        <v>3153</v>
      </c>
      <c r="L566" s="274" t="s">
        <v>3484</v>
      </c>
      <c r="M566" s="276">
        <v>32188</v>
      </c>
      <c r="N566" s="274" t="s">
        <v>3076</v>
      </c>
    </row>
    <row r="567" spans="2:14" ht="14.4">
      <c r="B567" s="286" t="s">
        <v>4836</v>
      </c>
      <c r="C567" s="274">
        <v>1973</v>
      </c>
      <c r="D567" s="277">
        <v>4.3530092592592592E-2</v>
      </c>
      <c r="E567" s="274">
        <v>196</v>
      </c>
      <c r="F567" s="274" t="s">
        <v>1069</v>
      </c>
      <c r="G567" s="274">
        <v>10</v>
      </c>
      <c r="H567" s="274">
        <f t="shared" si="9"/>
        <v>51</v>
      </c>
      <c r="I567" s="274" t="s">
        <v>1071</v>
      </c>
      <c r="J567" s="277">
        <v>4.4328703703703703E-2</v>
      </c>
      <c r="K567" s="274" t="s">
        <v>2857</v>
      </c>
      <c r="L567" s="274" t="s">
        <v>3485</v>
      </c>
      <c r="M567" s="276">
        <v>26707</v>
      </c>
      <c r="N567" s="274" t="s">
        <v>3076</v>
      </c>
    </row>
    <row r="568" spans="2:14" ht="14.4">
      <c r="B568" s="286" t="s">
        <v>4837</v>
      </c>
      <c r="C568" s="274">
        <v>1989</v>
      </c>
      <c r="D568" s="277">
        <v>6.4212962962962958E-2</v>
      </c>
      <c r="E568" s="274">
        <v>196</v>
      </c>
      <c r="F568" s="274" t="s">
        <v>1070</v>
      </c>
      <c r="G568" s="274">
        <v>10</v>
      </c>
      <c r="H568" s="274">
        <f t="shared" si="9"/>
        <v>35</v>
      </c>
      <c r="I568" s="274" t="s">
        <v>1071</v>
      </c>
      <c r="J568" s="277">
        <v>6.5277777777777782E-2</v>
      </c>
      <c r="K568" s="274" t="s">
        <v>2851</v>
      </c>
      <c r="L568" s="274" t="s">
        <v>3486</v>
      </c>
      <c r="M568" s="276">
        <v>32579</v>
      </c>
      <c r="N568" s="274" t="s">
        <v>3076</v>
      </c>
    </row>
    <row r="569" spans="2:14" ht="14.4">
      <c r="B569" s="286" t="s">
        <v>4838</v>
      </c>
      <c r="C569" s="274">
        <v>1991</v>
      </c>
      <c r="D569" s="277">
        <v>6.4236111111111105E-2</v>
      </c>
      <c r="E569" s="274">
        <v>197</v>
      </c>
      <c r="F569" s="274" t="s">
        <v>1070</v>
      </c>
      <c r="G569" s="274">
        <v>10</v>
      </c>
      <c r="H569" s="274">
        <f t="shared" si="9"/>
        <v>33</v>
      </c>
      <c r="I569" s="274" t="s">
        <v>1071</v>
      </c>
      <c r="J569" s="277">
        <v>6.5289351851851848E-2</v>
      </c>
      <c r="K569" s="274" t="s">
        <v>2866</v>
      </c>
      <c r="L569" s="274" t="s">
        <v>3487</v>
      </c>
      <c r="M569" s="276">
        <v>33501</v>
      </c>
      <c r="N569" s="274" t="s">
        <v>3076</v>
      </c>
    </row>
    <row r="570" spans="2:14" ht="14.4">
      <c r="B570" s="286" t="s">
        <v>4839</v>
      </c>
      <c r="C570" s="274">
        <v>1978</v>
      </c>
      <c r="D570" s="277">
        <v>4.296296296296296E-2</v>
      </c>
      <c r="E570" s="274">
        <v>197</v>
      </c>
      <c r="F570" s="274" t="s">
        <v>1069</v>
      </c>
      <c r="G570" s="274">
        <v>10</v>
      </c>
      <c r="H570" s="274">
        <f t="shared" si="9"/>
        <v>46</v>
      </c>
      <c r="I570" s="274" t="s">
        <v>1071</v>
      </c>
      <c r="J570" s="277">
        <v>4.4421296296296299E-2</v>
      </c>
      <c r="K570" s="274" t="s">
        <v>2862</v>
      </c>
      <c r="L570" s="274" t="s">
        <v>3488</v>
      </c>
      <c r="M570" s="276">
        <v>28529</v>
      </c>
      <c r="N570" s="274" t="s">
        <v>3076</v>
      </c>
    </row>
    <row r="571" spans="2:14" ht="13.8">
      <c r="B571" s="279" t="s">
        <v>103</v>
      </c>
      <c r="C571" s="274">
        <v>1964</v>
      </c>
      <c r="D571" s="277">
        <v>4.2719907407407408E-2</v>
      </c>
      <c r="E571" s="274">
        <v>198</v>
      </c>
      <c r="F571" s="274" t="s">
        <v>1069</v>
      </c>
      <c r="G571" s="274">
        <v>10</v>
      </c>
      <c r="H571" s="274">
        <f t="shared" si="9"/>
        <v>60</v>
      </c>
      <c r="I571" s="274" t="s">
        <v>1071</v>
      </c>
      <c r="J571" s="277">
        <v>4.449074074074074E-2</v>
      </c>
      <c r="K571" s="274" t="s">
        <v>2940</v>
      </c>
      <c r="L571" s="274" t="s">
        <v>3489</v>
      </c>
      <c r="M571" s="276">
        <v>23521</v>
      </c>
      <c r="N571" s="274" t="s">
        <v>3076</v>
      </c>
    </row>
    <row r="572" spans="2:14" ht="13.8">
      <c r="B572" s="279" t="s">
        <v>2435</v>
      </c>
      <c r="C572" s="274">
        <v>1974</v>
      </c>
      <c r="D572" s="277">
        <v>6.5312499999999996E-2</v>
      </c>
      <c r="E572" s="274">
        <v>198</v>
      </c>
      <c r="F572" s="274" t="s">
        <v>1070</v>
      </c>
      <c r="G572" s="274">
        <v>10</v>
      </c>
      <c r="H572" s="274">
        <f t="shared" si="9"/>
        <v>50</v>
      </c>
      <c r="I572" s="274" t="s">
        <v>1071</v>
      </c>
      <c r="J572" s="277">
        <v>6.6631944444444438E-2</v>
      </c>
      <c r="K572" s="274" t="s">
        <v>2819</v>
      </c>
      <c r="L572" s="274" t="s">
        <v>3490</v>
      </c>
      <c r="M572" s="278">
        <v>27328</v>
      </c>
      <c r="N572" s="274" t="s">
        <v>3076</v>
      </c>
    </row>
    <row r="573" spans="2:14" ht="14.4">
      <c r="B573" s="286" t="s">
        <v>4840</v>
      </c>
      <c r="C573" s="274">
        <v>1987</v>
      </c>
      <c r="D573" s="277">
        <v>7.0972222222222228E-2</v>
      </c>
      <c r="E573" s="274">
        <v>199</v>
      </c>
      <c r="F573" s="274" t="s">
        <v>1070</v>
      </c>
      <c r="G573" s="274">
        <v>10</v>
      </c>
      <c r="H573" s="274">
        <f t="shared" si="9"/>
        <v>37</v>
      </c>
      <c r="I573" s="274" t="s">
        <v>1071</v>
      </c>
      <c r="J573" s="277">
        <v>7.2465277777777781E-2</v>
      </c>
      <c r="K573" s="274" t="s">
        <v>2866</v>
      </c>
      <c r="L573" s="274" t="s">
        <v>3491</v>
      </c>
      <c r="M573" s="276">
        <v>31896</v>
      </c>
      <c r="N573" s="274" t="s">
        <v>3076</v>
      </c>
    </row>
    <row r="574" spans="2:14" ht="13.8">
      <c r="B574" s="279" t="s">
        <v>2260</v>
      </c>
      <c r="C574" s="274">
        <v>1999</v>
      </c>
      <c r="D574" s="277">
        <v>4.207175925925926E-2</v>
      </c>
      <c r="E574" s="274">
        <v>199</v>
      </c>
      <c r="F574" s="274" t="s">
        <v>1069</v>
      </c>
      <c r="G574" s="274">
        <v>10</v>
      </c>
      <c r="H574" s="274">
        <f t="shared" si="9"/>
        <v>25</v>
      </c>
      <c r="I574" s="274" t="s">
        <v>1071</v>
      </c>
      <c r="J574" s="277">
        <v>4.4513888888888888E-2</v>
      </c>
      <c r="K574" s="274" t="s">
        <v>2862</v>
      </c>
      <c r="L574" s="274" t="s">
        <v>3492</v>
      </c>
      <c r="M574" s="276">
        <v>36220</v>
      </c>
      <c r="N574" s="274" t="s">
        <v>3076</v>
      </c>
    </row>
    <row r="575" spans="2:14" ht="13.8">
      <c r="B575" s="279" t="s">
        <v>4841</v>
      </c>
      <c r="C575" s="274">
        <v>2000</v>
      </c>
      <c r="D575" s="277">
        <v>4.207175925925926E-2</v>
      </c>
      <c r="E575" s="274">
        <v>200</v>
      </c>
      <c r="F575" s="274" t="s">
        <v>1069</v>
      </c>
      <c r="G575" s="274">
        <v>10</v>
      </c>
      <c r="H575" s="274">
        <f t="shared" si="9"/>
        <v>24</v>
      </c>
      <c r="I575" s="274" t="s">
        <v>1071</v>
      </c>
      <c r="J575" s="277">
        <v>4.4513888888888888E-2</v>
      </c>
      <c r="K575" s="274" t="s">
        <v>2833</v>
      </c>
      <c r="L575" s="274" t="s">
        <v>3493</v>
      </c>
      <c r="M575" s="276">
        <v>36626</v>
      </c>
      <c r="N575" s="274" t="s">
        <v>3076</v>
      </c>
    </row>
    <row r="576" spans="2:14" ht="13.8">
      <c r="B576" s="279" t="s">
        <v>4842</v>
      </c>
      <c r="C576" s="274">
        <v>1991</v>
      </c>
      <c r="D576" s="277">
        <v>4.341435185185185E-2</v>
      </c>
      <c r="E576" s="274">
        <v>201</v>
      </c>
      <c r="F576" s="274" t="s">
        <v>1069</v>
      </c>
      <c r="G576" s="274">
        <v>10</v>
      </c>
      <c r="H576" s="274">
        <f t="shared" si="9"/>
        <v>33</v>
      </c>
      <c r="I576" s="274" t="s">
        <v>1071</v>
      </c>
      <c r="J576" s="277">
        <v>4.4548611111111108E-2</v>
      </c>
      <c r="K576" s="274" t="s">
        <v>2833</v>
      </c>
      <c r="L576" s="274" t="s">
        <v>3494</v>
      </c>
      <c r="M576" s="276">
        <v>33505</v>
      </c>
      <c r="N576" s="274" t="s">
        <v>3076</v>
      </c>
    </row>
    <row r="577" spans="2:14" ht="14.4">
      <c r="B577" s="286" t="s">
        <v>4843</v>
      </c>
      <c r="C577" s="274">
        <v>1981</v>
      </c>
      <c r="D577" s="277">
        <v>4.3541666666666666E-2</v>
      </c>
      <c r="E577" s="274">
        <v>202</v>
      </c>
      <c r="F577" s="274" t="s">
        <v>1069</v>
      </c>
      <c r="G577" s="274">
        <v>10</v>
      </c>
      <c r="H577" s="274">
        <f t="shared" si="9"/>
        <v>43</v>
      </c>
      <c r="I577" s="274" t="s">
        <v>1071</v>
      </c>
      <c r="J577" s="277">
        <v>4.462962962962963E-2</v>
      </c>
      <c r="K577" s="274" t="s">
        <v>2833</v>
      </c>
      <c r="L577" s="274" t="s">
        <v>3495</v>
      </c>
      <c r="M577" s="276">
        <v>29754</v>
      </c>
      <c r="N577" s="274" t="s">
        <v>3076</v>
      </c>
    </row>
    <row r="578" spans="2:14" ht="14.4">
      <c r="B578" s="286" t="s">
        <v>4844</v>
      </c>
      <c r="C578" s="274">
        <v>1966</v>
      </c>
      <c r="D578" s="277">
        <v>4.3287037037037034E-2</v>
      </c>
      <c r="E578" s="274">
        <v>203</v>
      </c>
      <c r="F578" s="274" t="s">
        <v>1069</v>
      </c>
      <c r="G578" s="274">
        <v>10</v>
      </c>
      <c r="H578" s="274">
        <f t="shared" si="9"/>
        <v>58</v>
      </c>
      <c r="I578" s="274" t="s">
        <v>1071</v>
      </c>
      <c r="J578" s="277">
        <v>4.4641203703703704E-2</v>
      </c>
      <c r="K578" s="274" t="s">
        <v>2836</v>
      </c>
      <c r="L578" s="274" t="s">
        <v>3496</v>
      </c>
      <c r="M578" s="276">
        <v>24365</v>
      </c>
      <c r="N578" s="274" t="s">
        <v>3076</v>
      </c>
    </row>
    <row r="579" spans="2:14" ht="13.8">
      <c r="B579" s="279" t="s">
        <v>598</v>
      </c>
      <c r="C579" s="274">
        <v>1983</v>
      </c>
      <c r="D579" s="277">
        <v>4.3622685185185188E-2</v>
      </c>
      <c r="E579" s="274">
        <v>204</v>
      </c>
      <c r="F579" s="274" t="s">
        <v>1069</v>
      </c>
      <c r="G579" s="274">
        <v>10</v>
      </c>
      <c r="H579" s="274">
        <f t="shared" si="9"/>
        <v>41</v>
      </c>
      <c r="I579" s="274" t="s">
        <v>1071</v>
      </c>
      <c r="J579" s="277">
        <v>4.4699074074074072E-2</v>
      </c>
      <c r="K579" s="274" t="s">
        <v>2825</v>
      </c>
      <c r="L579" s="274" t="s">
        <v>3497</v>
      </c>
      <c r="M579" s="276">
        <v>30567</v>
      </c>
      <c r="N579" s="274" t="s">
        <v>3076</v>
      </c>
    </row>
    <row r="580" spans="2:14" ht="13.8">
      <c r="B580" s="279" t="s">
        <v>4845</v>
      </c>
      <c r="C580" s="274">
        <v>1989</v>
      </c>
      <c r="D580" s="277">
        <v>4.358796296296296E-2</v>
      </c>
      <c r="E580" s="274">
        <v>205</v>
      </c>
      <c r="F580" s="274" t="s">
        <v>1069</v>
      </c>
      <c r="G580" s="274">
        <v>10</v>
      </c>
      <c r="H580" s="274">
        <f t="shared" si="9"/>
        <v>35</v>
      </c>
      <c r="I580" s="274" t="s">
        <v>1071</v>
      </c>
      <c r="J580" s="277">
        <v>4.4861111111111109E-2</v>
      </c>
      <c r="K580" s="274" t="s">
        <v>2901</v>
      </c>
      <c r="L580" s="274" t="s">
        <v>3498</v>
      </c>
      <c r="M580" s="276">
        <v>32713</v>
      </c>
      <c r="N580" s="274" t="s">
        <v>3076</v>
      </c>
    </row>
    <row r="581" spans="2:14" ht="13.8">
      <c r="B581" s="279" t="s">
        <v>4846</v>
      </c>
      <c r="C581" s="274">
        <v>1985</v>
      </c>
      <c r="D581" s="277">
        <v>4.3738425925925924E-2</v>
      </c>
      <c r="E581" s="274">
        <v>206</v>
      </c>
      <c r="F581" s="274" t="s">
        <v>1069</v>
      </c>
      <c r="G581" s="274">
        <v>10</v>
      </c>
      <c r="H581" s="274">
        <f t="shared" si="9"/>
        <v>39</v>
      </c>
      <c r="I581" s="274" t="s">
        <v>1071</v>
      </c>
      <c r="J581" s="277">
        <v>4.4872685185185182E-2</v>
      </c>
      <c r="K581" s="274" t="s">
        <v>2842</v>
      </c>
      <c r="L581" s="274" t="s">
        <v>3160</v>
      </c>
      <c r="M581" s="276">
        <v>31172</v>
      </c>
      <c r="N581" s="274" t="s">
        <v>3076</v>
      </c>
    </row>
    <row r="582" spans="2:14" ht="14.4">
      <c r="B582" s="286" t="s">
        <v>4847</v>
      </c>
      <c r="C582" s="274">
        <v>1983</v>
      </c>
      <c r="D582" s="277">
        <v>4.3634259259259262E-2</v>
      </c>
      <c r="E582" s="274">
        <v>207</v>
      </c>
      <c r="F582" s="274" t="s">
        <v>1069</v>
      </c>
      <c r="G582" s="274">
        <v>10</v>
      </c>
      <c r="H582" s="274">
        <f t="shared" si="9"/>
        <v>41</v>
      </c>
      <c r="I582" s="274" t="s">
        <v>1071</v>
      </c>
      <c r="J582" s="277">
        <v>4.4895833333333336E-2</v>
      </c>
      <c r="K582" s="274" t="s">
        <v>2829</v>
      </c>
      <c r="L582" s="274" t="s">
        <v>3499</v>
      </c>
      <c r="M582" s="278">
        <v>30647</v>
      </c>
      <c r="N582" s="274" t="s">
        <v>3076</v>
      </c>
    </row>
    <row r="583" spans="2:14" ht="13.8">
      <c r="B583" s="279" t="s">
        <v>4848</v>
      </c>
      <c r="C583" s="274">
        <v>1996</v>
      </c>
      <c r="D583" s="277">
        <v>4.3576388888888887E-2</v>
      </c>
      <c r="E583" s="274">
        <v>208</v>
      </c>
      <c r="F583" s="274" t="s">
        <v>1069</v>
      </c>
      <c r="G583" s="274">
        <v>10</v>
      </c>
      <c r="H583" s="274">
        <f t="shared" si="9"/>
        <v>28</v>
      </c>
      <c r="I583" s="274" t="s">
        <v>1071</v>
      </c>
      <c r="J583" s="277">
        <v>4.4895833333333336E-2</v>
      </c>
      <c r="K583" s="274" t="s">
        <v>2913</v>
      </c>
      <c r="L583" s="274" t="s">
        <v>3133</v>
      </c>
      <c r="M583" s="276">
        <v>35183</v>
      </c>
      <c r="N583" s="274" t="s">
        <v>3076</v>
      </c>
    </row>
    <row r="584" spans="2:14" ht="14.4">
      <c r="B584" s="286" t="s">
        <v>4849</v>
      </c>
      <c r="C584" s="274">
        <v>1979</v>
      </c>
      <c r="D584" s="277">
        <v>4.3680555555555556E-2</v>
      </c>
      <c r="E584" s="274">
        <v>209</v>
      </c>
      <c r="F584" s="274" t="s">
        <v>1069</v>
      </c>
      <c r="G584" s="274">
        <v>10</v>
      </c>
      <c r="H584" s="274">
        <f t="shared" si="9"/>
        <v>45</v>
      </c>
      <c r="I584" s="274" t="s">
        <v>1071</v>
      </c>
      <c r="J584" s="277">
        <v>4.494212962962963E-2</v>
      </c>
      <c r="K584" s="274" t="s">
        <v>2859</v>
      </c>
      <c r="L584" s="274" t="s">
        <v>3500</v>
      </c>
      <c r="M584" s="276">
        <v>29050</v>
      </c>
      <c r="N584" s="274" t="s">
        <v>3076</v>
      </c>
    </row>
    <row r="585" spans="2:14" ht="13.8">
      <c r="B585" s="279" t="s">
        <v>1863</v>
      </c>
      <c r="C585" s="274">
        <v>1984</v>
      </c>
      <c r="D585" s="277">
        <v>4.3576388888888887E-2</v>
      </c>
      <c r="E585" s="274">
        <v>210</v>
      </c>
      <c r="F585" s="274" t="s">
        <v>1069</v>
      </c>
      <c r="G585" s="274">
        <v>10</v>
      </c>
      <c r="H585" s="274">
        <f t="shared" si="9"/>
        <v>40</v>
      </c>
      <c r="I585" s="274" t="s">
        <v>1071</v>
      </c>
      <c r="J585" s="277">
        <v>4.4999999999999998E-2</v>
      </c>
      <c r="K585" s="274" t="s">
        <v>2940</v>
      </c>
      <c r="L585" s="274" t="s">
        <v>3501</v>
      </c>
      <c r="M585" s="276">
        <v>30684</v>
      </c>
      <c r="N585" s="274" t="s">
        <v>3076</v>
      </c>
    </row>
    <row r="586" spans="2:14" ht="14.4">
      <c r="B586" s="286" t="s">
        <v>4850</v>
      </c>
      <c r="C586" s="274">
        <v>1984</v>
      </c>
      <c r="D586" s="277">
        <v>4.4062499999999998E-2</v>
      </c>
      <c r="E586" s="274">
        <v>211</v>
      </c>
      <c r="F586" s="274" t="s">
        <v>1069</v>
      </c>
      <c r="G586" s="274">
        <v>10</v>
      </c>
      <c r="H586" s="274">
        <f t="shared" si="9"/>
        <v>40</v>
      </c>
      <c r="I586" s="274" t="s">
        <v>1071</v>
      </c>
      <c r="J586" s="277">
        <v>4.5208333333333336E-2</v>
      </c>
      <c r="K586" s="274" t="s">
        <v>2888</v>
      </c>
      <c r="L586" s="274" t="s">
        <v>3502</v>
      </c>
      <c r="M586" s="276">
        <v>30716</v>
      </c>
      <c r="N586" s="274" t="s">
        <v>3076</v>
      </c>
    </row>
    <row r="587" spans="2:14" ht="13.8">
      <c r="B587" s="279" t="s">
        <v>4851</v>
      </c>
      <c r="C587" s="274">
        <v>1987</v>
      </c>
      <c r="D587" s="277">
        <v>4.3969907407407409E-2</v>
      </c>
      <c r="E587" s="274">
        <v>212</v>
      </c>
      <c r="F587" s="274" t="s">
        <v>1069</v>
      </c>
      <c r="G587" s="274">
        <v>10</v>
      </c>
      <c r="H587" s="274">
        <f t="shared" si="9"/>
        <v>37</v>
      </c>
      <c r="I587" s="274" t="s">
        <v>1071</v>
      </c>
      <c r="J587" s="277">
        <v>4.521990740740741E-2</v>
      </c>
      <c r="K587" s="274" t="s">
        <v>2829</v>
      </c>
      <c r="L587" s="274" t="s">
        <v>3503</v>
      </c>
      <c r="M587" s="276">
        <v>31842</v>
      </c>
      <c r="N587" s="274" t="s">
        <v>3076</v>
      </c>
    </row>
    <row r="588" spans="2:14" ht="13.8">
      <c r="B588" s="279" t="s">
        <v>4852</v>
      </c>
      <c r="C588" s="274">
        <v>1995</v>
      </c>
      <c r="D588" s="277">
        <v>4.4479166666666667E-2</v>
      </c>
      <c r="E588" s="274">
        <v>213</v>
      </c>
      <c r="F588" s="274" t="s">
        <v>1069</v>
      </c>
      <c r="G588" s="274">
        <v>10</v>
      </c>
      <c r="H588" s="274">
        <f t="shared" si="9"/>
        <v>29</v>
      </c>
      <c r="I588" s="274" t="s">
        <v>1071</v>
      </c>
      <c r="J588" s="277">
        <v>4.5289351851851851E-2</v>
      </c>
      <c r="K588" s="274" t="s">
        <v>2833</v>
      </c>
      <c r="L588" s="274" t="s">
        <v>3248</v>
      </c>
      <c r="M588" s="276">
        <v>34896</v>
      </c>
      <c r="N588" s="274" t="s">
        <v>3076</v>
      </c>
    </row>
    <row r="589" spans="2:14" ht="13.8">
      <c r="B589" s="279" t="s">
        <v>4853</v>
      </c>
      <c r="C589" s="274">
        <v>1987</v>
      </c>
      <c r="D589" s="277">
        <v>4.4074074074074071E-2</v>
      </c>
      <c r="E589" s="274">
        <v>214</v>
      </c>
      <c r="F589" s="274" t="s">
        <v>1069</v>
      </c>
      <c r="G589" s="274">
        <v>10</v>
      </c>
      <c r="H589" s="274">
        <f t="shared" si="9"/>
        <v>37</v>
      </c>
      <c r="I589" s="274" t="s">
        <v>1071</v>
      </c>
      <c r="J589" s="277">
        <v>4.5312499999999999E-2</v>
      </c>
      <c r="K589" s="274" t="s">
        <v>2842</v>
      </c>
      <c r="L589" s="274" t="s">
        <v>2822</v>
      </c>
      <c r="M589" s="276">
        <v>31795</v>
      </c>
      <c r="N589" s="274" t="s">
        <v>3076</v>
      </c>
    </row>
    <row r="590" spans="2:14" ht="13.8">
      <c r="B590" s="279" t="s">
        <v>4854</v>
      </c>
      <c r="C590" s="274">
        <v>1990</v>
      </c>
      <c r="D590" s="277">
        <v>4.4664351851851851E-2</v>
      </c>
      <c r="E590" s="274">
        <v>215</v>
      </c>
      <c r="F590" s="274" t="s">
        <v>1069</v>
      </c>
      <c r="G590" s="274">
        <v>10</v>
      </c>
      <c r="H590" s="274">
        <f t="shared" si="9"/>
        <v>34</v>
      </c>
      <c r="I590" s="274" t="s">
        <v>1071</v>
      </c>
      <c r="J590" s="277">
        <v>4.5416666666666668E-2</v>
      </c>
      <c r="K590" s="274" t="s">
        <v>2975</v>
      </c>
      <c r="L590" s="274" t="s">
        <v>3504</v>
      </c>
      <c r="M590" s="276">
        <v>32991</v>
      </c>
      <c r="N590" s="274" t="s">
        <v>3076</v>
      </c>
    </row>
    <row r="591" spans="2:14" ht="13.8">
      <c r="B591" s="279" t="s">
        <v>4855</v>
      </c>
      <c r="C591" s="274">
        <v>1986</v>
      </c>
      <c r="D591" s="277">
        <v>4.4247685185185189E-2</v>
      </c>
      <c r="E591" s="274">
        <v>216</v>
      </c>
      <c r="F591" s="274" t="s">
        <v>1069</v>
      </c>
      <c r="G591" s="274">
        <v>10</v>
      </c>
      <c r="H591" s="274">
        <f t="shared" si="9"/>
        <v>38</v>
      </c>
      <c r="I591" s="274" t="s">
        <v>1071</v>
      </c>
      <c r="J591" s="277">
        <v>4.5439814814814815E-2</v>
      </c>
      <c r="K591" s="274" t="s">
        <v>2975</v>
      </c>
      <c r="L591" s="274" t="s">
        <v>3505</v>
      </c>
      <c r="M591" s="276">
        <v>31627</v>
      </c>
      <c r="N591" s="274" t="s">
        <v>3076</v>
      </c>
    </row>
    <row r="592" spans="2:14" ht="13.8">
      <c r="B592" s="279" t="s">
        <v>5700</v>
      </c>
      <c r="C592" s="274">
        <v>1988</v>
      </c>
      <c r="D592" s="277">
        <v>4.4884259259259263E-2</v>
      </c>
      <c r="E592" s="274">
        <v>217</v>
      </c>
      <c r="F592" s="274" t="s">
        <v>1069</v>
      </c>
      <c r="G592" s="274">
        <v>10</v>
      </c>
      <c r="H592" s="274">
        <f t="shared" si="9"/>
        <v>36</v>
      </c>
      <c r="I592" s="274" t="s">
        <v>1071</v>
      </c>
      <c r="J592" s="277">
        <v>4.5636574074074072E-2</v>
      </c>
      <c r="K592" s="274" t="s">
        <v>2874</v>
      </c>
      <c r="L592" s="274" t="s">
        <v>3239</v>
      </c>
      <c r="M592" s="278">
        <v>32498</v>
      </c>
      <c r="N592" s="274" t="s">
        <v>3076</v>
      </c>
    </row>
    <row r="593" spans="2:14" ht="13.8">
      <c r="B593" s="279" t="s">
        <v>4856</v>
      </c>
      <c r="C593" s="274">
        <v>1985</v>
      </c>
      <c r="D593" s="277">
        <v>4.4374999999999998E-2</v>
      </c>
      <c r="E593" s="274">
        <v>218</v>
      </c>
      <c r="F593" s="274" t="s">
        <v>1069</v>
      </c>
      <c r="G593" s="274">
        <v>10</v>
      </c>
      <c r="H593" s="274">
        <f t="shared" si="9"/>
        <v>39</v>
      </c>
      <c r="I593" s="274" t="s">
        <v>1071</v>
      </c>
      <c r="J593" s="277">
        <v>4.5706018518518521E-2</v>
      </c>
      <c r="K593" s="274" t="s">
        <v>2829</v>
      </c>
      <c r="L593" s="274" t="s">
        <v>3506</v>
      </c>
      <c r="M593" s="276">
        <v>31298</v>
      </c>
      <c r="N593" s="274" t="s">
        <v>3076</v>
      </c>
    </row>
    <row r="594" spans="2:14" ht="14.4">
      <c r="B594" s="286" t="s">
        <v>4857</v>
      </c>
      <c r="C594" s="274">
        <v>1980</v>
      </c>
      <c r="D594" s="277">
        <v>4.5740740740740742E-2</v>
      </c>
      <c r="E594" s="274">
        <v>219</v>
      </c>
      <c r="F594" s="274" t="s">
        <v>1069</v>
      </c>
      <c r="G594" s="274">
        <v>10</v>
      </c>
      <c r="H594" s="274">
        <f t="shared" si="9"/>
        <v>44</v>
      </c>
      <c r="I594" s="274" t="s">
        <v>1071</v>
      </c>
      <c r="J594" s="277">
        <v>4.6087962962962963E-2</v>
      </c>
      <c r="K594" s="274" t="s">
        <v>2825</v>
      </c>
      <c r="L594" s="274" t="s">
        <v>3507</v>
      </c>
      <c r="M594" s="276">
        <v>29422</v>
      </c>
      <c r="N594" s="274" t="s">
        <v>3076</v>
      </c>
    </row>
    <row r="595" spans="2:14" ht="14.4">
      <c r="B595" s="286" t="s">
        <v>4858</v>
      </c>
      <c r="C595" s="274">
        <v>1984</v>
      </c>
      <c r="D595" s="277">
        <v>4.4999999999999998E-2</v>
      </c>
      <c r="E595" s="274">
        <v>220</v>
      </c>
      <c r="F595" s="274" t="s">
        <v>1069</v>
      </c>
      <c r="G595" s="274">
        <v>10</v>
      </c>
      <c r="H595" s="274">
        <f t="shared" si="9"/>
        <v>40</v>
      </c>
      <c r="I595" s="274" t="s">
        <v>1071</v>
      </c>
      <c r="J595" s="277">
        <v>4.6400462962962963E-2</v>
      </c>
      <c r="K595" s="274" t="s">
        <v>2940</v>
      </c>
      <c r="L595" s="274" t="s">
        <v>3508</v>
      </c>
      <c r="M595" s="276">
        <v>30745</v>
      </c>
      <c r="N595" s="274" t="s">
        <v>3076</v>
      </c>
    </row>
    <row r="596" spans="2:14" ht="13.8">
      <c r="B596" s="279" t="s">
        <v>4859</v>
      </c>
      <c r="C596" s="274">
        <v>2002</v>
      </c>
      <c r="D596" s="277">
        <v>4.5196759259259256E-2</v>
      </c>
      <c r="E596" s="274">
        <v>221</v>
      </c>
      <c r="F596" s="274" t="s">
        <v>1069</v>
      </c>
      <c r="G596" s="274">
        <v>10</v>
      </c>
      <c r="H596" s="274">
        <f t="shared" si="9"/>
        <v>22</v>
      </c>
      <c r="I596" s="274" t="s">
        <v>1071</v>
      </c>
      <c r="J596" s="277">
        <v>4.6550925925925926E-2</v>
      </c>
      <c r="K596" s="274" t="s">
        <v>3401</v>
      </c>
      <c r="L596" s="274" t="s">
        <v>3509</v>
      </c>
      <c r="M596" s="276">
        <v>37271</v>
      </c>
      <c r="N596" s="274" t="s">
        <v>3076</v>
      </c>
    </row>
    <row r="597" spans="2:14" ht="13.8">
      <c r="B597" s="279" t="s">
        <v>1509</v>
      </c>
      <c r="C597" s="274">
        <v>1996</v>
      </c>
      <c r="D597" s="277">
        <v>4.6180555555555558E-2</v>
      </c>
      <c r="E597" s="274">
        <v>222</v>
      </c>
      <c r="F597" s="274" t="s">
        <v>1069</v>
      </c>
      <c r="G597" s="274">
        <v>10</v>
      </c>
      <c r="H597" s="274">
        <f t="shared" si="9"/>
        <v>28</v>
      </c>
      <c r="I597" s="274" t="s">
        <v>1071</v>
      </c>
      <c r="J597" s="277">
        <v>4.6574074074074073E-2</v>
      </c>
      <c r="K597" s="274" t="s">
        <v>2913</v>
      </c>
      <c r="L597" s="274" t="s">
        <v>3037</v>
      </c>
      <c r="M597" s="278">
        <v>35395</v>
      </c>
      <c r="N597" s="274" t="s">
        <v>3076</v>
      </c>
    </row>
    <row r="598" spans="2:14" ht="14.4">
      <c r="B598" s="286" t="s">
        <v>4860</v>
      </c>
      <c r="C598" s="274">
        <v>1973</v>
      </c>
      <c r="D598" s="277">
        <v>4.5937499999999999E-2</v>
      </c>
      <c r="E598" s="274">
        <v>223</v>
      </c>
      <c r="F598" s="274" t="s">
        <v>1069</v>
      </c>
      <c r="G598" s="274">
        <v>10</v>
      </c>
      <c r="H598" s="274">
        <f t="shared" si="9"/>
        <v>51</v>
      </c>
      <c r="I598" s="274" t="s">
        <v>1071</v>
      </c>
      <c r="J598" s="277">
        <v>4.6620370370370368E-2</v>
      </c>
      <c r="K598" s="274" t="s">
        <v>2940</v>
      </c>
      <c r="L598" s="274" t="s">
        <v>3510</v>
      </c>
      <c r="M598" s="276">
        <v>26774</v>
      </c>
      <c r="N598" s="274" t="s">
        <v>3076</v>
      </c>
    </row>
    <row r="599" spans="2:14" ht="13.8">
      <c r="B599" s="279" t="s">
        <v>1456</v>
      </c>
      <c r="C599" s="274">
        <v>1998</v>
      </c>
      <c r="D599" s="277">
        <v>4.5509259259259256E-2</v>
      </c>
      <c r="E599" s="274">
        <v>224</v>
      </c>
      <c r="F599" s="274" t="s">
        <v>1069</v>
      </c>
      <c r="G599" s="274">
        <v>10</v>
      </c>
      <c r="H599" s="274">
        <f t="shared" si="9"/>
        <v>26</v>
      </c>
      <c r="I599" s="274" t="s">
        <v>1071</v>
      </c>
      <c r="J599" s="277">
        <v>4.6689814814814816E-2</v>
      </c>
      <c r="K599" s="274" t="s">
        <v>3511</v>
      </c>
      <c r="L599" s="274" t="s">
        <v>3512</v>
      </c>
      <c r="M599" s="278">
        <v>36082</v>
      </c>
      <c r="N599" s="274" t="s">
        <v>3076</v>
      </c>
    </row>
    <row r="600" spans="2:14" ht="13.8">
      <c r="B600" s="279" t="s">
        <v>4861</v>
      </c>
      <c r="C600" s="274">
        <v>1992</v>
      </c>
      <c r="D600" s="277">
        <v>4.2511574074074077E-2</v>
      </c>
      <c r="E600" s="274">
        <v>225</v>
      </c>
      <c r="F600" s="274" t="s">
        <v>1069</v>
      </c>
      <c r="G600" s="274">
        <v>10</v>
      </c>
      <c r="H600" s="274">
        <f t="shared" si="9"/>
        <v>32</v>
      </c>
      <c r="I600" s="274" t="s">
        <v>1071</v>
      </c>
      <c r="J600" s="277">
        <v>4.6759259259259257E-2</v>
      </c>
      <c r="K600" s="274" t="s">
        <v>2833</v>
      </c>
      <c r="L600" s="274" t="s">
        <v>3513</v>
      </c>
      <c r="M600" s="276">
        <v>33605</v>
      </c>
      <c r="N600" s="274" t="s">
        <v>3076</v>
      </c>
    </row>
    <row r="601" spans="2:14" ht="14.4">
      <c r="B601" s="286" t="s">
        <v>4862</v>
      </c>
      <c r="C601" s="274">
        <v>1978</v>
      </c>
      <c r="D601" s="277">
        <v>4.5474537037037036E-2</v>
      </c>
      <c r="E601" s="274">
        <v>226</v>
      </c>
      <c r="F601" s="274" t="s">
        <v>1069</v>
      </c>
      <c r="G601" s="274">
        <v>10</v>
      </c>
      <c r="H601" s="274">
        <f t="shared" si="9"/>
        <v>46</v>
      </c>
      <c r="I601" s="274" t="s">
        <v>1071</v>
      </c>
      <c r="J601" s="277">
        <v>4.6770833333333331E-2</v>
      </c>
      <c r="K601" s="274" t="s">
        <v>2833</v>
      </c>
      <c r="L601" s="274" t="s">
        <v>3514</v>
      </c>
      <c r="M601" s="276">
        <v>28661</v>
      </c>
      <c r="N601" s="274" t="s">
        <v>3076</v>
      </c>
    </row>
    <row r="602" spans="2:14" ht="13.8">
      <c r="B602" s="279" t="s">
        <v>4863</v>
      </c>
      <c r="C602" s="274">
        <v>2001</v>
      </c>
      <c r="D602" s="277">
        <v>4.5439814814814815E-2</v>
      </c>
      <c r="E602" s="274">
        <v>227</v>
      </c>
      <c r="F602" s="274" t="s">
        <v>1069</v>
      </c>
      <c r="G602" s="274">
        <v>10</v>
      </c>
      <c r="H602" s="274">
        <f t="shared" si="9"/>
        <v>23</v>
      </c>
      <c r="I602" s="274" t="s">
        <v>1071</v>
      </c>
      <c r="J602" s="277">
        <v>4.6851851851851853E-2</v>
      </c>
      <c r="K602" s="274" t="s">
        <v>2825</v>
      </c>
      <c r="L602" s="274" t="s">
        <v>3515</v>
      </c>
      <c r="M602" s="276">
        <v>36971</v>
      </c>
      <c r="N602" s="274" t="s">
        <v>3076</v>
      </c>
    </row>
    <row r="603" spans="2:14" ht="13.8">
      <c r="B603" s="279" t="s">
        <v>2035</v>
      </c>
      <c r="C603" s="274">
        <v>1986</v>
      </c>
      <c r="D603" s="277">
        <v>4.5763888888888889E-2</v>
      </c>
      <c r="E603" s="274">
        <v>228</v>
      </c>
      <c r="F603" s="274" t="s">
        <v>1069</v>
      </c>
      <c r="G603" s="274">
        <v>10</v>
      </c>
      <c r="H603" s="274">
        <f t="shared" si="9"/>
        <v>38</v>
      </c>
      <c r="I603" s="274" t="s">
        <v>1071</v>
      </c>
      <c r="J603" s="277">
        <v>4.6875E-2</v>
      </c>
      <c r="K603" s="274" t="s">
        <v>2954</v>
      </c>
      <c r="L603" s="274" t="s">
        <v>3516</v>
      </c>
      <c r="M603" s="278">
        <v>0</v>
      </c>
      <c r="N603" s="274" t="s">
        <v>3076</v>
      </c>
    </row>
    <row r="604" spans="2:14" ht="13.8">
      <c r="B604" s="279" t="s">
        <v>4864</v>
      </c>
      <c r="C604" s="274">
        <v>1986</v>
      </c>
      <c r="D604" s="277">
        <v>4.6168981481481484E-2</v>
      </c>
      <c r="E604" s="274">
        <v>229</v>
      </c>
      <c r="F604" s="274" t="s">
        <v>1069</v>
      </c>
      <c r="G604" s="274">
        <v>10</v>
      </c>
      <c r="H604" s="274">
        <f t="shared" si="9"/>
        <v>38</v>
      </c>
      <c r="I604" s="274" t="s">
        <v>1071</v>
      </c>
      <c r="J604" s="277">
        <v>4.6932870370370368E-2</v>
      </c>
      <c r="K604" s="274" t="s">
        <v>2975</v>
      </c>
      <c r="L604" s="274" t="s">
        <v>2934</v>
      </c>
      <c r="M604" s="276">
        <v>31451</v>
      </c>
      <c r="N604" s="274" t="s">
        <v>3076</v>
      </c>
    </row>
    <row r="605" spans="2:14" ht="13.8">
      <c r="B605" s="279" t="s">
        <v>4865</v>
      </c>
      <c r="C605" s="274">
        <v>1988</v>
      </c>
      <c r="D605" s="277">
        <v>4.614583333333333E-2</v>
      </c>
      <c r="E605" s="274">
        <v>230</v>
      </c>
      <c r="F605" s="274" t="s">
        <v>1069</v>
      </c>
      <c r="G605" s="274">
        <v>10</v>
      </c>
      <c r="H605" s="274">
        <f t="shared" si="9"/>
        <v>36</v>
      </c>
      <c r="I605" s="274" t="s">
        <v>1071</v>
      </c>
      <c r="J605" s="277">
        <v>4.6956018518518522E-2</v>
      </c>
      <c r="K605" s="274" t="s">
        <v>2944</v>
      </c>
      <c r="L605" s="274" t="s">
        <v>3056</v>
      </c>
      <c r="M605" s="276">
        <v>32190</v>
      </c>
      <c r="N605" s="274" t="s">
        <v>3076</v>
      </c>
    </row>
    <row r="606" spans="2:14" ht="13.8">
      <c r="B606" s="279" t="s">
        <v>4866</v>
      </c>
      <c r="C606" s="274">
        <v>1999</v>
      </c>
      <c r="D606" s="277">
        <v>4.6203703703703705E-2</v>
      </c>
      <c r="E606" s="274">
        <v>231</v>
      </c>
      <c r="F606" s="274" t="s">
        <v>1069</v>
      </c>
      <c r="G606" s="274">
        <v>10</v>
      </c>
      <c r="H606" s="274">
        <f t="shared" si="9"/>
        <v>25</v>
      </c>
      <c r="I606" s="274" t="s">
        <v>1071</v>
      </c>
      <c r="J606" s="277">
        <v>4.7025462962962963E-2</v>
      </c>
      <c r="K606" s="274" t="s">
        <v>3122</v>
      </c>
      <c r="L606" s="274" t="s">
        <v>3517</v>
      </c>
      <c r="M606" s="276">
        <v>36342</v>
      </c>
      <c r="N606" s="274" t="s">
        <v>3076</v>
      </c>
    </row>
    <row r="607" spans="2:14" ht="13.8">
      <c r="B607" s="279" t="s">
        <v>4867</v>
      </c>
      <c r="C607" s="274">
        <v>1988</v>
      </c>
      <c r="D607" s="277">
        <v>4.5671296296296293E-2</v>
      </c>
      <c r="E607" s="274">
        <v>232</v>
      </c>
      <c r="F607" s="274" t="s">
        <v>1069</v>
      </c>
      <c r="G607" s="274">
        <v>10</v>
      </c>
      <c r="H607" s="274">
        <f t="shared" si="9"/>
        <v>36</v>
      </c>
      <c r="I607" s="274" t="s">
        <v>1071</v>
      </c>
      <c r="J607" s="277">
        <v>4.7037037037037037E-2</v>
      </c>
      <c r="K607" s="274" t="s">
        <v>2888</v>
      </c>
      <c r="L607" s="274" t="s">
        <v>3518</v>
      </c>
      <c r="M607" s="276">
        <v>32486</v>
      </c>
      <c r="N607" s="274" t="s">
        <v>3076</v>
      </c>
    </row>
    <row r="608" spans="2:14" ht="13.8">
      <c r="B608" s="279" t="s">
        <v>4868</v>
      </c>
      <c r="C608" s="274">
        <v>1988</v>
      </c>
      <c r="D608" s="277">
        <v>4.5891203703703705E-2</v>
      </c>
      <c r="E608" s="274">
        <v>233</v>
      </c>
      <c r="F608" s="274" t="s">
        <v>1069</v>
      </c>
      <c r="G608" s="274">
        <v>10</v>
      </c>
      <c r="H608" s="274">
        <f t="shared" si="9"/>
        <v>36</v>
      </c>
      <c r="I608" s="274" t="s">
        <v>1071</v>
      </c>
      <c r="J608" s="277">
        <v>4.7141203703703706E-2</v>
      </c>
      <c r="K608" s="274" t="s">
        <v>2933</v>
      </c>
      <c r="L608" s="274" t="s">
        <v>2899</v>
      </c>
      <c r="M608" s="276">
        <v>32330</v>
      </c>
      <c r="N608" s="274" t="s">
        <v>3076</v>
      </c>
    </row>
    <row r="609" spans="2:14" ht="13.8">
      <c r="B609" s="279" t="s">
        <v>4869</v>
      </c>
      <c r="C609" s="274">
        <v>2002</v>
      </c>
      <c r="D609" s="277">
        <v>4.642361111111111E-2</v>
      </c>
      <c r="E609" s="274">
        <v>234</v>
      </c>
      <c r="F609" s="274" t="s">
        <v>1069</v>
      </c>
      <c r="G609" s="274">
        <v>10</v>
      </c>
      <c r="H609" s="274">
        <f t="shared" si="9"/>
        <v>22</v>
      </c>
      <c r="I609" s="274" t="s">
        <v>1071</v>
      </c>
      <c r="J609" s="277">
        <v>4.715277777777778E-2</v>
      </c>
      <c r="K609" s="274" t="s">
        <v>3073</v>
      </c>
      <c r="L609" s="274" t="s">
        <v>2889</v>
      </c>
      <c r="M609" s="278">
        <v>37577</v>
      </c>
      <c r="N609" s="274" t="s">
        <v>3076</v>
      </c>
    </row>
    <row r="610" spans="2:14" ht="14.4">
      <c r="B610" s="286" t="s">
        <v>4870</v>
      </c>
      <c r="C610" s="274">
        <v>1982</v>
      </c>
      <c r="D610" s="277">
        <v>4.642361111111111E-2</v>
      </c>
      <c r="E610" s="274">
        <v>235</v>
      </c>
      <c r="F610" s="274" t="s">
        <v>1069</v>
      </c>
      <c r="G610" s="274">
        <v>10</v>
      </c>
      <c r="H610" s="274">
        <f t="shared" si="9"/>
        <v>42</v>
      </c>
      <c r="I610" s="274" t="s">
        <v>1071</v>
      </c>
      <c r="J610" s="277">
        <v>4.7222222222222221E-2</v>
      </c>
      <c r="K610" s="274" t="s">
        <v>2849</v>
      </c>
      <c r="L610" s="274" t="s">
        <v>3519</v>
      </c>
      <c r="M610" s="276">
        <v>30196</v>
      </c>
      <c r="N610" s="274" t="s">
        <v>3076</v>
      </c>
    </row>
    <row r="611" spans="2:14" ht="14.4">
      <c r="B611" s="286" t="s">
        <v>5773</v>
      </c>
      <c r="C611" s="274">
        <v>1984</v>
      </c>
      <c r="D611" s="277">
        <v>4.6435185185185184E-2</v>
      </c>
      <c r="E611" s="274">
        <v>236</v>
      </c>
      <c r="F611" s="274" t="s">
        <v>1069</v>
      </c>
      <c r="G611" s="274">
        <v>10</v>
      </c>
      <c r="H611" s="274">
        <f t="shared" si="9"/>
        <v>40</v>
      </c>
      <c r="I611" s="274" t="s">
        <v>1071</v>
      </c>
      <c r="J611" s="277">
        <v>4.7245370370370368E-2</v>
      </c>
      <c r="K611" s="274" t="s">
        <v>2933</v>
      </c>
      <c r="L611" s="274" t="s">
        <v>3239</v>
      </c>
      <c r="M611" s="276">
        <v>30865</v>
      </c>
      <c r="N611" s="274" t="s">
        <v>3076</v>
      </c>
    </row>
    <row r="612" spans="2:14" ht="14.4">
      <c r="B612" s="286" t="s">
        <v>4871</v>
      </c>
      <c r="C612" s="274">
        <v>1983</v>
      </c>
      <c r="D612" s="277">
        <v>4.5937499999999999E-2</v>
      </c>
      <c r="E612" s="274">
        <v>237</v>
      </c>
      <c r="F612" s="274" t="s">
        <v>1069</v>
      </c>
      <c r="G612" s="274">
        <v>10</v>
      </c>
      <c r="H612" s="274">
        <f t="shared" si="9"/>
        <v>41</v>
      </c>
      <c r="I612" s="274" t="s">
        <v>1071</v>
      </c>
      <c r="J612" s="277">
        <v>4.7314814814814816E-2</v>
      </c>
      <c r="K612" s="274" t="s">
        <v>2915</v>
      </c>
      <c r="L612" s="274" t="s">
        <v>3520</v>
      </c>
      <c r="M612" s="276">
        <v>30340</v>
      </c>
      <c r="N612" s="274" t="s">
        <v>3076</v>
      </c>
    </row>
    <row r="613" spans="2:14" ht="14.4">
      <c r="B613" s="286" t="s">
        <v>4872</v>
      </c>
      <c r="C613" s="274">
        <v>1982</v>
      </c>
      <c r="D613" s="277">
        <v>4.6076388888888889E-2</v>
      </c>
      <c r="E613" s="274">
        <v>238</v>
      </c>
      <c r="F613" s="274" t="s">
        <v>1069</v>
      </c>
      <c r="G613" s="274">
        <v>10</v>
      </c>
      <c r="H613" s="274">
        <f t="shared" si="9"/>
        <v>42</v>
      </c>
      <c r="I613" s="274" t="s">
        <v>1071</v>
      </c>
      <c r="J613" s="277">
        <v>4.7349537037037037E-2</v>
      </c>
      <c r="K613" s="274" t="s">
        <v>2888</v>
      </c>
      <c r="L613" s="274" t="s">
        <v>3521</v>
      </c>
      <c r="M613" s="276">
        <v>29983</v>
      </c>
      <c r="N613" s="274" t="s">
        <v>3076</v>
      </c>
    </row>
    <row r="614" spans="2:14" ht="13.8">
      <c r="B614" s="279" t="s">
        <v>4873</v>
      </c>
      <c r="C614" s="274">
        <v>1989</v>
      </c>
      <c r="D614" s="277">
        <v>4.6053240740740742E-2</v>
      </c>
      <c r="E614" s="274">
        <v>239</v>
      </c>
      <c r="F614" s="274" t="s">
        <v>1069</v>
      </c>
      <c r="G614" s="274">
        <v>10</v>
      </c>
      <c r="H614" s="274">
        <f t="shared" si="9"/>
        <v>35</v>
      </c>
      <c r="I614" s="274" t="s">
        <v>1071</v>
      </c>
      <c r="J614" s="277">
        <v>4.7361111111111111E-2</v>
      </c>
      <c r="K614" s="274" t="s">
        <v>2940</v>
      </c>
      <c r="L614" s="274" t="s">
        <v>3522</v>
      </c>
      <c r="M614" s="276">
        <v>32689</v>
      </c>
      <c r="N614" s="274" t="s">
        <v>3076</v>
      </c>
    </row>
    <row r="615" spans="2:14" ht="13.8">
      <c r="B615" s="279" t="s">
        <v>4874</v>
      </c>
      <c r="C615" s="274">
        <v>1993</v>
      </c>
      <c r="D615" s="277">
        <v>4.6354166666666669E-2</v>
      </c>
      <c r="E615" s="274">
        <v>240</v>
      </c>
      <c r="F615" s="274" t="s">
        <v>1069</v>
      </c>
      <c r="G615" s="274">
        <v>10</v>
      </c>
      <c r="H615" s="274">
        <f t="shared" si="9"/>
        <v>31</v>
      </c>
      <c r="I615" s="274" t="s">
        <v>1071</v>
      </c>
      <c r="J615" s="277">
        <v>4.7395833333333331E-2</v>
      </c>
      <c r="K615" s="274" t="s">
        <v>3523</v>
      </c>
      <c r="L615" s="274" t="s">
        <v>3524</v>
      </c>
      <c r="M615" s="278">
        <v>34273</v>
      </c>
      <c r="N615" s="274" t="s">
        <v>3076</v>
      </c>
    </row>
    <row r="616" spans="2:14" ht="13.8">
      <c r="B616" s="279" t="s">
        <v>4875</v>
      </c>
      <c r="C616" s="274">
        <v>1987</v>
      </c>
      <c r="D616" s="277">
        <v>4.6365740740740742E-2</v>
      </c>
      <c r="E616" s="274">
        <v>241</v>
      </c>
      <c r="F616" s="274" t="s">
        <v>1069</v>
      </c>
      <c r="G616" s="274">
        <v>10</v>
      </c>
      <c r="H616" s="274">
        <f t="shared" si="9"/>
        <v>37</v>
      </c>
      <c r="I616" s="274" t="s">
        <v>1071</v>
      </c>
      <c r="J616" s="277">
        <v>4.7418981481481479E-2</v>
      </c>
      <c r="K616" s="274" t="s">
        <v>2940</v>
      </c>
      <c r="L616" s="274" t="s">
        <v>3525</v>
      </c>
      <c r="M616" s="276">
        <v>31941</v>
      </c>
      <c r="N616" s="274" t="s">
        <v>3076</v>
      </c>
    </row>
    <row r="617" spans="2:14" ht="13.8">
      <c r="B617" s="279" t="s">
        <v>4876</v>
      </c>
      <c r="C617" s="274">
        <v>1900</v>
      </c>
      <c r="D617" s="277">
        <v>4.6238425925925926E-2</v>
      </c>
      <c r="E617" s="274">
        <v>242</v>
      </c>
      <c r="F617" s="274" t="s">
        <v>1069</v>
      </c>
      <c r="G617" s="274">
        <v>10</v>
      </c>
      <c r="H617" s="274">
        <f t="shared" si="9"/>
        <v>124</v>
      </c>
      <c r="I617" s="274" t="s">
        <v>1071</v>
      </c>
      <c r="J617" s="277">
        <v>4.746527777777778E-2</v>
      </c>
      <c r="K617" s="274" t="s">
        <v>2862</v>
      </c>
      <c r="L617" s="274" t="s">
        <v>3526</v>
      </c>
      <c r="M617" s="278">
        <v>0</v>
      </c>
      <c r="N617" s="274" t="s">
        <v>3076</v>
      </c>
    </row>
    <row r="618" spans="2:14" ht="13.8">
      <c r="B618" s="279" t="s">
        <v>4877</v>
      </c>
      <c r="C618" s="274">
        <v>1991</v>
      </c>
      <c r="D618" s="277">
        <v>4.7627314814814817E-2</v>
      </c>
      <c r="E618" s="274">
        <v>243</v>
      </c>
      <c r="F618" s="274" t="s">
        <v>1069</v>
      </c>
      <c r="G618" s="274">
        <v>10</v>
      </c>
      <c r="H618" s="274">
        <f t="shared" ref="H618:H675" si="10">2024-C618</f>
        <v>33</v>
      </c>
      <c r="I618" s="274" t="s">
        <v>1071</v>
      </c>
      <c r="J618" s="277">
        <v>4.8043981481481479E-2</v>
      </c>
      <c r="K618" s="274" t="s">
        <v>2915</v>
      </c>
      <c r="L618" s="274" t="s">
        <v>3527</v>
      </c>
      <c r="M618" s="276">
        <v>33489</v>
      </c>
      <c r="N618" s="274" t="s">
        <v>3076</v>
      </c>
    </row>
    <row r="619" spans="2:14" ht="14.4">
      <c r="B619" s="286" t="s">
        <v>5734</v>
      </c>
      <c r="C619" s="274">
        <v>1976</v>
      </c>
      <c r="D619" s="277">
        <v>4.6817129629629632E-2</v>
      </c>
      <c r="E619" s="274">
        <v>244</v>
      </c>
      <c r="F619" s="274" t="s">
        <v>1069</v>
      </c>
      <c r="G619" s="274">
        <v>10</v>
      </c>
      <c r="H619" s="274">
        <f t="shared" si="10"/>
        <v>48</v>
      </c>
      <c r="I619" s="274" t="s">
        <v>1071</v>
      </c>
      <c r="J619" s="277">
        <v>4.8043981481481479E-2</v>
      </c>
      <c r="K619" s="274" t="s">
        <v>3528</v>
      </c>
      <c r="L619" s="274" t="s">
        <v>3529</v>
      </c>
      <c r="M619" s="276">
        <v>27913</v>
      </c>
      <c r="N619" s="274" t="s">
        <v>3076</v>
      </c>
    </row>
    <row r="620" spans="2:14" ht="13.8">
      <c r="B620" s="279" t="s">
        <v>1703</v>
      </c>
      <c r="C620" s="274">
        <v>1992</v>
      </c>
      <c r="D620" s="277">
        <v>4.6851851851851853E-2</v>
      </c>
      <c r="E620" s="274">
        <v>245</v>
      </c>
      <c r="F620" s="274" t="s">
        <v>1069</v>
      </c>
      <c r="G620" s="274">
        <v>10</v>
      </c>
      <c r="H620" s="274">
        <f t="shared" si="10"/>
        <v>32</v>
      </c>
      <c r="I620" s="274" t="s">
        <v>1071</v>
      </c>
      <c r="J620" s="277">
        <v>4.8055555555555553E-2</v>
      </c>
      <c r="K620" s="274" t="s">
        <v>2829</v>
      </c>
      <c r="L620" s="274" t="s">
        <v>3530</v>
      </c>
      <c r="M620" s="276">
        <v>33761</v>
      </c>
      <c r="N620" s="274" t="s">
        <v>3076</v>
      </c>
    </row>
    <row r="621" spans="2:14" ht="14.4">
      <c r="B621" s="286" t="s">
        <v>4878</v>
      </c>
      <c r="C621" s="274">
        <v>1976</v>
      </c>
      <c r="D621" s="277">
        <v>4.6990740740740743E-2</v>
      </c>
      <c r="E621" s="274">
        <v>246</v>
      </c>
      <c r="F621" s="274" t="s">
        <v>1069</v>
      </c>
      <c r="G621" s="274">
        <v>10</v>
      </c>
      <c r="H621" s="274">
        <f t="shared" si="10"/>
        <v>48</v>
      </c>
      <c r="I621" s="274" t="s">
        <v>1071</v>
      </c>
      <c r="J621" s="277">
        <v>4.8101851851851854E-2</v>
      </c>
      <c r="K621" s="274" t="s">
        <v>2913</v>
      </c>
      <c r="L621" s="274" t="s">
        <v>3531</v>
      </c>
      <c r="M621" s="276">
        <v>27875</v>
      </c>
      <c r="N621" s="274" t="s">
        <v>3076</v>
      </c>
    </row>
    <row r="622" spans="2:14" ht="13.8">
      <c r="B622" s="279" t="s">
        <v>4879</v>
      </c>
      <c r="C622" s="274">
        <v>1989</v>
      </c>
      <c r="D622" s="277">
        <v>4.7060185185185184E-2</v>
      </c>
      <c r="E622" s="274">
        <v>247</v>
      </c>
      <c r="F622" s="274" t="s">
        <v>1069</v>
      </c>
      <c r="G622" s="274">
        <v>10</v>
      </c>
      <c r="H622" s="274">
        <f t="shared" si="10"/>
        <v>35</v>
      </c>
      <c r="I622" s="274" t="s">
        <v>1071</v>
      </c>
      <c r="J622" s="277">
        <v>4.8206018518518516E-2</v>
      </c>
      <c r="K622" s="274" t="s">
        <v>2896</v>
      </c>
      <c r="L622" s="274" t="s">
        <v>3532</v>
      </c>
      <c r="M622" s="276">
        <v>32786</v>
      </c>
      <c r="N622" s="274" t="s">
        <v>3076</v>
      </c>
    </row>
    <row r="623" spans="2:14" ht="13.8">
      <c r="B623" s="279" t="s">
        <v>4880</v>
      </c>
      <c r="C623" s="274">
        <v>1993</v>
      </c>
      <c r="D623" s="277">
        <v>4.7071759259259258E-2</v>
      </c>
      <c r="E623" s="274">
        <v>248</v>
      </c>
      <c r="F623" s="274" t="s">
        <v>1069</v>
      </c>
      <c r="G623" s="274">
        <v>10</v>
      </c>
      <c r="H623" s="274">
        <f t="shared" si="10"/>
        <v>31</v>
      </c>
      <c r="I623" s="274" t="s">
        <v>1071</v>
      </c>
      <c r="J623" s="277">
        <v>4.8206018518518516E-2</v>
      </c>
      <c r="K623" s="274" t="s">
        <v>2954</v>
      </c>
      <c r="L623" s="274" t="s">
        <v>3533</v>
      </c>
      <c r="M623" s="276">
        <v>34005</v>
      </c>
      <c r="N623" s="274" t="s">
        <v>3076</v>
      </c>
    </row>
    <row r="624" spans="2:14" ht="13.8">
      <c r="B624" s="279" t="s">
        <v>4881</v>
      </c>
      <c r="C624" s="274">
        <v>2000</v>
      </c>
      <c r="D624" s="277">
        <v>4.7256944444444442E-2</v>
      </c>
      <c r="E624" s="274">
        <v>249</v>
      </c>
      <c r="F624" s="274" t="s">
        <v>1069</v>
      </c>
      <c r="G624" s="274">
        <v>10</v>
      </c>
      <c r="H624" s="274">
        <f t="shared" si="10"/>
        <v>24</v>
      </c>
      <c r="I624" s="274" t="s">
        <v>1071</v>
      </c>
      <c r="J624" s="277">
        <v>4.8321759259259259E-2</v>
      </c>
      <c r="K624" s="274" t="s">
        <v>2933</v>
      </c>
      <c r="L624" s="274" t="s">
        <v>3534</v>
      </c>
      <c r="M624" s="276">
        <v>36659</v>
      </c>
      <c r="N624" s="274" t="s">
        <v>3076</v>
      </c>
    </row>
    <row r="625" spans="2:14" ht="13.8">
      <c r="B625" s="279" t="s">
        <v>4882</v>
      </c>
      <c r="C625" s="274">
        <v>1995</v>
      </c>
      <c r="D625" s="277">
        <v>4.732638888888889E-2</v>
      </c>
      <c r="E625" s="274">
        <v>250</v>
      </c>
      <c r="F625" s="274" t="s">
        <v>1069</v>
      </c>
      <c r="G625" s="274">
        <v>10</v>
      </c>
      <c r="H625" s="274">
        <f t="shared" si="10"/>
        <v>29</v>
      </c>
      <c r="I625" s="274" t="s">
        <v>1071</v>
      </c>
      <c r="J625" s="277">
        <v>4.8472222222222222E-2</v>
      </c>
      <c r="K625" s="274" t="s">
        <v>2896</v>
      </c>
      <c r="L625" s="274" t="s">
        <v>3535</v>
      </c>
      <c r="M625" s="276">
        <v>34879</v>
      </c>
      <c r="N625" s="274" t="s">
        <v>3076</v>
      </c>
    </row>
    <row r="626" spans="2:14" ht="14.4">
      <c r="B626" s="286" t="s">
        <v>2135</v>
      </c>
      <c r="C626" s="274">
        <v>1979</v>
      </c>
      <c r="D626" s="277">
        <v>4.71875E-2</v>
      </c>
      <c r="E626" s="274">
        <v>251</v>
      </c>
      <c r="F626" s="274" t="s">
        <v>1069</v>
      </c>
      <c r="G626" s="274">
        <v>10</v>
      </c>
      <c r="H626" s="274">
        <f t="shared" si="10"/>
        <v>45</v>
      </c>
      <c r="I626" s="274" t="s">
        <v>1071</v>
      </c>
      <c r="J626" s="277">
        <v>4.8483796296296296E-2</v>
      </c>
      <c r="K626" s="274" t="s">
        <v>2913</v>
      </c>
      <c r="L626" s="274" t="s">
        <v>3536</v>
      </c>
      <c r="M626" s="278">
        <v>29199</v>
      </c>
      <c r="N626" s="274" t="s">
        <v>3076</v>
      </c>
    </row>
    <row r="627" spans="2:14" ht="13.8">
      <c r="B627" s="279" t="s">
        <v>4883</v>
      </c>
      <c r="C627" s="274">
        <v>1987</v>
      </c>
      <c r="D627" s="277">
        <v>4.5115740740740741E-2</v>
      </c>
      <c r="E627" s="274">
        <v>252</v>
      </c>
      <c r="F627" s="274" t="s">
        <v>1069</v>
      </c>
      <c r="G627" s="274">
        <v>10</v>
      </c>
      <c r="H627" s="274">
        <f t="shared" si="10"/>
        <v>37</v>
      </c>
      <c r="I627" s="274" t="s">
        <v>1071</v>
      </c>
      <c r="J627" s="277">
        <v>4.8564814814814818E-2</v>
      </c>
      <c r="K627" s="274" t="s">
        <v>2862</v>
      </c>
      <c r="L627" s="274" t="s">
        <v>3537</v>
      </c>
      <c r="M627" s="278">
        <v>32127</v>
      </c>
      <c r="N627" s="274" t="s">
        <v>3076</v>
      </c>
    </row>
    <row r="628" spans="2:14" ht="13.8">
      <c r="B628" s="279" t="s">
        <v>4884</v>
      </c>
      <c r="C628" s="274">
        <v>1988</v>
      </c>
      <c r="D628" s="277">
        <v>4.7858796296296295E-2</v>
      </c>
      <c r="E628" s="274">
        <v>253</v>
      </c>
      <c r="F628" s="274" t="s">
        <v>1069</v>
      </c>
      <c r="G628" s="274">
        <v>10</v>
      </c>
      <c r="H628" s="274">
        <f t="shared" si="10"/>
        <v>36</v>
      </c>
      <c r="I628" s="274" t="s">
        <v>1071</v>
      </c>
      <c r="J628" s="277">
        <v>4.8576388888888891E-2</v>
      </c>
      <c r="K628" s="274" t="s">
        <v>3538</v>
      </c>
      <c r="L628" s="274" t="s">
        <v>3539</v>
      </c>
      <c r="M628" s="276">
        <v>32481</v>
      </c>
      <c r="N628" s="274" t="s">
        <v>3076</v>
      </c>
    </row>
    <row r="629" spans="2:14" ht="13.8">
      <c r="B629" s="279" t="s">
        <v>4885</v>
      </c>
      <c r="C629" s="274">
        <v>1992</v>
      </c>
      <c r="D629" s="277">
        <v>4.8020833333333332E-2</v>
      </c>
      <c r="E629" s="274">
        <v>254</v>
      </c>
      <c r="F629" s="274" t="s">
        <v>1069</v>
      </c>
      <c r="G629" s="274">
        <v>10</v>
      </c>
      <c r="H629" s="274">
        <f t="shared" si="10"/>
        <v>32</v>
      </c>
      <c r="I629" s="274" t="s">
        <v>1071</v>
      </c>
      <c r="J629" s="277">
        <v>4.87037037037037E-2</v>
      </c>
      <c r="K629" s="274" t="s">
        <v>2933</v>
      </c>
      <c r="L629" s="274" t="s">
        <v>3540</v>
      </c>
      <c r="M629" s="278">
        <v>33892</v>
      </c>
      <c r="N629" s="274" t="s">
        <v>3076</v>
      </c>
    </row>
    <row r="630" spans="2:14" ht="13.8">
      <c r="B630" s="279" t="s">
        <v>4886</v>
      </c>
      <c r="C630" s="274">
        <v>1988</v>
      </c>
      <c r="D630" s="277">
        <v>4.7488425925925927E-2</v>
      </c>
      <c r="E630" s="274">
        <v>255</v>
      </c>
      <c r="F630" s="274" t="s">
        <v>1069</v>
      </c>
      <c r="G630" s="274">
        <v>10</v>
      </c>
      <c r="H630" s="274">
        <f t="shared" si="10"/>
        <v>36</v>
      </c>
      <c r="I630" s="274" t="s">
        <v>1071</v>
      </c>
      <c r="J630" s="277">
        <v>4.8761574074074075E-2</v>
      </c>
      <c r="K630" s="274" t="s">
        <v>2825</v>
      </c>
      <c r="L630" s="274" t="s">
        <v>3541</v>
      </c>
      <c r="M630" s="276">
        <v>32192</v>
      </c>
      <c r="N630" s="274" t="s">
        <v>3076</v>
      </c>
    </row>
    <row r="631" spans="2:14" ht="13.8">
      <c r="B631" s="279" t="s">
        <v>4887</v>
      </c>
      <c r="C631" s="274">
        <v>1991</v>
      </c>
      <c r="D631" s="277">
        <v>4.7592592592592596E-2</v>
      </c>
      <c r="E631" s="274">
        <v>256</v>
      </c>
      <c r="F631" s="274" t="s">
        <v>1069</v>
      </c>
      <c r="G631" s="274">
        <v>10</v>
      </c>
      <c r="H631" s="274">
        <f t="shared" si="10"/>
        <v>33</v>
      </c>
      <c r="I631" s="274" t="s">
        <v>1071</v>
      </c>
      <c r="J631" s="277">
        <v>4.8900462962962965E-2</v>
      </c>
      <c r="K631" s="274" t="s">
        <v>3309</v>
      </c>
      <c r="L631" s="274" t="s">
        <v>3542</v>
      </c>
      <c r="M631" s="276">
        <v>33388</v>
      </c>
      <c r="N631" s="274" t="s">
        <v>3076</v>
      </c>
    </row>
    <row r="632" spans="2:14" ht="13.8">
      <c r="B632" s="279" t="s">
        <v>4888</v>
      </c>
      <c r="C632" s="274">
        <v>1992</v>
      </c>
      <c r="D632" s="277">
        <v>4.7557870370370368E-2</v>
      </c>
      <c r="E632" s="274">
        <v>257</v>
      </c>
      <c r="F632" s="274" t="s">
        <v>1069</v>
      </c>
      <c r="G632" s="274">
        <v>10</v>
      </c>
      <c r="H632" s="274">
        <f t="shared" si="10"/>
        <v>32</v>
      </c>
      <c r="I632" s="274" t="s">
        <v>1071</v>
      </c>
      <c r="J632" s="277">
        <v>4.9016203703703701E-2</v>
      </c>
      <c r="K632" s="274" t="s">
        <v>2833</v>
      </c>
      <c r="L632" s="274" t="s">
        <v>3542</v>
      </c>
      <c r="M632" s="276">
        <v>33695</v>
      </c>
      <c r="N632" s="274" t="s">
        <v>3076</v>
      </c>
    </row>
    <row r="633" spans="2:14" ht="13.8">
      <c r="B633" s="279" t="s">
        <v>4889</v>
      </c>
      <c r="C633" s="274">
        <v>1993</v>
      </c>
      <c r="D633" s="277">
        <v>4.7662037037037037E-2</v>
      </c>
      <c r="E633" s="274">
        <v>258</v>
      </c>
      <c r="F633" s="274" t="s">
        <v>1069</v>
      </c>
      <c r="G633" s="274">
        <v>10</v>
      </c>
      <c r="H633" s="274">
        <f t="shared" si="10"/>
        <v>31</v>
      </c>
      <c r="I633" s="274" t="s">
        <v>1071</v>
      </c>
      <c r="J633" s="277">
        <v>4.9155092592592591E-2</v>
      </c>
      <c r="K633" s="274" t="s">
        <v>2896</v>
      </c>
      <c r="L633" s="274" t="s">
        <v>3543</v>
      </c>
      <c r="M633" s="276">
        <v>34135</v>
      </c>
      <c r="N633" s="274" t="s">
        <v>3076</v>
      </c>
    </row>
    <row r="634" spans="2:14" ht="13.8">
      <c r="B634" s="279" t="s">
        <v>4890</v>
      </c>
      <c r="C634" s="274">
        <v>1986</v>
      </c>
      <c r="D634" s="277">
        <v>4.7847222222222222E-2</v>
      </c>
      <c r="E634" s="274">
        <v>259</v>
      </c>
      <c r="F634" s="274" t="s">
        <v>1069</v>
      </c>
      <c r="G634" s="274">
        <v>10</v>
      </c>
      <c r="H634" s="274">
        <f t="shared" si="10"/>
        <v>38</v>
      </c>
      <c r="I634" s="274" t="s">
        <v>1071</v>
      </c>
      <c r="J634" s="277">
        <v>4.9224537037037039E-2</v>
      </c>
      <c r="K634" s="274" t="s">
        <v>2859</v>
      </c>
      <c r="L634" s="274" t="s">
        <v>3544</v>
      </c>
      <c r="M634" s="278">
        <v>31739</v>
      </c>
      <c r="N634" s="274" t="s">
        <v>3076</v>
      </c>
    </row>
    <row r="635" spans="2:14" ht="13.8">
      <c r="B635" s="279" t="s">
        <v>4891</v>
      </c>
      <c r="C635" s="274">
        <v>1990</v>
      </c>
      <c r="D635" s="277">
        <v>4.7939814814814817E-2</v>
      </c>
      <c r="E635" s="274">
        <v>260</v>
      </c>
      <c r="F635" s="274" t="s">
        <v>1069</v>
      </c>
      <c r="G635" s="274">
        <v>10</v>
      </c>
      <c r="H635" s="274">
        <f t="shared" si="10"/>
        <v>34</v>
      </c>
      <c r="I635" s="274" t="s">
        <v>1071</v>
      </c>
      <c r="J635" s="277">
        <v>4.9305555555555554E-2</v>
      </c>
      <c r="K635" s="274" t="s">
        <v>3545</v>
      </c>
      <c r="L635" s="274" t="s">
        <v>3546</v>
      </c>
      <c r="M635" s="276">
        <v>33017</v>
      </c>
      <c r="N635" s="274" t="s">
        <v>3076</v>
      </c>
    </row>
    <row r="636" spans="2:14" ht="13.8">
      <c r="B636" s="279" t="s">
        <v>4892</v>
      </c>
      <c r="C636" s="274">
        <v>1995</v>
      </c>
      <c r="D636" s="277">
        <v>4.7905092592592589E-2</v>
      </c>
      <c r="E636" s="274">
        <v>261</v>
      </c>
      <c r="F636" s="274" t="s">
        <v>1069</v>
      </c>
      <c r="G636" s="274">
        <v>10</v>
      </c>
      <c r="H636" s="274">
        <f t="shared" si="10"/>
        <v>29</v>
      </c>
      <c r="I636" s="274" t="s">
        <v>1071</v>
      </c>
      <c r="J636" s="277">
        <v>4.9317129629629627E-2</v>
      </c>
      <c r="K636" s="274" t="s">
        <v>3073</v>
      </c>
      <c r="L636" s="274" t="s">
        <v>3547</v>
      </c>
      <c r="M636" s="278">
        <v>35028</v>
      </c>
      <c r="N636" s="274" t="s">
        <v>3076</v>
      </c>
    </row>
    <row r="637" spans="2:14" ht="13.8">
      <c r="B637" s="279" t="s">
        <v>621</v>
      </c>
      <c r="C637" s="274">
        <v>2001</v>
      </c>
      <c r="D637" s="277">
        <v>4.866898148148148E-2</v>
      </c>
      <c r="E637" s="274">
        <v>262</v>
      </c>
      <c r="F637" s="274" t="s">
        <v>1069</v>
      </c>
      <c r="G637" s="274">
        <v>10</v>
      </c>
      <c r="H637" s="274">
        <f t="shared" si="10"/>
        <v>23</v>
      </c>
      <c r="I637" s="274" t="s">
        <v>1071</v>
      </c>
      <c r="J637" s="277">
        <v>4.9479166666666664E-2</v>
      </c>
      <c r="K637" s="274" t="s">
        <v>2833</v>
      </c>
      <c r="L637" s="274" t="s">
        <v>3548</v>
      </c>
      <c r="M637" s="276">
        <v>37172</v>
      </c>
      <c r="N637" s="274" t="s">
        <v>3076</v>
      </c>
    </row>
    <row r="638" spans="2:14" ht="13.8">
      <c r="B638" s="279" t="s">
        <v>4893</v>
      </c>
      <c r="C638" s="274">
        <v>2000</v>
      </c>
      <c r="D638" s="277">
        <v>4.7893518518518516E-2</v>
      </c>
      <c r="E638" s="274">
        <v>263</v>
      </c>
      <c r="F638" s="274" t="s">
        <v>1069</v>
      </c>
      <c r="G638" s="274">
        <v>10</v>
      </c>
      <c r="H638" s="274">
        <f t="shared" si="10"/>
        <v>24</v>
      </c>
      <c r="I638" s="274" t="s">
        <v>1071</v>
      </c>
      <c r="J638" s="277">
        <v>4.9560185185185186E-2</v>
      </c>
      <c r="K638" s="274" t="s">
        <v>3549</v>
      </c>
      <c r="L638" s="274" t="s">
        <v>3550</v>
      </c>
      <c r="M638" s="276">
        <v>36545</v>
      </c>
      <c r="N638" s="274" t="s">
        <v>3076</v>
      </c>
    </row>
    <row r="639" spans="2:14" ht="13.8">
      <c r="B639" s="279" t="s">
        <v>5735</v>
      </c>
      <c r="C639" s="274">
        <v>1987</v>
      </c>
      <c r="D639" s="277">
        <v>4.8460648148148149E-2</v>
      </c>
      <c r="E639" s="274">
        <v>264</v>
      </c>
      <c r="F639" s="274" t="s">
        <v>1069</v>
      </c>
      <c r="G639" s="274">
        <v>10</v>
      </c>
      <c r="H639" s="274">
        <f t="shared" si="10"/>
        <v>37</v>
      </c>
      <c r="I639" s="274" t="s">
        <v>1071</v>
      </c>
      <c r="J639" s="277">
        <v>4.9826388888888892E-2</v>
      </c>
      <c r="K639" s="274" t="s">
        <v>3551</v>
      </c>
      <c r="L639" s="274" t="s">
        <v>2943</v>
      </c>
      <c r="M639" s="276">
        <v>31822</v>
      </c>
      <c r="N639" s="274" t="s">
        <v>3076</v>
      </c>
    </row>
    <row r="640" spans="2:14" ht="13.8">
      <c r="B640" s="279" t="s">
        <v>591</v>
      </c>
      <c r="C640" s="274">
        <v>1990</v>
      </c>
      <c r="D640" s="277">
        <v>4.8587962962962965E-2</v>
      </c>
      <c r="E640" s="274">
        <v>265</v>
      </c>
      <c r="F640" s="274" t="s">
        <v>1069</v>
      </c>
      <c r="G640" s="274">
        <v>10</v>
      </c>
      <c r="H640" s="274">
        <f t="shared" si="10"/>
        <v>34</v>
      </c>
      <c r="I640" s="274" t="s">
        <v>1071</v>
      </c>
      <c r="J640" s="277">
        <v>4.9861111111111113E-2</v>
      </c>
      <c r="K640" s="274" t="s">
        <v>2896</v>
      </c>
      <c r="L640" s="274" t="s">
        <v>3552</v>
      </c>
      <c r="M640" s="276">
        <v>33067</v>
      </c>
      <c r="N640" s="274" t="s">
        <v>3076</v>
      </c>
    </row>
    <row r="641" spans="2:14" ht="13.8">
      <c r="B641" s="279" t="s">
        <v>4894</v>
      </c>
      <c r="C641" s="274">
        <v>1991</v>
      </c>
      <c r="D641" s="277">
        <v>4.8587962962962965E-2</v>
      </c>
      <c r="E641" s="274">
        <v>266</v>
      </c>
      <c r="F641" s="274" t="s">
        <v>1069</v>
      </c>
      <c r="G641" s="274">
        <v>10</v>
      </c>
      <c r="H641" s="274">
        <f t="shared" si="10"/>
        <v>33</v>
      </c>
      <c r="I641" s="274" t="s">
        <v>1071</v>
      </c>
      <c r="J641" s="277">
        <v>4.9942129629629628E-2</v>
      </c>
      <c r="K641" s="274" t="s">
        <v>2849</v>
      </c>
      <c r="L641" s="274" t="s">
        <v>3553</v>
      </c>
      <c r="M641" s="276">
        <v>33408</v>
      </c>
      <c r="N641" s="274" t="s">
        <v>3076</v>
      </c>
    </row>
    <row r="642" spans="2:14" ht="13.8">
      <c r="B642" s="279" t="s">
        <v>4895</v>
      </c>
      <c r="C642" s="274">
        <v>1991</v>
      </c>
      <c r="D642" s="277">
        <v>4.8599537037037038E-2</v>
      </c>
      <c r="E642" s="274">
        <v>267</v>
      </c>
      <c r="F642" s="274" t="s">
        <v>1069</v>
      </c>
      <c r="G642" s="274">
        <v>10</v>
      </c>
      <c r="H642" s="274">
        <f t="shared" si="10"/>
        <v>33</v>
      </c>
      <c r="I642" s="274" t="s">
        <v>1071</v>
      </c>
      <c r="J642" s="277">
        <v>4.9953703703703702E-2</v>
      </c>
      <c r="K642" s="274" t="s">
        <v>2829</v>
      </c>
      <c r="L642" s="274" t="s">
        <v>3554</v>
      </c>
      <c r="M642" s="276">
        <v>33336</v>
      </c>
      <c r="N642" s="274" t="s">
        <v>3076</v>
      </c>
    </row>
    <row r="643" spans="2:14" ht="13.8">
      <c r="B643" s="279" t="s">
        <v>2520</v>
      </c>
      <c r="C643" s="274">
        <v>1988</v>
      </c>
      <c r="D643" s="277">
        <v>4.8958333333333333E-2</v>
      </c>
      <c r="E643" s="274">
        <v>268</v>
      </c>
      <c r="F643" s="274" t="s">
        <v>1069</v>
      </c>
      <c r="G643" s="274">
        <v>10</v>
      </c>
      <c r="H643" s="274">
        <f t="shared" si="10"/>
        <v>36</v>
      </c>
      <c r="I643" s="274" t="s">
        <v>1071</v>
      </c>
      <c r="J643" s="277">
        <v>5.0081018518518518E-2</v>
      </c>
      <c r="K643" s="274" t="s">
        <v>2829</v>
      </c>
      <c r="L643" s="274" t="s">
        <v>3043</v>
      </c>
      <c r="M643" s="276">
        <v>32382</v>
      </c>
      <c r="N643" s="274" t="s">
        <v>3076</v>
      </c>
    </row>
    <row r="644" spans="2:14" ht="14.4">
      <c r="B644" s="286" t="s">
        <v>4896</v>
      </c>
      <c r="C644" s="274">
        <v>1984</v>
      </c>
      <c r="D644" s="277">
        <v>4.87037037037037E-2</v>
      </c>
      <c r="E644" s="274">
        <v>269</v>
      </c>
      <c r="F644" s="274" t="s">
        <v>1069</v>
      </c>
      <c r="G644" s="274">
        <v>10</v>
      </c>
      <c r="H644" s="274">
        <f t="shared" si="10"/>
        <v>40</v>
      </c>
      <c r="I644" s="274" t="s">
        <v>1071</v>
      </c>
      <c r="J644" s="277">
        <v>5.0127314814814812E-2</v>
      </c>
      <c r="K644" s="274" t="s">
        <v>3555</v>
      </c>
      <c r="L644" s="274" t="s">
        <v>3556</v>
      </c>
      <c r="M644" s="276">
        <v>30992</v>
      </c>
      <c r="N644" s="274" t="s">
        <v>3076</v>
      </c>
    </row>
    <row r="645" spans="2:14" ht="14.4">
      <c r="B645" s="286" t="s">
        <v>4897</v>
      </c>
      <c r="C645" s="274">
        <v>1968</v>
      </c>
      <c r="D645" s="277">
        <v>4.9444444444444444E-2</v>
      </c>
      <c r="E645" s="274">
        <v>270</v>
      </c>
      <c r="F645" s="274" t="s">
        <v>1069</v>
      </c>
      <c r="G645" s="274">
        <v>10</v>
      </c>
      <c r="H645" s="274">
        <f t="shared" si="10"/>
        <v>56</v>
      </c>
      <c r="I645" s="274" t="s">
        <v>1071</v>
      </c>
      <c r="J645" s="277">
        <v>5.0138888888888886E-2</v>
      </c>
      <c r="K645" s="274" t="s">
        <v>3557</v>
      </c>
      <c r="L645" s="274" t="s">
        <v>3558</v>
      </c>
      <c r="M645" s="276">
        <v>24990</v>
      </c>
      <c r="N645" s="274" t="s">
        <v>3076</v>
      </c>
    </row>
    <row r="646" spans="2:14" ht="13.8">
      <c r="B646" s="279" t="s">
        <v>4898</v>
      </c>
      <c r="C646" s="274">
        <v>1994</v>
      </c>
      <c r="D646" s="277">
        <v>4.9143518518518517E-2</v>
      </c>
      <c r="E646" s="274">
        <v>271</v>
      </c>
      <c r="F646" s="274" t="s">
        <v>1069</v>
      </c>
      <c r="G646" s="274">
        <v>10</v>
      </c>
      <c r="H646" s="274">
        <f t="shared" si="10"/>
        <v>30</v>
      </c>
      <c r="I646" s="274" t="s">
        <v>1071</v>
      </c>
      <c r="J646" s="277">
        <v>5.0266203703703702E-2</v>
      </c>
      <c r="K646" s="274" t="s">
        <v>2825</v>
      </c>
      <c r="L646" s="274" t="s">
        <v>3559</v>
      </c>
      <c r="M646" s="276">
        <v>34677</v>
      </c>
      <c r="N646" s="274" t="s">
        <v>3076</v>
      </c>
    </row>
    <row r="647" spans="2:14" ht="13.8">
      <c r="B647" s="279" t="s">
        <v>2564</v>
      </c>
      <c r="C647" s="274">
        <v>1974</v>
      </c>
      <c r="D647" s="277">
        <v>4.9398148148148149E-2</v>
      </c>
      <c r="E647" s="274">
        <v>272</v>
      </c>
      <c r="F647" s="274" t="s">
        <v>1069</v>
      </c>
      <c r="G647" s="274">
        <v>10</v>
      </c>
      <c r="H647" s="274">
        <f t="shared" si="10"/>
        <v>50</v>
      </c>
      <c r="I647" s="274" t="s">
        <v>1071</v>
      </c>
      <c r="J647" s="277">
        <v>5.047453703703704E-2</v>
      </c>
      <c r="K647" s="274" t="s">
        <v>2862</v>
      </c>
      <c r="L647" s="274" t="s">
        <v>5701</v>
      </c>
      <c r="M647" s="276">
        <v>27039</v>
      </c>
      <c r="N647" s="274" t="s">
        <v>3076</v>
      </c>
    </row>
    <row r="648" spans="2:14" ht="13.8">
      <c r="B648" s="279" t="s">
        <v>4899</v>
      </c>
      <c r="C648" s="274">
        <v>1987</v>
      </c>
      <c r="D648" s="277">
        <v>4.9375000000000002E-2</v>
      </c>
      <c r="E648" s="274">
        <v>273</v>
      </c>
      <c r="F648" s="274" t="s">
        <v>1069</v>
      </c>
      <c r="G648" s="274">
        <v>10</v>
      </c>
      <c r="H648" s="274">
        <f t="shared" si="10"/>
        <v>37</v>
      </c>
      <c r="I648" s="274" t="s">
        <v>1071</v>
      </c>
      <c r="J648" s="277">
        <v>5.0613425925925923E-2</v>
      </c>
      <c r="K648" s="274" t="s">
        <v>2829</v>
      </c>
      <c r="L648" s="274" t="s">
        <v>3560</v>
      </c>
      <c r="M648" s="276">
        <v>31933</v>
      </c>
      <c r="N648" s="274" t="s">
        <v>3076</v>
      </c>
    </row>
    <row r="649" spans="2:14" ht="14.4">
      <c r="B649" s="286" t="s">
        <v>4900</v>
      </c>
      <c r="C649" s="274">
        <v>1983</v>
      </c>
      <c r="D649" s="277">
        <v>4.9375000000000002E-2</v>
      </c>
      <c r="E649" s="274">
        <v>274</v>
      </c>
      <c r="F649" s="274" t="s">
        <v>1069</v>
      </c>
      <c r="G649" s="274">
        <v>10</v>
      </c>
      <c r="H649" s="274">
        <f t="shared" si="10"/>
        <v>41</v>
      </c>
      <c r="I649" s="274" t="s">
        <v>1071</v>
      </c>
      <c r="J649" s="277">
        <v>5.0879629629629629E-2</v>
      </c>
      <c r="K649" s="274" t="s">
        <v>2864</v>
      </c>
      <c r="L649" s="274" t="s">
        <v>3058</v>
      </c>
      <c r="M649" s="276">
        <v>30572</v>
      </c>
      <c r="N649" s="274" t="s">
        <v>3076</v>
      </c>
    </row>
    <row r="650" spans="2:14" ht="14.4">
      <c r="B650" s="286" t="s">
        <v>4901</v>
      </c>
      <c r="C650" s="274">
        <v>1982</v>
      </c>
      <c r="D650" s="277">
        <v>4.9803240740740738E-2</v>
      </c>
      <c r="E650" s="274">
        <v>275</v>
      </c>
      <c r="F650" s="274" t="s">
        <v>1069</v>
      </c>
      <c r="G650" s="274">
        <v>10</v>
      </c>
      <c r="H650" s="274">
        <f t="shared" si="10"/>
        <v>42</v>
      </c>
      <c r="I650" s="274" t="s">
        <v>1071</v>
      </c>
      <c r="J650" s="277">
        <v>5.1122685185185188E-2</v>
      </c>
      <c r="K650" s="274" t="s">
        <v>2864</v>
      </c>
      <c r="L650" s="274" t="s">
        <v>3561</v>
      </c>
      <c r="M650" s="276">
        <v>29973</v>
      </c>
      <c r="N650" s="274" t="s">
        <v>3076</v>
      </c>
    </row>
    <row r="651" spans="2:14" ht="13.8">
      <c r="B651" s="279" t="s">
        <v>4902</v>
      </c>
      <c r="C651" s="274">
        <v>1987</v>
      </c>
      <c r="D651" s="277">
        <v>4.6493055555555558E-2</v>
      </c>
      <c r="E651" s="274">
        <v>276</v>
      </c>
      <c r="F651" s="274" t="s">
        <v>1069</v>
      </c>
      <c r="G651" s="274">
        <v>10</v>
      </c>
      <c r="H651" s="274">
        <f t="shared" si="10"/>
        <v>37</v>
      </c>
      <c r="I651" s="274" t="s">
        <v>1071</v>
      </c>
      <c r="J651" s="277">
        <v>5.1249999999999997E-2</v>
      </c>
      <c r="K651" s="274" t="s">
        <v>2943</v>
      </c>
      <c r="L651" s="274" t="s">
        <v>3199</v>
      </c>
      <c r="M651" s="276">
        <v>31858</v>
      </c>
      <c r="N651" s="274" t="s">
        <v>3076</v>
      </c>
    </row>
    <row r="652" spans="2:14" ht="13.8">
      <c r="B652" s="279" t="s">
        <v>4903</v>
      </c>
      <c r="C652" s="274">
        <v>1988</v>
      </c>
      <c r="D652" s="277">
        <v>4.673611111111111E-2</v>
      </c>
      <c r="E652" s="274">
        <v>277</v>
      </c>
      <c r="F652" s="274" t="s">
        <v>1069</v>
      </c>
      <c r="G652" s="274">
        <v>10</v>
      </c>
      <c r="H652" s="274">
        <f t="shared" si="10"/>
        <v>36</v>
      </c>
      <c r="I652" s="274" t="s">
        <v>1071</v>
      </c>
      <c r="J652" s="277">
        <v>5.1296296296296298E-2</v>
      </c>
      <c r="K652" s="274" t="s">
        <v>2825</v>
      </c>
      <c r="L652" s="274" t="s">
        <v>3562</v>
      </c>
      <c r="M652" s="278">
        <v>32502</v>
      </c>
      <c r="N652" s="274" t="s">
        <v>3076</v>
      </c>
    </row>
    <row r="653" spans="2:14" ht="13.8">
      <c r="B653" s="279" t="s">
        <v>935</v>
      </c>
      <c r="C653" s="274">
        <v>1979</v>
      </c>
      <c r="D653" s="277">
        <v>4.9930555555555554E-2</v>
      </c>
      <c r="E653" s="274">
        <v>278</v>
      </c>
      <c r="F653" s="274" t="s">
        <v>1069</v>
      </c>
      <c r="G653" s="274">
        <v>10</v>
      </c>
      <c r="H653" s="274">
        <f t="shared" si="10"/>
        <v>45</v>
      </c>
      <c r="I653" s="274" t="s">
        <v>1071</v>
      </c>
      <c r="J653" s="277">
        <v>5.1446759259259262E-2</v>
      </c>
      <c r="K653" s="274" t="s">
        <v>2933</v>
      </c>
      <c r="L653" s="274" t="s">
        <v>3563</v>
      </c>
      <c r="M653" s="278">
        <v>29151</v>
      </c>
      <c r="N653" s="274" t="s">
        <v>3076</v>
      </c>
    </row>
    <row r="654" spans="2:14" ht="13.8">
      <c r="B654" s="279" t="s">
        <v>2687</v>
      </c>
      <c r="C654" s="274">
        <v>1982</v>
      </c>
      <c r="D654" s="277">
        <v>5.0324074074074077E-2</v>
      </c>
      <c r="E654" s="274">
        <v>279</v>
      </c>
      <c r="F654" s="274" t="s">
        <v>1069</v>
      </c>
      <c r="G654" s="274">
        <v>10</v>
      </c>
      <c r="H654" s="274">
        <f t="shared" si="10"/>
        <v>42</v>
      </c>
      <c r="I654" s="274" t="s">
        <v>1071</v>
      </c>
      <c r="J654" s="277">
        <v>5.1701388888888887E-2</v>
      </c>
      <c r="K654" s="274" t="s">
        <v>2896</v>
      </c>
      <c r="L654" s="274" t="s">
        <v>3564</v>
      </c>
      <c r="M654" s="276">
        <v>30036</v>
      </c>
      <c r="N654" s="274" t="s">
        <v>3076</v>
      </c>
    </row>
    <row r="655" spans="2:14" ht="13.8">
      <c r="B655" s="279" t="s">
        <v>4904</v>
      </c>
      <c r="C655" s="274">
        <v>1996</v>
      </c>
      <c r="D655" s="277">
        <v>5.1006944444444445E-2</v>
      </c>
      <c r="E655" s="274">
        <v>280</v>
      </c>
      <c r="F655" s="274" t="s">
        <v>1069</v>
      </c>
      <c r="G655" s="274">
        <v>10</v>
      </c>
      <c r="H655" s="274">
        <f t="shared" si="10"/>
        <v>28</v>
      </c>
      <c r="I655" s="274" t="s">
        <v>1071</v>
      </c>
      <c r="J655" s="277">
        <v>5.1736111111111108E-2</v>
      </c>
      <c r="K655" s="274" t="s">
        <v>3539</v>
      </c>
      <c r="L655" s="274" t="s">
        <v>3565</v>
      </c>
      <c r="M655" s="276">
        <v>35068</v>
      </c>
      <c r="N655" s="274" t="s">
        <v>3076</v>
      </c>
    </row>
    <row r="656" spans="2:14" ht="13.8">
      <c r="B656" s="279" t="s">
        <v>4905</v>
      </c>
      <c r="C656" s="274">
        <v>1997</v>
      </c>
      <c r="D656" s="277">
        <v>5.047453703703704E-2</v>
      </c>
      <c r="E656" s="274">
        <v>281</v>
      </c>
      <c r="F656" s="274" t="s">
        <v>1069</v>
      </c>
      <c r="G656" s="274">
        <v>10</v>
      </c>
      <c r="H656" s="274">
        <f t="shared" si="10"/>
        <v>27</v>
      </c>
      <c r="I656" s="274" t="s">
        <v>1071</v>
      </c>
      <c r="J656" s="277">
        <v>5.1956018518518519E-2</v>
      </c>
      <c r="K656" s="274" t="s">
        <v>2913</v>
      </c>
      <c r="L656" s="274" t="s">
        <v>3566</v>
      </c>
      <c r="M656" s="278">
        <v>35755</v>
      </c>
      <c r="N656" s="274" t="s">
        <v>3076</v>
      </c>
    </row>
    <row r="657" spans="2:14" ht="13.8">
      <c r="B657" s="279" t="s">
        <v>2040</v>
      </c>
      <c r="C657" s="274">
        <v>1987</v>
      </c>
      <c r="D657" s="277">
        <v>5.0937499999999997E-2</v>
      </c>
      <c r="E657" s="274">
        <v>282</v>
      </c>
      <c r="F657" s="274" t="s">
        <v>1069</v>
      </c>
      <c r="G657" s="274">
        <v>10</v>
      </c>
      <c r="H657" s="274">
        <f t="shared" si="10"/>
        <v>37</v>
      </c>
      <c r="I657" s="274" t="s">
        <v>1071</v>
      </c>
      <c r="J657" s="277">
        <v>5.2152777777777777E-2</v>
      </c>
      <c r="K657" s="274" t="s">
        <v>3567</v>
      </c>
      <c r="L657" s="274" t="s">
        <v>3568</v>
      </c>
      <c r="M657" s="278">
        <v>32141</v>
      </c>
      <c r="N657" s="274" t="s">
        <v>3076</v>
      </c>
    </row>
    <row r="658" spans="2:14" ht="13.8">
      <c r="B658" s="279" t="s">
        <v>4906</v>
      </c>
      <c r="C658" s="274">
        <v>1985</v>
      </c>
      <c r="D658" s="277">
        <v>5.1504629629629629E-2</v>
      </c>
      <c r="E658" s="274">
        <v>283</v>
      </c>
      <c r="F658" s="274" t="s">
        <v>1069</v>
      </c>
      <c r="G658" s="274">
        <v>10</v>
      </c>
      <c r="H658" s="274">
        <f t="shared" si="10"/>
        <v>39</v>
      </c>
      <c r="I658" s="274" t="s">
        <v>1071</v>
      </c>
      <c r="J658" s="277">
        <v>5.2256944444444446E-2</v>
      </c>
      <c r="K658" s="274" t="s">
        <v>2882</v>
      </c>
      <c r="L658" s="274" t="s">
        <v>2993</v>
      </c>
      <c r="M658" s="276">
        <v>31095</v>
      </c>
      <c r="N658" s="274" t="s">
        <v>3076</v>
      </c>
    </row>
    <row r="659" spans="2:14" ht="13.8">
      <c r="B659" s="279" t="s">
        <v>4907</v>
      </c>
      <c r="C659" s="274">
        <v>1985</v>
      </c>
      <c r="D659" s="277">
        <v>5.1064814814814813E-2</v>
      </c>
      <c r="E659" s="274">
        <v>284</v>
      </c>
      <c r="F659" s="274" t="s">
        <v>1069</v>
      </c>
      <c r="G659" s="274">
        <v>10</v>
      </c>
      <c r="H659" s="274">
        <f t="shared" si="10"/>
        <v>39</v>
      </c>
      <c r="I659" s="274" t="s">
        <v>1071</v>
      </c>
      <c r="J659" s="277">
        <v>5.2395833333333336E-2</v>
      </c>
      <c r="K659" s="274" t="s">
        <v>2864</v>
      </c>
      <c r="L659" s="274" t="s">
        <v>3569</v>
      </c>
      <c r="M659" s="276">
        <v>31192</v>
      </c>
      <c r="N659" s="274" t="s">
        <v>3076</v>
      </c>
    </row>
    <row r="660" spans="2:14" ht="14.4">
      <c r="B660" s="286" t="s">
        <v>4908</v>
      </c>
      <c r="C660" s="274">
        <v>1979</v>
      </c>
      <c r="D660" s="277">
        <v>5.1319444444444445E-2</v>
      </c>
      <c r="E660" s="274">
        <v>285</v>
      </c>
      <c r="F660" s="274" t="s">
        <v>1069</v>
      </c>
      <c r="G660" s="274">
        <v>10</v>
      </c>
      <c r="H660" s="274">
        <f t="shared" si="10"/>
        <v>45</v>
      </c>
      <c r="I660" s="274" t="s">
        <v>1071</v>
      </c>
      <c r="J660" s="277">
        <v>5.258101851851852E-2</v>
      </c>
      <c r="K660" s="274" t="s">
        <v>2825</v>
      </c>
      <c r="L660" s="274" t="s">
        <v>3570</v>
      </c>
      <c r="M660" s="276">
        <v>28882</v>
      </c>
      <c r="N660" s="274" t="s">
        <v>3076</v>
      </c>
    </row>
    <row r="661" spans="2:14" ht="13.8">
      <c r="B661" s="279" t="s">
        <v>4909</v>
      </c>
      <c r="C661" s="274">
        <v>1986</v>
      </c>
      <c r="D661" s="277">
        <v>5.1099537037037034E-2</v>
      </c>
      <c r="E661" s="274">
        <v>286</v>
      </c>
      <c r="F661" s="274" t="s">
        <v>1069</v>
      </c>
      <c r="G661" s="274">
        <v>10</v>
      </c>
      <c r="H661" s="274">
        <f t="shared" si="10"/>
        <v>38</v>
      </c>
      <c r="I661" s="274" t="s">
        <v>1071</v>
      </c>
      <c r="J661" s="277">
        <v>5.2627314814814814E-2</v>
      </c>
      <c r="K661" s="274" t="s">
        <v>2975</v>
      </c>
      <c r="L661" s="274" t="s">
        <v>3501</v>
      </c>
      <c r="M661" s="278">
        <v>31712</v>
      </c>
      <c r="N661" s="274" t="s">
        <v>3076</v>
      </c>
    </row>
    <row r="662" spans="2:14" ht="13.8">
      <c r="B662" s="279" t="s">
        <v>4910</v>
      </c>
      <c r="C662" s="274">
        <v>1998</v>
      </c>
      <c r="D662" s="277">
        <v>5.1273148148148151E-2</v>
      </c>
      <c r="E662" s="274">
        <v>287</v>
      </c>
      <c r="F662" s="274" t="s">
        <v>1069</v>
      </c>
      <c r="G662" s="274">
        <v>10</v>
      </c>
      <c r="H662" s="274">
        <f t="shared" si="10"/>
        <v>26</v>
      </c>
      <c r="I662" s="274" t="s">
        <v>1071</v>
      </c>
      <c r="J662" s="277">
        <v>5.2627314814814814E-2</v>
      </c>
      <c r="K662" s="274" t="s">
        <v>2849</v>
      </c>
      <c r="L662" s="274" t="s">
        <v>3571</v>
      </c>
      <c r="M662" s="276">
        <v>35957</v>
      </c>
      <c r="N662" s="274" t="s">
        <v>3076</v>
      </c>
    </row>
    <row r="663" spans="2:14" ht="14.4">
      <c r="B663" s="286" t="s">
        <v>4911</v>
      </c>
      <c r="C663" s="274">
        <v>1983</v>
      </c>
      <c r="D663" s="277">
        <v>5.2222222222222225E-2</v>
      </c>
      <c r="E663" s="274">
        <v>288</v>
      </c>
      <c r="F663" s="274" t="s">
        <v>1069</v>
      </c>
      <c r="G663" s="274">
        <v>10</v>
      </c>
      <c r="H663" s="274">
        <f t="shared" si="10"/>
        <v>41</v>
      </c>
      <c r="I663" s="274" t="s">
        <v>1071</v>
      </c>
      <c r="J663" s="277">
        <v>5.3310185185185183E-2</v>
      </c>
      <c r="K663" s="274" t="s">
        <v>3572</v>
      </c>
      <c r="L663" s="274" t="s">
        <v>3573</v>
      </c>
      <c r="M663" s="276">
        <v>30355</v>
      </c>
      <c r="N663" s="274" t="s">
        <v>3076</v>
      </c>
    </row>
    <row r="664" spans="2:14" ht="13.8">
      <c r="B664" s="279" t="s">
        <v>4912</v>
      </c>
      <c r="C664" s="274">
        <v>1999</v>
      </c>
      <c r="D664" s="277">
        <v>5.2013888888888887E-2</v>
      </c>
      <c r="E664" s="274">
        <v>289</v>
      </c>
      <c r="F664" s="274" t="s">
        <v>1069</v>
      </c>
      <c r="G664" s="274">
        <v>10</v>
      </c>
      <c r="H664" s="274">
        <f t="shared" si="10"/>
        <v>25</v>
      </c>
      <c r="I664" s="274" t="s">
        <v>1071</v>
      </c>
      <c r="J664" s="277">
        <v>5.3506944444444447E-2</v>
      </c>
      <c r="K664" s="274" t="s">
        <v>3020</v>
      </c>
      <c r="L664" s="274" t="s">
        <v>2989</v>
      </c>
      <c r="M664" s="278">
        <v>36479</v>
      </c>
      <c r="N664" s="274" t="s">
        <v>3076</v>
      </c>
    </row>
    <row r="665" spans="2:14" ht="13.8">
      <c r="B665" s="279" t="s">
        <v>4913</v>
      </c>
      <c r="C665" s="274">
        <v>1994</v>
      </c>
      <c r="D665" s="277">
        <v>5.3275462962962962E-2</v>
      </c>
      <c r="E665" s="274">
        <v>290</v>
      </c>
      <c r="F665" s="274" t="s">
        <v>1069</v>
      </c>
      <c r="G665" s="274">
        <v>10</v>
      </c>
      <c r="H665" s="274">
        <f t="shared" si="10"/>
        <v>30</v>
      </c>
      <c r="I665" s="274" t="s">
        <v>1071</v>
      </c>
      <c r="J665" s="277">
        <v>5.440972222222222E-2</v>
      </c>
      <c r="K665" s="274" t="s">
        <v>2849</v>
      </c>
      <c r="L665" s="274" t="s">
        <v>3574</v>
      </c>
      <c r="M665" s="278">
        <v>34648</v>
      </c>
      <c r="N665" s="274" t="s">
        <v>3076</v>
      </c>
    </row>
    <row r="666" spans="2:14" ht="13.8">
      <c r="B666" s="279" t="s">
        <v>2279</v>
      </c>
      <c r="C666" s="274">
        <v>1984</v>
      </c>
      <c r="D666" s="277">
        <v>5.3402777777777778E-2</v>
      </c>
      <c r="E666" s="274">
        <v>291</v>
      </c>
      <c r="F666" s="274" t="s">
        <v>1069</v>
      </c>
      <c r="G666" s="274">
        <v>10</v>
      </c>
      <c r="H666" s="274">
        <f t="shared" si="10"/>
        <v>40</v>
      </c>
      <c r="I666" s="274" t="s">
        <v>1071</v>
      </c>
      <c r="J666" s="277">
        <v>5.4664351851851853E-2</v>
      </c>
      <c r="K666" s="274" t="s">
        <v>2829</v>
      </c>
      <c r="L666" s="274" t="s">
        <v>3575</v>
      </c>
      <c r="M666" s="276">
        <v>30889</v>
      </c>
      <c r="N666" s="274" t="s">
        <v>3076</v>
      </c>
    </row>
    <row r="667" spans="2:14" ht="13.8">
      <c r="B667" s="279" t="s">
        <v>4914</v>
      </c>
      <c r="C667" s="274">
        <v>1988</v>
      </c>
      <c r="D667" s="277">
        <v>5.347222222222222E-2</v>
      </c>
      <c r="E667" s="274">
        <v>292</v>
      </c>
      <c r="F667" s="274" t="s">
        <v>1069</v>
      </c>
      <c r="G667" s="274">
        <v>10</v>
      </c>
      <c r="H667" s="274">
        <f t="shared" si="10"/>
        <v>36</v>
      </c>
      <c r="I667" s="274" t="s">
        <v>1071</v>
      </c>
      <c r="J667" s="277">
        <v>5.4988425925925927E-2</v>
      </c>
      <c r="K667" s="274" t="s">
        <v>2825</v>
      </c>
      <c r="L667" s="274" t="s">
        <v>3576</v>
      </c>
      <c r="M667" s="278">
        <v>32465</v>
      </c>
      <c r="N667" s="274" t="s">
        <v>3076</v>
      </c>
    </row>
    <row r="668" spans="2:14" ht="13.8">
      <c r="B668" s="279" t="s">
        <v>1644</v>
      </c>
      <c r="C668" s="274">
        <v>1990</v>
      </c>
      <c r="D668" s="277">
        <v>5.4328703703703705E-2</v>
      </c>
      <c r="E668" s="274">
        <v>293</v>
      </c>
      <c r="F668" s="274" t="s">
        <v>1069</v>
      </c>
      <c r="G668" s="274">
        <v>10</v>
      </c>
      <c r="H668" s="274">
        <f t="shared" si="10"/>
        <v>34</v>
      </c>
      <c r="I668" s="274" t="s">
        <v>1071</v>
      </c>
      <c r="J668" s="277">
        <v>5.5775462962962964E-2</v>
      </c>
      <c r="K668" s="274" t="s">
        <v>2825</v>
      </c>
      <c r="L668" s="274" t="s">
        <v>3160</v>
      </c>
      <c r="M668" s="278">
        <v>33217</v>
      </c>
      <c r="N668" s="274" t="s">
        <v>3076</v>
      </c>
    </row>
    <row r="669" spans="2:14" ht="14.4">
      <c r="B669" s="286" t="s">
        <v>4915</v>
      </c>
      <c r="C669" s="274">
        <v>1977</v>
      </c>
      <c r="D669" s="277">
        <v>5.5011574074074074E-2</v>
      </c>
      <c r="E669" s="274">
        <v>294</v>
      </c>
      <c r="F669" s="274" t="s">
        <v>1069</v>
      </c>
      <c r="G669" s="274">
        <v>10</v>
      </c>
      <c r="H669" s="274">
        <f t="shared" si="10"/>
        <v>47</v>
      </c>
      <c r="I669" s="274" t="s">
        <v>1071</v>
      </c>
      <c r="J669" s="277">
        <v>5.6493055555555553E-2</v>
      </c>
      <c r="K669" s="274" t="s">
        <v>2954</v>
      </c>
      <c r="L669" s="274" t="s">
        <v>3577</v>
      </c>
      <c r="M669" s="276">
        <v>28239</v>
      </c>
      <c r="N669" s="274" t="s">
        <v>3076</v>
      </c>
    </row>
    <row r="670" spans="2:14" ht="13.8">
      <c r="B670" s="279" t="s">
        <v>4916</v>
      </c>
      <c r="C670" s="274">
        <v>1988</v>
      </c>
      <c r="D670" s="277">
        <v>5.5358796296296295E-2</v>
      </c>
      <c r="E670" s="274">
        <v>295</v>
      </c>
      <c r="F670" s="274" t="s">
        <v>1069</v>
      </c>
      <c r="G670" s="274">
        <v>10</v>
      </c>
      <c r="H670" s="274">
        <f t="shared" si="10"/>
        <v>36</v>
      </c>
      <c r="I670" s="274" t="s">
        <v>1071</v>
      </c>
      <c r="J670" s="277">
        <v>5.6539351851851855E-2</v>
      </c>
      <c r="K670" s="274" t="s">
        <v>2857</v>
      </c>
      <c r="L670" s="274" t="s">
        <v>3578</v>
      </c>
      <c r="M670" s="276">
        <v>32329</v>
      </c>
      <c r="N670" s="274" t="s">
        <v>3076</v>
      </c>
    </row>
    <row r="671" spans="2:14" ht="13.8">
      <c r="B671" s="279" t="s">
        <v>4917</v>
      </c>
      <c r="C671" s="274">
        <v>1985</v>
      </c>
      <c r="D671" s="277">
        <v>5.5578703703703707E-2</v>
      </c>
      <c r="E671" s="274">
        <v>296</v>
      </c>
      <c r="F671" s="274" t="s">
        <v>1069</v>
      </c>
      <c r="G671" s="274">
        <v>10</v>
      </c>
      <c r="H671" s="274">
        <f t="shared" si="10"/>
        <v>39</v>
      </c>
      <c r="I671" s="274" t="s">
        <v>1071</v>
      </c>
      <c r="J671" s="277">
        <v>5.6712962962962965E-2</v>
      </c>
      <c r="K671" s="274" t="s">
        <v>2846</v>
      </c>
      <c r="L671" s="274" t="s">
        <v>3579</v>
      </c>
      <c r="M671" s="278">
        <v>31395</v>
      </c>
      <c r="N671" s="274" t="s">
        <v>3076</v>
      </c>
    </row>
    <row r="672" spans="2:14" ht="14.4">
      <c r="B672" s="286" t="s">
        <v>5758</v>
      </c>
      <c r="C672" s="274">
        <v>1969</v>
      </c>
      <c r="D672" s="277">
        <v>5.5798611111111111E-2</v>
      </c>
      <c r="E672" s="274">
        <v>297</v>
      </c>
      <c r="F672" s="274" t="s">
        <v>1069</v>
      </c>
      <c r="G672" s="274">
        <v>10</v>
      </c>
      <c r="H672" s="274">
        <f t="shared" si="10"/>
        <v>55</v>
      </c>
      <c r="I672" s="274" t="s">
        <v>1071</v>
      </c>
      <c r="J672" s="277">
        <v>5.7060185185185186E-2</v>
      </c>
      <c r="K672" s="274" t="s">
        <v>2975</v>
      </c>
      <c r="L672" s="274" t="s">
        <v>2985</v>
      </c>
      <c r="M672" s="276">
        <v>25398</v>
      </c>
      <c r="N672" s="274" t="s">
        <v>3076</v>
      </c>
    </row>
    <row r="673" spans="2:14" ht="14.4">
      <c r="B673" s="286" t="s">
        <v>4918</v>
      </c>
      <c r="C673" s="274">
        <v>1979</v>
      </c>
      <c r="D673" s="277">
        <v>5.797453703703704E-2</v>
      </c>
      <c r="E673" s="274">
        <v>298</v>
      </c>
      <c r="F673" s="274" t="s">
        <v>1069</v>
      </c>
      <c r="G673" s="274">
        <v>10</v>
      </c>
      <c r="H673" s="274">
        <f t="shared" si="10"/>
        <v>45</v>
      </c>
      <c r="I673" s="274" t="s">
        <v>1071</v>
      </c>
      <c r="J673" s="277">
        <v>5.903935185185185E-2</v>
      </c>
      <c r="K673" s="274" t="s">
        <v>2829</v>
      </c>
      <c r="L673" s="274" t="s">
        <v>3580</v>
      </c>
      <c r="M673" s="276">
        <v>28922</v>
      </c>
      <c r="N673" s="274" t="s">
        <v>3076</v>
      </c>
    </row>
    <row r="674" spans="2:14" ht="13.8">
      <c r="B674" s="284" t="s">
        <v>5772</v>
      </c>
      <c r="C674" s="274">
        <v>1988</v>
      </c>
      <c r="D674" s="277">
        <v>5.8113425925925923E-2</v>
      </c>
      <c r="E674" s="274">
        <v>299</v>
      </c>
      <c r="F674" s="274" t="s">
        <v>1069</v>
      </c>
      <c r="G674" s="274">
        <v>10</v>
      </c>
      <c r="H674" s="274">
        <f t="shared" si="10"/>
        <v>36</v>
      </c>
      <c r="I674" s="274" t="s">
        <v>1071</v>
      </c>
      <c r="J674" s="277">
        <v>5.9155092592592592E-2</v>
      </c>
      <c r="K674" s="274" t="s">
        <v>2829</v>
      </c>
      <c r="L674" s="274" t="s">
        <v>3375</v>
      </c>
      <c r="M674" s="276">
        <v>32479</v>
      </c>
      <c r="N674" s="274" t="s">
        <v>3076</v>
      </c>
    </row>
    <row r="675" spans="2:14" ht="14.4">
      <c r="B675" s="286" t="s">
        <v>4919</v>
      </c>
      <c r="C675" s="274">
        <v>1959</v>
      </c>
      <c r="D675" s="277">
        <v>6.3831018518518523E-2</v>
      </c>
      <c r="E675" s="274">
        <v>300</v>
      </c>
      <c r="F675" s="274" t="s">
        <v>1069</v>
      </c>
      <c r="G675" s="274">
        <v>10</v>
      </c>
      <c r="H675" s="274">
        <f t="shared" si="10"/>
        <v>65</v>
      </c>
      <c r="I675" s="274" t="s">
        <v>1071</v>
      </c>
      <c r="J675" s="277">
        <v>6.4953703703703708E-2</v>
      </c>
      <c r="K675" s="274" t="s">
        <v>2944</v>
      </c>
      <c r="L675" s="274" t="s">
        <v>3581</v>
      </c>
      <c r="M675" s="278">
        <v>21884</v>
      </c>
      <c r="N675" s="274" t="s">
        <v>3076</v>
      </c>
    </row>
    <row r="676" spans="2:14" ht="14.4">
      <c r="B676" s="286" t="s">
        <v>5011</v>
      </c>
      <c r="C676" s="274">
        <v>1988</v>
      </c>
      <c r="D676" s="277">
        <v>1.6053240740740739E-2</v>
      </c>
      <c r="E676" s="274">
        <v>1</v>
      </c>
      <c r="F676" s="274" t="s">
        <v>1070</v>
      </c>
      <c r="G676" s="274">
        <v>5</v>
      </c>
      <c r="H676" s="274">
        <f t="shared" ref="H676:H699" si="11">2024-C676</f>
        <v>36</v>
      </c>
      <c r="I676" s="274" t="s">
        <v>1071</v>
      </c>
      <c r="J676" s="277">
        <v>1.6064814814814816E-2</v>
      </c>
      <c r="K676" s="274" t="s">
        <v>2840</v>
      </c>
      <c r="L676" s="274" t="s">
        <v>3683</v>
      </c>
      <c r="M676" s="276">
        <v>32394</v>
      </c>
      <c r="N676" s="274" t="s">
        <v>3684</v>
      </c>
    </row>
    <row r="677" spans="2:14" ht="13.8">
      <c r="B677" s="279" t="s">
        <v>5012</v>
      </c>
      <c r="C677" s="274">
        <v>1994</v>
      </c>
      <c r="D677" s="277">
        <v>1.3125E-2</v>
      </c>
      <c r="E677" s="274">
        <v>1</v>
      </c>
      <c r="F677" s="274" t="s">
        <v>1069</v>
      </c>
      <c r="G677" s="274">
        <v>5</v>
      </c>
      <c r="H677" s="274">
        <f t="shared" si="11"/>
        <v>30</v>
      </c>
      <c r="I677" s="274" t="s">
        <v>1071</v>
      </c>
      <c r="J677" s="277">
        <v>1.3136574074074075E-2</v>
      </c>
      <c r="K677" s="274" t="s">
        <v>3309</v>
      </c>
      <c r="L677" s="274" t="s">
        <v>3685</v>
      </c>
      <c r="M677" s="276">
        <v>34614</v>
      </c>
      <c r="N677" s="274" t="s">
        <v>3684</v>
      </c>
    </row>
    <row r="678" spans="2:14" ht="13.8">
      <c r="B678" s="279" t="s">
        <v>5013</v>
      </c>
      <c r="C678" s="274">
        <v>1995</v>
      </c>
      <c r="D678" s="277">
        <v>1.3333333333333334E-2</v>
      </c>
      <c r="E678" s="274">
        <v>2</v>
      </c>
      <c r="F678" s="274" t="s">
        <v>1069</v>
      </c>
      <c r="G678" s="274">
        <v>5</v>
      </c>
      <c r="H678" s="274">
        <f t="shared" si="11"/>
        <v>29</v>
      </c>
      <c r="I678" s="274" t="s">
        <v>1071</v>
      </c>
      <c r="J678" s="277">
        <v>1.3333333333333334E-2</v>
      </c>
      <c r="K678" s="274" t="s">
        <v>2882</v>
      </c>
      <c r="L678" s="274" t="s">
        <v>3686</v>
      </c>
      <c r="M678" s="276">
        <v>34956</v>
      </c>
      <c r="N678" s="274" t="s">
        <v>3684</v>
      </c>
    </row>
    <row r="679" spans="2:14" ht="14.4">
      <c r="B679" s="286" t="s">
        <v>5014</v>
      </c>
      <c r="C679" s="274">
        <v>2004</v>
      </c>
      <c r="D679" s="277">
        <v>1.6458333333333332E-2</v>
      </c>
      <c r="E679" s="274">
        <v>2</v>
      </c>
      <c r="F679" s="274" t="s">
        <v>1070</v>
      </c>
      <c r="G679" s="274">
        <v>5</v>
      </c>
      <c r="H679" s="274">
        <f t="shared" si="11"/>
        <v>20</v>
      </c>
      <c r="I679" s="274" t="s">
        <v>1071</v>
      </c>
      <c r="J679" s="277">
        <v>1.6828703703703703E-2</v>
      </c>
      <c r="K679" s="274" t="s">
        <v>3687</v>
      </c>
      <c r="L679" s="274" t="s">
        <v>2853</v>
      </c>
      <c r="M679" s="276">
        <v>38015</v>
      </c>
      <c r="N679" s="274" t="s">
        <v>3684</v>
      </c>
    </row>
    <row r="680" spans="2:14" ht="13.8">
      <c r="B680" s="279" t="s">
        <v>5015</v>
      </c>
      <c r="C680" s="274">
        <v>1995</v>
      </c>
      <c r="D680" s="277">
        <v>1.4456018518518519E-2</v>
      </c>
      <c r="E680" s="274">
        <v>3</v>
      </c>
      <c r="F680" s="274" t="s">
        <v>1069</v>
      </c>
      <c r="G680" s="274">
        <v>5</v>
      </c>
      <c r="H680" s="274">
        <f t="shared" si="11"/>
        <v>29</v>
      </c>
      <c r="I680" s="274" t="s">
        <v>1071</v>
      </c>
      <c r="J680" s="277">
        <v>1.4467592592592593E-2</v>
      </c>
      <c r="K680" s="274" t="s">
        <v>2975</v>
      </c>
      <c r="L680" s="274" t="s">
        <v>3688</v>
      </c>
      <c r="M680" s="276">
        <v>34765</v>
      </c>
      <c r="N680" s="274" t="s">
        <v>3684</v>
      </c>
    </row>
    <row r="681" spans="2:14" ht="13.8">
      <c r="B681" s="279" t="s">
        <v>1502</v>
      </c>
      <c r="C681" s="274">
        <v>1987</v>
      </c>
      <c r="D681" s="277">
        <v>1.7025462962962964E-2</v>
      </c>
      <c r="E681" s="274">
        <v>3</v>
      </c>
      <c r="F681" s="274" t="s">
        <v>1070</v>
      </c>
      <c r="G681" s="274">
        <v>5</v>
      </c>
      <c r="H681" s="274">
        <f t="shared" si="11"/>
        <v>37</v>
      </c>
      <c r="I681" s="274" t="s">
        <v>1071</v>
      </c>
      <c r="J681" s="277">
        <v>1.7037037037037038E-2</v>
      </c>
      <c r="K681" s="274" t="s">
        <v>2831</v>
      </c>
      <c r="L681" s="274" t="s">
        <v>3689</v>
      </c>
      <c r="M681" s="278">
        <v>32135</v>
      </c>
      <c r="N681" s="274" t="s">
        <v>3684</v>
      </c>
    </row>
    <row r="682" spans="2:14" ht="14.4">
      <c r="B682" s="286" t="s">
        <v>5016</v>
      </c>
      <c r="C682" s="274">
        <v>1986</v>
      </c>
      <c r="D682" s="277">
        <v>1.7824074074074076E-2</v>
      </c>
      <c r="E682" s="274">
        <v>4</v>
      </c>
      <c r="F682" s="274" t="s">
        <v>1070</v>
      </c>
      <c r="G682" s="274">
        <v>5</v>
      </c>
      <c r="H682" s="274">
        <f t="shared" si="11"/>
        <v>38</v>
      </c>
      <c r="I682" s="274" t="s">
        <v>1071</v>
      </c>
      <c r="J682" s="277">
        <v>1.7847222222222223E-2</v>
      </c>
      <c r="K682" s="274" t="s">
        <v>3690</v>
      </c>
      <c r="L682" s="274" t="s">
        <v>3691</v>
      </c>
      <c r="M682" s="276">
        <v>31474</v>
      </c>
      <c r="N682" s="274" t="s">
        <v>3684</v>
      </c>
    </row>
    <row r="683" spans="2:14" ht="13.8">
      <c r="B683" s="279" t="s">
        <v>5017</v>
      </c>
      <c r="C683" s="274">
        <v>1987</v>
      </c>
      <c r="D683" s="277">
        <v>1.4999999999999999E-2</v>
      </c>
      <c r="E683" s="274">
        <v>4</v>
      </c>
      <c r="F683" s="274" t="s">
        <v>1069</v>
      </c>
      <c r="G683" s="274">
        <v>5</v>
      </c>
      <c r="H683" s="274">
        <f t="shared" si="11"/>
        <v>37</v>
      </c>
      <c r="I683" s="274" t="s">
        <v>1071</v>
      </c>
      <c r="J683" s="277">
        <v>1.5034722222222222E-2</v>
      </c>
      <c r="K683" s="274" t="s">
        <v>2829</v>
      </c>
      <c r="L683" s="274" t="s">
        <v>3692</v>
      </c>
      <c r="M683" s="276">
        <v>32119</v>
      </c>
      <c r="N683" s="274" t="s">
        <v>3684</v>
      </c>
    </row>
    <row r="684" spans="2:14" ht="13.8">
      <c r="B684" s="279" t="s">
        <v>5018</v>
      </c>
      <c r="C684" s="274">
        <v>2001</v>
      </c>
      <c r="D684" s="277">
        <v>1.5474537037037037E-2</v>
      </c>
      <c r="E684" s="274">
        <v>5</v>
      </c>
      <c r="F684" s="274" t="s">
        <v>1069</v>
      </c>
      <c r="G684" s="274">
        <v>5</v>
      </c>
      <c r="H684" s="274">
        <f t="shared" si="11"/>
        <v>23</v>
      </c>
      <c r="I684" s="274" t="s">
        <v>1071</v>
      </c>
      <c r="J684" s="277">
        <v>1.5509259259259259E-2</v>
      </c>
      <c r="K684" s="274" t="s">
        <v>3693</v>
      </c>
      <c r="L684" s="274" t="s">
        <v>3694</v>
      </c>
      <c r="M684" s="276">
        <v>36992</v>
      </c>
      <c r="N684" s="274" t="s">
        <v>3684</v>
      </c>
    </row>
    <row r="685" spans="2:14" ht="14.4">
      <c r="B685" s="286" t="s">
        <v>5019</v>
      </c>
      <c r="C685" s="274">
        <v>1989</v>
      </c>
      <c r="D685" s="277">
        <v>1.8379629629629631E-2</v>
      </c>
      <c r="E685" s="274">
        <v>5</v>
      </c>
      <c r="F685" s="274" t="s">
        <v>1070</v>
      </c>
      <c r="G685" s="274">
        <v>5</v>
      </c>
      <c r="H685" s="274">
        <f t="shared" si="11"/>
        <v>35</v>
      </c>
      <c r="I685" s="274" t="s">
        <v>1071</v>
      </c>
      <c r="J685" s="277">
        <v>1.8738425925925926E-2</v>
      </c>
      <c r="K685" s="274" t="s">
        <v>2920</v>
      </c>
      <c r="L685" s="274" t="s">
        <v>3695</v>
      </c>
      <c r="M685" s="278">
        <v>0</v>
      </c>
      <c r="N685" s="274" t="s">
        <v>3684</v>
      </c>
    </row>
    <row r="686" spans="2:14" ht="13.8">
      <c r="B686" s="279" t="s">
        <v>5020</v>
      </c>
      <c r="C686" s="274">
        <v>1995</v>
      </c>
      <c r="D686" s="277">
        <v>1.5949074074074074E-2</v>
      </c>
      <c r="E686" s="274">
        <v>6</v>
      </c>
      <c r="F686" s="274" t="s">
        <v>1069</v>
      </c>
      <c r="G686" s="274">
        <v>5</v>
      </c>
      <c r="H686" s="274">
        <f t="shared" si="11"/>
        <v>29</v>
      </c>
      <c r="I686" s="274" t="s">
        <v>1071</v>
      </c>
      <c r="J686" s="277">
        <v>1.5949074074074074E-2</v>
      </c>
      <c r="K686" s="274" t="s">
        <v>2859</v>
      </c>
      <c r="L686" s="274" t="s">
        <v>3696</v>
      </c>
      <c r="M686" s="276">
        <v>34765</v>
      </c>
      <c r="N686" s="274" t="s">
        <v>3684</v>
      </c>
    </row>
    <row r="687" spans="2:14" ht="14.4">
      <c r="B687" s="286" t="s">
        <v>5021</v>
      </c>
      <c r="C687" s="274">
        <v>1989</v>
      </c>
      <c r="D687" s="277">
        <v>1.8784722222222223E-2</v>
      </c>
      <c r="E687" s="274">
        <v>6</v>
      </c>
      <c r="F687" s="274" t="s">
        <v>1070</v>
      </c>
      <c r="G687" s="274">
        <v>5</v>
      </c>
      <c r="H687" s="274">
        <f t="shared" si="11"/>
        <v>35</v>
      </c>
      <c r="I687" s="274" t="s">
        <v>1071</v>
      </c>
      <c r="J687" s="277">
        <v>1.9224537037037037E-2</v>
      </c>
      <c r="K687" s="274" t="s">
        <v>2838</v>
      </c>
      <c r="L687" s="274" t="s">
        <v>3697</v>
      </c>
      <c r="M687" s="276">
        <v>32790</v>
      </c>
      <c r="N687" s="274" t="s">
        <v>3684</v>
      </c>
    </row>
    <row r="688" spans="2:14" ht="14.4">
      <c r="B688" s="286" t="s">
        <v>5022</v>
      </c>
      <c r="C688" s="274">
        <v>1987</v>
      </c>
      <c r="D688" s="277">
        <v>1.8981481481481481E-2</v>
      </c>
      <c r="E688" s="274">
        <v>7</v>
      </c>
      <c r="F688" s="274" t="s">
        <v>1070</v>
      </c>
      <c r="G688" s="274">
        <v>5</v>
      </c>
      <c r="H688" s="274">
        <f t="shared" si="11"/>
        <v>37</v>
      </c>
      <c r="I688" s="274" t="s">
        <v>1071</v>
      </c>
      <c r="J688" s="277">
        <v>1.9409722222222221E-2</v>
      </c>
      <c r="K688" s="274" t="s">
        <v>2827</v>
      </c>
      <c r="L688" s="274" t="s">
        <v>3698</v>
      </c>
      <c r="M688" s="276">
        <v>31804</v>
      </c>
      <c r="N688" s="274" t="s">
        <v>3684</v>
      </c>
    </row>
    <row r="689" spans="2:14" ht="14.4">
      <c r="B689" s="286" t="s">
        <v>5023</v>
      </c>
      <c r="C689" s="274">
        <v>1982</v>
      </c>
      <c r="D689" s="277">
        <v>1.6585648148148148E-2</v>
      </c>
      <c r="E689" s="274">
        <v>7</v>
      </c>
      <c r="F689" s="274" t="s">
        <v>1069</v>
      </c>
      <c r="G689" s="274">
        <v>5</v>
      </c>
      <c r="H689" s="274">
        <f t="shared" si="11"/>
        <v>42</v>
      </c>
      <c r="I689" s="274" t="s">
        <v>1071</v>
      </c>
      <c r="J689" s="277">
        <v>1.6620370370370369E-2</v>
      </c>
      <c r="K689" s="274" t="s">
        <v>2859</v>
      </c>
      <c r="L689" s="274" t="s">
        <v>3699</v>
      </c>
      <c r="M689" s="276">
        <v>30159</v>
      </c>
      <c r="N689" s="274" t="s">
        <v>3684</v>
      </c>
    </row>
    <row r="690" spans="2:14" ht="13.8">
      <c r="B690" s="279" t="s">
        <v>5024</v>
      </c>
      <c r="C690" s="274">
        <v>1985</v>
      </c>
      <c r="D690" s="277">
        <v>1.6712962962962964E-2</v>
      </c>
      <c r="E690" s="274">
        <v>8</v>
      </c>
      <c r="F690" s="274" t="s">
        <v>1069</v>
      </c>
      <c r="G690" s="274">
        <v>5</v>
      </c>
      <c r="H690" s="274">
        <f t="shared" si="11"/>
        <v>39</v>
      </c>
      <c r="I690" s="274" t="s">
        <v>1071</v>
      </c>
      <c r="J690" s="277">
        <v>1.6747685185185185E-2</v>
      </c>
      <c r="K690" s="274" t="s">
        <v>2859</v>
      </c>
      <c r="L690" s="274" t="s">
        <v>3700</v>
      </c>
      <c r="M690" s="276">
        <v>31176</v>
      </c>
      <c r="N690" s="274" t="s">
        <v>3684</v>
      </c>
    </row>
    <row r="691" spans="2:14" ht="14.4">
      <c r="B691" s="286" t="s">
        <v>5025</v>
      </c>
      <c r="C691" s="274">
        <v>1996</v>
      </c>
      <c r="D691" s="277">
        <v>1.9074074074074073E-2</v>
      </c>
      <c r="E691" s="274">
        <v>8</v>
      </c>
      <c r="F691" s="274" t="s">
        <v>1070</v>
      </c>
      <c r="G691" s="274">
        <v>5</v>
      </c>
      <c r="H691" s="274">
        <f t="shared" si="11"/>
        <v>28</v>
      </c>
      <c r="I691" s="274" t="s">
        <v>1071</v>
      </c>
      <c r="J691" s="277">
        <v>1.9444444444444445E-2</v>
      </c>
      <c r="K691" s="274" t="s">
        <v>2827</v>
      </c>
      <c r="L691" s="274" t="s">
        <v>3701</v>
      </c>
      <c r="M691" s="276">
        <v>35252</v>
      </c>
      <c r="N691" s="274" t="s">
        <v>3684</v>
      </c>
    </row>
    <row r="692" spans="2:14" ht="13.8">
      <c r="B692" s="279" t="s">
        <v>5026</v>
      </c>
      <c r="C692" s="274">
        <v>1985</v>
      </c>
      <c r="D692" s="277">
        <v>1.6747685185185185E-2</v>
      </c>
      <c r="E692" s="274">
        <v>9</v>
      </c>
      <c r="F692" s="274" t="s">
        <v>1069</v>
      </c>
      <c r="G692" s="274">
        <v>5</v>
      </c>
      <c r="H692" s="274">
        <f t="shared" si="11"/>
        <v>39</v>
      </c>
      <c r="I692" s="274" t="s">
        <v>1071</v>
      </c>
      <c r="J692" s="277">
        <v>1.7141203703703704E-2</v>
      </c>
      <c r="K692" s="274" t="s">
        <v>2862</v>
      </c>
      <c r="L692" s="274" t="s">
        <v>3702</v>
      </c>
      <c r="M692" s="276">
        <v>31153</v>
      </c>
      <c r="N692" s="274" t="s">
        <v>3684</v>
      </c>
    </row>
    <row r="693" spans="2:14" ht="14.4">
      <c r="B693" s="286" t="s">
        <v>5027</v>
      </c>
      <c r="C693" s="274">
        <v>1989</v>
      </c>
      <c r="D693" s="277">
        <v>1.9398148148148147E-2</v>
      </c>
      <c r="E693" s="274">
        <v>9</v>
      </c>
      <c r="F693" s="274" t="s">
        <v>1070</v>
      </c>
      <c r="G693" s="274">
        <v>5</v>
      </c>
      <c r="H693" s="274">
        <f t="shared" si="11"/>
        <v>35</v>
      </c>
      <c r="I693" s="274" t="s">
        <v>1071</v>
      </c>
      <c r="J693" s="277">
        <v>1.9456018518518518E-2</v>
      </c>
      <c r="K693" s="274" t="s">
        <v>3108</v>
      </c>
      <c r="L693" s="274" t="s">
        <v>2878</v>
      </c>
      <c r="M693" s="276">
        <v>32746</v>
      </c>
      <c r="N693" s="274" t="s">
        <v>3684</v>
      </c>
    </row>
    <row r="694" spans="2:14" ht="13.8">
      <c r="B694" s="279" t="s">
        <v>5028</v>
      </c>
      <c r="C694" s="274">
        <v>1997</v>
      </c>
      <c r="D694" s="277">
        <v>1.7233796296296296E-2</v>
      </c>
      <c r="E694" s="274">
        <v>10</v>
      </c>
      <c r="F694" s="274" t="s">
        <v>1069</v>
      </c>
      <c r="G694" s="274">
        <v>5</v>
      </c>
      <c r="H694" s="274">
        <f t="shared" si="11"/>
        <v>27</v>
      </c>
      <c r="I694" s="274" t="s">
        <v>1071</v>
      </c>
      <c r="J694" s="277">
        <v>1.7256944444444443E-2</v>
      </c>
      <c r="K694" s="274" t="s">
        <v>2833</v>
      </c>
      <c r="L694" s="274" t="s">
        <v>3703</v>
      </c>
      <c r="M694" s="276">
        <v>35516</v>
      </c>
      <c r="N694" s="274" t="s">
        <v>3684</v>
      </c>
    </row>
    <row r="695" spans="2:14" ht="14.4">
      <c r="B695" s="286" t="s">
        <v>5029</v>
      </c>
      <c r="C695" s="274">
        <v>1988</v>
      </c>
      <c r="D695" s="277">
        <v>1.8749999999999999E-2</v>
      </c>
      <c r="E695" s="274">
        <v>10</v>
      </c>
      <c r="F695" s="274" t="s">
        <v>1070</v>
      </c>
      <c r="G695" s="274">
        <v>5</v>
      </c>
      <c r="H695" s="274">
        <f t="shared" si="11"/>
        <v>36</v>
      </c>
      <c r="I695" s="274" t="s">
        <v>1071</v>
      </c>
      <c r="J695" s="277">
        <v>1.9652777777777779E-2</v>
      </c>
      <c r="K695" s="274" t="s">
        <v>3071</v>
      </c>
      <c r="L695" s="274" t="s">
        <v>3704</v>
      </c>
      <c r="M695" s="276">
        <v>32273</v>
      </c>
      <c r="N695" s="274" t="s">
        <v>3684</v>
      </c>
    </row>
    <row r="696" spans="2:14" ht="14.4">
      <c r="B696" s="286" t="s">
        <v>5030</v>
      </c>
      <c r="C696" s="274">
        <v>1987</v>
      </c>
      <c r="D696" s="277">
        <v>1.9386574074074073E-2</v>
      </c>
      <c r="E696" s="274">
        <v>11</v>
      </c>
      <c r="F696" s="274" t="s">
        <v>1070</v>
      </c>
      <c r="G696" s="274">
        <v>5</v>
      </c>
      <c r="H696" s="274">
        <f t="shared" si="11"/>
        <v>37</v>
      </c>
      <c r="I696" s="274" t="s">
        <v>1071</v>
      </c>
      <c r="J696" s="277">
        <v>1.9756944444444445E-2</v>
      </c>
      <c r="K696" s="274" t="s">
        <v>2930</v>
      </c>
      <c r="L696" s="274" t="s">
        <v>3705</v>
      </c>
      <c r="M696" s="278">
        <v>32080</v>
      </c>
      <c r="N696" s="274" t="s">
        <v>3684</v>
      </c>
    </row>
    <row r="697" spans="2:14" ht="13.8">
      <c r="B697" s="279" t="s">
        <v>1991</v>
      </c>
      <c r="C697" s="274">
        <v>1985</v>
      </c>
      <c r="D697" s="277">
        <v>1.6921296296296295E-2</v>
      </c>
      <c r="E697" s="274">
        <v>11</v>
      </c>
      <c r="F697" s="274" t="s">
        <v>1069</v>
      </c>
      <c r="G697" s="274">
        <v>5</v>
      </c>
      <c r="H697" s="274">
        <f t="shared" si="11"/>
        <v>39</v>
      </c>
      <c r="I697" s="274" t="s">
        <v>1071</v>
      </c>
      <c r="J697" s="277">
        <v>1.7280092592592593E-2</v>
      </c>
      <c r="K697" s="274" t="s">
        <v>2829</v>
      </c>
      <c r="L697" s="274" t="s">
        <v>3706</v>
      </c>
      <c r="M697" s="276">
        <v>31113</v>
      </c>
      <c r="N697" s="274" t="s">
        <v>3684</v>
      </c>
    </row>
    <row r="698" spans="2:14" ht="14.4">
      <c r="B698" s="286" t="s">
        <v>5031</v>
      </c>
      <c r="C698" s="274">
        <v>1995</v>
      </c>
      <c r="D698" s="277">
        <v>1.9479166666666665E-2</v>
      </c>
      <c r="E698" s="274">
        <v>12</v>
      </c>
      <c r="F698" s="274" t="s">
        <v>1070</v>
      </c>
      <c r="G698" s="274">
        <v>5</v>
      </c>
      <c r="H698" s="274">
        <f t="shared" si="11"/>
        <v>29</v>
      </c>
      <c r="I698" s="274" t="s">
        <v>1071</v>
      </c>
      <c r="J698" s="277">
        <v>2.0185185185185184E-2</v>
      </c>
      <c r="K698" s="274" t="s">
        <v>2930</v>
      </c>
      <c r="L698" s="274" t="s">
        <v>3707</v>
      </c>
      <c r="M698" s="278">
        <v>35013</v>
      </c>
      <c r="N698" s="274" t="s">
        <v>3684</v>
      </c>
    </row>
    <row r="699" spans="2:14" ht="13.8">
      <c r="B699" s="279" t="s">
        <v>5032</v>
      </c>
      <c r="C699" s="274">
        <v>1990</v>
      </c>
      <c r="D699" s="277">
        <v>1.7152777777777777E-2</v>
      </c>
      <c r="E699" s="274">
        <v>12</v>
      </c>
      <c r="F699" s="274" t="s">
        <v>1069</v>
      </c>
      <c r="G699" s="274">
        <v>5</v>
      </c>
      <c r="H699" s="274">
        <f t="shared" si="11"/>
        <v>34</v>
      </c>
      <c r="I699" s="274" t="s">
        <v>1071</v>
      </c>
      <c r="J699" s="277">
        <v>1.7569444444444443E-2</v>
      </c>
      <c r="K699" s="274" t="s">
        <v>2836</v>
      </c>
      <c r="L699" s="274" t="s">
        <v>3708</v>
      </c>
      <c r="M699" s="278">
        <v>33230</v>
      </c>
      <c r="N699" s="274" t="s">
        <v>3684</v>
      </c>
    </row>
    <row r="700" spans="2:14" ht="13.8">
      <c r="B700" s="279" t="s">
        <v>1763</v>
      </c>
      <c r="C700" s="274">
        <v>1989</v>
      </c>
      <c r="D700" s="277">
        <v>1.9502314814814816E-2</v>
      </c>
      <c r="E700" s="274">
        <v>13</v>
      </c>
      <c r="F700" s="274" t="s">
        <v>1070</v>
      </c>
      <c r="G700" s="274">
        <v>5</v>
      </c>
      <c r="H700" s="274">
        <f t="shared" ref="H700:H763" si="12">2024-C700</f>
        <v>35</v>
      </c>
      <c r="I700" s="274" t="s">
        <v>1071</v>
      </c>
      <c r="J700" s="277">
        <v>2.0289351851851854E-2</v>
      </c>
      <c r="K700" s="274" t="s">
        <v>2920</v>
      </c>
      <c r="L700" s="274" t="s">
        <v>3709</v>
      </c>
      <c r="M700" s="276">
        <v>32524</v>
      </c>
      <c r="N700" s="274" t="s">
        <v>3684</v>
      </c>
    </row>
    <row r="701" spans="2:14" ht="13.8">
      <c r="B701" s="279" t="s">
        <v>2404</v>
      </c>
      <c r="C701" s="274">
        <v>1999</v>
      </c>
      <c r="D701" s="277">
        <v>1.7187500000000001E-2</v>
      </c>
      <c r="E701" s="274">
        <v>13</v>
      </c>
      <c r="F701" s="274" t="s">
        <v>1069</v>
      </c>
      <c r="G701" s="274">
        <v>5</v>
      </c>
      <c r="H701" s="274">
        <f t="shared" si="12"/>
        <v>25</v>
      </c>
      <c r="I701" s="274" t="s">
        <v>1071</v>
      </c>
      <c r="J701" s="277">
        <v>1.7569444444444443E-2</v>
      </c>
      <c r="K701" s="274" t="s">
        <v>3401</v>
      </c>
      <c r="L701" s="274" t="s">
        <v>3710</v>
      </c>
      <c r="M701" s="276">
        <v>36248</v>
      </c>
      <c r="N701" s="274" t="s">
        <v>3684</v>
      </c>
    </row>
    <row r="702" spans="2:14" ht="13.8">
      <c r="B702" s="279" t="s">
        <v>5033</v>
      </c>
      <c r="C702" s="274">
        <v>1995</v>
      </c>
      <c r="D702" s="277">
        <v>1.6840277777777777E-2</v>
      </c>
      <c r="E702" s="274">
        <v>14</v>
      </c>
      <c r="F702" s="274" t="s">
        <v>1069</v>
      </c>
      <c r="G702" s="274">
        <v>5</v>
      </c>
      <c r="H702" s="274">
        <f t="shared" si="12"/>
        <v>29</v>
      </c>
      <c r="I702" s="274" t="s">
        <v>1071</v>
      </c>
      <c r="J702" s="277">
        <v>1.7650462962962962E-2</v>
      </c>
      <c r="K702" s="274" t="s">
        <v>2833</v>
      </c>
      <c r="L702" s="274" t="s">
        <v>3711</v>
      </c>
      <c r="M702" s="278">
        <v>34996</v>
      </c>
      <c r="N702" s="274" t="s">
        <v>3684</v>
      </c>
    </row>
    <row r="703" spans="2:14" ht="14.4">
      <c r="B703" s="286" t="s">
        <v>5034</v>
      </c>
      <c r="C703" s="274">
        <v>1985</v>
      </c>
      <c r="D703" s="277">
        <v>1.9189814814814816E-2</v>
      </c>
      <c r="E703" s="274">
        <v>14</v>
      </c>
      <c r="F703" s="274" t="s">
        <v>1070</v>
      </c>
      <c r="G703" s="274">
        <v>5</v>
      </c>
      <c r="H703" s="274">
        <f t="shared" si="12"/>
        <v>39</v>
      </c>
      <c r="I703" s="274" t="s">
        <v>1071</v>
      </c>
      <c r="J703" s="277">
        <v>2.0358796296296295E-2</v>
      </c>
      <c r="K703" s="274" t="s">
        <v>3108</v>
      </c>
      <c r="L703" s="274" t="s">
        <v>3712</v>
      </c>
      <c r="M703" s="276">
        <v>31317</v>
      </c>
      <c r="N703" s="274" t="s">
        <v>3684</v>
      </c>
    </row>
    <row r="704" spans="2:14" ht="13.8">
      <c r="B704" s="279" t="s">
        <v>5035</v>
      </c>
      <c r="C704" s="274">
        <v>1986</v>
      </c>
      <c r="D704" s="277">
        <v>1.7650462962962962E-2</v>
      </c>
      <c r="E704" s="274">
        <v>15</v>
      </c>
      <c r="F704" s="274" t="s">
        <v>1069</v>
      </c>
      <c r="G704" s="274">
        <v>5</v>
      </c>
      <c r="H704" s="274">
        <f t="shared" si="12"/>
        <v>38</v>
      </c>
      <c r="I704" s="274" t="s">
        <v>1071</v>
      </c>
      <c r="J704" s="277">
        <v>1.7673611111111112E-2</v>
      </c>
      <c r="K704" s="274" t="s">
        <v>2990</v>
      </c>
      <c r="L704" s="274" t="s">
        <v>3713</v>
      </c>
      <c r="M704" s="276">
        <v>31631</v>
      </c>
      <c r="N704" s="274" t="s">
        <v>3684</v>
      </c>
    </row>
    <row r="705" spans="2:14" ht="13.8">
      <c r="B705" s="279" t="s">
        <v>405</v>
      </c>
      <c r="C705" s="274">
        <v>2008</v>
      </c>
      <c r="D705" s="277">
        <v>2.0185185185185184E-2</v>
      </c>
      <c r="E705" s="274">
        <v>15</v>
      </c>
      <c r="F705" s="274" t="s">
        <v>1070</v>
      </c>
      <c r="G705" s="274">
        <v>5</v>
      </c>
      <c r="H705" s="274">
        <f t="shared" si="12"/>
        <v>16</v>
      </c>
      <c r="I705" s="274" t="s">
        <v>1071</v>
      </c>
      <c r="J705" s="277">
        <v>2.0532407407407409E-2</v>
      </c>
      <c r="K705" s="274" t="s">
        <v>2923</v>
      </c>
      <c r="L705" s="274" t="s">
        <v>3714</v>
      </c>
      <c r="M705" s="276">
        <v>39556</v>
      </c>
      <c r="N705" s="274" t="s">
        <v>3684</v>
      </c>
    </row>
    <row r="706" spans="2:14" ht="13.8">
      <c r="B706" s="279" t="s">
        <v>1545</v>
      </c>
      <c r="C706" s="274">
        <v>1989</v>
      </c>
      <c r="D706" s="277">
        <v>1.7256944444444443E-2</v>
      </c>
      <c r="E706" s="274">
        <v>16</v>
      </c>
      <c r="F706" s="274" t="s">
        <v>1069</v>
      </c>
      <c r="G706" s="274">
        <v>5</v>
      </c>
      <c r="H706" s="274">
        <f t="shared" si="12"/>
        <v>35</v>
      </c>
      <c r="I706" s="274" t="s">
        <v>1071</v>
      </c>
      <c r="J706" s="277">
        <v>1.7685185185185186E-2</v>
      </c>
      <c r="K706" s="274" t="s">
        <v>3715</v>
      </c>
      <c r="L706" s="274" t="s">
        <v>3716</v>
      </c>
      <c r="M706" s="276">
        <v>32775</v>
      </c>
      <c r="N706" s="274" t="s">
        <v>3684</v>
      </c>
    </row>
    <row r="707" spans="2:14" ht="14.4">
      <c r="B707" s="286" t="s">
        <v>5036</v>
      </c>
      <c r="C707" s="274">
        <v>1993</v>
      </c>
      <c r="D707" s="277">
        <v>1.9965277777777776E-2</v>
      </c>
      <c r="E707" s="274">
        <v>16</v>
      </c>
      <c r="F707" s="274" t="s">
        <v>1070</v>
      </c>
      <c r="G707" s="274">
        <v>5</v>
      </c>
      <c r="H707" s="274">
        <f t="shared" si="12"/>
        <v>31</v>
      </c>
      <c r="I707" s="274" t="s">
        <v>1071</v>
      </c>
      <c r="J707" s="277">
        <v>2.0752314814814814E-2</v>
      </c>
      <c r="K707" s="274" t="s">
        <v>2869</v>
      </c>
      <c r="L707" s="274" t="s">
        <v>3717</v>
      </c>
      <c r="M707" s="276">
        <v>34107</v>
      </c>
      <c r="N707" s="274" t="s">
        <v>3684</v>
      </c>
    </row>
    <row r="708" spans="2:14" ht="13.8">
      <c r="B708" s="279" t="s">
        <v>1745</v>
      </c>
      <c r="C708" s="274">
        <v>1998</v>
      </c>
      <c r="D708" s="277">
        <v>2.0891203703703703E-2</v>
      </c>
      <c r="E708" s="274">
        <v>17</v>
      </c>
      <c r="F708" s="274" t="s">
        <v>1070</v>
      </c>
      <c r="G708" s="274">
        <v>5</v>
      </c>
      <c r="H708" s="274">
        <f t="shared" si="12"/>
        <v>26</v>
      </c>
      <c r="I708" s="274" t="s">
        <v>1071</v>
      </c>
      <c r="J708" s="277">
        <v>2.0937500000000001E-2</v>
      </c>
      <c r="K708" s="274" t="s">
        <v>2813</v>
      </c>
      <c r="L708" s="274" t="s">
        <v>3718</v>
      </c>
      <c r="M708" s="278">
        <v>36117</v>
      </c>
      <c r="N708" s="274" t="s">
        <v>3684</v>
      </c>
    </row>
    <row r="709" spans="2:14" ht="14.4">
      <c r="B709" s="286" t="s">
        <v>5037</v>
      </c>
      <c r="C709" s="274">
        <v>1974</v>
      </c>
      <c r="D709" s="277">
        <v>1.6574074074074074E-2</v>
      </c>
      <c r="E709" s="274">
        <v>17</v>
      </c>
      <c r="F709" s="274" t="s">
        <v>1069</v>
      </c>
      <c r="G709" s="274">
        <v>5</v>
      </c>
      <c r="H709" s="274">
        <f t="shared" si="12"/>
        <v>50</v>
      </c>
      <c r="I709" s="274" t="s">
        <v>1071</v>
      </c>
      <c r="J709" s="277">
        <v>1.7800925925925925E-2</v>
      </c>
      <c r="K709" s="274" t="s">
        <v>2992</v>
      </c>
      <c r="L709" s="274" t="s">
        <v>3719</v>
      </c>
      <c r="M709" s="276">
        <v>27063</v>
      </c>
      <c r="N709" s="274" t="s">
        <v>3684</v>
      </c>
    </row>
    <row r="710" spans="2:14" ht="13.8">
      <c r="B710" s="279" t="s">
        <v>5038</v>
      </c>
      <c r="C710" s="274">
        <v>1987</v>
      </c>
      <c r="D710" s="277">
        <v>1.7893518518518517E-2</v>
      </c>
      <c r="E710" s="274">
        <v>18</v>
      </c>
      <c r="F710" s="274" t="s">
        <v>1069</v>
      </c>
      <c r="G710" s="274">
        <v>5</v>
      </c>
      <c r="H710" s="274">
        <f t="shared" si="12"/>
        <v>37</v>
      </c>
      <c r="I710" s="274" t="s">
        <v>1071</v>
      </c>
      <c r="J710" s="277">
        <v>1.7916666666666668E-2</v>
      </c>
      <c r="K710" s="274" t="s">
        <v>2933</v>
      </c>
      <c r="L710" s="274" t="s">
        <v>3720</v>
      </c>
      <c r="M710" s="276">
        <v>32057</v>
      </c>
      <c r="N710" s="274" t="s">
        <v>3684</v>
      </c>
    </row>
    <row r="711" spans="2:14" ht="14.4">
      <c r="B711" s="286" t="s">
        <v>5039</v>
      </c>
      <c r="C711" s="274">
        <v>1995</v>
      </c>
      <c r="D711" s="277">
        <v>2.0069444444444445E-2</v>
      </c>
      <c r="E711" s="274">
        <v>18</v>
      </c>
      <c r="F711" s="274" t="s">
        <v>1070</v>
      </c>
      <c r="G711" s="274">
        <v>5</v>
      </c>
      <c r="H711" s="274">
        <f t="shared" si="12"/>
        <v>29</v>
      </c>
      <c r="I711" s="274" t="s">
        <v>1071</v>
      </c>
      <c r="J711" s="277">
        <v>2.1087962962962965E-2</v>
      </c>
      <c r="K711" s="274" t="s">
        <v>3475</v>
      </c>
      <c r="L711" s="274" t="s">
        <v>3721</v>
      </c>
      <c r="M711" s="276">
        <v>34771</v>
      </c>
      <c r="N711" s="274" t="s">
        <v>3684</v>
      </c>
    </row>
    <row r="712" spans="2:14" ht="14.4">
      <c r="B712" s="286" t="s">
        <v>5040</v>
      </c>
      <c r="C712" s="274">
        <v>1989</v>
      </c>
      <c r="D712" s="277">
        <v>2.011574074074074E-2</v>
      </c>
      <c r="E712" s="274">
        <v>19</v>
      </c>
      <c r="F712" s="274" t="s">
        <v>1070</v>
      </c>
      <c r="G712" s="274">
        <v>5</v>
      </c>
      <c r="H712" s="274">
        <f t="shared" si="12"/>
        <v>35</v>
      </c>
      <c r="I712" s="274" t="s">
        <v>1071</v>
      </c>
      <c r="J712" s="277">
        <v>2.1157407407407406E-2</v>
      </c>
      <c r="K712" s="274" t="s">
        <v>2851</v>
      </c>
      <c r="L712" s="274" t="s">
        <v>3722</v>
      </c>
      <c r="M712" s="276">
        <v>32534</v>
      </c>
      <c r="N712" s="274" t="s">
        <v>3684</v>
      </c>
    </row>
    <row r="713" spans="2:14" ht="13.8">
      <c r="B713" s="279" t="s">
        <v>5041</v>
      </c>
      <c r="C713" s="274">
        <v>1989</v>
      </c>
      <c r="D713" s="277">
        <v>1.7662037037037039E-2</v>
      </c>
      <c r="E713" s="274">
        <v>19</v>
      </c>
      <c r="F713" s="274" t="s">
        <v>1069</v>
      </c>
      <c r="G713" s="274">
        <v>5</v>
      </c>
      <c r="H713" s="274">
        <f t="shared" si="12"/>
        <v>35</v>
      </c>
      <c r="I713" s="274" t="s">
        <v>1071</v>
      </c>
      <c r="J713" s="277">
        <v>1.800925925925926E-2</v>
      </c>
      <c r="K713" s="274" t="s">
        <v>2901</v>
      </c>
      <c r="L713" s="274" t="s">
        <v>3723</v>
      </c>
      <c r="M713" s="276">
        <v>32635</v>
      </c>
      <c r="N713" s="274" t="s">
        <v>3684</v>
      </c>
    </row>
    <row r="714" spans="2:14" ht="13.8">
      <c r="B714" s="279" t="s">
        <v>1960</v>
      </c>
      <c r="C714" s="274">
        <v>1994</v>
      </c>
      <c r="D714" s="277">
        <v>1.8020833333333333E-2</v>
      </c>
      <c r="E714" s="274">
        <v>20</v>
      </c>
      <c r="F714" s="274" t="s">
        <v>1069</v>
      </c>
      <c r="G714" s="274">
        <v>5</v>
      </c>
      <c r="H714" s="274">
        <f t="shared" si="12"/>
        <v>30</v>
      </c>
      <c r="I714" s="274" t="s">
        <v>1071</v>
      </c>
      <c r="J714" s="277">
        <v>1.8078703703703704E-2</v>
      </c>
      <c r="K714" s="274" t="s">
        <v>2862</v>
      </c>
      <c r="L714" s="274" t="s">
        <v>3724</v>
      </c>
      <c r="M714" s="276">
        <v>34368</v>
      </c>
      <c r="N714" s="274" t="s">
        <v>3684</v>
      </c>
    </row>
    <row r="715" spans="2:14" ht="14.4">
      <c r="B715" s="286" t="s">
        <v>5042</v>
      </c>
      <c r="C715" s="274">
        <v>1991</v>
      </c>
      <c r="D715" s="277">
        <v>2.0381944444444446E-2</v>
      </c>
      <c r="E715" s="274">
        <v>20</v>
      </c>
      <c r="F715" s="274" t="s">
        <v>1070</v>
      </c>
      <c r="G715" s="274">
        <v>5</v>
      </c>
      <c r="H715" s="274">
        <f t="shared" si="12"/>
        <v>33</v>
      </c>
      <c r="I715" s="274" t="s">
        <v>1071</v>
      </c>
      <c r="J715" s="277">
        <v>2.1180555555555557E-2</v>
      </c>
      <c r="K715" s="274" t="s">
        <v>3725</v>
      </c>
      <c r="L715" s="274" t="s">
        <v>3071</v>
      </c>
      <c r="M715" s="278">
        <v>33539</v>
      </c>
      <c r="N715" s="274" t="s">
        <v>3684</v>
      </c>
    </row>
    <row r="716" spans="2:14" ht="13.8">
      <c r="B716" s="279" t="s">
        <v>5043</v>
      </c>
      <c r="C716" s="274">
        <v>1989</v>
      </c>
      <c r="D716" s="277">
        <v>1.7916666666666668E-2</v>
      </c>
      <c r="E716" s="274">
        <v>21</v>
      </c>
      <c r="F716" s="274" t="s">
        <v>1069</v>
      </c>
      <c r="G716" s="274">
        <v>5</v>
      </c>
      <c r="H716" s="274">
        <f t="shared" si="12"/>
        <v>35</v>
      </c>
      <c r="I716" s="274" t="s">
        <v>1071</v>
      </c>
      <c r="J716" s="277">
        <v>1.8252314814814815E-2</v>
      </c>
      <c r="K716" s="274" t="s">
        <v>2825</v>
      </c>
      <c r="L716" s="274" t="s">
        <v>3726</v>
      </c>
      <c r="M716" s="276">
        <v>32535</v>
      </c>
      <c r="N716" s="274" t="s">
        <v>3684</v>
      </c>
    </row>
    <row r="717" spans="2:14" ht="14.4">
      <c r="B717" s="286" t="s">
        <v>5044</v>
      </c>
      <c r="C717" s="274">
        <v>1989</v>
      </c>
      <c r="D717" s="277">
        <v>2.0520833333333332E-2</v>
      </c>
      <c r="E717" s="274">
        <v>21</v>
      </c>
      <c r="F717" s="274" t="s">
        <v>1070</v>
      </c>
      <c r="G717" s="274">
        <v>5</v>
      </c>
      <c r="H717" s="274">
        <f t="shared" si="12"/>
        <v>35</v>
      </c>
      <c r="I717" s="274" t="s">
        <v>1071</v>
      </c>
      <c r="J717" s="277">
        <v>2.1284722222222222E-2</v>
      </c>
      <c r="K717" s="274" t="s">
        <v>2838</v>
      </c>
      <c r="L717" s="274" t="s">
        <v>3727</v>
      </c>
      <c r="M717" s="276">
        <v>32671</v>
      </c>
      <c r="N717" s="274" t="s">
        <v>3684</v>
      </c>
    </row>
    <row r="718" spans="2:14" ht="14.4">
      <c r="B718" s="286" t="s">
        <v>5045</v>
      </c>
      <c r="C718" s="274">
        <v>1990</v>
      </c>
      <c r="D718" s="277">
        <v>2.1377314814814814E-2</v>
      </c>
      <c r="E718" s="274">
        <v>22</v>
      </c>
      <c r="F718" s="274" t="s">
        <v>1070</v>
      </c>
      <c r="G718" s="274">
        <v>5</v>
      </c>
      <c r="H718" s="274">
        <f t="shared" si="12"/>
        <v>34</v>
      </c>
      <c r="I718" s="274" t="s">
        <v>1071</v>
      </c>
      <c r="J718" s="277">
        <v>2.1423611111111112E-2</v>
      </c>
      <c r="K718" s="274" t="s">
        <v>3108</v>
      </c>
      <c r="L718" s="274" t="s">
        <v>3728</v>
      </c>
      <c r="M718" s="276">
        <v>33025</v>
      </c>
      <c r="N718" s="274" t="s">
        <v>3684</v>
      </c>
    </row>
    <row r="719" spans="2:14" ht="13.8">
      <c r="B719" s="279" t="s">
        <v>5046</v>
      </c>
      <c r="C719" s="274">
        <v>1992</v>
      </c>
      <c r="D719" s="277">
        <v>1.8055555555555554E-2</v>
      </c>
      <c r="E719" s="274">
        <v>22</v>
      </c>
      <c r="F719" s="274" t="s">
        <v>1069</v>
      </c>
      <c r="G719" s="274">
        <v>5</v>
      </c>
      <c r="H719" s="274">
        <f t="shared" si="12"/>
        <v>32</v>
      </c>
      <c r="I719" s="274" t="s">
        <v>1071</v>
      </c>
      <c r="J719" s="277">
        <v>1.8425925925925925E-2</v>
      </c>
      <c r="K719" s="274" t="s">
        <v>2833</v>
      </c>
      <c r="L719" s="274" t="s">
        <v>3729</v>
      </c>
      <c r="M719" s="278">
        <v>33892</v>
      </c>
      <c r="N719" s="274" t="s">
        <v>3684</v>
      </c>
    </row>
    <row r="720" spans="2:14" ht="13.8">
      <c r="B720" s="279" t="s">
        <v>5047</v>
      </c>
      <c r="C720" s="274">
        <v>1994</v>
      </c>
      <c r="D720" s="277">
        <v>1.846064814814815E-2</v>
      </c>
      <c r="E720" s="274">
        <v>23</v>
      </c>
      <c r="F720" s="274" t="s">
        <v>1069</v>
      </c>
      <c r="G720" s="274">
        <v>5</v>
      </c>
      <c r="H720" s="274">
        <f t="shared" si="12"/>
        <v>30</v>
      </c>
      <c r="I720" s="274" t="s">
        <v>1071</v>
      </c>
      <c r="J720" s="277">
        <v>1.8506944444444444E-2</v>
      </c>
      <c r="K720" s="274" t="s">
        <v>2859</v>
      </c>
      <c r="L720" s="274" t="s">
        <v>3730</v>
      </c>
      <c r="M720" s="276">
        <v>34443</v>
      </c>
      <c r="N720" s="274" t="s">
        <v>3684</v>
      </c>
    </row>
    <row r="721" spans="2:14" ht="14.4">
      <c r="B721" s="286" t="s">
        <v>5048</v>
      </c>
      <c r="C721" s="274">
        <v>1990</v>
      </c>
      <c r="D721" s="277">
        <v>2.0729166666666667E-2</v>
      </c>
      <c r="E721" s="274">
        <v>23</v>
      </c>
      <c r="F721" s="274" t="s">
        <v>1070</v>
      </c>
      <c r="G721" s="274">
        <v>5</v>
      </c>
      <c r="H721" s="274">
        <f t="shared" si="12"/>
        <v>34</v>
      </c>
      <c r="I721" s="274" t="s">
        <v>1071</v>
      </c>
      <c r="J721" s="277">
        <v>2.1446759259259259E-2</v>
      </c>
      <c r="K721" s="274" t="s">
        <v>3264</v>
      </c>
      <c r="L721" s="274" t="s">
        <v>3731</v>
      </c>
      <c r="M721" s="276">
        <v>32880</v>
      </c>
      <c r="N721" s="274" t="s">
        <v>3684</v>
      </c>
    </row>
    <row r="722" spans="2:14" ht="14.4">
      <c r="B722" s="286" t="s">
        <v>5049</v>
      </c>
      <c r="C722" s="274">
        <v>1996</v>
      </c>
      <c r="D722" s="277">
        <v>2.0729166666666667E-2</v>
      </c>
      <c r="E722" s="274">
        <v>24</v>
      </c>
      <c r="F722" s="274" t="s">
        <v>1070</v>
      </c>
      <c r="G722" s="274">
        <v>5</v>
      </c>
      <c r="H722" s="274">
        <f t="shared" si="12"/>
        <v>28</v>
      </c>
      <c r="I722" s="274" t="s">
        <v>1071</v>
      </c>
      <c r="J722" s="277">
        <v>2.150462962962963E-2</v>
      </c>
      <c r="K722" s="274" t="s">
        <v>2866</v>
      </c>
      <c r="L722" s="274" t="s">
        <v>3732</v>
      </c>
      <c r="M722" s="276">
        <v>35077</v>
      </c>
      <c r="N722" s="274" t="s">
        <v>3684</v>
      </c>
    </row>
    <row r="723" spans="2:14" ht="14.4">
      <c r="B723" s="286" t="s">
        <v>5050</v>
      </c>
      <c r="C723" s="274">
        <v>1982</v>
      </c>
      <c r="D723" s="277">
        <v>1.8136574074074076E-2</v>
      </c>
      <c r="E723" s="274">
        <v>24</v>
      </c>
      <c r="F723" s="274" t="s">
        <v>1069</v>
      </c>
      <c r="G723" s="274">
        <v>5</v>
      </c>
      <c r="H723" s="274">
        <f t="shared" si="12"/>
        <v>42</v>
      </c>
      <c r="I723" s="274" t="s">
        <v>1071</v>
      </c>
      <c r="J723" s="277">
        <v>1.8564814814814815E-2</v>
      </c>
      <c r="K723" s="274" t="s">
        <v>2913</v>
      </c>
      <c r="L723" s="274" t="s">
        <v>3390</v>
      </c>
      <c r="M723" s="276">
        <v>30155</v>
      </c>
      <c r="N723" s="274" t="s">
        <v>3684</v>
      </c>
    </row>
    <row r="724" spans="2:14" ht="14.4">
      <c r="B724" s="286" t="s">
        <v>5051</v>
      </c>
      <c r="C724" s="274">
        <v>1977</v>
      </c>
      <c r="D724" s="277">
        <v>2.0532407407407409E-2</v>
      </c>
      <c r="E724" s="274">
        <v>25</v>
      </c>
      <c r="F724" s="274" t="s">
        <v>1070</v>
      </c>
      <c r="G724" s="274">
        <v>5</v>
      </c>
      <c r="H724" s="274">
        <f t="shared" si="12"/>
        <v>47</v>
      </c>
      <c r="I724" s="274" t="s">
        <v>1071</v>
      </c>
      <c r="J724" s="277">
        <v>2.1516203703703704E-2</v>
      </c>
      <c r="K724" s="274" t="s">
        <v>3591</v>
      </c>
      <c r="L724" s="274" t="s">
        <v>3733</v>
      </c>
      <c r="M724" s="276">
        <v>28299</v>
      </c>
      <c r="N724" s="274" t="s">
        <v>3684</v>
      </c>
    </row>
    <row r="725" spans="2:14" ht="13.8">
      <c r="B725" s="279" t="s">
        <v>5052</v>
      </c>
      <c r="C725" s="274">
        <v>1991</v>
      </c>
      <c r="D725" s="277">
        <v>1.8217592592592594E-2</v>
      </c>
      <c r="E725" s="274">
        <v>25</v>
      </c>
      <c r="F725" s="274" t="s">
        <v>1069</v>
      </c>
      <c r="G725" s="274">
        <v>5</v>
      </c>
      <c r="H725" s="274">
        <f t="shared" si="12"/>
        <v>33</v>
      </c>
      <c r="I725" s="274" t="s">
        <v>1071</v>
      </c>
      <c r="J725" s="277">
        <v>1.8587962962962962E-2</v>
      </c>
      <c r="K725" s="274" t="s">
        <v>2862</v>
      </c>
      <c r="L725" s="274" t="s">
        <v>3734</v>
      </c>
      <c r="M725" s="276">
        <v>33401</v>
      </c>
      <c r="N725" s="274" t="s">
        <v>3684</v>
      </c>
    </row>
    <row r="726" spans="2:14" ht="13.8">
      <c r="B726" s="279" t="s">
        <v>5053</v>
      </c>
      <c r="C726" s="274">
        <v>1987</v>
      </c>
      <c r="D726" s="277">
        <v>1.8449074074074073E-2</v>
      </c>
      <c r="E726" s="274">
        <v>26</v>
      </c>
      <c r="F726" s="274" t="s">
        <v>1069</v>
      </c>
      <c r="G726" s="274">
        <v>5</v>
      </c>
      <c r="H726" s="274">
        <f t="shared" si="12"/>
        <v>37</v>
      </c>
      <c r="I726" s="274" t="s">
        <v>1071</v>
      </c>
      <c r="J726" s="277">
        <v>1.8819444444444444E-2</v>
      </c>
      <c r="K726" s="274" t="s">
        <v>2859</v>
      </c>
      <c r="L726" s="274" t="s">
        <v>3735</v>
      </c>
      <c r="M726" s="276">
        <v>31953</v>
      </c>
      <c r="N726" s="274" t="s">
        <v>3684</v>
      </c>
    </row>
    <row r="727" spans="2:14" ht="13.8">
      <c r="B727" s="279" t="s">
        <v>1577</v>
      </c>
      <c r="C727" s="274">
        <v>2004</v>
      </c>
      <c r="D727" s="277">
        <v>2.1562499999999998E-2</v>
      </c>
      <c r="E727" s="274">
        <v>26</v>
      </c>
      <c r="F727" s="274" t="s">
        <v>1070</v>
      </c>
      <c r="G727" s="274">
        <v>5</v>
      </c>
      <c r="H727" s="274">
        <f t="shared" si="12"/>
        <v>20</v>
      </c>
      <c r="I727" s="274" t="s">
        <v>1071</v>
      </c>
      <c r="J727" s="277">
        <v>2.1597222222222223E-2</v>
      </c>
      <c r="K727" s="274" t="s">
        <v>3591</v>
      </c>
      <c r="L727" s="274" t="s">
        <v>3736</v>
      </c>
      <c r="M727" s="276">
        <v>38205</v>
      </c>
      <c r="N727" s="274" t="s">
        <v>3684</v>
      </c>
    </row>
    <row r="728" spans="2:14" ht="14.4">
      <c r="B728" s="286" t="s">
        <v>5054</v>
      </c>
      <c r="C728" s="274">
        <v>1998</v>
      </c>
      <c r="D728" s="277">
        <v>2.0925925925925924E-2</v>
      </c>
      <c r="E728" s="274">
        <v>27</v>
      </c>
      <c r="F728" s="274" t="s">
        <v>1070</v>
      </c>
      <c r="G728" s="274">
        <v>5</v>
      </c>
      <c r="H728" s="274">
        <f t="shared" si="12"/>
        <v>26</v>
      </c>
      <c r="I728" s="274" t="s">
        <v>1071</v>
      </c>
      <c r="J728" s="277">
        <v>2.1678240740740741E-2</v>
      </c>
      <c r="K728" s="274" t="s">
        <v>3077</v>
      </c>
      <c r="L728" s="274" t="s">
        <v>3737</v>
      </c>
      <c r="M728" s="276">
        <v>35803</v>
      </c>
      <c r="N728" s="274" t="s">
        <v>3684</v>
      </c>
    </row>
    <row r="729" spans="2:14" ht="14.4">
      <c r="B729" s="286" t="s">
        <v>5055</v>
      </c>
      <c r="C729" s="274">
        <v>1980</v>
      </c>
      <c r="D729" s="277">
        <v>1.8854166666666668E-2</v>
      </c>
      <c r="E729" s="274">
        <v>27</v>
      </c>
      <c r="F729" s="274" t="s">
        <v>1069</v>
      </c>
      <c r="G729" s="274">
        <v>5</v>
      </c>
      <c r="H729" s="274">
        <f t="shared" si="12"/>
        <v>44</v>
      </c>
      <c r="I729" s="274" t="s">
        <v>1071</v>
      </c>
      <c r="J729" s="277">
        <v>1.8854166666666668E-2</v>
      </c>
      <c r="K729" s="274" t="s">
        <v>2857</v>
      </c>
      <c r="L729" s="274" t="s">
        <v>3285</v>
      </c>
      <c r="M729" s="276">
        <v>29563</v>
      </c>
      <c r="N729" s="274" t="s">
        <v>3684</v>
      </c>
    </row>
    <row r="730" spans="2:14" ht="14.4">
      <c r="B730" s="286" t="s">
        <v>5056</v>
      </c>
      <c r="C730" s="274">
        <v>1986</v>
      </c>
      <c r="D730" s="277">
        <v>2.101851851851852E-2</v>
      </c>
      <c r="E730" s="274">
        <v>28</v>
      </c>
      <c r="F730" s="274" t="s">
        <v>1070</v>
      </c>
      <c r="G730" s="274">
        <v>5</v>
      </c>
      <c r="H730" s="274">
        <f t="shared" si="12"/>
        <v>38</v>
      </c>
      <c r="I730" s="274" t="s">
        <v>1071</v>
      </c>
      <c r="J730" s="277">
        <v>2.1724537037037039E-2</v>
      </c>
      <c r="K730" s="274" t="s">
        <v>3738</v>
      </c>
      <c r="L730" s="274" t="s">
        <v>3739</v>
      </c>
      <c r="M730" s="276">
        <v>31659</v>
      </c>
      <c r="N730" s="274" t="s">
        <v>3684</v>
      </c>
    </row>
    <row r="731" spans="2:14" ht="13.8">
      <c r="B731" s="279" t="s">
        <v>5057</v>
      </c>
      <c r="C731" s="274">
        <v>1990</v>
      </c>
      <c r="D731" s="277">
        <v>1.8541666666666668E-2</v>
      </c>
      <c r="E731" s="274">
        <v>28</v>
      </c>
      <c r="F731" s="274" t="s">
        <v>1069</v>
      </c>
      <c r="G731" s="274">
        <v>5</v>
      </c>
      <c r="H731" s="274">
        <f t="shared" si="12"/>
        <v>34</v>
      </c>
      <c r="I731" s="274" t="s">
        <v>1071</v>
      </c>
      <c r="J731" s="277">
        <v>1.8900462962962963E-2</v>
      </c>
      <c r="K731" s="274" t="s">
        <v>3073</v>
      </c>
      <c r="L731" s="274" t="s">
        <v>2902</v>
      </c>
      <c r="M731" s="276">
        <v>33023</v>
      </c>
      <c r="N731" s="274" t="s">
        <v>3684</v>
      </c>
    </row>
    <row r="732" spans="2:14" ht="13.8">
      <c r="B732" s="279" t="s">
        <v>5058</v>
      </c>
      <c r="C732" s="274">
        <v>1989</v>
      </c>
      <c r="D732" s="277">
        <v>1.8171296296296297E-2</v>
      </c>
      <c r="E732" s="274">
        <v>29</v>
      </c>
      <c r="F732" s="274" t="s">
        <v>1069</v>
      </c>
      <c r="G732" s="274">
        <v>5</v>
      </c>
      <c r="H732" s="274">
        <f t="shared" si="12"/>
        <v>35</v>
      </c>
      <c r="I732" s="274" t="s">
        <v>1071</v>
      </c>
      <c r="J732" s="277">
        <v>1.8900462962962963E-2</v>
      </c>
      <c r="K732" s="274" t="s">
        <v>3309</v>
      </c>
      <c r="L732" s="274" t="s">
        <v>2877</v>
      </c>
      <c r="M732" s="276">
        <v>32778</v>
      </c>
      <c r="N732" s="274" t="s">
        <v>3684</v>
      </c>
    </row>
    <row r="733" spans="2:14" ht="13.8">
      <c r="B733" s="279" t="s">
        <v>2246</v>
      </c>
      <c r="C733" s="274">
        <v>1988</v>
      </c>
      <c r="D733" s="277">
        <v>2.148148148148148E-2</v>
      </c>
      <c r="E733" s="274">
        <v>29</v>
      </c>
      <c r="F733" s="274" t="s">
        <v>1070</v>
      </c>
      <c r="G733" s="274">
        <v>5</v>
      </c>
      <c r="H733" s="274">
        <f t="shared" si="12"/>
        <v>36</v>
      </c>
      <c r="I733" s="274" t="s">
        <v>1071</v>
      </c>
      <c r="J733" s="277">
        <v>2.1863425925925925E-2</v>
      </c>
      <c r="K733" s="274" t="s">
        <v>3428</v>
      </c>
      <c r="L733" s="274" t="s">
        <v>3740</v>
      </c>
      <c r="M733" s="276">
        <v>32382</v>
      </c>
      <c r="N733" s="274" t="s">
        <v>3684</v>
      </c>
    </row>
    <row r="734" spans="2:14" ht="13.8">
      <c r="B734" s="279" t="s">
        <v>5059</v>
      </c>
      <c r="C734" s="274">
        <v>1992</v>
      </c>
      <c r="D734" s="277">
        <v>1.8912037037037036E-2</v>
      </c>
      <c r="E734" s="274">
        <v>30</v>
      </c>
      <c r="F734" s="274" t="s">
        <v>1069</v>
      </c>
      <c r="G734" s="274">
        <v>5</v>
      </c>
      <c r="H734" s="274">
        <f t="shared" si="12"/>
        <v>32</v>
      </c>
      <c r="I734" s="274" t="s">
        <v>1071</v>
      </c>
      <c r="J734" s="277">
        <v>1.894675925925926E-2</v>
      </c>
      <c r="K734" s="274" t="s">
        <v>3741</v>
      </c>
      <c r="L734" s="274" t="s">
        <v>3742</v>
      </c>
      <c r="M734" s="278">
        <v>33929</v>
      </c>
      <c r="N734" s="274" t="s">
        <v>3684</v>
      </c>
    </row>
    <row r="735" spans="2:14" ht="14.4">
      <c r="B735" s="286" t="s">
        <v>5702</v>
      </c>
      <c r="C735" s="274">
        <v>1989</v>
      </c>
      <c r="D735" s="277">
        <v>2.1469907407407406E-2</v>
      </c>
      <c r="E735" s="274">
        <v>30</v>
      </c>
      <c r="F735" s="274" t="s">
        <v>1070</v>
      </c>
      <c r="G735" s="274">
        <v>5</v>
      </c>
      <c r="H735" s="274">
        <f t="shared" si="12"/>
        <v>35</v>
      </c>
      <c r="I735" s="274" t="s">
        <v>1071</v>
      </c>
      <c r="J735" s="277">
        <v>2.1863425925925925E-2</v>
      </c>
      <c r="K735" s="274" t="s">
        <v>2930</v>
      </c>
      <c r="L735" s="274" t="s">
        <v>5703</v>
      </c>
      <c r="M735" s="278">
        <v>32834</v>
      </c>
      <c r="N735" s="274" t="s">
        <v>3684</v>
      </c>
    </row>
    <row r="736" spans="2:14" ht="14.4">
      <c r="B736" s="286" t="s">
        <v>5060</v>
      </c>
      <c r="C736" s="274">
        <v>2006</v>
      </c>
      <c r="D736" s="277">
        <v>2.1087962962962965E-2</v>
      </c>
      <c r="E736" s="274">
        <v>31</v>
      </c>
      <c r="F736" s="274" t="s">
        <v>1070</v>
      </c>
      <c r="G736" s="274">
        <v>5</v>
      </c>
      <c r="H736" s="274">
        <f t="shared" si="12"/>
        <v>18</v>
      </c>
      <c r="I736" s="274" t="s">
        <v>1071</v>
      </c>
      <c r="J736" s="277">
        <v>2.1863425925925925E-2</v>
      </c>
      <c r="K736" s="274" t="s">
        <v>2855</v>
      </c>
      <c r="L736" s="274" t="s">
        <v>3743</v>
      </c>
      <c r="M736" s="276">
        <v>38824</v>
      </c>
      <c r="N736" s="274" t="s">
        <v>3684</v>
      </c>
    </row>
    <row r="737" spans="2:14" ht="13.8">
      <c r="B737" s="279" t="s">
        <v>5061</v>
      </c>
      <c r="C737" s="274">
        <v>1992</v>
      </c>
      <c r="D737" s="277">
        <v>1.8252314814814815E-2</v>
      </c>
      <c r="E737" s="274">
        <v>31</v>
      </c>
      <c r="F737" s="274" t="s">
        <v>1069</v>
      </c>
      <c r="G737" s="274">
        <v>5</v>
      </c>
      <c r="H737" s="274">
        <f t="shared" si="12"/>
        <v>32</v>
      </c>
      <c r="I737" s="274" t="s">
        <v>1071</v>
      </c>
      <c r="J737" s="277">
        <v>1.8981481481481481E-2</v>
      </c>
      <c r="K737" s="274" t="s">
        <v>2829</v>
      </c>
      <c r="L737" s="274" t="s">
        <v>3744</v>
      </c>
      <c r="M737" s="276">
        <v>33708</v>
      </c>
      <c r="N737" s="274" t="s">
        <v>3684</v>
      </c>
    </row>
    <row r="738" spans="2:14" ht="14.4">
      <c r="B738" s="286" t="s">
        <v>5062</v>
      </c>
      <c r="C738" s="274">
        <v>2001</v>
      </c>
      <c r="D738" s="277">
        <v>2.1597222222222223E-2</v>
      </c>
      <c r="E738" s="274">
        <v>32</v>
      </c>
      <c r="F738" s="274" t="s">
        <v>1070</v>
      </c>
      <c r="G738" s="274">
        <v>5</v>
      </c>
      <c r="H738" s="274">
        <f t="shared" si="12"/>
        <v>23</v>
      </c>
      <c r="I738" s="274" t="s">
        <v>1071</v>
      </c>
      <c r="J738" s="277">
        <v>2.1979166666666668E-2</v>
      </c>
      <c r="K738" s="274" t="s">
        <v>2827</v>
      </c>
      <c r="L738" s="274" t="s">
        <v>3745</v>
      </c>
      <c r="M738" s="276">
        <v>37071</v>
      </c>
      <c r="N738" s="274" t="s">
        <v>3684</v>
      </c>
    </row>
    <row r="739" spans="2:14" ht="13.8">
      <c r="B739" s="279" t="s">
        <v>5063</v>
      </c>
      <c r="C739" s="274">
        <v>1991</v>
      </c>
      <c r="D739" s="277">
        <v>1.8981481481481481E-2</v>
      </c>
      <c r="E739" s="274">
        <v>32</v>
      </c>
      <c r="F739" s="274" t="s">
        <v>1069</v>
      </c>
      <c r="G739" s="274">
        <v>5</v>
      </c>
      <c r="H739" s="274">
        <f t="shared" si="12"/>
        <v>33</v>
      </c>
      <c r="I739" s="274" t="s">
        <v>1071</v>
      </c>
      <c r="J739" s="277">
        <v>1.9004629629629628E-2</v>
      </c>
      <c r="K739" s="274" t="s">
        <v>2842</v>
      </c>
      <c r="L739" s="274" t="s">
        <v>3746</v>
      </c>
      <c r="M739" s="276">
        <v>33318</v>
      </c>
      <c r="N739" s="274" t="s">
        <v>3684</v>
      </c>
    </row>
    <row r="740" spans="2:14" ht="14.4">
      <c r="B740" s="286" t="s">
        <v>5064</v>
      </c>
      <c r="C740" s="274">
        <v>1990</v>
      </c>
      <c r="D740" s="277">
        <v>2.119212962962963E-2</v>
      </c>
      <c r="E740" s="274">
        <v>33</v>
      </c>
      <c r="F740" s="274" t="s">
        <v>1070</v>
      </c>
      <c r="G740" s="274">
        <v>5</v>
      </c>
      <c r="H740" s="274">
        <f t="shared" si="12"/>
        <v>34</v>
      </c>
      <c r="I740" s="274" t="s">
        <v>1071</v>
      </c>
      <c r="J740" s="277">
        <v>2.2048611111111113E-2</v>
      </c>
      <c r="K740" s="274" t="s">
        <v>3747</v>
      </c>
      <c r="L740" s="274" t="s">
        <v>3748</v>
      </c>
      <c r="M740" s="276">
        <v>33026</v>
      </c>
      <c r="N740" s="274" t="s">
        <v>3684</v>
      </c>
    </row>
    <row r="741" spans="2:14" ht="13.8">
      <c r="B741" s="279" t="s">
        <v>5065</v>
      </c>
      <c r="C741" s="274">
        <v>1989</v>
      </c>
      <c r="D741" s="277">
        <v>1.7997685185185186E-2</v>
      </c>
      <c r="E741" s="274">
        <v>33</v>
      </c>
      <c r="F741" s="274" t="s">
        <v>1069</v>
      </c>
      <c r="G741" s="274">
        <v>5</v>
      </c>
      <c r="H741" s="274">
        <f t="shared" si="12"/>
        <v>35</v>
      </c>
      <c r="I741" s="274" t="s">
        <v>1071</v>
      </c>
      <c r="J741" s="277">
        <v>1.9027777777777779E-2</v>
      </c>
      <c r="K741" s="274" t="s">
        <v>2833</v>
      </c>
      <c r="L741" s="274" t="s">
        <v>3749</v>
      </c>
      <c r="M741" s="276">
        <v>32555</v>
      </c>
      <c r="N741" s="274" t="s">
        <v>3684</v>
      </c>
    </row>
    <row r="742" spans="2:14" ht="14.4">
      <c r="B742" s="286" t="s">
        <v>5066</v>
      </c>
      <c r="C742" s="274">
        <v>1978</v>
      </c>
      <c r="D742" s="277">
        <v>1.8715277777777779E-2</v>
      </c>
      <c r="E742" s="274">
        <v>34</v>
      </c>
      <c r="F742" s="274" t="s">
        <v>1069</v>
      </c>
      <c r="G742" s="274">
        <v>5</v>
      </c>
      <c r="H742" s="274">
        <f t="shared" si="12"/>
        <v>46</v>
      </c>
      <c r="I742" s="274" t="s">
        <v>1071</v>
      </c>
      <c r="J742" s="277">
        <v>1.9131944444444444E-2</v>
      </c>
      <c r="K742" s="274" t="s">
        <v>2825</v>
      </c>
      <c r="L742" s="274" t="s">
        <v>3750</v>
      </c>
      <c r="M742" s="276">
        <v>28568</v>
      </c>
      <c r="N742" s="274" t="s">
        <v>3684</v>
      </c>
    </row>
    <row r="743" spans="2:14" ht="14.4">
      <c r="B743" s="286" t="s">
        <v>5067</v>
      </c>
      <c r="C743" s="274">
        <v>2000</v>
      </c>
      <c r="D743" s="277">
        <v>2.1689814814814815E-2</v>
      </c>
      <c r="E743" s="274">
        <v>34</v>
      </c>
      <c r="F743" s="274" t="s">
        <v>1070</v>
      </c>
      <c r="G743" s="274">
        <v>5</v>
      </c>
      <c r="H743" s="274">
        <f t="shared" si="12"/>
        <v>24</v>
      </c>
      <c r="I743" s="274" t="s">
        <v>1071</v>
      </c>
      <c r="J743" s="277">
        <v>2.2083333333333333E-2</v>
      </c>
      <c r="K743" s="274" t="s">
        <v>3479</v>
      </c>
      <c r="L743" s="274" t="s">
        <v>3751</v>
      </c>
      <c r="M743" s="276">
        <v>36701</v>
      </c>
      <c r="N743" s="274" t="s">
        <v>3684</v>
      </c>
    </row>
    <row r="744" spans="2:14" ht="13.8">
      <c r="B744" s="279" t="s">
        <v>5068</v>
      </c>
      <c r="C744" s="274">
        <v>1991</v>
      </c>
      <c r="D744" s="277">
        <v>1.9155092592592592E-2</v>
      </c>
      <c r="E744" s="274">
        <v>35</v>
      </c>
      <c r="F744" s="274" t="s">
        <v>1069</v>
      </c>
      <c r="G744" s="274">
        <v>5</v>
      </c>
      <c r="H744" s="274">
        <f t="shared" si="12"/>
        <v>33</v>
      </c>
      <c r="I744" s="274" t="s">
        <v>1071</v>
      </c>
      <c r="J744" s="277">
        <v>1.9166666666666665E-2</v>
      </c>
      <c r="K744" s="274" t="s">
        <v>3122</v>
      </c>
      <c r="L744" s="274" t="s">
        <v>3416</v>
      </c>
      <c r="M744" s="276">
        <v>33241</v>
      </c>
      <c r="N744" s="274" t="s">
        <v>3684</v>
      </c>
    </row>
    <row r="745" spans="2:14" ht="14.4">
      <c r="B745" s="286" t="s">
        <v>5750</v>
      </c>
      <c r="C745" s="274">
        <v>1985</v>
      </c>
      <c r="D745" s="277">
        <v>2.162037037037037E-2</v>
      </c>
      <c r="E745" s="274">
        <v>35</v>
      </c>
      <c r="F745" s="274" t="s">
        <v>1070</v>
      </c>
      <c r="G745" s="274">
        <v>5</v>
      </c>
      <c r="H745" s="274">
        <f t="shared" si="12"/>
        <v>39</v>
      </c>
      <c r="I745" s="274" t="s">
        <v>1071</v>
      </c>
      <c r="J745" s="277">
        <v>2.2372685185185186E-2</v>
      </c>
      <c r="K745" s="274" t="s">
        <v>2886</v>
      </c>
      <c r="L745" s="274" t="s">
        <v>3752</v>
      </c>
      <c r="M745" s="278">
        <v>31380</v>
      </c>
      <c r="N745" s="274" t="s">
        <v>3684</v>
      </c>
    </row>
    <row r="746" spans="2:14" ht="13.8">
      <c r="B746" s="279" t="s">
        <v>5069</v>
      </c>
      <c r="C746" s="274">
        <v>1990</v>
      </c>
      <c r="D746" s="277">
        <v>1.9178240740740742E-2</v>
      </c>
      <c r="E746" s="274">
        <v>36</v>
      </c>
      <c r="F746" s="274" t="s">
        <v>1069</v>
      </c>
      <c r="G746" s="274">
        <v>5</v>
      </c>
      <c r="H746" s="274">
        <f t="shared" si="12"/>
        <v>34</v>
      </c>
      <c r="I746" s="274" t="s">
        <v>1071</v>
      </c>
      <c r="J746" s="277">
        <v>1.9212962962962963E-2</v>
      </c>
      <c r="K746" s="274" t="s">
        <v>2864</v>
      </c>
      <c r="L746" s="274" t="s">
        <v>3580</v>
      </c>
      <c r="M746" s="276">
        <v>33125</v>
      </c>
      <c r="N746" s="274" t="s">
        <v>3684</v>
      </c>
    </row>
    <row r="747" spans="2:14" ht="14.4">
      <c r="B747" s="286" t="s">
        <v>5070</v>
      </c>
      <c r="C747" s="274">
        <v>1983</v>
      </c>
      <c r="D747" s="277">
        <v>2.1678240740740741E-2</v>
      </c>
      <c r="E747" s="274">
        <v>36</v>
      </c>
      <c r="F747" s="274" t="s">
        <v>1070</v>
      </c>
      <c r="G747" s="274">
        <v>5</v>
      </c>
      <c r="H747" s="274">
        <f t="shared" si="12"/>
        <v>41</v>
      </c>
      <c r="I747" s="274" t="s">
        <v>1071</v>
      </c>
      <c r="J747" s="277">
        <v>2.2534722222222223E-2</v>
      </c>
      <c r="K747" s="274" t="s">
        <v>3153</v>
      </c>
      <c r="L747" s="274" t="s">
        <v>3753</v>
      </c>
      <c r="M747" s="278">
        <v>0</v>
      </c>
      <c r="N747" s="274" t="s">
        <v>3684</v>
      </c>
    </row>
    <row r="748" spans="2:14" ht="14.4">
      <c r="B748" s="286" t="s">
        <v>5071</v>
      </c>
      <c r="C748" s="274">
        <v>1987</v>
      </c>
      <c r="D748" s="277">
        <v>2.1828703703703704E-2</v>
      </c>
      <c r="E748" s="274">
        <v>37</v>
      </c>
      <c r="F748" s="274" t="s">
        <v>1070</v>
      </c>
      <c r="G748" s="274">
        <v>5</v>
      </c>
      <c r="H748" s="274">
        <f t="shared" si="12"/>
        <v>37</v>
      </c>
      <c r="I748" s="274" t="s">
        <v>1071</v>
      </c>
      <c r="J748" s="277">
        <v>2.2546296296296297E-2</v>
      </c>
      <c r="K748" s="274" t="s">
        <v>2923</v>
      </c>
      <c r="L748" s="274" t="s">
        <v>3754</v>
      </c>
      <c r="M748" s="278">
        <v>32096</v>
      </c>
      <c r="N748" s="274" t="s">
        <v>3684</v>
      </c>
    </row>
    <row r="749" spans="2:14" ht="13.8">
      <c r="B749" s="279" t="s">
        <v>5072</v>
      </c>
      <c r="C749" s="274">
        <v>2000</v>
      </c>
      <c r="D749" s="277">
        <v>1.9178240740740742E-2</v>
      </c>
      <c r="E749" s="274">
        <v>37</v>
      </c>
      <c r="F749" s="274" t="s">
        <v>1069</v>
      </c>
      <c r="G749" s="274">
        <v>5</v>
      </c>
      <c r="H749" s="274">
        <f t="shared" si="12"/>
        <v>24</v>
      </c>
      <c r="I749" s="274" t="s">
        <v>1071</v>
      </c>
      <c r="J749" s="277">
        <v>1.9212962962962963E-2</v>
      </c>
      <c r="K749" s="274" t="s">
        <v>2990</v>
      </c>
      <c r="L749" s="274" t="s">
        <v>3755</v>
      </c>
      <c r="M749" s="278">
        <v>36826</v>
      </c>
      <c r="N749" s="274" t="s">
        <v>3684</v>
      </c>
    </row>
    <row r="750" spans="2:14" ht="13.8">
      <c r="B750" s="279" t="s">
        <v>5073</v>
      </c>
      <c r="C750" s="274">
        <v>1987</v>
      </c>
      <c r="D750" s="277">
        <v>1.8784722222222223E-2</v>
      </c>
      <c r="E750" s="274">
        <v>38</v>
      </c>
      <c r="F750" s="274" t="s">
        <v>1069</v>
      </c>
      <c r="G750" s="274">
        <v>5</v>
      </c>
      <c r="H750" s="274">
        <f t="shared" si="12"/>
        <v>37</v>
      </c>
      <c r="I750" s="274" t="s">
        <v>1071</v>
      </c>
      <c r="J750" s="277">
        <v>1.9224537037037037E-2</v>
      </c>
      <c r="K750" s="274" t="s">
        <v>2859</v>
      </c>
      <c r="L750" s="274" t="s">
        <v>3756</v>
      </c>
      <c r="M750" s="276">
        <v>32050</v>
      </c>
      <c r="N750" s="274" t="s">
        <v>3684</v>
      </c>
    </row>
    <row r="751" spans="2:14" ht="14.4">
      <c r="B751" s="286" t="s">
        <v>5074</v>
      </c>
      <c r="C751" s="274">
        <v>1991</v>
      </c>
      <c r="D751" s="277">
        <v>2.2175925925925925E-2</v>
      </c>
      <c r="E751" s="274">
        <v>38</v>
      </c>
      <c r="F751" s="274" t="s">
        <v>1070</v>
      </c>
      <c r="G751" s="274">
        <v>5</v>
      </c>
      <c r="H751" s="274">
        <f t="shared" si="12"/>
        <v>33</v>
      </c>
      <c r="I751" s="274" t="s">
        <v>1071</v>
      </c>
      <c r="J751" s="277">
        <v>2.2581018518518518E-2</v>
      </c>
      <c r="K751" s="274" t="s">
        <v>2935</v>
      </c>
      <c r="L751" s="274" t="s">
        <v>3757</v>
      </c>
      <c r="M751" s="276">
        <v>33338</v>
      </c>
      <c r="N751" s="274" t="s">
        <v>3684</v>
      </c>
    </row>
    <row r="752" spans="2:14" ht="13.8">
      <c r="B752" s="279" t="s">
        <v>5075</v>
      </c>
      <c r="C752" s="274">
        <v>1986</v>
      </c>
      <c r="D752" s="277">
        <v>1.849537037037037E-2</v>
      </c>
      <c r="E752" s="274">
        <v>39</v>
      </c>
      <c r="F752" s="274" t="s">
        <v>1069</v>
      </c>
      <c r="G752" s="274">
        <v>5</v>
      </c>
      <c r="H752" s="274">
        <f t="shared" si="12"/>
        <v>38</v>
      </c>
      <c r="I752" s="274" t="s">
        <v>1071</v>
      </c>
      <c r="J752" s="277">
        <v>1.9247685185185184E-2</v>
      </c>
      <c r="K752" s="274" t="s">
        <v>3122</v>
      </c>
      <c r="L752" s="274" t="s">
        <v>3758</v>
      </c>
      <c r="M752" s="276">
        <v>31595</v>
      </c>
      <c r="N752" s="274" t="s">
        <v>3684</v>
      </c>
    </row>
    <row r="753" spans="2:14" ht="14.4">
      <c r="B753" s="286" t="s">
        <v>5076</v>
      </c>
      <c r="C753" s="274">
        <v>1983</v>
      </c>
      <c r="D753" s="277">
        <v>2.1863425925925925E-2</v>
      </c>
      <c r="E753" s="274">
        <v>39</v>
      </c>
      <c r="F753" s="274" t="s">
        <v>1070</v>
      </c>
      <c r="G753" s="274">
        <v>5</v>
      </c>
      <c r="H753" s="274">
        <f t="shared" si="12"/>
        <v>41</v>
      </c>
      <c r="I753" s="274" t="s">
        <v>1071</v>
      </c>
      <c r="J753" s="277">
        <v>2.2581018518518518E-2</v>
      </c>
      <c r="K753" s="274" t="s">
        <v>2819</v>
      </c>
      <c r="L753" s="274" t="s">
        <v>3759</v>
      </c>
      <c r="M753" s="276">
        <v>30498</v>
      </c>
      <c r="N753" s="274" t="s">
        <v>3684</v>
      </c>
    </row>
    <row r="754" spans="2:14" ht="14.4">
      <c r="B754" s="286" t="s">
        <v>1821</v>
      </c>
      <c r="C754" s="274">
        <v>1981</v>
      </c>
      <c r="D754" s="277">
        <v>1.818287037037037E-2</v>
      </c>
      <c r="E754" s="274">
        <v>40</v>
      </c>
      <c r="F754" s="274" t="s">
        <v>1069</v>
      </c>
      <c r="G754" s="274">
        <v>5</v>
      </c>
      <c r="H754" s="274">
        <f t="shared" si="12"/>
        <v>43</v>
      </c>
      <c r="I754" s="274" t="s">
        <v>1071</v>
      </c>
      <c r="J754" s="277">
        <v>1.9305555555555555E-2</v>
      </c>
      <c r="K754" s="274" t="s">
        <v>2975</v>
      </c>
      <c r="L754" s="274" t="s">
        <v>3760</v>
      </c>
      <c r="M754" s="276">
        <v>29771</v>
      </c>
      <c r="N754" s="274" t="s">
        <v>3684</v>
      </c>
    </row>
    <row r="755" spans="2:14" ht="14.4">
      <c r="B755" s="286" t="s">
        <v>5077</v>
      </c>
      <c r="C755" s="274">
        <v>1992</v>
      </c>
      <c r="D755" s="277">
        <v>2.1828703703703704E-2</v>
      </c>
      <c r="E755" s="274">
        <v>40</v>
      </c>
      <c r="F755" s="274" t="s">
        <v>1070</v>
      </c>
      <c r="G755" s="274">
        <v>5</v>
      </c>
      <c r="H755" s="274">
        <f t="shared" si="12"/>
        <v>32</v>
      </c>
      <c r="I755" s="274" t="s">
        <v>1071</v>
      </c>
      <c r="J755" s="277">
        <v>2.267361111111111E-2</v>
      </c>
      <c r="K755" s="274" t="s">
        <v>2886</v>
      </c>
      <c r="L755" s="274" t="s">
        <v>3761</v>
      </c>
      <c r="M755" s="278">
        <v>33887</v>
      </c>
      <c r="N755" s="274" t="s">
        <v>3684</v>
      </c>
    </row>
    <row r="756" spans="2:14" ht="13.8">
      <c r="B756" s="279" t="s">
        <v>5078</v>
      </c>
      <c r="C756" s="274">
        <v>1993</v>
      </c>
      <c r="D756" s="277">
        <v>1.8356481481481481E-2</v>
      </c>
      <c r="E756" s="274">
        <v>41</v>
      </c>
      <c r="F756" s="274" t="s">
        <v>1069</v>
      </c>
      <c r="G756" s="274">
        <v>5</v>
      </c>
      <c r="H756" s="274">
        <f t="shared" si="12"/>
        <v>31</v>
      </c>
      <c r="I756" s="274" t="s">
        <v>1071</v>
      </c>
      <c r="J756" s="277">
        <v>1.9328703703703702E-2</v>
      </c>
      <c r="K756" s="274" t="s">
        <v>2833</v>
      </c>
      <c r="L756" s="274" t="s">
        <v>3762</v>
      </c>
      <c r="M756" s="278">
        <v>34255</v>
      </c>
      <c r="N756" s="274" t="s">
        <v>3684</v>
      </c>
    </row>
    <row r="757" spans="2:14" ht="14.4">
      <c r="B757" s="286" t="s">
        <v>5079</v>
      </c>
      <c r="C757" s="274">
        <v>1996</v>
      </c>
      <c r="D757" s="277">
        <v>2.1990740740740741E-2</v>
      </c>
      <c r="E757" s="274">
        <v>41</v>
      </c>
      <c r="F757" s="274" t="s">
        <v>1070</v>
      </c>
      <c r="G757" s="274">
        <v>5</v>
      </c>
      <c r="H757" s="274">
        <f t="shared" si="12"/>
        <v>28</v>
      </c>
      <c r="I757" s="274" t="s">
        <v>1071</v>
      </c>
      <c r="J757" s="277">
        <v>2.2719907407407407E-2</v>
      </c>
      <c r="K757" s="274" t="s">
        <v>2935</v>
      </c>
      <c r="L757" s="274" t="s">
        <v>3763</v>
      </c>
      <c r="M757" s="278">
        <v>35384</v>
      </c>
      <c r="N757" s="274" t="s">
        <v>3684</v>
      </c>
    </row>
    <row r="758" spans="2:14" ht="14.4">
      <c r="B758" s="286" t="s">
        <v>5080</v>
      </c>
      <c r="C758" s="274">
        <v>1972</v>
      </c>
      <c r="D758" s="277">
        <v>1.861111111111111E-2</v>
      </c>
      <c r="E758" s="274">
        <v>42</v>
      </c>
      <c r="F758" s="274" t="s">
        <v>1069</v>
      </c>
      <c r="G758" s="274">
        <v>5</v>
      </c>
      <c r="H758" s="274">
        <f t="shared" si="12"/>
        <v>52</v>
      </c>
      <c r="I758" s="274" t="s">
        <v>1071</v>
      </c>
      <c r="J758" s="277">
        <v>1.9328703703703702E-2</v>
      </c>
      <c r="K758" s="274" t="s">
        <v>2990</v>
      </c>
      <c r="L758" s="274" t="s">
        <v>3764</v>
      </c>
      <c r="M758" s="276">
        <v>26320</v>
      </c>
      <c r="N758" s="274" t="s">
        <v>3684</v>
      </c>
    </row>
    <row r="759" spans="2:14" ht="14.4">
      <c r="B759" s="286" t="s">
        <v>5081</v>
      </c>
      <c r="C759" s="274">
        <v>1988</v>
      </c>
      <c r="D759" s="277">
        <v>2.1874999999999999E-2</v>
      </c>
      <c r="E759" s="274">
        <v>42</v>
      </c>
      <c r="F759" s="274" t="s">
        <v>1070</v>
      </c>
      <c r="G759" s="274">
        <v>5</v>
      </c>
      <c r="H759" s="274">
        <f t="shared" si="12"/>
        <v>36</v>
      </c>
      <c r="I759" s="274" t="s">
        <v>1071</v>
      </c>
      <c r="J759" s="277">
        <v>2.2905092592592591E-2</v>
      </c>
      <c r="K759" s="274" t="s">
        <v>2838</v>
      </c>
      <c r="L759" s="274" t="s">
        <v>3765</v>
      </c>
      <c r="M759" s="276">
        <v>32275</v>
      </c>
      <c r="N759" s="274" t="s">
        <v>3684</v>
      </c>
    </row>
    <row r="760" spans="2:14" ht="14.4">
      <c r="B760" s="286" t="s">
        <v>5082</v>
      </c>
      <c r="C760" s="274">
        <v>1981</v>
      </c>
      <c r="D760" s="277">
        <v>2.2650462962962963E-2</v>
      </c>
      <c r="E760" s="274">
        <v>43</v>
      </c>
      <c r="F760" s="274" t="s">
        <v>1070</v>
      </c>
      <c r="G760" s="274">
        <v>5</v>
      </c>
      <c r="H760" s="274">
        <f t="shared" si="12"/>
        <v>43</v>
      </c>
      <c r="I760" s="274" t="s">
        <v>1071</v>
      </c>
      <c r="J760" s="277">
        <v>2.3043981481481481E-2</v>
      </c>
      <c r="K760" s="274" t="s">
        <v>3108</v>
      </c>
      <c r="L760" s="274" t="s">
        <v>3089</v>
      </c>
      <c r="M760" s="276">
        <v>29748</v>
      </c>
      <c r="N760" s="274" t="s">
        <v>3684</v>
      </c>
    </row>
    <row r="761" spans="2:14" ht="13.8">
      <c r="B761" s="279" t="s">
        <v>5083</v>
      </c>
      <c r="C761" s="274">
        <v>1985</v>
      </c>
      <c r="D761" s="277">
        <v>1.892361111111111E-2</v>
      </c>
      <c r="E761" s="274">
        <v>43</v>
      </c>
      <c r="F761" s="274" t="s">
        <v>1069</v>
      </c>
      <c r="G761" s="274">
        <v>5</v>
      </c>
      <c r="H761" s="274">
        <f t="shared" si="12"/>
        <v>39</v>
      </c>
      <c r="I761" s="274" t="s">
        <v>1071</v>
      </c>
      <c r="J761" s="277">
        <v>1.9351851851851853E-2</v>
      </c>
      <c r="K761" s="274" t="s">
        <v>2833</v>
      </c>
      <c r="L761" s="274" t="s">
        <v>3766</v>
      </c>
      <c r="M761" s="276">
        <v>31273</v>
      </c>
      <c r="N761" s="274" t="s">
        <v>3684</v>
      </c>
    </row>
    <row r="762" spans="2:14" ht="13.8">
      <c r="B762" s="279" t="s">
        <v>5084</v>
      </c>
      <c r="C762" s="274">
        <v>2000</v>
      </c>
      <c r="D762" s="277">
        <v>1.8726851851851852E-2</v>
      </c>
      <c r="E762" s="274">
        <v>44</v>
      </c>
      <c r="F762" s="274" t="s">
        <v>1069</v>
      </c>
      <c r="G762" s="274">
        <v>5</v>
      </c>
      <c r="H762" s="274">
        <f t="shared" si="12"/>
        <v>24</v>
      </c>
      <c r="I762" s="274" t="s">
        <v>1071</v>
      </c>
      <c r="J762" s="277">
        <v>1.9421296296296298E-2</v>
      </c>
      <c r="K762" s="274" t="s">
        <v>2857</v>
      </c>
      <c r="L762" s="274" t="s">
        <v>3767</v>
      </c>
      <c r="M762" s="276">
        <v>36532</v>
      </c>
      <c r="N762" s="274" t="s">
        <v>3684</v>
      </c>
    </row>
    <row r="763" spans="2:14" ht="14.4">
      <c r="B763" s="286" t="s">
        <v>5085</v>
      </c>
      <c r="C763" s="274">
        <v>1992</v>
      </c>
      <c r="D763" s="277">
        <v>2.2199074074074072E-2</v>
      </c>
      <c r="E763" s="274">
        <v>44</v>
      </c>
      <c r="F763" s="274" t="s">
        <v>1070</v>
      </c>
      <c r="G763" s="274">
        <v>5</v>
      </c>
      <c r="H763" s="274">
        <f t="shared" si="12"/>
        <v>32</v>
      </c>
      <c r="I763" s="274" t="s">
        <v>1071</v>
      </c>
      <c r="J763" s="277">
        <v>2.3113425925925926E-2</v>
      </c>
      <c r="K763" s="274" t="s">
        <v>2866</v>
      </c>
      <c r="L763" s="274" t="s">
        <v>3768</v>
      </c>
      <c r="M763" s="276">
        <v>33768</v>
      </c>
      <c r="N763" s="274" t="s">
        <v>3684</v>
      </c>
    </row>
    <row r="764" spans="2:14" ht="14.4">
      <c r="B764" s="286" t="s">
        <v>5086</v>
      </c>
      <c r="C764" s="274">
        <v>1979</v>
      </c>
      <c r="D764" s="277">
        <v>2.2222222222222223E-2</v>
      </c>
      <c r="E764" s="274">
        <v>45</v>
      </c>
      <c r="F764" s="274" t="s">
        <v>1070</v>
      </c>
      <c r="G764" s="274">
        <v>5</v>
      </c>
      <c r="H764" s="274">
        <f t="shared" ref="H764:H827" si="13">2024-C764</f>
        <v>45</v>
      </c>
      <c r="I764" s="274" t="s">
        <v>1071</v>
      </c>
      <c r="J764" s="277">
        <v>2.3113425925925926E-2</v>
      </c>
      <c r="K764" s="274" t="s">
        <v>3769</v>
      </c>
      <c r="L764" s="274" t="s">
        <v>3770</v>
      </c>
      <c r="M764" s="276">
        <v>29102</v>
      </c>
      <c r="N764" s="274" t="s">
        <v>3684</v>
      </c>
    </row>
    <row r="765" spans="2:14" ht="13.8">
      <c r="B765" s="279" t="s">
        <v>2111</v>
      </c>
      <c r="C765" s="274">
        <v>1988</v>
      </c>
      <c r="D765" s="277">
        <v>1.9120370370370371E-2</v>
      </c>
      <c r="E765" s="274">
        <v>45</v>
      </c>
      <c r="F765" s="274" t="s">
        <v>1069</v>
      </c>
      <c r="G765" s="274">
        <v>5</v>
      </c>
      <c r="H765" s="274">
        <f t="shared" si="13"/>
        <v>36</v>
      </c>
      <c r="I765" s="274" t="s">
        <v>1071</v>
      </c>
      <c r="J765" s="277">
        <v>1.9479166666666665E-2</v>
      </c>
      <c r="K765" s="274" t="s">
        <v>2862</v>
      </c>
      <c r="L765" s="274" t="s">
        <v>3771</v>
      </c>
      <c r="M765" s="276">
        <v>32352</v>
      </c>
      <c r="N765" s="274" t="s">
        <v>3684</v>
      </c>
    </row>
    <row r="766" spans="2:14" ht="13.8">
      <c r="B766" s="279" t="s">
        <v>5087</v>
      </c>
      <c r="C766" s="274">
        <v>1998</v>
      </c>
      <c r="D766" s="277">
        <v>1.9097222222222224E-2</v>
      </c>
      <c r="E766" s="274">
        <v>46</v>
      </c>
      <c r="F766" s="274" t="s">
        <v>1069</v>
      </c>
      <c r="G766" s="274">
        <v>5</v>
      </c>
      <c r="H766" s="274">
        <f t="shared" si="13"/>
        <v>26</v>
      </c>
      <c r="I766" s="274" t="s">
        <v>1071</v>
      </c>
      <c r="J766" s="277">
        <v>1.951388888888889E-2</v>
      </c>
      <c r="K766" s="274" t="s">
        <v>2901</v>
      </c>
      <c r="L766" s="274" t="s">
        <v>3772</v>
      </c>
      <c r="M766" s="276">
        <v>35880</v>
      </c>
      <c r="N766" s="274" t="s">
        <v>3684</v>
      </c>
    </row>
    <row r="767" spans="2:14" ht="14.4">
      <c r="B767" s="286" t="s">
        <v>5088</v>
      </c>
      <c r="C767" s="274">
        <v>1999</v>
      </c>
      <c r="D767" s="277">
        <v>2.2719907407407407E-2</v>
      </c>
      <c r="E767" s="274">
        <v>46</v>
      </c>
      <c r="F767" s="274" t="s">
        <v>1070</v>
      </c>
      <c r="G767" s="274">
        <v>5</v>
      </c>
      <c r="H767" s="274">
        <f t="shared" si="13"/>
        <v>25</v>
      </c>
      <c r="I767" s="274" t="s">
        <v>1071</v>
      </c>
      <c r="J767" s="277">
        <v>2.3136574074074073E-2</v>
      </c>
      <c r="K767" s="274" t="s">
        <v>3773</v>
      </c>
      <c r="L767" s="274" t="s">
        <v>3772</v>
      </c>
      <c r="M767" s="276">
        <v>36401</v>
      </c>
      <c r="N767" s="274" t="s">
        <v>3684</v>
      </c>
    </row>
    <row r="768" spans="2:14" ht="13.8">
      <c r="B768" s="279" t="s">
        <v>5089</v>
      </c>
      <c r="C768" s="274">
        <v>1993</v>
      </c>
      <c r="D768" s="277">
        <v>1.8726851851851852E-2</v>
      </c>
      <c r="E768" s="274">
        <v>47</v>
      </c>
      <c r="F768" s="274" t="s">
        <v>1069</v>
      </c>
      <c r="G768" s="274">
        <v>5</v>
      </c>
      <c r="H768" s="274">
        <f t="shared" si="13"/>
        <v>31</v>
      </c>
      <c r="I768" s="274" t="s">
        <v>1071</v>
      </c>
      <c r="J768" s="277">
        <v>1.954861111111111E-2</v>
      </c>
      <c r="K768" s="274" t="s">
        <v>2913</v>
      </c>
      <c r="L768" s="274" t="s">
        <v>3774</v>
      </c>
      <c r="M768" s="276">
        <v>34170</v>
      </c>
      <c r="N768" s="274" t="s">
        <v>3684</v>
      </c>
    </row>
    <row r="769" spans="2:14" ht="14.4">
      <c r="B769" s="286" t="s">
        <v>5090</v>
      </c>
      <c r="C769" s="274">
        <v>1994</v>
      </c>
      <c r="D769" s="277">
        <v>2.2256944444444444E-2</v>
      </c>
      <c r="E769" s="274">
        <v>47</v>
      </c>
      <c r="F769" s="274" t="s">
        <v>1070</v>
      </c>
      <c r="G769" s="274">
        <v>5</v>
      </c>
      <c r="H769" s="274">
        <f t="shared" si="13"/>
        <v>30</v>
      </c>
      <c r="I769" s="274" t="s">
        <v>1071</v>
      </c>
      <c r="J769" s="277">
        <v>2.3159722222222224E-2</v>
      </c>
      <c r="K769" s="274" t="s">
        <v>3448</v>
      </c>
      <c r="L769" s="274" t="s">
        <v>3775</v>
      </c>
      <c r="M769" s="276">
        <v>34583</v>
      </c>
      <c r="N769" s="274" t="s">
        <v>3684</v>
      </c>
    </row>
    <row r="770" spans="2:14" ht="14.4">
      <c r="B770" s="286" t="s">
        <v>5091</v>
      </c>
      <c r="C770" s="274">
        <v>1976</v>
      </c>
      <c r="D770" s="277">
        <v>1.9386574074074073E-2</v>
      </c>
      <c r="E770" s="274">
        <v>48</v>
      </c>
      <c r="F770" s="274" t="s">
        <v>1069</v>
      </c>
      <c r="G770" s="274">
        <v>5</v>
      </c>
      <c r="H770" s="274">
        <f t="shared" si="13"/>
        <v>48</v>
      </c>
      <c r="I770" s="274" t="s">
        <v>1071</v>
      </c>
      <c r="J770" s="277">
        <v>1.9745370370370371E-2</v>
      </c>
      <c r="K770" s="274" t="s">
        <v>2933</v>
      </c>
      <c r="L770" s="274" t="s">
        <v>3776</v>
      </c>
      <c r="M770" s="278">
        <v>28094</v>
      </c>
      <c r="N770" s="274" t="s">
        <v>3684</v>
      </c>
    </row>
    <row r="771" spans="2:14" ht="14.4">
      <c r="B771" s="286" t="s">
        <v>5704</v>
      </c>
      <c r="C771" s="274">
        <v>1986</v>
      </c>
      <c r="D771" s="277">
        <v>2.3136574074074073E-2</v>
      </c>
      <c r="E771" s="274">
        <v>48</v>
      </c>
      <c r="F771" s="274" t="s">
        <v>1070</v>
      </c>
      <c r="G771" s="274">
        <v>5</v>
      </c>
      <c r="H771" s="274">
        <f t="shared" si="13"/>
        <v>38</v>
      </c>
      <c r="I771" s="274" t="s">
        <v>1071</v>
      </c>
      <c r="J771" s="277">
        <v>2.3159722222222224E-2</v>
      </c>
      <c r="K771" s="274" t="s">
        <v>3318</v>
      </c>
      <c r="L771" s="274" t="s">
        <v>3777</v>
      </c>
      <c r="M771" s="276">
        <v>31435</v>
      </c>
      <c r="N771" s="274" t="s">
        <v>3684</v>
      </c>
    </row>
    <row r="772" spans="2:14" ht="14.4">
      <c r="B772" s="286" t="s">
        <v>5092</v>
      </c>
      <c r="C772" s="274">
        <v>1991</v>
      </c>
      <c r="D772" s="277">
        <v>2.2453703703703705E-2</v>
      </c>
      <c r="E772" s="274">
        <v>49</v>
      </c>
      <c r="F772" s="274" t="s">
        <v>1070</v>
      </c>
      <c r="G772" s="274">
        <v>5</v>
      </c>
      <c r="H772" s="274">
        <f t="shared" si="13"/>
        <v>33</v>
      </c>
      <c r="I772" s="274" t="s">
        <v>1071</v>
      </c>
      <c r="J772" s="277">
        <v>2.3171296296296297E-2</v>
      </c>
      <c r="K772" s="274" t="s">
        <v>2838</v>
      </c>
      <c r="L772" s="274" t="s">
        <v>3778</v>
      </c>
      <c r="M772" s="276">
        <v>33420</v>
      </c>
      <c r="N772" s="274" t="s">
        <v>3684</v>
      </c>
    </row>
    <row r="773" spans="2:14" ht="13.8">
      <c r="B773" s="279" t="s">
        <v>5093</v>
      </c>
      <c r="C773" s="274">
        <v>1993</v>
      </c>
      <c r="D773" s="277">
        <v>1.9386574074074073E-2</v>
      </c>
      <c r="E773" s="274">
        <v>49</v>
      </c>
      <c r="F773" s="274" t="s">
        <v>1069</v>
      </c>
      <c r="G773" s="274">
        <v>5</v>
      </c>
      <c r="H773" s="274">
        <f t="shared" si="13"/>
        <v>31</v>
      </c>
      <c r="I773" s="274" t="s">
        <v>1071</v>
      </c>
      <c r="J773" s="277">
        <v>1.9780092592592592E-2</v>
      </c>
      <c r="K773" s="274" t="s">
        <v>2825</v>
      </c>
      <c r="L773" s="274" t="s">
        <v>3779</v>
      </c>
      <c r="M773" s="276">
        <v>34085</v>
      </c>
      <c r="N773" s="274" t="s">
        <v>3684</v>
      </c>
    </row>
    <row r="774" spans="2:14" ht="13.8">
      <c r="B774" s="279" t="s">
        <v>5094</v>
      </c>
      <c r="C774" s="274">
        <v>2008</v>
      </c>
      <c r="D774" s="277">
        <v>2.2442129629629631E-2</v>
      </c>
      <c r="E774" s="274">
        <v>50</v>
      </c>
      <c r="F774" s="274" t="s">
        <v>1070</v>
      </c>
      <c r="G774" s="274">
        <v>5</v>
      </c>
      <c r="H774" s="274">
        <f t="shared" si="13"/>
        <v>16</v>
      </c>
      <c r="I774" s="274" t="s">
        <v>1071</v>
      </c>
      <c r="J774" s="277">
        <v>2.3206018518518518E-2</v>
      </c>
      <c r="K774" s="274" t="s">
        <v>3780</v>
      </c>
      <c r="L774" s="274" t="s">
        <v>2959</v>
      </c>
      <c r="M774" s="276">
        <v>39628</v>
      </c>
      <c r="N774" s="274" t="s">
        <v>3684</v>
      </c>
    </row>
    <row r="775" spans="2:14" ht="13.8">
      <c r="B775" s="279" t="s">
        <v>5095</v>
      </c>
      <c r="C775" s="274">
        <v>1995</v>
      </c>
      <c r="D775" s="277">
        <v>1.9363425925925926E-2</v>
      </c>
      <c r="E775" s="274">
        <v>50</v>
      </c>
      <c r="F775" s="274" t="s">
        <v>1069</v>
      </c>
      <c r="G775" s="274">
        <v>5</v>
      </c>
      <c r="H775" s="274">
        <f t="shared" si="13"/>
        <v>29</v>
      </c>
      <c r="I775" s="274" t="s">
        <v>1071</v>
      </c>
      <c r="J775" s="277">
        <v>1.9791666666666666E-2</v>
      </c>
      <c r="K775" s="274" t="s">
        <v>2859</v>
      </c>
      <c r="L775" s="274" t="s">
        <v>3781</v>
      </c>
      <c r="M775" s="278">
        <v>35064</v>
      </c>
      <c r="N775" s="274" t="s">
        <v>3684</v>
      </c>
    </row>
    <row r="776" spans="2:14" ht="14.4">
      <c r="B776" s="286" t="s">
        <v>5096</v>
      </c>
      <c r="C776" s="274">
        <v>1988</v>
      </c>
      <c r="D776" s="277">
        <v>2.2824074074074073E-2</v>
      </c>
      <c r="E776" s="274">
        <v>51</v>
      </c>
      <c r="F776" s="274" t="s">
        <v>1070</v>
      </c>
      <c r="G776" s="274">
        <v>5</v>
      </c>
      <c r="H776" s="274">
        <f t="shared" si="13"/>
        <v>36</v>
      </c>
      <c r="I776" s="274" t="s">
        <v>1071</v>
      </c>
      <c r="J776" s="277">
        <v>2.3229166666666665E-2</v>
      </c>
      <c r="K776" s="274" t="s">
        <v>2827</v>
      </c>
      <c r="L776" s="274" t="s">
        <v>3782</v>
      </c>
      <c r="M776" s="276">
        <v>32246</v>
      </c>
      <c r="N776" s="274" t="s">
        <v>3684</v>
      </c>
    </row>
    <row r="777" spans="2:14" ht="13.8">
      <c r="B777" s="279" t="s">
        <v>778</v>
      </c>
      <c r="C777" s="274">
        <v>1986</v>
      </c>
      <c r="D777" s="277">
        <v>1.9004629629629628E-2</v>
      </c>
      <c r="E777" s="274">
        <v>51</v>
      </c>
      <c r="F777" s="274" t="s">
        <v>1069</v>
      </c>
      <c r="G777" s="274">
        <v>5</v>
      </c>
      <c r="H777" s="274">
        <f t="shared" si="13"/>
        <v>38</v>
      </c>
      <c r="I777" s="274" t="s">
        <v>1071</v>
      </c>
      <c r="J777" s="277">
        <v>1.9791666666666666E-2</v>
      </c>
      <c r="K777" s="274" t="s">
        <v>2862</v>
      </c>
      <c r="L777" s="274" t="s">
        <v>3783</v>
      </c>
      <c r="M777" s="278">
        <v>31736</v>
      </c>
      <c r="N777" s="274" t="s">
        <v>3684</v>
      </c>
    </row>
    <row r="778" spans="2:14" ht="14.4">
      <c r="B778" s="286" t="s">
        <v>5097</v>
      </c>
      <c r="C778" s="274">
        <v>1976</v>
      </c>
      <c r="D778" s="277">
        <v>1.9467592592592592E-2</v>
      </c>
      <c r="E778" s="274">
        <v>52</v>
      </c>
      <c r="F778" s="274" t="s">
        <v>1069</v>
      </c>
      <c r="G778" s="274">
        <v>5</v>
      </c>
      <c r="H778" s="274">
        <f t="shared" si="13"/>
        <v>48</v>
      </c>
      <c r="I778" s="274" t="s">
        <v>1071</v>
      </c>
      <c r="J778" s="277">
        <v>1.9814814814814816E-2</v>
      </c>
      <c r="K778" s="274" t="s">
        <v>2833</v>
      </c>
      <c r="L778" s="274" t="s">
        <v>3776</v>
      </c>
      <c r="M778" s="278">
        <v>28094</v>
      </c>
      <c r="N778" s="274" t="s">
        <v>3684</v>
      </c>
    </row>
    <row r="779" spans="2:14" ht="14.4">
      <c r="B779" s="286" t="s">
        <v>5705</v>
      </c>
      <c r="C779" s="274">
        <v>1974</v>
      </c>
      <c r="D779" s="277">
        <v>2.2199074074074072E-2</v>
      </c>
      <c r="E779" s="274">
        <v>52</v>
      </c>
      <c r="F779" s="274" t="s">
        <v>1070</v>
      </c>
      <c r="G779" s="274">
        <v>5</v>
      </c>
      <c r="H779" s="274">
        <f t="shared" si="13"/>
        <v>50</v>
      </c>
      <c r="I779" s="274" t="s">
        <v>1071</v>
      </c>
      <c r="J779" s="277">
        <v>2.3414351851851853E-2</v>
      </c>
      <c r="K779" s="274" t="s">
        <v>2935</v>
      </c>
      <c r="L779" s="274" t="s">
        <v>3886</v>
      </c>
      <c r="M779" s="278">
        <v>27333</v>
      </c>
      <c r="N779" s="274" t="s">
        <v>3684</v>
      </c>
    </row>
    <row r="780" spans="2:14" ht="13.8">
      <c r="B780" s="279" t="s">
        <v>5098</v>
      </c>
      <c r="C780" s="274">
        <v>1985</v>
      </c>
      <c r="D780" s="277">
        <v>1.9131944444444444E-2</v>
      </c>
      <c r="E780" s="274">
        <v>53</v>
      </c>
      <c r="F780" s="274" t="s">
        <v>1069</v>
      </c>
      <c r="G780" s="274">
        <v>5</v>
      </c>
      <c r="H780" s="274">
        <f t="shared" si="13"/>
        <v>39</v>
      </c>
      <c r="I780" s="274" t="s">
        <v>1071</v>
      </c>
      <c r="J780" s="277">
        <v>1.9872685185185184E-2</v>
      </c>
      <c r="K780" s="274" t="s">
        <v>2859</v>
      </c>
      <c r="L780" s="274" t="s">
        <v>3784</v>
      </c>
      <c r="M780" s="276">
        <v>31240</v>
      </c>
      <c r="N780" s="274" t="s">
        <v>3684</v>
      </c>
    </row>
    <row r="781" spans="2:14" ht="14.4">
      <c r="B781" s="286" t="s">
        <v>5099</v>
      </c>
      <c r="C781" s="274">
        <v>1971</v>
      </c>
      <c r="D781" s="277">
        <v>2.2210648148148149E-2</v>
      </c>
      <c r="E781" s="274">
        <v>53</v>
      </c>
      <c r="F781" s="274" t="s">
        <v>1070</v>
      </c>
      <c r="G781" s="274">
        <v>5</v>
      </c>
      <c r="H781" s="274">
        <f t="shared" si="13"/>
        <v>53</v>
      </c>
      <c r="I781" s="274" t="s">
        <v>1071</v>
      </c>
      <c r="J781" s="277">
        <v>2.3425925925925926E-2</v>
      </c>
      <c r="K781" s="274" t="s">
        <v>3244</v>
      </c>
      <c r="L781" s="274" t="s">
        <v>3785</v>
      </c>
      <c r="M781" s="276">
        <v>26051</v>
      </c>
      <c r="N781" s="274" t="s">
        <v>3684</v>
      </c>
    </row>
    <row r="782" spans="2:14" ht="13.8">
      <c r="B782" s="279" t="s">
        <v>1506</v>
      </c>
      <c r="C782" s="274">
        <v>1971</v>
      </c>
      <c r="D782" s="277">
        <v>1.9259259259259261E-2</v>
      </c>
      <c r="E782" s="274">
        <v>54</v>
      </c>
      <c r="F782" s="274" t="s">
        <v>1069</v>
      </c>
      <c r="G782" s="274">
        <v>5</v>
      </c>
      <c r="H782" s="274">
        <f t="shared" si="13"/>
        <v>53</v>
      </c>
      <c r="I782" s="274" t="s">
        <v>1071</v>
      </c>
      <c r="J782" s="277">
        <v>0.02</v>
      </c>
      <c r="K782" s="274" t="s">
        <v>2901</v>
      </c>
      <c r="L782" s="274" t="s">
        <v>3786</v>
      </c>
      <c r="M782" s="278">
        <v>26288</v>
      </c>
      <c r="N782" s="274" t="s">
        <v>3684</v>
      </c>
    </row>
    <row r="783" spans="2:14" ht="14.4">
      <c r="B783" s="286" t="s">
        <v>5100</v>
      </c>
      <c r="C783" s="274">
        <v>1977</v>
      </c>
      <c r="D783" s="277">
        <v>2.2627314814814815E-2</v>
      </c>
      <c r="E783" s="274">
        <v>54</v>
      </c>
      <c r="F783" s="274" t="s">
        <v>1070</v>
      </c>
      <c r="G783" s="274">
        <v>5</v>
      </c>
      <c r="H783" s="274">
        <f t="shared" si="13"/>
        <v>47</v>
      </c>
      <c r="I783" s="274" t="s">
        <v>1071</v>
      </c>
      <c r="J783" s="277">
        <v>2.3472222222222221E-2</v>
      </c>
      <c r="K783" s="274" t="s">
        <v>2923</v>
      </c>
      <c r="L783" s="274" t="s">
        <v>3787</v>
      </c>
      <c r="M783" s="276">
        <v>28158</v>
      </c>
      <c r="N783" s="274" t="s">
        <v>3684</v>
      </c>
    </row>
    <row r="784" spans="2:14" ht="14.4">
      <c r="B784" s="286" t="s">
        <v>5101</v>
      </c>
      <c r="C784" s="274">
        <v>1979</v>
      </c>
      <c r="D784" s="277">
        <v>2.3148148148148147E-2</v>
      </c>
      <c r="E784" s="274">
        <v>55</v>
      </c>
      <c r="F784" s="274" t="s">
        <v>1070</v>
      </c>
      <c r="G784" s="274">
        <v>5</v>
      </c>
      <c r="H784" s="274">
        <f t="shared" si="13"/>
        <v>45</v>
      </c>
      <c r="I784" s="274" t="s">
        <v>1071</v>
      </c>
      <c r="J784" s="277">
        <v>2.3506944444444445E-2</v>
      </c>
      <c r="K784" s="274" t="s">
        <v>2827</v>
      </c>
      <c r="L784" s="274" t="s">
        <v>3788</v>
      </c>
      <c r="M784" s="276">
        <v>29018</v>
      </c>
      <c r="N784" s="274" t="s">
        <v>3684</v>
      </c>
    </row>
    <row r="785" spans="2:14" ht="13.8">
      <c r="B785" s="279" t="s">
        <v>5102</v>
      </c>
      <c r="C785" s="274">
        <v>1990</v>
      </c>
      <c r="D785" s="277">
        <v>1.9201388888888889E-2</v>
      </c>
      <c r="E785" s="274">
        <v>55</v>
      </c>
      <c r="F785" s="274" t="s">
        <v>1069</v>
      </c>
      <c r="G785" s="274">
        <v>5</v>
      </c>
      <c r="H785" s="274">
        <f t="shared" si="13"/>
        <v>34</v>
      </c>
      <c r="I785" s="274" t="s">
        <v>1071</v>
      </c>
      <c r="J785" s="277">
        <v>2.0023148148148148E-2</v>
      </c>
      <c r="K785" s="274" t="s">
        <v>3789</v>
      </c>
      <c r="L785" s="274" t="s">
        <v>3790</v>
      </c>
      <c r="M785" s="276">
        <v>33019</v>
      </c>
      <c r="N785" s="274" t="s">
        <v>3684</v>
      </c>
    </row>
    <row r="786" spans="2:14" ht="13.8">
      <c r="B786" s="279" t="s">
        <v>5103</v>
      </c>
      <c r="C786" s="274">
        <v>1994</v>
      </c>
      <c r="D786" s="277">
        <v>1.9085648148148147E-2</v>
      </c>
      <c r="E786" s="274">
        <v>56</v>
      </c>
      <c r="F786" s="274" t="s">
        <v>1069</v>
      </c>
      <c r="G786" s="274">
        <v>5</v>
      </c>
      <c r="H786" s="274">
        <f t="shared" si="13"/>
        <v>30</v>
      </c>
      <c r="I786" s="274" t="s">
        <v>1071</v>
      </c>
      <c r="J786" s="277">
        <v>2.0057870370370372E-2</v>
      </c>
      <c r="K786" s="274" t="s">
        <v>3791</v>
      </c>
      <c r="L786" s="274" t="s">
        <v>3792</v>
      </c>
      <c r="M786" s="276">
        <v>34351</v>
      </c>
      <c r="N786" s="274" t="s">
        <v>3684</v>
      </c>
    </row>
    <row r="787" spans="2:14" ht="14.4">
      <c r="B787" s="286" t="s">
        <v>5104</v>
      </c>
      <c r="C787" s="274">
        <v>1987</v>
      </c>
      <c r="D787" s="277">
        <v>2.2372685185185186E-2</v>
      </c>
      <c r="E787" s="274">
        <v>56</v>
      </c>
      <c r="F787" s="274" t="s">
        <v>1070</v>
      </c>
      <c r="G787" s="274">
        <v>5</v>
      </c>
      <c r="H787" s="274">
        <f t="shared" si="13"/>
        <v>37</v>
      </c>
      <c r="I787" s="274" t="s">
        <v>1071</v>
      </c>
      <c r="J787" s="277">
        <v>2.3506944444444445E-2</v>
      </c>
      <c r="K787" s="274" t="s">
        <v>2866</v>
      </c>
      <c r="L787" s="274" t="s">
        <v>3793</v>
      </c>
      <c r="M787" s="276">
        <v>31977</v>
      </c>
      <c r="N787" s="274" t="s">
        <v>3684</v>
      </c>
    </row>
    <row r="788" spans="2:14" ht="13.8">
      <c r="B788" s="279" t="s">
        <v>1731</v>
      </c>
      <c r="C788" s="274">
        <v>1987</v>
      </c>
      <c r="D788" s="277">
        <v>1.9710648148148147E-2</v>
      </c>
      <c r="E788" s="274">
        <v>57</v>
      </c>
      <c r="F788" s="274" t="s">
        <v>1069</v>
      </c>
      <c r="G788" s="274">
        <v>5</v>
      </c>
      <c r="H788" s="274">
        <f t="shared" si="13"/>
        <v>37</v>
      </c>
      <c r="I788" s="274" t="s">
        <v>1071</v>
      </c>
      <c r="J788" s="277">
        <v>2.011574074074074E-2</v>
      </c>
      <c r="K788" s="274" t="s">
        <v>2896</v>
      </c>
      <c r="L788" s="274" t="s">
        <v>3794</v>
      </c>
      <c r="M788" s="276">
        <v>31857</v>
      </c>
      <c r="N788" s="274" t="s">
        <v>3684</v>
      </c>
    </row>
    <row r="789" spans="2:14" ht="13.8">
      <c r="B789" s="279" t="s">
        <v>1628</v>
      </c>
      <c r="C789" s="274">
        <v>1990</v>
      </c>
      <c r="D789" s="277">
        <v>2.3217592592592592E-2</v>
      </c>
      <c r="E789" s="274">
        <v>57</v>
      </c>
      <c r="F789" s="274" t="s">
        <v>1070</v>
      </c>
      <c r="G789" s="274">
        <v>5</v>
      </c>
      <c r="H789" s="274">
        <f t="shared" si="13"/>
        <v>34</v>
      </c>
      <c r="I789" s="274" t="s">
        <v>1071</v>
      </c>
      <c r="J789" s="277">
        <v>2.3587962962962963E-2</v>
      </c>
      <c r="K789" s="274" t="s">
        <v>2827</v>
      </c>
      <c r="L789" s="274" t="s">
        <v>3795</v>
      </c>
      <c r="M789" s="276">
        <v>32973</v>
      </c>
      <c r="N789" s="274" t="s">
        <v>3684</v>
      </c>
    </row>
    <row r="790" spans="2:14" ht="14.4">
      <c r="B790" s="286" t="s">
        <v>5105</v>
      </c>
      <c r="C790" s="274">
        <v>1996</v>
      </c>
      <c r="D790" s="277">
        <v>2.2615740740740742E-2</v>
      </c>
      <c r="E790" s="274">
        <v>58</v>
      </c>
      <c r="F790" s="274" t="s">
        <v>1070</v>
      </c>
      <c r="G790" s="274">
        <v>5</v>
      </c>
      <c r="H790" s="274">
        <f t="shared" si="13"/>
        <v>28</v>
      </c>
      <c r="I790" s="274" t="s">
        <v>1071</v>
      </c>
      <c r="J790" s="277">
        <v>2.3634259259259258E-2</v>
      </c>
      <c r="K790" s="274" t="s">
        <v>2851</v>
      </c>
      <c r="L790" s="274" t="s">
        <v>3796</v>
      </c>
      <c r="M790" s="276">
        <v>35337</v>
      </c>
      <c r="N790" s="274" t="s">
        <v>3684</v>
      </c>
    </row>
    <row r="791" spans="2:14" ht="13.8">
      <c r="B791" s="279" t="s">
        <v>5106</v>
      </c>
      <c r="C791" s="274">
        <v>1994</v>
      </c>
      <c r="D791" s="277">
        <v>1.9375E-2</v>
      </c>
      <c r="E791" s="274">
        <v>58</v>
      </c>
      <c r="F791" s="274" t="s">
        <v>1069</v>
      </c>
      <c r="G791" s="274">
        <v>5</v>
      </c>
      <c r="H791" s="274">
        <f t="shared" si="13"/>
        <v>30</v>
      </c>
      <c r="I791" s="274" t="s">
        <v>1071</v>
      </c>
      <c r="J791" s="277">
        <v>2.0127314814814813E-2</v>
      </c>
      <c r="K791" s="274" t="s">
        <v>2943</v>
      </c>
      <c r="L791" s="274" t="s">
        <v>3797</v>
      </c>
      <c r="M791" s="276">
        <v>34496</v>
      </c>
      <c r="N791" s="274" t="s">
        <v>3684</v>
      </c>
    </row>
    <row r="792" spans="2:14" ht="14.4">
      <c r="B792" s="286" t="s">
        <v>5107</v>
      </c>
      <c r="C792" s="274">
        <v>1982</v>
      </c>
      <c r="D792" s="277">
        <v>1.9791666666666666E-2</v>
      </c>
      <c r="E792" s="274">
        <v>59</v>
      </c>
      <c r="F792" s="274" t="s">
        <v>1069</v>
      </c>
      <c r="G792" s="274">
        <v>5</v>
      </c>
      <c r="H792" s="274">
        <f t="shared" si="13"/>
        <v>42</v>
      </c>
      <c r="I792" s="274" t="s">
        <v>1071</v>
      </c>
      <c r="J792" s="277">
        <v>2.0162037037037037E-2</v>
      </c>
      <c r="K792" s="274" t="s">
        <v>2992</v>
      </c>
      <c r="L792" s="274" t="s">
        <v>3798</v>
      </c>
      <c r="M792" s="278">
        <v>30278</v>
      </c>
      <c r="N792" s="274" t="s">
        <v>3684</v>
      </c>
    </row>
    <row r="793" spans="2:14" ht="14.4">
      <c r="B793" s="286" t="s">
        <v>5108</v>
      </c>
      <c r="C793" s="274">
        <v>1994</v>
      </c>
      <c r="D793" s="277">
        <v>2.2627314814814815E-2</v>
      </c>
      <c r="E793" s="274">
        <v>59</v>
      </c>
      <c r="F793" s="274" t="s">
        <v>1070</v>
      </c>
      <c r="G793" s="274">
        <v>5</v>
      </c>
      <c r="H793" s="274">
        <f t="shared" si="13"/>
        <v>30</v>
      </c>
      <c r="I793" s="274" t="s">
        <v>1071</v>
      </c>
      <c r="J793" s="277">
        <v>2.3645833333333335E-2</v>
      </c>
      <c r="K793" s="274" t="s">
        <v>3799</v>
      </c>
      <c r="L793" s="274" t="s">
        <v>3753</v>
      </c>
      <c r="M793" s="276">
        <v>34342</v>
      </c>
      <c r="N793" s="274" t="s">
        <v>3684</v>
      </c>
    </row>
    <row r="794" spans="2:14" ht="13.8">
      <c r="B794" s="279" t="s">
        <v>5109</v>
      </c>
      <c r="C794" s="274">
        <v>1988</v>
      </c>
      <c r="D794" s="277">
        <v>1.9861111111111111E-2</v>
      </c>
      <c r="E794" s="274">
        <v>60</v>
      </c>
      <c r="F794" s="274" t="s">
        <v>1069</v>
      </c>
      <c r="G794" s="274">
        <v>5</v>
      </c>
      <c r="H794" s="274">
        <f t="shared" si="13"/>
        <v>36</v>
      </c>
      <c r="I794" s="274" t="s">
        <v>1071</v>
      </c>
      <c r="J794" s="277">
        <v>2.0219907407407409E-2</v>
      </c>
      <c r="K794" s="274" t="s">
        <v>2825</v>
      </c>
      <c r="L794" s="274" t="s">
        <v>3800</v>
      </c>
      <c r="M794" s="276">
        <v>32246</v>
      </c>
      <c r="N794" s="274" t="s">
        <v>3684</v>
      </c>
    </row>
    <row r="795" spans="2:14" ht="13.8">
      <c r="B795" s="279" t="s">
        <v>1695</v>
      </c>
      <c r="C795" s="274">
        <v>1992</v>
      </c>
      <c r="D795" s="277">
        <v>2.3368055555555555E-2</v>
      </c>
      <c r="E795" s="274">
        <v>60</v>
      </c>
      <c r="F795" s="274" t="s">
        <v>1070</v>
      </c>
      <c r="G795" s="274">
        <v>5</v>
      </c>
      <c r="H795" s="274">
        <f t="shared" si="13"/>
        <v>32</v>
      </c>
      <c r="I795" s="274" t="s">
        <v>1071</v>
      </c>
      <c r="J795" s="277">
        <v>2.3773148148148147E-2</v>
      </c>
      <c r="K795" s="274" t="s">
        <v>2846</v>
      </c>
      <c r="L795" s="274" t="s">
        <v>3801</v>
      </c>
      <c r="M795" s="276">
        <v>33910</v>
      </c>
      <c r="N795" s="274" t="s">
        <v>3684</v>
      </c>
    </row>
    <row r="796" spans="2:14" ht="14.4">
      <c r="B796" s="286" t="s">
        <v>5110</v>
      </c>
      <c r="C796" s="274">
        <v>1982</v>
      </c>
      <c r="D796" s="277">
        <v>2.2777777777777779E-2</v>
      </c>
      <c r="E796" s="274">
        <v>61</v>
      </c>
      <c r="F796" s="274" t="s">
        <v>1070</v>
      </c>
      <c r="G796" s="274">
        <v>5</v>
      </c>
      <c r="H796" s="274">
        <f t="shared" si="13"/>
        <v>42</v>
      </c>
      <c r="I796" s="274" t="s">
        <v>1071</v>
      </c>
      <c r="J796" s="277">
        <v>2.3831018518518519E-2</v>
      </c>
      <c r="K796" s="274" t="s">
        <v>3161</v>
      </c>
      <c r="L796" s="274" t="s">
        <v>3802</v>
      </c>
      <c r="M796" s="276">
        <v>29978</v>
      </c>
      <c r="N796" s="274" t="s">
        <v>3684</v>
      </c>
    </row>
    <row r="797" spans="2:14" ht="14.4">
      <c r="B797" s="286" t="s">
        <v>5111</v>
      </c>
      <c r="C797" s="274">
        <v>1976</v>
      </c>
      <c r="D797" s="277">
        <v>1.9907407407407408E-2</v>
      </c>
      <c r="E797" s="274">
        <v>61</v>
      </c>
      <c r="F797" s="274" t="s">
        <v>1069</v>
      </c>
      <c r="G797" s="274">
        <v>5</v>
      </c>
      <c r="H797" s="274">
        <f t="shared" si="13"/>
        <v>48</v>
      </c>
      <c r="I797" s="274" t="s">
        <v>1071</v>
      </c>
      <c r="J797" s="277">
        <v>2.0324074074074074E-2</v>
      </c>
      <c r="K797" s="274" t="s">
        <v>2913</v>
      </c>
      <c r="L797" s="274" t="s">
        <v>3803</v>
      </c>
      <c r="M797" s="276">
        <v>28073</v>
      </c>
      <c r="N797" s="274" t="s">
        <v>3684</v>
      </c>
    </row>
    <row r="798" spans="2:14" ht="13.8">
      <c r="B798" s="279" t="s">
        <v>2200</v>
      </c>
      <c r="C798" s="274">
        <v>2004</v>
      </c>
      <c r="D798" s="277">
        <v>2.3483796296296298E-2</v>
      </c>
      <c r="E798" s="274">
        <v>62</v>
      </c>
      <c r="F798" s="274" t="s">
        <v>1070</v>
      </c>
      <c r="G798" s="274">
        <v>5</v>
      </c>
      <c r="H798" s="274">
        <f t="shared" si="13"/>
        <v>20</v>
      </c>
      <c r="I798" s="274" t="s">
        <v>1071</v>
      </c>
      <c r="J798" s="277">
        <v>2.3854166666666666E-2</v>
      </c>
      <c r="K798" s="274" t="s">
        <v>2851</v>
      </c>
      <c r="L798" s="274" t="s">
        <v>3804</v>
      </c>
      <c r="M798" s="276">
        <v>38148</v>
      </c>
      <c r="N798" s="274" t="s">
        <v>3684</v>
      </c>
    </row>
    <row r="799" spans="2:14" ht="13.8">
      <c r="B799" s="279" t="s">
        <v>5112</v>
      </c>
      <c r="C799" s="274">
        <v>1996</v>
      </c>
      <c r="D799" s="277">
        <v>1.9965277777777776E-2</v>
      </c>
      <c r="E799" s="274">
        <v>62</v>
      </c>
      <c r="F799" s="274" t="s">
        <v>1069</v>
      </c>
      <c r="G799" s="274">
        <v>5</v>
      </c>
      <c r="H799" s="274">
        <f t="shared" si="13"/>
        <v>28</v>
      </c>
      <c r="I799" s="274" t="s">
        <v>1071</v>
      </c>
      <c r="J799" s="277">
        <v>2.0405092592592593E-2</v>
      </c>
      <c r="K799" s="274" t="s">
        <v>2862</v>
      </c>
      <c r="L799" s="274" t="s">
        <v>2903</v>
      </c>
      <c r="M799" s="276">
        <v>35408</v>
      </c>
      <c r="N799" s="274" t="s">
        <v>3684</v>
      </c>
    </row>
    <row r="800" spans="2:14" ht="14.4">
      <c r="B800" s="286" t="s">
        <v>5706</v>
      </c>
      <c r="C800" s="274">
        <v>1996</v>
      </c>
      <c r="D800" s="277">
        <v>2.2939814814814816E-2</v>
      </c>
      <c r="E800" s="274">
        <v>63</v>
      </c>
      <c r="F800" s="274" t="s">
        <v>1070</v>
      </c>
      <c r="G800" s="274">
        <v>5</v>
      </c>
      <c r="H800" s="274">
        <f t="shared" si="13"/>
        <v>28</v>
      </c>
      <c r="I800" s="274" t="s">
        <v>1071</v>
      </c>
      <c r="J800" s="277">
        <v>2.388888888888889E-2</v>
      </c>
      <c r="K800" s="274" t="s">
        <v>3318</v>
      </c>
      <c r="L800" s="274" t="s">
        <v>3805</v>
      </c>
      <c r="M800" s="276">
        <v>35159</v>
      </c>
      <c r="N800" s="274" t="s">
        <v>3684</v>
      </c>
    </row>
    <row r="801" spans="2:14" ht="13.8">
      <c r="B801" s="279" t="s">
        <v>5113</v>
      </c>
      <c r="C801" s="274">
        <v>2003</v>
      </c>
      <c r="D801" s="277">
        <v>1.9618055555555555E-2</v>
      </c>
      <c r="E801" s="274">
        <v>63</v>
      </c>
      <c r="F801" s="274" t="s">
        <v>1069</v>
      </c>
      <c r="G801" s="274">
        <v>5</v>
      </c>
      <c r="H801" s="274">
        <f t="shared" si="13"/>
        <v>21</v>
      </c>
      <c r="I801" s="274" t="s">
        <v>1071</v>
      </c>
      <c r="J801" s="277">
        <v>2.042824074074074E-2</v>
      </c>
      <c r="K801" s="274" t="s">
        <v>3122</v>
      </c>
      <c r="L801" s="274" t="s">
        <v>3774</v>
      </c>
      <c r="M801" s="278">
        <v>37982</v>
      </c>
      <c r="N801" s="274" t="s">
        <v>3684</v>
      </c>
    </row>
    <row r="802" spans="2:14" ht="14.4">
      <c r="B802" s="286" t="s">
        <v>5114</v>
      </c>
      <c r="C802" s="274">
        <v>1984</v>
      </c>
      <c r="D802" s="277">
        <v>2.2951388888888889E-2</v>
      </c>
      <c r="E802" s="274">
        <v>64</v>
      </c>
      <c r="F802" s="274" t="s">
        <v>1070</v>
      </c>
      <c r="G802" s="274">
        <v>5</v>
      </c>
      <c r="H802" s="274">
        <f t="shared" si="13"/>
        <v>40</v>
      </c>
      <c r="I802" s="274" t="s">
        <v>1071</v>
      </c>
      <c r="J802" s="277">
        <v>2.3923611111111111E-2</v>
      </c>
      <c r="K802" s="274" t="s">
        <v>2827</v>
      </c>
      <c r="L802" s="274" t="s">
        <v>3806</v>
      </c>
      <c r="M802" s="276">
        <v>30808</v>
      </c>
      <c r="N802" s="274" t="s">
        <v>3684</v>
      </c>
    </row>
    <row r="803" spans="2:14" ht="13.8">
      <c r="B803" s="279" t="s">
        <v>5115</v>
      </c>
      <c r="C803" s="274">
        <v>1997</v>
      </c>
      <c r="D803" s="277">
        <v>2.0023148148148148E-2</v>
      </c>
      <c r="E803" s="274">
        <v>64</v>
      </c>
      <c r="F803" s="274" t="s">
        <v>1069</v>
      </c>
      <c r="G803" s="274">
        <v>5</v>
      </c>
      <c r="H803" s="274">
        <f t="shared" si="13"/>
        <v>27</v>
      </c>
      <c r="I803" s="274" t="s">
        <v>1071</v>
      </c>
      <c r="J803" s="277">
        <v>2.045138888888889E-2</v>
      </c>
      <c r="K803" s="274" t="s">
        <v>2859</v>
      </c>
      <c r="L803" s="274" t="s">
        <v>3807</v>
      </c>
      <c r="M803" s="276">
        <v>35659</v>
      </c>
      <c r="N803" s="274" t="s">
        <v>3684</v>
      </c>
    </row>
    <row r="804" spans="2:14" ht="14.4">
      <c r="B804" s="286" t="s">
        <v>1567</v>
      </c>
      <c r="C804" s="274">
        <v>1983</v>
      </c>
      <c r="D804" s="277">
        <v>2.3125E-2</v>
      </c>
      <c r="E804" s="274">
        <v>65</v>
      </c>
      <c r="F804" s="274" t="s">
        <v>1070</v>
      </c>
      <c r="G804" s="274">
        <v>5</v>
      </c>
      <c r="H804" s="274">
        <f t="shared" si="13"/>
        <v>41</v>
      </c>
      <c r="I804" s="274" t="s">
        <v>1071</v>
      </c>
      <c r="J804" s="277">
        <v>2.3935185185185184E-2</v>
      </c>
      <c r="K804" s="274" t="s">
        <v>2935</v>
      </c>
      <c r="L804" s="274" t="s">
        <v>3808</v>
      </c>
      <c r="M804" s="276">
        <v>30503</v>
      </c>
      <c r="N804" s="274" t="s">
        <v>3684</v>
      </c>
    </row>
    <row r="805" spans="2:14" ht="13.8">
      <c r="B805" s="279" t="s">
        <v>5116</v>
      </c>
      <c r="C805" s="274">
        <v>1993</v>
      </c>
      <c r="D805" s="277">
        <v>2.0057870370370372E-2</v>
      </c>
      <c r="E805" s="274">
        <v>65</v>
      </c>
      <c r="F805" s="274" t="s">
        <v>1069</v>
      </c>
      <c r="G805" s="274">
        <v>5</v>
      </c>
      <c r="H805" s="274">
        <f t="shared" si="13"/>
        <v>31</v>
      </c>
      <c r="I805" s="274" t="s">
        <v>1071</v>
      </c>
      <c r="J805" s="277">
        <v>2.0520833333333332E-2</v>
      </c>
      <c r="K805" s="274" t="s">
        <v>2954</v>
      </c>
      <c r="L805" s="274" t="s">
        <v>3809</v>
      </c>
      <c r="M805" s="276">
        <v>34094</v>
      </c>
      <c r="N805" s="274" t="s">
        <v>3684</v>
      </c>
    </row>
    <row r="806" spans="2:14" ht="13.8">
      <c r="B806" s="279" t="s">
        <v>5117</v>
      </c>
      <c r="C806" s="274">
        <v>1985</v>
      </c>
      <c r="D806" s="277">
        <v>2.0069444444444445E-2</v>
      </c>
      <c r="E806" s="274">
        <v>66</v>
      </c>
      <c r="F806" s="274" t="s">
        <v>1069</v>
      </c>
      <c r="G806" s="274">
        <v>5</v>
      </c>
      <c r="H806" s="274">
        <f t="shared" si="13"/>
        <v>39</v>
      </c>
      <c r="I806" s="274" t="s">
        <v>1071</v>
      </c>
      <c r="J806" s="277">
        <v>2.0543981481481483E-2</v>
      </c>
      <c r="K806" s="274" t="s">
        <v>2829</v>
      </c>
      <c r="L806" s="274" t="s">
        <v>3810</v>
      </c>
      <c r="M806" s="276">
        <v>31254</v>
      </c>
      <c r="N806" s="274" t="s">
        <v>3684</v>
      </c>
    </row>
    <row r="807" spans="2:14" ht="14.4">
      <c r="B807" s="286" t="s">
        <v>5118</v>
      </c>
      <c r="C807" s="274">
        <v>1984</v>
      </c>
      <c r="D807" s="277">
        <v>2.2974537037037036E-2</v>
      </c>
      <c r="E807" s="274">
        <v>66</v>
      </c>
      <c r="F807" s="274" t="s">
        <v>1070</v>
      </c>
      <c r="G807" s="274">
        <v>5</v>
      </c>
      <c r="H807" s="274">
        <f t="shared" si="13"/>
        <v>40</v>
      </c>
      <c r="I807" s="274" t="s">
        <v>1071</v>
      </c>
      <c r="J807" s="277">
        <v>2.3993055555555556E-2</v>
      </c>
      <c r="K807" s="274" t="s">
        <v>2923</v>
      </c>
      <c r="L807" s="274" t="s">
        <v>3811</v>
      </c>
      <c r="M807" s="276">
        <v>30720</v>
      </c>
      <c r="N807" s="274" t="s">
        <v>3684</v>
      </c>
    </row>
    <row r="808" spans="2:14" ht="14.4">
      <c r="B808" s="286" t="s">
        <v>5119</v>
      </c>
      <c r="C808" s="274">
        <v>1985</v>
      </c>
      <c r="D808" s="277">
        <v>2.3125E-2</v>
      </c>
      <c r="E808" s="274">
        <v>67</v>
      </c>
      <c r="F808" s="274" t="s">
        <v>1070</v>
      </c>
      <c r="G808" s="274">
        <v>5</v>
      </c>
      <c r="H808" s="274">
        <f t="shared" si="13"/>
        <v>39</v>
      </c>
      <c r="I808" s="274" t="s">
        <v>1071</v>
      </c>
      <c r="J808" s="277">
        <v>2.3993055555555556E-2</v>
      </c>
      <c r="K808" s="274" t="s">
        <v>2926</v>
      </c>
      <c r="L808" s="274" t="s">
        <v>3812</v>
      </c>
      <c r="M808" s="276">
        <v>31321</v>
      </c>
      <c r="N808" s="274" t="s">
        <v>3684</v>
      </c>
    </row>
    <row r="809" spans="2:14" ht="13.8">
      <c r="B809" s="279" t="s">
        <v>1549</v>
      </c>
      <c r="C809" s="274">
        <v>1986</v>
      </c>
      <c r="D809" s="277">
        <v>2.0219907407407409E-2</v>
      </c>
      <c r="E809" s="274">
        <v>67</v>
      </c>
      <c r="F809" s="274" t="s">
        <v>1069</v>
      </c>
      <c r="G809" s="274">
        <v>5</v>
      </c>
      <c r="H809" s="274">
        <f t="shared" si="13"/>
        <v>38</v>
      </c>
      <c r="I809" s="274" t="s">
        <v>1071</v>
      </c>
      <c r="J809" s="277">
        <v>2.0578703703703703E-2</v>
      </c>
      <c r="K809" s="274" t="s">
        <v>3813</v>
      </c>
      <c r="L809" s="274" t="s">
        <v>3814</v>
      </c>
      <c r="M809" s="276">
        <v>31591</v>
      </c>
      <c r="N809" s="274" t="s">
        <v>3684</v>
      </c>
    </row>
    <row r="810" spans="2:14" ht="13.8">
      <c r="B810" s="279" t="s">
        <v>2292</v>
      </c>
      <c r="C810" s="274">
        <v>1993</v>
      </c>
      <c r="D810" s="277">
        <v>2.0613425925925927E-2</v>
      </c>
      <c r="E810" s="274">
        <v>68</v>
      </c>
      <c r="F810" s="274" t="s">
        <v>1069</v>
      </c>
      <c r="G810" s="274">
        <v>5</v>
      </c>
      <c r="H810" s="274">
        <f t="shared" si="13"/>
        <v>31</v>
      </c>
      <c r="I810" s="274" t="s">
        <v>1071</v>
      </c>
      <c r="J810" s="277">
        <v>2.0625000000000001E-2</v>
      </c>
      <c r="K810" s="274" t="s">
        <v>2988</v>
      </c>
      <c r="L810" s="274" t="s">
        <v>3815</v>
      </c>
      <c r="M810" s="276">
        <v>34126</v>
      </c>
      <c r="N810" s="274" t="s">
        <v>3684</v>
      </c>
    </row>
    <row r="811" spans="2:14" ht="14.4">
      <c r="B811" s="286" t="s">
        <v>5120</v>
      </c>
      <c r="C811" s="274">
        <v>1994</v>
      </c>
      <c r="D811" s="277">
        <v>2.2650462962962963E-2</v>
      </c>
      <c r="E811" s="274">
        <v>68</v>
      </c>
      <c r="F811" s="274" t="s">
        <v>1070</v>
      </c>
      <c r="G811" s="274">
        <v>5</v>
      </c>
      <c r="H811" s="274">
        <f t="shared" si="13"/>
        <v>30</v>
      </c>
      <c r="I811" s="274" t="s">
        <v>1071</v>
      </c>
      <c r="J811" s="277">
        <v>2.4004629629629629E-2</v>
      </c>
      <c r="K811" s="274" t="s">
        <v>2891</v>
      </c>
      <c r="L811" s="274" t="s">
        <v>3816</v>
      </c>
      <c r="M811" s="276">
        <v>34423</v>
      </c>
      <c r="N811" s="274" t="s">
        <v>3684</v>
      </c>
    </row>
    <row r="812" spans="2:14" ht="14.4">
      <c r="B812" s="286" t="s">
        <v>5121</v>
      </c>
      <c r="C812" s="274">
        <v>1987</v>
      </c>
      <c r="D812" s="277">
        <v>2.3240740740740742E-2</v>
      </c>
      <c r="E812" s="274">
        <v>69</v>
      </c>
      <c r="F812" s="274" t="s">
        <v>1070</v>
      </c>
      <c r="G812" s="274">
        <v>5</v>
      </c>
      <c r="H812" s="274">
        <f t="shared" si="13"/>
        <v>37</v>
      </c>
      <c r="I812" s="274" t="s">
        <v>1071</v>
      </c>
      <c r="J812" s="277">
        <v>2.4016203703703703E-2</v>
      </c>
      <c r="K812" s="274" t="s">
        <v>2920</v>
      </c>
      <c r="L812" s="274" t="s">
        <v>3817</v>
      </c>
      <c r="M812" s="276">
        <v>32050</v>
      </c>
      <c r="N812" s="274" t="s">
        <v>3684</v>
      </c>
    </row>
    <row r="813" spans="2:14" ht="13.8">
      <c r="B813" s="279" t="s">
        <v>5122</v>
      </c>
      <c r="C813" s="274">
        <v>1989</v>
      </c>
      <c r="D813" s="277">
        <v>1.9722222222222221E-2</v>
      </c>
      <c r="E813" s="274">
        <v>69</v>
      </c>
      <c r="F813" s="274" t="s">
        <v>1069</v>
      </c>
      <c r="G813" s="274">
        <v>5</v>
      </c>
      <c r="H813" s="274">
        <f t="shared" si="13"/>
        <v>35</v>
      </c>
      <c r="I813" s="274" t="s">
        <v>1071</v>
      </c>
      <c r="J813" s="277">
        <v>2.0636574074074075E-2</v>
      </c>
      <c r="K813" s="274" t="s">
        <v>2975</v>
      </c>
      <c r="L813" s="274" t="s">
        <v>3818</v>
      </c>
      <c r="M813" s="276">
        <v>32815</v>
      </c>
      <c r="N813" s="274" t="s">
        <v>3684</v>
      </c>
    </row>
    <row r="814" spans="2:14" ht="13.8">
      <c r="B814" s="279" t="s">
        <v>5123</v>
      </c>
      <c r="C814" s="274">
        <v>1999</v>
      </c>
      <c r="D814" s="277">
        <v>2.0347222222222221E-2</v>
      </c>
      <c r="E814" s="274">
        <v>70</v>
      </c>
      <c r="F814" s="274" t="s">
        <v>1069</v>
      </c>
      <c r="G814" s="274">
        <v>5</v>
      </c>
      <c r="H814" s="274">
        <f t="shared" si="13"/>
        <v>25</v>
      </c>
      <c r="I814" s="274" t="s">
        <v>1071</v>
      </c>
      <c r="J814" s="277">
        <v>2.074074074074074E-2</v>
      </c>
      <c r="K814" s="274" t="s">
        <v>2833</v>
      </c>
      <c r="L814" s="274" t="s">
        <v>3819</v>
      </c>
      <c r="M814" s="276">
        <v>36185</v>
      </c>
      <c r="N814" s="274" t="s">
        <v>3684</v>
      </c>
    </row>
    <row r="815" spans="2:14" ht="14.4">
      <c r="B815" s="286" t="s">
        <v>5124</v>
      </c>
      <c r="C815" s="274">
        <v>1990</v>
      </c>
      <c r="D815" s="277">
        <v>2.3541666666666666E-2</v>
      </c>
      <c r="E815" s="274">
        <v>70</v>
      </c>
      <c r="F815" s="274" t="s">
        <v>1070</v>
      </c>
      <c r="G815" s="274">
        <v>5</v>
      </c>
      <c r="H815" s="274">
        <f t="shared" si="13"/>
        <v>34</v>
      </c>
      <c r="I815" s="274" t="s">
        <v>1071</v>
      </c>
      <c r="J815" s="277">
        <v>2.4027777777777776E-2</v>
      </c>
      <c r="K815" s="274" t="s">
        <v>2827</v>
      </c>
      <c r="L815" s="274" t="s">
        <v>3820</v>
      </c>
      <c r="M815" s="278">
        <v>33187</v>
      </c>
      <c r="N815" s="274" t="s">
        <v>3684</v>
      </c>
    </row>
    <row r="816" spans="2:14" ht="14.4">
      <c r="B816" s="286" t="s">
        <v>5125</v>
      </c>
      <c r="C816" s="274">
        <v>1996</v>
      </c>
      <c r="D816" s="277">
        <v>2.3101851851851853E-2</v>
      </c>
      <c r="E816" s="274">
        <v>71</v>
      </c>
      <c r="F816" s="274" t="s">
        <v>1070</v>
      </c>
      <c r="G816" s="274">
        <v>5</v>
      </c>
      <c r="H816" s="274">
        <f t="shared" si="13"/>
        <v>28</v>
      </c>
      <c r="I816" s="274" t="s">
        <v>1071</v>
      </c>
      <c r="J816" s="277">
        <v>2.4074074074074074E-2</v>
      </c>
      <c r="K816" s="274" t="s">
        <v>3475</v>
      </c>
      <c r="L816" s="274" t="s">
        <v>3821</v>
      </c>
      <c r="M816" s="276">
        <v>35131</v>
      </c>
      <c r="N816" s="274" t="s">
        <v>3684</v>
      </c>
    </row>
    <row r="817" spans="2:14" ht="13.8">
      <c r="B817" s="279" t="s">
        <v>2255</v>
      </c>
      <c r="C817" s="274">
        <v>1986</v>
      </c>
      <c r="D817" s="277">
        <v>2.0462962962962964E-2</v>
      </c>
      <c r="E817" s="274">
        <v>71</v>
      </c>
      <c r="F817" s="274" t="s">
        <v>1069</v>
      </c>
      <c r="G817" s="274">
        <v>5</v>
      </c>
      <c r="H817" s="274">
        <f t="shared" si="13"/>
        <v>38</v>
      </c>
      <c r="I817" s="274" t="s">
        <v>1071</v>
      </c>
      <c r="J817" s="277">
        <v>2.0844907407407406E-2</v>
      </c>
      <c r="K817" s="274" t="s">
        <v>2859</v>
      </c>
      <c r="L817" s="274" t="s">
        <v>3822</v>
      </c>
      <c r="M817" s="276">
        <v>31753</v>
      </c>
      <c r="N817" s="274" t="s">
        <v>3684</v>
      </c>
    </row>
    <row r="818" spans="2:14" ht="13.8">
      <c r="B818" s="279" t="s">
        <v>5126</v>
      </c>
      <c r="C818" s="274">
        <v>1995</v>
      </c>
      <c r="D818" s="277">
        <v>2.0462962962962964E-2</v>
      </c>
      <c r="E818" s="274">
        <v>72</v>
      </c>
      <c r="F818" s="274" t="s">
        <v>1069</v>
      </c>
      <c r="G818" s="274">
        <v>5</v>
      </c>
      <c r="H818" s="274">
        <f t="shared" si="13"/>
        <v>29</v>
      </c>
      <c r="I818" s="274" t="s">
        <v>1071</v>
      </c>
      <c r="J818" s="277">
        <v>2.0891203703703703E-2</v>
      </c>
      <c r="K818" s="274" t="s">
        <v>3823</v>
      </c>
      <c r="L818" s="274" t="s">
        <v>3824</v>
      </c>
      <c r="M818" s="278">
        <v>35021</v>
      </c>
      <c r="N818" s="274" t="s">
        <v>3684</v>
      </c>
    </row>
    <row r="819" spans="2:14" ht="13.8">
      <c r="B819" s="279" t="s">
        <v>1478</v>
      </c>
      <c r="C819" s="274">
        <v>1987</v>
      </c>
      <c r="D819" s="277">
        <v>2.3310185185185184E-2</v>
      </c>
      <c r="E819" s="274">
        <v>72</v>
      </c>
      <c r="F819" s="274" t="s">
        <v>1070</v>
      </c>
      <c r="G819" s="274">
        <v>5</v>
      </c>
      <c r="H819" s="274">
        <f t="shared" si="13"/>
        <v>37</v>
      </c>
      <c r="I819" s="274" t="s">
        <v>1071</v>
      </c>
      <c r="J819" s="277">
        <v>2.4108796296296295E-2</v>
      </c>
      <c r="K819" s="274" t="s">
        <v>3161</v>
      </c>
      <c r="L819" s="274" t="s">
        <v>3825</v>
      </c>
      <c r="M819" s="276">
        <v>31793</v>
      </c>
      <c r="N819" s="274" t="s">
        <v>3684</v>
      </c>
    </row>
    <row r="820" spans="2:14" ht="14.4">
      <c r="B820" s="286" t="s">
        <v>5127</v>
      </c>
      <c r="C820" s="274">
        <v>1987</v>
      </c>
      <c r="D820" s="277">
        <v>2.3229166666666665E-2</v>
      </c>
      <c r="E820" s="274">
        <v>73</v>
      </c>
      <c r="F820" s="274" t="s">
        <v>1070</v>
      </c>
      <c r="G820" s="274">
        <v>5</v>
      </c>
      <c r="H820" s="274">
        <f t="shared" si="13"/>
        <v>37</v>
      </c>
      <c r="I820" s="274" t="s">
        <v>1071</v>
      </c>
      <c r="J820" s="277">
        <v>2.4120370370370372E-2</v>
      </c>
      <c r="K820" s="274" t="s">
        <v>3826</v>
      </c>
      <c r="L820" s="274" t="s">
        <v>3827</v>
      </c>
      <c r="M820" s="276">
        <v>31977</v>
      </c>
      <c r="N820" s="274" t="s">
        <v>3684</v>
      </c>
    </row>
    <row r="821" spans="2:14" ht="13.8">
      <c r="B821" s="279" t="s">
        <v>5128</v>
      </c>
      <c r="C821" s="274">
        <v>1997</v>
      </c>
      <c r="D821" s="277">
        <v>1.9965277777777776E-2</v>
      </c>
      <c r="E821" s="274">
        <v>73</v>
      </c>
      <c r="F821" s="274" t="s">
        <v>1069</v>
      </c>
      <c r="G821" s="274">
        <v>5</v>
      </c>
      <c r="H821" s="274">
        <f t="shared" si="13"/>
        <v>27</v>
      </c>
      <c r="I821" s="274" t="s">
        <v>1071</v>
      </c>
      <c r="J821" s="277">
        <v>2.0891203703703703E-2</v>
      </c>
      <c r="K821" s="274" t="s">
        <v>2849</v>
      </c>
      <c r="L821" s="274" t="s">
        <v>3828</v>
      </c>
      <c r="M821" s="276">
        <v>35740</v>
      </c>
      <c r="N821" s="274" t="s">
        <v>3684</v>
      </c>
    </row>
    <row r="822" spans="2:14" ht="13.8">
      <c r="B822" s="279" t="s">
        <v>5129</v>
      </c>
      <c r="C822" s="274">
        <v>1985</v>
      </c>
      <c r="D822" s="277">
        <v>2.0462962962962964E-2</v>
      </c>
      <c r="E822" s="274">
        <v>74</v>
      </c>
      <c r="F822" s="274" t="s">
        <v>1069</v>
      </c>
      <c r="G822" s="274">
        <v>5</v>
      </c>
      <c r="H822" s="274">
        <f t="shared" si="13"/>
        <v>39</v>
      </c>
      <c r="I822" s="274" t="s">
        <v>1071</v>
      </c>
      <c r="J822" s="277">
        <v>2.0891203703703703E-2</v>
      </c>
      <c r="K822" s="274" t="s">
        <v>2833</v>
      </c>
      <c r="L822" s="274" t="s">
        <v>3829</v>
      </c>
      <c r="M822" s="276">
        <v>31108</v>
      </c>
      <c r="N822" s="274" t="s">
        <v>3684</v>
      </c>
    </row>
    <row r="823" spans="2:14" ht="14.4">
      <c r="B823" s="286" t="s">
        <v>5130</v>
      </c>
      <c r="C823" s="274">
        <v>1988</v>
      </c>
      <c r="D823" s="277">
        <v>2.3356481481481482E-2</v>
      </c>
      <c r="E823" s="274">
        <v>74</v>
      </c>
      <c r="F823" s="274" t="s">
        <v>1070</v>
      </c>
      <c r="G823" s="274">
        <v>5</v>
      </c>
      <c r="H823" s="274">
        <f t="shared" si="13"/>
        <v>36</v>
      </c>
      <c r="I823" s="274" t="s">
        <v>1071</v>
      </c>
      <c r="J823" s="277">
        <v>2.4212962962962964E-2</v>
      </c>
      <c r="K823" s="274" t="s">
        <v>2831</v>
      </c>
      <c r="L823" s="274" t="s">
        <v>3830</v>
      </c>
      <c r="M823" s="276">
        <v>32413</v>
      </c>
      <c r="N823" s="274" t="s">
        <v>3684</v>
      </c>
    </row>
    <row r="824" spans="2:14" ht="14.4">
      <c r="B824" s="286" t="s">
        <v>5707</v>
      </c>
      <c r="C824" s="274">
        <v>1984</v>
      </c>
      <c r="D824" s="277">
        <v>2.0162037037037037E-2</v>
      </c>
      <c r="E824" s="274">
        <v>75</v>
      </c>
      <c r="F824" s="274" t="s">
        <v>1069</v>
      </c>
      <c r="G824" s="274">
        <v>5</v>
      </c>
      <c r="H824" s="274">
        <f t="shared" si="13"/>
        <v>40</v>
      </c>
      <c r="I824" s="274" t="s">
        <v>1071</v>
      </c>
      <c r="J824" s="277">
        <v>2.0937500000000001E-2</v>
      </c>
      <c r="K824" s="274" t="s">
        <v>2944</v>
      </c>
      <c r="L824" s="274" t="s">
        <v>5708</v>
      </c>
      <c r="M824" s="276">
        <v>30785</v>
      </c>
      <c r="N824" s="274" t="s">
        <v>3684</v>
      </c>
    </row>
    <row r="825" spans="2:14" ht="14.4">
      <c r="B825" s="286" t="s">
        <v>2286</v>
      </c>
      <c r="C825" s="274">
        <v>1983</v>
      </c>
      <c r="D825" s="277">
        <v>2.3460648148148147E-2</v>
      </c>
      <c r="E825" s="274">
        <v>75</v>
      </c>
      <c r="F825" s="274" t="s">
        <v>1070</v>
      </c>
      <c r="G825" s="274">
        <v>5</v>
      </c>
      <c r="H825" s="274">
        <f t="shared" si="13"/>
        <v>41</v>
      </c>
      <c r="I825" s="274" t="s">
        <v>1071</v>
      </c>
      <c r="J825" s="277">
        <v>2.4247685185185185E-2</v>
      </c>
      <c r="K825" s="274" t="s">
        <v>2840</v>
      </c>
      <c r="L825" s="274" t="s">
        <v>3831</v>
      </c>
      <c r="M825" s="276">
        <v>30451</v>
      </c>
      <c r="N825" s="274" t="s">
        <v>3684</v>
      </c>
    </row>
    <row r="826" spans="2:14" ht="13.8">
      <c r="B826" s="279" t="s">
        <v>5131</v>
      </c>
      <c r="C826" s="274">
        <v>1988</v>
      </c>
      <c r="D826" s="277">
        <v>2.0532407407407409E-2</v>
      </c>
      <c r="E826" s="274">
        <v>76</v>
      </c>
      <c r="F826" s="274" t="s">
        <v>1069</v>
      </c>
      <c r="G826" s="274">
        <v>5</v>
      </c>
      <c r="H826" s="274">
        <f t="shared" si="13"/>
        <v>36</v>
      </c>
      <c r="I826" s="274" t="s">
        <v>1071</v>
      </c>
      <c r="J826" s="277">
        <v>2.0960648148148148E-2</v>
      </c>
      <c r="K826" s="274" t="s">
        <v>2859</v>
      </c>
      <c r="L826" s="274" t="s">
        <v>3074</v>
      </c>
      <c r="M826" s="276">
        <v>32278</v>
      </c>
      <c r="N826" s="274" t="s">
        <v>3684</v>
      </c>
    </row>
    <row r="827" spans="2:14" ht="14.4">
      <c r="B827" s="286" t="s">
        <v>5132</v>
      </c>
      <c r="C827" s="274">
        <v>1983</v>
      </c>
      <c r="D827" s="277">
        <v>2.3495370370370371E-2</v>
      </c>
      <c r="E827" s="274">
        <v>76</v>
      </c>
      <c r="F827" s="274" t="s">
        <v>1070</v>
      </c>
      <c r="G827" s="274">
        <v>5</v>
      </c>
      <c r="H827" s="274">
        <f t="shared" si="13"/>
        <v>41</v>
      </c>
      <c r="I827" s="274" t="s">
        <v>1071</v>
      </c>
      <c r="J827" s="277">
        <v>2.435185185185185E-2</v>
      </c>
      <c r="K827" s="274" t="s">
        <v>2851</v>
      </c>
      <c r="L827" s="274" t="s">
        <v>3832</v>
      </c>
      <c r="M827" s="276">
        <v>30385</v>
      </c>
      <c r="N827" s="274" t="s">
        <v>3684</v>
      </c>
    </row>
    <row r="828" spans="2:14" ht="14.4">
      <c r="B828" s="286" t="s">
        <v>5709</v>
      </c>
      <c r="C828" s="274">
        <v>1981</v>
      </c>
      <c r="D828" s="277">
        <v>2.0578703703703703E-2</v>
      </c>
      <c r="E828" s="274">
        <v>77</v>
      </c>
      <c r="F828" s="274" t="s">
        <v>1069</v>
      </c>
      <c r="G828" s="274">
        <v>5</v>
      </c>
      <c r="H828" s="274">
        <f t="shared" ref="H828:H891" si="14">2024-C828</f>
        <v>43</v>
      </c>
      <c r="I828" s="274" t="s">
        <v>1071</v>
      </c>
      <c r="J828" s="277">
        <v>2.0983796296296296E-2</v>
      </c>
      <c r="K828" s="274" t="s">
        <v>2943</v>
      </c>
      <c r="L828" s="274" t="s">
        <v>5710</v>
      </c>
      <c r="M828" s="276">
        <v>29634</v>
      </c>
      <c r="N828" s="274" t="s">
        <v>3684</v>
      </c>
    </row>
    <row r="829" spans="2:14" ht="14.4">
      <c r="B829" s="286" t="s">
        <v>5133</v>
      </c>
      <c r="C829" s="274">
        <v>1972</v>
      </c>
      <c r="D829" s="277">
        <v>2.357638888888889E-2</v>
      </c>
      <c r="E829" s="274">
        <v>77</v>
      </c>
      <c r="F829" s="274" t="s">
        <v>1070</v>
      </c>
      <c r="G829" s="274">
        <v>5</v>
      </c>
      <c r="H829" s="274">
        <f t="shared" si="14"/>
        <v>52</v>
      </c>
      <c r="I829" s="274" t="s">
        <v>1071</v>
      </c>
      <c r="J829" s="277">
        <v>2.4386574074074074E-2</v>
      </c>
      <c r="K829" s="274" t="s">
        <v>2923</v>
      </c>
      <c r="L829" s="274" t="s">
        <v>3833</v>
      </c>
      <c r="M829" s="276">
        <v>26499</v>
      </c>
      <c r="N829" s="274" t="s">
        <v>3684</v>
      </c>
    </row>
    <row r="830" spans="2:14" ht="14.4">
      <c r="B830" s="286" t="s">
        <v>5134</v>
      </c>
      <c r="C830" s="274">
        <v>1974</v>
      </c>
      <c r="D830" s="277">
        <v>2.0613425925925927E-2</v>
      </c>
      <c r="E830" s="274">
        <v>78</v>
      </c>
      <c r="F830" s="274" t="s">
        <v>1069</v>
      </c>
      <c r="G830" s="274">
        <v>5</v>
      </c>
      <c r="H830" s="274">
        <f t="shared" si="14"/>
        <v>50</v>
      </c>
      <c r="I830" s="274" t="s">
        <v>1071</v>
      </c>
      <c r="J830" s="277">
        <v>2.0983796296296296E-2</v>
      </c>
      <c r="K830" s="274" t="s">
        <v>2859</v>
      </c>
      <c r="L830" s="274" t="s">
        <v>3834</v>
      </c>
      <c r="M830" s="276">
        <v>27280</v>
      </c>
      <c r="N830" s="274" t="s">
        <v>3684</v>
      </c>
    </row>
    <row r="831" spans="2:14" ht="14.4">
      <c r="B831" s="286" t="s">
        <v>5135</v>
      </c>
      <c r="C831" s="274">
        <v>1996</v>
      </c>
      <c r="D831" s="277">
        <v>2.3472222222222221E-2</v>
      </c>
      <c r="E831" s="274">
        <v>78</v>
      </c>
      <c r="F831" s="274" t="s">
        <v>1070</v>
      </c>
      <c r="G831" s="274">
        <v>5</v>
      </c>
      <c r="H831" s="274">
        <f t="shared" si="14"/>
        <v>28</v>
      </c>
      <c r="I831" s="274" t="s">
        <v>1071</v>
      </c>
      <c r="J831" s="277">
        <v>2.4421296296296295E-2</v>
      </c>
      <c r="K831" s="274" t="s">
        <v>3071</v>
      </c>
      <c r="L831" s="274" t="s">
        <v>3805</v>
      </c>
      <c r="M831" s="276">
        <v>35159</v>
      </c>
      <c r="N831" s="274" t="s">
        <v>3684</v>
      </c>
    </row>
    <row r="832" spans="2:14" ht="14.4">
      <c r="B832" s="286" t="s">
        <v>5136</v>
      </c>
      <c r="C832" s="274">
        <v>2004</v>
      </c>
      <c r="D832" s="277">
        <v>2.34375E-2</v>
      </c>
      <c r="E832" s="274">
        <v>79</v>
      </c>
      <c r="F832" s="274" t="s">
        <v>1070</v>
      </c>
      <c r="G832" s="274">
        <v>5</v>
      </c>
      <c r="H832" s="274">
        <f t="shared" si="14"/>
        <v>20</v>
      </c>
      <c r="I832" s="274" t="s">
        <v>1071</v>
      </c>
      <c r="J832" s="277">
        <v>2.4432870370370369E-2</v>
      </c>
      <c r="K832" s="274" t="s">
        <v>2827</v>
      </c>
      <c r="L832" s="274" t="s">
        <v>3835</v>
      </c>
      <c r="M832" s="276">
        <v>38044</v>
      </c>
      <c r="N832" s="274" t="s">
        <v>3684</v>
      </c>
    </row>
    <row r="833" spans="2:14" ht="13.8">
      <c r="B833" s="279" t="s">
        <v>2153</v>
      </c>
      <c r="C833" s="274">
        <v>1990</v>
      </c>
      <c r="D833" s="277">
        <v>2.0208333333333332E-2</v>
      </c>
      <c r="E833" s="274">
        <v>79</v>
      </c>
      <c r="F833" s="274" t="s">
        <v>1069</v>
      </c>
      <c r="G833" s="274">
        <v>5</v>
      </c>
      <c r="H833" s="274">
        <f t="shared" si="14"/>
        <v>34</v>
      </c>
      <c r="I833" s="274" t="s">
        <v>1071</v>
      </c>
      <c r="J833" s="277">
        <v>2.101851851851852E-2</v>
      </c>
      <c r="K833" s="274" t="s">
        <v>2940</v>
      </c>
      <c r="L833" s="274" t="s">
        <v>3836</v>
      </c>
      <c r="M833" s="276">
        <v>32992</v>
      </c>
      <c r="N833" s="274" t="s">
        <v>3684</v>
      </c>
    </row>
    <row r="834" spans="2:14" ht="13.8">
      <c r="B834" s="279" t="s">
        <v>5137</v>
      </c>
      <c r="C834" s="274">
        <v>1995</v>
      </c>
      <c r="D834" s="277">
        <v>1.9872685185185184E-2</v>
      </c>
      <c r="E834" s="274">
        <v>80</v>
      </c>
      <c r="F834" s="274" t="s">
        <v>1069</v>
      </c>
      <c r="G834" s="274">
        <v>5</v>
      </c>
      <c r="H834" s="274">
        <f t="shared" si="14"/>
        <v>29</v>
      </c>
      <c r="I834" s="274" t="s">
        <v>1071</v>
      </c>
      <c r="J834" s="277">
        <v>2.1041666666666667E-2</v>
      </c>
      <c r="K834" s="274" t="s">
        <v>3837</v>
      </c>
      <c r="L834" s="274" t="s">
        <v>2992</v>
      </c>
      <c r="M834" s="278">
        <v>34996</v>
      </c>
      <c r="N834" s="274" t="s">
        <v>3684</v>
      </c>
    </row>
    <row r="835" spans="2:14" ht="14.4">
      <c r="B835" s="286" t="s">
        <v>5138</v>
      </c>
      <c r="C835" s="274">
        <v>1997</v>
      </c>
      <c r="D835" s="277">
        <v>2.3703703703703703E-2</v>
      </c>
      <c r="E835" s="274">
        <v>80</v>
      </c>
      <c r="F835" s="274" t="s">
        <v>1070</v>
      </c>
      <c r="G835" s="274">
        <v>5</v>
      </c>
      <c r="H835" s="274">
        <f t="shared" si="14"/>
        <v>27</v>
      </c>
      <c r="I835" s="274" t="s">
        <v>1071</v>
      </c>
      <c r="J835" s="277">
        <v>2.4456018518518519E-2</v>
      </c>
      <c r="K835" s="274" t="s">
        <v>3108</v>
      </c>
      <c r="L835" s="274" t="s">
        <v>3838</v>
      </c>
      <c r="M835" s="276">
        <v>35451</v>
      </c>
      <c r="N835" s="274" t="s">
        <v>3684</v>
      </c>
    </row>
    <row r="836" spans="2:14" ht="14.4">
      <c r="B836" s="286" t="s">
        <v>5794</v>
      </c>
      <c r="C836" s="274">
        <v>1984</v>
      </c>
      <c r="D836" s="277">
        <v>2.0370370370370372E-2</v>
      </c>
      <c r="E836" s="274">
        <v>81</v>
      </c>
      <c r="F836" s="274" t="s">
        <v>1069</v>
      </c>
      <c r="G836" s="274">
        <v>5</v>
      </c>
      <c r="H836" s="274">
        <f t="shared" si="14"/>
        <v>40</v>
      </c>
      <c r="I836" s="274" t="s">
        <v>1071</v>
      </c>
      <c r="J836" s="277">
        <v>2.1111111111111112E-2</v>
      </c>
      <c r="K836" s="274" t="s">
        <v>2825</v>
      </c>
      <c r="L836" s="274" t="s">
        <v>2980</v>
      </c>
      <c r="M836" s="276">
        <v>31022</v>
      </c>
      <c r="N836" s="274" t="s">
        <v>3684</v>
      </c>
    </row>
    <row r="837" spans="2:14" ht="14.4">
      <c r="B837" s="286" t="s">
        <v>5139</v>
      </c>
      <c r="C837" s="274">
        <v>1989</v>
      </c>
      <c r="D837" s="277">
        <v>2.375E-2</v>
      </c>
      <c r="E837" s="274">
        <v>81</v>
      </c>
      <c r="F837" s="274" t="s">
        <v>1070</v>
      </c>
      <c r="G837" s="274">
        <v>5</v>
      </c>
      <c r="H837" s="274">
        <f t="shared" si="14"/>
        <v>35</v>
      </c>
      <c r="I837" s="274" t="s">
        <v>1071</v>
      </c>
      <c r="J837" s="277">
        <v>2.4479166666666666E-2</v>
      </c>
      <c r="K837" s="274" t="s">
        <v>2840</v>
      </c>
      <c r="L837" s="274" t="s">
        <v>3839</v>
      </c>
      <c r="M837" s="276">
        <v>32814</v>
      </c>
      <c r="N837" s="274" t="s">
        <v>3684</v>
      </c>
    </row>
    <row r="838" spans="2:14" ht="13.8">
      <c r="B838" s="279" t="s">
        <v>5140</v>
      </c>
      <c r="C838" s="274">
        <v>1995</v>
      </c>
      <c r="D838" s="277">
        <v>2.0659722222222222E-2</v>
      </c>
      <c r="E838" s="274">
        <v>82</v>
      </c>
      <c r="F838" s="274" t="s">
        <v>1069</v>
      </c>
      <c r="G838" s="274">
        <v>5</v>
      </c>
      <c r="H838" s="274">
        <f t="shared" si="14"/>
        <v>29</v>
      </c>
      <c r="I838" s="274" t="s">
        <v>1071</v>
      </c>
      <c r="J838" s="277">
        <v>2.1122685185185185E-2</v>
      </c>
      <c r="K838" s="274" t="s">
        <v>2833</v>
      </c>
      <c r="L838" s="274" t="s">
        <v>3840</v>
      </c>
      <c r="M838" s="276">
        <v>34787</v>
      </c>
      <c r="N838" s="274" t="s">
        <v>3684</v>
      </c>
    </row>
    <row r="839" spans="2:14" ht="13.8">
      <c r="B839" s="279" t="s">
        <v>1474</v>
      </c>
      <c r="C839" s="274">
        <v>1989</v>
      </c>
      <c r="D839" s="277">
        <v>2.3495370370370371E-2</v>
      </c>
      <c r="E839" s="274">
        <v>82</v>
      </c>
      <c r="F839" s="274" t="s">
        <v>1070</v>
      </c>
      <c r="G839" s="274">
        <v>5</v>
      </c>
      <c r="H839" s="274">
        <f t="shared" si="14"/>
        <v>35</v>
      </c>
      <c r="I839" s="274" t="s">
        <v>1071</v>
      </c>
      <c r="J839" s="277">
        <v>2.4525462962962964E-2</v>
      </c>
      <c r="K839" s="274" t="s">
        <v>2920</v>
      </c>
      <c r="L839" s="274" t="s">
        <v>3841</v>
      </c>
      <c r="M839" s="276">
        <v>32761</v>
      </c>
      <c r="N839" s="274" t="s">
        <v>3684</v>
      </c>
    </row>
    <row r="840" spans="2:14" ht="13.8">
      <c r="B840" s="279" t="s">
        <v>5141</v>
      </c>
      <c r="C840" s="274">
        <v>1988</v>
      </c>
      <c r="D840" s="277">
        <v>2.045138888888889E-2</v>
      </c>
      <c r="E840" s="274">
        <v>83</v>
      </c>
      <c r="F840" s="274" t="s">
        <v>1069</v>
      </c>
      <c r="G840" s="274">
        <v>5</v>
      </c>
      <c r="H840" s="274">
        <f t="shared" si="14"/>
        <v>36</v>
      </c>
      <c r="I840" s="274" t="s">
        <v>1071</v>
      </c>
      <c r="J840" s="277">
        <v>2.1180555555555557E-2</v>
      </c>
      <c r="K840" s="274" t="s">
        <v>3842</v>
      </c>
      <c r="L840" s="274" t="s">
        <v>3843</v>
      </c>
      <c r="M840" s="276">
        <v>32245</v>
      </c>
      <c r="N840" s="274" t="s">
        <v>3684</v>
      </c>
    </row>
    <row r="841" spans="2:14" ht="13.8">
      <c r="B841" s="279" t="s">
        <v>2033</v>
      </c>
      <c r="C841" s="274">
        <v>2003</v>
      </c>
      <c r="D841" s="277">
        <v>2.4502314814814814E-2</v>
      </c>
      <c r="E841" s="274">
        <v>83</v>
      </c>
      <c r="F841" s="274" t="s">
        <v>1070</v>
      </c>
      <c r="G841" s="274">
        <v>5</v>
      </c>
      <c r="H841" s="274">
        <f t="shared" si="14"/>
        <v>21</v>
      </c>
      <c r="I841" s="274" t="s">
        <v>1071</v>
      </c>
      <c r="J841" s="277">
        <v>2.4537037037037038E-2</v>
      </c>
      <c r="K841" s="274" t="s">
        <v>2846</v>
      </c>
      <c r="L841" s="274" t="s">
        <v>3844</v>
      </c>
      <c r="M841" s="278">
        <v>37906</v>
      </c>
      <c r="N841" s="274" t="s">
        <v>3684</v>
      </c>
    </row>
    <row r="842" spans="2:14" ht="14.4">
      <c r="B842" s="286" t="s">
        <v>5142</v>
      </c>
      <c r="C842" s="274">
        <v>2006</v>
      </c>
      <c r="D842" s="277">
        <v>2.4502314814814814E-2</v>
      </c>
      <c r="E842" s="274">
        <v>84</v>
      </c>
      <c r="F842" s="274" t="s">
        <v>1070</v>
      </c>
      <c r="G842" s="274">
        <v>5</v>
      </c>
      <c r="H842" s="274">
        <f t="shared" si="14"/>
        <v>18</v>
      </c>
      <c r="I842" s="274" t="s">
        <v>1071</v>
      </c>
      <c r="J842" s="277">
        <v>2.4548611111111111E-2</v>
      </c>
      <c r="K842" s="274" t="s">
        <v>3437</v>
      </c>
      <c r="L842" s="274" t="s">
        <v>3845</v>
      </c>
      <c r="M842" s="276">
        <v>38734</v>
      </c>
      <c r="N842" s="274" t="s">
        <v>3684</v>
      </c>
    </row>
    <row r="843" spans="2:14" ht="13.8">
      <c r="B843" s="279" t="s">
        <v>5143</v>
      </c>
      <c r="C843" s="274">
        <v>1991</v>
      </c>
      <c r="D843" s="277">
        <v>2.0300925925925927E-2</v>
      </c>
      <c r="E843" s="274">
        <v>84</v>
      </c>
      <c r="F843" s="274" t="s">
        <v>1069</v>
      </c>
      <c r="G843" s="274">
        <v>5</v>
      </c>
      <c r="H843" s="274">
        <f t="shared" si="14"/>
        <v>33</v>
      </c>
      <c r="I843" s="274" t="s">
        <v>1071</v>
      </c>
      <c r="J843" s="277">
        <v>2.1215277777777777E-2</v>
      </c>
      <c r="K843" s="274" t="s">
        <v>2913</v>
      </c>
      <c r="L843" s="274" t="s">
        <v>3696</v>
      </c>
      <c r="M843" s="276">
        <v>33452</v>
      </c>
      <c r="N843" s="274" t="s">
        <v>3684</v>
      </c>
    </row>
    <row r="844" spans="2:14" ht="13.8">
      <c r="B844" s="279" t="s">
        <v>5144</v>
      </c>
      <c r="C844" s="274">
        <v>1991</v>
      </c>
      <c r="D844" s="277">
        <v>2.0706018518518519E-2</v>
      </c>
      <c r="E844" s="274">
        <v>85</v>
      </c>
      <c r="F844" s="274" t="s">
        <v>1069</v>
      </c>
      <c r="G844" s="274">
        <v>5</v>
      </c>
      <c r="H844" s="274">
        <f t="shared" si="14"/>
        <v>33</v>
      </c>
      <c r="I844" s="274" t="s">
        <v>1071</v>
      </c>
      <c r="J844" s="277">
        <v>2.1446759259259259E-2</v>
      </c>
      <c r="K844" s="274" t="s">
        <v>2940</v>
      </c>
      <c r="L844" s="274" t="s">
        <v>3846</v>
      </c>
      <c r="M844" s="278">
        <v>33562</v>
      </c>
      <c r="N844" s="274" t="s">
        <v>3684</v>
      </c>
    </row>
    <row r="845" spans="2:14" ht="14.4">
      <c r="B845" s="286" t="s">
        <v>5145</v>
      </c>
      <c r="C845" s="274">
        <v>2001</v>
      </c>
      <c r="D845" s="277">
        <v>2.4525462962962964E-2</v>
      </c>
      <c r="E845" s="274">
        <v>85</v>
      </c>
      <c r="F845" s="274" t="s">
        <v>1070</v>
      </c>
      <c r="G845" s="274">
        <v>5</v>
      </c>
      <c r="H845" s="274">
        <f t="shared" si="14"/>
        <v>23</v>
      </c>
      <c r="I845" s="274" t="s">
        <v>1071</v>
      </c>
      <c r="J845" s="277">
        <v>2.4548611111111111E-2</v>
      </c>
      <c r="K845" s="274" t="s">
        <v>2851</v>
      </c>
      <c r="L845" s="274" t="s">
        <v>3847</v>
      </c>
      <c r="M845" s="276">
        <v>36973</v>
      </c>
      <c r="N845" s="274" t="s">
        <v>3684</v>
      </c>
    </row>
    <row r="846" spans="2:14" ht="14.4">
      <c r="B846" s="286" t="s">
        <v>5146</v>
      </c>
      <c r="C846" s="274">
        <v>1984</v>
      </c>
      <c r="D846" s="277">
        <v>2.1134259259259259E-2</v>
      </c>
      <c r="E846" s="274">
        <v>86</v>
      </c>
      <c r="F846" s="274" t="s">
        <v>1069</v>
      </c>
      <c r="G846" s="274">
        <v>5</v>
      </c>
      <c r="H846" s="274">
        <f t="shared" si="14"/>
        <v>40</v>
      </c>
      <c r="I846" s="274" t="s">
        <v>1071</v>
      </c>
      <c r="J846" s="277">
        <v>2.1539351851851851E-2</v>
      </c>
      <c r="K846" s="274" t="s">
        <v>2975</v>
      </c>
      <c r="L846" s="274" t="s">
        <v>3848</v>
      </c>
      <c r="M846" s="278">
        <v>30966</v>
      </c>
      <c r="N846" s="274" t="s">
        <v>3684</v>
      </c>
    </row>
    <row r="847" spans="2:14" ht="14.4">
      <c r="B847" s="286" t="s">
        <v>5147</v>
      </c>
      <c r="C847" s="274">
        <v>1987</v>
      </c>
      <c r="D847" s="277">
        <v>2.3587962962962963E-2</v>
      </c>
      <c r="E847" s="274">
        <v>86</v>
      </c>
      <c r="F847" s="274" t="s">
        <v>1070</v>
      </c>
      <c r="G847" s="274">
        <v>5</v>
      </c>
      <c r="H847" s="274">
        <f t="shared" si="14"/>
        <v>37</v>
      </c>
      <c r="I847" s="274" t="s">
        <v>1071</v>
      </c>
      <c r="J847" s="277">
        <v>2.4548611111111111E-2</v>
      </c>
      <c r="K847" s="274" t="s">
        <v>2819</v>
      </c>
      <c r="L847" s="274" t="s">
        <v>3849</v>
      </c>
      <c r="M847" s="276">
        <v>31963</v>
      </c>
      <c r="N847" s="274" t="s">
        <v>3684</v>
      </c>
    </row>
    <row r="848" spans="2:14" ht="14.4">
      <c r="B848" s="286" t="s">
        <v>5148</v>
      </c>
      <c r="C848" s="274">
        <v>1995</v>
      </c>
      <c r="D848" s="277">
        <v>2.3877314814814816E-2</v>
      </c>
      <c r="E848" s="274">
        <v>87</v>
      </c>
      <c r="F848" s="274" t="s">
        <v>1070</v>
      </c>
      <c r="G848" s="274">
        <v>5</v>
      </c>
      <c r="H848" s="274">
        <f t="shared" si="14"/>
        <v>29</v>
      </c>
      <c r="I848" s="274" t="s">
        <v>1071</v>
      </c>
      <c r="J848" s="277">
        <v>2.4606481481481483E-2</v>
      </c>
      <c r="K848" s="274" t="s">
        <v>2935</v>
      </c>
      <c r="L848" s="274" t="s">
        <v>3373</v>
      </c>
      <c r="M848" s="276">
        <v>34791</v>
      </c>
      <c r="N848" s="274" t="s">
        <v>3684</v>
      </c>
    </row>
    <row r="849" spans="2:14" ht="13.8">
      <c r="B849" s="279" t="s">
        <v>1677</v>
      </c>
      <c r="C849" s="274">
        <v>1990</v>
      </c>
      <c r="D849" s="277">
        <v>2.1562499999999998E-2</v>
      </c>
      <c r="E849" s="274">
        <v>87</v>
      </c>
      <c r="F849" s="274" t="s">
        <v>1069</v>
      </c>
      <c r="G849" s="274">
        <v>5</v>
      </c>
      <c r="H849" s="274">
        <f t="shared" si="14"/>
        <v>34</v>
      </c>
      <c r="I849" s="274" t="s">
        <v>1071</v>
      </c>
      <c r="J849" s="277">
        <v>2.1597222222222223E-2</v>
      </c>
      <c r="K849" s="274" t="s">
        <v>3014</v>
      </c>
      <c r="L849" s="274" t="s">
        <v>3850</v>
      </c>
      <c r="M849" s="276">
        <v>33146</v>
      </c>
      <c r="N849" s="274" t="s">
        <v>3684</v>
      </c>
    </row>
    <row r="850" spans="2:14" ht="13.8">
      <c r="B850" s="279" t="s">
        <v>5149</v>
      </c>
      <c r="C850" s="274">
        <v>2005</v>
      </c>
      <c r="D850" s="277">
        <v>2.1585648148148149E-2</v>
      </c>
      <c r="E850" s="274">
        <v>88</v>
      </c>
      <c r="F850" s="274" t="s">
        <v>1069</v>
      </c>
      <c r="G850" s="274">
        <v>5</v>
      </c>
      <c r="H850" s="274">
        <f t="shared" si="14"/>
        <v>19</v>
      </c>
      <c r="I850" s="274" t="s">
        <v>1071</v>
      </c>
      <c r="J850" s="277">
        <v>2.1608796296296296E-2</v>
      </c>
      <c r="K850" s="274" t="s">
        <v>3851</v>
      </c>
      <c r="L850" s="274" t="s">
        <v>3852</v>
      </c>
      <c r="M850" s="276">
        <v>38377</v>
      </c>
      <c r="N850" s="274" t="s">
        <v>3684</v>
      </c>
    </row>
    <row r="851" spans="2:14" ht="14.4">
      <c r="B851" s="286" t="s">
        <v>5150</v>
      </c>
      <c r="C851" s="274">
        <v>1992</v>
      </c>
      <c r="D851" s="277">
        <v>2.3715277777777776E-2</v>
      </c>
      <c r="E851" s="274">
        <v>88</v>
      </c>
      <c r="F851" s="274" t="s">
        <v>1070</v>
      </c>
      <c r="G851" s="274">
        <v>5</v>
      </c>
      <c r="H851" s="274">
        <f t="shared" si="14"/>
        <v>32</v>
      </c>
      <c r="I851" s="274" t="s">
        <v>1071</v>
      </c>
      <c r="J851" s="277">
        <v>2.4675925925925928E-2</v>
      </c>
      <c r="K851" s="274" t="s">
        <v>3153</v>
      </c>
      <c r="L851" s="274" t="s">
        <v>3853</v>
      </c>
      <c r="M851" s="276">
        <v>33644</v>
      </c>
      <c r="N851" s="274" t="s">
        <v>3684</v>
      </c>
    </row>
    <row r="852" spans="2:14" ht="13.8">
      <c r="B852" s="279" t="s">
        <v>5151</v>
      </c>
      <c r="C852" s="274">
        <v>1990</v>
      </c>
      <c r="D852" s="277">
        <v>2.0798611111111111E-2</v>
      </c>
      <c r="E852" s="274">
        <v>89</v>
      </c>
      <c r="F852" s="274" t="s">
        <v>1069</v>
      </c>
      <c r="G852" s="274">
        <v>5</v>
      </c>
      <c r="H852" s="274">
        <f t="shared" si="14"/>
        <v>34</v>
      </c>
      <c r="I852" s="274" t="s">
        <v>1071</v>
      </c>
      <c r="J852" s="277">
        <v>2.162037037037037E-2</v>
      </c>
      <c r="K852" s="274" t="s">
        <v>2821</v>
      </c>
      <c r="L852" s="274" t="s">
        <v>3854</v>
      </c>
      <c r="M852" s="276">
        <v>33208</v>
      </c>
      <c r="N852" s="274" t="s">
        <v>3684</v>
      </c>
    </row>
    <row r="853" spans="2:14" ht="14.4">
      <c r="B853" s="286" t="s">
        <v>2328</v>
      </c>
      <c r="C853" s="274">
        <v>1977</v>
      </c>
      <c r="D853" s="277">
        <v>2.462962962962963E-2</v>
      </c>
      <c r="E853" s="274">
        <v>89</v>
      </c>
      <c r="F853" s="274" t="s">
        <v>1070</v>
      </c>
      <c r="G853" s="274">
        <v>5</v>
      </c>
      <c r="H853" s="274">
        <f t="shared" si="14"/>
        <v>47</v>
      </c>
      <c r="I853" s="274" t="s">
        <v>1071</v>
      </c>
      <c r="J853" s="277">
        <v>2.4675925925925928E-2</v>
      </c>
      <c r="K853" s="274" t="s">
        <v>2935</v>
      </c>
      <c r="L853" s="274" t="s">
        <v>3855</v>
      </c>
      <c r="M853" s="278">
        <v>28422</v>
      </c>
      <c r="N853" s="274" t="s">
        <v>3684</v>
      </c>
    </row>
    <row r="854" spans="2:14" ht="13.8">
      <c r="B854" s="279" t="s">
        <v>5152</v>
      </c>
      <c r="C854" s="274">
        <v>2007</v>
      </c>
      <c r="D854" s="277">
        <v>2.3912037037037037E-2</v>
      </c>
      <c r="E854" s="274">
        <v>90</v>
      </c>
      <c r="F854" s="274" t="s">
        <v>1070</v>
      </c>
      <c r="G854" s="274">
        <v>5</v>
      </c>
      <c r="H854" s="274">
        <f t="shared" si="14"/>
        <v>17</v>
      </c>
      <c r="I854" s="274" t="s">
        <v>1071</v>
      </c>
      <c r="J854" s="277">
        <v>2.4687500000000001E-2</v>
      </c>
      <c r="K854" s="274" t="s">
        <v>3591</v>
      </c>
      <c r="L854" s="274" t="s">
        <v>3856</v>
      </c>
      <c r="M854" s="276">
        <v>39348</v>
      </c>
      <c r="N854" s="274" t="s">
        <v>3684</v>
      </c>
    </row>
    <row r="855" spans="2:14" ht="13.8">
      <c r="B855" s="279" t="s">
        <v>5153</v>
      </c>
      <c r="C855" s="274">
        <v>1988</v>
      </c>
      <c r="D855" s="277">
        <v>2.0682870370370369E-2</v>
      </c>
      <c r="E855" s="274">
        <v>90</v>
      </c>
      <c r="F855" s="274" t="s">
        <v>1069</v>
      </c>
      <c r="G855" s="274">
        <v>5</v>
      </c>
      <c r="H855" s="274">
        <f t="shared" si="14"/>
        <v>36</v>
      </c>
      <c r="I855" s="274" t="s">
        <v>1071</v>
      </c>
      <c r="J855" s="277">
        <v>2.162037037037037E-2</v>
      </c>
      <c r="K855" s="274" t="s">
        <v>3857</v>
      </c>
      <c r="L855" s="274" t="s">
        <v>3858</v>
      </c>
      <c r="M855" s="276">
        <v>32343</v>
      </c>
      <c r="N855" s="274" t="s">
        <v>3684</v>
      </c>
    </row>
    <row r="856" spans="2:14" ht="13.8">
      <c r="B856" s="279" t="s">
        <v>5154</v>
      </c>
      <c r="C856" s="274">
        <v>1990</v>
      </c>
      <c r="D856" s="277">
        <v>2.0798611111111111E-2</v>
      </c>
      <c r="E856" s="274">
        <v>91</v>
      </c>
      <c r="F856" s="274" t="s">
        <v>1069</v>
      </c>
      <c r="G856" s="274">
        <v>5</v>
      </c>
      <c r="H856" s="274">
        <f t="shared" si="14"/>
        <v>34</v>
      </c>
      <c r="I856" s="274" t="s">
        <v>1071</v>
      </c>
      <c r="J856" s="277">
        <v>2.1701388888888888E-2</v>
      </c>
      <c r="K856" s="274" t="s">
        <v>2975</v>
      </c>
      <c r="L856" s="274" t="s">
        <v>3859</v>
      </c>
      <c r="M856" s="278">
        <v>33196</v>
      </c>
      <c r="N856" s="274" t="s">
        <v>3684</v>
      </c>
    </row>
    <row r="857" spans="2:14" ht="14.4">
      <c r="B857" s="286" t="s">
        <v>5155</v>
      </c>
      <c r="C857" s="274">
        <v>1985</v>
      </c>
      <c r="D857" s="277">
        <v>2.3726851851851853E-2</v>
      </c>
      <c r="E857" s="274">
        <v>91</v>
      </c>
      <c r="F857" s="274" t="s">
        <v>1070</v>
      </c>
      <c r="G857" s="274">
        <v>5</v>
      </c>
      <c r="H857" s="274">
        <f t="shared" si="14"/>
        <v>39</v>
      </c>
      <c r="I857" s="274" t="s">
        <v>1071</v>
      </c>
      <c r="J857" s="277">
        <v>2.4722222222222222E-2</v>
      </c>
      <c r="K857" s="274" t="s">
        <v>2846</v>
      </c>
      <c r="L857" s="274" t="s">
        <v>3860</v>
      </c>
      <c r="M857" s="276">
        <v>31137</v>
      </c>
      <c r="N857" s="274" t="s">
        <v>3684</v>
      </c>
    </row>
    <row r="858" spans="2:14" ht="14.4">
      <c r="B858" s="286" t="s">
        <v>5156</v>
      </c>
      <c r="C858" s="274">
        <v>1988</v>
      </c>
      <c r="D858" s="277">
        <v>2.4722222222222222E-2</v>
      </c>
      <c r="E858" s="274">
        <v>92</v>
      </c>
      <c r="F858" s="274" t="s">
        <v>1070</v>
      </c>
      <c r="G858" s="274">
        <v>5</v>
      </c>
      <c r="H858" s="274">
        <f t="shared" si="14"/>
        <v>36</v>
      </c>
      <c r="I858" s="274" t="s">
        <v>1071</v>
      </c>
      <c r="J858" s="277">
        <v>2.4745370370370369E-2</v>
      </c>
      <c r="K858" s="274" t="s">
        <v>2819</v>
      </c>
      <c r="L858" s="274" t="s">
        <v>3861</v>
      </c>
      <c r="M858" s="276">
        <v>32415</v>
      </c>
      <c r="N858" s="274" t="s">
        <v>3684</v>
      </c>
    </row>
    <row r="859" spans="2:14" ht="14.4">
      <c r="B859" s="286" t="s">
        <v>5157</v>
      </c>
      <c r="C859" s="274">
        <v>1980</v>
      </c>
      <c r="D859" s="277">
        <v>2.0983796296296296E-2</v>
      </c>
      <c r="E859" s="274">
        <v>92</v>
      </c>
      <c r="F859" s="274" t="s">
        <v>1069</v>
      </c>
      <c r="G859" s="274">
        <v>5</v>
      </c>
      <c r="H859" s="274">
        <f t="shared" si="14"/>
        <v>44</v>
      </c>
      <c r="I859" s="274" t="s">
        <v>1071</v>
      </c>
      <c r="J859" s="277">
        <v>2.1724537037037039E-2</v>
      </c>
      <c r="K859" s="274" t="s">
        <v>2825</v>
      </c>
      <c r="L859" s="274" t="s">
        <v>3862</v>
      </c>
      <c r="M859" s="276">
        <v>29360</v>
      </c>
      <c r="N859" s="274" t="s">
        <v>3684</v>
      </c>
    </row>
    <row r="860" spans="2:14" ht="13.8">
      <c r="B860" s="279" t="s">
        <v>5158</v>
      </c>
      <c r="C860" s="274">
        <v>1991</v>
      </c>
      <c r="D860" s="277">
        <v>2.1527777777777778E-2</v>
      </c>
      <c r="E860" s="274">
        <v>93</v>
      </c>
      <c r="F860" s="274" t="s">
        <v>1069</v>
      </c>
      <c r="G860" s="274">
        <v>5</v>
      </c>
      <c r="H860" s="274">
        <f t="shared" si="14"/>
        <v>33</v>
      </c>
      <c r="I860" s="274" t="s">
        <v>1071</v>
      </c>
      <c r="J860" s="277">
        <v>2.1909722222222223E-2</v>
      </c>
      <c r="K860" s="274" t="s">
        <v>2833</v>
      </c>
      <c r="L860" s="274" t="s">
        <v>3863</v>
      </c>
      <c r="M860" s="276">
        <v>33362</v>
      </c>
      <c r="N860" s="274" t="s">
        <v>3684</v>
      </c>
    </row>
    <row r="861" spans="2:14" ht="14.4">
      <c r="B861" s="286" t="s">
        <v>5159</v>
      </c>
      <c r="C861" s="274">
        <v>1991</v>
      </c>
      <c r="D861" s="277">
        <v>2.3900462962962964E-2</v>
      </c>
      <c r="E861" s="274">
        <v>93</v>
      </c>
      <c r="F861" s="274" t="s">
        <v>1070</v>
      </c>
      <c r="G861" s="274">
        <v>5</v>
      </c>
      <c r="H861" s="274">
        <f t="shared" si="14"/>
        <v>33</v>
      </c>
      <c r="I861" s="274" t="s">
        <v>1071</v>
      </c>
      <c r="J861" s="277">
        <v>2.480324074074074E-2</v>
      </c>
      <c r="K861" s="274" t="s">
        <v>3799</v>
      </c>
      <c r="L861" s="274" t="s">
        <v>3311</v>
      </c>
      <c r="M861" s="278">
        <v>33560</v>
      </c>
      <c r="N861" s="274" t="s">
        <v>3684</v>
      </c>
    </row>
    <row r="862" spans="2:14" ht="14.4">
      <c r="B862" s="286" t="s">
        <v>5160</v>
      </c>
      <c r="C862" s="274">
        <v>1993</v>
      </c>
      <c r="D862" s="277">
        <v>2.3842592592592592E-2</v>
      </c>
      <c r="E862" s="274">
        <v>94</v>
      </c>
      <c r="F862" s="274" t="s">
        <v>1070</v>
      </c>
      <c r="G862" s="274">
        <v>5</v>
      </c>
      <c r="H862" s="274">
        <f t="shared" si="14"/>
        <v>31</v>
      </c>
      <c r="I862" s="274" t="s">
        <v>1071</v>
      </c>
      <c r="J862" s="277">
        <v>2.4837962962962964E-2</v>
      </c>
      <c r="K862" s="274" t="s">
        <v>2866</v>
      </c>
      <c r="L862" s="274" t="s">
        <v>3864</v>
      </c>
      <c r="M862" s="276">
        <v>33977</v>
      </c>
      <c r="N862" s="274" t="s">
        <v>3684</v>
      </c>
    </row>
    <row r="863" spans="2:14" ht="14.4">
      <c r="B863" s="286" t="s">
        <v>5161</v>
      </c>
      <c r="C863" s="274">
        <v>1981</v>
      </c>
      <c r="D863" s="277">
        <v>2.0694444444444446E-2</v>
      </c>
      <c r="E863" s="274">
        <v>94</v>
      </c>
      <c r="F863" s="274" t="s">
        <v>1069</v>
      </c>
      <c r="G863" s="274">
        <v>5</v>
      </c>
      <c r="H863" s="274">
        <f t="shared" si="14"/>
        <v>43</v>
      </c>
      <c r="I863" s="274" t="s">
        <v>1071</v>
      </c>
      <c r="J863" s="277">
        <v>2.1921296296296296E-2</v>
      </c>
      <c r="K863" s="274" t="s">
        <v>2975</v>
      </c>
      <c r="L863" s="274" t="s">
        <v>3719</v>
      </c>
      <c r="M863" s="278">
        <v>29911</v>
      </c>
      <c r="N863" s="274" t="s">
        <v>3684</v>
      </c>
    </row>
    <row r="864" spans="2:14" ht="14.4">
      <c r="B864" s="286" t="s">
        <v>5162</v>
      </c>
      <c r="C864" s="274">
        <v>1982</v>
      </c>
      <c r="D864" s="277">
        <v>2.0995370370370369E-2</v>
      </c>
      <c r="E864" s="274">
        <v>95</v>
      </c>
      <c r="F864" s="274" t="s">
        <v>1069</v>
      </c>
      <c r="G864" s="274">
        <v>5</v>
      </c>
      <c r="H864" s="274">
        <f t="shared" si="14"/>
        <v>42</v>
      </c>
      <c r="I864" s="274" t="s">
        <v>1071</v>
      </c>
      <c r="J864" s="277">
        <v>2.1979166666666668E-2</v>
      </c>
      <c r="K864" s="274" t="s">
        <v>2864</v>
      </c>
      <c r="L864" s="274" t="s">
        <v>3865</v>
      </c>
      <c r="M864" s="276">
        <v>29988</v>
      </c>
      <c r="N864" s="274" t="s">
        <v>3684</v>
      </c>
    </row>
    <row r="865" spans="2:14" ht="14.4">
      <c r="B865" s="286" t="s">
        <v>5163</v>
      </c>
      <c r="C865" s="274">
        <v>1989</v>
      </c>
      <c r="D865" s="277">
        <v>2.4513888888888891E-2</v>
      </c>
      <c r="E865" s="274">
        <v>95</v>
      </c>
      <c r="F865" s="274" t="s">
        <v>1070</v>
      </c>
      <c r="G865" s="274">
        <v>5</v>
      </c>
      <c r="H865" s="274">
        <f t="shared" si="14"/>
        <v>35</v>
      </c>
      <c r="I865" s="274" t="s">
        <v>1071</v>
      </c>
      <c r="J865" s="277">
        <v>2.4861111111111112E-2</v>
      </c>
      <c r="K865" s="274" t="s">
        <v>2827</v>
      </c>
      <c r="L865" s="274" t="s">
        <v>3866</v>
      </c>
      <c r="M865" s="276">
        <v>32646</v>
      </c>
      <c r="N865" s="274" t="s">
        <v>3684</v>
      </c>
    </row>
    <row r="866" spans="2:14" ht="14.4">
      <c r="B866" s="286" t="s">
        <v>5164</v>
      </c>
      <c r="C866" s="274">
        <v>1987</v>
      </c>
      <c r="D866" s="277">
        <v>2.3784722222222221E-2</v>
      </c>
      <c r="E866" s="274">
        <v>96</v>
      </c>
      <c r="F866" s="274" t="s">
        <v>1070</v>
      </c>
      <c r="G866" s="274">
        <v>5</v>
      </c>
      <c r="H866" s="274">
        <f t="shared" si="14"/>
        <v>37</v>
      </c>
      <c r="I866" s="274" t="s">
        <v>1071</v>
      </c>
      <c r="J866" s="277">
        <v>2.4895833333333332E-2</v>
      </c>
      <c r="K866" s="274" t="s">
        <v>2851</v>
      </c>
      <c r="L866" s="274" t="s">
        <v>3867</v>
      </c>
      <c r="M866" s="278">
        <v>32141</v>
      </c>
      <c r="N866" s="274" t="s">
        <v>3684</v>
      </c>
    </row>
    <row r="867" spans="2:14" ht="14.4">
      <c r="B867" s="286" t="s">
        <v>5165</v>
      </c>
      <c r="C867" s="274">
        <v>1959</v>
      </c>
      <c r="D867" s="277">
        <v>2.0937500000000001E-2</v>
      </c>
      <c r="E867" s="274">
        <v>96</v>
      </c>
      <c r="F867" s="274" t="s">
        <v>1069</v>
      </c>
      <c r="G867" s="274">
        <v>5</v>
      </c>
      <c r="H867" s="274">
        <f t="shared" si="14"/>
        <v>65</v>
      </c>
      <c r="I867" s="274" t="s">
        <v>1071</v>
      </c>
      <c r="J867" s="277">
        <v>2.2025462962962962E-2</v>
      </c>
      <c r="K867" s="274" t="s">
        <v>2940</v>
      </c>
      <c r="L867" s="274" t="s">
        <v>3868</v>
      </c>
      <c r="M867" s="276">
        <v>21708</v>
      </c>
      <c r="N867" s="274" t="s">
        <v>3684</v>
      </c>
    </row>
    <row r="868" spans="2:14" ht="14.4">
      <c r="B868" s="286" t="s">
        <v>5166</v>
      </c>
      <c r="C868" s="274">
        <v>1983</v>
      </c>
      <c r="D868" s="277">
        <v>2.4513888888888891E-2</v>
      </c>
      <c r="E868" s="274">
        <v>97</v>
      </c>
      <c r="F868" s="274" t="s">
        <v>1070</v>
      </c>
      <c r="G868" s="274">
        <v>5</v>
      </c>
      <c r="H868" s="274">
        <f t="shared" si="14"/>
        <v>41</v>
      </c>
      <c r="I868" s="274" t="s">
        <v>1071</v>
      </c>
      <c r="J868" s="277">
        <v>2.4907407407407406E-2</v>
      </c>
      <c r="K868" s="274" t="s">
        <v>2840</v>
      </c>
      <c r="L868" s="274" t="s">
        <v>3869</v>
      </c>
      <c r="M868" s="276">
        <v>30538</v>
      </c>
      <c r="N868" s="274" t="s">
        <v>3684</v>
      </c>
    </row>
    <row r="869" spans="2:14" ht="13.8">
      <c r="B869" s="279" t="s">
        <v>5167</v>
      </c>
      <c r="C869" s="274">
        <v>1986</v>
      </c>
      <c r="D869" s="277">
        <v>2.1064814814814814E-2</v>
      </c>
      <c r="E869" s="274">
        <v>97</v>
      </c>
      <c r="F869" s="274" t="s">
        <v>1069</v>
      </c>
      <c r="G869" s="274">
        <v>5</v>
      </c>
      <c r="H869" s="274">
        <f t="shared" si="14"/>
        <v>38</v>
      </c>
      <c r="I869" s="274" t="s">
        <v>1071</v>
      </c>
      <c r="J869" s="277">
        <v>2.207175925925926E-2</v>
      </c>
      <c r="K869" s="274" t="s">
        <v>2901</v>
      </c>
      <c r="L869" s="274" t="s">
        <v>3870</v>
      </c>
      <c r="M869" s="276">
        <v>31465</v>
      </c>
      <c r="N869" s="274" t="s">
        <v>3684</v>
      </c>
    </row>
    <row r="870" spans="2:14" ht="13.8">
      <c r="B870" s="279" t="s">
        <v>5168</v>
      </c>
      <c r="C870" s="274">
        <v>1988</v>
      </c>
      <c r="D870" s="277">
        <v>2.1145833333333332E-2</v>
      </c>
      <c r="E870" s="274">
        <v>98</v>
      </c>
      <c r="F870" s="274" t="s">
        <v>1069</v>
      </c>
      <c r="G870" s="274">
        <v>5</v>
      </c>
      <c r="H870" s="274">
        <f t="shared" si="14"/>
        <v>36</v>
      </c>
      <c r="I870" s="274" t="s">
        <v>1071</v>
      </c>
      <c r="J870" s="277">
        <v>2.2083333333333333E-2</v>
      </c>
      <c r="K870" s="274" t="s">
        <v>2943</v>
      </c>
      <c r="L870" s="274" t="s">
        <v>3871</v>
      </c>
      <c r="M870" s="276">
        <v>32293</v>
      </c>
      <c r="N870" s="274" t="s">
        <v>3684</v>
      </c>
    </row>
    <row r="871" spans="2:14" ht="14.4">
      <c r="B871" s="286" t="s">
        <v>5169</v>
      </c>
      <c r="C871" s="274">
        <v>1997</v>
      </c>
      <c r="D871" s="277">
        <v>2.4120370370370372E-2</v>
      </c>
      <c r="E871" s="274">
        <v>98</v>
      </c>
      <c r="F871" s="274" t="s">
        <v>1070</v>
      </c>
      <c r="G871" s="274">
        <v>5</v>
      </c>
      <c r="H871" s="274">
        <f t="shared" si="14"/>
        <v>27</v>
      </c>
      <c r="I871" s="274" t="s">
        <v>1071</v>
      </c>
      <c r="J871" s="277">
        <v>2.4918981481481483E-2</v>
      </c>
      <c r="K871" s="274" t="s">
        <v>2886</v>
      </c>
      <c r="L871" s="274" t="s">
        <v>3872</v>
      </c>
      <c r="M871" s="276">
        <v>35498</v>
      </c>
      <c r="N871" s="274" t="s">
        <v>3684</v>
      </c>
    </row>
    <row r="872" spans="2:14" ht="14.4">
      <c r="B872" s="286" t="s">
        <v>5170</v>
      </c>
      <c r="C872" s="274">
        <v>1992</v>
      </c>
      <c r="D872" s="277">
        <v>2.4131944444444445E-2</v>
      </c>
      <c r="E872" s="274">
        <v>99</v>
      </c>
      <c r="F872" s="274" t="s">
        <v>1070</v>
      </c>
      <c r="G872" s="274">
        <v>5</v>
      </c>
      <c r="H872" s="274">
        <f t="shared" si="14"/>
        <v>32</v>
      </c>
      <c r="I872" s="274" t="s">
        <v>1071</v>
      </c>
      <c r="J872" s="277">
        <v>2.494212962962963E-2</v>
      </c>
      <c r="K872" s="274" t="s">
        <v>3428</v>
      </c>
      <c r="L872" s="274" t="s">
        <v>3873</v>
      </c>
      <c r="M872" s="276">
        <v>33607</v>
      </c>
      <c r="N872" s="274" t="s">
        <v>3684</v>
      </c>
    </row>
    <row r="873" spans="2:14" ht="13.8">
      <c r="B873" s="279" t="s">
        <v>5171</v>
      </c>
      <c r="C873" s="274">
        <v>1995</v>
      </c>
      <c r="D873" s="277">
        <v>2.1342592592592594E-2</v>
      </c>
      <c r="E873" s="274">
        <v>99</v>
      </c>
      <c r="F873" s="274" t="s">
        <v>1069</v>
      </c>
      <c r="G873" s="274">
        <v>5</v>
      </c>
      <c r="H873" s="274">
        <f t="shared" si="14"/>
        <v>29</v>
      </c>
      <c r="I873" s="274" t="s">
        <v>1071</v>
      </c>
      <c r="J873" s="277">
        <v>2.2094907407407407E-2</v>
      </c>
      <c r="K873" s="274" t="s">
        <v>2992</v>
      </c>
      <c r="L873" s="274" t="s">
        <v>3874</v>
      </c>
      <c r="M873" s="276">
        <v>34740</v>
      </c>
      <c r="N873" s="274" t="s">
        <v>3684</v>
      </c>
    </row>
    <row r="874" spans="2:14" ht="14.4">
      <c r="B874" s="286" t="s">
        <v>5172</v>
      </c>
      <c r="C874" s="274">
        <v>1980</v>
      </c>
      <c r="D874" s="277">
        <v>2.1238425925925924E-2</v>
      </c>
      <c r="E874" s="274">
        <v>100</v>
      </c>
      <c r="F874" s="274" t="s">
        <v>1069</v>
      </c>
      <c r="G874" s="274">
        <v>5</v>
      </c>
      <c r="H874" s="274">
        <f t="shared" si="14"/>
        <v>44</v>
      </c>
      <c r="I874" s="274" t="s">
        <v>1071</v>
      </c>
      <c r="J874" s="277">
        <v>2.2118055555555554E-2</v>
      </c>
      <c r="K874" s="274" t="s">
        <v>2859</v>
      </c>
      <c r="L874" s="274" t="s">
        <v>3875</v>
      </c>
      <c r="M874" s="276">
        <v>29340</v>
      </c>
      <c r="N874" s="274" t="s">
        <v>3684</v>
      </c>
    </row>
    <row r="875" spans="2:14" ht="14.4">
      <c r="B875" s="286" t="s">
        <v>5173</v>
      </c>
      <c r="C875" s="274">
        <v>2006</v>
      </c>
      <c r="D875" s="277">
        <v>2.417824074074074E-2</v>
      </c>
      <c r="E875" s="274">
        <v>100</v>
      </c>
      <c r="F875" s="274" t="s">
        <v>1070</v>
      </c>
      <c r="G875" s="274">
        <v>5</v>
      </c>
      <c r="H875" s="274">
        <f t="shared" si="14"/>
        <v>18</v>
      </c>
      <c r="I875" s="274" t="s">
        <v>1071</v>
      </c>
      <c r="J875" s="277">
        <v>2.4953703703703704E-2</v>
      </c>
      <c r="K875" s="274" t="s">
        <v>3876</v>
      </c>
      <c r="L875" s="274" t="s">
        <v>3429</v>
      </c>
      <c r="M875" s="276">
        <v>38811</v>
      </c>
      <c r="N875" s="274" t="s">
        <v>3684</v>
      </c>
    </row>
    <row r="876" spans="2:14" ht="13.8">
      <c r="B876" s="279" t="s">
        <v>5174</v>
      </c>
      <c r="C876" s="274">
        <v>1987</v>
      </c>
      <c r="D876" s="277">
        <v>2.1840277777777778E-2</v>
      </c>
      <c r="E876" s="274">
        <v>101</v>
      </c>
      <c r="F876" s="274" t="s">
        <v>1069</v>
      </c>
      <c r="G876" s="274">
        <v>5</v>
      </c>
      <c r="H876" s="274">
        <f t="shared" si="14"/>
        <v>37</v>
      </c>
      <c r="I876" s="274" t="s">
        <v>1071</v>
      </c>
      <c r="J876" s="277">
        <v>2.2210648148148149E-2</v>
      </c>
      <c r="K876" s="274" t="s">
        <v>3073</v>
      </c>
      <c r="L876" s="274" t="s">
        <v>3877</v>
      </c>
      <c r="M876" s="278">
        <v>32101</v>
      </c>
      <c r="N876" s="274" t="s">
        <v>3684</v>
      </c>
    </row>
    <row r="877" spans="2:14" ht="14.4">
      <c r="B877" s="286" t="s">
        <v>5175</v>
      </c>
      <c r="C877" s="274">
        <v>1990</v>
      </c>
      <c r="D877" s="277">
        <v>2.4120370370370372E-2</v>
      </c>
      <c r="E877" s="274">
        <v>101</v>
      </c>
      <c r="F877" s="274" t="s">
        <v>1070</v>
      </c>
      <c r="G877" s="274">
        <v>5</v>
      </c>
      <c r="H877" s="274">
        <f t="shared" si="14"/>
        <v>34</v>
      </c>
      <c r="I877" s="274" t="s">
        <v>1071</v>
      </c>
      <c r="J877" s="277">
        <v>2.4976851851851851E-2</v>
      </c>
      <c r="K877" s="274" t="s">
        <v>2819</v>
      </c>
      <c r="L877" s="274" t="s">
        <v>3878</v>
      </c>
      <c r="M877" s="276">
        <v>33012</v>
      </c>
      <c r="N877" s="274" t="s">
        <v>3684</v>
      </c>
    </row>
    <row r="878" spans="2:14" ht="13.8">
      <c r="B878" s="279" t="s">
        <v>5176</v>
      </c>
      <c r="C878" s="274">
        <v>1987</v>
      </c>
      <c r="D878" s="277">
        <v>2.1550925925925925E-2</v>
      </c>
      <c r="E878" s="274">
        <v>102</v>
      </c>
      <c r="F878" s="274" t="s">
        <v>1069</v>
      </c>
      <c r="G878" s="274">
        <v>5</v>
      </c>
      <c r="H878" s="274">
        <f t="shared" si="14"/>
        <v>37</v>
      </c>
      <c r="I878" s="274" t="s">
        <v>1071</v>
      </c>
      <c r="J878" s="277">
        <v>2.2337962962962962E-2</v>
      </c>
      <c r="K878" s="274" t="s">
        <v>2833</v>
      </c>
      <c r="L878" s="274" t="s">
        <v>3879</v>
      </c>
      <c r="M878" s="276">
        <v>32090</v>
      </c>
      <c r="N878" s="274" t="s">
        <v>3684</v>
      </c>
    </row>
    <row r="879" spans="2:14" ht="14.4">
      <c r="B879" s="286" t="s">
        <v>5177</v>
      </c>
      <c r="C879" s="274">
        <v>1982</v>
      </c>
      <c r="D879" s="277">
        <v>2.4270833333333332E-2</v>
      </c>
      <c r="E879" s="274">
        <v>102</v>
      </c>
      <c r="F879" s="274" t="s">
        <v>1070</v>
      </c>
      <c r="G879" s="274">
        <v>5</v>
      </c>
      <c r="H879" s="274">
        <f t="shared" si="14"/>
        <v>42</v>
      </c>
      <c r="I879" s="274" t="s">
        <v>1071</v>
      </c>
      <c r="J879" s="277">
        <v>2.4988425925925924E-2</v>
      </c>
      <c r="K879" s="274" t="s">
        <v>2838</v>
      </c>
      <c r="L879" s="274" t="s">
        <v>3880</v>
      </c>
      <c r="M879" s="276">
        <v>30083</v>
      </c>
      <c r="N879" s="274" t="s">
        <v>3684</v>
      </c>
    </row>
    <row r="880" spans="2:14" ht="14.4">
      <c r="B880" s="286" t="s">
        <v>5178</v>
      </c>
      <c r="C880" s="274">
        <v>1980</v>
      </c>
      <c r="D880" s="277">
        <v>2.4085648148148148E-2</v>
      </c>
      <c r="E880" s="274">
        <v>103</v>
      </c>
      <c r="F880" s="274" t="s">
        <v>1070</v>
      </c>
      <c r="G880" s="274">
        <v>5</v>
      </c>
      <c r="H880" s="274">
        <f t="shared" si="14"/>
        <v>44</v>
      </c>
      <c r="I880" s="274" t="s">
        <v>1071</v>
      </c>
      <c r="J880" s="277">
        <v>2.5000000000000001E-2</v>
      </c>
      <c r="K880" s="274" t="s">
        <v>2920</v>
      </c>
      <c r="L880" s="274" t="s">
        <v>3881</v>
      </c>
      <c r="M880" s="276">
        <v>29356</v>
      </c>
      <c r="N880" s="274" t="s">
        <v>3684</v>
      </c>
    </row>
    <row r="881" spans="2:14" ht="14.4">
      <c r="B881" s="286" t="s">
        <v>5179</v>
      </c>
      <c r="C881" s="274">
        <v>1977</v>
      </c>
      <c r="D881" s="277">
        <v>2.1585648148148149E-2</v>
      </c>
      <c r="E881" s="274">
        <v>103</v>
      </c>
      <c r="F881" s="274" t="s">
        <v>1069</v>
      </c>
      <c r="G881" s="274">
        <v>5</v>
      </c>
      <c r="H881" s="274">
        <f t="shared" si="14"/>
        <v>47</v>
      </c>
      <c r="I881" s="274" t="s">
        <v>1071</v>
      </c>
      <c r="J881" s="277">
        <v>2.2361111111111109E-2</v>
      </c>
      <c r="K881" s="274" t="s">
        <v>2829</v>
      </c>
      <c r="L881" s="274" t="s">
        <v>3882</v>
      </c>
      <c r="M881" s="276">
        <v>28373</v>
      </c>
      <c r="N881" s="274" t="s">
        <v>3684</v>
      </c>
    </row>
    <row r="882" spans="2:14" ht="14.4">
      <c r="B882" s="286" t="s">
        <v>5180</v>
      </c>
      <c r="C882" s="274">
        <v>2002</v>
      </c>
      <c r="D882" s="277">
        <v>2.4606481481481483E-2</v>
      </c>
      <c r="E882" s="274">
        <v>104</v>
      </c>
      <c r="F882" s="274" t="s">
        <v>1070</v>
      </c>
      <c r="G882" s="274">
        <v>5</v>
      </c>
      <c r="H882" s="274">
        <f t="shared" si="14"/>
        <v>22</v>
      </c>
      <c r="I882" s="274" t="s">
        <v>1071</v>
      </c>
      <c r="J882" s="277">
        <v>2.5023148148148149E-2</v>
      </c>
      <c r="K882" s="274" t="s">
        <v>2851</v>
      </c>
      <c r="L882" s="274" t="s">
        <v>3883</v>
      </c>
      <c r="M882" s="276">
        <v>37330</v>
      </c>
      <c r="N882" s="274" t="s">
        <v>3684</v>
      </c>
    </row>
    <row r="883" spans="2:14" ht="13.8">
      <c r="B883" s="279" t="s">
        <v>5181</v>
      </c>
      <c r="C883" s="274">
        <v>2000</v>
      </c>
      <c r="D883" s="277">
        <v>2.1423611111111112E-2</v>
      </c>
      <c r="E883" s="274">
        <v>104</v>
      </c>
      <c r="F883" s="274" t="s">
        <v>1069</v>
      </c>
      <c r="G883" s="274">
        <v>5</v>
      </c>
      <c r="H883" s="274">
        <f t="shared" si="14"/>
        <v>24</v>
      </c>
      <c r="I883" s="274" t="s">
        <v>1071</v>
      </c>
      <c r="J883" s="277">
        <v>2.2430555555555554E-2</v>
      </c>
      <c r="K883" s="274" t="s">
        <v>2825</v>
      </c>
      <c r="L883" s="274" t="s">
        <v>3884</v>
      </c>
      <c r="M883" s="276">
        <v>36599</v>
      </c>
      <c r="N883" s="274" t="s">
        <v>3684</v>
      </c>
    </row>
    <row r="884" spans="2:14" ht="14.4">
      <c r="B884" s="286" t="s">
        <v>5182</v>
      </c>
      <c r="C884" s="274">
        <v>1970</v>
      </c>
      <c r="D884" s="277">
        <v>2.1296296296296296E-2</v>
      </c>
      <c r="E884" s="274">
        <v>105</v>
      </c>
      <c r="F884" s="274" t="s">
        <v>1069</v>
      </c>
      <c r="G884" s="274">
        <v>5</v>
      </c>
      <c r="H884" s="274">
        <f t="shared" si="14"/>
        <v>54</v>
      </c>
      <c r="I884" s="274" t="s">
        <v>1071</v>
      </c>
      <c r="J884" s="277">
        <v>2.2499999999999999E-2</v>
      </c>
      <c r="K884" s="274" t="s">
        <v>2833</v>
      </c>
      <c r="L884" s="274" t="s">
        <v>3885</v>
      </c>
      <c r="M884" s="276">
        <v>25823</v>
      </c>
      <c r="N884" s="274" t="s">
        <v>3684</v>
      </c>
    </row>
    <row r="885" spans="2:14" ht="14.4">
      <c r="B885" s="286" t="s">
        <v>5183</v>
      </c>
      <c r="C885" s="274">
        <v>1995</v>
      </c>
      <c r="D885" s="277">
        <v>2.4155092592592593E-2</v>
      </c>
      <c r="E885" s="274">
        <v>105</v>
      </c>
      <c r="F885" s="274" t="s">
        <v>1070</v>
      </c>
      <c r="G885" s="274">
        <v>5</v>
      </c>
      <c r="H885" s="274">
        <f t="shared" si="14"/>
        <v>29</v>
      </c>
      <c r="I885" s="274" t="s">
        <v>1071</v>
      </c>
      <c r="J885" s="277">
        <v>2.5034722222222222E-2</v>
      </c>
      <c r="K885" s="274" t="s">
        <v>3428</v>
      </c>
      <c r="L885" s="274" t="s">
        <v>3886</v>
      </c>
      <c r="M885" s="276">
        <v>34841</v>
      </c>
      <c r="N885" s="274" t="s">
        <v>3684</v>
      </c>
    </row>
    <row r="886" spans="2:14" ht="14.4">
      <c r="B886" s="286" t="s">
        <v>5184</v>
      </c>
      <c r="C886" s="274">
        <v>1988</v>
      </c>
      <c r="D886" s="277">
        <v>2.4259259259259258E-2</v>
      </c>
      <c r="E886" s="274">
        <v>106</v>
      </c>
      <c r="F886" s="274" t="s">
        <v>1070</v>
      </c>
      <c r="G886" s="274">
        <v>5</v>
      </c>
      <c r="H886" s="274">
        <f t="shared" si="14"/>
        <v>36</v>
      </c>
      <c r="I886" s="274" t="s">
        <v>1071</v>
      </c>
      <c r="J886" s="277">
        <v>2.5057870370370369E-2</v>
      </c>
      <c r="K886" s="274" t="s">
        <v>2840</v>
      </c>
      <c r="L886" s="274" t="s">
        <v>3887</v>
      </c>
      <c r="M886" s="276">
        <v>32245</v>
      </c>
      <c r="N886" s="274" t="s">
        <v>3684</v>
      </c>
    </row>
    <row r="887" spans="2:14" ht="13.8">
      <c r="B887" s="279" t="s">
        <v>2468</v>
      </c>
      <c r="C887" s="274">
        <v>1946</v>
      </c>
      <c r="D887" s="277">
        <v>2.1608796296296296E-2</v>
      </c>
      <c r="E887" s="274">
        <v>106</v>
      </c>
      <c r="F887" s="274" t="s">
        <v>1069</v>
      </c>
      <c r="G887" s="274">
        <v>5</v>
      </c>
      <c r="H887" s="274">
        <f t="shared" si="14"/>
        <v>78</v>
      </c>
      <c r="I887" s="274" t="s">
        <v>1071</v>
      </c>
      <c r="J887" s="277">
        <v>2.2511574074074073E-2</v>
      </c>
      <c r="K887" s="274" t="s">
        <v>2975</v>
      </c>
      <c r="L887" s="274" t="s">
        <v>3888</v>
      </c>
      <c r="M887" s="278">
        <v>17123</v>
      </c>
      <c r="N887" s="274" t="s">
        <v>3684</v>
      </c>
    </row>
    <row r="888" spans="2:14" ht="14.4">
      <c r="B888" s="286" t="s">
        <v>5185</v>
      </c>
      <c r="C888" s="274">
        <v>1982</v>
      </c>
      <c r="D888" s="277">
        <v>2.4618055555555556E-2</v>
      </c>
      <c r="E888" s="274">
        <v>107</v>
      </c>
      <c r="F888" s="274" t="s">
        <v>1070</v>
      </c>
      <c r="G888" s="274">
        <v>5</v>
      </c>
      <c r="H888" s="274">
        <f t="shared" si="14"/>
        <v>42</v>
      </c>
      <c r="I888" s="274" t="s">
        <v>1071</v>
      </c>
      <c r="J888" s="277">
        <v>2.5092592592592593E-2</v>
      </c>
      <c r="K888" s="274" t="s">
        <v>2819</v>
      </c>
      <c r="L888" s="274" t="s">
        <v>3299</v>
      </c>
      <c r="M888" s="276">
        <v>30128</v>
      </c>
      <c r="N888" s="274" t="s">
        <v>3684</v>
      </c>
    </row>
    <row r="889" spans="2:14" ht="13.8">
      <c r="B889" s="279" t="s">
        <v>5186</v>
      </c>
      <c r="C889" s="274">
        <v>1989</v>
      </c>
      <c r="D889" s="277">
        <v>2.2118055555555554E-2</v>
      </c>
      <c r="E889" s="274">
        <v>107</v>
      </c>
      <c r="F889" s="274" t="s">
        <v>1069</v>
      </c>
      <c r="G889" s="274">
        <v>5</v>
      </c>
      <c r="H889" s="274">
        <f t="shared" si="14"/>
        <v>35</v>
      </c>
      <c r="I889" s="274" t="s">
        <v>1071</v>
      </c>
      <c r="J889" s="277">
        <v>2.255787037037037E-2</v>
      </c>
      <c r="K889" s="274" t="s">
        <v>2864</v>
      </c>
      <c r="L889" s="274" t="s">
        <v>3889</v>
      </c>
      <c r="M889" s="276">
        <v>32780</v>
      </c>
      <c r="N889" s="274" t="s">
        <v>3684</v>
      </c>
    </row>
    <row r="890" spans="2:14" ht="14.4">
      <c r="B890" s="286" t="s">
        <v>5711</v>
      </c>
      <c r="C890" s="274">
        <v>1994</v>
      </c>
      <c r="D890" s="277">
        <v>2.4212962962962964E-2</v>
      </c>
      <c r="E890" s="274">
        <v>108</v>
      </c>
      <c r="F890" s="274" t="s">
        <v>1070</v>
      </c>
      <c r="G890" s="274">
        <v>5</v>
      </c>
      <c r="H890" s="274">
        <f t="shared" si="14"/>
        <v>30</v>
      </c>
      <c r="I890" s="274" t="s">
        <v>1071</v>
      </c>
      <c r="J890" s="277">
        <v>2.5092592592592593E-2</v>
      </c>
      <c r="K890" s="274" t="s">
        <v>3318</v>
      </c>
      <c r="L890" s="274" t="s">
        <v>3890</v>
      </c>
      <c r="M890" s="276">
        <v>34347</v>
      </c>
      <c r="N890" s="274" t="s">
        <v>3684</v>
      </c>
    </row>
    <row r="891" spans="2:14" ht="13.8">
      <c r="B891" s="279" t="s">
        <v>5187</v>
      </c>
      <c r="C891" s="274">
        <v>1991</v>
      </c>
      <c r="D891" s="277">
        <v>2.1678240740740741E-2</v>
      </c>
      <c r="E891" s="274">
        <v>108</v>
      </c>
      <c r="F891" s="274" t="s">
        <v>1069</v>
      </c>
      <c r="G891" s="274">
        <v>5</v>
      </c>
      <c r="H891" s="274">
        <f t="shared" si="14"/>
        <v>33</v>
      </c>
      <c r="I891" s="274" t="s">
        <v>1071</v>
      </c>
      <c r="J891" s="277">
        <v>2.2592592592592591E-2</v>
      </c>
      <c r="K891" s="274" t="s">
        <v>3891</v>
      </c>
      <c r="L891" s="274" t="s">
        <v>3892</v>
      </c>
      <c r="M891" s="276">
        <v>33549</v>
      </c>
      <c r="N891" s="274" t="s">
        <v>3684</v>
      </c>
    </row>
    <row r="892" spans="2:14" ht="14.4">
      <c r="B892" s="286" t="s">
        <v>5188</v>
      </c>
      <c r="C892" s="274">
        <v>1990</v>
      </c>
      <c r="D892" s="277">
        <v>2.4421296296296295E-2</v>
      </c>
      <c r="E892" s="274">
        <v>109</v>
      </c>
      <c r="F892" s="274" t="s">
        <v>1070</v>
      </c>
      <c r="G892" s="274">
        <v>5</v>
      </c>
      <c r="H892" s="274">
        <f t="shared" ref="H892:H955" si="15">2024-C892</f>
        <v>34</v>
      </c>
      <c r="I892" s="274" t="s">
        <v>1071</v>
      </c>
      <c r="J892" s="277">
        <v>2.5127314814814814E-2</v>
      </c>
      <c r="K892" s="274" t="s">
        <v>3071</v>
      </c>
      <c r="L892" s="274" t="s">
        <v>3893</v>
      </c>
      <c r="M892" s="278">
        <v>33168</v>
      </c>
      <c r="N892" s="274" t="s">
        <v>3684</v>
      </c>
    </row>
    <row r="893" spans="2:14" ht="13.8">
      <c r="B893" s="279" t="s">
        <v>5189</v>
      </c>
      <c r="C893" s="274">
        <v>1998</v>
      </c>
      <c r="D893" s="277">
        <v>2.224537037037037E-2</v>
      </c>
      <c r="E893" s="274">
        <v>109</v>
      </c>
      <c r="F893" s="274" t="s">
        <v>1069</v>
      </c>
      <c r="G893" s="274">
        <v>5</v>
      </c>
      <c r="H893" s="274">
        <f t="shared" si="15"/>
        <v>26</v>
      </c>
      <c r="I893" s="274" t="s">
        <v>1071</v>
      </c>
      <c r="J893" s="277">
        <v>2.2662037037037036E-2</v>
      </c>
      <c r="K893" s="274" t="s">
        <v>2862</v>
      </c>
      <c r="L893" s="274" t="s">
        <v>3894</v>
      </c>
      <c r="M893" s="276">
        <v>36035</v>
      </c>
      <c r="N893" s="274" t="s">
        <v>3684</v>
      </c>
    </row>
    <row r="894" spans="2:14" ht="13.8">
      <c r="B894" s="279" t="s">
        <v>1699</v>
      </c>
      <c r="C894" s="274">
        <v>1990</v>
      </c>
      <c r="D894" s="277">
        <v>2.4756944444444446E-2</v>
      </c>
      <c r="E894" s="274">
        <v>110</v>
      </c>
      <c r="F894" s="274" t="s">
        <v>1070</v>
      </c>
      <c r="G894" s="274">
        <v>5</v>
      </c>
      <c r="H894" s="274">
        <f t="shared" si="15"/>
        <v>34</v>
      </c>
      <c r="I894" s="274" t="s">
        <v>1071</v>
      </c>
      <c r="J894" s="277">
        <v>2.5127314814814814E-2</v>
      </c>
      <c r="K894" s="274" t="s">
        <v>2840</v>
      </c>
      <c r="L894" s="274" t="s">
        <v>3895</v>
      </c>
      <c r="M894" s="276">
        <v>32892</v>
      </c>
      <c r="N894" s="274" t="s">
        <v>3684</v>
      </c>
    </row>
    <row r="895" spans="2:14" ht="13.8">
      <c r="B895" s="279" t="s">
        <v>5190</v>
      </c>
      <c r="C895" s="274">
        <v>1985</v>
      </c>
      <c r="D895" s="277">
        <v>2.193287037037037E-2</v>
      </c>
      <c r="E895" s="274">
        <v>110</v>
      </c>
      <c r="F895" s="274" t="s">
        <v>1069</v>
      </c>
      <c r="G895" s="274">
        <v>5</v>
      </c>
      <c r="H895" s="274">
        <f t="shared" si="15"/>
        <v>39</v>
      </c>
      <c r="I895" s="274" t="s">
        <v>1071</v>
      </c>
      <c r="J895" s="277">
        <v>2.269675925925926E-2</v>
      </c>
      <c r="K895" s="274" t="s">
        <v>2825</v>
      </c>
      <c r="L895" s="274" t="s">
        <v>3896</v>
      </c>
      <c r="M895" s="276">
        <v>31128</v>
      </c>
      <c r="N895" s="274" t="s">
        <v>3684</v>
      </c>
    </row>
    <row r="896" spans="2:14" ht="14.4">
      <c r="B896" s="286" t="s">
        <v>5191</v>
      </c>
      <c r="C896" s="274">
        <v>1976</v>
      </c>
      <c r="D896" s="277">
        <v>2.5127314814814814E-2</v>
      </c>
      <c r="E896" s="274">
        <v>111</v>
      </c>
      <c r="F896" s="274" t="s">
        <v>1070</v>
      </c>
      <c r="G896" s="274">
        <v>5</v>
      </c>
      <c r="H896" s="274">
        <f t="shared" si="15"/>
        <v>48</v>
      </c>
      <c r="I896" s="274" t="s">
        <v>1071</v>
      </c>
      <c r="J896" s="277">
        <v>2.5127314814814814E-2</v>
      </c>
      <c r="K896" s="274" t="s">
        <v>2840</v>
      </c>
      <c r="L896" s="274" t="s">
        <v>3897</v>
      </c>
      <c r="M896" s="276">
        <v>27777</v>
      </c>
      <c r="N896" s="274" t="s">
        <v>3684</v>
      </c>
    </row>
    <row r="897" spans="2:14" ht="13.8">
      <c r="B897" s="279" t="s">
        <v>5192</v>
      </c>
      <c r="C897" s="274">
        <v>1990</v>
      </c>
      <c r="D897" s="277">
        <v>2.1967592592592594E-2</v>
      </c>
      <c r="E897" s="274">
        <v>111</v>
      </c>
      <c r="F897" s="274" t="s">
        <v>1069</v>
      </c>
      <c r="G897" s="274">
        <v>5</v>
      </c>
      <c r="H897" s="274">
        <f t="shared" si="15"/>
        <v>34</v>
      </c>
      <c r="I897" s="274" t="s">
        <v>1071</v>
      </c>
      <c r="J897" s="277">
        <v>2.2743055555555555E-2</v>
      </c>
      <c r="K897" s="274" t="s">
        <v>3309</v>
      </c>
      <c r="L897" s="274" t="s">
        <v>3898</v>
      </c>
      <c r="M897" s="276">
        <v>33048</v>
      </c>
      <c r="N897" s="274" t="s">
        <v>3684</v>
      </c>
    </row>
    <row r="898" spans="2:14" ht="13.8">
      <c r="B898" s="279" t="s">
        <v>5193</v>
      </c>
      <c r="C898" s="274">
        <v>1990</v>
      </c>
      <c r="D898" s="277">
        <v>2.2326388888888889E-2</v>
      </c>
      <c r="E898" s="274">
        <v>112</v>
      </c>
      <c r="F898" s="274" t="s">
        <v>1069</v>
      </c>
      <c r="G898" s="274">
        <v>5</v>
      </c>
      <c r="H898" s="274">
        <f t="shared" si="15"/>
        <v>34</v>
      </c>
      <c r="I898" s="274" t="s">
        <v>1071</v>
      </c>
      <c r="J898" s="277">
        <v>2.2766203703703705E-2</v>
      </c>
      <c r="K898" s="274" t="s">
        <v>2874</v>
      </c>
      <c r="L898" s="274" t="s">
        <v>3899</v>
      </c>
      <c r="M898" s="276">
        <v>32933</v>
      </c>
      <c r="N898" s="274" t="s">
        <v>3684</v>
      </c>
    </row>
    <row r="899" spans="2:14" ht="14.4">
      <c r="B899" s="286" t="s">
        <v>5194</v>
      </c>
      <c r="C899" s="274">
        <v>2006</v>
      </c>
      <c r="D899" s="277">
        <v>2.4386574074074074E-2</v>
      </c>
      <c r="E899" s="274">
        <v>112</v>
      </c>
      <c r="F899" s="274" t="s">
        <v>1070</v>
      </c>
      <c r="G899" s="274">
        <v>5</v>
      </c>
      <c r="H899" s="274">
        <f t="shared" si="15"/>
        <v>18</v>
      </c>
      <c r="I899" s="274" t="s">
        <v>1071</v>
      </c>
      <c r="J899" s="277">
        <v>2.5162037037037038E-2</v>
      </c>
      <c r="K899" s="274" t="s">
        <v>2891</v>
      </c>
      <c r="L899" s="274" t="s">
        <v>3900</v>
      </c>
      <c r="M899" s="276">
        <v>38895</v>
      </c>
      <c r="N899" s="274" t="s">
        <v>3684</v>
      </c>
    </row>
    <row r="900" spans="2:14" ht="14.4">
      <c r="B900" s="286" t="s">
        <v>5195</v>
      </c>
      <c r="C900" s="274">
        <v>1990</v>
      </c>
      <c r="D900" s="277">
        <v>2.4340277777777777E-2</v>
      </c>
      <c r="E900" s="274">
        <v>113</v>
      </c>
      <c r="F900" s="274" t="s">
        <v>1070</v>
      </c>
      <c r="G900" s="274">
        <v>5</v>
      </c>
      <c r="H900" s="274">
        <f t="shared" si="15"/>
        <v>34</v>
      </c>
      <c r="I900" s="274" t="s">
        <v>1071</v>
      </c>
      <c r="J900" s="277">
        <v>2.5162037037037038E-2</v>
      </c>
      <c r="K900" s="274" t="s">
        <v>3799</v>
      </c>
      <c r="L900" s="274" t="s">
        <v>3901</v>
      </c>
      <c r="M900" s="276">
        <v>32972</v>
      </c>
      <c r="N900" s="274" t="s">
        <v>3684</v>
      </c>
    </row>
    <row r="901" spans="2:14" ht="13.8">
      <c r="B901" s="279" t="s">
        <v>1658</v>
      </c>
      <c r="C901" s="274">
        <v>1992</v>
      </c>
      <c r="D901" s="277">
        <v>2.1840277777777778E-2</v>
      </c>
      <c r="E901" s="274">
        <v>113</v>
      </c>
      <c r="F901" s="274" t="s">
        <v>1069</v>
      </c>
      <c r="G901" s="274">
        <v>5</v>
      </c>
      <c r="H901" s="274">
        <f t="shared" si="15"/>
        <v>32</v>
      </c>
      <c r="I901" s="274" t="s">
        <v>1071</v>
      </c>
      <c r="J901" s="277">
        <v>2.2800925925925926E-2</v>
      </c>
      <c r="K901" s="274" t="s">
        <v>3902</v>
      </c>
      <c r="L901" s="274" t="s">
        <v>3903</v>
      </c>
      <c r="M901" s="276">
        <v>33690</v>
      </c>
      <c r="N901" s="274" t="s">
        <v>3684</v>
      </c>
    </row>
    <row r="902" spans="2:14" ht="14.4">
      <c r="B902" s="286" t="s">
        <v>5196</v>
      </c>
      <c r="C902" s="274">
        <v>1983</v>
      </c>
      <c r="D902" s="277">
        <v>2.4247685185185185E-2</v>
      </c>
      <c r="E902" s="274">
        <v>114</v>
      </c>
      <c r="F902" s="274" t="s">
        <v>1070</v>
      </c>
      <c r="G902" s="274">
        <v>5</v>
      </c>
      <c r="H902" s="274">
        <f t="shared" si="15"/>
        <v>41</v>
      </c>
      <c r="I902" s="274" t="s">
        <v>1071</v>
      </c>
      <c r="J902" s="277">
        <v>2.5208333333333333E-2</v>
      </c>
      <c r="K902" s="274" t="s">
        <v>2935</v>
      </c>
      <c r="L902" s="274" t="s">
        <v>3904</v>
      </c>
      <c r="M902" s="276">
        <v>30419</v>
      </c>
      <c r="N902" s="274" t="s">
        <v>3684</v>
      </c>
    </row>
    <row r="903" spans="2:14" ht="13.8">
      <c r="B903" s="279" t="s">
        <v>5197</v>
      </c>
      <c r="C903" s="274">
        <v>1989</v>
      </c>
      <c r="D903" s="277">
        <v>2.2905092592592591E-2</v>
      </c>
      <c r="E903" s="274">
        <v>114</v>
      </c>
      <c r="F903" s="274" t="s">
        <v>1069</v>
      </c>
      <c r="G903" s="274">
        <v>5</v>
      </c>
      <c r="H903" s="274">
        <f t="shared" si="15"/>
        <v>35</v>
      </c>
      <c r="I903" s="274" t="s">
        <v>1071</v>
      </c>
      <c r="J903" s="277">
        <v>2.2939814814814816E-2</v>
      </c>
      <c r="K903" s="274" t="s">
        <v>2825</v>
      </c>
      <c r="L903" s="274" t="s">
        <v>3905</v>
      </c>
      <c r="M903" s="276">
        <v>32819</v>
      </c>
      <c r="N903" s="274" t="s">
        <v>3684</v>
      </c>
    </row>
    <row r="904" spans="2:14" ht="14.4">
      <c r="B904" s="286" t="s">
        <v>5198</v>
      </c>
      <c r="C904" s="274">
        <v>1988</v>
      </c>
      <c r="D904" s="277">
        <v>2.4143518518518519E-2</v>
      </c>
      <c r="E904" s="274">
        <v>115</v>
      </c>
      <c r="F904" s="274" t="s">
        <v>1070</v>
      </c>
      <c r="G904" s="274">
        <v>5</v>
      </c>
      <c r="H904" s="274">
        <f t="shared" si="15"/>
        <v>36</v>
      </c>
      <c r="I904" s="274" t="s">
        <v>1071</v>
      </c>
      <c r="J904" s="277">
        <v>2.5289351851851851E-2</v>
      </c>
      <c r="K904" s="274" t="s">
        <v>2840</v>
      </c>
      <c r="L904" s="274" t="s">
        <v>3906</v>
      </c>
      <c r="M904" s="276">
        <v>32292</v>
      </c>
      <c r="N904" s="274" t="s">
        <v>3684</v>
      </c>
    </row>
    <row r="905" spans="2:14" ht="13.8">
      <c r="B905" s="279" t="s">
        <v>5199</v>
      </c>
      <c r="C905" s="274">
        <v>1988</v>
      </c>
      <c r="D905" s="277">
        <v>2.2152777777777778E-2</v>
      </c>
      <c r="E905" s="274">
        <v>115</v>
      </c>
      <c r="F905" s="274" t="s">
        <v>1069</v>
      </c>
      <c r="G905" s="274">
        <v>5</v>
      </c>
      <c r="H905" s="274">
        <f t="shared" si="15"/>
        <v>36</v>
      </c>
      <c r="I905" s="274" t="s">
        <v>1071</v>
      </c>
      <c r="J905" s="277">
        <v>2.3020833333333334E-2</v>
      </c>
      <c r="K905" s="274" t="s">
        <v>2862</v>
      </c>
      <c r="L905" s="274" t="s">
        <v>3907</v>
      </c>
      <c r="M905" s="278">
        <v>32493</v>
      </c>
      <c r="N905" s="274" t="s">
        <v>3684</v>
      </c>
    </row>
    <row r="906" spans="2:14" ht="14.4">
      <c r="B906" s="286" t="s">
        <v>5712</v>
      </c>
      <c r="C906" s="274">
        <v>1999</v>
      </c>
      <c r="D906" s="277">
        <v>2.4305555555555556E-2</v>
      </c>
      <c r="E906" s="274">
        <v>116</v>
      </c>
      <c r="F906" s="274" t="s">
        <v>1070</v>
      </c>
      <c r="G906" s="274">
        <v>5</v>
      </c>
      <c r="H906" s="274">
        <f t="shared" si="15"/>
        <v>25</v>
      </c>
      <c r="I906" s="274" t="s">
        <v>1071</v>
      </c>
      <c r="J906" s="277">
        <v>2.5324074074074075E-2</v>
      </c>
      <c r="K906" s="274" t="s">
        <v>2920</v>
      </c>
      <c r="L906" s="274" t="s">
        <v>5713</v>
      </c>
      <c r="M906" s="276">
        <v>36280</v>
      </c>
      <c r="N906" s="274" t="s">
        <v>3684</v>
      </c>
    </row>
    <row r="907" spans="2:14" ht="13.8">
      <c r="B907" s="279" t="s">
        <v>5200</v>
      </c>
      <c r="C907" s="274">
        <v>1988</v>
      </c>
      <c r="D907" s="277">
        <v>2.193287037037037E-2</v>
      </c>
      <c r="E907" s="274">
        <v>116</v>
      </c>
      <c r="F907" s="274" t="s">
        <v>1069</v>
      </c>
      <c r="G907" s="274">
        <v>5</v>
      </c>
      <c r="H907" s="274">
        <f t="shared" si="15"/>
        <v>36</v>
      </c>
      <c r="I907" s="274" t="s">
        <v>1071</v>
      </c>
      <c r="J907" s="277">
        <v>2.3043981481481481E-2</v>
      </c>
      <c r="K907" s="274" t="s">
        <v>2825</v>
      </c>
      <c r="L907" s="274" t="s">
        <v>3908</v>
      </c>
      <c r="M907" s="276">
        <v>32311</v>
      </c>
      <c r="N907" s="274" t="s">
        <v>3684</v>
      </c>
    </row>
    <row r="908" spans="2:14" ht="13.8">
      <c r="B908" s="279" t="s">
        <v>5201</v>
      </c>
      <c r="C908" s="274">
        <v>1992</v>
      </c>
      <c r="D908" s="277">
        <v>2.2060185185185186E-2</v>
      </c>
      <c r="E908" s="274">
        <v>117</v>
      </c>
      <c r="F908" s="274" t="s">
        <v>1069</v>
      </c>
      <c r="G908" s="274">
        <v>5</v>
      </c>
      <c r="H908" s="274">
        <f t="shared" si="15"/>
        <v>32</v>
      </c>
      <c r="I908" s="274" t="s">
        <v>1071</v>
      </c>
      <c r="J908" s="277">
        <v>2.3043981481481481E-2</v>
      </c>
      <c r="K908" s="274" t="s">
        <v>2862</v>
      </c>
      <c r="L908" s="274" t="s">
        <v>3909</v>
      </c>
      <c r="M908" s="276">
        <v>33720</v>
      </c>
      <c r="N908" s="274" t="s">
        <v>3684</v>
      </c>
    </row>
    <row r="909" spans="2:14" ht="14.4">
      <c r="B909" s="286" t="s">
        <v>5202</v>
      </c>
      <c r="C909" s="274">
        <v>1998</v>
      </c>
      <c r="D909" s="277">
        <v>2.4722222222222222E-2</v>
      </c>
      <c r="E909" s="274">
        <v>117</v>
      </c>
      <c r="F909" s="274" t="s">
        <v>1070</v>
      </c>
      <c r="G909" s="274">
        <v>5</v>
      </c>
      <c r="H909" s="274">
        <f t="shared" si="15"/>
        <v>26</v>
      </c>
      <c r="I909" s="274" t="s">
        <v>1071</v>
      </c>
      <c r="J909" s="277">
        <v>2.5451388888888888E-2</v>
      </c>
      <c r="K909" s="274" t="s">
        <v>2819</v>
      </c>
      <c r="L909" s="274" t="s">
        <v>3890</v>
      </c>
      <c r="M909" s="276">
        <v>36039</v>
      </c>
      <c r="N909" s="274" t="s">
        <v>3684</v>
      </c>
    </row>
    <row r="910" spans="2:14" ht="14.4">
      <c r="B910" s="286" t="s">
        <v>5203</v>
      </c>
      <c r="C910" s="274">
        <v>1988</v>
      </c>
      <c r="D910" s="277">
        <v>2.4583333333333332E-2</v>
      </c>
      <c r="E910" s="274">
        <v>118</v>
      </c>
      <c r="F910" s="274" t="s">
        <v>1070</v>
      </c>
      <c r="G910" s="274">
        <v>5</v>
      </c>
      <c r="H910" s="274">
        <f t="shared" si="15"/>
        <v>36</v>
      </c>
      <c r="I910" s="274" t="s">
        <v>1071</v>
      </c>
      <c r="J910" s="277">
        <v>2.5451388888888888E-2</v>
      </c>
      <c r="K910" s="274" t="s">
        <v>2926</v>
      </c>
      <c r="L910" s="274" t="s">
        <v>3910</v>
      </c>
      <c r="M910" s="276">
        <v>32338</v>
      </c>
      <c r="N910" s="274" t="s">
        <v>3684</v>
      </c>
    </row>
    <row r="911" spans="2:14" ht="14.4">
      <c r="B911" s="286" t="s">
        <v>1473</v>
      </c>
      <c r="C911" s="274">
        <v>1983</v>
      </c>
      <c r="D911" s="277">
        <v>2.2349537037037036E-2</v>
      </c>
      <c r="E911" s="274">
        <v>118</v>
      </c>
      <c r="F911" s="274" t="s">
        <v>1069</v>
      </c>
      <c r="G911" s="274">
        <v>5</v>
      </c>
      <c r="H911" s="274">
        <f t="shared" si="15"/>
        <v>41</v>
      </c>
      <c r="I911" s="274" t="s">
        <v>1071</v>
      </c>
      <c r="J911" s="277">
        <v>2.3055555555555555E-2</v>
      </c>
      <c r="K911" s="274" t="s">
        <v>2833</v>
      </c>
      <c r="L911" s="274" t="s">
        <v>3911</v>
      </c>
      <c r="M911" s="276">
        <v>30496</v>
      </c>
      <c r="N911" s="274" t="s">
        <v>3684</v>
      </c>
    </row>
    <row r="912" spans="2:14" ht="14.4">
      <c r="B912" s="286" t="s">
        <v>5204</v>
      </c>
      <c r="C912" s="274">
        <v>2001</v>
      </c>
      <c r="D912" s="277">
        <v>2.4456018518518519E-2</v>
      </c>
      <c r="E912" s="274">
        <v>119</v>
      </c>
      <c r="F912" s="274" t="s">
        <v>1070</v>
      </c>
      <c r="G912" s="274">
        <v>5</v>
      </c>
      <c r="H912" s="274">
        <f t="shared" si="15"/>
        <v>23</v>
      </c>
      <c r="I912" s="274" t="s">
        <v>1071</v>
      </c>
      <c r="J912" s="277">
        <v>2.5497685185185186E-2</v>
      </c>
      <c r="K912" s="274" t="s">
        <v>3912</v>
      </c>
      <c r="L912" s="274" t="s">
        <v>3913</v>
      </c>
      <c r="M912" s="278">
        <v>37182</v>
      </c>
      <c r="N912" s="274" t="s">
        <v>3684</v>
      </c>
    </row>
    <row r="913" spans="2:14" ht="13.8">
      <c r="B913" s="279" t="s">
        <v>5205</v>
      </c>
      <c r="C913" s="274">
        <v>1985</v>
      </c>
      <c r="D913" s="277">
        <v>2.2280092592592591E-2</v>
      </c>
      <c r="E913" s="274">
        <v>119</v>
      </c>
      <c r="F913" s="274" t="s">
        <v>1069</v>
      </c>
      <c r="G913" s="274">
        <v>5</v>
      </c>
      <c r="H913" s="274">
        <f t="shared" si="15"/>
        <v>39</v>
      </c>
      <c r="I913" s="274" t="s">
        <v>1071</v>
      </c>
      <c r="J913" s="277">
        <v>2.3055555555555555E-2</v>
      </c>
      <c r="K913" s="274" t="s">
        <v>2859</v>
      </c>
      <c r="L913" s="274" t="s">
        <v>3914</v>
      </c>
      <c r="M913" s="278">
        <v>31377</v>
      </c>
      <c r="N913" s="274" t="s">
        <v>3684</v>
      </c>
    </row>
    <row r="914" spans="2:14" ht="13.8">
      <c r="B914" s="279" t="s">
        <v>5206</v>
      </c>
      <c r="C914" s="274">
        <v>1985</v>
      </c>
      <c r="D914" s="277">
        <v>2.269675925925926E-2</v>
      </c>
      <c r="E914" s="274">
        <v>120</v>
      </c>
      <c r="F914" s="274" t="s">
        <v>1069</v>
      </c>
      <c r="G914" s="274">
        <v>5</v>
      </c>
      <c r="H914" s="274">
        <f t="shared" si="15"/>
        <v>39</v>
      </c>
      <c r="I914" s="274" t="s">
        <v>1071</v>
      </c>
      <c r="J914" s="277">
        <v>2.3090277777777779E-2</v>
      </c>
      <c r="K914" s="274" t="s">
        <v>3915</v>
      </c>
      <c r="L914" s="274" t="s">
        <v>3916</v>
      </c>
      <c r="M914" s="276">
        <v>31151</v>
      </c>
      <c r="N914" s="274" t="s">
        <v>3684</v>
      </c>
    </row>
    <row r="915" spans="2:14" ht="14.4">
      <c r="B915" s="286" t="s">
        <v>5207</v>
      </c>
      <c r="C915" s="274">
        <v>1988</v>
      </c>
      <c r="D915" s="277">
        <v>2.4722222222222222E-2</v>
      </c>
      <c r="E915" s="274">
        <v>120</v>
      </c>
      <c r="F915" s="274" t="s">
        <v>1070</v>
      </c>
      <c r="G915" s="274">
        <v>5</v>
      </c>
      <c r="H915" s="274">
        <f t="shared" si="15"/>
        <v>36</v>
      </c>
      <c r="I915" s="274" t="s">
        <v>1071</v>
      </c>
      <c r="J915" s="277">
        <v>2.5532407407407406E-2</v>
      </c>
      <c r="K915" s="274" t="s">
        <v>2866</v>
      </c>
      <c r="L915" s="274" t="s">
        <v>3917</v>
      </c>
      <c r="M915" s="276">
        <v>32400</v>
      </c>
      <c r="N915" s="274" t="s">
        <v>3684</v>
      </c>
    </row>
    <row r="916" spans="2:14" ht="13.8">
      <c r="B916" s="279" t="s">
        <v>5208</v>
      </c>
      <c r="C916" s="274">
        <v>1991</v>
      </c>
      <c r="D916" s="277">
        <v>2.3136574074074073E-2</v>
      </c>
      <c r="E916" s="274">
        <v>121</v>
      </c>
      <c r="F916" s="274" t="s">
        <v>1069</v>
      </c>
      <c r="G916" s="274">
        <v>5</v>
      </c>
      <c r="H916" s="274">
        <f t="shared" si="15"/>
        <v>33</v>
      </c>
      <c r="I916" s="274" t="s">
        <v>1071</v>
      </c>
      <c r="J916" s="277">
        <v>2.3171296296296297E-2</v>
      </c>
      <c r="K916" s="274" t="s">
        <v>3309</v>
      </c>
      <c r="L916" s="274" t="s">
        <v>3918</v>
      </c>
      <c r="M916" s="276">
        <v>33475</v>
      </c>
      <c r="N916" s="274" t="s">
        <v>3684</v>
      </c>
    </row>
    <row r="917" spans="2:14" ht="14.4">
      <c r="B917" s="286" t="s">
        <v>5209</v>
      </c>
      <c r="C917" s="274">
        <v>1980</v>
      </c>
      <c r="D917" s="277">
        <v>2.4560185185185185E-2</v>
      </c>
      <c r="E917" s="274">
        <v>121</v>
      </c>
      <c r="F917" s="274" t="s">
        <v>1070</v>
      </c>
      <c r="G917" s="274">
        <v>5</v>
      </c>
      <c r="H917" s="274">
        <f t="shared" si="15"/>
        <v>44</v>
      </c>
      <c r="I917" s="274" t="s">
        <v>1071</v>
      </c>
      <c r="J917" s="277">
        <v>2.5578703703703704E-2</v>
      </c>
      <c r="K917" s="274" t="s">
        <v>3108</v>
      </c>
      <c r="L917" s="274" t="s">
        <v>3919</v>
      </c>
      <c r="M917" s="276">
        <v>29310</v>
      </c>
      <c r="N917" s="274" t="s">
        <v>3684</v>
      </c>
    </row>
    <row r="918" spans="2:14" ht="14.4">
      <c r="B918" s="286" t="s">
        <v>5210</v>
      </c>
      <c r="C918" s="274">
        <v>1988</v>
      </c>
      <c r="D918" s="277">
        <v>2.4687500000000001E-2</v>
      </c>
      <c r="E918" s="274">
        <v>122</v>
      </c>
      <c r="F918" s="274" t="s">
        <v>1070</v>
      </c>
      <c r="G918" s="274">
        <v>5</v>
      </c>
      <c r="H918" s="274">
        <f t="shared" si="15"/>
        <v>36</v>
      </c>
      <c r="I918" s="274" t="s">
        <v>1071</v>
      </c>
      <c r="J918" s="277">
        <v>2.5624999999999998E-2</v>
      </c>
      <c r="K918" s="274" t="s">
        <v>2838</v>
      </c>
      <c r="L918" s="274" t="s">
        <v>3920</v>
      </c>
      <c r="M918" s="276">
        <v>32270</v>
      </c>
      <c r="N918" s="274" t="s">
        <v>3684</v>
      </c>
    </row>
    <row r="919" spans="2:14" ht="13.8">
      <c r="B919" s="279" t="s">
        <v>5211</v>
      </c>
      <c r="C919" s="274">
        <v>2002</v>
      </c>
      <c r="D919" s="277">
        <v>2.2766203703703705E-2</v>
      </c>
      <c r="E919" s="274">
        <v>122</v>
      </c>
      <c r="F919" s="274" t="s">
        <v>1069</v>
      </c>
      <c r="G919" s="274">
        <v>5</v>
      </c>
      <c r="H919" s="274">
        <f t="shared" si="15"/>
        <v>22</v>
      </c>
      <c r="I919" s="274" t="s">
        <v>1071</v>
      </c>
      <c r="J919" s="277">
        <v>2.3171296296296297E-2</v>
      </c>
      <c r="K919" s="274" t="s">
        <v>3921</v>
      </c>
      <c r="L919" s="274" t="s">
        <v>3922</v>
      </c>
      <c r="M919" s="276">
        <v>37367</v>
      </c>
      <c r="N919" s="274" t="s">
        <v>3684</v>
      </c>
    </row>
    <row r="920" spans="2:14" ht="14.4">
      <c r="B920" s="286" t="s">
        <v>5212</v>
      </c>
      <c r="C920" s="274">
        <v>1985</v>
      </c>
      <c r="D920" s="277">
        <v>2.5347222222222222E-2</v>
      </c>
      <c r="E920" s="274">
        <v>123</v>
      </c>
      <c r="F920" s="274" t="s">
        <v>1070</v>
      </c>
      <c r="G920" s="274">
        <v>5</v>
      </c>
      <c r="H920" s="274">
        <f t="shared" si="15"/>
        <v>39</v>
      </c>
      <c r="I920" s="274" t="s">
        <v>1071</v>
      </c>
      <c r="J920" s="277">
        <v>2.5671296296296296E-2</v>
      </c>
      <c r="K920" s="274" t="s">
        <v>2840</v>
      </c>
      <c r="L920" s="274" t="s">
        <v>3923</v>
      </c>
      <c r="M920" s="278">
        <v>31376</v>
      </c>
      <c r="N920" s="274" t="s">
        <v>3684</v>
      </c>
    </row>
    <row r="921" spans="2:14" ht="13.8">
      <c r="B921" s="279" t="s">
        <v>5213</v>
      </c>
      <c r="C921" s="274">
        <v>1988</v>
      </c>
      <c r="D921" s="277">
        <v>2.2569444444444444E-2</v>
      </c>
      <c r="E921" s="274">
        <v>123</v>
      </c>
      <c r="F921" s="274" t="s">
        <v>1069</v>
      </c>
      <c r="G921" s="274">
        <v>5</v>
      </c>
      <c r="H921" s="274">
        <f t="shared" si="15"/>
        <v>36</v>
      </c>
      <c r="I921" s="274" t="s">
        <v>1071</v>
      </c>
      <c r="J921" s="277">
        <v>2.3356481481481482E-2</v>
      </c>
      <c r="K921" s="274" t="s">
        <v>2913</v>
      </c>
      <c r="L921" s="274" t="s">
        <v>3066</v>
      </c>
      <c r="M921" s="276">
        <v>32326</v>
      </c>
      <c r="N921" s="274" t="s">
        <v>3684</v>
      </c>
    </row>
    <row r="922" spans="2:14" ht="14.4">
      <c r="B922" s="286" t="s">
        <v>5214</v>
      </c>
      <c r="C922" s="274">
        <v>1987</v>
      </c>
      <c r="D922" s="277">
        <v>2.4930555555555556E-2</v>
      </c>
      <c r="E922" s="274">
        <v>124</v>
      </c>
      <c r="F922" s="274" t="s">
        <v>1070</v>
      </c>
      <c r="G922" s="274">
        <v>5</v>
      </c>
      <c r="H922" s="274">
        <f t="shared" si="15"/>
        <v>37</v>
      </c>
      <c r="I922" s="274" t="s">
        <v>1071</v>
      </c>
      <c r="J922" s="277">
        <v>2.5729166666666668E-2</v>
      </c>
      <c r="K922" s="274" t="s">
        <v>2838</v>
      </c>
      <c r="L922" s="274" t="s">
        <v>3924</v>
      </c>
      <c r="M922" s="276">
        <v>31824</v>
      </c>
      <c r="N922" s="274" t="s">
        <v>3684</v>
      </c>
    </row>
    <row r="923" spans="2:14" ht="13.8">
      <c r="B923" s="279" t="s">
        <v>5215</v>
      </c>
      <c r="C923" s="274">
        <v>1992</v>
      </c>
      <c r="D923" s="277">
        <v>2.2418981481481481E-2</v>
      </c>
      <c r="E923" s="274">
        <v>124</v>
      </c>
      <c r="F923" s="274" t="s">
        <v>1069</v>
      </c>
      <c r="G923" s="274">
        <v>5</v>
      </c>
      <c r="H923" s="274">
        <f t="shared" si="15"/>
        <v>32</v>
      </c>
      <c r="I923" s="274" t="s">
        <v>1071</v>
      </c>
      <c r="J923" s="277">
        <v>2.3518518518518518E-2</v>
      </c>
      <c r="K923" s="274" t="s">
        <v>2842</v>
      </c>
      <c r="L923" s="274" t="s">
        <v>3925</v>
      </c>
      <c r="M923" s="278">
        <v>33900</v>
      </c>
      <c r="N923" s="274" t="s">
        <v>3684</v>
      </c>
    </row>
    <row r="924" spans="2:14" ht="14.4">
      <c r="B924" s="286" t="s">
        <v>5216</v>
      </c>
      <c r="C924" s="274">
        <v>1983</v>
      </c>
      <c r="D924" s="277">
        <v>2.2581018518518518E-2</v>
      </c>
      <c r="E924" s="274">
        <v>125</v>
      </c>
      <c r="F924" s="274" t="s">
        <v>1069</v>
      </c>
      <c r="G924" s="274">
        <v>5</v>
      </c>
      <c r="H924" s="274">
        <f t="shared" si="15"/>
        <v>41</v>
      </c>
      <c r="I924" s="274" t="s">
        <v>1071</v>
      </c>
      <c r="J924" s="277">
        <v>2.3541666666666666E-2</v>
      </c>
      <c r="K924" s="274" t="s">
        <v>2849</v>
      </c>
      <c r="L924" s="274" t="s">
        <v>3926</v>
      </c>
      <c r="M924" s="276">
        <v>30379</v>
      </c>
      <c r="N924" s="274" t="s">
        <v>3684</v>
      </c>
    </row>
    <row r="925" spans="2:14" ht="13.8">
      <c r="B925" s="279" t="s">
        <v>2291</v>
      </c>
      <c r="C925" s="274">
        <v>1994</v>
      </c>
      <c r="D925" s="277">
        <v>2.5729166666666668E-2</v>
      </c>
      <c r="E925" s="274">
        <v>125</v>
      </c>
      <c r="F925" s="274" t="s">
        <v>1070</v>
      </c>
      <c r="G925" s="274">
        <v>5</v>
      </c>
      <c r="H925" s="274">
        <f t="shared" si="15"/>
        <v>30</v>
      </c>
      <c r="I925" s="274" t="s">
        <v>1071</v>
      </c>
      <c r="J925" s="277">
        <v>2.5740740740740741E-2</v>
      </c>
      <c r="K925" s="274" t="s">
        <v>3927</v>
      </c>
      <c r="L925" s="274" t="s">
        <v>3928</v>
      </c>
      <c r="M925" s="276">
        <v>34461</v>
      </c>
      <c r="N925" s="274" t="s">
        <v>3684</v>
      </c>
    </row>
    <row r="926" spans="2:14" ht="13.8">
      <c r="B926" s="279" t="s">
        <v>1632</v>
      </c>
      <c r="C926" s="274">
        <v>1990</v>
      </c>
      <c r="D926" s="277">
        <v>2.2442129629629631E-2</v>
      </c>
      <c r="E926" s="274">
        <v>126</v>
      </c>
      <c r="F926" s="274" t="s">
        <v>1069</v>
      </c>
      <c r="G926" s="274">
        <v>5</v>
      </c>
      <c r="H926" s="274">
        <f t="shared" si="15"/>
        <v>34</v>
      </c>
      <c r="I926" s="274" t="s">
        <v>1071</v>
      </c>
      <c r="J926" s="277">
        <v>2.3541666666666666E-2</v>
      </c>
      <c r="K926" s="274" t="s">
        <v>2825</v>
      </c>
      <c r="L926" s="274" t="s">
        <v>3929</v>
      </c>
      <c r="M926" s="276">
        <v>33020</v>
      </c>
      <c r="N926" s="274" t="s">
        <v>3684</v>
      </c>
    </row>
    <row r="927" spans="2:14" ht="14.4">
      <c r="B927" s="286" t="s">
        <v>5217</v>
      </c>
      <c r="C927" s="274">
        <v>1988</v>
      </c>
      <c r="D927" s="277">
        <v>2.476851851851852E-2</v>
      </c>
      <c r="E927" s="274">
        <v>126</v>
      </c>
      <c r="F927" s="274" t="s">
        <v>1070</v>
      </c>
      <c r="G927" s="274">
        <v>5</v>
      </c>
      <c r="H927" s="274">
        <f t="shared" si="15"/>
        <v>36</v>
      </c>
      <c r="I927" s="274" t="s">
        <v>1071</v>
      </c>
      <c r="J927" s="277">
        <v>2.5752314814814815E-2</v>
      </c>
      <c r="K927" s="274" t="s">
        <v>2819</v>
      </c>
      <c r="L927" s="274" t="s">
        <v>3930</v>
      </c>
      <c r="M927" s="276">
        <v>32288</v>
      </c>
      <c r="N927" s="274" t="s">
        <v>3684</v>
      </c>
    </row>
    <row r="928" spans="2:14" ht="14.4">
      <c r="B928" s="286" t="s">
        <v>5218</v>
      </c>
      <c r="C928" s="274">
        <v>2000</v>
      </c>
      <c r="D928" s="277">
        <v>2.462962962962963E-2</v>
      </c>
      <c r="E928" s="274">
        <v>127</v>
      </c>
      <c r="F928" s="274" t="s">
        <v>1070</v>
      </c>
      <c r="G928" s="274">
        <v>5</v>
      </c>
      <c r="H928" s="274">
        <f t="shared" si="15"/>
        <v>24</v>
      </c>
      <c r="I928" s="274" t="s">
        <v>1071</v>
      </c>
      <c r="J928" s="277">
        <v>2.5798611111111112E-2</v>
      </c>
      <c r="K928" s="274" t="s">
        <v>3264</v>
      </c>
      <c r="L928" s="274" t="s">
        <v>3931</v>
      </c>
      <c r="M928" s="278">
        <v>36846</v>
      </c>
      <c r="N928" s="274" t="s">
        <v>3684</v>
      </c>
    </row>
    <row r="929" spans="2:14" ht="13.8">
      <c r="B929" s="279" t="s">
        <v>5219</v>
      </c>
      <c r="C929" s="274">
        <v>1998</v>
      </c>
      <c r="D929" s="277">
        <v>2.2499999999999999E-2</v>
      </c>
      <c r="E929" s="274">
        <v>127</v>
      </c>
      <c r="F929" s="274" t="s">
        <v>1069</v>
      </c>
      <c r="G929" s="274">
        <v>5</v>
      </c>
      <c r="H929" s="274">
        <f t="shared" si="15"/>
        <v>26</v>
      </c>
      <c r="I929" s="274" t="s">
        <v>1071</v>
      </c>
      <c r="J929" s="277">
        <v>2.3634259259259258E-2</v>
      </c>
      <c r="K929" s="274" t="s">
        <v>2829</v>
      </c>
      <c r="L929" s="274" t="s">
        <v>3932</v>
      </c>
      <c r="M929" s="276">
        <v>35969</v>
      </c>
      <c r="N929" s="274" t="s">
        <v>3684</v>
      </c>
    </row>
    <row r="930" spans="2:14" ht="14.4">
      <c r="B930" s="286" t="s">
        <v>5220</v>
      </c>
      <c r="C930" s="274">
        <v>1983</v>
      </c>
      <c r="D930" s="277">
        <v>2.2916666666666665E-2</v>
      </c>
      <c r="E930" s="274">
        <v>128</v>
      </c>
      <c r="F930" s="274" t="s">
        <v>1069</v>
      </c>
      <c r="G930" s="274">
        <v>5</v>
      </c>
      <c r="H930" s="274">
        <f t="shared" si="15"/>
        <v>41</v>
      </c>
      <c r="I930" s="274" t="s">
        <v>1071</v>
      </c>
      <c r="J930" s="277">
        <v>2.3645833333333335E-2</v>
      </c>
      <c r="K930" s="274" t="s">
        <v>3014</v>
      </c>
      <c r="L930" s="274" t="s">
        <v>3933</v>
      </c>
      <c r="M930" s="276">
        <v>30362</v>
      </c>
      <c r="N930" s="274" t="s">
        <v>3684</v>
      </c>
    </row>
    <row r="931" spans="2:14" ht="14.4">
      <c r="B931" s="286" t="s">
        <v>5221</v>
      </c>
      <c r="C931" s="274">
        <v>1993</v>
      </c>
      <c r="D931" s="277">
        <v>2.5034722222222222E-2</v>
      </c>
      <c r="E931" s="274">
        <v>128</v>
      </c>
      <c r="F931" s="274" t="s">
        <v>1070</v>
      </c>
      <c r="G931" s="274">
        <v>5</v>
      </c>
      <c r="H931" s="274">
        <f t="shared" si="15"/>
        <v>31</v>
      </c>
      <c r="I931" s="274" t="s">
        <v>1071</v>
      </c>
      <c r="J931" s="277">
        <v>2.6006944444444444E-2</v>
      </c>
      <c r="K931" s="274" t="s">
        <v>3068</v>
      </c>
      <c r="L931" s="274" t="s">
        <v>3934</v>
      </c>
      <c r="M931" s="276">
        <v>34009</v>
      </c>
      <c r="N931" s="274" t="s">
        <v>3684</v>
      </c>
    </row>
    <row r="932" spans="2:14" ht="13.8">
      <c r="B932" s="279" t="s">
        <v>674</v>
      </c>
      <c r="C932" s="274">
        <v>1986</v>
      </c>
      <c r="D932" s="277">
        <v>2.5300925925925925E-2</v>
      </c>
      <c r="E932" s="274">
        <v>129</v>
      </c>
      <c r="F932" s="274" t="s">
        <v>1070</v>
      </c>
      <c r="G932" s="274">
        <v>5</v>
      </c>
      <c r="H932" s="274">
        <f t="shared" si="15"/>
        <v>38</v>
      </c>
      <c r="I932" s="274" t="s">
        <v>1071</v>
      </c>
      <c r="J932" s="277">
        <v>2.6018518518518517E-2</v>
      </c>
      <c r="K932" s="274" t="s">
        <v>2831</v>
      </c>
      <c r="L932" s="274" t="s">
        <v>3935</v>
      </c>
      <c r="M932" s="276">
        <v>31569</v>
      </c>
      <c r="N932" s="274" t="s">
        <v>3684</v>
      </c>
    </row>
    <row r="933" spans="2:14" ht="13.8">
      <c r="B933" s="279" t="s">
        <v>5222</v>
      </c>
      <c r="C933" s="274">
        <v>1996</v>
      </c>
      <c r="D933" s="277">
        <v>2.2858796296296297E-2</v>
      </c>
      <c r="E933" s="274">
        <v>129</v>
      </c>
      <c r="F933" s="274" t="s">
        <v>1069</v>
      </c>
      <c r="G933" s="274">
        <v>5</v>
      </c>
      <c r="H933" s="274">
        <f t="shared" si="15"/>
        <v>28</v>
      </c>
      <c r="I933" s="274" t="s">
        <v>1071</v>
      </c>
      <c r="J933" s="277">
        <v>2.3657407407407408E-2</v>
      </c>
      <c r="K933" s="274" t="s">
        <v>3936</v>
      </c>
      <c r="L933" s="274" t="s">
        <v>3937</v>
      </c>
      <c r="M933" s="278">
        <v>35411</v>
      </c>
      <c r="N933" s="274" t="s">
        <v>3684</v>
      </c>
    </row>
    <row r="934" spans="2:14" ht="14.4">
      <c r="B934" s="286" t="s">
        <v>5223</v>
      </c>
      <c r="C934" s="274">
        <v>1981</v>
      </c>
      <c r="D934" s="277">
        <v>2.5567129629629631E-2</v>
      </c>
      <c r="E934" s="274">
        <v>130</v>
      </c>
      <c r="F934" s="274" t="s">
        <v>1070</v>
      </c>
      <c r="G934" s="274">
        <v>5</v>
      </c>
      <c r="H934" s="274">
        <f t="shared" si="15"/>
        <v>43</v>
      </c>
      <c r="I934" s="274" t="s">
        <v>1071</v>
      </c>
      <c r="J934" s="277">
        <v>2.6041666666666668E-2</v>
      </c>
      <c r="K934" s="274" t="s">
        <v>3220</v>
      </c>
      <c r="L934" s="274" t="s">
        <v>3938</v>
      </c>
      <c r="M934" s="276">
        <v>29620</v>
      </c>
      <c r="N934" s="274" t="s">
        <v>3684</v>
      </c>
    </row>
    <row r="935" spans="2:14" ht="13.8">
      <c r="B935" s="279" t="s">
        <v>5224</v>
      </c>
      <c r="C935" s="274">
        <v>1988</v>
      </c>
      <c r="D935" s="277">
        <v>2.2824074074074073E-2</v>
      </c>
      <c r="E935" s="274">
        <v>130</v>
      </c>
      <c r="F935" s="274" t="s">
        <v>1069</v>
      </c>
      <c r="G935" s="274">
        <v>5</v>
      </c>
      <c r="H935" s="274">
        <f t="shared" si="15"/>
        <v>36</v>
      </c>
      <c r="I935" s="274" t="s">
        <v>1071</v>
      </c>
      <c r="J935" s="277">
        <v>2.3680555555555555E-2</v>
      </c>
      <c r="K935" s="274" t="s">
        <v>2943</v>
      </c>
      <c r="L935" s="274" t="s">
        <v>3939</v>
      </c>
      <c r="M935" s="278">
        <v>32506</v>
      </c>
      <c r="N935" s="274" t="s">
        <v>3684</v>
      </c>
    </row>
    <row r="936" spans="2:14" ht="14.4">
      <c r="B936" s="286" t="s">
        <v>5225</v>
      </c>
      <c r="C936" s="274">
        <v>2002</v>
      </c>
      <c r="D936" s="277">
        <v>2.5312500000000002E-2</v>
      </c>
      <c r="E936" s="274">
        <v>131</v>
      </c>
      <c r="F936" s="274" t="s">
        <v>1070</v>
      </c>
      <c r="G936" s="274">
        <v>5</v>
      </c>
      <c r="H936" s="274">
        <f t="shared" si="15"/>
        <v>22</v>
      </c>
      <c r="I936" s="274" t="s">
        <v>1071</v>
      </c>
      <c r="J936" s="277">
        <v>2.6053240740740741E-2</v>
      </c>
      <c r="K936" s="274" t="s">
        <v>3940</v>
      </c>
      <c r="L936" s="274" t="s">
        <v>3941</v>
      </c>
      <c r="M936" s="278">
        <v>37572</v>
      </c>
      <c r="N936" s="274" t="s">
        <v>3684</v>
      </c>
    </row>
    <row r="937" spans="2:14" ht="14.4">
      <c r="B937" s="286" t="s">
        <v>5226</v>
      </c>
      <c r="C937" s="274">
        <v>1975</v>
      </c>
      <c r="D937" s="277">
        <v>2.329861111111111E-2</v>
      </c>
      <c r="E937" s="274">
        <v>131</v>
      </c>
      <c r="F937" s="274" t="s">
        <v>1069</v>
      </c>
      <c r="G937" s="274">
        <v>5</v>
      </c>
      <c r="H937" s="274">
        <f t="shared" si="15"/>
        <v>49</v>
      </c>
      <c r="I937" s="274" t="s">
        <v>1071</v>
      </c>
      <c r="J937" s="277">
        <v>2.3761574074074074E-2</v>
      </c>
      <c r="K937" s="274" t="s">
        <v>2842</v>
      </c>
      <c r="L937" s="274" t="s">
        <v>3942</v>
      </c>
      <c r="M937" s="276">
        <v>27735</v>
      </c>
      <c r="N937" s="274" t="s">
        <v>3684</v>
      </c>
    </row>
    <row r="938" spans="2:14" ht="13.8">
      <c r="B938" s="279" t="s">
        <v>5227</v>
      </c>
      <c r="C938" s="274">
        <v>1985</v>
      </c>
      <c r="D938" s="277">
        <v>2.3495370370370371E-2</v>
      </c>
      <c r="E938" s="274">
        <v>132</v>
      </c>
      <c r="F938" s="274" t="s">
        <v>1069</v>
      </c>
      <c r="G938" s="274">
        <v>5</v>
      </c>
      <c r="H938" s="274">
        <f t="shared" si="15"/>
        <v>39</v>
      </c>
      <c r="I938" s="274" t="s">
        <v>1071</v>
      </c>
      <c r="J938" s="277">
        <v>2.3912037037037037E-2</v>
      </c>
      <c r="K938" s="274" t="s">
        <v>2896</v>
      </c>
      <c r="L938" s="274" t="s">
        <v>3943</v>
      </c>
      <c r="M938" s="276">
        <v>31209</v>
      </c>
      <c r="N938" s="274" t="s">
        <v>3684</v>
      </c>
    </row>
    <row r="939" spans="2:14" ht="14.4">
      <c r="B939" s="286" t="s">
        <v>5228</v>
      </c>
      <c r="C939" s="274">
        <v>1985</v>
      </c>
      <c r="D939" s="277">
        <v>2.4861111111111112E-2</v>
      </c>
      <c r="E939" s="274">
        <v>132</v>
      </c>
      <c r="F939" s="274" t="s">
        <v>1070</v>
      </c>
      <c r="G939" s="274">
        <v>5</v>
      </c>
      <c r="H939" s="274">
        <f t="shared" si="15"/>
        <v>39</v>
      </c>
      <c r="I939" s="274" t="s">
        <v>1071</v>
      </c>
      <c r="J939" s="277">
        <v>2.6064814814814815E-2</v>
      </c>
      <c r="K939" s="274" t="s">
        <v>2838</v>
      </c>
      <c r="L939" s="274" t="s">
        <v>3944</v>
      </c>
      <c r="M939" s="276">
        <v>31048</v>
      </c>
      <c r="N939" s="274" t="s">
        <v>3684</v>
      </c>
    </row>
    <row r="940" spans="2:14" ht="13.8">
      <c r="B940" s="279" t="s">
        <v>2385</v>
      </c>
      <c r="C940" s="274">
        <v>1983</v>
      </c>
      <c r="D940" s="277">
        <v>2.2847222222222224E-2</v>
      </c>
      <c r="E940" s="274">
        <v>133</v>
      </c>
      <c r="F940" s="274" t="s">
        <v>1069</v>
      </c>
      <c r="G940" s="274">
        <v>5</v>
      </c>
      <c r="H940" s="274">
        <f t="shared" si="15"/>
        <v>41</v>
      </c>
      <c r="I940" s="274" t="s">
        <v>1071</v>
      </c>
      <c r="J940" s="277">
        <v>2.3935185185185184E-2</v>
      </c>
      <c r="K940" s="274" t="s">
        <v>2833</v>
      </c>
      <c r="L940" s="274" t="s">
        <v>3537</v>
      </c>
      <c r="M940" s="276">
        <v>30546</v>
      </c>
      <c r="N940" s="274" t="s">
        <v>3684</v>
      </c>
    </row>
    <row r="941" spans="2:14" ht="14.4">
      <c r="B941" s="286" t="s">
        <v>5229</v>
      </c>
      <c r="C941" s="274">
        <v>2001</v>
      </c>
      <c r="D941" s="277">
        <v>2.5104166666666667E-2</v>
      </c>
      <c r="E941" s="274">
        <v>133</v>
      </c>
      <c r="F941" s="274" t="s">
        <v>1070</v>
      </c>
      <c r="G941" s="274">
        <v>5</v>
      </c>
      <c r="H941" s="274">
        <f t="shared" si="15"/>
        <v>23</v>
      </c>
      <c r="I941" s="274" t="s">
        <v>1071</v>
      </c>
      <c r="J941" s="277">
        <v>2.6087962962962962E-2</v>
      </c>
      <c r="K941" s="274" t="s">
        <v>2827</v>
      </c>
      <c r="L941" s="274" t="s">
        <v>3945</v>
      </c>
      <c r="M941" s="278">
        <v>37179</v>
      </c>
      <c r="N941" s="274" t="s">
        <v>3684</v>
      </c>
    </row>
    <row r="942" spans="2:14" ht="13.8">
      <c r="B942" s="279" t="s">
        <v>5230</v>
      </c>
      <c r="C942" s="274">
        <v>1998</v>
      </c>
      <c r="D942" s="277">
        <v>2.2858796296296297E-2</v>
      </c>
      <c r="E942" s="274">
        <v>134</v>
      </c>
      <c r="F942" s="274" t="s">
        <v>1069</v>
      </c>
      <c r="G942" s="274">
        <v>5</v>
      </c>
      <c r="H942" s="274">
        <f t="shared" si="15"/>
        <v>26</v>
      </c>
      <c r="I942" s="274" t="s">
        <v>1071</v>
      </c>
      <c r="J942" s="277">
        <v>2.3969907407407409E-2</v>
      </c>
      <c r="K942" s="274" t="s">
        <v>2849</v>
      </c>
      <c r="L942" s="274" t="s">
        <v>3946</v>
      </c>
      <c r="M942" s="276">
        <v>36008</v>
      </c>
      <c r="N942" s="274" t="s">
        <v>3684</v>
      </c>
    </row>
    <row r="943" spans="2:14" ht="14.4">
      <c r="B943" s="286" t="s">
        <v>5231</v>
      </c>
      <c r="C943" s="274">
        <v>1983</v>
      </c>
      <c r="D943" s="277">
        <v>2.5300925925925925E-2</v>
      </c>
      <c r="E943" s="274">
        <v>134</v>
      </c>
      <c r="F943" s="274" t="s">
        <v>1070</v>
      </c>
      <c r="G943" s="274">
        <v>5</v>
      </c>
      <c r="H943" s="274">
        <f t="shared" si="15"/>
        <v>41</v>
      </c>
      <c r="I943" s="274" t="s">
        <v>1071</v>
      </c>
      <c r="J943" s="277">
        <v>2.6111111111111113E-2</v>
      </c>
      <c r="K943" s="274" t="s">
        <v>2831</v>
      </c>
      <c r="L943" s="274" t="s">
        <v>3947</v>
      </c>
      <c r="M943" s="278">
        <v>30670</v>
      </c>
      <c r="N943" s="274" t="s">
        <v>3684</v>
      </c>
    </row>
    <row r="944" spans="2:14" ht="14.4">
      <c r="B944" s="286" t="s">
        <v>5232</v>
      </c>
      <c r="C944" s="274">
        <v>1988</v>
      </c>
      <c r="D944" s="277">
        <v>2.5729166666666668E-2</v>
      </c>
      <c r="E944" s="274">
        <v>135</v>
      </c>
      <c r="F944" s="274" t="s">
        <v>1070</v>
      </c>
      <c r="G944" s="274">
        <v>5</v>
      </c>
      <c r="H944" s="274">
        <f t="shared" si="15"/>
        <v>36</v>
      </c>
      <c r="I944" s="274" t="s">
        <v>1071</v>
      </c>
      <c r="J944" s="277">
        <v>2.6157407407407407E-2</v>
      </c>
      <c r="K944" s="274" t="s">
        <v>3068</v>
      </c>
      <c r="L944" s="274" t="s">
        <v>3881</v>
      </c>
      <c r="M944" s="276">
        <v>32213</v>
      </c>
      <c r="N944" s="274" t="s">
        <v>3684</v>
      </c>
    </row>
    <row r="945" spans="2:14" ht="13.8">
      <c r="B945" s="279" t="s">
        <v>5233</v>
      </c>
      <c r="C945" s="274">
        <v>1992</v>
      </c>
      <c r="D945" s="277">
        <v>2.3043981481481481E-2</v>
      </c>
      <c r="E945" s="274">
        <v>135</v>
      </c>
      <c r="F945" s="274" t="s">
        <v>1069</v>
      </c>
      <c r="G945" s="274">
        <v>5</v>
      </c>
      <c r="H945" s="274">
        <f t="shared" si="15"/>
        <v>32</v>
      </c>
      <c r="I945" s="274" t="s">
        <v>1071</v>
      </c>
      <c r="J945" s="277">
        <v>2.3993055555555556E-2</v>
      </c>
      <c r="K945" s="274" t="s">
        <v>2944</v>
      </c>
      <c r="L945" s="274" t="s">
        <v>3948</v>
      </c>
      <c r="M945" s="278">
        <v>33930</v>
      </c>
      <c r="N945" s="274" t="s">
        <v>3684</v>
      </c>
    </row>
    <row r="946" spans="2:14" ht="13.8">
      <c r="B946" s="279" t="s">
        <v>5234</v>
      </c>
      <c r="C946" s="274">
        <v>1990</v>
      </c>
      <c r="D946" s="277">
        <v>2.2476851851851852E-2</v>
      </c>
      <c r="E946" s="274">
        <v>136</v>
      </c>
      <c r="F946" s="274" t="s">
        <v>1069</v>
      </c>
      <c r="G946" s="274">
        <v>5</v>
      </c>
      <c r="H946" s="274">
        <f t="shared" si="15"/>
        <v>34</v>
      </c>
      <c r="I946" s="274" t="s">
        <v>1071</v>
      </c>
      <c r="J946" s="277">
        <v>2.4050925925925927E-2</v>
      </c>
      <c r="K946" s="274" t="s">
        <v>2833</v>
      </c>
      <c r="L946" s="274" t="s">
        <v>3949</v>
      </c>
      <c r="M946" s="278">
        <v>33235</v>
      </c>
      <c r="N946" s="274" t="s">
        <v>3684</v>
      </c>
    </row>
    <row r="947" spans="2:14" ht="14.4">
      <c r="B947" s="286" t="s">
        <v>5235</v>
      </c>
      <c r="C947" s="274">
        <v>1991</v>
      </c>
      <c r="D947" s="277">
        <v>2.5324074074074075E-2</v>
      </c>
      <c r="E947" s="274">
        <v>136</v>
      </c>
      <c r="F947" s="274" t="s">
        <v>1070</v>
      </c>
      <c r="G947" s="274">
        <v>5</v>
      </c>
      <c r="H947" s="274">
        <f t="shared" si="15"/>
        <v>33</v>
      </c>
      <c r="I947" s="274" t="s">
        <v>1071</v>
      </c>
      <c r="J947" s="277">
        <v>2.6180555555555554E-2</v>
      </c>
      <c r="K947" s="274" t="s">
        <v>2819</v>
      </c>
      <c r="L947" s="274" t="s">
        <v>3610</v>
      </c>
      <c r="M947" s="276">
        <v>33303</v>
      </c>
      <c r="N947" s="274" t="s">
        <v>3684</v>
      </c>
    </row>
    <row r="948" spans="2:14" ht="13.8">
      <c r="B948" s="279" t="s">
        <v>584</v>
      </c>
      <c r="C948" s="274">
        <v>1989</v>
      </c>
      <c r="D948" s="277">
        <v>2.3032407407407408E-2</v>
      </c>
      <c r="E948" s="274">
        <v>137</v>
      </c>
      <c r="F948" s="274" t="s">
        <v>1069</v>
      </c>
      <c r="G948" s="274">
        <v>5</v>
      </c>
      <c r="H948" s="274">
        <f t="shared" si="15"/>
        <v>35</v>
      </c>
      <c r="I948" s="274" t="s">
        <v>1071</v>
      </c>
      <c r="J948" s="277">
        <v>2.4074074074074074E-2</v>
      </c>
      <c r="K948" s="274" t="s">
        <v>2857</v>
      </c>
      <c r="L948" s="274" t="s">
        <v>3316</v>
      </c>
      <c r="M948" s="278">
        <v>32791</v>
      </c>
      <c r="N948" s="274" t="s">
        <v>3684</v>
      </c>
    </row>
    <row r="949" spans="2:14" ht="14.4">
      <c r="B949" s="286" t="s">
        <v>5236</v>
      </c>
      <c r="C949" s="274">
        <v>1988</v>
      </c>
      <c r="D949" s="277">
        <v>2.5266203703703704E-2</v>
      </c>
      <c r="E949" s="274">
        <v>137</v>
      </c>
      <c r="F949" s="274" t="s">
        <v>1070</v>
      </c>
      <c r="G949" s="274">
        <v>5</v>
      </c>
      <c r="H949" s="274">
        <f t="shared" si="15"/>
        <v>36</v>
      </c>
      <c r="I949" s="274" t="s">
        <v>1071</v>
      </c>
      <c r="J949" s="277">
        <v>2.6192129629629631E-2</v>
      </c>
      <c r="K949" s="274" t="s">
        <v>2819</v>
      </c>
      <c r="L949" s="274" t="s">
        <v>3503</v>
      </c>
      <c r="M949" s="276">
        <v>32170</v>
      </c>
      <c r="N949" s="274" t="s">
        <v>3684</v>
      </c>
    </row>
    <row r="950" spans="2:14" ht="14.4">
      <c r="B950" s="286" t="s">
        <v>5237</v>
      </c>
      <c r="C950" s="274">
        <v>1995</v>
      </c>
      <c r="D950" s="277">
        <v>2.5312500000000002E-2</v>
      </c>
      <c r="E950" s="274">
        <v>138</v>
      </c>
      <c r="F950" s="274" t="s">
        <v>1070</v>
      </c>
      <c r="G950" s="274">
        <v>5</v>
      </c>
      <c r="H950" s="274">
        <f t="shared" si="15"/>
        <v>29</v>
      </c>
      <c r="I950" s="274" t="s">
        <v>1071</v>
      </c>
      <c r="J950" s="277">
        <v>2.6215277777777778E-2</v>
      </c>
      <c r="K950" s="274" t="s">
        <v>2851</v>
      </c>
      <c r="L950" s="274" t="s">
        <v>3950</v>
      </c>
      <c r="M950" s="276">
        <v>34735</v>
      </c>
      <c r="N950" s="274" t="s">
        <v>3684</v>
      </c>
    </row>
    <row r="951" spans="2:14" ht="13.8">
      <c r="B951" s="279" t="s">
        <v>2227</v>
      </c>
      <c r="C951" s="274">
        <v>1973</v>
      </c>
      <c r="D951" s="277">
        <v>2.3055555555555555E-2</v>
      </c>
      <c r="E951" s="274">
        <v>138</v>
      </c>
      <c r="F951" s="274" t="s">
        <v>1069</v>
      </c>
      <c r="G951" s="274">
        <v>5</v>
      </c>
      <c r="H951" s="274">
        <f t="shared" si="15"/>
        <v>51</v>
      </c>
      <c r="I951" s="274" t="s">
        <v>1071</v>
      </c>
      <c r="J951" s="277">
        <v>2.4120370370370372E-2</v>
      </c>
      <c r="K951" s="274" t="s">
        <v>2954</v>
      </c>
      <c r="L951" s="274" t="s">
        <v>3951</v>
      </c>
      <c r="M951" s="276">
        <v>26756</v>
      </c>
      <c r="N951" s="274" t="s">
        <v>3684</v>
      </c>
    </row>
    <row r="952" spans="2:14" ht="13.8">
      <c r="B952" s="279" t="s">
        <v>5238</v>
      </c>
      <c r="C952" s="274">
        <v>1995</v>
      </c>
      <c r="D952" s="277">
        <v>2.3402777777777779E-2</v>
      </c>
      <c r="E952" s="274">
        <v>139</v>
      </c>
      <c r="F952" s="274" t="s">
        <v>1069</v>
      </c>
      <c r="G952" s="274">
        <v>5</v>
      </c>
      <c r="H952" s="274">
        <f t="shared" si="15"/>
        <v>29</v>
      </c>
      <c r="I952" s="274" t="s">
        <v>1071</v>
      </c>
      <c r="J952" s="277">
        <v>2.4143518518518519E-2</v>
      </c>
      <c r="K952" s="274" t="s">
        <v>2954</v>
      </c>
      <c r="L952" s="274" t="s">
        <v>3952</v>
      </c>
      <c r="M952" s="276">
        <v>34843</v>
      </c>
      <c r="N952" s="274" t="s">
        <v>3684</v>
      </c>
    </row>
    <row r="953" spans="2:14" ht="14.4">
      <c r="B953" s="286" t="s">
        <v>5239</v>
      </c>
      <c r="C953" s="274">
        <v>1995</v>
      </c>
      <c r="D953" s="277">
        <v>2.5474537037037039E-2</v>
      </c>
      <c r="E953" s="274">
        <v>139</v>
      </c>
      <c r="F953" s="274" t="s">
        <v>1070</v>
      </c>
      <c r="G953" s="274">
        <v>5</v>
      </c>
      <c r="H953" s="274">
        <f t="shared" si="15"/>
        <v>29</v>
      </c>
      <c r="I953" s="274" t="s">
        <v>1071</v>
      </c>
      <c r="J953" s="277">
        <v>2.6238425925925925E-2</v>
      </c>
      <c r="K953" s="274" t="s">
        <v>2846</v>
      </c>
      <c r="L953" s="274" t="s">
        <v>3953</v>
      </c>
      <c r="M953" s="276">
        <v>34712</v>
      </c>
      <c r="N953" s="274" t="s">
        <v>3684</v>
      </c>
    </row>
    <row r="954" spans="2:14" ht="14.4">
      <c r="B954" s="286" t="s">
        <v>5240</v>
      </c>
      <c r="C954" s="274">
        <v>1958</v>
      </c>
      <c r="D954" s="277">
        <v>2.3032407407407408E-2</v>
      </c>
      <c r="E954" s="274">
        <v>140</v>
      </c>
      <c r="F954" s="274" t="s">
        <v>1069</v>
      </c>
      <c r="G954" s="274">
        <v>5</v>
      </c>
      <c r="H954" s="274">
        <f t="shared" si="15"/>
        <v>66</v>
      </c>
      <c r="I954" s="274" t="s">
        <v>1071</v>
      </c>
      <c r="J954" s="277">
        <v>2.4143518518518519E-2</v>
      </c>
      <c r="K954" s="274" t="s">
        <v>2915</v>
      </c>
      <c r="L954" s="274" t="s">
        <v>3908</v>
      </c>
      <c r="M954" s="276">
        <v>21399</v>
      </c>
      <c r="N954" s="274" t="s">
        <v>3684</v>
      </c>
    </row>
    <row r="955" spans="2:14" ht="14.4">
      <c r="B955" s="286" t="s">
        <v>5241</v>
      </c>
      <c r="C955" s="274">
        <v>1992</v>
      </c>
      <c r="D955" s="277">
        <v>2.5324074074074075E-2</v>
      </c>
      <c r="E955" s="274">
        <v>140</v>
      </c>
      <c r="F955" s="274" t="s">
        <v>1070</v>
      </c>
      <c r="G955" s="274">
        <v>5</v>
      </c>
      <c r="H955" s="274">
        <f t="shared" si="15"/>
        <v>32</v>
      </c>
      <c r="I955" s="274" t="s">
        <v>1071</v>
      </c>
      <c r="J955" s="277">
        <v>2.6249999999999999E-2</v>
      </c>
      <c r="K955" s="274" t="s">
        <v>2838</v>
      </c>
      <c r="L955" s="274" t="s">
        <v>3954</v>
      </c>
      <c r="M955" s="276">
        <v>33725</v>
      </c>
      <c r="N955" s="274" t="s">
        <v>3684</v>
      </c>
    </row>
    <row r="956" spans="2:14" ht="13.8">
      <c r="B956" s="279" t="s">
        <v>5242</v>
      </c>
      <c r="C956" s="274">
        <v>1991</v>
      </c>
      <c r="D956" s="277">
        <v>2.2592592592592591E-2</v>
      </c>
      <c r="E956" s="274">
        <v>141</v>
      </c>
      <c r="F956" s="274" t="s">
        <v>1069</v>
      </c>
      <c r="G956" s="274">
        <v>5</v>
      </c>
      <c r="H956" s="274">
        <f t="shared" ref="H956:H1019" si="16">2024-C956</f>
        <v>33</v>
      </c>
      <c r="I956" s="274" t="s">
        <v>1071</v>
      </c>
      <c r="J956" s="277">
        <v>2.4166666666666666E-2</v>
      </c>
      <c r="K956" s="274" t="s">
        <v>2829</v>
      </c>
      <c r="L956" s="274" t="s">
        <v>3955</v>
      </c>
      <c r="M956" s="278">
        <v>33552</v>
      </c>
      <c r="N956" s="274" t="s">
        <v>3684</v>
      </c>
    </row>
    <row r="957" spans="2:14" ht="14.4">
      <c r="B957" s="286" t="s">
        <v>5736</v>
      </c>
      <c r="C957" s="274">
        <v>1992</v>
      </c>
      <c r="D957" s="277">
        <v>2.5277777777777777E-2</v>
      </c>
      <c r="E957" s="274">
        <v>141</v>
      </c>
      <c r="F957" s="274" t="s">
        <v>1070</v>
      </c>
      <c r="G957" s="274">
        <v>5</v>
      </c>
      <c r="H957" s="274">
        <f t="shared" si="16"/>
        <v>32</v>
      </c>
      <c r="I957" s="274" t="s">
        <v>1071</v>
      </c>
      <c r="J957" s="277">
        <v>2.6284722222222223E-2</v>
      </c>
      <c r="K957" s="274" t="s">
        <v>3956</v>
      </c>
      <c r="L957" s="274" t="s">
        <v>3162</v>
      </c>
      <c r="M957" s="276">
        <v>33752</v>
      </c>
      <c r="N957" s="274" t="s">
        <v>3684</v>
      </c>
    </row>
    <row r="958" spans="2:14" ht="13.8">
      <c r="B958" s="279" t="s">
        <v>2165</v>
      </c>
      <c r="C958" s="274">
        <v>1987</v>
      </c>
      <c r="D958" s="277">
        <v>2.0370370370370372E-2</v>
      </c>
      <c r="E958" s="274">
        <v>142</v>
      </c>
      <c r="F958" s="274" t="s">
        <v>1070</v>
      </c>
      <c r="G958" s="274">
        <v>5</v>
      </c>
      <c r="H958" s="274">
        <f t="shared" si="16"/>
        <v>37</v>
      </c>
      <c r="I958" s="274" t="s">
        <v>1071</v>
      </c>
      <c r="J958" s="277">
        <v>2.6377314814814815E-2</v>
      </c>
      <c r="K958" s="274" t="s">
        <v>3957</v>
      </c>
      <c r="L958" s="274" t="s">
        <v>3958</v>
      </c>
      <c r="M958" s="276">
        <v>31808</v>
      </c>
      <c r="N958" s="274" t="s">
        <v>3684</v>
      </c>
    </row>
    <row r="959" spans="2:14" ht="13.8">
      <c r="B959" s="279" t="s">
        <v>1583</v>
      </c>
      <c r="C959" s="274">
        <v>1971</v>
      </c>
      <c r="D959" s="277">
        <v>2.3472222222222221E-2</v>
      </c>
      <c r="E959" s="274">
        <v>142</v>
      </c>
      <c r="F959" s="274" t="s">
        <v>1069</v>
      </c>
      <c r="G959" s="274">
        <v>5</v>
      </c>
      <c r="H959" s="274">
        <f t="shared" si="16"/>
        <v>53</v>
      </c>
      <c r="I959" s="274" t="s">
        <v>1071</v>
      </c>
      <c r="J959" s="277">
        <v>2.431712962962963E-2</v>
      </c>
      <c r="K959" s="274" t="s">
        <v>2842</v>
      </c>
      <c r="L959" s="274" t="s">
        <v>3959</v>
      </c>
      <c r="M959" s="276">
        <v>26185</v>
      </c>
      <c r="N959" s="274" t="s">
        <v>3684</v>
      </c>
    </row>
    <row r="960" spans="2:14" ht="13.8">
      <c r="B960" s="284" t="s">
        <v>5786</v>
      </c>
      <c r="C960" s="274">
        <v>1996</v>
      </c>
      <c r="D960" s="277">
        <v>2.3275462962962963E-2</v>
      </c>
      <c r="E960" s="274">
        <v>143</v>
      </c>
      <c r="F960" s="274" t="s">
        <v>1069</v>
      </c>
      <c r="G960" s="274">
        <v>5</v>
      </c>
      <c r="H960" s="274">
        <f t="shared" si="16"/>
        <v>28</v>
      </c>
      <c r="I960" s="274" t="s">
        <v>1071</v>
      </c>
      <c r="J960" s="277">
        <v>2.4421296296296295E-2</v>
      </c>
      <c r="K960" s="274" t="s">
        <v>2940</v>
      </c>
      <c r="L960" s="274" t="s">
        <v>3960</v>
      </c>
      <c r="M960" s="276">
        <v>35220</v>
      </c>
      <c r="N960" s="274" t="s">
        <v>3684</v>
      </c>
    </row>
    <row r="961" spans="2:14" ht="14.4">
      <c r="B961" s="286" t="s">
        <v>5243</v>
      </c>
      <c r="C961" s="274">
        <v>1994</v>
      </c>
      <c r="D961" s="277">
        <v>2.5451388888888888E-2</v>
      </c>
      <c r="E961" s="274">
        <v>143</v>
      </c>
      <c r="F961" s="274" t="s">
        <v>1070</v>
      </c>
      <c r="G961" s="274">
        <v>5</v>
      </c>
      <c r="H961" s="274">
        <f t="shared" si="16"/>
        <v>30</v>
      </c>
      <c r="I961" s="274" t="s">
        <v>1071</v>
      </c>
      <c r="J961" s="277">
        <v>2.6377314814814815E-2</v>
      </c>
      <c r="K961" s="274" t="s">
        <v>3215</v>
      </c>
      <c r="L961" s="274" t="s">
        <v>3961</v>
      </c>
      <c r="M961" s="278">
        <v>34638</v>
      </c>
      <c r="N961" s="274" t="s">
        <v>3684</v>
      </c>
    </row>
    <row r="962" spans="2:14" ht="13.8">
      <c r="B962" s="279" t="s">
        <v>5244</v>
      </c>
      <c r="C962" s="274">
        <v>1985</v>
      </c>
      <c r="D962" s="277">
        <v>2.4039351851851853E-2</v>
      </c>
      <c r="E962" s="274">
        <v>144</v>
      </c>
      <c r="F962" s="274" t="s">
        <v>1069</v>
      </c>
      <c r="G962" s="274">
        <v>5</v>
      </c>
      <c r="H962" s="274">
        <f t="shared" si="16"/>
        <v>39</v>
      </c>
      <c r="I962" s="274" t="s">
        <v>1071</v>
      </c>
      <c r="J962" s="277">
        <v>2.4432870370370369E-2</v>
      </c>
      <c r="K962" s="274" t="s">
        <v>2940</v>
      </c>
      <c r="L962" s="274" t="s">
        <v>3962</v>
      </c>
      <c r="M962" s="276">
        <v>31153</v>
      </c>
      <c r="N962" s="274" t="s">
        <v>3684</v>
      </c>
    </row>
    <row r="963" spans="2:14" ht="14.4">
      <c r="B963" s="286" t="s">
        <v>5245</v>
      </c>
      <c r="C963" s="274">
        <v>1993</v>
      </c>
      <c r="D963" s="277">
        <v>2.5636574074074076E-2</v>
      </c>
      <c r="E963" s="274">
        <v>144</v>
      </c>
      <c r="F963" s="274" t="s">
        <v>1070</v>
      </c>
      <c r="G963" s="274">
        <v>5</v>
      </c>
      <c r="H963" s="274">
        <f t="shared" si="16"/>
        <v>31</v>
      </c>
      <c r="I963" s="274" t="s">
        <v>1071</v>
      </c>
      <c r="J963" s="277">
        <v>2.6388888888888889E-2</v>
      </c>
      <c r="K963" s="274" t="s">
        <v>3071</v>
      </c>
      <c r="L963" s="274" t="s">
        <v>3963</v>
      </c>
      <c r="M963" s="276">
        <v>34025</v>
      </c>
      <c r="N963" s="274" t="s">
        <v>3684</v>
      </c>
    </row>
    <row r="964" spans="2:14" ht="14.4">
      <c r="B964" s="286" t="s">
        <v>5246</v>
      </c>
      <c r="C964" s="274">
        <v>1981</v>
      </c>
      <c r="D964" s="277">
        <v>2.4027777777777776E-2</v>
      </c>
      <c r="E964" s="274">
        <v>145</v>
      </c>
      <c r="F964" s="274" t="s">
        <v>1069</v>
      </c>
      <c r="G964" s="274">
        <v>5</v>
      </c>
      <c r="H964" s="274">
        <f t="shared" si="16"/>
        <v>43</v>
      </c>
      <c r="I964" s="274" t="s">
        <v>1071</v>
      </c>
      <c r="J964" s="277">
        <v>2.4502314814814814E-2</v>
      </c>
      <c r="K964" s="274" t="s">
        <v>3964</v>
      </c>
      <c r="L964" s="274" t="s">
        <v>3965</v>
      </c>
      <c r="M964" s="276">
        <v>29621</v>
      </c>
      <c r="N964" s="274" t="s">
        <v>3684</v>
      </c>
    </row>
    <row r="965" spans="2:14" ht="14.4">
      <c r="B965" s="286" t="s">
        <v>5247</v>
      </c>
      <c r="C965" s="274">
        <v>1977</v>
      </c>
      <c r="D965" s="277">
        <v>2.6041666666666668E-2</v>
      </c>
      <c r="E965" s="274">
        <v>145</v>
      </c>
      <c r="F965" s="274" t="s">
        <v>1070</v>
      </c>
      <c r="G965" s="274">
        <v>5</v>
      </c>
      <c r="H965" s="274">
        <f t="shared" si="16"/>
        <v>47</v>
      </c>
      <c r="I965" s="274" t="s">
        <v>1071</v>
      </c>
      <c r="J965" s="277">
        <v>2.6435185185185187E-2</v>
      </c>
      <c r="K965" s="274" t="s">
        <v>2866</v>
      </c>
      <c r="L965" s="274" t="s">
        <v>3966</v>
      </c>
      <c r="M965" s="276">
        <v>28174</v>
      </c>
      <c r="N965" s="274" t="s">
        <v>3684</v>
      </c>
    </row>
    <row r="966" spans="2:14" ht="13.8">
      <c r="B966" s="279" t="s">
        <v>5248</v>
      </c>
      <c r="C966" s="274">
        <v>1995</v>
      </c>
      <c r="D966" s="277">
        <v>2.3865740740740739E-2</v>
      </c>
      <c r="E966" s="274">
        <v>146</v>
      </c>
      <c r="F966" s="274" t="s">
        <v>1069</v>
      </c>
      <c r="G966" s="274">
        <v>5</v>
      </c>
      <c r="H966" s="274">
        <f t="shared" si="16"/>
        <v>29</v>
      </c>
      <c r="I966" s="274" t="s">
        <v>1071</v>
      </c>
      <c r="J966" s="277">
        <v>2.4606481481481483E-2</v>
      </c>
      <c r="K966" s="274" t="s">
        <v>2862</v>
      </c>
      <c r="L966" s="274" t="s">
        <v>3967</v>
      </c>
      <c r="M966" s="276">
        <v>34956</v>
      </c>
      <c r="N966" s="274" t="s">
        <v>3684</v>
      </c>
    </row>
    <row r="967" spans="2:14" ht="14.4">
      <c r="B967" s="286" t="s">
        <v>2230</v>
      </c>
      <c r="C967" s="274">
        <v>1988</v>
      </c>
      <c r="D967" s="277">
        <v>2.5578703703703704E-2</v>
      </c>
      <c r="E967" s="274">
        <v>146</v>
      </c>
      <c r="F967" s="274" t="s">
        <v>1070</v>
      </c>
      <c r="G967" s="274">
        <v>5</v>
      </c>
      <c r="H967" s="274">
        <f t="shared" si="16"/>
        <v>36</v>
      </c>
      <c r="I967" s="274" t="s">
        <v>1071</v>
      </c>
      <c r="J967" s="277">
        <v>2.644675925925926E-2</v>
      </c>
      <c r="K967" s="274" t="s">
        <v>3071</v>
      </c>
      <c r="L967" s="274" t="s">
        <v>2932</v>
      </c>
      <c r="M967" s="278">
        <v>32471</v>
      </c>
      <c r="N967" s="274" t="s">
        <v>3684</v>
      </c>
    </row>
    <row r="968" spans="2:14" ht="14.4">
      <c r="B968" s="286" t="s">
        <v>5249</v>
      </c>
      <c r="C968" s="274">
        <v>1993</v>
      </c>
      <c r="D968" s="277">
        <v>2.5381944444444443E-2</v>
      </c>
      <c r="E968" s="274">
        <v>147</v>
      </c>
      <c r="F968" s="274" t="s">
        <v>1070</v>
      </c>
      <c r="G968" s="274">
        <v>5</v>
      </c>
      <c r="H968" s="274">
        <f t="shared" si="16"/>
        <v>31</v>
      </c>
      <c r="I968" s="274" t="s">
        <v>1071</v>
      </c>
      <c r="J968" s="277">
        <v>2.6458333333333334E-2</v>
      </c>
      <c r="K968" s="274" t="s">
        <v>2866</v>
      </c>
      <c r="L968" s="274" t="s">
        <v>3968</v>
      </c>
      <c r="M968" s="276">
        <v>34129</v>
      </c>
      <c r="N968" s="274" t="s">
        <v>3684</v>
      </c>
    </row>
    <row r="969" spans="2:14" ht="13.8">
      <c r="B969" s="279" t="s">
        <v>5250</v>
      </c>
      <c r="C969" s="274">
        <v>1993</v>
      </c>
      <c r="D969" s="277">
        <v>2.3622685185185184E-2</v>
      </c>
      <c r="E969" s="274">
        <v>147</v>
      </c>
      <c r="F969" s="274" t="s">
        <v>1069</v>
      </c>
      <c r="G969" s="274">
        <v>5</v>
      </c>
      <c r="H969" s="274">
        <f t="shared" si="16"/>
        <v>31</v>
      </c>
      <c r="I969" s="274" t="s">
        <v>1071</v>
      </c>
      <c r="J969" s="277">
        <v>2.4641203703703703E-2</v>
      </c>
      <c r="K969" s="274" t="s">
        <v>2829</v>
      </c>
      <c r="L969" s="274" t="s">
        <v>3969</v>
      </c>
      <c r="M969" s="276">
        <v>34308</v>
      </c>
      <c r="N969" s="274" t="s">
        <v>3684</v>
      </c>
    </row>
    <row r="970" spans="2:14" ht="14.4">
      <c r="B970" s="286" t="s">
        <v>5251</v>
      </c>
      <c r="C970" s="274">
        <v>1994</v>
      </c>
      <c r="D970" s="277">
        <v>2.5312500000000002E-2</v>
      </c>
      <c r="E970" s="274">
        <v>148</v>
      </c>
      <c r="F970" s="274" t="s">
        <v>1070</v>
      </c>
      <c r="G970" s="274">
        <v>5</v>
      </c>
      <c r="H970" s="274">
        <f t="shared" si="16"/>
        <v>30</v>
      </c>
      <c r="I970" s="274" t="s">
        <v>1071</v>
      </c>
      <c r="J970" s="277">
        <v>2.6469907407407407E-2</v>
      </c>
      <c r="K970" s="274" t="s">
        <v>2935</v>
      </c>
      <c r="L970" s="274" t="s">
        <v>3970</v>
      </c>
      <c r="M970" s="276">
        <v>34354</v>
      </c>
      <c r="N970" s="274" t="s">
        <v>3684</v>
      </c>
    </row>
    <row r="971" spans="2:14" ht="13.8">
      <c r="B971" s="279" t="s">
        <v>5252</v>
      </c>
      <c r="C971" s="274">
        <v>1987</v>
      </c>
      <c r="D971" s="277">
        <v>2.3807870370370372E-2</v>
      </c>
      <c r="E971" s="274">
        <v>148</v>
      </c>
      <c r="F971" s="274" t="s">
        <v>1069</v>
      </c>
      <c r="G971" s="274">
        <v>5</v>
      </c>
      <c r="H971" s="274">
        <f t="shared" si="16"/>
        <v>37</v>
      </c>
      <c r="I971" s="274" t="s">
        <v>1071</v>
      </c>
      <c r="J971" s="277">
        <v>2.4733796296296295E-2</v>
      </c>
      <c r="K971" s="274" t="s">
        <v>3971</v>
      </c>
      <c r="L971" s="274" t="s">
        <v>3972</v>
      </c>
      <c r="M971" s="278">
        <v>32126</v>
      </c>
      <c r="N971" s="274" t="s">
        <v>3684</v>
      </c>
    </row>
    <row r="972" spans="2:14" ht="13.8">
      <c r="B972" s="279" t="s">
        <v>5253</v>
      </c>
      <c r="C972" s="274">
        <v>2002</v>
      </c>
      <c r="D972" s="277">
        <v>2.4062500000000001E-2</v>
      </c>
      <c r="E972" s="274">
        <v>149</v>
      </c>
      <c r="F972" s="274" t="s">
        <v>1069</v>
      </c>
      <c r="G972" s="274">
        <v>5</v>
      </c>
      <c r="H972" s="274">
        <f t="shared" si="16"/>
        <v>22</v>
      </c>
      <c r="I972" s="274" t="s">
        <v>1071</v>
      </c>
      <c r="J972" s="277">
        <v>2.4780092592592593E-2</v>
      </c>
      <c r="K972" s="274" t="s">
        <v>3741</v>
      </c>
      <c r="L972" s="274" t="s">
        <v>3973</v>
      </c>
      <c r="M972" s="278">
        <v>37617</v>
      </c>
      <c r="N972" s="274" t="s">
        <v>3684</v>
      </c>
    </row>
    <row r="973" spans="2:14" ht="14.4">
      <c r="B973" s="286" t="s">
        <v>5254</v>
      </c>
      <c r="C973" s="274">
        <v>1997</v>
      </c>
      <c r="D973" s="277">
        <v>2.5798611111111112E-2</v>
      </c>
      <c r="E973" s="274">
        <v>149</v>
      </c>
      <c r="F973" s="274" t="s">
        <v>1070</v>
      </c>
      <c r="G973" s="274">
        <v>5</v>
      </c>
      <c r="H973" s="274">
        <f t="shared" si="16"/>
        <v>27</v>
      </c>
      <c r="I973" s="274" t="s">
        <v>1071</v>
      </c>
      <c r="J973" s="277">
        <v>2.6493055555555554E-2</v>
      </c>
      <c r="K973" s="274" t="s">
        <v>2846</v>
      </c>
      <c r="L973" s="274" t="s">
        <v>3974</v>
      </c>
      <c r="M973" s="276">
        <v>35454</v>
      </c>
      <c r="N973" s="274" t="s">
        <v>3684</v>
      </c>
    </row>
    <row r="974" spans="2:14" ht="14.4">
      <c r="B974" s="286" t="s">
        <v>5255</v>
      </c>
      <c r="C974" s="274">
        <v>1996</v>
      </c>
      <c r="D974" s="277">
        <v>2.568287037037037E-2</v>
      </c>
      <c r="E974" s="274">
        <v>150</v>
      </c>
      <c r="F974" s="274" t="s">
        <v>1070</v>
      </c>
      <c r="G974" s="274">
        <v>5</v>
      </c>
      <c r="H974" s="274">
        <f t="shared" si="16"/>
        <v>28</v>
      </c>
      <c r="I974" s="274" t="s">
        <v>1071</v>
      </c>
      <c r="J974" s="277">
        <v>2.6493055555555554E-2</v>
      </c>
      <c r="K974" s="274" t="s">
        <v>2908</v>
      </c>
      <c r="L974" s="274" t="s">
        <v>3975</v>
      </c>
      <c r="M974" s="276">
        <v>35103</v>
      </c>
      <c r="N974" s="274" t="s">
        <v>3684</v>
      </c>
    </row>
    <row r="975" spans="2:14" ht="13.8">
      <c r="B975" s="279" t="s">
        <v>5256</v>
      </c>
      <c r="C975" s="274">
        <v>1987</v>
      </c>
      <c r="D975" s="277">
        <v>2.4421296296296295E-2</v>
      </c>
      <c r="E975" s="274">
        <v>150</v>
      </c>
      <c r="F975" s="274" t="s">
        <v>1069</v>
      </c>
      <c r="G975" s="274">
        <v>5</v>
      </c>
      <c r="H975" s="274">
        <f t="shared" si="16"/>
        <v>37</v>
      </c>
      <c r="I975" s="274" t="s">
        <v>1071</v>
      </c>
      <c r="J975" s="277">
        <v>2.4884259259259259E-2</v>
      </c>
      <c r="K975" s="274" t="s">
        <v>2944</v>
      </c>
      <c r="L975" s="274" t="s">
        <v>3505</v>
      </c>
      <c r="M975" s="276">
        <v>32015</v>
      </c>
      <c r="N975" s="274" t="s">
        <v>3684</v>
      </c>
    </row>
    <row r="976" spans="2:14" ht="13.8">
      <c r="B976" s="279" t="s">
        <v>5257</v>
      </c>
      <c r="C976" s="274">
        <v>1989</v>
      </c>
      <c r="D976" s="277">
        <v>2.4131944444444445E-2</v>
      </c>
      <c r="E976" s="274">
        <v>151</v>
      </c>
      <c r="F976" s="274" t="s">
        <v>1069</v>
      </c>
      <c r="G976" s="274">
        <v>5</v>
      </c>
      <c r="H976" s="274">
        <f t="shared" si="16"/>
        <v>35</v>
      </c>
      <c r="I976" s="274" t="s">
        <v>1071</v>
      </c>
      <c r="J976" s="277">
        <v>2.4907407407407406E-2</v>
      </c>
      <c r="K976" s="274" t="s">
        <v>2864</v>
      </c>
      <c r="L976" s="274" t="s">
        <v>3976</v>
      </c>
      <c r="M976" s="276">
        <v>32749</v>
      </c>
      <c r="N976" s="274" t="s">
        <v>3684</v>
      </c>
    </row>
    <row r="977" spans="2:14" ht="14.4">
      <c r="B977" s="286" t="s">
        <v>5258</v>
      </c>
      <c r="C977" s="274">
        <v>1977</v>
      </c>
      <c r="D977" s="277">
        <v>2.5763888888888888E-2</v>
      </c>
      <c r="E977" s="274">
        <v>151</v>
      </c>
      <c r="F977" s="274" t="s">
        <v>1070</v>
      </c>
      <c r="G977" s="274">
        <v>5</v>
      </c>
      <c r="H977" s="274">
        <f t="shared" si="16"/>
        <v>47</v>
      </c>
      <c r="I977" s="274" t="s">
        <v>1071</v>
      </c>
      <c r="J977" s="277">
        <v>2.6597222222222223E-2</v>
      </c>
      <c r="K977" s="274" t="s">
        <v>2827</v>
      </c>
      <c r="L977" s="274" t="s">
        <v>3977</v>
      </c>
      <c r="M977" s="276">
        <v>28238</v>
      </c>
      <c r="N977" s="274" t="s">
        <v>3684</v>
      </c>
    </row>
    <row r="978" spans="2:14" ht="14.4">
      <c r="B978" s="286" t="s">
        <v>5259</v>
      </c>
      <c r="C978" s="274">
        <v>2002</v>
      </c>
      <c r="D978" s="277">
        <v>2.6157407407407407E-2</v>
      </c>
      <c r="E978" s="274">
        <v>152</v>
      </c>
      <c r="F978" s="274" t="s">
        <v>1070</v>
      </c>
      <c r="G978" s="274">
        <v>5</v>
      </c>
      <c r="H978" s="274">
        <f t="shared" si="16"/>
        <v>22</v>
      </c>
      <c r="I978" s="274" t="s">
        <v>1071</v>
      </c>
      <c r="J978" s="277">
        <v>2.6597222222222223E-2</v>
      </c>
      <c r="K978" s="274" t="s">
        <v>3978</v>
      </c>
      <c r="L978" s="274" t="s">
        <v>2926</v>
      </c>
      <c r="M978" s="276">
        <v>37450</v>
      </c>
      <c r="N978" s="274" t="s">
        <v>3684</v>
      </c>
    </row>
    <row r="979" spans="2:14" ht="13.8">
      <c r="B979" s="279" t="s">
        <v>5260</v>
      </c>
      <c r="C979" s="274">
        <v>1995</v>
      </c>
      <c r="D979" s="277">
        <v>2.4247685185185185E-2</v>
      </c>
      <c r="E979" s="274">
        <v>152</v>
      </c>
      <c r="F979" s="274" t="s">
        <v>1069</v>
      </c>
      <c r="G979" s="274">
        <v>5</v>
      </c>
      <c r="H979" s="274">
        <f t="shared" si="16"/>
        <v>29</v>
      </c>
      <c r="I979" s="274" t="s">
        <v>1071</v>
      </c>
      <c r="J979" s="277">
        <v>2.4965277777777777E-2</v>
      </c>
      <c r="K979" s="274" t="s">
        <v>2954</v>
      </c>
      <c r="L979" s="274" t="s">
        <v>3979</v>
      </c>
      <c r="M979" s="276">
        <v>34891</v>
      </c>
      <c r="N979" s="274" t="s">
        <v>3684</v>
      </c>
    </row>
    <row r="980" spans="2:14" ht="13.8">
      <c r="B980" s="279" t="s">
        <v>5261</v>
      </c>
      <c r="C980" s="274">
        <v>1991</v>
      </c>
      <c r="D980" s="277">
        <v>2.420138888888889E-2</v>
      </c>
      <c r="E980" s="274">
        <v>153</v>
      </c>
      <c r="F980" s="274" t="s">
        <v>1069</v>
      </c>
      <c r="G980" s="274">
        <v>5</v>
      </c>
      <c r="H980" s="274">
        <f t="shared" si="16"/>
        <v>33</v>
      </c>
      <c r="I980" s="274" t="s">
        <v>1071</v>
      </c>
      <c r="J980" s="277">
        <v>2.5023148148148149E-2</v>
      </c>
      <c r="K980" s="274" t="s">
        <v>2829</v>
      </c>
      <c r="L980" s="274" t="s">
        <v>3980</v>
      </c>
      <c r="M980" s="276">
        <v>33361</v>
      </c>
      <c r="N980" s="274" t="s">
        <v>3684</v>
      </c>
    </row>
    <row r="981" spans="2:14" ht="14.4">
      <c r="B981" s="286" t="s">
        <v>5262</v>
      </c>
      <c r="C981" s="274">
        <v>1985</v>
      </c>
      <c r="D981" s="277">
        <v>2.5752314814814815E-2</v>
      </c>
      <c r="E981" s="274">
        <v>153</v>
      </c>
      <c r="F981" s="274" t="s">
        <v>1070</v>
      </c>
      <c r="G981" s="274">
        <v>5</v>
      </c>
      <c r="H981" s="274">
        <f t="shared" si="16"/>
        <v>39</v>
      </c>
      <c r="I981" s="274" t="s">
        <v>1071</v>
      </c>
      <c r="J981" s="277">
        <v>2.6608796296296297E-2</v>
      </c>
      <c r="K981" s="274" t="s">
        <v>2926</v>
      </c>
      <c r="L981" s="274" t="s">
        <v>3981</v>
      </c>
      <c r="M981" s="276">
        <v>31292</v>
      </c>
      <c r="N981" s="274" t="s">
        <v>3684</v>
      </c>
    </row>
    <row r="982" spans="2:14" ht="13.8">
      <c r="B982" s="279" t="s">
        <v>5263</v>
      </c>
      <c r="C982" s="274">
        <v>1989</v>
      </c>
      <c r="D982" s="277">
        <v>2.4247685185185185E-2</v>
      </c>
      <c r="E982" s="274">
        <v>154</v>
      </c>
      <c r="F982" s="274" t="s">
        <v>1069</v>
      </c>
      <c r="G982" s="274">
        <v>5</v>
      </c>
      <c r="H982" s="274">
        <f t="shared" si="16"/>
        <v>35</v>
      </c>
      <c r="I982" s="274" t="s">
        <v>1071</v>
      </c>
      <c r="J982" s="277">
        <v>2.5057870370370369E-2</v>
      </c>
      <c r="K982" s="274" t="s">
        <v>2913</v>
      </c>
      <c r="L982" s="274" t="s">
        <v>3982</v>
      </c>
      <c r="M982" s="276">
        <v>32526</v>
      </c>
      <c r="N982" s="274" t="s">
        <v>3684</v>
      </c>
    </row>
    <row r="983" spans="2:14" ht="14.4">
      <c r="B983" s="286" t="s">
        <v>5264</v>
      </c>
      <c r="C983" s="274">
        <v>1985</v>
      </c>
      <c r="D983" s="277">
        <v>2.5775462962962962E-2</v>
      </c>
      <c r="E983" s="274">
        <v>154</v>
      </c>
      <c r="F983" s="274" t="s">
        <v>1070</v>
      </c>
      <c r="G983" s="274">
        <v>5</v>
      </c>
      <c r="H983" s="274">
        <f t="shared" si="16"/>
        <v>39</v>
      </c>
      <c r="I983" s="274" t="s">
        <v>1071</v>
      </c>
      <c r="J983" s="277">
        <v>2.6631944444444444E-2</v>
      </c>
      <c r="K983" s="274" t="s">
        <v>3651</v>
      </c>
      <c r="L983" s="274" t="s">
        <v>3983</v>
      </c>
      <c r="M983" s="276">
        <v>31214</v>
      </c>
      <c r="N983" s="274" t="s">
        <v>3684</v>
      </c>
    </row>
    <row r="984" spans="2:14" ht="13.8">
      <c r="B984" s="279" t="s">
        <v>5265</v>
      </c>
      <c r="C984" s="274">
        <v>1988</v>
      </c>
      <c r="D984" s="277">
        <v>2.4282407407407409E-2</v>
      </c>
      <c r="E984" s="274">
        <v>155</v>
      </c>
      <c r="F984" s="274" t="s">
        <v>1069</v>
      </c>
      <c r="G984" s="274">
        <v>5</v>
      </c>
      <c r="H984" s="274">
        <f t="shared" si="16"/>
        <v>36</v>
      </c>
      <c r="I984" s="274" t="s">
        <v>1071</v>
      </c>
      <c r="J984" s="277">
        <v>2.5173611111111112E-2</v>
      </c>
      <c r="K984" s="274" t="s">
        <v>2888</v>
      </c>
      <c r="L984" s="274" t="s">
        <v>3984</v>
      </c>
      <c r="M984" s="276">
        <v>32406</v>
      </c>
      <c r="N984" s="274" t="s">
        <v>3684</v>
      </c>
    </row>
    <row r="985" spans="2:14" ht="14.4">
      <c r="B985" s="286" t="s">
        <v>5266</v>
      </c>
      <c r="C985" s="274">
        <v>1997</v>
      </c>
      <c r="D985" s="277">
        <v>2.5590277777777778E-2</v>
      </c>
      <c r="E985" s="274">
        <v>155</v>
      </c>
      <c r="F985" s="274" t="s">
        <v>1070</v>
      </c>
      <c r="G985" s="274">
        <v>5</v>
      </c>
      <c r="H985" s="274">
        <f t="shared" si="16"/>
        <v>27</v>
      </c>
      <c r="I985" s="274" t="s">
        <v>1071</v>
      </c>
      <c r="J985" s="277">
        <v>2.6655092592592591E-2</v>
      </c>
      <c r="K985" s="274" t="s">
        <v>3189</v>
      </c>
      <c r="L985" s="274" t="s">
        <v>2959</v>
      </c>
      <c r="M985" s="276">
        <v>35672</v>
      </c>
      <c r="N985" s="274" t="s">
        <v>3684</v>
      </c>
    </row>
    <row r="986" spans="2:14" ht="14.4">
      <c r="B986" s="286" t="s">
        <v>5267</v>
      </c>
      <c r="C986" s="274">
        <v>1999</v>
      </c>
      <c r="D986" s="277">
        <v>2.5810185185185186E-2</v>
      </c>
      <c r="E986" s="274">
        <v>156</v>
      </c>
      <c r="F986" s="274" t="s">
        <v>1070</v>
      </c>
      <c r="G986" s="274">
        <v>5</v>
      </c>
      <c r="H986" s="274">
        <f t="shared" si="16"/>
        <v>25</v>
      </c>
      <c r="I986" s="274" t="s">
        <v>1071</v>
      </c>
      <c r="J986" s="277">
        <v>2.6689814814814816E-2</v>
      </c>
      <c r="K986" s="274" t="s">
        <v>3428</v>
      </c>
      <c r="L986" s="274" t="s">
        <v>3985</v>
      </c>
      <c r="M986" s="278">
        <v>36452</v>
      </c>
      <c r="N986" s="274" t="s">
        <v>3684</v>
      </c>
    </row>
    <row r="987" spans="2:14" ht="14.4">
      <c r="B987" s="286" t="s">
        <v>5268</v>
      </c>
      <c r="C987" s="274">
        <v>1968</v>
      </c>
      <c r="D987" s="277">
        <v>2.4155092592592593E-2</v>
      </c>
      <c r="E987" s="274">
        <v>156</v>
      </c>
      <c r="F987" s="274" t="s">
        <v>1069</v>
      </c>
      <c r="G987" s="274">
        <v>5</v>
      </c>
      <c r="H987" s="274">
        <f t="shared" si="16"/>
        <v>56</v>
      </c>
      <c r="I987" s="274" t="s">
        <v>1071</v>
      </c>
      <c r="J987" s="277">
        <v>2.5185185185185185E-2</v>
      </c>
      <c r="K987" s="274" t="s">
        <v>2833</v>
      </c>
      <c r="L987" s="274" t="s">
        <v>3986</v>
      </c>
      <c r="M987" s="278">
        <v>25192</v>
      </c>
      <c r="N987" s="274" t="s">
        <v>3684</v>
      </c>
    </row>
    <row r="988" spans="2:14" ht="14.4">
      <c r="B988" s="286" t="s">
        <v>5737</v>
      </c>
      <c r="C988" s="274">
        <v>1978</v>
      </c>
      <c r="D988" s="277">
        <v>2.5590277777777778E-2</v>
      </c>
      <c r="E988" s="274">
        <v>157</v>
      </c>
      <c r="F988" s="274" t="s">
        <v>1070</v>
      </c>
      <c r="G988" s="274">
        <v>5</v>
      </c>
      <c r="H988" s="274">
        <f t="shared" si="16"/>
        <v>46</v>
      </c>
      <c r="I988" s="274" t="s">
        <v>1071</v>
      </c>
      <c r="J988" s="277">
        <v>2.6689814814814816E-2</v>
      </c>
      <c r="K988" s="274" t="s">
        <v>3987</v>
      </c>
      <c r="L988" s="274" t="s">
        <v>3988</v>
      </c>
      <c r="M988" s="276">
        <v>28724</v>
      </c>
      <c r="N988" s="274" t="s">
        <v>3684</v>
      </c>
    </row>
    <row r="989" spans="2:14" ht="13.8">
      <c r="B989" s="279" t="s">
        <v>5269</v>
      </c>
      <c r="C989" s="274">
        <v>1987</v>
      </c>
      <c r="D989" s="277">
        <v>2.4328703703703703E-2</v>
      </c>
      <c r="E989" s="274">
        <v>157</v>
      </c>
      <c r="F989" s="274" t="s">
        <v>1069</v>
      </c>
      <c r="G989" s="274">
        <v>5</v>
      </c>
      <c r="H989" s="274">
        <f t="shared" si="16"/>
        <v>37</v>
      </c>
      <c r="I989" s="274" t="s">
        <v>1071</v>
      </c>
      <c r="J989" s="277">
        <v>2.5219907407407406E-2</v>
      </c>
      <c r="K989" s="274" t="s">
        <v>2825</v>
      </c>
      <c r="L989" s="274" t="s">
        <v>2976</v>
      </c>
      <c r="M989" s="276">
        <v>31993</v>
      </c>
      <c r="N989" s="274" t="s">
        <v>3684</v>
      </c>
    </row>
    <row r="990" spans="2:14" ht="14.4">
      <c r="B990" s="286" t="s">
        <v>5270</v>
      </c>
      <c r="C990" s="274">
        <v>1984</v>
      </c>
      <c r="D990" s="277">
        <v>2.599537037037037E-2</v>
      </c>
      <c r="E990" s="274">
        <v>158</v>
      </c>
      <c r="F990" s="274" t="s">
        <v>1070</v>
      </c>
      <c r="G990" s="274">
        <v>5</v>
      </c>
      <c r="H990" s="274">
        <f t="shared" si="16"/>
        <v>40</v>
      </c>
      <c r="I990" s="274" t="s">
        <v>1071</v>
      </c>
      <c r="J990" s="277">
        <v>2.6747685185185187E-2</v>
      </c>
      <c r="K990" s="274" t="s">
        <v>2869</v>
      </c>
      <c r="L990" s="274" t="s">
        <v>3989</v>
      </c>
      <c r="M990" s="276">
        <v>30759</v>
      </c>
      <c r="N990" s="274" t="s">
        <v>3684</v>
      </c>
    </row>
    <row r="991" spans="2:14" ht="13.8">
      <c r="B991" s="279" t="s">
        <v>5271</v>
      </c>
      <c r="C991" s="274">
        <v>1986</v>
      </c>
      <c r="D991" s="277">
        <v>2.4131944444444445E-2</v>
      </c>
      <c r="E991" s="274">
        <v>158</v>
      </c>
      <c r="F991" s="274" t="s">
        <v>1069</v>
      </c>
      <c r="G991" s="274">
        <v>5</v>
      </c>
      <c r="H991" s="274">
        <f t="shared" si="16"/>
        <v>38</v>
      </c>
      <c r="I991" s="274" t="s">
        <v>1071</v>
      </c>
      <c r="J991" s="277">
        <v>2.5266203703703704E-2</v>
      </c>
      <c r="K991" s="274" t="s">
        <v>2825</v>
      </c>
      <c r="L991" s="274" t="s">
        <v>3746</v>
      </c>
      <c r="M991" s="276">
        <v>31483</v>
      </c>
      <c r="N991" s="274" t="s">
        <v>3684</v>
      </c>
    </row>
    <row r="992" spans="2:14" ht="13.8">
      <c r="B992" s="279" t="s">
        <v>5272</v>
      </c>
      <c r="C992" s="274">
        <v>1993</v>
      </c>
      <c r="D992" s="277">
        <v>2.417824074074074E-2</v>
      </c>
      <c r="E992" s="274">
        <v>159</v>
      </c>
      <c r="F992" s="274" t="s">
        <v>1069</v>
      </c>
      <c r="G992" s="274">
        <v>5</v>
      </c>
      <c r="H992" s="274">
        <f t="shared" si="16"/>
        <v>31</v>
      </c>
      <c r="I992" s="274" t="s">
        <v>1071</v>
      </c>
      <c r="J992" s="277">
        <v>2.5312500000000002E-2</v>
      </c>
      <c r="K992" s="274" t="s">
        <v>3990</v>
      </c>
      <c r="L992" s="274" t="s">
        <v>3991</v>
      </c>
      <c r="M992" s="276">
        <v>34046</v>
      </c>
      <c r="N992" s="274" t="s">
        <v>3684</v>
      </c>
    </row>
    <row r="993" spans="2:14" ht="14.4">
      <c r="B993" s="286" t="s">
        <v>5273</v>
      </c>
      <c r="C993" s="274">
        <v>2002</v>
      </c>
      <c r="D993" s="277">
        <v>2.5590277777777778E-2</v>
      </c>
      <c r="E993" s="274">
        <v>159</v>
      </c>
      <c r="F993" s="274" t="s">
        <v>1070</v>
      </c>
      <c r="G993" s="274">
        <v>5</v>
      </c>
      <c r="H993" s="274">
        <f t="shared" si="16"/>
        <v>22</v>
      </c>
      <c r="I993" s="274" t="s">
        <v>1071</v>
      </c>
      <c r="J993" s="277">
        <v>2.6770833333333334E-2</v>
      </c>
      <c r="K993" s="274" t="s">
        <v>2827</v>
      </c>
      <c r="L993" s="274" t="s">
        <v>3992</v>
      </c>
      <c r="M993" s="278">
        <v>37582</v>
      </c>
      <c r="N993" s="274" t="s">
        <v>3684</v>
      </c>
    </row>
    <row r="994" spans="2:14" ht="14.4">
      <c r="B994" s="286" t="s">
        <v>5274</v>
      </c>
      <c r="C994" s="274">
        <v>1984</v>
      </c>
      <c r="D994" s="277">
        <v>2.4756944444444446E-2</v>
      </c>
      <c r="E994" s="274">
        <v>160</v>
      </c>
      <c r="F994" s="274" t="s">
        <v>1069</v>
      </c>
      <c r="G994" s="274">
        <v>5</v>
      </c>
      <c r="H994" s="274">
        <f t="shared" si="16"/>
        <v>40</v>
      </c>
      <c r="I994" s="274" t="s">
        <v>1071</v>
      </c>
      <c r="J994" s="277">
        <v>2.554398148148148E-2</v>
      </c>
      <c r="K994" s="274" t="s">
        <v>2859</v>
      </c>
      <c r="L994" s="274" t="s">
        <v>3993</v>
      </c>
      <c r="M994" s="276">
        <v>30800</v>
      </c>
      <c r="N994" s="274" t="s">
        <v>3684</v>
      </c>
    </row>
    <row r="995" spans="2:14" ht="14.4">
      <c r="B995" s="286" t="s">
        <v>5275</v>
      </c>
      <c r="C995" s="274">
        <v>1999</v>
      </c>
      <c r="D995" s="277">
        <v>2.673611111111111E-2</v>
      </c>
      <c r="E995" s="274">
        <v>160</v>
      </c>
      <c r="F995" s="274" t="s">
        <v>1070</v>
      </c>
      <c r="G995" s="274">
        <v>5</v>
      </c>
      <c r="H995" s="274">
        <f t="shared" si="16"/>
        <v>25</v>
      </c>
      <c r="I995" s="274" t="s">
        <v>1071</v>
      </c>
      <c r="J995" s="277">
        <v>2.6793981481481481E-2</v>
      </c>
      <c r="K995" s="274" t="s">
        <v>2920</v>
      </c>
      <c r="L995" s="274" t="s">
        <v>3994</v>
      </c>
      <c r="M995" s="276">
        <v>36250</v>
      </c>
      <c r="N995" s="274" t="s">
        <v>3684</v>
      </c>
    </row>
    <row r="996" spans="2:14" ht="14.4">
      <c r="B996" s="286" t="s">
        <v>5276</v>
      </c>
      <c r="C996" s="274">
        <v>2004</v>
      </c>
      <c r="D996" s="277">
        <v>2.6504629629629628E-2</v>
      </c>
      <c r="E996" s="274">
        <v>161</v>
      </c>
      <c r="F996" s="274" t="s">
        <v>1070</v>
      </c>
      <c r="G996" s="274">
        <v>5</v>
      </c>
      <c r="H996" s="274">
        <f t="shared" si="16"/>
        <v>20</v>
      </c>
      <c r="I996" s="274" t="s">
        <v>1071</v>
      </c>
      <c r="J996" s="277">
        <v>2.6828703703703705E-2</v>
      </c>
      <c r="K996" s="274" t="s">
        <v>2813</v>
      </c>
      <c r="L996" s="274" t="s">
        <v>3995</v>
      </c>
      <c r="M996" s="276">
        <v>38265</v>
      </c>
      <c r="N996" s="274" t="s">
        <v>3684</v>
      </c>
    </row>
    <row r="997" spans="2:14" ht="14.4">
      <c r="B997" s="286" t="s">
        <v>5277</v>
      </c>
      <c r="C997" s="274">
        <v>1982</v>
      </c>
      <c r="D997" s="277">
        <v>2.4618055555555556E-2</v>
      </c>
      <c r="E997" s="274">
        <v>161</v>
      </c>
      <c r="F997" s="274" t="s">
        <v>1069</v>
      </c>
      <c r="G997" s="274">
        <v>5</v>
      </c>
      <c r="H997" s="274">
        <f t="shared" si="16"/>
        <v>42</v>
      </c>
      <c r="I997" s="274" t="s">
        <v>1071</v>
      </c>
      <c r="J997" s="277">
        <v>2.5567129629629631E-2</v>
      </c>
      <c r="K997" s="274" t="s">
        <v>3996</v>
      </c>
      <c r="L997" s="274" t="s">
        <v>2817</v>
      </c>
      <c r="M997" s="276">
        <v>30100</v>
      </c>
      <c r="N997" s="274" t="s">
        <v>3684</v>
      </c>
    </row>
    <row r="998" spans="2:14" ht="14.4">
      <c r="B998" s="286" t="s">
        <v>5278</v>
      </c>
      <c r="C998" s="274">
        <v>1992</v>
      </c>
      <c r="D998" s="277">
        <v>2.5763888888888888E-2</v>
      </c>
      <c r="E998" s="274">
        <v>162</v>
      </c>
      <c r="F998" s="274" t="s">
        <v>1070</v>
      </c>
      <c r="G998" s="274">
        <v>5</v>
      </c>
      <c r="H998" s="274">
        <f t="shared" si="16"/>
        <v>32</v>
      </c>
      <c r="I998" s="274" t="s">
        <v>1071</v>
      </c>
      <c r="J998" s="277">
        <v>2.6909722222222224E-2</v>
      </c>
      <c r="K998" s="274" t="s">
        <v>2813</v>
      </c>
      <c r="L998" s="274" t="s">
        <v>3997</v>
      </c>
      <c r="M998" s="276">
        <v>33768</v>
      </c>
      <c r="N998" s="274" t="s">
        <v>3684</v>
      </c>
    </row>
    <row r="999" spans="2:14" ht="13.8">
      <c r="B999" s="279" t="s">
        <v>706</v>
      </c>
      <c r="C999" s="274">
        <v>1993</v>
      </c>
      <c r="D999" s="277">
        <v>2.5601851851851851E-2</v>
      </c>
      <c r="E999" s="274">
        <v>162</v>
      </c>
      <c r="F999" s="274" t="s">
        <v>1069</v>
      </c>
      <c r="G999" s="274">
        <v>5</v>
      </c>
      <c r="H999" s="274">
        <f t="shared" si="16"/>
        <v>31</v>
      </c>
      <c r="I999" s="274" t="s">
        <v>1071</v>
      </c>
      <c r="J999" s="277">
        <v>2.5624999999999998E-2</v>
      </c>
      <c r="K999" s="274" t="s">
        <v>2975</v>
      </c>
      <c r="L999" s="274" t="s">
        <v>3612</v>
      </c>
      <c r="M999" s="278">
        <v>34294</v>
      </c>
      <c r="N999" s="274" t="s">
        <v>3684</v>
      </c>
    </row>
    <row r="1000" spans="2:14" ht="13.8">
      <c r="B1000" s="279" t="s">
        <v>2067</v>
      </c>
      <c r="C1000" s="274">
        <v>1991</v>
      </c>
      <c r="D1000" s="277">
        <v>2.4594907407407409E-2</v>
      </c>
      <c r="E1000" s="274">
        <v>163</v>
      </c>
      <c r="F1000" s="274" t="s">
        <v>1069</v>
      </c>
      <c r="G1000" s="274">
        <v>5</v>
      </c>
      <c r="H1000" s="274">
        <f t="shared" si="16"/>
        <v>33</v>
      </c>
      <c r="I1000" s="274" t="s">
        <v>1071</v>
      </c>
      <c r="J1000" s="277">
        <v>2.5706018518518517E-2</v>
      </c>
      <c r="K1000" s="274" t="s">
        <v>2833</v>
      </c>
      <c r="L1000" s="274" t="s">
        <v>3998</v>
      </c>
      <c r="M1000" s="276">
        <v>33359</v>
      </c>
      <c r="N1000" s="274" t="s">
        <v>3684</v>
      </c>
    </row>
    <row r="1001" spans="2:14" ht="14.4">
      <c r="B1001" s="286" t="s">
        <v>5279</v>
      </c>
      <c r="C1001" s="274">
        <v>1988</v>
      </c>
      <c r="D1001" s="277">
        <v>2.6018518518518517E-2</v>
      </c>
      <c r="E1001" s="274">
        <v>163</v>
      </c>
      <c r="F1001" s="274" t="s">
        <v>1070</v>
      </c>
      <c r="G1001" s="274">
        <v>5</v>
      </c>
      <c r="H1001" s="274">
        <f t="shared" si="16"/>
        <v>36</v>
      </c>
      <c r="I1001" s="274" t="s">
        <v>1071</v>
      </c>
      <c r="J1001" s="277">
        <v>2.6921296296296297E-2</v>
      </c>
      <c r="K1001" s="274" t="s">
        <v>2935</v>
      </c>
      <c r="L1001" s="274" t="s">
        <v>3999</v>
      </c>
      <c r="M1001" s="276">
        <v>32399</v>
      </c>
      <c r="N1001" s="274" t="s">
        <v>3684</v>
      </c>
    </row>
    <row r="1002" spans="2:14" ht="14.4">
      <c r="B1002" s="286" t="s">
        <v>5280</v>
      </c>
      <c r="C1002" s="274">
        <v>1988</v>
      </c>
      <c r="D1002" s="277">
        <v>2.5972222222222223E-2</v>
      </c>
      <c r="E1002" s="274">
        <v>164</v>
      </c>
      <c r="F1002" s="274" t="s">
        <v>1070</v>
      </c>
      <c r="G1002" s="274">
        <v>5</v>
      </c>
      <c r="H1002" s="274">
        <f t="shared" si="16"/>
        <v>36</v>
      </c>
      <c r="I1002" s="274" t="s">
        <v>1071</v>
      </c>
      <c r="J1002" s="277">
        <v>2.6921296296296297E-2</v>
      </c>
      <c r="K1002" s="274" t="s">
        <v>2831</v>
      </c>
      <c r="L1002" s="274" t="s">
        <v>3117</v>
      </c>
      <c r="M1002" s="276">
        <v>32200</v>
      </c>
      <c r="N1002" s="274" t="s">
        <v>3684</v>
      </c>
    </row>
    <row r="1003" spans="2:14" ht="13.8">
      <c r="B1003" s="279" t="s">
        <v>5281</v>
      </c>
      <c r="C1003" s="274">
        <v>1995</v>
      </c>
      <c r="D1003" s="277">
        <v>2.5219907407407406E-2</v>
      </c>
      <c r="E1003" s="274">
        <v>164</v>
      </c>
      <c r="F1003" s="274" t="s">
        <v>1069</v>
      </c>
      <c r="G1003" s="274">
        <v>5</v>
      </c>
      <c r="H1003" s="274">
        <f t="shared" si="16"/>
        <v>29</v>
      </c>
      <c r="I1003" s="274" t="s">
        <v>1071</v>
      </c>
      <c r="J1003" s="277">
        <v>2.6076388888888889E-2</v>
      </c>
      <c r="K1003" s="274" t="s">
        <v>2836</v>
      </c>
      <c r="L1003" s="274" t="s">
        <v>4000</v>
      </c>
      <c r="M1003" s="276">
        <v>34829</v>
      </c>
      <c r="N1003" s="274" t="s">
        <v>3684</v>
      </c>
    </row>
    <row r="1004" spans="2:14" ht="14.4">
      <c r="B1004" s="286" t="s">
        <v>5282</v>
      </c>
      <c r="C1004" s="274">
        <v>1992</v>
      </c>
      <c r="D1004" s="277">
        <v>2.6099537037037036E-2</v>
      </c>
      <c r="E1004" s="274">
        <v>165</v>
      </c>
      <c r="F1004" s="274" t="s">
        <v>1070</v>
      </c>
      <c r="G1004" s="274">
        <v>5</v>
      </c>
      <c r="H1004" s="274">
        <f t="shared" si="16"/>
        <v>32</v>
      </c>
      <c r="I1004" s="274" t="s">
        <v>1071</v>
      </c>
      <c r="J1004" s="277">
        <v>2.6944444444444444E-2</v>
      </c>
      <c r="K1004" s="274" t="s">
        <v>2827</v>
      </c>
      <c r="L1004" s="274" t="s">
        <v>4001</v>
      </c>
      <c r="M1004" s="276">
        <v>33619</v>
      </c>
      <c r="N1004" s="274" t="s">
        <v>3684</v>
      </c>
    </row>
    <row r="1005" spans="2:14" ht="13.8">
      <c r="B1005" s="279" t="s">
        <v>5283</v>
      </c>
      <c r="C1005" s="274">
        <v>1992</v>
      </c>
      <c r="D1005" s="277">
        <v>2.5381944444444443E-2</v>
      </c>
      <c r="E1005" s="274">
        <v>165</v>
      </c>
      <c r="F1005" s="274" t="s">
        <v>1069</v>
      </c>
      <c r="G1005" s="274">
        <v>5</v>
      </c>
      <c r="H1005" s="274">
        <f t="shared" si="16"/>
        <v>32</v>
      </c>
      <c r="I1005" s="274" t="s">
        <v>1071</v>
      </c>
      <c r="J1005" s="277">
        <v>2.6145833333333333E-2</v>
      </c>
      <c r="K1005" s="274" t="s">
        <v>3167</v>
      </c>
      <c r="L1005" s="274" t="s">
        <v>4002</v>
      </c>
      <c r="M1005" s="276">
        <v>33654</v>
      </c>
      <c r="N1005" s="274" t="s">
        <v>3684</v>
      </c>
    </row>
    <row r="1006" spans="2:14" ht="14.4">
      <c r="B1006" s="286" t="s">
        <v>5284</v>
      </c>
      <c r="C1006" s="274">
        <v>1988</v>
      </c>
      <c r="D1006" s="277">
        <v>2.6030092592592594E-2</v>
      </c>
      <c r="E1006" s="274">
        <v>166</v>
      </c>
      <c r="F1006" s="274" t="s">
        <v>1070</v>
      </c>
      <c r="G1006" s="274">
        <v>5</v>
      </c>
      <c r="H1006" s="274">
        <f t="shared" si="16"/>
        <v>36</v>
      </c>
      <c r="I1006" s="274" t="s">
        <v>1071</v>
      </c>
      <c r="J1006" s="277">
        <v>2.6944444444444444E-2</v>
      </c>
      <c r="K1006" s="274" t="s">
        <v>2923</v>
      </c>
      <c r="L1006" s="274" t="s">
        <v>4003</v>
      </c>
      <c r="M1006" s="276">
        <v>32145</v>
      </c>
      <c r="N1006" s="274" t="s">
        <v>3684</v>
      </c>
    </row>
    <row r="1007" spans="2:14" ht="13.8">
      <c r="B1007" s="279" t="s">
        <v>5285</v>
      </c>
      <c r="C1007" s="274">
        <v>2006</v>
      </c>
      <c r="D1007" s="277">
        <v>2.5740740740740741E-2</v>
      </c>
      <c r="E1007" s="274">
        <v>166</v>
      </c>
      <c r="F1007" s="274" t="s">
        <v>1069</v>
      </c>
      <c r="G1007" s="274">
        <v>5</v>
      </c>
      <c r="H1007" s="274">
        <f t="shared" si="16"/>
        <v>18</v>
      </c>
      <c r="I1007" s="274" t="s">
        <v>1071</v>
      </c>
      <c r="J1007" s="277">
        <v>2.6203703703703705E-2</v>
      </c>
      <c r="K1007" s="274" t="s">
        <v>2913</v>
      </c>
      <c r="L1007" s="274" t="s">
        <v>3580</v>
      </c>
      <c r="M1007" s="276">
        <v>38795</v>
      </c>
      <c r="N1007" s="274" t="s">
        <v>3684</v>
      </c>
    </row>
    <row r="1008" spans="2:14" ht="14.4">
      <c r="B1008" s="286" t="s">
        <v>5286</v>
      </c>
      <c r="C1008" s="274">
        <v>1980</v>
      </c>
      <c r="D1008" s="277">
        <v>2.6562499999999999E-2</v>
      </c>
      <c r="E1008" s="274">
        <v>167</v>
      </c>
      <c r="F1008" s="274" t="s">
        <v>1070</v>
      </c>
      <c r="G1008" s="274">
        <v>5</v>
      </c>
      <c r="H1008" s="274">
        <f t="shared" si="16"/>
        <v>44</v>
      </c>
      <c r="I1008" s="274" t="s">
        <v>1071</v>
      </c>
      <c r="J1008" s="277">
        <v>2.6944444444444444E-2</v>
      </c>
      <c r="K1008" s="274" t="s">
        <v>2926</v>
      </c>
      <c r="L1008" s="274" t="s">
        <v>4004</v>
      </c>
      <c r="M1008" s="276">
        <v>29263</v>
      </c>
      <c r="N1008" s="274" t="s">
        <v>3684</v>
      </c>
    </row>
    <row r="1009" spans="2:14" ht="13.8">
      <c r="B1009" s="279" t="s">
        <v>5287</v>
      </c>
      <c r="C1009" s="274">
        <v>1996</v>
      </c>
      <c r="D1009" s="277">
        <v>2.5474537037037039E-2</v>
      </c>
      <c r="E1009" s="274">
        <v>167</v>
      </c>
      <c r="F1009" s="274" t="s">
        <v>1069</v>
      </c>
      <c r="G1009" s="274">
        <v>5</v>
      </c>
      <c r="H1009" s="274">
        <f t="shared" si="16"/>
        <v>28</v>
      </c>
      <c r="I1009" s="274" t="s">
        <v>1071</v>
      </c>
      <c r="J1009" s="277">
        <v>2.6215277777777778E-2</v>
      </c>
      <c r="K1009" s="274" t="s">
        <v>4005</v>
      </c>
      <c r="L1009" s="274" t="s">
        <v>4006</v>
      </c>
      <c r="M1009" s="276">
        <v>35211</v>
      </c>
      <c r="N1009" s="274" t="s">
        <v>3684</v>
      </c>
    </row>
    <row r="1010" spans="2:14" ht="14.4">
      <c r="B1010" s="286" t="s">
        <v>5288</v>
      </c>
      <c r="C1010" s="274">
        <v>1967</v>
      </c>
      <c r="D1010" s="277">
        <v>2.5358796296296296E-2</v>
      </c>
      <c r="E1010" s="274">
        <v>168</v>
      </c>
      <c r="F1010" s="274" t="s">
        <v>1069</v>
      </c>
      <c r="G1010" s="274">
        <v>5</v>
      </c>
      <c r="H1010" s="274">
        <f t="shared" si="16"/>
        <v>57</v>
      </c>
      <c r="I1010" s="274" t="s">
        <v>1071</v>
      </c>
      <c r="J1010" s="277">
        <v>2.6238425925925925E-2</v>
      </c>
      <c r="K1010" s="274" t="s">
        <v>4007</v>
      </c>
      <c r="L1010" s="274" t="s">
        <v>4008</v>
      </c>
      <c r="M1010" s="276">
        <v>24567</v>
      </c>
      <c r="N1010" s="274" t="s">
        <v>3684</v>
      </c>
    </row>
    <row r="1011" spans="2:14" ht="13.8">
      <c r="B1011" s="279" t="s">
        <v>649</v>
      </c>
      <c r="C1011" s="274">
        <v>1992</v>
      </c>
      <c r="D1011" s="277">
        <v>2.5937499999999999E-2</v>
      </c>
      <c r="E1011" s="274">
        <v>168</v>
      </c>
      <c r="F1011" s="274" t="s">
        <v>1070</v>
      </c>
      <c r="G1011" s="274">
        <v>5</v>
      </c>
      <c r="H1011" s="274">
        <f t="shared" si="16"/>
        <v>32</v>
      </c>
      <c r="I1011" s="274" t="s">
        <v>1071</v>
      </c>
      <c r="J1011" s="277">
        <v>2.6979166666666665E-2</v>
      </c>
      <c r="K1011" s="274" t="s">
        <v>4009</v>
      </c>
      <c r="L1011" s="274" t="s">
        <v>4010</v>
      </c>
      <c r="M1011" s="278">
        <v>33925</v>
      </c>
      <c r="N1011" s="274" t="s">
        <v>3684</v>
      </c>
    </row>
    <row r="1012" spans="2:14" ht="13.8">
      <c r="B1012" s="279" t="s">
        <v>5289</v>
      </c>
      <c r="C1012" s="274">
        <v>1987</v>
      </c>
      <c r="D1012" s="277">
        <v>2.5914351851851852E-2</v>
      </c>
      <c r="E1012" s="274">
        <v>169</v>
      </c>
      <c r="F1012" s="274" t="s">
        <v>1069</v>
      </c>
      <c r="G1012" s="274">
        <v>5</v>
      </c>
      <c r="H1012" s="274">
        <f t="shared" si="16"/>
        <v>37</v>
      </c>
      <c r="I1012" s="274" t="s">
        <v>1071</v>
      </c>
      <c r="J1012" s="277">
        <v>2.6284722222222223E-2</v>
      </c>
      <c r="K1012" s="274" t="s">
        <v>2859</v>
      </c>
      <c r="L1012" s="274" t="s">
        <v>4011</v>
      </c>
      <c r="M1012" s="276">
        <v>32045</v>
      </c>
      <c r="N1012" s="274" t="s">
        <v>3684</v>
      </c>
    </row>
    <row r="1013" spans="2:14" ht="14.4">
      <c r="B1013" s="286" t="s">
        <v>5290</v>
      </c>
      <c r="C1013" s="274">
        <v>1993</v>
      </c>
      <c r="D1013" s="277">
        <v>2.5833333333333333E-2</v>
      </c>
      <c r="E1013" s="274">
        <v>169</v>
      </c>
      <c r="F1013" s="274" t="s">
        <v>1070</v>
      </c>
      <c r="G1013" s="274">
        <v>5</v>
      </c>
      <c r="H1013" s="274">
        <f t="shared" si="16"/>
        <v>31</v>
      </c>
      <c r="I1013" s="274" t="s">
        <v>1071</v>
      </c>
      <c r="J1013" s="277">
        <v>2.6990740740740742E-2</v>
      </c>
      <c r="K1013" s="274" t="s">
        <v>2846</v>
      </c>
      <c r="L1013" s="274" t="s">
        <v>4012</v>
      </c>
      <c r="M1013" s="276">
        <v>34160</v>
      </c>
      <c r="N1013" s="274" t="s">
        <v>3684</v>
      </c>
    </row>
    <row r="1014" spans="2:14" ht="13.8">
      <c r="B1014" s="279" t="s">
        <v>5291</v>
      </c>
      <c r="C1014" s="274">
        <v>2008</v>
      </c>
      <c r="D1014" s="277">
        <v>2.6319444444444444E-2</v>
      </c>
      <c r="E1014" s="274">
        <v>170</v>
      </c>
      <c r="F1014" s="274" t="s">
        <v>1070</v>
      </c>
      <c r="G1014" s="274">
        <v>5</v>
      </c>
      <c r="H1014" s="274">
        <f t="shared" si="16"/>
        <v>16</v>
      </c>
      <c r="I1014" s="274" t="s">
        <v>1071</v>
      </c>
      <c r="J1014" s="277">
        <v>2.7152777777777779E-2</v>
      </c>
      <c r="K1014" s="274" t="s">
        <v>2891</v>
      </c>
      <c r="L1014" s="274" t="s">
        <v>4013</v>
      </c>
      <c r="M1014" s="276">
        <v>39550</v>
      </c>
      <c r="N1014" s="274" t="s">
        <v>3684</v>
      </c>
    </row>
    <row r="1015" spans="2:14" ht="14.4">
      <c r="B1015" s="286" t="s">
        <v>5292</v>
      </c>
      <c r="C1015" s="274">
        <v>1984</v>
      </c>
      <c r="D1015" s="277">
        <v>2.5659722222222223E-2</v>
      </c>
      <c r="E1015" s="274">
        <v>170</v>
      </c>
      <c r="F1015" s="274" t="s">
        <v>1069</v>
      </c>
      <c r="G1015" s="274">
        <v>5</v>
      </c>
      <c r="H1015" s="274">
        <f t="shared" si="16"/>
        <v>40</v>
      </c>
      <c r="I1015" s="274" t="s">
        <v>1071</v>
      </c>
      <c r="J1015" s="277">
        <v>2.6400462962962962E-2</v>
      </c>
      <c r="K1015" s="274" t="s">
        <v>2833</v>
      </c>
      <c r="L1015" s="274" t="s">
        <v>4014</v>
      </c>
      <c r="M1015" s="276">
        <v>30817</v>
      </c>
      <c r="N1015" s="274" t="s">
        <v>3684</v>
      </c>
    </row>
    <row r="1016" spans="2:14" ht="13.8">
      <c r="B1016" s="279" t="s">
        <v>5293</v>
      </c>
      <c r="C1016" s="274">
        <v>2000</v>
      </c>
      <c r="D1016" s="277">
        <v>2.5381944444444443E-2</v>
      </c>
      <c r="E1016" s="274">
        <v>171</v>
      </c>
      <c r="F1016" s="274" t="s">
        <v>1069</v>
      </c>
      <c r="G1016" s="274">
        <v>5</v>
      </c>
      <c r="H1016" s="274">
        <f t="shared" si="16"/>
        <v>24</v>
      </c>
      <c r="I1016" s="274" t="s">
        <v>1071</v>
      </c>
      <c r="J1016" s="277">
        <v>2.6469907407407407E-2</v>
      </c>
      <c r="K1016" s="274" t="s">
        <v>3309</v>
      </c>
      <c r="L1016" s="274" t="s">
        <v>4015</v>
      </c>
      <c r="M1016" s="276">
        <v>36538</v>
      </c>
      <c r="N1016" s="274" t="s">
        <v>3684</v>
      </c>
    </row>
    <row r="1017" spans="2:14" ht="14.4">
      <c r="B1017" s="286" t="s">
        <v>5294</v>
      </c>
      <c r="C1017" s="274">
        <v>1991</v>
      </c>
      <c r="D1017" s="277">
        <v>2.6331018518518517E-2</v>
      </c>
      <c r="E1017" s="274">
        <v>171</v>
      </c>
      <c r="F1017" s="274" t="s">
        <v>1070</v>
      </c>
      <c r="G1017" s="274">
        <v>5</v>
      </c>
      <c r="H1017" s="274">
        <f t="shared" si="16"/>
        <v>33</v>
      </c>
      <c r="I1017" s="274" t="s">
        <v>1071</v>
      </c>
      <c r="J1017" s="277">
        <v>2.7164351851851853E-2</v>
      </c>
      <c r="K1017" s="274" t="s">
        <v>2935</v>
      </c>
      <c r="L1017" s="274" t="s">
        <v>4016</v>
      </c>
      <c r="M1017" s="276">
        <v>33426</v>
      </c>
      <c r="N1017" s="274" t="s">
        <v>3684</v>
      </c>
    </row>
    <row r="1018" spans="2:14" ht="14.4">
      <c r="B1018" s="286" t="s">
        <v>5295</v>
      </c>
      <c r="C1018" s="274">
        <v>1968</v>
      </c>
      <c r="D1018" s="277">
        <v>2.5636574074074076E-2</v>
      </c>
      <c r="E1018" s="274">
        <v>172</v>
      </c>
      <c r="F1018" s="274" t="s">
        <v>1069</v>
      </c>
      <c r="G1018" s="274">
        <v>5</v>
      </c>
      <c r="H1018" s="274">
        <f t="shared" si="16"/>
        <v>56</v>
      </c>
      <c r="I1018" s="274" t="s">
        <v>1071</v>
      </c>
      <c r="J1018" s="277">
        <v>2.6516203703703705E-2</v>
      </c>
      <c r="K1018" s="274" t="s">
        <v>2859</v>
      </c>
      <c r="L1018" s="274" t="s">
        <v>4017</v>
      </c>
      <c r="M1018" s="276">
        <v>24998</v>
      </c>
      <c r="N1018" s="274" t="s">
        <v>3684</v>
      </c>
    </row>
    <row r="1019" spans="2:14" ht="14.4">
      <c r="B1019" s="286" t="s">
        <v>5296</v>
      </c>
      <c r="C1019" s="274">
        <v>2006</v>
      </c>
      <c r="D1019" s="277">
        <v>2.6226851851851852E-2</v>
      </c>
      <c r="E1019" s="274">
        <v>172</v>
      </c>
      <c r="F1019" s="274" t="s">
        <v>1070</v>
      </c>
      <c r="G1019" s="274">
        <v>5</v>
      </c>
      <c r="H1019" s="274">
        <f t="shared" si="16"/>
        <v>18</v>
      </c>
      <c r="I1019" s="274" t="s">
        <v>1071</v>
      </c>
      <c r="J1019" s="277">
        <v>2.7175925925925926E-2</v>
      </c>
      <c r="K1019" s="274" t="s">
        <v>4018</v>
      </c>
      <c r="L1019" s="274" t="s">
        <v>4019</v>
      </c>
      <c r="M1019" s="276">
        <v>38946</v>
      </c>
      <c r="N1019" s="274" t="s">
        <v>3684</v>
      </c>
    </row>
    <row r="1020" spans="2:14" ht="14.4">
      <c r="B1020" s="286" t="s">
        <v>5297</v>
      </c>
      <c r="C1020" s="274">
        <v>1998</v>
      </c>
      <c r="D1020" s="277">
        <v>2.6782407407407408E-2</v>
      </c>
      <c r="E1020" s="274">
        <v>173</v>
      </c>
      <c r="F1020" s="274" t="s">
        <v>1070</v>
      </c>
      <c r="G1020" s="274">
        <v>5</v>
      </c>
      <c r="H1020" s="274">
        <f t="shared" ref="H1020:H1083" si="17">2024-C1020</f>
        <v>26</v>
      </c>
      <c r="I1020" s="274" t="s">
        <v>1071</v>
      </c>
      <c r="J1020" s="277">
        <v>2.7256944444444445E-2</v>
      </c>
      <c r="K1020" s="274" t="s">
        <v>2886</v>
      </c>
      <c r="L1020" s="274" t="s">
        <v>4020</v>
      </c>
      <c r="M1020" s="276">
        <v>36036</v>
      </c>
      <c r="N1020" s="274" t="s">
        <v>3684</v>
      </c>
    </row>
    <row r="1021" spans="2:14" ht="13.8">
      <c r="B1021" s="279" t="s">
        <v>5298</v>
      </c>
      <c r="C1021" s="274">
        <v>1999</v>
      </c>
      <c r="D1021" s="277">
        <v>2.6168981481481481E-2</v>
      </c>
      <c r="E1021" s="274">
        <v>173</v>
      </c>
      <c r="F1021" s="274" t="s">
        <v>1069</v>
      </c>
      <c r="G1021" s="274">
        <v>5</v>
      </c>
      <c r="H1021" s="274">
        <f t="shared" si="17"/>
        <v>25</v>
      </c>
      <c r="I1021" s="274" t="s">
        <v>1071</v>
      </c>
      <c r="J1021" s="277">
        <v>2.6608796296296297E-2</v>
      </c>
      <c r="K1021" s="274" t="s">
        <v>2934</v>
      </c>
      <c r="L1021" s="274" t="s">
        <v>2940</v>
      </c>
      <c r="M1021" s="278">
        <v>36443</v>
      </c>
      <c r="N1021" s="274" t="s">
        <v>3684</v>
      </c>
    </row>
    <row r="1022" spans="2:14" ht="14.4">
      <c r="B1022" s="286" t="s">
        <v>5299</v>
      </c>
      <c r="C1022" s="274">
        <v>1997</v>
      </c>
      <c r="D1022" s="277">
        <v>2.6481481481481481E-2</v>
      </c>
      <c r="E1022" s="274">
        <v>174</v>
      </c>
      <c r="F1022" s="274" t="s">
        <v>1070</v>
      </c>
      <c r="G1022" s="274">
        <v>5</v>
      </c>
      <c r="H1022" s="274">
        <f t="shared" si="17"/>
        <v>27</v>
      </c>
      <c r="I1022" s="274" t="s">
        <v>1071</v>
      </c>
      <c r="J1022" s="277">
        <v>2.7430555555555555E-2</v>
      </c>
      <c r="K1022" s="274" t="s">
        <v>2866</v>
      </c>
      <c r="L1022" s="274" t="s">
        <v>4021</v>
      </c>
      <c r="M1022" s="278">
        <v>35719</v>
      </c>
      <c r="N1022" s="274" t="s">
        <v>3684</v>
      </c>
    </row>
    <row r="1023" spans="2:14" ht="13.8">
      <c r="B1023" s="279" t="s">
        <v>5300</v>
      </c>
      <c r="C1023" s="274">
        <v>1998</v>
      </c>
      <c r="D1023" s="277">
        <v>2.6585648148148146E-2</v>
      </c>
      <c r="E1023" s="274">
        <v>174</v>
      </c>
      <c r="F1023" s="274" t="s">
        <v>1069</v>
      </c>
      <c r="G1023" s="274">
        <v>5</v>
      </c>
      <c r="H1023" s="274">
        <f t="shared" si="17"/>
        <v>26</v>
      </c>
      <c r="I1023" s="274" t="s">
        <v>1071</v>
      </c>
      <c r="J1023" s="277">
        <v>2.6631944444444444E-2</v>
      </c>
      <c r="K1023" s="274" t="s">
        <v>2874</v>
      </c>
      <c r="L1023" s="274" t="s">
        <v>4022</v>
      </c>
      <c r="M1023" s="278">
        <v>36111</v>
      </c>
      <c r="N1023" s="274" t="s">
        <v>3684</v>
      </c>
    </row>
    <row r="1024" spans="2:14" ht="14.4">
      <c r="B1024" s="286" t="s">
        <v>5301</v>
      </c>
      <c r="C1024" s="274">
        <v>1981</v>
      </c>
      <c r="D1024" s="277">
        <v>2.5798611111111112E-2</v>
      </c>
      <c r="E1024" s="274">
        <v>175</v>
      </c>
      <c r="F1024" s="274" t="s">
        <v>1069</v>
      </c>
      <c r="G1024" s="274">
        <v>5</v>
      </c>
      <c r="H1024" s="274">
        <f t="shared" si="17"/>
        <v>43</v>
      </c>
      <c r="I1024" s="274" t="s">
        <v>1071</v>
      </c>
      <c r="J1024" s="277">
        <v>2.6643518518518518E-2</v>
      </c>
      <c r="K1024" s="274" t="s">
        <v>4023</v>
      </c>
      <c r="L1024" s="274" t="s">
        <v>4024</v>
      </c>
      <c r="M1024" s="278">
        <v>29936</v>
      </c>
      <c r="N1024" s="274" t="s">
        <v>3684</v>
      </c>
    </row>
    <row r="1025" spans="2:14" ht="14.4">
      <c r="B1025" s="286" t="s">
        <v>5302</v>
      </c>
      <c r="C1025" s="274">
        <v>1985</v>
      </c>
      <c r="D1025" s="277">
        <v>2.6631944444444444E-2</v>
      </c>
      <c r="E1025" s="274">
        <v>175</v>
      </c>
      <c r="F1025" s="274" t="s">
        <v>1070</v>
      </c>
      <c r="G1025" s="274">
        <v>5</v>
      </c>
      <c r="H1025" s="274">
        <f t="shared" si="17"/>
        <v>39</v>
      </c>
      <c r="I1025" s="274" t="s">
        <v>1071</v>
      </c>
      <c r="J1025" s="277">
        <v>2.7465277777777779E-2</v>
      </c>
      <c r="K1025" s="274" t="s">
        <v>2819</v>
      </c>
      <c r="L1025" s="274" t="s">
        <v>4025</v>
      </c>
      <c r="M1025" s="276">
        <v>31278</v>
      </c>
      <c r="N1025" s="274" t="s">
        <v>3684</v>
      </c>
    </row>
    <row r="1026" spans="2:14" ht="13.8">
      <c r="B1026" s="279" t="s">
        <v>5687</v>
      </c>
      <c r="C1026" s="274">
        <v>1990</v>
      </c>
      <c r="D1026" s="277">
        <v>2.5601851851851851E-2</v>
      </c>
      <c r="E1026" s="274">
        <v>176</v>
      </c>
      <c r="F1026" s="274" t="s">
        <v>1069</v>
      </c>
      <c r="G1026" s="274">
        <v>5</v>
      </c>
      <c r="H1026" s="274">
        <f t="shared" si="17"/>
        <v>34</v>
      </c>
      <c r="I1026" s="274" t="s">
        <v>1071</v>
      </c>
      <c r="J1026" s="277">
        <v>2.6782407407407408E-2</v>
      </c>
      <c r="K1026" s="274" t="s">
        <v>4026</v>
      </c>
      <c r="L1026" s="274" t="s">
        <v>4027</v>
      </c>
      <c r="M1026" s="276">
        <v>33033</v>
      </c>
      <c r="N1026" s="274" t="s">
        <v>3684</v>
      </c>
    </row>
    <row r="1027" spans="2:14" ht="14.4">
      <c r="B1027" s="286" t="s">
        <v>5303</v>
      </c>
      <c r="C1027" s="274">
        <v>1988</v>
      </c>
      <c r="D1027" s="277">
        <v>2.6643518518518518E-2</v>
      </c>
      <c r="E1027" s="274">
        <v>176</v>
      </c>
      <c r="F1027" s="274" t="s">
        <v>1070</v>
      </c>
      <c r="G1027" s="274">
        <v>5</v>
      </c>
      <c r="H1027" s="274">
        <f t="shared" si="17"/>
        <v>36</v>
      </c>
      <c r="I1027" s="274" t="s">
        <v>1071</v>
      </c>
      <c r="J1027" s="277">
        <v>2.7465277777777779E-2</v>
      </c>
      <c r="K1027" s="274" t="s">
        <v>2866</v>
      </c>
      <c r="L1027" s="274" t="s">
        <v>4028</v>
      </c>
      <c r="M1027" s="276">
        <v>32479</v>
      </c>
      <c r="N1027" s="274" t="s">
        <v>3684</v>
      </c>
    </row>
    <row r="1028" spans="2:14" ht="13.8">
      <c r="B1028" s="284" t="s">
        <v>5748</v>
      </c>
      <c r="C1028" s="274">
        <v>1900</v>
      </c>
      <c r="D1028" s="277">
        <v>2.6412037037037036E-2</v>
      </c>
      <c r="E1028" s="274">
        <v>177</v>
      </c>
      <c r="F1028" s="274" t="s">
        <v>1070</v>
      </c>
      <c r="G1028" s="274">
        <v>5</v>
      </c>
      <c r="H1028" s="274">
        <f t="shared" si="17"/>
        <v>124</v>
      </c>
      <c r="I1028" s="274" t="s">
        <v>1071</v>
      </c>
      <c r="J1028" s="277">
        <v>2.7488425925925927E-2</v>
      </c>
      <c r="K1028" s="274" t="s">
        <v>3591</v>
      </c>
      <c r="L1028" s="274" t="s">
        <v>3733</v>
      </c>
      <c r="M1028" s="278">
        <v>0</v>
      </c>
      <c r="N1028" s="274" t="s">
        <v>3684</v>
      </c>
    </row>
    <row r="1029" spans="2:14" ht="13.8">
      <c r="B1029" s="279" t="s">
        <v>5304</v>
      </c>
      <c r="C1029" s="274">
        <v>1986</v>
      </c>
      <c r="D1029" s="277">
        <v>2.5844907407407407E-2</v>
      </c>
      <c r="E1029" s="274">
        <v>177</v>
      </c>
      <c r="F1029" s="274" t="s">
        <v>1069</v>
      </c>
      <c r="G1029" s="274">
        <v>5</v>
      </c>
      <c r="H1029" s="274">
        <f t="shared" si="17"/>
        <v>38</v>
      </c>
      <c r="I1029" s="274" t="s">
        <v>1071</v>
      </c>
      <c r="J1029" s="277">
        <v>2.6782407407407408E-2</v>
      </c>
      <c r="K1029" s="274" t="s">
        <v>2975</v>
      </c>
      <c r="L1029" s="274" t="s">
        <v>4029</v>
      </c>
      <c r="M1029" s="276">
        <v>31524</v>
      </c>
      <c r="N1029" s="274" t="s">
        <v>3684</v>
      </c>
    </row>
    <row r="1030" spans="2:14" ht="13.8">
      <c r="B1030" s="279" t="s">
        <v>5305</v>
      </c>
      <c r="C1030" s="274">
        <v>1989</v>
      </c>
      <c r="D1030" s="277">
        <v>2.6388888888888889E-2</v>
      </c>
      <c r="E1030" s="274">
        <v>178</v>
      </c>
      <c r="F1030" s="274" t="s">
        <v>1069</v>
      </c>
      <c r="G1030" s="274">
        <v>5</v>
      </c>
      <c r="H1030" s="274">
        <f t="shared" si="17"/>
        <v>35</v>
      </c>
      <c r="I1030" s="274" t="s">
        <v>1071</v>
      </c>
      <c r="J1030" s="277">
        <v>2.6805555555555555E-2</v>
      </c>
      <c r="K1030" s="274" t="s">
        <v>2859</v>
      </c>
      <c r="L1030" s="274" t="s">
        <v>4030</v>
      </c>
      <c r="M1030" s="276">
        <v>32580</v>
      </c>
      <c r="N1030" s="274" t="s">
        <v>3684</v>
      </c>
    </row>
    <row r="1031" spans="2:14" ht="14.4">
      <c r="B1031" s="286" t="s">
        <v>5306</v>
      </c>
      <c r="C1031" s="274">
        <v>2000</v>
      </c>
      <c r="D1031" s="277">
        <v>2.7106481481481481E-2</v>
      </c>
      <c r="E1031" s="274">
        <v>178</v>
      </c>
      <c r="F1031" s="274" t="s">
        <v>1070</v>
      </c>
      <c r="G1031" s="274">
        <v>5</v>
      </c>
      <c r="H1031" s="274">
        <f t="shared" si="17"/>
        <v>24</v>
      </c>
      <c r="I1031" s="274" t="s">
        <v>1071</v>
      </c>
      <c r="J1031" s="277">
        <v>2.7569444444444445E-2</v>
      </c>
      <c r="K1031" s="274" t="s">
        <v>2813</v>
      </c>
      <c r="L1031" s="274" t="s">
        <v>4031</v>
      </c>
      <c r="M1031" s="278">
        <v>36827</v>
      </c>
      <c r="N1031" s="274" t="s">
        <v>3684</v>
      </c>
    </row>
    <row r="1032" spans="2:14" ht="14.4">
      <c r="B1032" s="286" t="s">
        <v>5307</v>
      </c>
      <c r="C1032" s="274">
        <v>1955</v>
      </c>
      <c r="D1032" s="277">
        <v>2.5763888888888888E-2</v>
      </c>
      <c r="E1032" s="274">
        <v>179</v>
      </c>
      <c r="F1032" s="274" t="s">
        <v>1069</v>
      </c>
      <c r="G1032" s="274">
        <v>5</v>
      </c>
      <c r="H1032" s="274">
        <f t="shared" si="17"/>
        <v>69</v>
      </c>
      <c r="I1032" s="274" t="s">
        <v>1071</v>
      </c>
      <c r="J1032" s="277">
        <v>2.6851851851851852E-2</v>
      </c>
      <c r="K1032" s="274" t="s">
        <v>2859</v>
      </c>
      <c r="L1032" s="274" t="s">
        <v>4032</v>
      </c>
      <c r="M1032" s="276">
        <v>20090</v>
      </c>
      <c r="N1032" s="274" t="s">
        <v>3684</v>
      </c>
    </row>
    <row r="1033" spans="2:14" ht="14.4">
      <c r="B1033" s="286" t="s">
        <v>5308</v>
      </c>
      <c r="C1033" s="274">
        <v>1992</v>
      </c>
      <c r="D1033" s="277">
        <v>2.6678240740740742E-2</v>
      </c>
      <c r="E1033" s="274">
        <v>179</v>
      </c>
      <c r="F1033" s="274" t="s">
        <v>1070</v>
      </c>
      <c r="G1033" s="274">
        <v>5</v>
      </c>
      <c r="H1033" s="274">
        <f t="shared" si="17"/>
        <v>32</v>
      </c>
      <c r="I1033" s="274" t="s">
        <v>1071</v>
      </c>
      <c r="J1033" s="277">
        <v>2.7615740740740739E-2</v>
      </c>
      <c r="K1033" s="274" t="s">
        <v>2851</v>
      </c>
      <c r="L1033" s="274" t="s">
        <v>4033</v>
      </c>
      <c r="M1033" s="276">
        <v>33777</v>
      </c>
      <c r="N1033" s="274" t="s">
        <v>3684</v>
      </c>
    </row>
    <row r="1034" spans="2:14" ht="14.4">
      <c r="B1034" s="286" t="s">
        <v>5309</v>
      </c>
      <c r="C1034" s="274">
        <v>1994</v>
      </c>
      <c r="D1034" s="277">
        <v>2.675925925925926E-2</v>
      </c>
      <c r="E1034" s="274">
        <v>180</v>
      </c>
      <c r="F1034" s="274" t="s">
        <v>1070</v>
      </c>
      <c r="G1034" s="274">
        <v>5</v>
      </c>
      <c r="H1034" s="274">
        <f t="shared" si="17"/>
        <v>30</v>
      </c>
      <c r="I1034" s="274" t="s">
        <v>1071</v>
      </c>
      <c r="J1034" s="277">
        <v>2.7627314814814816E-2</v>
      </c>
      <c r="K1034" s="274" t="s">
        <v>2813</v>
      </c>
      <c r="L1034" s="274" t="s">
        <v>4034</v>
      </c>
      <c r="M1034" s="276">
        <v>34583</v>
      </c>
      <c r="N1034" s="274" t="s">
        <v>3684</v>
      </c>
    </row>
    <row r="1035" spans="2:14" ht="13.8">
      <c r="B1035" s="279" t="s">
        <v>5310</v>
      </c>
      <c r="C1035" s="274">
        <v>1990</v>
      </c>
      <c r="D1035" s="277">
        <v>2.5752314814814815E-2</v>
      </c>
      <c r="E1035" s="274">
        <v>180</v>
      </c>
      <c r="F1035" s="274" t="s">
        <v>1069</v>
      </c>
      <c r="G1035" s="274">
        <v>5</v>
      </c>
      <c r="H1035" s="274">
        <f t="shared" si="17"/>
        <v>34</v>
      </c>
      <c r="I1035" s="274" t="s">
        <v>1071</v>
      </c>
      <c r="J1035" s="277">
        <v>2.6898148148148147E-2</v>
      </c>
      <c r="K1035" s="274" t="s">
        <v>2825</v>
      </c>
      <c r="L1035" s="274" t="s">
        <v>4035</v>
      </c>
      <c r="M1035" s="278">
        <v>33206</v>
      </c>
      <c r="N1035" s="274" t="s">
        <v>3684</v>
      </c>
    </row>
    <row r="1036" spans="2:14" ht="13.8">
      <c r="B1036" s="279" t="s">
        <v>5311</v>
      </c>
      <c r="C1036" s="274">
        <v>1990</v>
      </c>
      <c r="D1036" s="277">
        <v>2.6226851851851852E-2</v>
      </c>
      <c r="E1036" s="274">
        <v>181</v>
      </c>
      <c r="F1036" s="274" t="s">
        <v>1069</v>
      </c>
      <c r="G1036" s="274">
        <v>5</v>
      </c>
      <c r="H1036" s="274">
        <f t="shared" si="17"/>
        <v>34</v>
      </c>
      <c r="I1036" s="274" t="s">
        <v>1071</v>
      </c>
      <c r="J1036" s="277">
        <v>2.7314814814814816E-2</v>
      </c>
      <c r="K1036" s="274" t="s">
        <v>3259</v>
      </c>
      <c r="L1036" s="274" t="s">
        <v>4036</v>
      </c>
      <c r="M1036" s="276">
        <v>33055</v>
      </c>
      <c r="N1036" s="274" t="s">
        <v>3684</v>
      </c>
    </row>
    <row r="1037" spans="2:14" ht="14.4">
      <c r="B1037" s="286" t="s">
        <v>5312</v>
      </c>
      <c r="C1037" s="274">
        <v>1992</v>
      </c>
      <c r="D1037" s="277">
        <v>2.6516203703703705E-2</v>
      </c>
      <c r="E1037" s="274">
        <v>181</v>
      </c>
      <c r="F1037" s="274" t="s">
        <v>1070</v>
      </c>
      <c r="G1037" s="274">
        <v>5</v>
      </c>
      <c r="H1037" s="274">
        <f t="shared" si="17"/>
        <v>32</v>
      </c>
      <c r="I1037" s="274" t="s">
        <v>1071</v>
      </c>
      <c r="J1037" s="277">
        <v>2.7627314814814816E-2</v>
      </c>
      <c r="K1037" s="274" t="s">
        <v>3153</v>
      </c>
      <c r="L1037" s="274" t="s">
        <v>3369</v>
      </c>
      <c r="M1037" s="276">
        <v>33802</v>
      </c>
      <c r="N1037" s="274" t="s">
        <v>3684</v>
      </c>
    </row>
    <row r="1038" spans="2:14" ht="14.4">
      <c r="B1038" s="286" t="s">
        <v>5313</v>
      </c>
      <c r="C1038" s="274">
        <v>1977</v>
      </c>
      <c r="D1038" s="277">
        <v>2.6608796296296297E-2</v>
      </c>
      <c r="E1038" s="274">
        <v>182</v>
      </c>
      <c r="F1038" s="274" t="s">
        <v>1070</v>
      </c>
      <c r="G1038" s="274">
        <v>5</v>
      </c>
      <c r="H1038" s="274">
        <f t="shared" si="17"/>
        <v>47</v>
      </c>
      <c r="I1038" s="274" t="s">
        <v>1071</v>
      </c>
      <c r="J1038" s="277">
        <v>2.763888888888889E-2</v>
      </c>
      <c r="K1038" s="274" t="s">
        <v>2838</v>
      </c>
      <c r="L1038" s="274" t="s">
        <v>4037</v>
      </c>
      <c r="M1038" s="276">
        <v>28318</v>
      </c>
      <c r="N1038" s="274" t="s">
        <v>3684</v>
      </c>
    </row>
    <row r="1039" spans="2:14" ht="14.4">
      <c r="B1039" s="286" t="s">
        <v>5314</v>
      </c>
      <c r="C1039" s="274">
        <v>1976</v>
      </c>
      <c r="D1039" s="277">
        <v>2.6319444444444444E-2</v>
      </c>
      <c r="E1039" s="274">
        <v>182</v>
      </c>
      <c r="F1039" s="274" t="s">
        <v>1069</v>
      </c>
      <c r="G1039" s="274">
        <v>5</v>
      </c>
      <c r="H1039" s="274">
        <f t="shared" si="17"/>
        <v>48</v>
      </c>
      <c r="I1039" s="274" t="s">
        <v>1071</v>
      </c>
      <c r="J1039" s="277">
        <v>2.7314814814814816E-2</v>
      </c>
      <c r="K1039" s="274" t="s">
        <v>2933</v>
      </c>
      <c r="L1039" s="274" t="s">
        <v>4038</v>
      </c>
      <c r="M1039" s="276">
        <v>28013</v>
      </c>
      <c r="N1039" s="274" t="s">
        <v>3684</v>
      </c>
    </row>
    <row r="1040" spans="2:14" ht="13.8">
      <c r="B1040" s="279" t="s">
        <v>5315</v>
      </c>
      <c r="C1040" s="274">
        <v>1995</v>
      </c>
      <c r="D1040" s="277">
        <v>2.6597222222222223E-2</v>
      </c>
      <c r="E1040" s="274">
        <v>183</v>
      </c>
      <c r="F1040" s="274" t="s">
        <v>1069</v>
      </c>
      <c r="G1040" s="274">
        <v>5</v>
      </c>
      <c r="H1040" s="274">
        <f t="shared" si="17"/>
        <v>29</v>
      </c>
      <c r="I1040" s="274" t="s">
        <v>1071</v>
      </c>
      <c r="J1040" s="277">
        <v>2.7372685185185184E-2</v>
      </c>
      <c r="K1040" s="274" t="s">
        <v>4039</v>
      </c>
      <c r="L1040" s="274" t="s">
        <v>4040</v>
      </c>
      <c r="M1040" s="276">
        <v>34831</v>
      </c>
      <c r="N1040" s="274" t="s">
        <v>3684</v>
      </c>
    </row>
    <row r="1041" spans="2:14" ht="14.4">
      <c r="B1041" s="286" t="s">
        <v>5316</v>
      </c>
      <c r="C1041" s="274">
        <v>1995</v>
      </c>
      <c r="D1041" s="277">
        <v>2.6516203703703705E-2</v>
      </c>
      <c r="E1041" s="274">
        <v>183</v>
      </c>
      <c r="F1041" s="274" t="s">
        <v>1070</v>
      </c>
      <c r="G1041" s="274">
        <v>5</v>
      </c>
      <c r="H1041" s="274">
        <f t="shared" si="17"/>
        <v>29</v>
      </c>
      <c r="I1041" s="274" t="s">
        <v>1071</v>
      </c>
      <c r="J1041" s="277">
        <v>2.7650462962962963E-2</v>
      </c>
      <c r="K1041" s="274" t="s">
        <v>2819</v>
      </c>
      <c r="L1041" s="274" t="s">
        <v>4041</v>
      </c>
      <c r="M1041" s="276">
        <v>34976</v>
      </c>
      <c r="N1041" s="274" t="s">
        <v>3684</v>
      </c>
    </row>
    <row r="1042" spans="2:14" ht="14.4">
      <c r="B1042" s="286" t="s">
        <v>5317</v>
      </c>
      <c r="C1042" s="274">
        <v>1985</v>
      </c>
      <c r="D1042" s="277">
        <v>2.7291666666666665E-2</v>
      </c>
      <c r="E1042" s="274">
        <v>184</v>
      </c>
      <c r="F1042" s="274" t="s">
        <v>1070</v>
      </c>
      <c r="G1042" s="274">
        <v>5</v>
      </c>
      <c r="H1042" s="274">
        <f t="shared" si="17"/>
        <v>39</v>
      </c>
      <c r="I1042" s="274" t="s">
        <v>1071</v>
      </c>
      <c r="J1042" s="277">
        <v>2.7685185185185184E-2</v>
      </c>
      <c r="K1042" s="274" t="s">
        <v>2866</v>
      </c>
      <c r="L1042" s="274" t="s">
        <v>4042</v>
      </c>
      <c r="M1042" s="276">
        <v>31131</v>
      </c>
      <c r="N1042" s="274" t="s">
        <v>3684</v>
      </c>
    </row>
    <row r="1043" spans="2:14" ht="13.8">
      <c r="B1043" s="279" t="s">
        <v>5318</v>
      </c>
      <c r="C1043" s="274">
        <v>1994</v>
      </c>
      <c r="D1043" s="277">
        <v>2.6458333333333334E-2</v>
      </c>
      <c r="E1043" s="274">
        <v>184</v>
      </c>
      <c r="F1043" s="274" t="s">
        <v>1069</v>
      </c>
      <c r="G1043" s="274">
        <v>5</v>
      </c>
      <c r="H1043" s="274">
        <f t="shared" si="17"/>
        <v>30</v>
      </c>
      <c r="I1043" s="274" t="s">
        <v>1071</v>
      </c>
      <c r="J1043" s="277">
        <v>2.7557870370370371E-2</v>
      </c>
      <c r="K1043" s="274" t="s">
        <v>4043</v>
      </c>
      <c r="L1043" s="274" t="s">
        <v>4044</v>
      </c>
      <c r="M1043" s="276">
        <v>34372</v>
      </c>
      <c r="N1043" s="274" t="s">
        <v>3684</v>
      </c>
    </row>
    <row r="1044" spans="2:14" ht="13.8">
      <c r="B1044" s="279" t="s">
        <v>5319</v>
      </c>
      <c r="C1044" s="274">
        <v>1992</v>
      </c>
      <c r="D1044" s="277">
        <v>2.6678240740740742E-2</v>
      </c>
      <c r="E1044" s="274">
        <v>185</v>
      </c>
      <c r="F1044" s="274" t="s">
        <v>1069</v>
      </c>
      <c r="G1044" s="274">
        <v>5</v>
      </c>
      <c r="H1044" s="274">
        <f t="shared" si="17"/>
        <v>32</v>
      </c>
      <c r="I1044" s="274" t="s">
        <v>1071</v>
      </c>
      <c r="J1044" s="277">
        <v>2.7604166666666666E-2</v>
      </c>
      <c r="K1044" s="274" t="s">
        <v>3014</v>
      </c>
      <c r="L1044" s="274" t="s">
        <v>4045</v>
      </c>
      <c r="M1044" s="276">
        <v>33805</v>
      </c>
      <c r="N1044" s="274" t="s">
        <v>3684</v>
      </c>
    </row>
    <row r="1045" spans="2:14" ht="14.4">
      <c r="B1045" s="286" t="s">
        <v>5749</v>
      </c>
      <c r="C1045" s="274">
        <v>1997</v>
      </c>
      <c r="D1045" s="277">
        <v>2.6620370370370371E-2</v>
      </c>
      <c r="E1045" s="274">
        <v>185</v>
      </c>
      <c r="F1045" s="274" t="s">
        <v>1070</v>
      </c>
      <c r="G1045" s="274">
        <v>5</v>
      </c>
      <c r="H1045" s="274">
        <f t="shared" si="17"/>
        <v>27</v>
      </c>
      <c r="I1045" s="274" t="s">
        <v>1071</v>
      </c>
      <c r="J1045" s="277">
        <v>2.7719907407407408E-2</v>
      </c>
      <c r="K1045" s="274" t="s">
        <v>2886</v>
      </c>
      <c r="L1045" s="274" t="s">
        <v>3752</v>
      </c>
      <c r="M1045" s="276">
        <v>35654</v>
      </c>
      <c r="N1045" s="274" t="s">
        <v>3684</v>
      </c>
    </row>
    <row r="1046" spans="2:14" ht="14.4">
      <c r="B1046" s="286" t="s">
        <v>5320</v>
      </c>
      <c r="C1046" s="274">
        <v>1998</v>
      </c>
      <c r="D1046" s="277">
        <v>2.6747685185185187E-2</v>
      </c>
      <c r="E1046" s="274">
        <v>186</v>
      </c>
      <c r="F1046" s="274" t="s">
        <v>1070</v>
      </c>
      <c r="G1046" s="274">
        <v>5</v>
      </c>
      <c r="H1046" s="274">
        <f t="shared" si="17"/>
        <v>26</v>
      </c>
      <c r="I1046" s="274" t="s">
        <v>1071</v>
      </c>
      <c r="J1046" s="277">
        <v>2.7719907407407408E-2</v>
      </c>
      <c r="K1046" s="274" t="s">
        <v>2886</v>
      </c>
      <c r="L1046" s="274" t="s">
        <v>4046</v>
      </c>
      <c r="M1046" s="276">
        <v>35854</v>
      </c>
      <c r="N1046" s="274" t="s">
        <v>3684</v>
      </c>
    </row>
    <row r="1047" spans="2:14" ht="13.8">
      <c r="B1047" s="279" t="s">
        <v>5321</v>
      </c>
      <c r="C1047" s="274">
        <v>1994</v>
      </c>
      <c r="D1047" s="277">
        <v>2.6574074074074073E-2</v>
      </c>
      <c r="E1047" s="274">
        <v>186</v>
      </c>
      <c r="F1047" s="274" t="s">
        <v>1069</v>
      </c>
      <c r="G1047" s="274">
        <v>5</v>
      </c>
      <c r="H1047" s="274">
        <f t="shared" si="17"/>
        <v>30</v>
      </c>
      <c r="I1047" s="274" t="s">
        <v>1071</v>
      </c>
      <c r="J1047" s="277">
        <v>2.763888888888889E-2</v>
      </c>
      <c r="K1047" s="274" t="s">
        <v>4047</v>
      </c>
      <c r="L1047" s="274" t="s">
        <v>4048</v>
      </c>
      <c r="M1047" s="276">
        <v>34510</v>
      </c>
      <c r="N1047" s="274" t="s">
        <v>3684</v>
      </c>
    </row>
    <row r="1048" spans="2:14" ht="13.8">
      <c r="B1048" s="279" t="s">
        <v>5738</v>
      </c>
      <c r="C1048" s="274">
        <v>1993</v>
      </c>
      <c r="D1048" s="277">
        <v>2.6631944444444444E-2</v>
      </c>
      <c r="E1048" s="274">
        <v>187</v>
      </c>
      <c r="F1048" s="274" t="s">
        <v>1069</v>
      </c>
      <c r="G1048" s="274">
        <v>5</v>
      </c>
      <c r="H1048" s="274">
        <f t="shared" si="17"/>
        <v>31</v>
      </c>
      <c r="I1048" s="274" t="s">
        <v>1071</v>
      </c>
      <c r="J1048" s="277">
        <v>2.7800925925925927E-2</v>
      </c>
      <c r="K1048" s="274" t="s">
        <v>4049</v>
      </c>
      <c r="L1048" s="274" t="s">
        <v>2949</v>
      </c>
      <c r="M1048" s="276">
        <v>34097</v>
      </c>
      <c r="N1048" s="274" t="s">
        <v>3684</v>
      </c>
    </row>
    <row r="1049" spans="2:14" ht="14.4">
      <c r="B1049" s="286" t="s">
        <v>5322</v>
      </c>
      <c r="C1049" s="274">
        <v>1997</v>
      </c>
      <c r="D1049" s="277">
        <v>2.6747685185185187E-2</v>
      </c>
      <c r="E1049" s="274">
        <v>187</v>
      </c>
      <c r="F1049" s="274" t="s">
        <v>1070</v>
      </c>
      <c r="G1049" s="274">
        <v>5</v>
      </c>
      <c r="H1049" s="274">
        <f t="shared" si="17"/>
        <v>27</v>
      </c>
      <c r="I1049" s="274" t="s">
        <v>1071</v>
      </c>
      <c r="J1049" s="277">
        <v>2.7731481481481482E-2</v>
      </c>
      <c r="K1049" s="274" t="s">
        <v>3189</v>
      </c>
      <c r="L1049" s="274" t="s">
        <v>4050</v>
      </c>
      <c r="M1049" s="276">
        <v>35655</v>
      </c>
      <c r="N1049" s="274" t="s">
        <v>3684</v>
      </c>
    </row>
    <row r="1050" spans="2:14" ht="14.4">
      <c r="B1050" s="286" t="s">
        <v>5323</v>
      </c>
      <c r="C1050" s="274">
        <v>1984</v>
      </c>
      <c r="D1050" s="277">
        <v>2.6655092592592591E-2</v>
      </c>
      <c r="E1050" s="274">
        <v>188</v>
      </c>
      <c r="F1050" s="274" t="s">
        <v>1069</v>
      </c>
      <c r="G1050" s="274">
        <v>5</v>
      </c>
      <c r="H1050" s="274">
        <f t="shared" si="17"/>
        <v>40</v>
      </c>
      <c r="I1050" s="274" t="s">
        <v>1071</v>
      </c>
      <c r="J1050" s="277">
        <v>2.7800925925925927E-2</v>
      </c>
      <c r="K1050" s="274" t="s">
        <v>4051</v>
      </c>
      <c r="L1050" s="274" t="s">
        <v>3097</v>
      </c>
      <c r="M1050" s="276">
        <v>30742</v>
      </c>
      <c r="N1050" s="274" t="s">
        <v>3684</v>
      </c>
    </row>
    <row r="1051" spans="2:14" ht="14.4">
      <c r="B1051" s="286" t="s">
        <v>5324</v>
      </c>
      <c r="C1051" s="274">
        <v>1987</v>
      </c>
      <c r="D1051" s="277">
        <v>2.6620370370370371E-2</v>
      </c>
      <c r="E1051" s="274">
        <v>188</v>
      </c>
      <c r="F1051" s="274" t="s">
        <v>1070</v>
      </c>
      <c r="G1051" s="274">
        <v>5</v>
      </c>
      <c r="H1051" s="274">
        <f t="shared" si="17"/>
        <v>37</v>
      </c>
      <c r="I1051" s="274" t="s">
        <v>1071</v>
      </c>
      <c r="J1051" s="277">
        <v>2.7743055555555556E-2</v>
      </c>
      <c r="K1051" s="274" t="s">
        <v>2935</v>
      </c>
      <c r="L1051" s="274" t="s">
        <v>3089</v>
      </c>
      <c r="M1051" s="276">
        <v>32027</v>
      </c>
      <c r="N1051" s="274" t="s">
        <v>3684</v>
      </c>
    </row>
    <row r="1052" spans="2:14" ht="14.4">
      <c r="B1052" s="286" t="s">
        <v>5325</v>
      </c>
      <c r="C1052" s="274">
        <v>1997</v>
      </c>
      <c r="D1052" s="277">
        <v>2.6944444444444444E-2</v>
      </c>
      <c r="E1052" s="274">
        <v>189</v>
      </c>
      <c r="F1052" s="274" t="s">
        <v>1070</v>
      </c>
      <c r="G1052" s="274">
        <v>5</v>
      </c>
      <c r="H1052" s="274">
        <f t="shared" si="17"/>
        <v>27</v>
      </c>
      <c r="I1052" s="274" t="s">
        <v>1071</v>
      </c>
      <c r="J1052" s="277">
        <v>2.7754629629629629E-2</v>
      </c>
      <c r="K1052" s="274" t="s">
        <v>2813</v>
      </c>
      <c r="L1052" s="274" t="s">
        <v>4052</v>
      </c>
      <c r="M1052" s="278">
        <v>35788</v>
      </c>
      <c r="N1052" s="274" t="s">
        <v>3684</v>
      </c>
    </row>
    <row r="1053" spans="2:14" ht="14.4">
      <c r="B1053" s="286" t="s">
        <v>5568</v>
      </c>
      <c r="C1053" s="274">
        <v>1982</v>
      </c>
      <c r="D1053" s="277">
        <v>2.7025462962962963E-2</v>
      </c>
      <c r="E1053" s="274">
        <v>189</v>
      </c>
      <c r="F1053" s="274" t="s">
        <v>1069</v>
      </c>
      <c r="G1053" s="274">
        <v>5</v>
      </c>
      <c r="H1053" s="274">
        <f t="shared" si="17"/>
        <v>42</v>
      </c>
      <c r="I1053" s="274" t="s">
        <v>1071</v>
      </c>
      <c r="J1053" s="277">
        <v>2.7997685185185184E-2</v>
      </c>
      <c r="K1053" s="274" t="s">
        <v>4053</v>
      </c>
      <c r="L1053" s="274" t="s">
        <v>2913</v>
      </c>
      <c r="M1053" s="276">
        <v>30078</v>
      </c>
      <c r="N1053" s="274" t="s">
        <v>3684</v>
      </c>
    </row>
    <row r="1054" spans="2:14" ht="14.4">
      <c r="B1054" s="286" t="s">
        <v>5326</v>
      </c>
      <c r="C1054" s="274">
        <v>2003</v>
      </c>
      <c r="D1054" s="277">
        <v>2.5300925925925925E-2</v>
      </c>
      <c r="E1054" s="274">
        <v>190</v>
      </c>
      <c r="F1054" s="274" t="s">
        <v>1070</v>
      </c>
      <c r="G1054" s="274">
        <v>5</v>
      </c>
      <c r="H1054" s="274">
        <f t="shared" si="17"/>
        <v>21</v>
      </c>
      <c r="I1054" s="274" t="s">
        <v>1071</v>
      </c>
      <c r="J1054" s="277">
        <v>2.7766203703703703E-2</v>
      </c>
      <c r="K1054" s="274" t="s">
        <v>3189</v>
      </c>
      <c r="L1054" s="274" t="s">
        <v>4054</v>
      </c>
      <c r="M1054" s="276">
        <v>37633</v>
      </c>
      <c r="N1054" s="274" t="s">
        <v>3684</v>
      </c>
    </row>
    <row r="1055" spans="2:14" ht="13.8">
      <c r="B1055" s="279" t="s">
        <v>5327</v>
      </c>
      <c r="C1055" s="274">
        <v>1997</v>
      </c>
      <c r="D1055" s="277">
        <v>2.7291666666666665E-2</v>
      </c>
      <c r="E1055" s="274">
        <v>190</v>
      </c>
      <c r="F1055" s="274" t="s">
        <v>1069</v>
      </c>
      <c r="G1055" s="274">
        <v>5</v>
      </c>
      <c r="H1055" s="274">
        <f t="shared" si="17"/>
        <v>27</v>
      </c>
      <c r="I1055" s="274" t="s">
        <v>1071</v>
      </c>
      <c r="J1055" s="277">
        <v>2.8067129629629629E-2</v>
      </c>
      <c r="K1055" s="274" t="s">
        <v>2833</v>
      </c>
      <c r="L1055" s="274" t="s">
        <v>4055</v>
      </c>
      <c r="M1055" s="276">
        <v>35436</v>
      </c>
      <c r="N1055" s="274" t="s">
        <v>3684</v>
      </c>
    </row>
    <row r="1056" spans="2:14" ht="14.4">
      <c r="B1056" s="286" t="s">
        <v>5776</v>
      </c>
      <c r="C1056" s="274">
        <v>1989</v>
      </c>
      <c r="D1056" s="277">
        <v>2.673611111111111E-2</v>
      </c>
      <c r="E1056" s="274">
        <v>191</v>
      </c>
      <c r="F1056" s="274" t="s">
        <v>1070</v>
      </c>
      <c r="G1056" s="274">
        <v>5</v>
      </c>
      <c r="H1056" s="274">
        <f t="shared" si="17"/>
        <v>35</v>
      </c>
      <c r="I1056" s="274" t="s">
        <v>1071</v>
      </c>
      <c r="J1056" s="277">
        <v>2.7789351851851853E-2</v>
      </c>
      <c r="K1056" s="274" t="s">
        <v>4056</v>
      </c>
      <c r="L1056" s="274" t="s">
        <v>4057</v>
      </c>
      <c r="M1056" s="276">
        <v>32552</v>
      </c>
      <c r="N1056" s="274" t="s">
        <v>3684</v>
      </c>
    </row>
    <row r="1057" spans="2:14" ht="13.8">
      <c r="B1057" s="279" t="s">
        <v>5328</v>
      </c>
      <c r="C1057" s="274">
        <v>1988</v>
      </c>
      <c r="D1057" s="277">
        <v>2.7349537037037037E-2</v>
      </c>
      <c r="E1057" s="274">
        <v>191</v>
      </c>
      <c r="F1057" s="274" t="s">
        <v>1069</v>
      </c>
      <c r="G1057" s="274">
        <v>5</v>
      </c>
      <c r="H1057" s="274">
        <f t="shared" si="17"/>
        <v>36</v>
      </c>
      <c r="I1057" s="274" t="s">
        <v>1071</v>
      </c>
      <c r="J1057" s="277">
        <v>2.8101851851851854E-2</v>
      </c>
      <c r="K1057" s="274" t="s">
        <v>2825</v>
      </c>
      <c r="L1057" s="274" t="s">
        <v>4058</v>
      </c>
      <c r="M1057" s="276">
        <v>32335</v>
      </c>
      <c r="N1057" s="274" t="s">
        <v>3684</v>
      </c>
    </row>
    <row r="1058" spans="2:14" ht="14.4">
      <c r="B1058" s="286" t="s">
        <v>5329</v>
      </c>
      <c r="C1058" s="274">
        <v>1988</v>
      </c>
      <c r="D1058" s="277">
        <v>2.6597222222222223E-2</v>
      </c>
      <c r="E1058" s="274">
        <v>192</v>
      </c>
      <c r="F1058" s="274" t="s">
        <v>1070</v>
      </c>
      <c r="G1058" s="274">
        <v>5</v>
      </c>
      <c r="H1058" s="274">
        <f t="shared" si="17"/>
        <v>36</v>
      </c>
      <c r="I1058" s="274" t="s">
        <v>1071</v>
      </c>
      <c r="J1058" s="277">
        <v>2.7789351851851853E-2</v>
      </c>
      <c r="K1058" s="274" t="s">
        <v>4059</v>
      </c>
      <c r="L1058" s="274" t="s">
        <v>4060</v>
      </c>
      <c r="M1058" s="276">
        <v>32273</v>
      </c>
      <c r="N1058" s="274" t="s">
        <v>3684</v>
      </c>
    </row>
    <row r="1059" spans="2:14" ht="13.8">
      <c r="B1059" s="279" t="s">
        <v>5330</v>
      </c>
      <c r="C1059" s="274">
        <v>1988</v>
      </c>
      <c r="D1059" s="277">
        <v>2.6956018518518518E-2</v>
      </c>
      <c r="E1059" s="274">
        <v>192</v>
      </c>
      <c r="F1059" s="274" t="s">
        <v>1069</v>
      </c>
      <c r="G1059" s="274">
        <v>5</v>
      </c>
      <c r="H1059" s="274">
        <f t="shared" si="17"/>
        <v>36</v>
      </c>
      <c r="I1059" s="274" t="s">
        <v>1071</v>
      </c>
      <c r="J1059" s="277">
        <v>2.8113425925925927E-2</v>
      </c>
      <c r="K1059" s="274" t="s">
        <v>2833</v>
      </c>
      <c r="L1059" s="274" t="s">
        <v>3275</v>
      </c>
      <c r="M1059" s="276">
        <v>32193</v>
      </c>
      <c r="N1059" s="274" t="s">
        <v>3684</v>
      </c>
    </row>
    <row r="1060" spans="2:14" ht="14.4">
      <c r="B1060" s="286" t="s">
        <v>5739</v>
      </c>
      <c r="C1060" s="274">
        <v>1988</v>
      </c>
      <c r="D1060" s="277">
        <v>2.6620370370370371E-2</v>
      </c>
      <c r="E1060" s="274">
        <v>193</v>
      </c>
      <c r="F1060" s="274" t="s">
        <v>1070</v>
      </c>
      <c r="G1060" s="274">
        <v>5</v>
      </c>
      <c r="H1060" s="274">
        <f t="shared" si="17"/>
        <v>36</v>
      </c>
      <c r="I1060" s="274" t="s">
        <v>1071</v>
      </c>
      <c r="J1060" s="277">
        <v>2.7800925925925927E-2</v>
      </c>
      <c r="K1060" s="274" t="s">
        <v>4061</v>
      </c>
      <c r="L1060" s="274" t="s">
        <v>2920</v>
      </c>
      <c r="M1060" s="276">
        <v>32407</v>
      </c>
      <c r="N1060" s="274" t="s">
        <v>3684</v>
      </c>
    </row>
    <row r="1061" spans="2:14" ht="13.8">
      <c r="B1061" s="279" t="s">
        <v>5331</v>
      </c>
      <c r="C1061" s="274">
        <v>1992</v>
      </c>
      <c r="D1061" s="277">
        <v>2.7083333333333334E-2</v>
      </c>
      <c r="E1061" s="274">
        <v>193</v>
      </c>
      <c r="F1061" s="274" t="s">
        <v>1069</v>
      </c>
      <c r="G1061" s="274">
        <v>5</v>
      </c>
      <c r="H1061" s="274">
        <f t="shared" si="17"/>
        <v>32</v>
      </c>
      <c r="I1061" s="274" t="s">
        <v>1071</v>
      </c>
      <c r="J1061" s="277">
        <v>2.8159722222222221E-2</v>
      </c>
      <c r="K1061" s="274" t="s">
        <v>4062</v>
      </c>
      <c r="L1061" s="274" t="s">
        <v>4063</v>
      </c>
      <c r="M1061" s="276">
        <v>33798</v>
      </c>
      <c r="N1061" s="274" t="s">
        <v>3684</v>
      </c>
    </row>
    <row r="1062" spans="2:14" ht="13.8">
      <c r="B1062" s="279" t="s">
        <v>5332</v>
      </c>
      <c r="C1062" s="274">
        <v>1900</v>
      </c>
      <c r="D1062" s="277">
        <v>2.736111111111111E-2</v>
      </c>
      <c r="E1062" s="274">
        <v>194</v>
      </c>
      <c r="F1062" s="274" t="s">
        <v>1070</v>
      </c>
      <c r="G1062" s="274">
        <v>5</v>
      </c>
      <c r="H1062" s="274">
        <f t="shared" si="17"/>
        <v>124</v>
      </c>
      <c r="I1062" s="274" t="s">
        <v>1071</v>
      </c>
      <c r="J1062" s="277">
        <v>2.7800925925925927E-2</v>
      </c>
      <c r="K1062" s="274" t="s">
        <v>4064</v>
      </c>
      <c r="L1062" s="274" t="s">
        <v>4065</v>
      </c>
      <c r="M1062" s="278">
        <v>0</v>
      </c>
      <c r="N1062" s="274" t="s">
        <v>3684</v>
      </c>
    </row>
    <row r="1063" spans="2:14" ht="14.4">
      <c r="B1063" s="286" t="s">
        <v>5333</v>
      </c>
      <c r="C1063" s="274">
        <v>1979</v>
      </c>
      <c r="D1063" s="277">
        <v>2.7094907407407408E-2</v>
      </c>
      <c r="E1063" s="274">
        <v>194</v>
      </c>
      <c r="F1063" s="274" t="s">
        <v>1069</v>
      </c>
      <c r="G1063" s="274">
        <v>5</v>
      </c>
      <c r="H1063" s="274">
        <f t="shared" si="17"/>
        <v>45</v>
      </c>
      <c r="I1063" s="274" t="s">
        <v>1071</v>
      </c>
      <c r="J1063" s="277">
        <v>2.8217592592592593E-2</v>
      </c>
      <c r="K1063" s="274" t="s">
        <v>2859</v>
      </c>
      <c r="L1063" s="274" t="s">
        <v>4066</v>
      </c>
      <c r="M1063" s="276">
        <v>29099</v>
      </c>
      <c r="N1063" s="274" t="s">
        <v>3684</v>
      </c>
    </row>
    <row r="1064" spans="2:14" ht="13.8">
      <c r="B1064" s="279" t="s">
        <v>5334</v>
      </c>
      <c r="C1064" s="274">
        <v>1988</v>
      </c>
      <c r="D1064" s="277">
        <v>2.7384259259259261E-2</v>
      </c>
      <c r="E1064" s="274">
        <v>195</v>
      </c>
      <c r="F1064" s="274" t="s">
        <v>1069</v>
      </c>
      <c r="G1064" s="274">
        <v>5</v>
      </c>
      <c r="H1064" s="274">
        <f t="shared" si="17"/>
        <v>36</v>
      </c>
      <c r="I1064" s="274" t="s">
        <v>1071</v>
      </c>
      <c r="J1064" s="277">
        <v>2.8229166666666666E-2</v>
      </c>
      <c r="K1064" s="274" t="s">
        <v>2849</v>
      </c>
      <c r="L1064" s="274" t="s">
        <v>4067</v>
      </c>
      <c r="M1064" s="278">
        <v>32436</v>
      </c>
      <c r="N1064" s="274" t="s">
        <v>3684</v>
      </c>
    </row>
    <row r="1065" spans="2:14" ht="14.4">
      <c r="B1065" s="286" t="s">
        <v>5335</v>
      </c>
      <c r="C1065" s="274">
        <v>1989</v>
      </c>
      <c r="D1065" s="277">
        <v>2.6631944444444444E-2</v>
      </c>
      <c r="E1065" s="274">
        <v>195</v>
      </c>
      <c r="F1065" s="274" t="s">
        <v>1070</v>
      </c>
      <c r="G1065" s="274">
        <v>5</v>
      </c>
      <c r="H1065" s="274">
        <f t="shared" si="17"/>
        <v>35</v>
      </c>
      <c r="I1065" s="274" t="s">
        <v>1071</v>
      </c>
      <c r="J1065" s="277">
        <v>2.78125E-2</v>
      </c>
      <c r="K1065" s="274" t="s">
        <v>2923</v>
      </c>
      <c r="L1065" s="274" t="s">
        <v>4068</v>
      </c>
      <c r="M1065" s="276">
        <v>32512</v>
      </c>
      <c r="N1065" s="274" t="s">
        <v>3684</v>
      </c>
    </row>
    <row r="1066" spans="2:14" ht="14.4">
      <c r="B1066" s="286" t="s">
        <v>5336</v>
      </c>
      <c r="C1066" s="274">
        <v>1977</v>
      </c>
      <c r="D1066" s="277">
        <v>2.7349537037037037E-2</v>
      </c>
      <c r="E1066" s="274">
        <v>196</v>
      </c>
      <c r="F1066" s="274" t="s">
        <v>1069</v>
      </c>
      <c r="G1066" s="274">
        <v>5</v>
      </c>
      <c r="H1066" s="274">
        <f t="shared" si="17"/>
        <v>47</v>
      </c>
      <c r="I1066" s="274" t="s">
        <v>1071</v>
      </c>
      <c r="J1066" s="277">
        <v>2.8333333333333332E-2</v>
      </c>
      <c r="K1066" s="274" t="s">
        <v>2825</v>
      </c>
      <c r="L1066" s="274" t="s">
        <v>4069</v>
      </c>
      <c r="M1066" s="278">
        <v>28479</v>
      </c>
      <c r="N1066" s="274" t="s">
        <v>3684</v>
      </c>
    </row>
    <row r="1067" spans="2:14" ht="14.4">
      <c r="B1067" s="286" t="s">
        <v>5337</v>
      </c>
      <c r="C1067" s="274">
        <v>1986</v>
      </c>
      <c r="D1067" s="277">
        <v>2.7372685185185184E-2</v>
      </c>
      <c r="E1067" s="274">
        <v>196</v>
      </c>
      <c r="F1067" s="274" t="s">
        <v>1070</v>
      </c>
      <c r="G1067" s="274">
        <v>5</v>
      </c>
      <c r="H1067" s="274">
        <f t="shared" si="17"/>
        <v>38</v>
      </c>
      <c r="I1067" s="274" t="s">
        <v>1071</v>
      </c>
      <c r="J1067" s="277">
        <v>2.7824074074074074E-2</v>
      </c>
      <c r="K1067" s="274" t="s">
        <v>3261</v>
      </c>
      <c r="L1067" s="274" t="s">
        <v>4070</v>
      </c>
      <c r="M1067" s="276">
        <v>31608</v>
      </c>
      <c r="N1067" s="274" t="s">
        <v>3684</v>
      </c>
    </row>
    <row r="1068" spans="2:14" ht="14.4">
      <c r="B1068" s="286" t="s">
        <v>5338</v>
      </c>
      <c r="C1068" s="274">
        <v>2004</v>
      </c>
      <c r="D1068" s="277">
        <v>2.7453703703703702E-2</v>
      </c>
      <c r="E1068" s="274">
        <v>197</v>
      </c>
      <c r="F1068" s="274" t="s">
        <v>1070</v>
      </c>
      <c r="G1068" s="274">
        <v>5</v>
      </c>
      <c r="H1068" s="274">
        <f t="shared" si="17"/>
        <v>20</v>
      </c>
      <c r="I1068" s="274" t="s">
        <v>1071</v>
      </c>
      <c r="J1068" s="277">
        <v>2.7847222222222221E-2</v>
      </c>
      <c r="K1068" s="274" t="s">
        <v>2926</v>
      </c>
      <c r="L1068" s="274" t="s">
        <v>4071</v>
      </c>
      <c r="M1068" s="276">
        <v>38150</v>
      </c>
      <c r="N1068" s="274" t="s">
        <v>3684</v>
      </c>
    </row>
    <row r="1069" spans="2:14" ht="14.4">
      <c r="B1069" s="286" t="s">
        <v>5339</v>
      </c>
      <c r="C1069" s="274">
        <v>1979</v>
      </c>
      <c r="D1069" s="277">
        <v>2.7418981481481482E-2</v>
      </c>
      <c r="E1069" s="274">
        <v>197</v>
      </c>
      <c r="F1069" s="274" t="s">
        <v>1069</v>
      </c>
      <c r="G1069" s="274">
        <v>5</v>
      </c>
      <c r="H1069" s="274">
        <f t="shared" si="17"/>
        <v>45</v>
      </c>
      <c r="I1069" s="274" t="s">
        <v>1071</v>
      </c>
      <c r="J1069" s="277">
        <v>2.8460648148148148E-2</v>
      </c>
      <c r="K1069" s="274" t="s">
        <v>2990</v>
      </c>
      <c r="L1069" s="274" t="s">
        <v>4072</v>
      </c>
      <c r="M1069" s="276">
        <v>28879</v>
      </c>
      <c r="N1069" s="274" t="s">
        <v>3684</v>
      </c>
    </row>
    <row r="1070" spans="2:14" ht="14.4">
      <c r="B1070" s="286" t="s">
        <v>5340</v>
      </c>
      <c r="C1070" s="274">
        <v>2000</v>
      </c>
      <c r="D1070" s="277">
        <v>2.7025462962962963E-2</v>
      </c>
      <c r="E1070" s="274">
        <v>198</v>
      </c>
      <c r="F1070" s="274" t="s">
        <v>1070</v>
      </c>
      <c r="G1070" s="274">
        <v>5</v>
      </c>
      <c r="H1070" s="274">
        <f t="shared" si="17"/>
        <v>24</v>
      </c>
      <c r="I1070" s="274" t="s">
        <v>1071</v>
      </c>
      <c r="J1070" s="277">
        <v>2.7858796296296295E-2</v>
      </c>
      <c r="K1070" s="274" t="s">
        <v>4073</v>
      </c>
      <c r="L1070" s="274" t="s">
        <v>4074</v>
      </c>
      <c r="M1070" s="276">
        <v>36616</v>
      </c>
      <c r="N1070" s="274" t="s">
        <v>3684</v>
      </c>
    </row>
    <row r="1071" spans="2:14" ht="13.8">
      <c r="B1071" s="279" t="s">
        <v>5341</v>
      </c>
      <c r="C1071" s="274">
        <v>1985</v>
      </c>
      <c r="D1071" s="277">
        <v>2.7673611111111111E-2</v>
      </c>
      <c r="E1071" s="274">
        <v>198</v>
      </c>
      <c r="F1071" s="274" t="s">
        <v>1069</v>
      </c>
      <c r="G1071" s="274">
        <v>5</v>
      </c>
      <c r="H1071" s="274">
        <f t="shared" si="17"/>
        <v>39</v>
      </c>
      <c r="I1071" s="274" t="s">
        <v>1071</v>
      </c>
      <c r="J1071" s="277">
        <v>2.8611111111111111E-2</v>
      </c>
      <c r="K1071" s="274" t="s">
        <v>2859</v>
      </c>
      <c r="L1071" s="274" t="s">
        <v>4075</v>
      </c>
      <c r="M1071" s="278">
        <v>31373</v>
      </c>
      <c r="N1071" s="274" t="s">
        <v>3684</v>
      </c>
    </row>
    <row r="1072" spans="2:14" ht="14.4">
      <c r="B1072" s="286" t="s">
        <v>5342</v>
      </c>
      <c r="C1072" s="274">
        <v>1980</v>
      </c>
      <c r="D1072" s="277">
        <v>2.6886574074074073E-2</v>
      </c>
      <c r="E1072" s="274">
        <v>199</v>
      </c>
      <c r="F1072" s="274" t="s">
        <v>1070</v>
      </c>
      <c r="G1072" s="274">
        <v>5</v>
      </c>
      <c r="H1072" s="274">
        <f t="shared" si="17"/>
        <v>44</v>
      </c>
      <c r="I1072" s="274" t="s">
        <v>1071</v>
      </c>
      <c r="J1072" s="277">
        <v>2.7881944444444445E-2</v>
      </c>
      <c r="K1072" s="274" t="s">
        <v>2819</v>
      </c>
      <c r="L1072" s="274" t="s">
        <v>4076</v>
      </c>
      <c r="M1072" s="276">
        <v>29281</v>
      </c>
      <c r="N1072" s="274" t="s">
        <v>3684</v>
      </c>
    </row>
    <row r="1073" spans="2:14" ht="13.8">
      <c r="B1073" s="279" t="s">
        <v>5343</v>
      </c>
      <c r="C1073" s="274">
        <v>1996</v>
      </c>
      <c r="D1073" s="277">
        <v>2.7685185185185184E-2</v>
      </c>
      <c r="E1073" s="274">
        <v>199</v>
      </c>
      <c r="F1073" s="274" t="s">
        <v>1069</v>
      </c>
      <c r="G1073" s="274">
        <v>5</v>
      </c>
      <c r="H1073" s="274">
        <f t="shared" si="17"/>
        <v>28</v>
      </c>
      <c r="I1073" s="274" t="s">
        <v>1071</v>
      </c>
      <c r="J1073" s="277">
        <v>2.8611111111111111E-2</v>
      </c>
      <c r="K1073" s="274" t="s">
        <v>2949</v>
      </c>
      <c r="L1073" s="274" t="s">
        <v>4077</v>
      </c>
      <c r="M1073" s="276">
        <v>35136</v>
      </c>
      <c r="N1073" s="274" t="s">
        <v>3684</v>
      </c>
    </row>
    <row r="1074" spans="2:14" ht="13.8">
      <c r="B1074" s="279" t="s">
        <v>5344</v>
      </c>
      <c r="C1074" s="274">
        <v>1989</v>
      </c>
      <c r="D1074" s="277">
        <v>2.7604166666666666E-2</v>
      </c>
      <c r="E1074" s="274">
        <v>200</v>
      </c>
      <c r="F1074" s="274" t="s">
        <v>1069</v>
      </c>
      <c r="G1074" s="274">
        <v>5</v>
      </c>
      <c r="H1074" s="274">
        <f t="shared" si="17"/>
        <v>35</v>
      </c>
      <c r="I1074" s="274" t="s">
        <v>1071</v>
      </c>
      <c r="J1074" s="277">
        <v>2.8657407407407406E-2</v>
      </c>
      <c r="K1074" s="274" t="s">
        <v>2940</v>
      </c>
      <c r="L1074" s="274" t="s">
        <v>4078</v>
      </c>
      <c r="M1074" s="276">
        <v>32772</v>
      </c>
      <c r="N1074" s="274" t="s">
        <v>3684</v>
      </c>
    </row>
    <row r="1075" spans="2:14" ht="14.4">
      <c r="B1075" s="286" t="s">
        <v>5345</v>
      </c>
      <c r="C1075" s="274">
        <v>1972</v>
      </c>
      <c r="D1075" s="277">
        <v>2.6782407407407408E-2</v>
      </c>
      <c r="E1075" s="274">
        <v>200</v>
      </c>
      <c r="F1075" s="274" t="s">
        <v>1070</v>
      </c>
      <c r="G1075" s="274">
        <v>5</v>
      </c>
      <c r="H1075" s="274">
        <f t="shared" si="17"/>
        <v>52</v>
      </c>
      <c r="I1075" s="274" t="s">
        <v>1071</v>
      </c>
      <c r="J1075" s="277">
        <v>2.7905092592592592E-2</v>
      </c>
      <c r="K1075" s="274" t="s">
        <v>2935</v>
      </c>
      <c r="L1075" s="274" t="s">
        <v>4079</v>
      </c>
      <c r="M1075" s="276">
        <v>26496</v>
      </c>
      <c r="N1075" s="274" t="s">
        <v>3684</v>
      </c>
    </row>
    <row r="1076" spans="2:14" ht="14.4">
      <c r="B1076" s="286" t="s">
        <v>5346</v>
      </c>
      <c r="C1076" s="274">
        <v>1997</v>
      </c>
      <c r="D1076" s="277">
        <v>2.7569444444444445E-2</v>
      </c>
      <c r="E1076" s="274">
        <v>201</v>
      </c>
      <c r="F1076" s="274" t="s">
        <v>1070</v>
      </c>
      <c r="G1076" s="274">
        <v>5</v>
      </c>
      <c r="H1076" s="274">
        <f t="shared" si="17"/>
        <v>27</v>
      </c>
      <c r="I1076" s="274" t="s">
        <v>1071</v>
      </c>
      <c r="J1076" s="277">
        <v>2.7974537037037037E-2</v>
      </c>
      <c r="K1076" s="274" t="s">
        <v>2819</v>
      </c>
      <c r="L1076" s="274" t="s">
        <v>4080</v>
      </c>
      <c r="M1076" s="278">
        <v>35752</v>
      </c>
      <c r="N1076" s="274" t="s">
        <v>3684</v>
      </c>
    </row>
    <row r="1077" spans="2:14" ht="13.8">
      <c r="B1077" s="279" t="s">
        <v>5347</v>
      </c>
      <c r="C1077" s="274">
        <v>2002</v>
      </c>
      <c r="D1077" s="277">
        <v>2.7893518518518519E-2</v>
      </c>
      <c r="E1077" s="274">
        <v>201</v>
      </c>
      <c r="F1077" s="274" t="s">
        <v>1069</v>
      </c>
      <c r="G1077" s="274">
        <v>5</v>
      </c>
      <c r="H1077" s="274">
        <f t="shared" si="17"/>
        <v>22</v>
      </c>
      <c r="I1077" s="274" t="s">
        <v>1071</v>
      </c>
      <c r="J1077" s="277">
        <v>2.8750000000000001E-2</v>
      </c>
      <c r="K1077" s="274" t="s">
        <v>2992</v>
      </c>
      <c r="L1077" s="274" t="s">
        <v>4081</v>
      </c>
      <c r="M1077" s="276">
        <v>37421</v>
      </c>
      <c r="N1077" s="274" t="s">
        <v>3684</v>
      </c>
    </row>
    <row r="1078" spans="2:14" ht="13.8">
      <c r="B1078" s="279" t="s">
        <v>2316</v>
      </c>
      <c r="C1078" s="274">
        <v>1976</v>
      </c>
      <c r="D1078" s="277">
        <v>2.7743055555555556E-2</v>
      </c>
      <c r="E1078" s="274">
        <v>202</v>
      </c>
      <c r="F1078" s="274" t="s">
        <v>1069</v>
      </c>
      <c r="G1078" s="274">
        <v>5</v>
      </c>
      <c r="H1078" s="274">
        <f t="shared" si="17"/>
        <v>48</v>
      </c>
      <c r="I1078" s="274" t="s">
        <v>1071</v>
      </c>
      <c r="J1078" s="277">
        <v>2.8807870370370369E-2</v>
      </c>
      <c r="K1078" s="274" t="s">
        <v>2944</v>
      </c>
      <c r="L1078" s="274" t="s">
        <v>4082</v>
      </c>
      <c r="M1078" s="276">
        <v>27803</v>
      </c>
      <c r="N1078" s="274" t="s">
        <v>3684</v>
      </c>
    </row>
    <row r="1079" spans="2:14" ht="14.4">
      <c r="B1079" s="286" t="s">
        <v>5348</v>
      </c>
      <c r="C1079" s="274">
        <v>1984</v>
      </c>
      <c r="D1079" s="277">
        <v>2.7025462962962963E-2</v>
      </c>
      <c r="E1079" s="274">
        <v>202</v>
      </c>
      <c r="F1079" s="274" t="s">
        <v>1070</v>
      </c>
      <c r="G1079" s="274">
        <v>5</v>
      </c>
      <c r="H1079" s="274">
        <f t="shared" si="17"/>
        <v>40</v>
      </c>
      <c r="I1079" s="274" t="s">
        <v>1071</v>
      </c>
      <c r="J1079" s="277">
        <v>2.7997685185185184E-2</v>
      </c>
      <c r="K1079" s="274" t="s">
        <v>4083</v>
      </c>
      <c r="L1079" s="274" t="s">
        <v>2935</v>
      </c>
      <c r="M1079" s="276">
        <v>30737</v>
      </c>
      <c r="N1079" s="274" t="s">
        <v>3684</v>
      </c>
    </row>
    <row r="1080" spans="2:14" ht="14.4">
      <c r="B1080" s="286" t="s">
        <v>5349</v>
      </c>
      <c r="C1080" s="274">
        <v>1973</v>
      </c>
      <c r="D1080" s="277">
        <v>2.6979166666666665E-2</v>
      </c>
      <c r="E1080" s="274">
        <v>203</v>
      </c>
      <c r="F1080" s="274" t="s">
        <v>1070</v>
      </c>
      <c r="G1080" s="274">
        <v>5</v>
      </c>
      <c r="H1080" s="274">
        <f t="shared" si="17"/>
        <v>51</v>
      </c>
      <c r="I1080" s="274" t="s">
        <v>1071</v>
      </c>
      <c r="J1080" s="277">
        <v>2.8136574074074074E-2</v>
      </c>
      <c r="K1080" s="274" t="s">
        <v>2840</v>
      </c>
      <c r="L1080" s="274" t="s">
        <v>4084</v>
      </c>
      <c r="M1080" s="278">
        <v>26962</v>
      </c>
      <c r="N1080" s="274" t="s">
        <v>3684</v>
      </c>
    </row>
    <row r="1081" spans="2:14" ht="13.8">
      <c r="B1081" s="279" t="s">
        <v>5350</v>
      </c>
      <c r="C1081" s="274">
        <v>1996</v>
      </c>
      <c r="D1081" s="277">
        <v>2.8090277777777777E-2</v>
      </c>
      <c r="E1081" s="274">
        <v>203</v>
      </c>
      <c r="F1081" s="274" t="s">
        <v>1069</v>
      </c>
      <c r="G1081" s="274">
        <v>5</v>
      </c>
      <c r="H1081" s="274">
        <f t="shared" si="17"/>
        <v>28</v>
      </c>
      <c r="I1081" s="274" t="s">
        <v>1071</v>
      </c>
      <c r="J1081" s="277">
        <v>2.8854166666666667E-2</v>
      </c>
      <c r="K1081" s="274" t="s">
        <v>2874</v>
      </c>
      <c r="L1081" s="274" t="s">
        <v>3026</v>
      </c>
      <c r="M1081" s="278">
        <v>35380</v>
      </c>
      <c r="N1081" s="274" t="s">
        <v>3684</v>
      </c>
    </row>
    <row r="1082" spans="2:14" ht="13.8">
      <c r="B1082" s="279" t="s">
        <v>5351</v>
      </c>
      <c r="C1082" s="274">
        <v>2000</v>
      </c>
      <c r="D1082" s="277">
        <v>2.7905092592592592E-2</v>
      </c>
      <c r="E1082" s="274">
        <v>204</v>
      </c>
      <c r="F1082" s="274" t="s">
        <v>1069</v>
      </c>
      <c r="G1082" s="274">
        <v>5</v>
      </c>
      <c r="H1082" s="274">
        <f t="shared" si="17"/>
        <v>24</v>
      </c>
      <c r="I1082" s="274" t="s">
        <v>1071</v>
      </c>
      <c r="J1082" s="277">
        <v>2.886574074074074E-2</v>
      </c>
      <c r="K1082" s="274" t="s">
        <v>2943</v>
      </c>
      <c r="L1082" s="274" t="s">
        <v>4085</v>
      </c>
      <c r="M1082" s="276">
        <v>36543</v>
      </c>
      <c r="N1082" s="274" t="s">
        <v>3684</v>
      </c>
    </row>
    <row r="1083" spans="2:14" ht="14.4">
      <c r="B1083" s="286" t="s">
        <v>5352</v>
      </c>
      <c r="C1083" s="274">
        <v>1987</v>
      </c>
      <c r="D1083" s="277">
        <v>2.7210648148148147E-2</v>
      </c>
      <c r="E1083" s="274">
        <v>204</v>
      </c>
      <c r="F1083" s="274" t="s">
        <v>1070</v>
      </c>
      <c r="G1083" s="274">
        <v>5</v>
      </c>
      <c r="H1083" s="274">
        <f t="shared" si="17"/>
        <v>37</v>
      </c>
      <c r="I1083" s="274" t="s">
        <v>1071</v>
      </c>
      <c r="J1083" s="277">
        <v>2.8217592592592593E-2</v>
      </c>
      <c r="K1083" s="274" t="s">
        <v>2866</v>
      </c>
      <c r="L1083" s="274" t="s">
        <v>4086</v>
      </c>
      <c r="M1083" s="278">
        <v>32061</v>
      </c>
      <c r="N1083" s="274" t="s">
        <v>3684</v>
      </c>
    </row>
    <row r="1084" spans="2:14" ht="13.8">
      <c r="B1084" s="279" t="s">
        <v>5353</v>
      </c>
      <c r="C1084" s="274">
        <v>2000</v>
      </c>
      <c r="D1084" s="277">
        <v>2.7962962962962964E-2</v>
      </c>
      <c r="E1084" s="274">
        <v>205</v>
      </c>
      <c r="F1084" s="274" t="s">
        <v>1069</v>
      </c>
      <c r="G1084" s="274">
        <v>5</v>
      </c>
      <c r="H1084" s="274">
        <f t="shared" ref="H1084:H1147" si="18">2024-C1084</f>
        <v>24</v>
      </c>
      <c r="I1084" s="274" t="s">
        <v>1071</v>
      </c>
      <c r="J1084" s="277">
        <v>2.9027777777777777E-2</v>
      </c>
      <c r="K1084" s="274" t="s">
        <v>3122</v>
      </c>
      <c r="L1084" s="274" t="s">
        <v>4087</v>
      </c>
      <c r="M1084" s="276">
        <v>36751</v>
      </c>
      <c r="N1084" s="274" t="s">
        <v>3684</v>
      </c>
    </row>
    <row r="1085" spans="2:14" ht="13.8">
      <c r="B1085" s="284" t="s">
        <v>5747</v>
      </c>
      <c r="C1085" s="274">
        <v>1900</v>
      </c>
      <c r="D1085" s="277">
        <v>2.7083333333333334E-2</v>
      </c>
      <c r="E1085" s="274">
        <v>205</v>
      </c>
      <c r="F1085" s="274" t="s">
        <v>1070</v>
      </c>
      <c r="G1085" s="274">
        <v>5</v>
      </c>
      <c r="H1085" s="274"/>
      <c r="I1085" s="274" t="s">
        <v>1071</v>
      </c>
      <c r="J1085" s="277">
        <v>2.8229166666666666E-2</v>
      </c>
      <c r="K1085" s="274" t="s">
        <v>2840</v>
      </c>
      <c r="L1085" s="274" t="s">
        <v>4088</v>
      </c>
      <c r="M1085" s="278">
        <v>0</v>
      </c>
      <c r="N1085" s="274" t="s">
        <v>3684</v>
      </c>
    </row>
    <row r="1086" spans="2:14" ht="14.4">
      <c r="B1086" s="286" t="s">
        <v>5355</v>
      </c>
      <c r="C1086" s="274">
        <v>1987</v>
      </c>
      <c r="D1086" s="277">
        <v>2.7337962962962963E-2</v>
      </c>
      <c r="E1086" s="274">
        <v>206</v>
      </c>
      <c r="F1086" s="274" t="s">
        <v>1070</v>
      </c>
      <c r="G1086" s="274">
        <v>5</v>
      </c>
      <c r="H1086" s="274">
        <f t="shared" si="18"/>
        <v>37</v>
      </c>
      <c r="I1086" s="274" t="s">
        <v>1071</v>
      </c>
      <c r="J1086" s="277">
        <v>2.826388888888889E-2</v>
      </c>
      <c r="K1086" s="274" t="s">
        <v>2920</v>
      </c>
      <c r="L1086" s="274" t="s">
        <v>4089</v>
      </c>
      <c r="M1086" s="278">
        <v>32135</v>
      </c>
      <c r="N1086" s="274" t="s">
        <v>3684</v>
      </c>
    </row>
    <row r="1087" spans="2:14" ht="13.8">
      <c r="B1087" s="279" t="s">
        <v>5356</v>
      </c>
      <c r="C1087" s="274">
        <v>1985</v>
      </c>
      <c r="D1087" s="277">
        <v>2.8344907407407409E-2</v>
      </c>
      <c r="E1087" s="274">
        <v>206</v>
      </c>
      <c r="F1087" s="274" t="s">
        <v>1069</v>
      </c>
      <c r="G1087" s="274">
        <v>5</v>
      </c>
      <c r="H1087" s="274">
        <f t="shared" si="18"/>
        <v>39</v>
      </c>
      <c r="I1087" s="274" t="s">
        <v>1071</v>
      </c>
      <c r="J1087" s="277">
        <v>2.9189814814814814E-2</v>
      </c>
      <c r="K1087" s="274" t="s">
        <v>3309</v>
      </c>
      <c r="L1087" s="274" t="s">
        <v>4090</v>
      </c>
      <c r="M1087" s="276">
        <v>31104</v>
      </c>
      <c r="N1087" s="274" t="s">
        <v>3684</v>
      </c>
    </row>
    <row r="1088" spans="2:14" ht="14.4">
      <c r="B1088" s="286" t="s">
        <v>5354</v>
      </c>
      <c r="C1088" s="274">
        <v>1990</v>
      </c>
      <c r="D1088" s="277">
        <v>2.7268518518518518E-2</v>
      </c>
      <c r="E1088" s="274">
        <v>207</v>
      </c>
      <c r="F1088" s="274" t="s">
        <v>1070</v>
      </c>
      <c r="G1088" s="274">
        <v>5</v>
      </c>
      <c r="H1088" s="274">
        <f t="shared" si="18"/>
        <v>34</v>
      </c>
      <c r="I1088" s="274" t="s">
        <v>1071</v>
      </c>
      <c r="J1088" s="277">
        <v>2.8275462962962964E-2</v>
      </c>
      <c r="K1088" s="274" t="s">
        <v>2840</v>
      </c>
      <c r="L1088" s="274" t="s">
        <v>4088</v>
      </c>
      <c r="M1088" s="276">
        <v>33019</v>
      </c>
      <c r="N1088" s="274" t="s">
        <v>3684</v>
      </c>
    </row>
    <row r="1089" spans="2:14" ht="13.8">
      <c r="B1089" s="279" t="s">
        <v>5357</v>
      </c>
      <c r="C1089" s="274">
        <v>2006</v>
      </c>
      <c r="D1089" s="277">
        <v>2.7777777777777776E-2</v>
      </c>
      <c r="E1089" s="274">
        <v>207</v>
      </c>
      <c r="F1089" s="274" t="s">
        <v>1069</v>
      </c>
      <c r="G1089" s="274">
        <v>5</v>
      </c>
      <c r="H1089" s="274">
        <f t="shared" si="18"/>
        <v>18</v>
      </c>
      <c r="I1089" s="274" t="s">
        <v>1071</v>
      </c>
      <c r="J1089" s="277">
        <v>2.9212962962962961E-2</v>
      </c>
      <c r="K1089" s="274" t="s">
        <v>3523</v>
      </c>
      <c r="L1089" s="274" t="s">
        <v>4091</v>
      </c>
      <c r="M1089" s="276">
        <v>38893</v>
      </c>
      <c r="N1089" s="274" t="s">
        <v>3684</v>
      </c>
    </row>
    <row r="1090" spans="2:14" ht="13.8">
      <c r="B1090" s="279" t="s">
        <v>5358</v>
      </c>
      <c r="C1090" s="274">
        <v>1997</v>
      </c>
      <c r="D1090" s="277">
        <v>2.8275462962962964E-2</v>
      </c>
      <c r="E1090" s="274">
        <v>208</v>
      </c>
      <c r="F1090" s="274" t="s">
        <v>1069</v>
      </c>
      <c r="G1090" s="274">
        <v>5</v>
      </c>
      <c r="H1090" s="274">
        <f t="shared" si="18"/>
        <v>27</v>
      </c>
      <c r="I1090" s="274" t="s">
        <v>1071</v>
      </c>
      <c r="J1090" s="277">
        <v>2.9212962962962961E-2</v>
      </c>
      <c r="K1090" s="274" t="s">
        <v>2933</v>
      </c>
      <c r="L1090" s="274" t="s">
        <v>4092</v>
      </c>
      <c r="M1090" s="276">
        <v>35501</v>
      </c>
      <c r="N1090" s="274" t="s">
        <v>3684</v>
      </c>
    </row>
    <row r="1091" spans="2:14" ht="14.4">
      <c r="B1091" s="286" t="s">
        <v>5359</v>
      </c>
      <c r="C1091" s="274">
        <v>2001</v>
      </c>
      <c r="D1091" s="277">
        <v>2.7314814814814816E-2</v>
      </c>
      <c r="E1091" s="274">
        <v>208</v>
      </c>
      <c r="F1091" s="274" t="s">
        <v>1070</v>
      </c>
      <c r="G1091" s="274">
        <v>5</v>
      </c>
      <c r="H1091" s="274">
        <f t="shared" si="18"/>
        <v>23</v>
      </c>
      <c r="I1091" s="274" t="s">
        <v>1071</v>
      </c>
      <c r="J1091" s="277">
        <v>2.8391203703703703E-2</v>
      </c>
      <c r="K1091" s="274" t="s">
        <v>2923</v>
      </c>
      <c r="L1091" s="274" t="s">
        <v>3227</v>
      </c>
      <c r="M1091" s="276">
        <v>37083</v>
      </c>
      <c r="N1091" s="274" t="s">
        <v>3684</v>
      </c>
    </row>
    <row r="1092" spans="2:14" ht="14.4">
      <c r="B1092" s="286" t="s">
        <v>5360</v>
      </c>
      <c r="C1092" s="274">
        <v>1996</v>
      </c>
      <c r="D1092" s="277">
        <v>2.7719907407407408E-2</v>
      </c>
      <c r="E1092" s="274">
        <v>209</v>
      </c>
      <c r="F1092" s="274" t="s">
        <v>1070</v>
      </c>
      <c r="G1092" s="274">
        <v>5</v>
      </c>
      <c r="H1092" s="274">
        <f t="shared" si="18"/>
        <v>28</v>
      </c>
      <c r="I1092" s="274" t="s">
        <v>1071</v>
      </c>
      <c r="J1092" s="277">
        <v>2.8460648148148148E-2</v>
      </c>
      <c r="K1092" s="274" t="s">
        <v>2891</v>
      </c>
      <c r="L1092" s="274" t="s">
        <v>4093</v>
      </c>
      <c r="M1092" s="276">
        <v>35193</v>
      </c>
      <c r="N1092" s="274" t="s">
        <v>3684</v>
      </c>
    </row>
    <row r="1093" spans="2:14" ht="13.8">
      <c r="B1093" s="279" t="s">
        <v>5361</v>
      </c>
      <c r="C1093" s="274">
        <v>2002</v>
      </c>
      <c r="D1093" s="277">
        <v>2.8356481481481483E-2</v>
      </c>
      <c r="E1093" s="274">
        <v>209</v>
      </c>
      <c r="F1093" s="274" t="s">
        <v>1069</v>
      </c>
      <c r="G1093" s="274">
        <v>5</v>
      </c>
      <c r="H1093" s="274">
        <f t="shared" si="18"/>
        <v>22</v>
      </c>
      <c r="I1093" s="274" t="s">
        <v>1071</v>
      </c>
      <c r="J1093" s="277">
        <v>2.9270833333333333E-2</v>
      </c>
      <c r="K1093" s="274" t="s">
        <v>2833</v>
      </c>
      <c r="L1093" s="274" t="s">
        <v>4094</v>
      </c>
      <c r="M1093" s="276">
        <v>37347</v>
      </c>
      <c r="N1093" s="274" t="s">
        <v>3684</v>
      </c>
    </row>
    <row r="1094" spans="2:14" ht="14.4">
      <c r="B1094" s="286" t="s">
        <v>5362</v>
      </c>
      <c r="C1094" s="274">
        <v>1985</v>
      </c>
      <c r="D1094" s="277">
        <v>2.7731481481481482E-2</v>
      </c>
      <c r="E1094" s="274">
        <v>210</v>
      </c>
      <c r="F1094" s="274" t="s">
        <v>1070</v>
      </c>
      <c r="G1094" s="274">
        <v>5</v>
      </c>
      <c r="H1094" s="274">
        <f t="shared" si="18"/>
        <v>39</v>
      </c>
      <c r="I1094" s="274" t="s">
        <v>1071</v>
      </c>
      <c r="J1094" s="277">
        <v>2.8622685185185185E-2</v>
      </c>
      <c r="K1094" s="274" t="s">
        <v>2819</v>
      </c>
      <c r="L1094" s="274" t="s">
        <v>4095</v>
      </c>
      <c r="M1094" s="276">
        <v>31228</v>
      </c>
      <c r="N1094" s="274" t="s">
        <v>3684</v>
      </c>
    </row>
    <row r="1095" spans="2:14" ht="13.8">
      <c r="B1095" s="279" t="s">
        <v>5363</v>
      </c>
      <c r="C1095" s="274">
        <v>1995</v>
      </c>
      <c r="D1095" s="277">
        <v>2.8946759259259259E-2</v>
      </c>
      <c r="E1095" s="274">
        <v>210</v>
      </c>
      <c r="F1095" s="274" t="s">
        <v>1069</v>
      </c>
      <c r="G1095" s="274">
        <v>5</v>
      </c>
      <c r="H1095" s="274">
        <f t="shared" si="18"/>
        <v>29</v>
      </c>
      <c r="I1095" s="274" t="s">
        <v>1071</v>
      </c>
      <c r="J1095" s="277">
        <v>2.9421296296296296E-2</v>
      </c>
      <c r="K1095" s="274" t="s">
        <v>2913</v>
      </c>
      <c r="L1095" s="274" t="s">
        <v>4096</v>
      </c>
      <c r="M1095" s="276">
        <v>34822</v>
      </c>
      <c r="N1095" s="274" t="s">
        <v>3684</v>
      </c>
    </row>
    <row r="1096" spans="2:14" ht="14.4">
      <c r="B1096" s="286" t="s">
        <v>5364</v>
      </c>
      <c r="C1096" s="274">
        <v>2000</v>
      </c>
      <c r="D1096" s="277">
        <v>2.7523148148148147E-2</v>
      </c>
      <c r="E1096" s="274">
        <v>211</v>
      </c>
      <c r="F1096" s="274" t="s">
        <v>1070</v>
      </c>
      <c r="G1096" s="274">
        <v>5</v>
      </c>
      <c r="H1096" s="274">
        <f t="shared" si="18"/>
        <v>24</v>
      </c>
      <c r="I1096" s="274" t="s">
        <v>1071</v>
      </c>
      <c r="J1096" s="277">
        <v>2.8634259259259259E-2</v>
      </c>
      <c r="K1096" s="274" t="s">
        <v>2851</v>
      </c>
      <c r="L1096" s="274" t="s">
        <v>4097</v>
      </c>
      <c r="M1096" s="276">
        <v>36530</v>
      </c>
      <c r="N1096" s="274" t="s">
        <v>3684</v>
      </c>
    </row>
    <row r="1097" spans="2:14" ht="14.4">
      <c r="B1097" s="286" t="s">
        <v>5365</v>
      </c>
      <c r="C1097" s="274">
        <v>1980</v>
      </c>
      <c r="D1097" s="277">
        <v>2.886574074074074E-2</v>
      </c>
      <c r="E1097" s="274">
        <v>211</v>
      </c>
      <c r="F1097" s="274" t="s">
        <v>1069</v>
      </c>
      <c r="G1097" s="274">
        <v>5</v>
      </c>
      <c r="H1097" s="274">
        <f t="shared" si="18"/>
        <v>44</v>
      </c>
      <c r="I1097" s="274" t="s">
        <v>1071</v>
      </c>
      <c r="J1097" s="277">
        <v>2.9618055555555557E-2</v>
      </c>
      <c r="K1097" s="274" t="s">
        <v>2829</v>
      </c>
      <c r="L1097" s="274" t="s">
        <v>3918</v>
      </c>
      <c r="M1097" s="278">
        <v>29505</v>
      </c>
      <c r="N1097" s="274" t="s">
        <v>3684</v>
      </c>
    </row>
    <row r="1098" spans="2:14" ht="14.4">
      <c r="B1098" s="286" t="s">
        <v>5366</v>
      </c>
      <c r="C1098" s="274">
        <v>1981</v>
      </c>
      <c r="D1098" s="277">
        <v>2.7534722222222221E-2</v>
      </c>
      <c r="E1098" s="274">
        <v>212</v>
      </c>
      <c r="F1098" s="274" t="s">
        <v>1070</v>
      </c>
      <c r="G1098" s="274">
        <v>5</v>
      </c>
      <c r="H1098" s="274">
        <f t="shared" si="18"/>
        <v>43</v>
      </c>
      <c r="I1098" s="274" t="s">
        <v>1071</v>
      </c>
      <c r="J1098" s="277">
        <v>2.8645833333333332E-2</v>
      </c>
      <c r="K1098" s="274" t="s">
        <v>4098</v>
      </c>
      <c r="L1098" s="274" t="s">
        <v>4099</v>
      </c>
      <c r="M1098" s="276">
        <v>29921</v>
      </c>
      <c r="N1098" s="274" t="s">
        <v>3684</v>
      </c>
    </row>
    <row r="1099" spans="2:14" ht="14.4">
      <c r="B1099" s="286" t="s">
        <v>5367</v>
      </c>
      <c r="C1099" s="274">
        <v>1984</v>
      </c>
      <c r="D1099" s="277">
        <v>2.9340277777777778E-2</v>
      </c>
      <c r="E1099" s="274">
        <v>212</v>
      </c>
      <c r="F1099" s="274" t="s">
        <v>1069</v>
      </c>
      <c r="G1099" s="274">
        <v>5</v>
      </c>
      <c r="H1099" s="274">
        <f t="shared" si="18"/>
        <v>40</v>
      </c>
      <c r="I1099" s="274" t="s">
        <v>1071</v>
      </c>
      <c r="J1099" s="277">
        <v>2.9814814814814815E-2</v>
      </c>
      <c r="K1099" s="274" t="s">
        <v>3557</v>
      </c>
      <c r="L1099" s="274" t="s">
        <v>4100</v>
      </c>
      <c r="M1099" s="276">
        <v>30771</v>
      </c>
      <c r="N1099" s="274" t="s">
        <v>3684</v>
      </c>
    </row>
    <row r="1100" spans="2:14" ht="13.8">
      <c r="B1100" s="279" t="s">
        <v>1462</v>
      </c>
      <c r="C1100" s="274">
        <v>1991</v>
      </c>
      <c r="D1100" s="277">
        <v>2.9027777777777777E-2</v>
      </c>
      <c r="E1100" s="274">
        <v>213</v>
      </c>
      <c r="F1100" s="274" t="s">
        <v>1069</v>
      </c>
      <c r="G1100" s="274">
        <v>5</v>
      </c>
      <c r="H1100" s="274">
        <f t="shared" si="18"/>
        <v>33</v>
      </c>
      <c r="I1100" s="274" t="s">
        <v>1071</v>
      </c>
      <c r="J1100" s="277">
        <v>3.0243055555555554E-2</v>
      </c>
      <c r="K1100" s="274" t="s">
        <v>2859</v>
      </c>
      <c r="L1100" s="274" t="s">
        <v>3064</v>
      </c>
      <c r="M1100" s="278">
        <v>33542</v>
      </c>
      <c r="N1100" s="274" t="s">
        <v>3684</v>
      </c>
    </row>
    <row r="1101" spans="2:14" ht="14.4">
      <c r="B1101" s="286" t="s">
        <v>5368</v>
      </c>
      <c r="C1101" s="274">
        <v>1990</v>
      </c>
      <c r="D1101" s="277">
        <v>2.7754629629629629E-2</v>
      </c>
      <c r="E1101" s="274">
        <v>213</v>
      </c>
      <c r="F1101" s="274" t="s">
        <v>1070</v>
      </c>
      <c r="G1101" s="274">
        <v>5</v>
      </c>
      <c r="H1101" s="274">
        <f t="shared" si="18"/>
        <v>34</v>
      </c>
      <c r="I1101" s="274" t="s">
        <v>1071</v>
      </c>
      <c r="J1101" s="277">
        <v>2.8726851851851851E-2</v>
      </c>
      <c r="K1101" s="274" t="s">
        <v>3108</v>
      </c>
      <c r="L1101" s="274" t="s">
        <v>4101</v>
      </c>
      <c r="M1101" s="276">
        <v>33103</v>
      </c>
      <c r="N1101" s="274" t="s">
        <v>3684</v>
      </c>
    </row>
    <row r="1102" spans="2:14" ht="13.8">
      <c r="B1102" s="279" t="s">
        <v>5369</v>
      </c>
      <c r="C1102" s="274">
        <v>1991</v>
      </c>
      <c r="D1102" s="277">
        <v>2.9363425925925925E-2</v>
      </c>
      <c r="E1102" s="274">
        <v>214</v>
      </c>
      <c r="F1102" s="274" t="s">
        <v>1069</v>
      </c>
      <c r="G1102" s="274">
        <v>5</v>
      </c>
      <c r="H1102" s="274">
        <f t="shared" si="18"/>
        <v>33</v>
      </c>
      <c r="I1102" s="274" t="s">
        <v>1071</v>
      </c>
      <c r="J1102" s="277">
        <v>3.0520833333333334E-2</v>
      </c>
      <c r="K1102" s="274" t="s">
        <v>2943</v>
      </c>
      <c r="L1102" s="274" t="s">
        <v>4102</v>
      </c>
      <c r="M1102" s="276">
        <v>33244</v>
      </c>
      <c r="N1102" s="274" t="s">
        <v>3684</v>
      </c>
    </row>
    <row r="1103" spans="2:14" ht="14.4">
      <c r="B1103" s="286" t="s">
        <v>5370</v>
      </c>
      <c r="C1103" s="274">
        <v>1998</v>
      </c>
      <c r="D1103" s="277">
        <v>2.7650462962962963E-2</v>
      </c>
      <c r="E1103" s="274">
        <v>214</v>
      </c>
      <c r="F1103" s="274" t="s">
        <v>1070</v>
      </c>
      <c r="G1103" s="274">
        <v>5</v>
      </c>
      <c r="H1103" s="274">
        <f t="shared" si="18"/>
        <v>26</v>
      </c>
      <c r="I1103" s="274" t="s">
        <v>1071</v>
      </c>
      <c r="J1103" s="277">
        <v>2.8784722222222222E-2</v>
      </c>
      <c r="K1103" s="274" t="s">
        <v>2838</v>
      </c>
      <c r="L1103" s="274" t="s">
        <v>4103</v>
      </c>
      <c r="M1103" s="276">
        <v>35947</v>
      </c>
      <c r="N1103" s="274" t="s">
        <v>3684</v>
      </c>
    </row>
    <row r="1104" spans="2:14" ht="13.8">
      <c r="B1104" s="279" t="s">
        <v>5371</v>
      </c>
      <c r="C1104" s="274">
        <v>1997</v>
      </c>
      <c r="D1104" s="277">
        <v>2.988425925925926E-2</v>
      </c>
      <c r="E1104" s="274">
        <v>215</v>
      </c>
      <c r="F1104" s="274" t="s">
        <v>1069</v>
      </c>
      <c r="G1104" s="274">
        <v>5</v>
      </c>
      <c r="H1104" s="274">
        <f t="shared" si="18"/>
        <v>27</v>
      </c>
      <c r="I1104" s="274" t="s">
        <v>1071</v>
      </c>
      <c r="J1104" s="277">
        <v>3.0960648148148147E-2</v>
      </c>
      <c r="K1104" s="274" t="s">
        <v>2829</v>
      </c>
      <c r="L1104" s="274" t="s">
        <v>4104</v>
      </c>
      <c r="M1104" s="276">
        <v>35629</v>
      </c>
      <c r="N1104" s="274" t="s">
        <v>3684</v>
      </c>
    </row>
    <row r="1105" spans="2:14" ht="14.4">
      <c r="B1105" s="286" t="s">
        <v>5372</v>
      </c>
      <c r="C1105" s="274">
        <v>1968</v>
      </c>
      <c r="D1105" s="277">
        <v>2.7743055555555556E-2</v>
      </c>
      <c r="E1105" s="274">
        <v>215</v>
      </c>
      <c r="F1105" s="274" t="s">
        <v>1070</v>
      </c>
      <c r="G1105" s="274">
        <v>5</v>
      </c>
      <c r="H1105" s="274">
        <f t="shared" si="18"/>
        <v>56</v>
      </c>
      <c r="I1105" s="274" t="s">
        <v>1071</v>
      </c>
      <c r="J1105" s="277">
        <v>2.8842592592592593E-2</v>
      </c>
      <c r="K1105" s="274" t="s">
        <v>2935</v>
      </c>
      <c r="L1105" s="274" t="s">
        <v>4105</v>
      </c>
      <c r="M1105" s="276">
        <v>25110</v>
      </c>
      <c r="N1105" s="274" t="s">
        <v>3684</v>
      </c>
    </row>
    <row r="1106" spans="2:14" ht="13.8">
      <c r="B1106" s="279" t="s">
        <v>5373</v>
      </c>
      <c r="C1106" s="274">
        <v>1992</v>
      </c>
      <c r="D1106" s="277">
        <v>3.111111111111111E-2</v>
      </c>
      <c r="E1106" s="274">
        <v>216</v>
      </c>
      <c r="F1106" s="274" t="s">
        <v>1069</v>
      </c>
      <c r="G1106" s="274">
        <v>5</v>
      </c>
      <c r="H1106" s="274">
        <f t="shared" si="18"/>
        <v>32</v>
      </c>
      <c r="I1106" s="274" t="s">
        <v>1071</v>
      </c>
      <c r="J1106" s="277">
        <v>3.2303240740740743E-2</v>
      </c>
      <c r="K1106" s="274" t="s">
        <v>2896</v>
      </c>
      <c r="L1106" s="274" t="s">
        <v>4106</v>
      </c>
      <c r="M1106" s="278">
        <v>33935</v>
      </c>
      <c r="N1106" s="274" t="s">
        <v>3684</v>
      </c>
    </row>
    <row r="1107" spans="2:14" ht="14.4">
      <c r="B1107" s="286" t="s">
        <v>5374</v>
      </c>
      <c r="C1107" s="274">
        <v>1992</v>
      </c>
      <c r="D1107" s="277">
        <v>2.7916666666666666E-2</v>
      </c>
      <c r="E1107" s="274">
        <v>216</v>
      </c>
      <c r="F1107" s="274" t="s">
        <v>1070</v>
      </c>
      <c r="G1107" s="274">
        <v>5</v>
      </c>
      <c r="H1107" s="274">
        <f t="shared" si="18"/>
        <v>32</v>
      </c>
      <c r="I1107" s="274" t="s">
        <v>1071</v>
      </c>
      <c r="J1107" s="277">
        <v>2.8854166666666667E-2</v>
      </c>
      <c r="K1107" s="274" t="s">
        <v>4107</v>
      </c>
      <c r="L1107" s="274" t="s">
        <v>4108</v>
      </c>
      <c r="M1107" s="276">
        <v>33875</v>
      </c>
      <c r="N1107" s="274" t="s">
        <v>3684</v>
      </c>
    </row>
    <row r="1108" spans="2:14" ht="14.4">
      <c r="B1108" s="286" t="s">
        <v>5375</v>
      </c>
      <c r="C1108" s="274">
        <v>1994</v>
      </c>
      <c r="D1108" s="277">
        <v>2.7824074074074074E-2</v>
      </c>
      <c r="E1108" s="274">
        <v>217</v>
      </c>
      <c r="F1108" s="274" t="s">
        <v>1070</v>
      </c>
      <c r="G1108" s="274">
        <v>5</v>
      </c>
      <c r="H1108" s="274">
        <f t="shared" si="18"/>
        <v>30</v>
      </c>
      <c r="I1108" s="274" t="s">
        <v>1071</v>
      </c>
      <c r="J1108" s="277">
        <v>2.886574074074074E-2</v>
      </c>
      <c r="K1108" s="274" t="s">
        <v>2935</v>
      </c>
      <c r="L1108" s="274" t="s">
        <v>4109</v>
      </c>
      <c r="M1108" s="276">
        <v>34480</v>
      </c>
      <c r="N1108" s="274" t="s">
        <v>3684</v>
      </c>
    </row>
    <row r="1109" spans="2:14" ht="13.8">
      <c r="B1109" s="279" t="s">
        <v>5376</v>
      </c>
      <c r="C1109" s="274">
        <v>1989</v>
      </c>
      <c r="D1109" s="277">
        <v>3.2361111111111111E-2</v>
      </c>
      <c r="E1109" s="274">
        <v>217</v>
      </c>
      <c r="F1109" s="274" t="s">
        <v>1069</v>
      </c>
      <c r="G1109" s="274">
        <v>5</v>
      </c>
      <c r="H1109" s="274">
        <f t="shared" si="18"/>
        <v>35</v>
      </c>
      <c r="I1109" s="274" t="s">
        <v>1071</v>
      </c>
      <c r="J1109" s="277">
        <v>3.3159722222222222E-2</v>
      </c>
      <c r="K1109" s="274" t="s">
        <v>2992</v>
      </c>
      <c r="L1109" s="274" t="s">
        <v>4110</v>
      </c>
      <c r="M1109" s="276">
        <v>32640</v>
      </c>
      <c r="N1109" s="274" t="s">
        <v>3684</v>
      </c>
    </row>
    <row r="1110" spans="2:14" ht="14.4">
      <c r="B1110" s="286" t="s">
        <v>5377</v>
      </c>
      <c r="C1110" s="274">
        <v>1982</v>
      </c>
      <c r="D1110" s="277">
        <v>3.3055555555555553E-2</v>
      </c>
      <c r="E1110" s="274">
        <v>218</v>
      </c>
      <c r="F1110" s="274" t="s">
        <v>1069</v>
      </c>
      <c r="G1110" s="274">
        <v>5</v>
      </c>
      <c r="H1110" s="274">
        <f t="shared" si="18"/>
        <v>42</v>
      </c>
      <c r="I1110" s="274" t="s">
        <v>1071</v>
      </c>
      <c r="J1110" s="277">
        <v>3.3923611111111113E-2</v>
      </c>
      <c r="K1110" s="274" t="s">
        <v>2849</v>
      </c>
      <c r="L1110" s="274" t="s">
        <v>4111</v>
      </c>
      <c r="M1110" s="276">
        <v>29977</v>
      </c>
      <c r="N1110" s="274" t="s">
        <v>3684</v>
      </c>
    </row>
    <row r="1111" spans="2:14" ht="13.8">
      <c r="B1111" s="279" t="s">
        <v>154</v>
      </c>
      <c r="C1111" s="274">
        <v>1995</v>
      </c>
      <c r="D1111" s="277">
        <v>2.7824074074074074E-2</v>
      </c>
      <c r="E1111" s="274">
        <v>218</v>
      </c>
      <c r="F1111" s="274" t="s">
        <v>1070</v>
      </c>
      <c r="G1111" s="274">
        <v>5</v>
      </c>
      <c r="H1111" s="274">
        <f t="shared" si="18"/>
        <v>29</v>
      </c>
      <c r="I1111" s="274" t="s">
        <v>1071</v>
      </c>
      <c r="J1111" s="277">
        <v>2.8888888888888888E-2</v>
      </c>
      <c r="K1111" s="274" t="s">
        <v>2838</v>
      </c>
      <c r="L1111" s="274" t="s">
        <v>3315</v>
      </c>
      <c r="M1111" s="276">
        <v>34757</v>
      </c>
      <c r="N1111" s="274" t="s">
        <v>3684</v>
      </c>
    </row>
    <row r="1112" spans="2:14" ht="13.8">
      <c r="B1112" s="279" t="s">
        <v>5378</v>
      </c>
      <c r="C1112" s="274">
        <v>1996</v>
      </c>
      <c r="D1112" s="277">
        <v>3.3553240740740738E-2</v>
      </c>
      <c r="E1112" s="274">
        <v>219</v>
      </c>
      <c r="F1112" s="274" t="s">
        <v>1069</v>
      </c>
      <c r="G1112" s="274">
        <v>5</v>
      </c>
      <c r="H1112" s="274">
        <f t="shared" si="18"/>
        <v>28</v>
      </c>
      <c r="I1112" s="274" t="s">
        <v>1071</v>
      </c>
      <c r="J1112" s="277">
        <v>3.4548611111111113E-2</v>
      </c>
      <c r="K1112" s="274" t="s">
        <v>4112</v>
      </c>
      <c r="L1112" s="274" t="s">
        <v>4113</v>
      </c>
      <c r="M1112" s="276">
        <v>35113</v>
      </c>
      <c r="N1112" s="274" t="s">
        <v>3684</v>
      </c>
    </row>
    <row r="1113" spans="2:14" ht="14.4">
      <c r="B1113" s="286" t="s">
        <v>5379</v>
      </c>
      <c r="C1113" s="274">
        <v>2005</v>
      </c>
      <c r="D1113" s="277">
        <v>2.8437500000000001E-2</v>
      </c>
      <c r="E1113" s="274">
        <v>219</v>
      </c>
      <c r="F1113" s="274" t="s">
        <v>1070</v>
      </c>
      <c r="G1113" s="274">
        <v>5</v>
      </c>
      <c r="H1113" s="274">
        <f t="shared" si="18"/>
        <v>19</v>
      </c>
      <c r="I1113" s="274" t="s">
        <v>1071</v>
      </c>
      <c r="J1113" s="277">
        <v>2.8900462962962965E-2</v>
      </c>
      <c r="K1113" s="274" t="s">
        <v>3172</v>
      </c>
      <c r="L1113" s="274" t="s">
        <v>4114</v>
      </c>
      <c r="M1113" s="276">
        <v>38588</v>
      </c>
      <c r="N1113" s="274" t="s">
        <v>3684</v>
      </c>
    </row>
    <row r="1114" spans="2:14" ht="14.4">
      <c r="B1114" s="286" t="s">
        <v>5380</v>
      </c>
      <c r="C1114" s="274">
        <v>2003</v>
      </c>
      <c r="D1114" s="277">
        <v>2.7962962962962964E-2</v>
      </c>
      <c r="E1114" s="274">
        <v>220</v>
      </c>
      <c r="F1114" s="274" t="s">
        <v>1070</v>
      </c>
      <c r="G1114" s="274">
        <v>5</v>
      </c>
      <c r="H1114" s="274">
        <f t="shared" si="18"/>
        <v>21</v>
      </c>
      <c r="I1114" s="274" t="s">
        <v>1071</v>
      </c>
      <c r="J1114" s="277">
        <v>2.8900462962962965E-2</v>
      </c>
      <c r="K1114" s="274" t="s">
        <v>2838</v>
      </c>
      <c r="L1114" s="274" t="s">
        <v>4115</v>
      </c>
      <c r="M1114" s="276">
        <v>37848</v>
      </c>
      <c r="N1114" s="274" t="s">
        <v>3684</v>
      </c>
    </row>
    <row r="1115" spans="2:14" ht="14.4">
      <c r="B1115" s="286" t="s">
        <v>5381</v>
      </c>
      <c r="C1115" s="274">
        <v>1993</v>
      </c>
      <c r="D1115" s="277">
        <v>2.7974537037037037E-2</v>
      </c>
      <c r="E1115" s="274">
        <v>221</v>
      </c>
      <c r="F1115" s="274" t="s">
        <v>1070</v>
      </c>
      <c r="G1115" s="274">
        <v>5</v>
      </c>
      <c r="H1115" s="274">
        <f t="shared" si="18"/>
        <v>31</v>
      </c>
      <c r="I1115" s="274" t="s">
        <v>1071</v>
      </c>
      <c r="J1115" s="277">
        <v>2.8912037037037038E-2</v>
      </c>
      <c r="K1115" s="274" t="s">
        <v>4064</v>
      </c>
      <c r="L1115" s="274" t="s">
        <v>4116</v>
      </c>
      <c r="M1115" s="276">
        <v>34095</v>
      </c>
      <c r="N1115" s="274" t="s">
        <v>3684</v>
      </c>
    </row>
    <row r="1116" spans="2:14" ht="14.4">
      <c r="B1116" s="286" t="s">
        <v>5714</v>
      </c>
      <c r="C1116" s="274">
        <v>2005</v>
      </c>
      <c r="D1116" s="277">
        <v>2.8449074074074075E-2</v>
      </c>
      <c r="E1116" s="274">
        <v>222</v>
      </c>
      <c r="F1116" s="274" t="s">
        <v>1070</v>
      </c>
      <c r="G1116" s="274">
        <v>5</v>
      </c>
      <c r="H1116" s="274">
        <f t="shared" si="18"/>
        <v>19</v>
      </c>
      <c r="I1116" s="274" t="s">
        <v>1071</v>
      </c>
      <c r="J1116" s="277">
        <v>2.8912037037037038E-2</v>
      </c>
      <c r="K1116" s="274" t="s">
        <v>2851</v>
      </c>
      <c r="L1116" s="274" t="s">
        <v>5715</v>
      </c>
      <c r="M1116" s="276">
        <v>38391</v>
      </c>
      <c r="N1116" s="274" t="s">
        <v>3684</v>
      </c>
    </row>
    <row r="1117" spans="2:14" ht="14.4">
      <c r="B1117" s="286" t="s">
        <v>5382</v>
      </c>
      <c r="C1117" s="274">
        <v>1997</v>
      </c>
      <c r="D1117" s="277">
        <v>2.8877314814814814E-2</v>
      </c>
      <c r="E1117" s="274">
        <v>223</v>
      </c>
      <c r="F1117" s="274" t="s">
        <v>1070</v>
      </c>
      <c r="G1117" s="274">
        <v>5</v>
      </c>
      <c r="H1117" s="274">
        <f t="shared" si="18"/>
        <v>27</v>
      </c>
      <c r="I1117" s="274" t="s">
        <v>1071</v>
      </c>
      <c r="J1117" s="277">
        <v>2.8946759259259259E-2</v>
      </c>
      <c r="K1117" s="274" t="s">
        <v>2813</v>
      </c>
      <c r="L1117" s="274" t="s">
        <v>4117</v>
      </c>
      <c r="M1117" s="276">
        <v>35766</v>
      </c>
      <c r="N1117" s="274" t="s">
        <v>3684</v>
      </c>
    </row>
    <row r="1118" spans="2:14" ht="14.4">
      <c r="B1118" s="286" t="s">
        <v>5383</v>
      </c>
      <c r="C1118" s="274">
        <v>2002</v>
      </c>
      <c r="D1118" s="277">
        <v>2.8159722222222221E-2</v>
      </c>
      <c r="E1118" s="274">
        <v>224</v>
      </c>
      <c r="F1118" s="274" t="s">
        <v>1070</v>
      </c>
      <c r="G1118" s="274">
        <v>5</v>
      </c>
      <c r="H1118" s="274">
        <f t="shared" si="18"/>
        <v>22</v>
      </c>
      <c r="I1118" s="274" t="s">
        <v>1071</v>
      </c>
      <c r="J1118" s="277">
        <v>2.9039351851851851E-2</v>
      </c>
      <c r="K1118" s="274" t="s">
        <v>4118</v>
      </c>
      <c r="L1118" s="274" t="s">
        <v>4119</v>
      </c>
      <c r="M1118" s="276">
        <v>37440</v>
      </c>
      <c r="N1118" s="274" t="s">
        <v>3684</v>
      </c>
    </row>
    <row r="1119" spans="2:14" ht="14.4">
      <c r="B1119" s="286" t="s">
        <v>5384</v>
      </c>
      <c r="C1119" s="274">
        <v>1990</v>
      </c>
      <c r="D1119" s="277">
        <v>2.7997685185185184E-2</v>
      </c>
      <c r="E1119" s="274">
        <v>225</v>
      </c>
      <c r="F1119" s="274" t="s">
        <v>1070</v>
      </c>
      <c r="G1119" s="274">
        <v>5</v>
      </c>
      <c r="H1119" s="274">
        <f t="shared" si="18"/>
        <v>34</v>
      </c>
      <c r="I1119" s="274" t="s">
        <v>1071</v>
      </c>
      <c r="J1119" s="277">
        <v>2.9085648148148149E-2</v>
      </c>
      <c r="K1119" s="274" t="s">
        <v>2891</v>
      </c>
      <c r="L1119" s="274" t="s">
        <v>4120</v>
      </c>
      <c r="M1119" s="276">
        <v>33102</v>
      </c>
      <c r="N1119" s="274" t="s">
        <v>3684</v>
      </c>
    </row>
    <row r="1120" spans="2:14" ht="14.4">
      <c r="B1120" s="286" t="s">
        <v>5385</v>
      </c>
      <c r="C1120" s="274">
        <v>1986</v>
      </c>
      <c r="D1120" s="277">
        <v>2.8206018518518519E-2</v>
      </c>
      <c r="E1120" s="274">
        <v>226</v>
      </c>
      <c r="F1120" s="274" t="s">
        <v>1070</v>
      </c>
      <c r="G1120" s="274">
        <v>5</v>
      </c>
      <c r="H1120" s="274">
        <f t="shared" si="18"/>
        <v>38</v>
      </c>
      <c r="I1120" s="274" t="s">
        <v>1071</v>
      </c>
      <c r="J1120" s="277">
        <v>2.9108796296296296E-2</v>
      </c>
      <c r="K1120" s="274" t="s">
        <v>2819</v>
      </c>
      <c r="L1120" s="274" t="s">
        <v>4121</v>
      </c>
      <c r="M1120" s="276">
        <v>31468</v>
      </c>
      <c r="N1120" s="274" t="s">
        <v>3684</v>
      </c>
    </row>
    <row r="1121" spans="2:14" ht="14.4">
      <c r="B1121" s="286" t="s">
        <v>5386</v>
      </c>
      <c r="C1121" s="274">
        <v>1985</v>
      </c>
      <c r="D1121" s="277">
        <v>2.8298611111111111E-2</v>
      </c>
      <c r="E1121" s="274">
        <v>227</v>
      </c>
      <c r="F1121" s="274" t="s">
        <v>1070</v>
      </c>
      <c r="G1121" s="274">
        <v>5</v>
      </c>
      <c r="H1121" s="274">
        <f t="shared" si="18"/>
        <v>39</v>
      </c>
      <c r="I1121" s="274" t="s">
        <v>1071</v>
      </c>
      <c r="J1121" s="277">
        <v>2.9155092592592594E-2</v>
      </c>
      <c r="K1121" s="274" t="s">
        <v>2923</v>
      </c>
      <c r="L1121" s="274" t="s">
        <v>4122</v>
      </c>
      <c r="M1121" s="276">
        <v>31231</v>
      </c>
      <c r="N1121" s="274" t="s">
        <v>3684</v>
      </c>
    </row>
    <row r="1122" spans="2:14" ht="14.4">
      <c r="B1122" s="286" t="s">
        <v>5779</v>
      </c>
      <c r="C1122" s="274">
        <v>2000</v>
      </c>
      <c r="D1122" s="277">
        <v>2.8032407407407409E-2</v>
      </c>
      <c r="E1122" s="274">
        <v>228</v>
      </c>
      <c r="F1122" s="274" t="s">
        <v>1070</v>
      </c>
      <c r="G1122" s="274">
        <v>5</v>
      </c>
      <c r="H1122" s="274">
        <f t="shared" si="18"/>
        <v>24</v>
      </c>
      <c r="I1122" s="274" t="s">
        <v>1071</v>
      </c>
      <c r="J1122" s="277">
        <v>2.9201388888888888E-2</v>
      </c>
      <c r="K1122" s="274" t="s">
        <v>2827</v>
      </c>
      <c r="L1122" s="274" t="s">
        <v>4123</v>
      </c>
      <c r="M1122" s="276">
        <v>36568</v>
      </c>
      <c r="N1122" s="274" t="s">
        <v>3684</v>
      </c>
    </row>
    <row r="1123" spans="2:14" ht="14.4">
      <c r="B1123" s="286" t="s">
        <v>5387</v>
      </c>
      <c r="C1123" s="274">
        <v>1991</v>
      </c>
      <c r="D1123" s="277">
        <v>2.7615740740740739E-2</v>
      </c>
      <c r="E1123" s="274">
        <v>229</v>
      </c>
      <c r="F1123" s="274" t="s">
        <v>1070</v>
      </c>
      <c r="G1123" s="274">
        <v>5</v>
      </c>
      <c r="H1123" s="274">
        <f t="shared" si="18"/>
        <v>33</v>
      </c>
      <c r="I1123" s="274" t="s">
        <v>1071</v>
      </c>
      <c r="J1123" s="277">
        <v>2.9212962962962961E-2</v>
      </c>
      <c r="K1123" s="274" t="s">
        <v>3215</v>
      </c>
      <c r="L1123" s="274" t="s">
        <v>4124</v>
      </c>
      <c r="M1123" s="278">
        <v>33592</v>
      </c>
      <c r="N1123" s="274" t="s">
        <v>3684</v>
      </c>
    </row>
    <row r="1124" spans="2:14" ht="14.4">
      <c r="B1124" s="286" t="s">
        <v>5388</v>
      </c>
      <c r="C1124" s="274">
        <v>1985</v>
      </c>
      <c r="D1124" s="277">
        <v>2.8321759259259258E-2</v>
      </c>
      <c r="E1124" s="274">
        <v>230</v>
      </c>
      <c r="F1124" s="274" t="s">
        <v>1070</v>
      </c>
      <c r="G1124" s="274">
        <v>5</v>
      </c>
      <c r="H1124" s="274">
        <f t="shared" si="18"/>
        <v>39</v>
      </c>
      <c r="I1124" s="274" t="s">
        <v>1071</v>
      </c>
      <c r="J1124" s="277">
        <v>2.9212962962962961E-2</v>
      </c>
      <c r="K1124" s="274" t="s">
        <v>3618</v>
      </c>
      <c r="L1124" s="274" t="s">
        <v>4125</v>
      </c>
      <c r="M1124" s="276">
        <v>31209</v>
      </c>
      <c r="N1124" s="274" t="s">
        <v>3684</v>
      </c>
    </row>
    <row r="1125" spans="2:14" ht="14.4">
      <c r="B1125" s="286" t="s">
        <v>5389</v>
      </c>
      <c r="C1125" s="274">
        <v>1970</v>
      </c>
      <c r="D1125" s="277">
        <v>2.8425925925925927E-2</v>
      </c>
      <c r="E1125" s="274">
        <v>231</v>
      </c>
      <c r="F1125" s="274" t="s">
        <v>1070</v>
      </c>
      <c r="G1125" s="274">
        <v>5</v>
      </c>
      <c r="H1125" s="274">
        <f t="shared" si="18"/>
        <v>54</v>
      </c>
      <c r="I1125" s="274" t="s">
        <v>1071</v>
      </c>
      <c r="J1125" s="277">
        <v>2.9259259259259259E-2</v>
      </c>
      <c r="K1125" s="274" t="s">
        <v>3108</v>
      </c>
      <c r="L1125" s="274" t="s">
        <v>4126</v>
      </c>
      <c r="M1125" s="276">
        <v>25679</v>
      </c>
      <c r="N1125" s="274" t="s">
        <v>3684</v>
      </c>
    </row>
    <row r="1126" spans="2:14" ht="13.8">
      <c r="B1126" s="279" t="s">
        <v>970</v>
      </c>
      <c r="C1126" s="274">
        <v>2004</v>
      </c>
      <c r="D1126" s="277">
        <v>2.8437500000000001E-2</v>
      </c>
      <c r="E1126" s="274">
        <v>232</v>
      </c>
      <c r="F1126" s="274" t="s">
        <v>1070</v>
      </c>
      <c r="G1126" s="274">
        <v>5</v>
      </c>
      <c r="H1126" s="274">
        <f t="shared" si="18"/>
        <v>20</v>
      </c>
      <c r="I1126" s="274" t="s">
        <v>1071</v>
      </c>
      <c r="J1126" s="277">
        <v>2.9259259259259259E-2</v>
      </c>
      <c r="K1126" s="274" t="s">
        <v>2923</v>
      </c>
      <c r="L1126" s="274" t="s">
        <v>4127</v>
      </c>
      <c r="M1126" s="276">
        <v>38143</v>
      </c>
      <c r="N1126" s="274" t="s">
        <v>3684</v>
      </c>
    </row>
    <row r="1127" spans="2:14" ht="14.4">
      <c r="B1127" s="286" t="s">
        <v>5390</v>
      </c>
      <c r="C1127" s="274">
        <v>1986</v>
      </c>
      <c r="D1127" s="277">
        <v>2.8229166666666666E-2</v>
      </c>
      <c r="E1127" s="274">
        <v>233</v>
      </c>
      <c r="F1127" s="274" t="s">
        <v>1070</v>
      </c>
      <c r="G1127" s="274">
        <v>5</v>
      </c>
      <c r="H1127" s="274">
        <f t="shared" si="18"/>
        <v>38</v>
      </c>
      <c r="I1127" s="274" t="s">
        <v>1071</v>
      </c>
      <c r="J1127" s="277">
        <v>2.9270833333333333E-2</v>
      </c>
      <c r="K1127" s="274" t="s">
        <v>2923</v>
      </c>
      <c r="L1127" s="274" t="s">
        <v>4128</v>
      </c>
      <c r="M1127" s="276">
        <v>31748</v>
      </c>
      <c r="N1127" s="274" t="s">
        <v>3684</v>
      </c>
    </row>
    <row r="1128" spans="2:14" ht="14.4">
      <c r="B1128" s="286" t="s">
        <v>5391</v>
      </c>
      <c r="C1128" s="274">
        <v>1982</v>
      </c>
      <c r="D1128" s="277">
        <v>2.9363425925925925E-2</v>
      </c>
      <c r="E1128" s="274">
        <v>234</v>
      </c>
      <c r="F1128" s="274" t="s">
        <v>1070</v>
      </c>
      <c r="G1128" s="274">
        <v>5</v>
      </c>
      <c r="H1128" s="274">
        <f t="shared" si="18"/>
        <v>42</v>
      </c>
      <c r="I1128" s="274" t="s">
        <v>1071</v>
      </c>
      <c r="J1128" s="277">
        <v>2.9363425925925925E-2</v>
      </c>
      <c r="K1128" s="274" t="s">
        <v>2935</v>
      </c>
      <c r="L1128" s="274" t="s">
        <v>4129</v>
      </c>
      <c r="M1128" s="276">
        <v>30096</v>
      </c>
      <c r="N1128" s="274" t="s">
        <v>3684</v>
      </c>
    </row>
    <row r="1129" spans="2:14" ht="14.4">
      <c r="B1129" s="286" t="s">
        <v>5741</v>
      </c>
      <c r="C1129" s="274">
        <v>2000</v>
      </c>
      <c r="D1129" s="277">
        <v>2.8981481481481483E-2</v>
      </c>
      <c r="E1129" s="274">
        <v>235</v>
      </c>
      <c r="F1129" s="274" t="s">
        <v>1070</v>
      </c>
      <c r="G1129" s="274">
        <v>5</v>
      </c>
      <c r="H1129" s="274">
        <f t="shared" si="18"/>
        <v>24</v>
      </c>
      <c r="I1129" s="274" t="s">
        <v>1071</v>
      </c>
      <c r="J1129" s="277">
        <v>2.9444444444444443E-2</v>
      </c>
      <c r="K1129" s="274" t="s">
        <v>2838</v>
      </c>
      <c r="L1129" s="274" t="s">
        <v>3351</v>
      </c>
      <c r="M1129" s="276">
        <v>36605</v>
      </c>
      <c r="N1129" s="274" t="s">
        <v>3684</v>
      </c>
    </row>
    <row r="1130" spans="2:14" ht="14.4">
      <c r="B1130" s="286" t="s">
        <v>5392</v>
      </c>
      <c r="C1130" s="274">
        <v>1988</v>
      </c>
      <c r="D1130" s="277">
        <v>2.9062500000000002E-2</v>
      </c>
      <c r="E1130" s="274">
        <v>236</v>
      </c>
      <c r="F1130" s="274" t="s">
        <v>1070</v>
      </c>
      <c r="G1130" s="274">
        <v>5</v>
      </c>
      <c r="H1130" s="274">
        <f t="shared" si="18"/>
        <v>36</v>
      </c>
      <c r="I1130" s="274" t="s">
        <v>1071</v>
      </c>
      <c r="J1130" s="277">
        <v>2.9502314814814815E-2</v>
      </c>
      <c r="K1130" s="274" t="s">
        <v>4130</v>
      </c>
      <c r="L1130" s="274" t="s">
        <v>4131</v>
      </c>
      <c r="M1130" s="276">
        <v>32213</v>
      </c>
      <c r="N1130" s="274" t="s">
        <v>3684</v>
      </c>
    </row>
    <row r="1131" spans="2:14" ht="14.4">
      <c r="B1131" s="286" t="s">
        <v>5393</v>
      </c>
      <c r="C1131" s="274">
        <v>1994</v>
      </c>
      <c r="D1131" s="277">
        <v>2.8495370370370369E-2</v>
      </c>
      <c r="E1131" s="274">
        <v>237</v>
      </c>
      <c r="F1131" s="274" t="s">
        <v>1070</v>
      </c>
      <c r="G1131" s="274">
        <v>5</v>
      </c>
      <c r="H1131" s="274">
        <f t="shared" si="18"/>
        <v>30</v>
      </c>
      <c r="I1131" s="274" t="s">
        <v>1071</v>
      </c>
      <c r="J1131" s="277">
        <v>2.9548611111111112E-2</v>
      </c>
      <c r="K1131" s="274" t="s">
        <v>2840</v>
      </c>
      <c r="L1131" s="274" t="s">
        <v>4132</v>
      </c>
      <c r="M1131" s="278">
        <v>34622</v>
      </c>
      <c r="N1131" s="274" t="s">
        <v>3684</v>
      </c>
    </row>
    <row r="1132" spans="2:14" ht="14.4">
      <c r="B1132" s="286" t="s">
        <v>5394</v>
      </c>
      <c r="C1132" s="274">
        <v>1983</v>
      </c>
      <c r="D1132" s="277">
        <v>2.8645833333333332E-2</v>
      </c>
      <c r="E1132" s="274">
        <v>238</v>
      </c>
      <c r="F1132" s="274" t="s">
        <v>1070</v>
      </c>
      <c r="G1132" s="274">
        <v>5</v>
      </c>
      <c r="H1132" s="274">
        <f t="shared" si="18"/>
        <v>41</v>
      </c>
      <c r="I1132" s="274" t="s">
        <v>1071</v>
      </c>
      <c r="J1132" s="277">
        <v>2.9629629629629631E-2</v>
      </c>
      <c r="K1132" s="274" t="s">
        <v>2838</v>
      </c>
      <c r="L1132" s="274" t="s">
        <v>4133</v>
      </c>
      <c r="M1132" s="278">
        <v>30639</v>
      </c>
      <c r="N1132" s="274" t="s">
        <v>3684</v>
      </c>
    </row>
    <row r="1133" spans="2:14" ht="14.4">
      <c r="B1133" s="286" t="s">
        <v>5395</v>
      </c>
      <c r="C1133" s="274">
        <v>1987</v>
      </c>
      <c r="D1133" s="277">
        <v>2.8935185185185185E-2</v>
      </c>
      <c r="E1133" s="274">
        <v>239</v>
      </c>
      <c r="F1133" s="274" t="s">
        <v>1070</v>
      </c>
      <c r="G1133" s="274">
        <v>5</v>
      </c>
      <c r="H1133" s="274">
        <f t="shared" si="18"/>
        <v>37</v>
      </c>
      <c r="I1133" s="274" t="s">
        <v>1071</v>
      </c>
      <c r="J1133" s="277">
        <v>2.9652777777777778E-2</v>
      </c>
      <c r="K1133" s="274" t="s">
        <v>3261</v>
      </c>
      <c r="L1133" s="274" t="s">
        <v>4134</v>
      </c>
      <c r="M1133" s="276">
        <v>31962</v>
      </c>
      <c r="N1133" s="274" t="s">
        <v>3684</v>
      </c>
    </row>
    <row r="1134" spans="2:14" ht="14.4">
      <c r="B1134" s="286" t="s">
        <v>5396</v>
      </c>
      <c r="C1134" s="274">
        <v>1989</v>
      </c>
      <c r="D1134" s="277">
        <v>2.8680555555555556E-2</v>
      </c>
      <c r="E1134" s="274">
        <v>240</v>
      </c>
      <c r="F1134" s="274" t="s">
        <v>1070</v>
      </c>
      <c r="G1134" s="274">
        <v>5</v>
      </c>
      <c r="H1134" s="274">
        <f t="shared" si="18"/>
        <v>35</v>
      </c>
      <c r="I1134" s="274" t="s">
        <v>1071</v>
      </c>
      <c r="J1134" s="277">
        <v>2.974537037037037E-2</v>
      </c>
      <c r="K1134" s="274" t="s">
        <v>3161</v>
      </c>
      <c r="L1134" s="274" t="s">
        <v>4135</v>
      </c>
      <c r="M1134" s="278">
        <v>32854</v>
      </c>
      <c r="N1134" s="274" t="s">
        <v>3684</v>
      </c>
    </row>
    <row r="1135" spans="2:14" ht="14.4">
      <c r="B1135" s="286" t="s">
        <v>5397</v>
      </c>
      <c r="C1135" s="274">
        <v>1994</v>
      </c>
      <c r="D1135" s="277">
        <v>2.8738425925925924E-2</v>
      </c>
      <c r="E1135" s="274">
        <v>241</v>
      </c>
      <c r="F1135" s="274" t="s">
        <v>1070</v>
      </c>
      <c r="G1135" s="274">
        <v>5</v>
      </c>
      <c r="H1135" s="274">
        <f t="shared" si="18"/>
        <v>30</v>
      </c>
      <c r="I1135" s="274" t="s">
        <v>1071</v>
      </c>
      <c r="J1135" s="277">
        <v>2.9756944444444444E-2</v>
      </c>
      <c r="K1135" s="274" t="s">
        <v>3161</v>
      </c>
      <c r="L1135" s="274" t="s">
        <v>4136</v>
      </c>
      <c r="M1135" s="276">
        <v>34426</v>
      </c>
      <c r="N1135" s="274" t="s">
        <v>3684</v>
      </c>
    </row>
    <row r="1136" spans="2:14" ht="14.4">
      <c r="B1136" s="286" t="s">
        <v>5398</v>
      </c>
      <c r="C1136" s="274">
        <v>2004</v>
      </c>
      <c r="D1136" s="277">
        <v>2.9050925925925924E-2</v>
      </c>
      <c r="E1136" s="274">
        <v>242</v>
      </c>
      <c r="F1136" s="274" t="s">
        <v>1070</v>
      </c>
      <c r="G1136" s="274">
        <v>5</v>
      </c>
      <c r="H1136" s="274">
        <f t="shared" si="18"/>
        <v>20</v>
      </c>
      <c r="I1136" s="274" t="s">
        <v>1071</v>
      </c>
      <c r="J1136" s="277">
        <v>2.9826388888888888E-2</v>
      </c>
      <c r="K1136" s="274" t="s">
        <v>3088</v>
      </c>
      <c r="L1136" s="274" t="s">
        <v>4137</v>
      </c>
      <c r="M1136" s="276">
        <v>38222</v>
      </c>
      <c r="N1136" s="274" t="s">
        <v>3684</v>
      </c>
    </row>
    <row r="1137" spans="2:14" ht="14.4">
      <c r="B1137" s="286" t="s">
        <v>5716</v>
      </c>
      <c r="C1137" s="274">
        <v>1999</v>
      </c>
      <c r="D1137" s="277">
        <v>2.8877314814814814E-2</v>
      </c>
      <c r="E1137" s="274">
        <v>243</v>
      </c>
      <c r="F1137" s="274" t="s">
        <v>1070</v>
      </c>
      <c r="G1137" s="274">
        <v>5</v>
      </c>
      <c r="H1137" s="274">
        <f t="shared" si="18"/>
        <v>25</v>
      </c>
      <c r="I1137" s="274" t="s">
        <v>1071</v>
      </c>
      <c r="J1137" s="277">
        <v>2.988425925925926E-2</v>
      </c>
      <c r="K1137" s="274" t="s">
        <v>3318</v>
      </c>
      <c r="L1137" s="274" t="s">
        <v>4138</v>
      </c>
      <c r="M1137" s="276">
        <v>36364</v>
      </c>
      <c r="N1137" s="274" t="s">
        <v>3684</v>
      </c>
    </row>
    <row r="1138" spans="2:14" ht="14.4">
      <c r="B1138" s="286" t="s">
        <v>5399</v>
      </c>
      <c r="C1138" s="274">
        <v>1997</v>
      </c>
      <c r="D1138" s="277">
        <v>2.8888888888888888E-2</v>
      </c>
      <c r="E1138" s="274">
        <v>244</v>
      </c>
      <c r="F1138" s="274" t="s">
        <v>1070</v>
      </c>
      <c r="G1138" s="274">
        <v>5</v>
      </c>
      <c r="H1138" s="274">
        <f t="shared" si="18"/>
        <v>27</v>
      </c>
      <c r="I1138" s="274" t="s">
        <v>1071</v>
      </c>
      <c r="J1138" s="277">
        <v>2.9895833333333333E-2</v>
      </c>
      <c r="K1138" s="274" t="s">
        <v>2851</v>
      </c>
      <c r="L1138" s="274" t="s">
        <v>4139</v>
      </c>
      <c r="M1138" s="276">
        <v>35560</v>
      </c>
      <c r="N1138" s="274" t="s">
        <v>3684</v>
      </c>
    </row>
    <row r="1139" spans="2:14" ht="14.4">
      <c r="B1139" s="286" t="s">
        <v>5400</v>
      </c>
      <c r="C1139" s="274">
        <v>2006</v>
      </c>
      <c r="D1139" s="277">
        <v>2.9247685185185186E-2</v>
      </c>
      <c r="E1139" s="274">
        <v>245</v>
      </c>
      <c r="F1139" s="274" t="s">
        <v>1070</v>
      </c>
      <c r="G1139" s="274">
        <v>5</v>
      </c>
      <c r="H1139" s="274">
        <f t="shared" si="18"/>
        <v>18</v>
      </c>
      <c r="I1139" s="274" t="s">
        <v>1071</v>
      </c>
      <c r="J1139" s="277">
        <v>3.0011574074074072E-2</v>
      </c>
      <c r="K1139" s="274" t="s">
        <v>2846</v>
      </c>
      <c r="L1139" s="274" t="s">
        <v>3944</v>
      </c>
      <c r="M1139" s="276">
        <v>38779</v>
      </c>
      <c r="N1139" s="274" t="s">
        <v>3684</v>
      </c>
    </row>
    <row r="1140" spans="2:14" ht="14.4">
      <c r="B1140" s="286" t="s">
        <v>5401</v>
      </c>
      <c r="C1140" s="274">
        <v>1992</v>
      </c>
      <c r="D1140" s="277">
        <v>2.9027777777777777E-2</v>
      </c>
      <c r="E1140" s="274">
        <v>246</v>
      </c>
      <c r="F1140" s="274" t="s">
        <v>1070</v>
      </c>
      <c r="G1140" s="274">
        <v>5</v>
      </c>
      <c r="H1140" s="274">
        <f t="shared" si="18"/>
        <v>32</v>
      </c>
      <c r="I1140" s="274" t="s">
        <v>1071</v>
      </c>
      <c r="J1140" s="277">
        <v>3.0254629629629631E-2</v>
      </c>
      <c r="K1140" s="274" t="s">
        <v>3189</v>
      </c>
      <c r="L1140" s="274" t="s">
        <v>3263</v>
      </c>
      <c r="M1140" s="276">
        <v>33821</v>
      </c>
      <c r="N1140" s="274" t="s">
        <v>3684</v>
      </c>
    </row>
    <row r="1141" spans="2:14" ht="14.4">
      <c r="B1141" s="286" t="s">
        <v>5402</v>
      </c>
      <c r="C1141" s="274">
        <v>1996</v>
      </c>
      <c r="D1141" s="277">
        <v>2.9525462962962962E-2</v>
      </c>
      <c r="E1141" s="274">
        <v>247</v>
      </c>
      <c r="F1141" s="274" t="s">
        <v>1070</v>
      </c>
      <c r="G1141" s="274">
        <v>5</v>
      </c>
      <c r="H1141" s="274">
        <f t="shared" si="18"/>
        <v>28</v>
      </c>
      <c r="I1141" s="274" t="s">
        <v>1071</v>
      </c>
      <c r="J1141" s="277">
        <v>3.037037037037037E-2</v>
      </c>
      <c r="K1141" s="274" t="s">
        <v>2838</v>
      </c>
      <c r="L1141" s="274" t="s">
        <v>4140</v>
      </c>
      <c r="M1141" s="276">
        <v>35133</v>
      </c>
      <c r="N1141" s="274" t="s">
        <v>3684</v>
      </c>
    </row>
    <row r="1142" spans="2:14" ht="14.4">
      <c r="B1142" s="286" t="s">
        <v>5403</v>
      </c>
      <c r="C1142" s="274">
        <v>1974</v>
      </c>
      <c r="D1142" s="277">
        <v>2.9641203703703704E-2</v>
      </c>
      <c r="E1142" s="274">
        <v>248</v>
      </c>
      <c r="F1142" s="274" t="s">
        <v>1070</v>
      </c>
      <c r="G1142" s="274">
        <v>5</v>
      </c>
      <c r="H1142" s="274">
        <f t="shared" si="18"/>
        <v>50</v>
      </c>
      <c r="I1142" s="274" t="s">
        <v>1071</v>
      </c>
      <c r="J1142" s="277">
        <v>3.0381944444444444E-2</v>
      </c>
      <c r="K1142" s="274" t="s">
        <v>3161</v>
      </c>
      <c r="L1142" s="274" t="s">
        <v>4141</v>
      </c>
      <c r="M1142" s="276">
        <v>27221</v>
      </c>
      <c r="N1142" s="274" t="s">
        <v>3684</v>
      </c>
    </row>
    <row r="1143" spans="2:14" ht="14.4">
      <c r="B1143" s="286" t="s">
        <v>5404</v>
      </c>
      <c r="C1143" s="274">
        <v>1991</v>
      </c>
      <c r="D1143" s="277">
        <v>2.931712962962963E-2</v>
      </c>
      <c r="E1143" s="274">
        <v>249</v>
      </c>
      <c r="F1143" s="274" t="s">
        <v>1070</v>
      </c>
      <c r="G1143" s="274">
        <v>5</v>
      </c>
      <c r="H1143" s="274">
        <f t="shared" si="18"/>
        <v>33</v>
      </c>
      <c r="I1143" s="274" t="s">
        <v>1071</v>
      </c>
      <c r="J1143" s="277">
        <v>3.0497685185185187E-2</v>
      </c>
      <c r="K1143" s="274" t="s">
        <v>2838</v>
      </c>
      <c r="L1143" s="274" t="s">
        <v>4142</v>
      </c>
      <c r="M1143" s="276">
        <v>33393</v>
      </c>
      <c r="N1143" s="274" t="s">
        <v>3684</v>
      </c>
    </row>
    <row r="1144" spans="2:14" ht="14.4">
      <c r="B1144" s="286" t="s">
        <v>5405</v>
      </c>
      <c r="C1144" s="274">
        <v>1990</v>
      </c>
      <c r="D1144" s="277">
        <v>2.9340277777777778E-2</v>
      </c>
      <c r="E1144" s="274">
        <v>250</v>
      </c>
      <c r="F1144" s="274" t="s">
        <v>1070</v>
      </c>
      <c r="G1144" s="274">
        <v>5</v>
      </c>
      <c r="H1144" s="274">
        <f t="shared" si="18"/>
        <v>34</v>
      </c>
      <c r="I1144" s="274" t="s">
        <v>1071</v>
      </c>
      <c r="J1144" s="277">
        <v>3.050925925925926E-2</v>
      </c>
      <c r="K1144" s="274" t="s">
        <v>3738</v>
      </c>
      <c r="L1144" s="274" t="s">
        <v>4143</v>
      </c>
      <c r="M1144" s="276">
        <v>33111</v>
      </c>
      <c r="N1144" s="274" t="s">
        <v>3684</v>
      </c>
    </row>
    <row r="1145" spans="2:14" ht="14.4">
      <c r="B1145" s="286" t="s">
        <v>5406</v>
      </c>
      <c r="C1145" s="274">
        <v>1983</v>
      </c>
      <c r="D1145" s="277">
        <v>2.9791666666666668E-2</v>
      </c>
      <c r="E1145" s="274">
        <v>251</v>
      </c>
      <c r="F1145" s="274" t="s">
        <v>1070</v>
      </c>
      <c r="G1145" s="274">
        <v>5</v>
      </c>
      <c r="H1145" s="274">
        <f t="shared" si="18"/>
        <v>41</v>
      </c>
      <c r="I1145" s="274" t="s">
        <v>1071</v>
      </c>
      <c r="J1145" s="277">
        <v>3.0532407407407407E-2</v>
      </c>
      <c r="K1145" s="274" t="s">
        <v>2935</v>
      </c>
      <c r="L1145" s="274" t="s">
        <v>4144</v>
      </c>
      <c r="M1145" s="278">
        <v>30607</v>
      </c>
      <c r="N1145" s="274" t="s">
        <v>3684</v>
      </c>
    </row>
    <row r="1146" spans="2:14" ht="14.4">
      <c r="B1146" s="286" t="s">
        <v>5407</v>
      </c>
      <c r="C1146" s="274">
        <v>1972</v>
      </c>
      <c r="D1146" s="277">
        <v>2.9722222222222223E-2</v>
      </c>
      <c r="E1146" s="274">
        <v>252</v>
      </c>
      <c r="F1146" s="274" t="s">
        <v>1070</v>
      </c>
      <c r="G1146" s="274">
        <v>5</v>
      </c>
      <c r="H1146" s="274">
        <f t="shared" si="18"/>
        <v>52</v>
      </c>
      <c r="I1146" s="274" t="s">
        <v>1071</v>
      </c>
      <c r="J1146" s="277">
        <v>3.0601851851851852E-2</v>
      </c>
      <c r="K1146" s="274" t="s">
        <v>3475</v>
      </c>
      <c r="L1146" s="274" t="s">
        <v>4031</v>
      </c>
      <c r="M1146" s="278">
        <v>26588</v>
      </c>
      <c r="N1146" s="274" t="s">
        <v>3684</v>
      </c>
    </row>
    <row r="1147" spans="2:14" ht="14.4">
      <c r="B1147" s="286" t="s">
        <v>5408</v>
      </c>
      <c r="C1147" s="274">
        <v>1984</v>
      </c>
      <c r="D1147" s="277">
        <v>2.9733796296296296E-2</v>
      </c>
      <c r="E1147" s="274">
        <v>253</v>
      </c>
      <c r="F1147" s="274" t="s">
        <v>1070</v>
      </c>
      <c r="G1147" s="274">
        <v>5</v>
      </c>
      <c r="H1147" s="274">
        <f t="shared" si="18"/>
        <v>40</v>
      </c>
      <c r="I1147" s="274" t="s">
        <v>1071</v>
      </c>
      <c r="J1147" s="277">
        <v>3.0613425925925926E-2</v>
      </c>
      <c r="K1147" s="274" t="s">
        <v>2827</v>
      </c>
      <c r="L1147" s="274" t="s">
        <v>3427</v>
      </c>
      <c r="M1147" s="276">
        <v>30901</v>
      </c>
      <c r="N1147" s="274" t="s">
        <v>3684</v>
      </c>
    </row>
    <row r="1148" spans="2:14" ht="14.4">
      <c r="B1148" s="286" t="s">
        <v>5409</v>
      </c>
      <c r="C1148" s="274">
        <v>1994</v>
      </c>
      <c r="D1148" s="277">
        <v>2.9629629629629631E-2</v>
      </c>
      <c r="E1148" s="274">
        <v>254</v>
      </c>
      <c r="F1148" s="274" t="s">
        <v>1070</v>
      </c>
      <c r="G1148" s="274">
        <v>5</v>
      </c>
      <c r="H1148" s="274">
        <f t="shared" ref="H1148:H1184" si="19">2024-C1148</f>
        <v>30</v>
      </c>
      <c r="I1148" s="274" t="s">
        <v>1071</v>
      </c>
      <c r="J1148" s="277">
        <v>3.0671296296296297E-2</v>
      </c>
      <c r="K1148" s="274" t="s">
        <v>3068</v>
      </c>
      <c r="L1148" s="274" t="s">
        <v>4145</v>
      </c>
      <c r="M1148" s="276">
        <v>34381</v>
      </c>
      <c r="N1148" s="274" t="s">
        <v>3684</v>
      </c>
    </row>
    <row r="1149" spans="2:14" ht="14.4">
      <c r="B1149" s="286" t="s">
        <v>5410</v>
      </c>
      <c r="C1149" s="274">
        <v>1994</v>
      </c>
      <c r="D1149" s="277">
        <v>2.9895833333333333E-2</v>
      </c>
      <c r="E1149" s="274">
        <v>255</v>
      </c>
      <c r="F1149" s="274" t="s">
        <v>1070</v>
      </c>
      <c r="G1149" s="274">
        <v>5</v>
      </c>
      <c r="H1149" s="274">
        <f t="shared" si="19"/>
        <v>30</v>
      </c>
      <c r="I1149" s="274" t="s">
        <v>1071</v>
      </c>
      <c r="J1149" s="277">
        <v>3.0972222222222224E-2</v>
      </c>
      <c r="K1149" s="274" t="s">
        <v>2851</v>
      </c>
      <c r="L1149" s="274" t="s">
        <v>4146</v>
      </c>
      <c r="M1149" s="276">
        <v>34436</v>
      </c>
      <c r="N1149" s="274" t="s">
        <v>3684</v>
      </c>
    </row>
    <row r="1150" spans="2:14" ht="14.4">
      <c r="B1150" s="286" t="s">
        <v>5411</v>
      </c>
      <c r="C1150" s="274">
        <v>1995</v>
      </c>
      <c r="D1150" s="277">
        <v>3.0034722222222223E-2</v>
      </c>
      <c r="E1150" s="274">
        <v>256</v>
      </c>
      <c r="F1150" s="274" t="s">
        <v>1070</v>
      </c>
      <c r="G1150" s="274">
        <v>5</v>
      </c>
      <c r="H1150" s="274">
        <f t="shared" si="19"/>
        <v>29</v>
      </c>
      <c r="I1150" s="274" t="s">
        <v>1071</v>
      </c>
      <c r="J1150" s="277">
        <v>3.1099537037037037E-2</v>
      </c>
      <c r="K1150" s="274" t="s">
        <v>2819</v>
      </c>
      <c r="L1150" s="274" t="s">
        <v>2952</v>
      </c>
      <c r="M1150" s="278">
        <v>34995</v>
      </c>
      <c r="N1150" s="274" t="s">
        <v>3684</v>
      </c>
    </row>
    <row r="1151" spans="2:14" ht="14.4">
      <c r="B1151" s="286" t="s">
        <v>5412</v>
      </c>
      <c r="C1151" s="274">
        <v>2006</v>
      </c>
      <c r="D1151" s="277">
        <v>3.0150462962962962E-2</v>
      </c>
      <c r="E1151" s="274">
        <v>257</v>
      </c>
      <c r="F1151" s="274" t="s">
        <v>1070</v>
      </c>
      <c r="G1151" s="274">
        <v>5</v>
      </c>
      <c r="H1151" s="274">
        <f t="shared" si="19"/>
        <v>18</v>
      </c>
      <c r="I1151" s="274" t="s">
        <v>1071</v>
      </c>
      <c r="J1151" s="277">
        <v>3.1226851851851853E-2</v>
      </c>
      <c r="K1151" s="274" t="s">
        <v>2840</v>
      </c>
      <c r="L1151" s="274" t="s">
        <v>4147</v>
      </c>
      <c r="M1151" s="276">
        <v>38840</v>
      </c>
      <c r="N1151" s="274" t="s">
        <v>3684</v>
      </c>
    </row>
    <row r="1152" spans="2:14" ht="14.4">
      <c r="B1152" s="286" t="s">
        <v>5413</v>
      </c>
      <c r="C1152" s="274">
        <v>1999</v>
      </c>
      <c r="D1152" s="277">
        <v>3.0266203703703705E-2</v>
      </c>
      <c r="E1152" s="274">
        <v>258</v>
      </c>
      <c r="F1152" s="274" t="s">
        <v>1070</v>
      </c>
      <c r="G1152" s="274">
        <v>5</v>
      </c>
      <c r="H1152" s="274">
        <f t="shared" si="19"/>
        <v>25</v>
      </c>
      <c r="I1152" s="274" t="s">
        <v>1071</v>
      </c>
      <c r="J1152" s="277">
        <v>3.1296296296296294E-2</v>
      </c>
      <c r="K1152" s="274" t="s">
        <v>2926</v>
      </c>
      <c r="L1152" s="274" t="s">
        <v>4148</v>
      </c>
      <c r="M1152" s="276">
        <v>36380</v>
      </c>
      <c r="N1152" s="274" t="s">
        <v>3684</v>
      </c>
    </row>
    <row r="1153" spans="2:14" ht="14.4">
      <c r="B1153" s="286" t="s">
        <v>5414</v>
      </c>
      <c r="C1153" s="274">
        <v>1982</v>
      </c>
      <c r="D1153" s="277">
        <v>3.0451388888888889E-2</v>
      </c>
      <c r="E1153" s="274">
        <v>259</v>
      </c>
      <c r="F1153" s="274" t="s">
        <v>1070</v>
      </c>
      <c r="G1153" s="274">
        <v>5</v>
      </c>
      <c r="H1153" s="274">
        <f t="shared" si="19"/>
        <v>42</v>
      </c>
      <c r="I1153" s="274" t="s">
        <v>1071</v>
      </c>
      <c r="J1153" s="277">
        <v>3.1435185185185184E-2</v>
      </c>
      <c r="K1153" s="274" t="s">
        <v>2819</v>
      </c>
      <c r="L1153" s="274" t="s">
        <v>4149</v>
      </c>
      <c r="M1153" s="276">
        <v>29958</v>
      </c>
      <c r="N1153" s="274" t="s">
        <v>3684</v>
      </c>
    </row>
    <row r="1154" spans="2:14" ht="14.4">
      <c r="B1154" s="286" t="s">
        <v>5415</v>
      </c>
      <c r="C1154" s="274">
        <v>1981</v>
      </c>
      <c r="D1154" s="277">
        <v>3.0497685185185187E-2</v>
      </c>
      <c r="E1154" s="274">
        <v>260</v>
      </c>
      <c r="F1154" s="274" t="s">
        <v>1070</v>
      </c>
      <c r="G1154" s="274">
        <v>5</v>
      </c>
      <c r="H1154" s="274">
        <f t="shared" si="19"/>
        <v>43</v>
      </c>
      <c r="I1154" s="274" t="s">
        <v>1071</v>
      </c>
      <c r="J1154" s="277">
        <v>3.1493055555555559E-2</v>
      </c>
      <c r="K1154" s="274" t="s">
        <v>2831</v>
      </c>
      <c r="L1154" s="274" t="s">
        <v>4150</v>
      </c>
      <c r="M1154" s="276">
        <v>29780</v>
      </c>
      <c r="N1154" s="274" t="s">
        <v>3684</v>
      </c>
    </row>
    <row r="1155" spans="2:14" ht="14.4">
      <c r="B1155" s="286" t="s">
        <v>5416</v>
      </c>
      <c r="C1155" s="274">
        <v>1987</v>
      </c>
      <c r="D1155" s="277">
        <v>3.0752314814814816E-2</v>
      </c>
      <c r="E1155" s="274">
        <v>261</v>
      </c>
      <c r="F1155" s="274" t="s">
        <v>1070</v>
      </c>
      <c r="G1155" s="274">
        <v>5</v>
      </c>
      <c r="H1155" s="274">
        <f t="shared" si="19"/>
        <v>37</v>
      </c>
      <c r="I1155" s="274" t="s">
        <v>1071</v>
      </c>
      <c r="J1155" s="277">
        <v>3.1689814814814816E-2</v>
      </c>
      <c r="K1155" s="274" t="s">
        <v>2866</v>
      </c>
      <c r="L1155" s="274" t="s">
        <v>4151</v>
      </c>
      <c r="M1155" s="276">
        <v>31912</v>
      </c>
      <c r="N1155" s="274" t="s">
        <v>3684</v>
      </c>
    </row>
    <row r="1156" spans="2:14" ht="14.4">
      <c r="B1156" s="286" t="s">
        <v>5417</v>
      </c>
      <c r="C1156" s="274">
        <v>1991</v>
      </c>
      <c r="D1156" s="277">
        <v>3.0729166666666665E-2</v>
      </c>
      <c r="E1156" s="274">
        <v>262</v>
      </c>
      <c r="F1156" s="274" t="s">
        <v>1070</v>
      </c>
      <c r="G1156" s="274">
        <v>5</v>
      </c>
      <c r="H1156" s="274">
        <f t="shared" si="19"/>
        <v>33</v>
      </c>
      <c r="I1156" s="274" t="s">
        <v>1071</v>
      </c>
      <c r="J1156" s="277">
        <v>3.1817129629629633E-2</v>
      </c>
      <c r="K1156" s="274" t="s">
        <v>2891</v>
      </c>
      <c r="L1156" s="274" t="s">
        <v>4152</v>
      </c>
      <c r="M1156" s="276">
        <v>33392</v>
      </c>
      <c r="N1156" s="274" t="s">
        <v>3684</v>
      </c>
    </row>
    <row r="1157" spans="2:14" ht="14.4">
      <c r="B1157" s="286" t="s">
        <v>2052</v>
      </c>
      <c r="C1157" s="274">
        <v>1984</v>
      </c>
      <c r="D1157" s="277">
        <v>3.0763888888888889E-2</v>
      </c>
      <c r="E1157" s="274">
        <v>263</v>
      </c>
      <c r="F1157" s="274" t="s">
        <v>1070</v>
      </c>
      <c r="G1157" s="274">
        <v>5</v>
      </c>
      <c r="H1157" s="274">
        <f t="shared" si="19"/>
        <v>40</v>
      </c>
      <c r="I1157" s="274" t="s">
        <v>1071</v>
      </c>
      <c r="J1157" s="277">
        <v>3.1886574074074074E-2</v>
      </c>
      <c r="K1157" s="274" t="s">
        <v>3153</v>
      </c>
      <c r="L1157" s="274" t="s">
        <v>2959</v>
      </c>
      <c r="M1157" s="276">
        <v>30953</v>
      </c>
      <c r="N1157" s="274" t="s">
        <v>3684</v>
      </c>
    </row>
    <row r="1158" spans="2:14" ht="14.4">
      <c r="B1158" s="286" t="s">
        <v>5418</v>
      </c>
      <c r="C1158" s="274">
        <v>1973</v>
      </c>
      <c r="D1158" s="277">
        <v>3.0879629629629628E-2</v>
      </c>
      <c r="E1158" s="274">
        <v>264</v>
      </c>
      <c r="F1158" s="274" t="s">
        <v>1070</v>
      </c>
      <c r="G1158" s="274">
        <v>5</v>
      </c>
      <c r="H1158" s="274">
        <f t="shared" si="19"/>
        <v>51</v>
      </c>
      <c r="I1158" s="274" t="s">
        <v>1071</v>
      </c>
      <c r="J1158" s="277">
        <v>3.1932870370370368E-2</v>
      </c>
      <c r="K1158" s="274" t="s">
        <v>3437</v>
      </c>
      <c r="L1158" s="274" t="s">
        <v>4153</v>
      </c>
      <c r="M1158" s="276">
        <v>26892</v>
      </c>
      <c r="N1158" s="274" t="s">
        <v>3684</v>
      </c>
    </row>
    <row r="1159" spans="2:14" ht="14.4">
      <c r="B1159" s="286" t="s">
        <v>5419</v>
      </c>
      <c r="C1159" s="274">
        <v>2001</v>
      </c>
      <c r="D1159" s="277">
        <v>3.1180555555555555E-2</v>
      </c>
      <c r="E1159" s="274">
        <v>265</v>
      </c>
      <c r="F1159" s="274" t="s">
        <v>1070</v>
      </c>
      <c r="G1159" s="274">
        <v>5</v>
      </c>
      <c r="H1159" s="274">
        <f t="shared" si="19"/>
        <v>23</v>
      </c>
      <c r="I1159" s="274" t="s">
        <v>1071</v>
      </c>
      <c r="J1159" s="277">
        <v>3.2048611111111111E-2</v>
      </c>
      <c r="K1159" s="274" t="s">
        <v>3077</v>
      </c>
      <c r="L1159" s="274" t="s">
        <v>4154</v>
      </c>
      <c r="M1159" s="276">
        <v>37061</v>
      </c>
      <c r="N1159" s="274" t="s">
        <v>3684</v>
      </c>
    </row>
    <row r="1160" spans="2:14" ht="14.4">
      <c r="B1160" s="286" t="s">
        <v>5420</v>
      </c>
      <c r="C1160" s="274">
        <v>1979</v>
      </c>
      <c r="D1160" s="277">
        <v>3.1319444444444441E-2</v>
      </c>
      <c r="E1160" s="274">
        <v>266</v>
      </c>
      <c r="F1160" s="274" t="s">
        <v>1070</v>
      </c>
      <c r="G1160" s="274">
        <v>5</v>
      </c>
      <c r="H1160" s="274">
        <f t="shared" si="19"/>
        <v>45</v>
      </c>
      <c r="I1160" s="274" t="s">
        <v>1071</v>
      </c>
      <c r="J1160" s="277">
        <v>3.2060185185185185E-2</v>
      </c>
      <c r="K1160" s="274" t="s">
        <v>2935</v>
      </c>
      <c r="L1160" s="274" t="s">
        <v>4155</v>
      </c>
      <c r="M1160" s="276">
        <v>29125</v>
      </c>
      <c r="N1160" s="274" t="s">
        <v>3684</v>
      </c>
    </row>
    <row r="1161" spans="2:14" ht="14.4">
      <c r="B1161" s="286" t="s">
        <v>5421</v>
      </c>
      <c r="C1161" s="274">
        <v>1989</v>
      </c>
      <c r="D1161" s="277">
        <v>3.1319444444444441E-2</v>
      </c>
      <c r="E1161" s="274">
        <v>267</v>
      </c>
      <c r="F1161" s="274" t="s">
        <v>1070</v>
      </c>
      <c r="G1161" s="274">
        <v>5</v>
      </c>
      <c r="H1161" s="274">
        <f t="shared" si="19"/>
        <v>35</v>
      </c>
      <c r="I1161" s="274" t="s">
        <v>1071</v>
      </c>
      <c r="J1161" s="277">
        <v>3.2060185185185185E-2</v>
      </c>
      <c r="K1161" s="274" t="s">
        <v>2819</v>
      </c>
      <c r="L1161" s="274" t="s">
        <v>4156</v>
      </c>
      <c r="M1161" s="276">
        <v>32539</v>
      </c>
      <c r="N1161" s="274" t="s">
        <v>3684</v>
      </c>
    </row>
    <row r="1162" spans="2:14" ht="13.8">
      <c r="B1162" s="279" t="s">
        <v>2664</v>
      </c>
      <c r="C1162" s="274">
        <v>2007</v>
      </c>
      <c r="D1162" s="277">
        <v>3.1481481481481478E-2</v>
      </c>
      <c r="E1162" s="274">
        <v>268</v>
      </c>
      <c r="F1162" s="274" t="s">
        <v>1070</v>
      </c>
      <c r="G1162" s="274">
        <v>5</v>
      </c>
      <c r="H1162" s="274">
        <f t="shared" si="19"/>
        <v>17</v>
      </c>
      <c r="I1162" s="274" t="s">
        <v>1071</v>
      </c>
      <c r="J1162" s="277">
        <v>3.2314814814814817E-2</v>
      </c>
      <c r="K1162" s="274" t="s">
        <v>2908</v>
      </c>
      <c r="L1162" s="274" t="s">
        <v>2853</v>
      </c>
      <c r="M1162" s="276">
        <v>39229</v>
      </c>
      <c r="N1162" s="274" t="s">
        <v>3684</v>
      </c>
    </row>
    <row r="1163" spans="2:14" ht="14.4">
      <c r="B1163" s="286" t="s">
        <v>5422</v>
      </c>
      <c r="C1163" s="274">
        <v>1982</v>
      </c>
      <c r="D1163" s="277">
        <v>3.1712962962962964E-2</v>
      </c>
      <c r="E1163" s="274">
        <v>269</v>
      </c>
      <c r="F1163" s="274" t="s">
        <v>1070</v>
      </c>
      <c r="G1163" s="274">
        <v>5</v>
      </c>
      <c r="H1163" s="274">
        <f t="shared" si="19"/>
        <v>42</v>
      </c>
      <c r="I1163" s="274" t="s">
        <v>1071</v>
      </c>
      <c r="J1163" s="277">
        <v>3.2546296296296295E-2</v>
      </c>
      <c r="K1163" s="274" t="s">
        <v>2935</v>
      </c>
      <c r="L1163" s="274" t="s">
        <v>4157</v>
      </c>
      <c r="M1163" s="276">
        <v>30179</v>
      </c>
      <c r="N1163" s="274" t="s">
        <v>3684</v>
      </c>
    </row>
    <row r="1164" spans="2:14" ht="14.4">
      <c r="B1164" s="286" t="s">
        <v>5423</v>
      </c>
      <c r="C1164" s="274">
        <v>1988</v>
      </c>
      <c r="D1164" s="277">
        <v>3.170138888888889E-2</v>
      </c>
      <c r="E1164" s="274">
        <v>270</v>
      </c>
      <c r="F1164" s="274" t="s">
        <v>1070</v>
      </c>
      <c r="G1164" s="274">
        <v>5</v>
      </c>
      <c r="H1164" s="274">
        <f t="shared" si="19"/>
        <v>36</v>
      </c>
      <c r="I1164" s="274" t="s">
        <v>1071</v>
      </c>
      <c r="J1164" s="277">
        <v>3.2615740740740744E-2</v>
      </c>
      <c r="K1164" s="274" t="s">
        <v>3172</v>
      </c>
      <c r="L1164" s="274" t="s">
        <v>3935</v>
      </c>
      <c r="M1164" s="276">
        <v>32158</v>
      </c>
      <c r="N1164" s="274" t="s">
        <v>3684</v>
      </c>
    </row>
    <row r="1165" spans="2:14" ht="14.4">
      <c r="B1165" s="286" t="s">
        <v>5740</v>
      </c>
      <c r="C1165" s="274">
        <v>1992</v>
      </c>
      <c r="D1165" s="277">
        <v>3.1724537037037037E-2</v>
      </c>
      <c r="E1165" s="274">
        <v>271</v>
      </c>
      <c r="F1165" s="274" t="s">
        <v>1070</v>
      </c>
      <c r="G1165" s="274">
        <v>5</v>
      </c>
      <c r="H1165" s="274">
        <f t="shared" si="19"/>
        <v>32</v>
      </c>
      <c r="I1165" s="274" t="s">
        <v>1071</v>
      </c>
      <c r="J1165" s="277">
        <v>3.2708333333333332E-2</v>
      </c>
      <c r="K1165" s="274" t="s">
        <v>3366</v>
      </c>
      <c r="L1165" s="274" t="s">
        <v>3264</v>
      </c>
      <c r="M1165" s="276">
        <v>33813</v>
      </c>
      <c r="N1165" s="274" t="s">
        <v>3684</v>
      </c>
    </row>
    <row r="1166" spans="2:14" ht="14.4">
      <c r="B1166" s="286" t="s">
        <v>5424</v>
      </c>
      <c r="C1166" s="274">
        <v>1987</v>
      </c>
      <c r="D1166" s="277">
        <v>3.2500000000000001E-2</v>
      </c>
      <c r="E1166" s="274">
        <v>272</v>
      </c>
      <c r="F1166" s="274" t="s">
        <v>1070</v>
      </c>
      <c r="G1166" s="274">
        <v>5</v>
      </c>
      <c r="H1166" s="274">
        <f t="shared" si="19"/>
        <v>37</v>
      </c>
      <c r="I1166" s="274" t="s">
        <v>1071</v>
      </c>
      <c r="J1166" s="277">
        <v>3.2916666666666664E-2</v>
      </c>
      <c r="K1166" s="274" t="s">
        <v>2819</v>
      </c>
      <c r="L1166" s="274" t="s">
        <v>3346</v>
      </c>
      <c r="M1166" s="276">
        <v>31913</v>
      </c>
      <c r="N1166" s="274" t="s">
        <v>3684</v>
      </c>
    </row>
    <row r="1167" spans="2:14" ht="14.4">
      <c r="B1167" s="286" t="s">
        <v>5425</v>
      </c>
      <c r="C1167" s="274">
        <v>1997</v>
      </c>
      <c r="D1167" s="277">
        <v>3.2534722222222222E-2</v>
      </c>
      <c r="E1167" s="274">
        <v>273</v>
      </c>
      <c r="F1167" s="274" t="s">
        <v>1070</v>
      </c>
      <c r="G1167" s="274">
        <v>5</v>
      </c>
      <c r="H1167" s="274">
        <f t="shared" si="19"/>
        <v>27</v>
      </c>
      <c r="I1167" s="274" t="s">
        <v>1071</v>
      </c>
      <c r="J1167" s="277">
        <v>3.3009259259259259E-2</v>
      </c>
      <c r="K1167" s="274" t="s">
        <v>4158</v>
      </c>
      <c r="L1167" s="274" t="s">
        <v>4159</v>
      </c>
      <c r="M1167" s="276">
        <v>35557</v>
      </c>
      <c r="N1167" s="274" t="s">
        <v>3684</v>
      </c>
    </row>
    <row r="1168" spans="2:14" ht="14.4">
      <c r="B1168" s="286" t="s">
        <v>5426</v>
      </c>
      <c r="C1168" s="274">
        <v>2001</v>
      </c>
      <c r="D1168" s="277">
        <v>3.3136574074074075E-2</v>
      </c>
      <c r="E1168" s="274">
        <v>274</v>
      </c>
      <c r="F1168" s="274" t="s">
        <v>1070</v>
      </c>
      <c r="G1168" s="274">
        <v>5</v>
      </c>
      <c r="H1168" s="274">
        <f t="shared" si="19"/>
        <v>23</v>
      </c>
      <c r="I1168" s="274" t="s">
        <v>1071</v>
      </c>
      <c r="J1168" s="277">
        <v>3.3587962962962965E-2</v>
      </c>
      <c r="K1168" s="274" t="s">
        <v>2813</v>
      </c>
      <c r="L1168" s="274" t="s">
        <v>4037</v>
      </c>
      <c r="M1168" s="276">
        <v>37071</v>
      </c>
      <c r="N1168" s="274" t="s">
        <v>3684</v>
      </c>
    </row>
    <row r="1169" spans="2:14" ht="14.4">
      <c r="B1169" s="286" t="s">
        <v>5427</v>
      </c>
      <c r="C1169" s="274">
        <v>1979</v>
      </c>
      <c r="D1169" s="277">
        <v>3.304398148148148E-2</v>
      </c>
      <c r="E1169" s="274">
        <v>275</v>
      </c>
      <c r="F1169" s="274" t="s">
        <v>1070</v>
      </c>
      <c r="G1169" s="274">
        <v>5</v>
      </c>
      <c r="H1169" s="274">
        <f t="shared" si="19"/>
        <v>45</v>
      </c>
      <c r="I1169" s="274" t="s">
        <v>1071</v>
      </c>
      <c r="J1169" s="277">
        <v>3.3912037037037039E-2</v>
      </c>
      <c r="K1169" s="274" t="s">
        <v>2819</v>
      </c>
      <c r="L1169" s="274" t="s">
        <v>4160</v>
      </c>
      <c r="M1169" s="276">
        <v>29195</v>
      </c>
      <c r="N1169" s="274" t="s">
        <v>3684</v>
      </c>
    </row>
    <row r="1170" spans="2:14" ht="14.4">
      <c r="B1170" s="286" t="s">
        <v>5428</v>
      </c>
      <c r="C1170" s="274">
        <v>1985</v>
      </c>
      <c r="D1170" s="277">
        <v>3.30787037037037E-2</v>
      </c>
      <c r="E1170" s="274">
        <v>276</v>
      </c>
      <c r="F1170" s="274" t="s">
        <v>1070</v>
      </c>
      <c r="G1170" s="274">
        <v>5</v>
      </c>
      <c r="H1170" s="274">
        <f t="shared" si="19"/>
        <v>39</v>
      </c>
      <c r="I1170" s="274" t="s">
        <v>1071</v>
      </c>
      <c r="J1170" s="277">
        <v>3.4004629629629628E-2</v>
      </c>
      <c r="K1170" s="274" t="s">
        <v>2827</v>
      </c>
      <c r="L1170" s="274" t="s">
        <v>4161</v>
      </c>
      <c r="M1170" s="276">
        <v>31128</v>
      </c>
      <c r="N1170" s="274" t="s">
        <v>3684</v>
      </c>
    </row>
    <row r="1171" spans="2:14" ht="14.4">
      <c r="B1171" s="286" t="s">
        <v>5429</v>
      </c>
      <c r="C1171" s="274">
        <v>2002</v>
      </c>
      <c r="D1171" s="277">
        <v>3.1863425925925927E-2</v>
      </c>
      <c r="E1171" s="274">
        <v>277</v>
      </c>
      <c r="F1171" s="274" t="s">
        <v>1070</v>
      </c>
      <c r="G1171" s="274">
        <v>5</v>
      </c>
      <c r="H1171" s="274">
        <f t="shared" si="19"/>
        <v>22</v>
      </c>
      <c r="I1171" s="274" t="s">
        <v>1071</v>
      </c>
      <c r="J1171" s="277">
        <v>3.4363425925925929E-2</v>
      </c>
      <c r="K1171" s="274" t="s">
        <v>2827</v>
      </c>
      <c r="L1171" s="274" t="s">
        <v>4162</v>
      </c>
      <c r="M1171" s="276">
        <v>37298</v>
      </c>
      <c r="N1171" s="274" t="s">
        <v>3684</v>
      </c>
    </row>
    <row r="1172" spans="2:14" ht="14.4">
      <c r="B1172" s="286" t="s">
        <v>5430</v>
      </c>
      <c r="C1172" s="274">
        <v>2004</v>
      </c>
      <c r="D1172" s="277">
        <v>3.3541666666666664E-2</v>
      </c>
      <c r="E1172" s="274">
        <v>278</v>
      </c>
      <c r="F1172" s="274" t="s">
        <v>1070</v>
      </c>
      <c r="G1172" s="274">
        <v>5</v>
      </c>
      <c r="H1172" s="274">
        <f t="shared" si="19"/>
        <v>20</v>
      </c>
      <c r="I1172" s="274" t="s">
        <v>1071</v>
      </c>
      <c r="J1172" s="277">
        <v>3.453703703703704E-2</v>
      </c>
      <c r="K1172" s="274" t="s">
        <v>4163</v>
      </c>
      <c r="L1172" s="274" t="s">
        <v>4164</v>
      </c>
      <c r="M1172" s="276">
        <v>38162</v>
      </c>
      <c r="N1172" s="274" t="s">
        <v>3684</v>
      </c>
    </row>
    <row r="1173" spans="2:14" ht="14.4">
      <c r="B1173" s="286" t="s">
        <v>5431</v>
      </c>
      <c r="C1173" s="274">
        <v>1978</v>
      </c>
      <c r="D1173" s="277">
        <v>3.3738425925925929E-2</v>
      </c>
      <c r="E1173" s="274">
        <v>279</v>
      </c>
      <c r="F1173" s="274" t="s">
        <v>1070</v>
      </c>
      <c r="G1173" s="274">
        <v>5</v>
      </c>
      <c r="H1173" s="274">
        <f t="shared" si="19"/>
        <v>46</v>
      </c>
      <c r="I1173" s="274" t="s">
        <v>1071</v>
      </c>
      <c r="J1173" s="277">
        <v>3.4594907407407408E-2</v>
      </c>
      <c r="K1173" s="274" t="s">
        <v>2840</v>
      </c>
      <c r="L1173" s="274" t="s">
        <v>3116</v>
      </c>
      <c r="M1173" s="276">
        <v>28798</v>
      </c>
      <c r="N1173" s="274" t="s">
        <v>3684</v>
      </c>
    </row>
    <row r="1174" spans="2:14" ht="13.8">
      <c r="B1174" s="279" t="s">
        <v>1935</v>
      </c>
      <c r="C1174" s="274">
        <v>1973</v>
      </c>
      <c r="D1174" s="277">
        <v>3.4236111111111113E-2</v>
      </c>
      <c r="E1174" s="274">
        <v>280</v>
      </c>
      <c r="F1174" s="274" t="s">
        <v>1070</v>
      </c>
      <c r="G1174" s="274">
        <v>5</v>
      </c>
      <c r="H1174" s="274">
        <f t="shared" si="19"/>
        <v>51</v>
      </c>
      <c r="I1174" s="274" t="s">
        <v>1071</v>
      </c>
      <c r="J1174" s="277">
        <v>3.5393518518518519E-2</v>
      </c>
      <c r="K1174" s="274" t="s">
        <v>4165</v>
      </c>
      <c r="L1174" s="274" t="s">
        <v>4166</v>
      </c>
      <c r="M1174" s="276">
        <v>26812</v>
      </c>
      <c r="N1174" s="274" t="s">
        <v>3684</v>
      </c>
    </row>
    <row r="1175" spans="2:14" ht="14.4">
      <c r="B1175" s="286" t="s">
        <v>5432</v>
      </c>
      <c r="C1175" s="274">
        <v>1987</v>
      </c>
      <c r="D1175" s="277">
        <v>3.5011574074074077E-2</v>
      </c>
      <c r="E1175" s="274">
        <v>281</v>
      </c>
      <c r="F1175" s="274" t="s">
        <v>1070</v>
      </c>
      <c r="G1175" s="274">
        <v>5</v>
      </c>
      <c r="H1175" s="274">
        <f t="shared" si="19"/>
        <v>37</v>
      </c>
      <c r="I1175" s="274" t="s">
        <v>1071</v>
      </c>
      <c r="J1175" s="277">
        <v>3.5868055555555556E-2</v>
      </c>
      <c r="K1175" s="274" t="s">
        <v>2827</v>
      </c>
      <c r="L1175" s="274" t="s">
        <v>3886</v>
      </c>
      <c r="M1175" s="276">
        <v>31892</v>
      </c>
      <c r="N1175" s="274" t="s">
        <v>3684</v>
      </c>
    </row>
    <row r="1176" spans="2:14" ht="14.4">
      <c r="B1176" s="286" t="s">
        <v>5433</v>
      </c>
      <c r="C1176" s="274">
        <v>1982</v>
      </c>
      <c r="D1176" s="277">
        <v>3.4988425925925923E-2</v>
      </c>
      <c r="E1176" s="274">
        <v>282</v>
      </c>
      <c r="F1176" s="274" t="s">
        <v>1070</v>
      </c>
      <c r="G1176" s="274">
        <v>5</v>
      </c>
      <c r="H1176" s="274">
        <f t="shared" si="19"/>
        <v>42</v>
      </c>
      <c r="I1176" s="274" t="s">
        <v>1071</v>
      </c>
      <c r="J1176" s="277">
        <v>3.5879629629629629E-2</v>
      </c>
      <c r="K1176" s="274" t="s">
        <v>4167</v>
      </c>
      <c r="L1176" s="274" t="s">
        <v>4168</v>
      </c>
      <c r="M1176" s="276">
        <v>30111</v>
      </c>
      <c r="N1176" s="274" t="s">
        <v>3684</v>
      </c>
    </row>
    <row r="1177" spans="2:14" ht="14.4">
      <c r="B1177" s="286" t="s">
        <v>5434</v>
      </c>
      <c r="C1177" s="274">
        <v>1974</v>
      </c>
      <c r="D1177" s="277">
        <v>3.3703703703703701E-2</v>
      </c>
      <c r="E1177" s="274">
        <v>283</v>
      </c>
      <c r="F1177" s="274" t="s">
        <v>1070</v>
      </c>
      <c r="G1177" s="274">
        <v>5</v>
      </c>
      <c r="H1177" s="274">
        <f t="shared" si="19"/>
        <v>50</v>
      </c>
      <c r="I1177" s="274" t="s">
        <v>1071</v>
      </c>
      <c r="J1177" s="277">
        <v>3.6168981481481483E-2</v>
      </c>
      <c r="K1177" s="274" t="s">
        <v>2866</v>
      </c>
      <c r="L1177" s="274" t="s">
        <v>2909</v>
      </c>
      <c r="M1177" s="278">
        <v>27384</v>
      </c>
      <c r="N1177" s="274" t="s">
        <v>3684</v>
      </c>
    </row>
    <row r="1178" spans="2:14" ht="14.4">
      <c r="B1178" s="286" t="s">
        <v>5435</v>
      </c>
      <c r="C1178" s="274">
        <v>1986</v>
      </c>
      <c r="D1178" s="277">
        <v>3.5706018518518519E-2</v>
      </c>
      <c r="E1178" s="274">
        <v>284</v>
      </c>
      <c r="F1178" s="274" t="s">
        <v>1070</v>
      </c>
      <c r="G1178" s="274">
        <v>5</v>
      </c>
      <c r="H1178" s="274">
        <f t="shared" si="19"/>
        <v>38</v>
      </c>
      <c r="I1178" s="274" t="s">
        <v>1071</v>
      </c>
      <c r="J1178" s="277">
        <v>3.6724537037037035E-2</v>
      </c>
      <c r="K1178" s="274" t="s">
        <v>2866</v>
      </c>
      <c r="L1178" s="274" t="s">
        <v>4169</v>
      </c>
      <c r="M1178" s="276">
        <v>31532</v>
      </c>
      <c r="N1178" s="274" t="s">
        <v>3684</v>
      </c>
    </row>
    <row r="1179" spans="2:14" ht="14.4">
      <c r="B1179" s="286" t="s">
        <v>5436</v>
      </c>
      <c r="C1179" s="274">
        <v>1968</v>
      </c>
      <c r="D1179" s="277">
        <v>3.5763888888888887E-2</v>
      </c>
      <c r="E1179" s="274">
        <v>285</v>
      </c>
      <c r="F1179" s="274" t="s">
        <v>1070</v>
      </c>
      <c r="G1179" s="274">
        <v>5</v>
      </c>
      <c r="H1179" s="274">
        <f t="shared" si="19"/>
        <v>56</v>
      </c>
      <c r="I1179" s="274" t="s">
        <v>1071</v>
      </c>
      <c r="J1179" s="277">
        <v>3.6886574074074072E-2</v>
      </c>
      <c r="K1179" s="274" t="s">
        <v>2866</v>
      </c>
      <c r="L1179" s="274" t="s">
        <v>4105</v>
      </c>
      <c r="M1179" s="276">
        <v>25110</v>
      </c>
      <c r="N1179" s="274" t="s">
        <v>3684</v>
      </c>
    </row>
    <row r="1180" spans="2:14" ht="14.4">
      <c r="B1180" s="286" t="s">
        <v>5437</v>
      </c>
      <c r="C1180" s="274">
        <v>1982</v>
      </c>
      <c r="D1180" s="277">
        <v>3.4756944444444444E-2</v>
      </c>
      <c r="E1180" s="274">
        <v>286</v>
      </c>
      <c r="F1180" s="274" t="s">
        <v>1070</v>
      </c>
      <c r="G1180" s="274">
        <v>5</v>
      </c>
      <c r="H1180" s="274">
        <f t="shared" si="19"/>
        <v>42</v>
      </c>
      <c r="I1180" s="274" t="s">
        <v>1071</v>
      </c>
      <c r="J1180" s="277">
        <v>3.7222222222222219E-2</v>
      </c>
      <c r="K1180" s="274" t="s">
        <v>3071</v>
      </c>
      <c r="L1180" s="274" t="s">
        <v>4054</v>
      </c>
      <c r="M1180" s="276">
        <v>30118</v>
      </c>
      <c r="N1180" s="274" t="s">
        <v>3684</v>
      </c>
    </row>
    <row r="1181" spans="2:14" ht="14.4">
      <c r="B1181" s="286" t="s">
        <v>5438</v>
      </c>
      <c r="C1181" s="274">
        <v>2001</v>
      </c>
      <c r="D1181" s="277">
        <v>3.4756944444444444E-2</v>
      </c>
      <c r="E1181" s="274">
        <v>287</v>
      </c>
      <c r="F1181" s="274" t="s">
        <v>1070</v>
      </c>
      <c r="G1181" s="274">
        <v>5</v>
      </c>
      <c r="H1181" s="274">
        <f t="shared" si="19"/>
        <v>23</v>
      </c>
      <c r="I1181" s="274" t="s">
        <v>1071</v>
      </c>
      <c r="J1181" s="277">
        <v>3.7256944444444447E-2</v>
      </c>
      <c r="K1181" s="274" t="s">
        <v>2851</v>
      </c>
      <c r="L1181" s="274" t="s">
        <v>4170</v>
      </c>
      <c r="M1181" s="276">
        <v>36939</v>
      </c>
      <c r="N1181" s="274" t="s">
        <v>3684</v>
      </c>
    </row>
    <row r="1182" spans="2:14" ht="14.4">
      <c r="B1182" s="286" t="s">
        <v>5439</v>
      </c>
      <c r="C1182" s="274">
        <v>1985</v>
      </c>
      <c r="D1182" s="277">
        <v>4.189814814814815E-2</v>
      </c>
      <c r="E1182" s="274">
        <v>288</v>
      </c>
      <c r="F1182" s="274" t="s">
        <v>1070</v>
      </c>
      <c r="G1182" s="274">
        <v>5</v>
      </c>
      <c r="H1182" s="274">
        <f t="shared" si="19"/>
        <v>39</v>
      </c>
      <c r="I1182" s="274" t="s">
        <v>1071</v>
      </c>
      <c r="J1182" s="277">
        <v>4.2326388888888886E-2</v>
      </c>
      <c r="K1182" s="274" t="s">
        <v>2827</v>
      </c>
      <c r="L1182" s="274" t="s">
        <v>4171</v>
      </c>
      <c r="M1182" s="276">
        <v>31233</v>
      </c>
      <c r="N1182" s="274" t="s">
        <v>3684</v>
      </c>
    </row>
    <row r="1183" spans="2:14" ht="14.4">
      <c r="B1183" s="286" t="s">
        <v>5440</v>
      </c>
      <c r="C1183" s="274">
        <v>1991</v>
      </c>
      <c r="D1183" s="277">
        <v>4.4641203703703704E-2</v>
      </c>
      <c r="E1183" s="274">
        <v>289</v>
      </c>
      <c r="F1183" s="274" t="s">
        <v>1070</v>
      </c>
      <c r="G1183" s="274">
        <v>5</v>
      </c>
      <c r="H1183" s="274">
        <f t="shared" si="19"/>
        <v>33</v>
      </c>
      <c r="I1183" s="274" t="s">
        <v>1071</v>
      </c>
      <c r="J1183" s="277">
        <v>4.5810185185185183E-2</v>
      </c>
      <c r="K1183" s="274" t="s">
        <v>4172</v>
      </c>
      <c r="L1183" s="274" t="s">
        <v>4173</v>
      </c>
      <c r="M1183" s="278">
        <v>33591</v>
      </c>
      <c r="N1183" s="274" t="s">
        <v>3684</v>
      </c>
    </row>
    <row r="1184" spans="2:14" ht="14.4">
      <c r="B1184" s="286" t="s">
        <v>5441</v>
      </c>
      <c r="C1184" s="274">
        <v>1994</v>
      </c>
      <c r="D1184" s="277">
        <v>5.1111111111111114E-2</v>
      </c>
      <c r="E1184" s="274">
        <v>290</v>
      </c>
      <c r="F1184" s="274" t="s">
        <v>1070</v>
      </c>
      <c r="G1184" s="274">
        <v>5</v>
      </c>
      <c r="H1184" s="274">
        <f t="shared" si="19"/>
        <v>30</v>
      </c>
      <c r="I1184" s="274" t="s">
        <v>1071</v>
      </c>
      <c r="J1184" s="277">
        <v>5.2060185185185189E-2</v>
      </c>
      <c r="K1184" s="274" t="s">
        <v>3264</v>
      </c>
      <c r="L1184" s="274" t="s">
        <v>4174</v>
      </c>
      <c r="M1184" s="276">
        <v>34674</v>
      </c>
      <c r="N1184" s="274" t="s">
        <v>3684</v>
      </c>
    </row>
    <row r="1185" spans="1:14" ht="13.8">
      <c r="B1185" s="279" t="s">
        <v>5464</v>
      </c>
      <c r="C1185" s="274">
        <v>1900</v>
      </c>
      <c r="D1185" s="277">
        <v>1.7418981481481483E-2</v>
      </c>
      <c r="E1185" s="274"/>
      <c r="F1185" s="274"/>
      <c r="G1185" s="274">
        <v>5</v>
      </c>
      <c r="H1185" s="274"/>
      <c r="I1185" s="274" t="s">
        <v>1071</v>
      </c>
      <c r="J1185" s="277">
        <v>1.7418981481481483E-2</v>
      </c>
      <c r="K1185" s="274" t="s">
        <v>4194</v>
      </c>
      <c r="L1185" s="274" t="s">
        <v>4195</v>
      </c>
      <c r="M1185" s="278">
        <v>0</v>
      </c>
      <c r="N1185" s="274" t="s">
        <v>3684</v>
      </c>
    </row>
    <row r="1186" spans="1:14" ht="13.8">
      <c r="B1186" s="279" t="s">
        <v>5464</v>
      </c>
      <c r="C1186" s="274">
        <v>1900</v>
      </c>
      <c r="D1186" s="277">
        <v>1.9594907407407408E-2</v>
      </c>
      <c r="E1186" s="274"/>
      <c r="F1186" s="274"/>
      <c r="G1186" s="274">
        <v>5</v>
      </c>
      <c r="H1186" s="274"/>
      <c r="I1186" s="274" t="s">
        <v>1071</v>
      </c>
      <c r="J1186" s="277">
        <v>1.9965277777777776E-2</v>
      </c>
      <c r="K1186" s="274" t="s">
        <v>4194</v>
      </c>
      <c r="L1186" s="274" t="s">
        <v>4195</v>
      </c>
      <c r="M1186" s="278">
        <v>0</v>
      </c>
      <c r="N1186" s="274" t="s">
        <v>3684</v>
      </c>
    </row>
    <row r="1187" spans="1:14" ht="13.8">
      <c r="B1187" s="279" t="s">
        <v>5464</v>
      </c>
      <c r="C1187" s="274">
        <v>1900</v>
      </c>
      <c r="D1187" s="277">
        <v>2.8958333333333332E-2</v>
      </c>
      <c r="E1187" s="274"/>
      <c r="F1187" s="274"/>
      <c r="G1187" s="274">
        <v>5</v>
      </c>
      <c r="H1187" s="274"/>
      <c r="I1187" s="274" t="s">
        <v>1071</v>
      </c>
      <c r="J1187" s="277">
        <v>2.9340277777777778E-2</v>
      </c>
      <c r="K1187" s="274" t="s">
        <v>4194</v>
      </c>
      <c r="L1187" s="274" t="s">
        <v>4195</v>
      </c>
      <c r="M1187" s="278">
        <v>0</v>
      </c>
      <c r="N1187" s="274" t="s">
        <v>3684</v>
      </c>
    </row>
    <row r="1188" spans="1:14" ht="14.4">
      <c r="B1188" s="286"/>
      <c r="C1188" s="274"/>
      <c r="D1188" s="274"/>
      <c r="E1188" s="274"/>
      <c r="F1188" s="274"/>
      <c r="G1188" s="277"/>
      <c r="H1188" s="277"/>
      <c r="I1188" s="274"/>
      <c r="J1188" s="274"/>
      <c r="K1188" s="274"/>
      <c r="L1188" s="274"/>
      <c r="M1188" s="274"/>
      <c r="N1188" s="277"/>
    </row>
    <row r="1189" spans="1:14" s="282" customFormat="1" ht="14.4">
      <c r="A1189" s="290"/>
      <c r="B1189" s="287"/>
      <c r="C1189" s="280"/>
      <c r="D1189" s="280"/>
      <c r="E1189" s="280"/>
      <c r="F1189" s="280"/>
      <c r="G1189" s="281"/>
      <c r="H1189" s="281"/>
      <c r="I1189" s="280"/>
      <c r="J1189" s="280"/>
      <c r="K1189" s="280"/>
      <c r="L1189" s="280"/>
      <c r="M1189" s="280"/>
      <c r="N1189" s="281"/>
    </row>
    <row r="1190" spans="1:14" ht="14.4">
      <c r="B1190" s="286"/>
      <c r="C1190" s="274"/>
      <c r="D1190" s="274"/>
      <c r="E1190" s="274"/>
      <c r="F1190" s="274"/>
      <c r="G1190" s="274"/>
      <c r="H1190" s="274"/>
      <c r="I1190" s="274"/>
      <c r="J1190" s="274"/>
      <c r="K1190" s="274"/>
      <c r="L1190" s="274"/>
      <c r="M1190" s="274"/>
      <c r="N1190" s="274"/>
    </row>
    <row r="1191" spans="1:14" ht="14.4">
      <c r="B1191" s="286"/>
      <c r="C1191" s="274"/>
      <c r="D1191" s="274"/>
      <c r="E1191" s="274"/>
      <c r="F1191" s="274"/>
      <c r="G1191" s="274"/>
      <c r="H1191" s="274"/>
      <c r="I1191" s="274"/>
      <c r="J1191" s="274"/>
      <c r="K1191" s="274"/>
      <c r="L1191" s="274"/>
      <c r="M1191" s="274"/>
      <c r="N1191" s="274"/>
    </row>
    <row r="1192" spans="1:14" ht="14.4">
      <c r="B1192" s="286"/>
      <c r="C1192" s="274"/>
      <c r="D1192" s="274"/>
      <c r="E1192" s="274"/>
      <c r="F1192" s="274"/>
      <c r="G1192" s="274"/>
      <c r="H1192" s="274"/>
      <c r="I1192" s="274"/>
      <c r="J1192" s="274"/>
      <c r="K1192" s="274"/>
      <c r="L1192" s="274"/>
      <c r="M1192" s="274"/>
      <c r="N1192" s="274"/>
    </row>
    <row r="1193" spans="1:14" ht="14.4">
      <c r="B1193" s="286"/>
      <c r="C1193" s="274"/>
      <c r="D1193" s="274"/>
      <c r="E1193" s="274"/>
      <c r="F1193" s="274"/>
      <c r="G1193" s="274"/>
      <c r="H1193" s="274"/>
      <c r="I1193" s="274"/>
      <c r="J1193" s="274"/>
      <c r="K1193" s="274"/>
      <c r="L1193" s="274"/>
      <c r="M1193" s="274"/>
      <c r="N1193" s="274"/>
    </row>
    <row r="1194" spans="1:14" ht="14.4">
      <c r="B1194" s="286"/>
      <c r="C1194" s="274"/>
      <c r="D1194" s="274"/>
      <c r="E1194" s="274"/>
      <c r="F1194" s="274"/>
      <c r="G1194" s="274"/>
      <c r="H1194" s="274"/>
      <c r="I1194" s="274"/>
      <c r="J1194" s="274"/>
      <c r="K1194" s="274"/>
      <c r="L1194" s="274"/>
      <c r="M1194" s="274"/>
      <c r="N1194" s="274"/>
    </row>
    <row r="1195" spans="1:14" ht="14.4">
      <c r="B1195" s="286"/>
      <c r="C1195" s="274"/>
      <c r="D1195" s="274"/>
      <c r="E1195" s="274"/>
      <c r="F1195" s="274"/>
      <c r="G1195" s="274"/>
      <c r="H1195" s="274"/>
      <c r="I1195" s="274"/>
      <c r="J1195" s="274"/>
      <c r="K1195" s="274"/>
      <c r="L1195" s="274"/>
      <c r="M1195" s="274"/>
      <c r="N1195" s="274"/>
    </row>
    <row r="1196" spans="1:14" ht="14.4">
      <c r="B1196" s="286"/>
      <c r="C1196" s="274"/>
      <c r="D1196" s="274"/>
      <c r="E1196" s="274"/>
      <c r="F1196" s="274"/>
      <c r="G1196" s="274"/>
      <c r="H1196" s="274"/>
      <c r="I1196" s="274"/>
      <c r="J1196" s="274"/>
      <c r="K1196" s="274"/>
      <c r="L1196" s="274"/>
      <c r="M1196" s="274"/>
      <c r="N1196" s="274"/>
    </row>
    <row r="1197" spans="1:14" ht="14.4">
      <c r="B1197" s="286"/>
      <c r="C1197" s="274"/>
      <c r="D1197" s="274"/>
      <c r="E1197" s="274"/>
      <c r="F1197" s="274"/>
      <c r="G1197" s="274"/>
      <c r="H1197" s="274"/>
      <c r="I1197" s="274"/>
      <c r="J1197" s="274"/>
      <c r="K1197" s="274"/>
      <c r="L1197" s="274"/>
      <c r="M1197" s="274"/>
      <c r="N1197" s="274"/>
    </row>
    <row r="1198" spans="1:14" ht="14.4">
      <c r="B1198" s="286"/>
      <c r="C1198" s="274"/>
      <c r="D1198" s="274"/>
      <c r="E1198" s="274"/>
      <c r="F1198" s="274"/>
      <c r="G1198" s="274"/>
      <c r="H1198" s="274"/>
      <c r="I1198" s="274"/>
      <c r="J1198" s="274"/>
      <c r="K1198" s="274"/>
      <c r="L1198" s="274"/>
      <c r="M1198" s="274"/>
      <c r="N1198" s="274"/>
    </row>
    <row r="1199" spans="1:14" ht="14.4">
      <c r="B1199" s="286"/>
      <c r="C1199" s="274"/>
      <c r="D1199" s="274"/>
      <c r="E1199" s="274"/>
      <c r="F1199" s="274"/>
      <c r="G1199" s="274"/>
      <c r="H1199" s="274"/>
      <c r="I1199" s="274"/>
      <c r="J1199" s="274"/>
      <c r="K1199" s="274"/>
      <c r="L1199" s="274"/>
      <c r="M1199" s="274"/>
      <c r="N1199" s="274"/>
    </row>
    <row r="1200" spans="1:14" ht="14.4">
      <c r="B1200" s="286"/>
      <c r="C1200" s="274"/>
      <c r="D1200" s="274"/>
      <c r="E1200" s="274"/>
      <c r="F1200" s="274"/>
      <c r="G1200" s="274"/>
      <c r="H1200" s="274"/>
      <c r="I1200" s="274"/>
      <c r="J1200" s="274"/>
      <c r="K1200" s="274"/>
      <c r="L1200" s="274"/>
      <c r="M1200" s="274"/>
      <c r="N1200" s="274"/>
    </row>
    <row r="1201" spans="2:14" ht="14.4">
      <c r="B1201" s="286"/>
      <c r="C1201" s="274"/>
      <c r="D1201" s="274"/>
      <c r="E1201" s="274"/>
      <c r="F1201" s="274"/>
      <c r="G1201" s="274"/>
      <c r="H1201" s="274"/>
      <c r="I1201" s="274"/>
      <c r="J1201" s="274"/>
      <c r="K1201" s="274"/>
      <c r="L1201" s="274"/>
      <c r="M1201" s="274"/>
      <c r="N1201" s="274"/>
    </row>
    <row r="1202" spans="2:14" ht="14.4">
      <c r="B1202" s="286"/>
      <c r="C1202" s="274"/>
      <c r="D1202" s="274"/>
      <c r="E1202" s="274"/>
      <c r="F1202" s="274"/>
      <c r="G1202" s="274"/>
      <c r="H1202" s="274"/>
      <c r="I1202" s="274"/>
      <c r="J1202" s="274"/>
      <c r="K1202" s="274"/>
      <c r="L1202" s="274"/>
      <c r="M1202" s="274"/>
      <c r="N1202" s="274"/>
    </row>
    <row r="1203" spans="2:14" ht="14.4">
      <c r="B1203" s="286"/>
      <c r="C1203" s="274"/>
      <c r="D1203" s="274"/>
      <c r="E1203" s="274"/>
      <c r="F1203" s="274"/>
      <c r="G1203" s="274"/>
      <c r="H1203" s="274"/>
      <c r="I1203" s="274"/>
      <c r="J1203" s="274"/>
      <c r="K1203" s="274"/>
      <c r="L1203" s="274"/>
      <c r="M1203" s="274"/>
      <c r="N1203" s="274"/>
    </row>
    <row r="1204" spans="2:14" ht="14.4">
      <c r="B1204" s="286"/>
      <c r="C1204" s="274"/>
      <c r="D1204" s="274"/>
      <c r="E1204" s="274"/>
      <c r="F1204" s="274"/>
      <c r="G1204" s="274"/>
      <c r="H1204" s="274"/>
      <c r="I1204" s="274"/>
      <c r="J1204" s="274"/>
      <c r="K1204" s="274"/>
      <c r="L1204" s="274"/>
      <c r="M1204" s="274"/>
      <c r="N1204" s="274"/>
    </row>
    <row r="1205" spans="2:14" ht="14.4">
      <c r="B1205" s="286"/>
      <c r="C1205" s="274"/>
      <c r="D1205" s="274"/>
      <c r="E1205" s="274"/>
      <c r="F1205" s="274"/>
      <c r="G1205" s="274"/>
      <c r="H1205" s="274"/>
      <c r="I1205" s="274"/>
      <c r="J1205" s="274"/>
      <c r="K1205" s="274"/>
      <c r="L1205" s="274"/>
      <c r="M1205" s="274"/>
      <c r="N1205" s="274"/>
    </row>
    <row r="1206" spans="2:14" ht="14.4">
      <c r="B1206" s="286"/>
      <c r="C1206" s="274"/>
      <c r="D1206" s="274"/>
      <c r="E1206" s="274"/>
      <c r="F1206" s="274"/>
      <c r="G1206" s="274"/>
      <c r="H1206" s="274"/>
      <c r="I1206" s="274"/>
      <c r="J1206" s="274"/>
      <c r="K1206" s="274"/>
      <c r="L1206" s="274"/>
      <c r="M1206" s="274"/>
      <c r="N1206" s="274"/>
    </row>
    <row r="1207" spans="2:14" ht="14.4">
      <c r="B1207" s="286"/>
      <c r="C1207" s="274"/>
      <c r="D1207" s="274"/>
      <c r="E1207" s="274"/>
      <c r="F1207" s="274"/>
      <c r="G1207" s="274"/>
      <c r="H1207" s="274"/>
      <c r="I1207" s="274"/>
      <c r="J1207" s="274"/>
      <c r="K1207" s="274"/>
      <c r="L1207" s="274"/>
      <c r="M1207" s="274"/>
      <c r="N1207" s="274"/>
    </row>
    <row r="1208" spans="2:14" ht="14.4">
      <c r="B1208" s="286"/>
      <c r="C1208" s="274"/>
      <c r="D1208" s="274"/>
      <c r="E1208" s="274"/>
      <c r="F1208" s="274"/>
      <c r="G1208" s="274"/>
      <c r="H1208" s="274"/>
      <c r="I1208" s="274"/>
      <c r="J1208" s="274"/>
      <c r="K1208" s="274"/>
      <c r="L1208" s="274"/>
      <c r="M1208" s="274"/>
      <c r="N1208" s="274"/>
    </row>
    <row r="1209" spans="2:14" ht="14.4">
      <c r="B1209" s="286"/>
      <c r="C1209" s="274"/>
      <c r="D1209" s="274"/>
      <c r="E1209" s="274"/>
      <c r="F1209" s="274"/>
      <c r="G1209" s="274"/>
      <c r="H1209" s="274"/>
      <c r="I1209" s="274"/>
      <c r="J1209" s="274"/>
      <c r="K1209" s="274"/>
      <c r="L1209" s="274"/>
      <c r="M1209" s="274"/>
      <c r="N1209" s="274"/>
    </row>
    <row r="1210" spans="2:14" ht="14.4">
      <c r="B1210" s="286"/>
      <c r="C1210" s="274"/>
      <c r="D1210" s="274"/>
      <c r="E1210" s="274"/>
      <c r="F1210" s="274"/>
      <c r="G1210" s="274"/>
      <c r="H1210" s="274"/>
      <c r="I1210" s="274"/>
      <c r="J1210" s="274"/>
      <c r="K1210" s="274"/>
      <c r="L1210" s="274"/>
      <c r="M1210" s="274"/>
      <c r="N1210" s="274"/>
    </row>
    <row r="1211" spans="2:14" ht="14.4">
      <c r="B1211" s="286"/>
      <c r="C1211" s="274"/>
      <c r="D1211" s="274"/>
      <c r="E1211" s="274"/>
      <c r="F1211" s="274"/>
      <c r="G1211" s="274"/>
      <c r="H1211" s="274"/>
      <c r="I1211" s="274"/>
      <c r="J1211" s="274"/>
      <c r="K1211" s="274"/>
      <c r="L1211" s="274"/>
      <c r="M1211" s="274"/>
      <c r="N1211" s="274"/>
    </row>
    <row r="1212" spans="2:14" ht="14.4">
      <c r="B1212" s="286"/>
      <c r="C1212" s="274"/>
      <c r="D1212" s="274"/>
      <c r="E1212" s="274"/>
      <c r="F1212" s="274"/>
      <c r="G1212" s="274"/>
      <c r="H1212" s="274"/>
      <c r="I1212" s="274"/>
      <c r="J1212" s="274"/>
      <c r="K1212" s="274"/>
      <c r="L1212" s="274"/>
      <c r="M1212" s="274"/>
      <c r="N1212" s="274"/>
    </row>
    <row r="1213" spans="2:14" ht="14.4">
      <c r="B1213" s="286"/>
      <c r="C1213" s="274"/>
      <c r="D1213" s="274"/>
      <c r="E1213" s="274"/>
      <c r="F1213" s="274"/>
      <c r="G1213" s="274"/>
      <c r="H1213" s="274"/>
      <c r="I1213" s="274"/>
      <c r="J1213" s="274"/>
      <c r="K1213" s="274"/>
      <c r="L1213" s="274"/>
      <c r="M1213" s="274"/>
      <c r="N1213" s="274"/>
    </row>
    <row r="1214" spans="2:14" ht="14.4">
      <c r="B1214" s="286"/>
      <c r="C1214" s="274"/>
      <c r="D1214" s="274"/>
      <c r="E1214" s="274"/>
      <c r="F1214" s="274"/>
      <c r="G1214" s="274"/>
      <c r="H1214" s="274"/>
      <c r="I1214" s="274"/>
      <c r="J1214" s="274"/>
      <c r="K1214" s="274"/>
      <c r="L1214" s="274"/>
      <c r="M1214" s="274"/>
      <c r="N1214" s="274"/>
    </row>
    <row r="1215" spans="2:14" ht="14.4">
      <c r="B1215" s="286"/>
      <c r="C1215" s="274"/>
      <c r="D1215" s="274"/>
      <c r="E1215" s="274"/>
      <c r="F1215" s="274"/>
      <c r="G1215" s="274"/>
      <c r="H1215" s="274"/>
      <c r="I1215" s="274"/>
      <c r="J1215" s="274"/>
      <c r="K1215" s="274"/>
      <c r="L1215" s="274"/>
      <c r="M1215" s="274"/>
      <c r="N1215" s="274"/>
    </row>
    <row r="1216" spans="2:14" ht="14.4">
      <c r="B1216" s="286"/>
      <c r="C1216" s="274"/>
      <c r="D1216" s="274"/>
      <c r="E1216" s="274"/>
      <c r="F1216" s="274"/>
      <c r="G1216" s="274"/>
      <c r="H1216" s="274"/>
      <c r="I1216" s="274"/>
      <c r="J1216" s="274"/>
      <c r="K1216" s="274"/>
      <c r="L1216" s="274"/>
      <c r="M1216" s="274"/>
      <c r="N1216" s="274"/>
    </row>
    <row r="1217" spans="2:14" ht="14.4">
      <c r="B1217" s="286"/>
      <c r="C1217" s="274"/>
      <c r="D1217" s="274"/>
      <c r="E1217" s="274"/>
      <c r="F1217" s="274"/>
      <c r="G1217" s="274"/>
      <c r="H1217" s="274"/>
      <c r="I1217" s="274"/>
      <c r="J1217" s="274"/>
      <c r="K1217" s="274"/>
      <c r="L1217" s="274"/>
      <c r="M1217" s="274"/>
      <c r="N1217" s="274"/>
    </row>
    <row r="1218" spans="2:14" ht="14.4">
      <c r="B1218" s="286"/>
      <c r="C1218" s="274"/>
      <c r="D1218" s="274"/>
      <c r="E1218" s="274"/>
      <c r="F1218" s="274"/>
      <c r="G1218" s="274"/>
      <c r="H1218" s="274"/>
      <c r="I1218" s="274"/>
      <c r="J1218" s="274"/>
      <c r="K1218" s="274"/>
      <c r="L1218" s="274"/>
      <c r="M1218" s="274"/>
      <c r="N1218" s="274"/>
    </row>
    <row r="1219" spans="2:14" ht="14.4">
      <c r="B1219" s="286"/>
      <c r="C1219" s="274"/>
      <c r="D1219" s="274"/>
      <c r="E1219" s="274"/>
      <c r="F1219" s="274"/>
      <c r="G1219" s="274"/>
      <c r="H1219" s="274"/>
      <c r="I1219" s="274"/>
      <c r="J1219" s="274"/>
      <c r="K1219" s="274"/>
      <c r="L1219" s="274"/>
      <c r="M1219" s="274"/>
      <c r="N1219" s="274"/>
    </row>
    <row r="1220" spans="2:14" ht="14.4">
      <c r="B1220" s="286"/>
      <c r="C1220" s="274"/>
      <c r="D1220" s="274"/>
      <c r="E1220" s="274"/>
      <c r="F1220" s="274"/>
      <c r="G1220" s="274"/>
      <c r="H1220" s="274"/>
      <c r="I1220" s="274"/>
      <c r="J1220" s="274"/>
      <c r="K1220" s="274"/>
      <c r="L1220" s="274"/>
      <c r="M1220" s="274"/>
      <c r="N1220" s="274"/>
    </row>
    <row r="1221" spans="2:14" ht="14.4">
      <c r="B1221" s="286"/>
      <c r="C1221" s="274"/>
      <c r="D1221" s="274"/>
      <c r="E1221" s="274"/>
      <c r="F1221" s="274"/>
      <c r="G1221" s="274"/>
      <c r="H1221" s="274"/>
      <c r="I1221" s="274"/>
      <c r="J1221" s="274"/>
      <c r="K1221" s="274"/>
      <c r="L1221" s="274"/>
      <c r="M1221" s="274"/>
      <c r="N1221" s="274"/>
    </row>
    <row r="1222" spans="2:14" ht="14.4">
      <c r="B1222" s="286"/>
      <c r="C1222" s="274"/>
      <c r="D1222" s="274"/>
      <c r="E1222" s="274"/>
      <c r="F1222" s="274"/>
      <c r="G1222" s="274"/>
      <c r="H1222" s="274"/>
      <c r="I1222" s="274"/>
      <c r="J1222" s="274"/>
      <c r="K1222" s="274"/>
      <c r="L1222" s="274"/>
      <c r="M1222" s="274"/>
      <c r="N1222" s="274"/>
    </row>
    <row r="1223" spans="2:14" ht="14.4">
      <c r="B1223" s="286"/>
      <c r="C1223" s="274"/>
      <c r="D1223" s="274"/>
      <c r="E1223" s="274"/>
      <c r="F1223" s="274"/>
      <c r="G1223" s="274"/>
      <c r="H1223" s="274"/>
      <c r="I1223" s="274"/>
      <c r="J1223" s="274"/>
      <c r="K1223" s="274"/>
      <c r="L1223" s="274"/>
      <c r="M1223" s="274"/>
      <c r="N1223" s="274"/>
    </row>
    <row r="1224" spans="2:14" ht="14.4">
      <c r="B1224" s="286"/>
      <c r="C1224" s="274"/>
      <c r="D1224" s="274"/>
      <c r="E1224" s="274"/>
      <c r="F1224" s="274"/>
      <c r="G1224" s="274"/>
      <c r="H1224" s="274"/>
      <c r="I1224" s="274"/>
      <c r="J1224" s="274"/>
      <c r="K1224" s="274"/>
      <c r="L1224" s="274"/>
      <c r="M1224" s="274"/>
      <c r="N1224" s="274"/>
    </row>
    <row r="1225" spans="2:14" ht="14.4">
      <c r="B1225" s="286"/>
      <c r="C1225" s="274"/>
      <c r="D1225" s="274"/>
      <c r="E1225" s="274"/>
      <c r="F1225" s="274"/>
      <c r="G1225" s="274"/>
      <c r="H1225" s="274"/>
      <c r="I1225" s="274"/>
      <c r="J1225" s="274"/>
      <c r="K1225" s="274"/>
      <c r="L1225" s="274"/>
      <c r="M1225" s="274"/>
      <c r="N1225" s="274"/>
    </row>
    <row r="1226" spans="2:14" ht="14.4">
      <c r="B1226" s="286"/>
      <c r="C1226" s="274"/>
      <c r="D1226" s="274"/>
      <c r="E1226" s="274"/>
      <c r="F1226" s="274"/>
      <c r="G1226" s="274"/>
      <c r="H1226" s="274"/>
      <c r="I1226" s="274"/>
      <c r="J1226" s="274"/>
      <c r="K1226" s="274"/>
      <c r="L1226" s="274"/>
      <c r="M1226" s="274"/>
      <c r="N1226" s="274"/>
    </row>
    <row r="1227" spans="2:14" ht="14.4">
      <c r="B1227" s="286"/>
      <c r="C1227" s="274"/>
      <c r="D1227" s="274"/>
      <c r="E1227" s="274"/>
      <c r="F1227" s="274"/>
      <c r="G1227" s="274"/>
      <c r="H1227" s="274"/>
      <c r="I1227" s="274"/>
      <c r="J1227" s="274"/>
      <c r="K1227" s="274"/>
      <c r="L1227" s="274"/>
      <c r="M1227" s="274"/>
      <c r="N1227" s="274"/>
    </row>
    <row r="1228" spans="2:14" ht="14.4">
      <c r="B1228" s="286"/>
      <c r="C1228" s="274"/>
      <c r="D1228" s="274"/>
      <c r="E1228" s="274"/>
      <c r="F1228" s="274"/>
      <c r="G1228" s="274"/>
      <c r="H1228" s="274"/>
      <c r="I1228" s="274"/>
      <c r="J1228" s="274"/>
      <c r="K1228" s="274"/>
      <c r="L1228" s="274"/>
      <c r="M1228" s="274"/>
      <c r="N1228" s="274"/>
    </row>
    <row r="1229" spans="2:14" ht="14.4">
      <c r="B1229" s="286"/>
      <c r="C1229" s="274"/>
      <c r="D1229" s="274"/>
      <c r="E1229" s="274"/>
      <c r="F1229" s="274"/>
      <c r="G1229" s="274"/>
      <c r="H1229" s="274"/>
      <c r="I1229" s="274"/>
      <c r="J1229" s="274"/>
      <c r="K1229" s="274"/>
      <c r="L1229" s="274"/>
      <c r="M1229" s="274"/>
      <c r="N1229" s="274"/>
    </row>
    <row r="1230" spans="2:14" ht="14.4">
      <c r="B1230" s="286"/>
      <c r="C1230" s="274"/>
      <c r="D1230" s="274"/>
      <c r="E1230" s="274"/>
      <c r="F1230" s="274"/>
      <c r="G1230" s="274"/>
      <c r="H1230" s="274"/>
      <c r="I1230" s="274"/>
      <c r="J1230" s="274"/>
      <c r="K1230" s="274"/>
      <c r="L1230" s="274"/>
      <c r="M1230" s="274"/>
      <c r="N1230" s="274"/>
    </row>
    <row r="1231" spans="2:14" ht="14.4">
      <c r="B1231" s="286"/>
      <c r="C1231" s="274"/>
      <c r="D1231" s="274"/>
      <c r="E1231" s="274"/>
      <c r="F1231" s="274"/>
      <c r="G1231" s="274"/>
      <c r="H1231" s="274"/>
      <c r="I1231" s="274"/>
      <c r="J1231" s="274"/>
      <c r="K1231" s="274"/>
      <c r="L1231" s="274"/>
      <c r="M1231" s="274"/>
      <c r="N1231" s="274"/>
    </row>
    <row r="1232" spans="2:14" ht="14.4">
      <c r="B1232" s="286"/>
      <c r="C1232" s="274"/>
      <c r="D1232" s="274"/>
      <c r="E1232" s="274"/>
      <c r="F1232" s="274"/>
      <c r="G1232" s="274"/>
      <c r="H1232" s="274"/>
      <c r="I1232" s="274"/>
      <c r="J1232" s="274"/>
      <c r="K1232" s="274"/>
      <c r="L1232" s="274"/>
      <c r="M1232" s="274"/>
      <c r="N1232" s="274"/>
    </row>
    <row r="1233" spans="2:14" ht="14.4">
      <c r="B1233" s="286"/>
      <c r="C1233" s="274"/>
      <c r="D1233" s="274"/>
      <c r="E1233" s="274"/>
      <c r="F1233" s="274"/>
      <c r="G1233" s="274"/>
      <c r="H1233" s="274"/>
      <c r="I1233" s="274"/>
      <c r="J1233" s="274"/>
      <c r="K1233" s="274"/>
      <c r="L1233" s="274"/>
      <c r="M1233" s="274"/>
      <c r="N1233" s="274"/>
    </row>
    <row r="1234" spans="2:14" ht="14.4">
      <c r="B1234" s="286"/>
      <c r="C1234" s="274"/>
      <c r="D1234" s="274"/>
      <c r="E1234" s="274"/>
      <c r="F1234" s="274"/>
      <c r="G1234" s="274"/>
      <c r="H1234" s="274"/>
      <c r="I1234" s="274"/>
      <c r="J1234" s="274"/>
      <c r="K1234" s="274"/>
      <c r="L1234" s="274"/>
      <c r="M1234" s="274"/>
      <c r="N1234" s="274"/>
    </row>
    <row r="1235" spans="2:14" ht="14.4">
      <c r="B1235" s="286"/>
      <c r="C1235" s="274"/>
      <c r="D1235" s="274"/>
      <c r="E1235" s="274"/>
      <c r="F1235" s="274"/>
      <c r="G1235" s="274"/>
      <c r="H1235" s="274"/>
      <c r="I1235" s="274"/>
      <c r="J1235" s="274"/>
      <c r="K1235" s="274"/>
      <c r="L1235" s="274"/>
      <c r="M1235" s="274"/>
      <c r="N1235" s="274"/>
    </row>
    <row r="1236" spans="2:14" ht="14.4">
      <c r="B1236" s="286"/>
      <c r="C1236" s="274"/>
      <c r="D1236" s="274"/>
      <c r="E1236" s="274"/>
      <c r="F1236" s="274"/>
      <c r="G1236" s="274"/>
      <c r="H1236" s="274"/>
      <c r="I1236" s="274"/>
      <c r="J1236" s="274"/>
      <c r="K1236" s="274"/>
      <c r="L1236" s="274"/>
      <c r="M1236" s="274"/>
      <c r="N1236" s="274"/>
    </row>
    <row r="1237" spans="2:14" ht="14.4">
      <c r="B1237" s="286"/>
      <c r="C1237" s="274"/>
      <c r="D1237" s="274"/>
      <c r="E1237" s="274"/>
      <c r="F1237" s="274"/>
      <c r="G1237" s="274"/>
      <c r="H1237" s="274"/>
      <c r="I1237" s="274"/>
      <c r="J1237" s="274"/>
      <c r="K1237" s="274"/>
      <c r="L1237" s="274"/>
      <c r="M1237" s="274"/>
      <c r="N1237" s="274"/>
    </row>
    <row r="1238" spans="2:14" ht="14.4">
      <c r="B1238" s="286"/>
      <c r="C1238" s="274"/>
      <c r="D1238" s="274"/>
      <c r="E1238" s="274"/>
      <c r="F1238" s="274"/>
      <c r="G1238" s="274"/>
      <c r="H1238" s="274"/>
      <c r="I1238" s="274"/>
      <c r="J1238" s="274"/>
      <c r="K1238" s="274"/>
      <c r="L1238" s="274"/>
      <c r="M1238" s="274"/>
      <c r="N1238" s="274"/>
    </row>
    <row r="1239" spans="2:14" ht="14.4">
      <c r="B1239" s="286"/>
      <c r="C1239" s="274"/>
      <c r="D1239" s="274"/>
      <c r="E1239" s="274"/>
      <c r="F1239" s="274"/>
      <c r="G1239" s="274"/>
      <c r="H1239" s="274"/>
      <c r="I1239" s="274"/>
      <c r="J1239" s="274"/>
      <c r="K1239" s="274"/>
      <c r="L1239" s="274"/>
      <c r="M1239" s="274"/>
      <c r="N1239" s="274"/>
    </row>
    <row r="1240" spans="2:14" ht="14.4">
      <c r="B1240" s="286"/>
      <c r="C1240" s="274"/>
      <c r="D1240" s="274"/>
      <c r="E1240" s="274"/>
      <c r="F1240" s="274"/>
      <c r="G1240" s="274"/>
      <c r="H1240" s="274"/>
      <c r="I1240" s="274"/>
      <c r="J1240" s="274"/>
      <c r="K1240" s="274"/>
      <c r="L1240" s="274"/>
      <c r="M1240" s="274"/>
      <c r="N1240" s="274"/>
    </row>
    <row r="1241" spans="2:14" ht="14.4">
      <c r="B1241" s="286"/>
      <c r="C1241" s="274"/>
      <c r="D1241" s="274"/>
      <c r="E1241" s="274"/>
      <c r="F1241" s="274"/>
      <c r="G1241" s="274"/>
      <c r="H1241" s="274"/>
      <c r="I1241" s="274"/>
      <c r="J1241" s="274"/>
      <c r="K1241" s="274"/>
      <c r="L1241" s="274"/>
      <c r="M1241" s="274"/>
      <c r="N1241" s="274"/>
    </row>
    <row r="1242" spans="2:14" ht="14.4">
      <c r="B1242" s="286"/>
      <c r="C1242" s="274"/>
      <c r="D1242" s="274"/>
      <c r="E1242" s="274"/>
      <c r="F1242" s="274"/>
      <c r="G1242" s="274"/>
      <c r="H1242" s="274"/>
      <c r="I1242" s="274"/>
      <c r="J1242" s="274"/>
      <c r="K1242" s="274"/>
      <c r="L1242" s="274"/>
      <c r="M1242" s="274"/>
      <c r="N1242" s="274"/>
    </row>
    <row r="1243" spans="2:14" ht="14.4">
      <c r="B1243" s="286"/>
      <c r="C1243" s="274"/>
      <c r="D1243" s="274"/>
      <c r="E1243" s="274"/>
      <c r="F1243" s="274"/>
      <c r="G1243" s="274"/>
      <c r="H1243" s="274"/>
      <c r="I1243" s="274"/>
      <c r="J1243" s="274"/>
      <c r="K1243" s="274"/>
      <c r="L1243" s="274"/>
      <c r="M1243" s="274"/>
      <c r="N1243" s="274"/>
    </row>
    <row r="1244" spans="2:14" ht="14.4">
      <c r="B1244" s="286"/>
      <c r="C1244" s="274"/>
      <c r="D1244" s="274"/>
      <c r="E1244" s="274"/>
      <c r="F1244" s="274"/>
      <c r="G1244" s="274"/>
      <c r="H1244" s="274"/>
      <c r="I1244" s="274"/>
      <c r="J1244" s="274"/>
      <c r="K1244" s="274"/>
      <c r="L1244" s="274"/>
      <c r="M1244" s="274"/>
      <c r="N1244" s="274"/>
    </row>
    <row r="1245" spans="2:14" ht="14.4">
      <c r="B1245" s="286"/>
      <c r="C1245" s="274"/>
      <c r="D1245" s="274"/>
      <c r="E1245" s="274"/>
      <c r="F1245" s="274"/>
      <c r="G1245" s="274"/>
      <c r="H1245" s="274"/>
      <c r="I1245" s="274"/>
      <c r="J1245" s="274"/>
      <c r="K1245" s="274"/>
      <c r="L1245" s="274"/>
      <c r="M1245" s="274"/>
      <c r="N1245" s="274"/>
    </row>
    <row r="1246" spans="2:14" ht="14.4">
      <c r="B1246" s="286"/>
      <c r="C1246" s="274"/>
      <c r="D1246" s="274"/>
      <c r="E1246" s="274"/>
      <c r="F1246" s="274"/>
      <c r="G1246" s="274"/>
      <c r="H1246" s="274"/>
      <c r="I1246" s="274"/>
      <c r="J1246" s="274"/>
      <c r="K1246" s="274"/>
      <c r="L1246" s="274"/>
      <c r="M1246" s="274"/>
      <c r="N1246" s="274"/>
    </row>
    <row r="1247" spans="2:14" ht="14.4">
      <c r="B1247" s="286"/>
      <c r="C1247" s="274"/>
      <c r="D1247" s="274"/>
      <c r="E1247" s="274"/>
      <c r="F1247" s="274"/>
      <c r="G1247" s="274"/>
      <c r="H1247" s="274"/>
      <c r="I1247" s="274"/>
      <c r="J1247" s="274"/>
      <c r="K1247" s="274"/>
      <c r="L1247" s="274"/>
      <c r="M1247" s="274"/>
      <c r="N1247" s="274"/>
    </row>
    <row r="1248" spans="2:14" ht="14.4">
      <c r="B1248" s="286"/>
      <c r="C1248" s="274"/>
      <c r="D1248" s="274"/>
      <c r="E1248" s="274"/>
      <c r="F1248" s="274"/>
      <c r="G1248" s="274"/>
      <c r="H1248" s="274"/>
      <c r="I1248" s="274"/>
      <c r="J1248" s="274"/>
      <c r="K1248" s="274"/>
      <c r="L1248" s="274"/>
      <c r="M1248" s="274"/>
      <c r="N1248" s="274"/>
    </row>
    <row r="1249" spans="2:14" ht="14.4">
      <c r="B1249" s="286"/>
      <c r="C1249" s="274"/>
      <c r="D1249" s="274"/>
      <c r="E1249" s="274"/>
      <c r="F1249" s="274"/>
      <c r="G1249" s="274"/>
      <c r="H1249" s="274"/>
      <c r="I1249" s="274"/>
      <c r="J1249" s="274"/>
      <c r="K1249" s="274"/>
      <c r="L1249" s="274"/>
      <c r="M1249" s="274"/>
      <c r="N1249" s="274"/>
    </row>
    <row r="1250" spans="2:14" ht="14.4">
      <c r="B1250" s="286"/>
      <c r="C1250" s="274"/>
      <c r="D1250" s="274"/>
      <c r="E1250" s="274"/>
      <c r="F1250" s="274"/>
      <c r="G1250" s="274"/>
      <c r="H1250" s="274"/>
      <c r="I1250" s="274"/>
      <c r="J1250" s="274"/>
      <c r="K1250" s="274"/>
      <c r="L1250" s="274"/>
      <c r="M1250" s="274"/>
      <c r="N1250" s="274"/>
    </row>
    <row r="1251" spans="2:14" ht="14.4">
      <c r="B1251" s="286"/>
      <c r="C1251" s="274"/>
      <c r="D1251" s="274"/>
      <c r="E1251" s="274"/>
      <c r="F1251" s="274"/>
      <c r="G1251" s="274"/>
      <c r="H1251" s="274"/>
      <c r="I1251" s="274"/>
      <c r="J1251" s="274"/>
      <c r="K1251" s="274"/>
      <c r="L1251" s="274"/>
      <c r="M1251" s="274"/>
      <c r="N1251" s="274"/>
    </row>
    <row r="1252" spans="2:14" ht="14.4">
      <c r="B1252" s="286"/>
      <c r="C1252" s="274"/>
      <c r="D1252" s="274"/>
      <c r="E1252" s="274"/>
      <c r="F1252" s="274"/>
      <c r="G1252" s="274"/>
      <c r="H1252" s="274"/>
      <c r="I1252" s="274"/>
      <c r="J1252" s="274"/>
      <c r="K1252" s="274"/>
      <c r="L1252" s="274"/>
      <c r="M1252" s="274"/>
      <c r="N1252" s="274"/>
    </row>
    <row r="1253" spans="2:14" ht="14.4">
      <c r="B1253" s="286"/>
      <c r="C1253" s="274"/>
      <c r="D1253" s="274"/>
      <c r="E1253" s="274"/>
      <c r="F1253" s="274"/>
      <c r="G1253" s="274"/>
      <c r="H1253" s="274"/>
      <c r="I1253" s="274"/>
      <c r="J1253" s="274"/>
      <c r="K1253" s="274"/>
      <c r="L1253" s="274"/>
      <c r="M1253" s="274"/>
      <c r="N1253" s="274"/>
    </row>
    <row r="1254" spans="2:14" ht="14.4">
      <c r="B1254" s="286"/>
      <c r="C1254" s="274"/>
      <c r="D1254" s="274"/>
      <c r="E1254" s="274"/>
      <c r="F1254" s="274"/>
      <c r="G1254" s="274"/>
      <c r="H1254" s="274"/>
      <c r="I1254" s="274"/>
      <c r="J1254" s="274"/>
      <c r="K1254" s="274"/>
      <c r="L1254" s="274"/>
      <c r="M1254" s="274"/>
      <c r="N1254" s="274"/>
    </row>
    <row r="1255" spans="2:14" ht="14.4">
      <c r="B1255" s="286"/>
      <c r="C1255" s="274"/>
      <c r="D1255" s="274"/>
      <c r="E1255" s="274"/>
      <c r="F1255" s="274"/>
      <c r="G1255" s="274"/>
      <c r="H1255" s="274"/>
      <c r="I1255" s="274"/>
      <c r="J1255" s="274"/>
      <c r="K1255" s="274"/>
      <c r="L1255" s="274"/>
      <c r="M1255" s="274"/>
      <c r="N1255" s="274"/>
    </row>
    <row r="1256" spans="2:14" ht="14.4">
      <c r="B1256" s="286"/>
      <c r="C1256" s="274"/>
      <c r="D1256" s="274"/>
      <c r="E1256" s="274"/>
      <c r="F1256" s="274"/>
      <c r="G1256" s="274"/>
      <c r="H1256" s="274"/>
      <c r="I1256" s="274"/>
      <c r="J1256" s="274"/>
      <c r="K1256" s="274"/>
      <c r="L1256" s="274"/>
      <c r="M1256" s="274"/>
      <c r="N1256" s="274"/>
    </row>
    <row r="1257" spans="2:14" ht="14.4">
      <c r="B1257" s="286"/>
      <c r="C1257" s="274"/>
      <c r="D1257" s="274"/>
      <c r="E1257" s="274"/>
      <c r="F1257" s="274"/>
      <c r="G1257" s="274"/>
      <c r="H1257" s="274"/>
      <c r="I1257" s="274"/>
      <c r="J1257" s="274"/>
      <c r="K1257" s="274"/>
      <c r="L1257" s="274"/>
      <c r="M1257" s="274"/>
      <c r="N1257" s="274"/>
    </row>
    <row r="1258" spans="2:14" ht="14.4">
      <c r="B1258" s="286"/>
      <c r="C1258" s="274"/>
      <c r="D1258" s="274"/>
      <c r="E1258" s="274"/>
      <c r="F1258" s="274"/>
      <c r="G1258" s="274"/>
      <c r="H1258" s="274"/>
      <c r="I1258" s="274"/>
      <c r="J1258" s="274"/>
      <c r="K1258" s="274"/>
      <c r="L1258" s="274"/>
      <c r="M1258" s="274"/>
      <c r="N1258" s="274"/>
    </row>
    <row r="1259" spans="2:14" ht="14.4">
      <c r="B1259" s="286"/>
      <c r="C1259" s="274"/>
      <c r="D1259" s="274"/>
      <c r="E1259" s="274"/>
      <c r="F1259" s="274"/>
      <c r="G1259" s="274"/>
      <c r="H1259" s="274"/>
      <c r="I1259" s="274"/>
      <c r="J1259" s="274"/>
      <c r="K1259" s="274"/>
      <c r="L1259" s="274"/>
      <c r="M1259" s="274"/>
      <c r="N1259" s="274"/>
    </row>
    <row r="1260" spans="2:14" ht="14.4">
      <c r="B1260" s="286"/>
      <c r="C1260" s="274"/>
      <c r="D1260" s="274"/>
      <c r="E1260" s="274"/>
      <c r="F1260" s="274"/>
      <c r="G1260" s="274"/>
      <c r="H1260" s="274"/>
      <c r="I1260" s="274"/>
      <c r="J1260" s="274"/>
      <c r="K1260" s="274"/>
      <c r="L1260" s="274"/>
      <c r="M1260" s="274"/>
      <c r="N1260" s="274"/>
    </row>
    <row r="1261" spans="2:14" ht="14.4">
      <c r="B1261" s="286"/>
      <c r="C1261" s="274"/>
      <c r="D1261" s="274"/>
      <c r="E1261" s="274"/>
      <c r="F1261" s="274"/>
      <c r="G1261" s="274"/>
      <c r="H1261" s="274"/>
      <c r="I1261" s="274"/>
      <c r="J1261" s="274"/>
      <c r="K1261" s="274"/>
      <c r="L1261" s="274"/>
      <c r="M1261" s="274"/>
      <c r="N1261" s="274"/>
    </row>
    <row r="1262" spans="2:14" ht="14.4">
      <c r="B1262" s="286"/>
      <c r="C1262" s="274"/>
      <c r="D1262" s="274"/>
      <c r="E1262" s="274"/>
      <c r="F1262" s="274"/>
      <c r="G1262" s="274"/>
      <c r="H1262" s="274"/>
      <c r="I1262" s="274"/>
      <c r="J1262" s="274"/>
      <c r="K1262" s="274"/>
      <c r="L1262" s="274"/>
      <c r="M1262" s="274"/>
      <c r="N1262" s="274"/>
    </row>
    <row r="1263" spans="2:14" ht="14.4">
      <c r="B1263" s="286"/>
      <c r="C1263" s="274"/>
      <c r="D1263" s="274"/>
      <c r="E1263" s="274"/>
      <c r="F1263" s="274"/>
      <c r="G1263" s="274"/>
      <c r="H1263" s="274"/>
      <c r="I1263" s="274"/>
      <c r="J1263" s="274"/>
      <c r="K1263" s="274"/>
      <c r="L1263" s="274"/>
      <c r="M1263" s="274"/>
      <c r="N1263" s="274"/>
    </row>
    <row r="1264" spans="2:14" ht="14.4">
      <c r="B1264" s="286"/>
      <c r="C1264" s="274"/>
      <c r="D1264" s="274"/>
      <c r="E1264" s="274"/>
      <c r="F1264" s="274"/>
      <c r="G1264" s="274"/>
      <c r="H1264" s="274"/>
      <c r="I1264" s="274"/>
      <c r="J1264" s="274"/>
      <c r="K1264" s="274"/>
      <c r="L1264" s="274"/>
      <c r="M1264" s="274"/>
      <c r="N1264" s="274"/>
    </row>
    <row r="1265" spans="2:14" ht="14.4">
      <c r="B1265" s="286"/>
      <c r="C1265" s="274"/>
      <c r="D1265" s="274"/>
      <c r="E1265" s="274"/>
      <c r="F1265" s="274"/>
      <c r="G1265" s="274"/>
      <c r="H1265" s="274"/>
      <c r="I1265" s="274"/>
      <c r="J1265" s="274"/>
      <c r="K1265" s="274"/>
      <c r="L1265" s="274"/>
      <c r="M1265" s="274"/>
      <c r="N1265" s="274"/>
    </row>
    <row r="1266" spans="2:14" ht="14.4">
      <c r="B1266" s="286"/>
      <c r="C1266" s="274"/>
      <c r="D1266" s="274"/>
      <c r="E1266" s="274"/>
      <c r="F1266" s="274"/>
      <c r="G1266" s="274"/>
      <c r="H1266" s="274"/>
      <c r="I1266" s="274"/>
      <c r="J1266" s="274"/>
      <c r="K1266" s="274"/>
      <c r="L1266" s="274"/>
      <c r="M1266" s="274"/>
      <c r="N1266" s="274"/>
    </row>
    <row r="1267" spans="2:14" ht="14.4">
      <c r="B1267" s="286"/>
      <c r="C1267" s="274"/>
      <c r="D1267" s="274"/>
      <c r="E1267" s="274"/>
      <c r="F1267" s="274"/>
      <c r="G1267" s="274"/>
      <c r="H1267" s="274"/>
      <c r="I1267" s="274"/>
      <c r="J1267" s="274"/>
      <c r="K1267" s="274"/>
      <c r="L1267" s="274"/>
      <c r="M1267" s="274"/>
      <c r="N1267" s="274"/>
    </row>
    <row r="1268" spans="2:14" ht="14.4">
      <c r="B1268" s="286"/>
      <c r="C1268" s="274"/>
      <c r="D1268" s="274"/>
      <c r="E1268" s="274"/>
      <c r="F1268" s="274"/>
      <c r="G1268" s="274"/>
      <c r="H1268" s="274"/>
      <c r="I1268" s="274"/>
      <c r="J1268" s="274"/>
      <c r="K1268" s="274"/>
      <c r="L1268" s="274"/>
      <c r="M1268" s="274"/>
      <c r="N1268" s="274"/>
    </row>
    <row r="1269" spans="2:14" ht="14.4">
      <c r="B1269" s="286"/>
      <c r="C1269" s="274"/>
      <c r="D1269" s="274"/>
      <c r="E1269" s="274"/>
      <c r="F1269" s="274"/>
      <c r="G1269" s="274"/>
      <c r="H1269" s="274"/>
      <c r="I1269" s="274"/>
      <c r="J1269" s="274"/>
      <c r="K1269" s="274"/>
      <c r="L1269" s="274"/>
      <c r="M1269" s="274"/>
      <c r="N1269" s="274"/>
    </row>
    <row r="1270" spans="2:14" ht="14.4">
      <c r="B1270" s="286"/>
      <c r="C1270" s="274"/>
      <c r="D1270" s="274"/>
      <c r="E1270" s="274"/>
      <c r="F1270" s="274"/>
      <c r="G1270" s="274"/>
      <c r="H1270" s="274"/>
      <c r="I1270" s="274"/>
      <c r="J1270" s="274"/>
      <c r="K1270" s="274"/>
      <c r="L1270" s="274"/>
      <c r="M1270" s="274"/>
      <c r="N1270" s="274"/>
    </row>
    <row r="1271" spans="2:14" ht="14.4">
      <c r="B1271" s="286"/>
      <c r="C1271" s="274"/>
      <c r="D1271" s="274"/>
      <c r="E1271" s="274"/>
      <c r="F1271" s="274"/>
      <c r="G1271" s="274"/>
      <c r="H1271" s="274"/>
      <c r="I1271" s="274"/>
      <c r="J1271" s="274"/>
      <c r="K1271" s="274"/>
      <c r="L1271" s="274"/>
      <c r="M1271" s="274"/>
      <c r="N1271" s="274"/>
    </row>
    <row r="1272" spans="2:14" ht="14.4">
      <c r="B1272" s="286"/>
      <c r="C1272" s="274"/>
      <c r="D1272" s="274"/>
      <c r="E1272" s="274"/>
      <c r="F1272" s="274"/>
      <c r="G1272" s="274"/>
      <c r="H1272" s="274"/>
      <c r="I1272" s="274"/>
      <c r="J1272" s="274"/>
      <c r="K1272" s="274"/>
      <c r="L1272" s="274"/>
      <c r="M1272" s="274"/>
      <c r="N1272" s="274"/>
    </row>
    <row r="1273" spans="2:14" ht="14.4">
      <c r="B1273" s="286"/>
      <c r="C1273" s="274"/>
      <c r="D1273" s="274"/>
      <c r="E1273" s="274"/>
      <c r="F1273" s="274"/>
      <c r="G1273" s="274"/>
      <c r="H1273" s="274"/>
      <c r="I1273" s="274"/>
      <c r="J1273" s="274"/>
      <c r="K1273" s="274"/>
      <c r="L1273" s="274"/>
      <c r="M1273" s="274"/>
      <c r="N1273" s="274"/>
    </row>
    <row r="1274" spans="2:14" ht="14.4">
      <c r="B1274" s="286"/>
      <c r="C1274" s="274"/>
      <c r="D1274" s="274"/>
      <c r="E1274" s="274"/>
      <c r="F1274" s="274"/>
      <c r="G1274" s="274"/>
      <c r="H1274" s="274"/>
      <c r="I1274" s="274"/>
      <c r="J1274" s="274"/>
      <c r="K1274" s="274"/>
      <c r="L1274" s="274"/>
      <c r="M1274" s="274"/>
      <c r="N1274" s="274"/>
    </row>
    <row r="1275" spans="2:14" ht="14.4">
      <c r="B1275" s="286"/>
      <c r="C1275" s="274"/>
      <c r="D1275" s="274"/>
      <c r="E1275" s="274"/>
      <c r="F1275" s="274"/>
      <c r="G1275" s="274"/>
      <c r="H1275" s="274"/>
      <c r="I1275" s="274"/>
      <c r="J1275" s="274"/>
      <c r="K1275" s="274"/>
      <c r="L1275" s="274"/>
      <c r="M1275" s="274"/>
      <c r="N1275" s="274"/>
    </row>
    <row r="1276" spans="2:14" ht="14.4">
      <c r="B1276" s="286"/>
      <c r="C1276" s="274"/>
      <c r="D1276" s="274"/>
      <c r="E1276" s="274"/>
      <c r="F1276" s="274"/>
      <c r="G1276" s="274"/>
      <c r="H1276" s="274"/>
      <c r="I1276" s="274"/>
      <c r="J1276" s="274"/>
      <c r="K1276" s="274"/>
      <c r="L1276" s="274"/>
      <c r="M1276" s="274"/>
      <c r="N1276" s="274"/>
    </row>
    <row r="1277" spans="2:14" ht="14.4">
      <c r="B1277" s="286"/>
      <c r="C1277" s="274"/>
      <c r="D1277" s="274"/>
      <c r="E1277" s="274"/>
      <c r="F1277" s="274"/>
      <c r="G1277" s="274"/>
      <c r="H1277" s="274"/>
      <c r="I1277" s="274"/>
      <c r="J1277" s="274"/>
      <c r="K1277" s="274"/>
      <c r="L1277" s="274"/>
      <c r="M1277" s="274"/>
      <c r="N1277" s="274"/>
    </row>
    <row r="1278" spans="2:14" ht="14.4">
      <c r="B1278" s="286"/>
      <c r="C1278" s="274"/>
      <c r="D1278" s="274"/>
      <c r="E1278" s="274"/>
      <c r="F1278" s="274"/>
      <c r="G1278" s="274"/>
      <c r="H1278" s="274"/>
      <c r="I1278" s="274"/>
      <c r="J1278" s="274"/>
      <c r="K1278" s="274"/>
      <c r="L1278" s="274"/>
      <c r="M1278" s="274"/>
      <c r="N1278" s="274"/>
    </row>
    <row r="1279" spans="2:14" ht="14.4">
      <c r="B1279" s="286"/>
      <c r="C1279" s="274"/>
      <c r="D1279" s="274"/>
      <c r="E1279" s="274"/>
      <c r="F1279" s="274"/>
      <c r="G1279" s="274"/>
      <c r="H1279" s="274"/>
      <c r="I1279" s="274"/>
      <c r="J1279" s="274"/>
      <c r="K1279" s="274"/>
      <c r="L1279" s="274"/>
      <c r="M1279" s="274"/>
      <c r="N1279" s="274"/>
    </row>
    <row r="1280" spans="2:14" ht="14.4">
      <c r="B1280" s="286"/>
      <c r="C1280" s="274"/>
      <c r="D1280" s="274"/>
      <c r="E1280" s="274"/>
      <c r="F1280" s="274"/>
      <c r="G1280" s="274"/>
      <c r="H1280" s="274"/>
      <c r="I1280" s="274"/>
      <c r="J1280" s="274"/>
      <c r="K1280" s="274"/>
      <c r="L1280" s="274"/>
      <c r="M1280" s="274"/>
      <c r="N1280" s="274"/>
    </row>
    <row r="1281" spans="2:14" ht="14.4">
      <c r="B1281" s="286"/>
      <c r="C1281" s="274"/>
      <c r="D1281" s="274"/>
      <c r="E1281" s="274"/>
      <c r="F1281" s="274"/>
      <c r="G1281" s="274"/>
      <c r="H1281" s="274"/>
      <c r="I1281" s="274"/>
      <c r="J1281" s="274"/>
      <c r="K1281" s="274"/>
      <c r="L1281" s="274"/>
      <c r="M1281" s="274"/>
      <c r="N1281" s="274"/>
    </row>
    <row r="1282" spans="2:14" ht="14.4">
      <c r="B1282" s="286"/>
      <c r="C1282" s="274"/>
      <c r="D1282" s="274"/>
      <c r="E1282" s="274"/>
      <c r="F1282" s="274"/>
      <c r="G1282" s="274"/>
      <c r="H1282" s="274"/>
      <c r="I1282" s="274"/>
      <c r="J1282" s="274"/>
      <c r="K1282" s="274"/>
      <c r="L1282" s="274"/>
      <c r="M1282" s="274"/>
      <c r="N1282" s="274"/>
    </row>
    <row r="1283" spans="2:14" ht="14.4">
      <c r="B1283" s="286"/>
      <c r="C1283" s="274"/>
      <c r="D1283" s="274"/>
      <c r="E1283" s="274"/>
      <c r="F1283" s="274"/>
      <c r="G1283" s="274"/>
      <c r="H1283" s="274"/>
      <c r="I1283" s="274"/>
      <c r="J1283" s="274"/>
      <c r="K1283" s="274"/>
      <c r="L1283" s="274"/>
      <c r="M1283" s="274"/>
      <c r="N1283" s="274"/>
    </row>
    <row r="1284" spans="2:14" ht="14.4">
      <c r="B1284" s="286"/>
      <c r="C1284" s="274"/>
      <c r="D1284" s="274"/>
      <c r="E1284" s="274"/>
      <c r="F1284" s="274"/>
      <c r="G1284" s="274"/>
      <c r="H1284" s="274"/>
      <c r="I1284" s="274"/>
      <c r="J1284" s="274"/>
      <c r="K1284" s="274"/>
      <c r="L1284" s="274"/>
      <c r="M1284" s="274"/>
      <c r="N1284" s="274"/>
    </row>
    <row r="1285" spans="2:14" ht="14.4">
      <c r="B1285" s="286"/>
      <c r="C1285" s="274"/>
      <c r="D1285" s="274"/>
      <c r="E1285" s="274"/>
      <c r="F1285" s="274"/>
      <c r="G1285" s="274"/>
      <c r="H1285" s="274"/>
      <c r="I1285" s="274"/>
      <c r="J1285" s="274"/>
      <c r="K1285" s="274"/>
      <c r="L1285" s="274"/>
      <c r="M1285" s="274"/>
      <c r="N1285" s="274"/>
    </row>
    <row r="1286" spans="2:14" ht="14.4">
      <c r="B1286" s="286"/>
      <c r="C1286" s="274"/>
      <c r="D1286" s="274"/>
      <c r="E1286" s="274"/>
      <c r="F1286" s="274"/>
      <c r="G1286" s="274"/>
      <c r="H1286" s="274"/>
      <c r="I1286" s="274"/>
      <c r="J1286" s="274"/>
      <c r="K1286" s="274"/>
      <c r="L1286" s="274"/>
      <c r="M1286" s="274"/>
      <c r="N1286" s="274"/>
    </row>
    <row r="1287" spans="2:14" ht="14.4">
      <c r="B1287" s="286"/>
      <c r="C1287" s="274"/>
      <c r="D1287" s="274"/>
      <c r="E1287" s="274"/>
      <c r="F1287" s="274"/>
      <c r="G1287" s="274"/>
      <c r="H1287" s="274"/>
      <c r="I1287" s="274"/>
      <c r="J1287" s="274"/>
      <c r="K1287" s="274"/>
      <c r="L1287" s="274"/>
      <c r="M1287" s="274"/>
      <c r="N1287" s="274"/>
    </row>
    <row r="1288" spans="2:14" ht="14.4">
      <c r="B1288" s="286"/>
      <c r="C1288" s="274"/>
      <c r="D1288" s="274"/>
      <c r="E1288" s="274"/>
      <c r="F1288" s="274"/>
      <c r="G1288" s="274"/>
      <c r="H1288" s="274"/>
      <c r="I1288" s="274"/>
      <c r="J1288" s="274"/>
      <c r="K1288" s="274"/>
      <c r="L1288" s="274"/>
      <c r="M1288" s="274"/>
      <c r="N1288" s="274"/>
    </row>
    <row r="1289" spans="2:14" ht="14.4">
      <c r="B1289" s="286"/>
      <c r="C1289" s="274"/>
      <c r="D1289" s="274"/>
      <c r="E1289" s="274"/>
      <c r="F1289" s="274"/>
      <c r="G1289" s="274"/>
      <c r="H1289" s="274"/>
      <c r="I1289" s="274"/>
      <c r="J1289" s="274"/>
      <c r="K1289" s="274"/>
      <c r="L1289" s="274"/>
      <c r="M1289" s="274"/>
      <c r="N1289" s="274"/>
    </row>
    <row r="1290" spans="2:14" ht="14.4">
      <c r="B1290" s="286"/>
      <c r="C1290" s="274"/>
      <c r="D1290" s="274"/>
      <c r="E1290" s="274"/>
      <c r="F1290" s="274"/>
      <c r="G1290" s="274"/>
      <c r="H1290" s="274"/>
      <c r="I1290" s="274"/>
      <c r="J1290" s="274"/>
      <c r="K1290" s="274"/>
      <c r="L1290" s="274"/>
      <c r="M1290" s="274"/>
      <c r="N1290" s="274"/>
    </row>
    <row r="1291" spans="2:14" ht="14.4">
      <c r="B1291" s="286"/>
      <c r="C1291" s="274"/>
      <c r="D1291" s="274"/>
      <c r="E1291" s="274"/>
      <c r="F1291" s="274"/>
      <c r="G1291" s="274"/>
      <c r="H1291" s="274"/>
      <c r="I1291" s="274"/>
      <c r="J1291" s="274"/>
      <c r="K1291" s="274"/>
      <c r="L1291" s="274"/>
      <c r="M1291" s="274"/>
      <c r="N1291" s="274"/>
    </row>
    <row r="1292" spans="2:14" ht="14.4">
      <c r="B1292" s="286"/>
      <c r="C1292" s="274"/>
      <c r="D1292" s="274"/>
      <c r="E1292" s="274"/>
      <c r="F1292" s="274"/>
      <c r="G1292" s="274"/>
      <c r="H1292" s="274"/>
      <c r="I1292" s="274"/>
      <c r="J1292" s="274"/>
      <c r="K1292" s="274"/>
      <c r="L1292" s="274"/>
      <c r="M1292" s="274"/>
      <c r="N1292" s="274"/>
    </row>
    <row r="1293" spans="2:14" ht="14.4">
      <c r="B1293" s="286"/>
      <c r="C1293" s="274"/>
      <c r="D1293" s="274"/>
      <c r="E1293" s="274"/>
      <c r="F1293" s="274"/>
      <c r="G1293" s="274"/>
      <c r="H1293" s="274"/>
      <c r="I1293" s="274"/>
      <c r="J1293" s="274"/>
      <c r="K1293" s="274"/>
      <c r="L1293" s="274"/>
      <c r="M1293" s="274"/>
      <c r="N1293" s="274"/>
    </row>
    <row r="1294" spans="2:14" ht="14.4">
      <c r="B1294" s="286"/>
      <c r="C1294" s="274"/>
      <c r="D1294" s="274"/>
      <c r="E1294" s="274"/>
      <c r="F1294" s="274"/>
      <c r="G1294" s="274"/>
      <c r="H1294" s="274"/>
      <c r="I1294" s="274"/>
      <c r="J1294" s="274"/>
      <c r="K1294" s="274"/>
      <c r="L1294" s="274"/>
      <c r="M1294" s="274"/>
      <c r="N1294" s="274"/>
    </row>
    <row r="1295" spans="2:14" ht="14.4">
      <c r="B1295" s="286"/>
      <c r="C1295" s="274"/>
      <c r="D1295" s="274"/>
      <c r="E1295" s="274"/>
      <c r="F1295" s="274"/>
      <c r="G1295" s="274"/>
      <c r="H1295" s="274"/>
      <c r="I1295" s="274"/>
      <c r="J1295" s="274"/>
      <c r="K1295" s="274"/>
      <c r="L1295" s="274"/>
      <c r="M1295" s="274"/>
      <c r="N1295" s="274"/>
    </row>
    <row r="1296" spans="2:14" ht="14.4">
      <c r="B1296" s="286"/>
      <c r="C1296" s="274"/>
      <c r="D1296" s="274"/>
      <c r="E1296" s="274"/>
      <c r="F1296" s="274"/>
      <c r="G1296" s="274"/>
      <c r="H1296" s="274"/>
      <c r="I1296" s="274"/>
      <c r="J1296" s="274"/>
      <c r="K1296" s="274"/>
      <c r="L1296" s="274"/>
      <c r="M1296" s="274"/>
      <c r="N1296" s="274"/>
    </row>
    <row r="1297" spans="2:14" ht="14.4">
      <c r="B1297" s="286"/>
      <c r="C1297" s="274"/>
      <c r="D1297" s="274"/>
      <c r="E1297" s="274"/>
      <c r="F1297" s="274"/>
      <c r="G1297" s="274"/>
      <c r="H1297" s="274"/>
      <c r="I1297" s="274"/>
      <c r="J1297" s="274"/>
      <c r="K1297" s="274"/>
      <c r="L1297" s="274"/>
      <c r="M1297" s="274"/>
      <c r="N1297" s="274"/>
    </row>
    <row r="1298" spans="2:14" ht="14.4">
      <c r="B1298" s="286"/>
      <c r="C1298" s="274"/>
      <c r="D1298" s="274"/>
      <c r="E1298" s="274"/>
      <c r="F1298" s="274"/>
      <c r="G1298" s="274"/>
      <c r="H1298" s="274"/>
      <c r="I1298" s="274"/>
      <c r="J1298" s="274"/>
      <c r="K1298" s="274"/>
      <c r="L1298" s="274"/>
      <c r="M1298" s="274"/>
      <c r="N1298" s="274"/>
    </row>
    <row r="1299" spans="2:14" ht="14.4">
      <c r="B1299" s="286"/>
      <c r="C1299" s="274"/>
      <c r="D1299" s="274"/>
      <c r="E1299" s="274"/>
      <c r="F1299" s="274"/>
      <c r="G1299" s="274"/>
      <c r="H1299" s="274"/>
      <c r="I1299" s="274"/>
      <c r="J1299" s="274"/>
      <c r="K1299" s="274"/>
      <c r="L1299" s="274"/>
      <c r="M1299" s="274"/>
      <c r="N1299" s="274"/>
    </row>
    <row r="1300" spans="2:14" ht="14.4">
      <c r="B1300" s="286"/>
      <c r="C1300" s="274"/>
      <c r="D1300" s="274"/>
      <c r="E1300" s="274"/>
      <c r="F1300" s="274"/>
      <c r="G1300" s="274"/>
      <c r="H1300" s="274"/>
      <c r="I1300" s="274"/>
      <c r="J1300" s="274"/>
      <c r="K1300" s="274"/>
      <c r="L1300" s="274"/>
      <c r="M1300" s="274"/>
      <c r="N1300" s="274"/>
    </row>
    <row r="1301" spans="2:14" ht="14.4">
      <c r="B1301" s="286"/>
      <c r="C1301" s="274"/>
      <c r="D1301" s="274"/>
      <c r="E1301" s="274"/>
      <c r="F1301" s="274"/>
      <c r="G1301" s="274"/>
      <c r="H1301" s="274"/>
      <c r="I1301" s="274"/>
      <c r="J1301" s="274"/>
      <c r="K1301" s="274"/>
      <c r="L1301" s="274"/>
      <c r="M1301" s="274"/>
      <c r="N1301" s="274"/>
    </row>
    <row r="1302" spans="2:14" ht="14.4">
      <c r="B1302" s="286"/>
      <c r="C1302" s="274"/>
      <c r="D1302" s="274"/>
      <c r="E1302" s="274"/>
      <c r="F1302" s="274"/>
      <c r="G1302" s="274"/>
      <c r="H1302" s="274"/>
      <c r="I1302" s="274"/>
      <c r="J1302" s="274"/>
      <c r="K1302" s="274"/>
      <c r="L1302" s="274"/>
      <c r="M1302" s="274"/>
      <c r="N1302" s="274"/>
    </row>
    <row r="1303" spans="2:14" ht="14.4">
      <c r="B1303" s="286"/>
      <c r="C1303" s="274"/>
      <c r="D1303" s="274"/>
      <c r="E1303" s="274"/>
      <c r="F1303" s="274"/>
      <c r="G1303" s="274"/>
      <c r="H1303" s="274"/>
      <c r="I1303" s="274"/>
      <c r="J1303" s="274"/>
      <c r="K1303" s="274"/>
      <c r="L1303" s="274"/>
      <c r="M1303" s="274"/>
      <c r="N1303" s="274"/>
    </row>
    <row r="1304" spans="2:14" ht="14.4">
      <c r="B1304" s="286"/>
      <c r="C1304" s="274"/>
      <c r="D1304" s="274"/>
      <c r="E1304" s="274"/>
      <c r="F1304" s="274"/>
      <c r="G1304" s="274"/>
      <c r="H1304" s="274"/>
      <c r="I1304" s="274"/>
      <c r="J1304" s="274"/>
      <c r="K1304" s="274"/>
      <c r="L1304" s="274"/>
      <c r="M1304" s="274"/>
      <c r="N1304" s="274"/>
    </row>
    <row r="1305" spans="2:14" ht="14.4">
      <c r="B1305" s="286"/>
      <c r="C1305" s="274"/>
      <c r="D1305" s="274"/>
      <c r="E1305" s="274"/>
      <c r="F1305" s="274"/>
      <c r="G1305" s="274"/>
      <c r="H1305" s="274"/>
      <c r="I1305" s="274"/>
      <c r="J1305" s="274"/>
      <c r="K1305" s="274"/>
      <c r="L1305" s="274"/>
      <c r="M1305" s="274"/>
      <c r="N1305" s="274"/>
    </row>
    <row r="1306" spans="2:14" ht="14.4">
      <c r="B1306" s="286"/>
      <c r="C1306" s="274"/>
      <c r="D1306" s="274"/>
      <c r="E1306" s="274"/>
      <c r="F1306" s="274"/>
      <c r="G1306" s="274"/>
      <c r="H1306" s="274"/>
      <c r="I1306" s="274"/>
      <c r="J1306" s="274"/>
      <c r="K1306" s="274"/>
      <c r="L1306" s="274"/>
      <c r="M1306" s="274"/>
      <c r="N1306" s="274"/>
    </row>
    <row r="1307" spans="2:14" ht="14.4">
      <c r="B1307" s="286"/>
      <c r="C1307" s="274"/>
      <c r="D1307" s="274"/>
      <c r="E1307" s="274"/>
      <c r="F1307" s="274"/>
      <c r="G1307" s="274"/>
      <c r="H1307" s="274"/>
      <c r="I1307" s="274"/>
      <c r="J1307" s="274"/>
      <c r="K1307" s="274"/>
      <c r="L1307" s="274"/>
      <c r="M1307" s="274"/>
      <c r="N1307" s="274"/>
    </row>
    <row r="1308" spans="2:14" ht="14.4">
      <c r="B1308" s="286"/>
      <c r="C1308" s="274"/>
      <c r="D1308" s="274"/>
      <c r="E1308" s="274"/>
      <c r="F1308" s="274"/>
      <c r="G1308" s="274"/>
      <c r="H1308" s="274"/>
      <c r="I1308" s="274"/>
      <c r="J1308" s="274"/>
      <c r="K1308" s="274"/>
      <c r="L1308" s="274"/>
      <c r="M1308" s="274"/>
      <c r="N1308" s="274"/>
    </row>
    <row r="1309" spans="2:14" ht="14.4">
      <c r="B1309" s="286"/>
      <c r="C1309" s="274"/>
      <c r="D1309" s="274"/>
      <c r="E1309" s="274"/>
      <c r="F1309" s="274"/>
      <c r="G1309" s="274"/>
      <c r="H1309" s="274"/>
      <c r="I1309" s="274"/>
      <c r="J1309" s="274"/>
      <c r="K1309" s="274"/>
      <c r="L1309" s="274"/>
      <c r="M1309" s="274"/>
      <c r="N1309" s="274"/>
    </row>
    <row r="1310" spans="2:14" ht="14.4">
      <c r="B1310" s="286"/>
      <c r="C1310" s="274"/>
      <c r="D1310" s="274"/>
      <c r="E1310" s="274"/>
      <c r="F1310" s="274"/>
      <c r="G1310" s="274"/>
      <c r="H1310" s="274"/>
      <c r="I1310" s="274"/>
      <c r="J1310" s="274"/>
      <c r="K1310" s="274"/>
      <c r="L1310" s="274"/>
      <c r="M1310" s="274"/>
      <c r="N1310" s="274"/>
    </row>
    <row r="1311" spans="2:14" ht="14.4">
      <c r="B1311" s="286"/>
      <c r="C1311" s="274"/>
      <c r="D1311" s="274"/>
      <c r="E1311" s="274"/>
      <c r="F1311" s="274"/>
      <c r="G1311" s="274"/>
      <c r="H1311" s="274"/>
      <c r="I1311" s="274"/>
      <c r="J1311" s="274"/>
      <c r="K1311" s="274"/>
      <c r="L1311" s="274"/>
      <c r="M1311" s="274"/>
      <c r="N1311" s="274"/>
    </row>
    <row r="1312" spans="2:14" ht="14.4">
      <c r="B1312" s="286"/>
      <c r="C1312" s="274"/>
      <c r="D1312" s="274"/>
      <c r="E1312" s="274"/>
      <c r="F1312" s="274"/>
      <c r="G1312" s="274"/>
      <c r="H1312" s="274"/>
      <c r="I1312" s="274"/>
      <c r="J1312" s="274"/>
      <c r="K1312" s="274"/>
      <c r="L1312" s="274"/>
      <c r="M1312" s="274"/>
      <c r="N1312" s="274"/>
    </row>
    <row r="1313" spans="2:14" ht="14.4">
      <c r="B1313" s="286"/>
      <c r="C1313" s="274"/>
      <c r="D1313" s="274"/>
      <c r="E1313" s="274"/>
      <c r="F1313" s="274"/>
      <c r="G1313" s="274"/>
      <c r="H1313" s="274"/>
      <c r="I1313" s="274"/>
      <c r="J1313" s="274"/>
      <c r="K1313" s="274"/>
      <c r="L1313" s="274"/>
      <c r="M1313" s="274"/>
      <c r="N1313" s="274"/>
    </row>
    <row r="1314" spans="2:14" ht="14.4">
      <c r="B1314" s="286"/>
      <c r="C1314" s="274"/>
      <c r="D1314" s="274"/>
      <c r="E1314" s="274"/>
      <c r="F1314" s="274"/>
      <c r="G1314" s="274"/>
      <c r="H1314" s="274"/>
      <c r="I1314" s="274"/>
      <c r="J1314" s="274"/>
      <c r="K1314" s="274"/>
      <c r="L1314" s="274"/>
      <c r="M1314" s="274"/>
      <c r="N1314" s="274"/>
    </row>
    <row r="1315" spans="2:14" ht="14.4">
      <c r="B1315" s="286"/>
      <c r="C1315" s="274"/>
      <c r="D1315" s="274"/>
      <c r="E1315" s="274"/>
      <c r="F1315" s="274"/>
      <c r="G1315" s="274"/>
      <c r="H1315" s="274"/>
      <c r="I1315" s="274"/>
      <c r="J1315" s="274"/>
      <c r="K1315" s="274"/>
      <c r="L1315" s="274"/>
      <c r="M1315" s="274"/>
      <c r="N1315" s="274"/>
    </row>
    <row r="1316" spans="2:14" ht="14.4">
      <c r="B1316" s="286"/>
      <c r="C1316" s="274"/>
      <c r="D1316" s="274"/>
      <c r="E1316" s="274"/>
      <c r="F1316" s="274"/>
      <c r="G1316" s="274"/>
      <c r="H1316" s="274"/>
      <c r="I1316" s="274"/>
      <c r="J1316" s="274"/>
      <c r="K1316" s="274"/>
      <c r="L1316" s="274"/>
      <c r="M1316" s="274"/>
      <c r="N1316" s="274"/>
    </row>
    <row r="1317" spans="2:14" ht="14.4">
      <c r="B1317" s="286"/>
      <c r="C1317" s="274"/>
      <c r="D1317" s="274"/>
      <c r="E1317" s="274"/>
      <c r="F1317" s="274"/>
      <c r="G1317" s="274"/>
      <c r="H1317" s="274"/>
      <c r="I1317" s="274"/>
      <c r="J1317" s="274"/>
      <c r="K1317" s="274"/>
      <c r="L1317" s="274"/>
      <c r="M1317" s="274"/>
      <c r="N1317" s="274"/>
    </row>
    <row r="1318" spans="2:14" ht="14.4">
      <c r="B1318" s="286"/>
      <c r="C1318" s="274"/>
      <c r="D1318" s="274"/>
      <c r="E1318" s="274"/>
      <c r="F1318" s="274"/>
      <c r="G1318" s="274"/>
      <c r="H1318" s="274"/>
      <c r="I1318" s="274"/>
      <c r="J1318" s="274"/>
      <c r="K1318" s="274"/>
      <c r="L1318" s="274"/>
      <c r="M1318" s="274"/>
      <c r="N1318" s="274"/>
    </row>
    <row r="1319" spans="2:14" ht="14.4">
      <c r="B1319" s="286"/>
      <c r="C1319" s="274"/>
      <c r="D1319" s="274"/>
      <c r="E1319" s="274"/>
      <c r="F1319" s="274"/>
      <c r="G1319" s="274"/>
      <c r="H1319" s="274"/>
      <c r="I1319" s="274"/>
      <c r="J1319" s="274"/>
      <c r="K1319" s="274"/>
      <c r="L1319" s="274"/>
      <c r="M1319" s="274"/>
      <c r="N1319" s="274"/>
    </row>
    <row r="1320" spans="2:14" ht="14.4">
      <c r="B1320" s="286"/>
      <c r="C1320" s="274"/>
      <c r="D1320" s="274"/>
      <c r="E1320" s="274"/>
      <c r="F1320" s="274"/>
      <c r="G1320" s="274"/>
      <c r="H1320" s="274"/>
      <c r="I1320" s="274"/>
      <c r="J1320" s="274"/>
      <c r="K1320" s="274"/>
      <c r="L1320" s="274"/>
      <c r="M1320" s="274"/>
      <c r="N1320" s="274"/>
    </row>
    <row r="1321" spans="2:14" ht="14.4">
      <c r="B1321" s="286"/>
      <c r="C1321" s="274"/>
      <c r="D1321" s="274"/>
      <c r="E1321" s="274"/>
      <c r="F1321" s="274"/>
      <c r="G1321" s="274"/>
      <c r="H1321" s="274"/>
      <c r="I1321" s="274"/>
      <c r="J1321" s="274"/>
      <c r="K1321" s="274"/>
      <c r="L1321" s="274"/>
      <c r="M1321" s="274"/>
      <c r="N1321" s="274"/>
    </row>
    <row r="1322" spans="2:14" ht="14.4">
      <c r="B1322" s="286"/>
      <c r="C1322" s="274"/>
      <c r="D1322" s="274"/>
      <c r="E1322" s="274"/>
      <c r="F1322" s="274"/>
      <c r="G1322" s="274"/>
      <c r="H1322" s="274"/>
      <c r="I1322" s="274"/>
      <c r="J1322" s="274"/>
      <c r="K1322" s="274"/>
      <c r="L1322" s="274"/>
      <c r="M1322" s="274"/>
      <c r="N1322" s="274"/>
    </row>
    <row r="1323" spans="2:14" ht="14.4">
      <c r="B1323" s="286"/>
      <c r="C1323" s="274"/>
      <c r="D1323" s="274"/>
      <c r="E1323" s="274"/>
      <c r="F1323" s="274"/>
      <c r="G1323" s="274"/>
      <c r="H1323" s="274"/>
      <c r="I1323" s="274"/>
      <c r="J1323" s="274"/>
      <c r="K1323" s="274"/>
      <c r="L1323" s="274"/>
      <c r="M1323" s="274"/>
      <c r="N1323" s="274"/>
    </row>
    <row r="1324" spans="2:14" ht="14.4">
      <c r="B1324" s="286"/>
      <c r="C1324" s="274"/>
      <c r="D1324" s="274"/>
      <c r="E1324" s="274"/>
      <c r="F1324" s="274"/>
      <c r="G1324" s="274"/>
      <c r="H1324" s="274"/>
      <c r="I1324" s="274"/>
      <c r="J1324" s="274"/>
      <c r="K1324" s="274"/>
      <c r="L1324" s="274"/>
      <c r="M1324" s="274"/>
      <c r="N1324" s="274"/>
    </row>
    <row r="1325" spans="2:14" ht="14.4">
      <c r="B1325" s="286"/>
      <c r="C1325" s="274"/>
      <c r="D1325" s="274"/>
      <c r="E1325" s="274"/>
      <c r="F1325" s="274"/>
      <c r="G1325" s="274"/>
      <c r="H1325" s="274"/>
      <c r="I1325" s="274"/>
      <c r="J1325" s="274"/>
      <c r="K1325" s="274"/>
      <c r="L1325" s="274"/>
      <c r="M1325" s="274"/>
      <c r="N1325" s="274"/>
    </row>
    <row r="1326" spans="2:14" ht="14.4">
      <c r="B1326" s="286"/>
      <c r="C1326" s="274"/>
      <c r="D1326" s="274"/>
      <c r="E1326" s="274"/>
      <c r="F1326" s="274"/>
      <c r="G1326" s="274"/>
      <c r="H1326" s="274"/>
      <c r="I1326" s="274"/>
      <c r="J1326" s="274"/>
      <c r="K1326" s="274"/>
      <c r="L1326" s="274"/>
      <c r="M1326" s="274"/>
      <c r="N1326" s="274"/>
    </row>
    <row r="1327" spans="2:14" ht="14.4">
      <c r="B1327" s="286"/>
      <c r="C1327" s="274"/>
      <c r="D1327" s="274"/>
      <c r="E1327" s="274"/>
      <c r="F1327" s="274"/>
      <c r="G1327" s="274"/>
      <c r="H1327" s="274"/>
      <c r="I1327" s="274"/>
      <c r="J1327" s="274"/>
      <c r="K1327" s="274"/>
      <c r="L1327" s="274"/>
      <c r="M1327" s="274"/>
      <c r="N1327" s="274"/>
    </row>
    <row r="1328" spans="2:14" ht="14.4">
      <c r="B1328" s="286"/>
      <c r="C1328" s="274"/>
      <c r="D1328" s="274"/>
      <c r="E1328" s="274"/>
      <c r="F1328" s="274"/>
      <c r="G1328" s="274"/>
      <c r="H1328" s="274"/>
      <c r="I1328" s="274"/>
      <c r="J1328" s="274"/>
      <c r="K1328" s="274"/>
      <c r="L1328" s="274"/>
      <c r="M1328" s="274"/>
      <c r="N1328" s="274"/>
    </row>
    <row r="1329" spans="2:14" ht="14.4">
      <c r="B1329" s="286"/>
      <c r="C1329" s="274"/>
      <c r="D1329" s="274"/>
      <c r="E1329" s="274"/>
      <c r="F1329" s="274"/>
      <c r="G1329" s="274"/>
      <c r="H1329" s="274"/>
      <c r="I1329" s="274"/>
      <c r="J1329" s="274"/>
      <c r="K1329" s="274"/>
      <c r="L1329" s="274"/>
      <c r="M1329" s="274"/>
      <c r="N1329" s="274"/>
    </row>
    <row r="1330" spans="2:14" ht="14.4">
      <c r="B1330" s="286"/>
      <c r="C1330" s="274"/>
      <c r="D1330" s="274"/>
      <c r="E1330" s="274"/>
      <c r="F1330" s="274"/>
      <c r="G1330" s="274"/>
      <c r="H1330" s="274"/>
      <c r="I1330" s="274"/>
      <c r="J1330" s="274"/>
      <c r="K1330" s="274"/>
      <c r="L1330" s="274"/>
      <c r="M1330" s="274"/>
      <c r="N1330" s="274"/>
    </row>
    <row r="1331" spans="2:14" ht="14.4">
      <c r="B1331" s="286"/>
      <c r="C1331" s="274"/>
      <c r="D1331" s="274"/>
      <c r="E1331" s="274"/>
      <c r="F1331" s="274"/>
      <c r="G1331" s="274"/>
      <c r="H1331" s="274"/>
      <c r="I1331" s="274"/>
      <c r="J1331" s="274"/>
      <c r="K1331" s="274"/>
      <c r="L1331" s="274"/>
      <c r="M1331" s="274"/>
      <c r="N1331" s="274"/>
    </row>
    <row r="1332" spans="2:14" ht="14.4">
      <c r="B1332" s="286"/>
      <c r="C1332" s="274"/>
      <c r="D1332" s="274"/>
      <c r="E1332" s="274"/>
      <c r="F1332" s="274"/>
      <c r="G1332" s="274"/>
      <c r="H1332" s="274"/>
      <c r="I1332" s="274"/>
      <c r="J1332" s="274"/>
      <c r="K1332" s="274"/>
      <c r="L1332" s="274"/>
      <c r="M1332" s="274"/>
      <c r="N1332" s="274"/>
    </row>
    <row r="1333" spans="2:14" ht="14.4">
      <c r="B1333" s="286"/>
      <c r="C1333" s="274"/>
      <c r="D1333" s="274"/>
      <c r="E1333" s="274"/>
      <c r="F1333" s="274"/>
      <c r="G1333" s="274"/>
      <c r="H1333" s="274"/>
      <c r="I1333" s="274"/>
      <c r="J1333" s="274"/>
      <c r="K1333" s="274"/>
      <c r="L1333" s="274"/>
      <c r="M1333" s="274"/>
      <c r="N1333" s="274"/>
    </row>
    <row r="1334" spans="2:14" ht="14.4">
      <c r="B1334" s="286"/>
      <c r="C1334" s="274"/>
      <c r="D1334" s="274"/>
      <c r="E1334" s="274"/>
      <c r="F1334" s="274"/>
      <c r="G1334" s="274"/>
      <c r="H1334" s="274"/>
      <c r="I1334" s="274"/>
      <c r="J1334" s="274"/>
      <c r="K1334" s="274"/>
      <c r="L1334" s="274"/>
      <c r="M1334" s="274"/>
      <c r="N1334" s="274"/>
    </row>
    <row r="1335" spans="2:14" ht="14.4">
      <c r="B1335" s="286"/>
      <c r="C1335" s="274"/>
      <c r="D1335" s="274"/>
      <c r="E1335" s="274"/>
      <c r="F1335" s="274"/>
      <c r="G1335" s="274"/>
      <c r="H1335" s="274"/>
      <c r="I1335" s="274"/>
      <c r="J1335" s="274"/>
      <c r="K1335" s="274"/>
      <c r="L1335" s="274"/>
      <c r="M1335" s="274"/>
      <c r="N1335" s="274"/>
    </row>
    <row r="1336" spans="2:14" ht="14.4">
      <c r="B1336" s="286"/>
      <c r="C1336" s="274"/>
      <c r="D1336" s="274"/>
      <c r="E1336" s="274"/>
      <c r="F1336" s="274"/>
      <c r="G1336" s="274"/>
      <c r="H1336" s="274"/>
      <c r="I1336" s="274"/>
      <c r="J1336" s="274"/>
      <c r="K1336" s="274"/>
      <c r="L1336" s="274"/>
      <c r="M1336" s="274"/>
      <c r="N1336" s="274"/>
    </row>
    <row r="1337" spans="2:14" ht="14.4">
      <c r="B1337" s="286"/>
      <c r="C1337" s="274"/>
      <c r="D1337" s="274"/>
      <c r="E1337" s="274"/>
      <c r="F1337" s="274"/>
      <c r="G1337" s="274"/>
      <c r="H1337" s="274"/>
      <c r="I1337" s="274"/>
      <c r="J1337" s="274"/>
      <c r="K1337" s="274"/>
      <c r="L1337" s="274"/>
      <c r="M1337" s="274"/>
      <c r="N1337" s="274"/>
    </row>
    <row r="1338" spans="2:14" ht="14.4">
      <c r="B1338" s="286"/>
      <c r="C1338" s="274"/>
      <c r="D1338" s="274"/>
      <c r="E1338" s="274"/>
      <c r="F1338" s="274"/>
      <c r="G1338" s="274"/>
      <c r="H1338" s="274"/>
      <c r="I1338" s="274"/>
      <c r="J1338" s="274"/>
      <c r="K1338" s="274"/>
      <c r="L1338" s="274"/>
      <c r="M1338" s="274"/>
      <c r="N1338" s="274"/>
    </row>
    <row r="1339" spans="2:14" ht="14.4">
      <c r="B1339" s="286"/>
      <c r="C1339" s="274"/>
      <c r="D1339" s="274"/>
      <c r="E1339" s="274"/>
      <c r="F1339" s="274"/>
      <c r="G1339" s="274"/>
      <c r="H1339" s="274"/>
      <c r="I1339" s="274"/>
      <c r="J1339" s="274"/>
      <c r="K1339" s="274"/>
      <c r="L1339" s="274"/>
      <c r="M1339" s="274"/>
      <c r="N1339" s="274"/>
    </row>
    <row r="1340" spans="2:14" ht="14.4">
      <c r="B1340" s="286"/>
      <c r="C1340" s="274"/>
      <c r="D1340" s="274"/>
      <c r="E1340" s="274"/>
      <c r="F1340" s="274"/>
      <c r="G1340" s="274"/>
      <c r="H1340" s="274"/>
      <c r="I1340" s="274"/>
      <c r="J1340" s="274"/>
      <c r="K1340" s="274"/>
      <c r="L1340" s="274"/>
      <c r="M1340" s="274"/>
      <c r="N1340" s="274"/>
    </row>
    <row r="1341" spans="2:14" ht="14.4">
      <c r="B1341" s="286"/>
      <c r="C1341" s="274"/>
      <c r="D1341" s="274"/>
      <c r="E1341" s="274"/>
      <c r="F1341" s="274"/>
      <c r="G1341" s="274"/>
      <c r="H1341" s="274"/>
      <c r="I1341" s="274"/>
      <c r="J1341" s="274"/>
      <c r="K1341" s="274"/>
      <c r="L1341" s="274"/>
      <c r="M1341" s="274"/>
      <c r="N1341" s="274"/>
    </row>
    <row r="1342" spans="2:14" ht="14.4">
      <c r="B1342" s="286"/>
      <c r="C1342" s="274"/>
      <c r="D1342" s="274"/>
      <c r="E1342" s="274"/>
      <c r="F1342" s="274"/>
      <c r="G1342" s="274"/>
      <c r="H1342" s="274"/>
      <c r="I1342" s="274"/>
      <c r="J1342" s="274"/>
      <c r="K1342" s="274"/>
      <c r="L1342" s="274"/>
      <c r="M1342" s="274"/>
      <c r="N1342" s="274"/>
    </row>
    <row r="1343" spans="2:14" ht="14.4">
      <c r="B1343" s="286"/>
      <c r="C1343" s="274"/>
      <c r="D1343" s="274"/>
      <c r="E1343" s="274"/>
      <c r="F1343" s="274"/>
      <c r="G1343" s="274"/>
      <c r="H1343" s="274"/>
      <c r="I1343" s="274"/>
      <c r="J1343" s="274"/>
      <c r="K1343" s="274"/>
      <c r="L1343" s="274"/>
      <c r="M1343" s="274"/>
      <c r="N1343" s="274"/>
    </row>
    <row r="1344" spans="2:14" ht="14.4">
      <c r="B1344" s="286"/>
      <c r="C1344" s="274"/>
      <c r="D1344" s="274"/>
      <c r="E1344" s="274"/>
      <c r="F1344" s="274"/>
      <c r="G1344" s="274"/>
      <c r="H1344" s="274"/>
      <c r="I1344" s="274"/>
      <c r="J1344" s="274"/>
      <c r="K1344" s="274"/>
      <c r="L1344" s="274"/>
      <c r="M1344" s="274"/>
      <c r="N1344" s="274"/>
    </row>
    <row r="1345" spans="2:14" ht="14.4">
      <c r="B1345" s="286"/>
      <c r="C1345" s="274"/>
      <c r="D1345" s="274"/>
      <c r="E1345" s="274"/>
      <c r="F1345" s="274"/>
      <c r="G1345" s="274"/>
      <c r="H1345" s="274"/>
      <c r="I1345" s="274"/>
      <c r="J1345" s="274"/>
      <c r="K1345" s="274"/>
      <c r="L1345" s="274"/>
      <c r="M1345" s="274"/>
      <c r="N1345" s="274"/>
    </row>
    <row r="1346" spans="2:14" ht="14.4">
      <c r="B1346" s="286"/>
      <c r="C1346" s="274"/>
      <c r="D1346" s="274"/>
      <c r="E1346" s="274"/>
      <c r="F1346" s="274"/>
      <c r="G1346" s="274"/>
      <c r="H1346" s="274"/>
      <c r="I1346" s="274"/>
      <c r="J1346" s="274"/>
      <c r="K1346" s="274"/>
      <c r="L1346" s="274"/>
      <c r="M1346" s="274"/>
      <c r="N1346" s="274"/>
    </row>
    <row r="1347" spans="2:14" ht="14.4">
      <c r="B1347" s="286"/>
      <c r="C1347" s="274"/>
      <c r="D1347" s="274"/>
      <c r="E1347" s="274"/>
      <c r="F1347" s="274"/>
      <c r="G1347" s="274"/>
      <c r="H1347" s="274"/>
      <c r="I1347" s="274"/>
      <c r="J1347" s="274"/>
      <c r="K1347" s="274"/>
      <c r="L1347" s="274"/>
      <c r="M1347" s="274"/>
      <c r="N1347" s="274"/>
    </row>
    <row r="1348" spans="2:14" ht="14.4">
      <c r="B1348" s="286"/>
      <c r="C1348" s="274"/>
      <c r="D1348" s="274"/>
      <c r="E1348" s="274"/>
      <c r="F1348" s="274"/>
      <c r="G1348" s="274"/>
      <c r="H1348" s="274"/>
      <c r="I1348" s="274"/>
      <c r="J1348" s="274"/>
      <c r="K1348" s="274"/>
      <c r="L1348" s="274"/>
      <c r="M1348" s="274"/>
      <c r="N1348" s="274"/>
    </row>
    <row r="1349" spans="2:14" ht="14.4">
      <c r="B1349" s="286"/>
      <c r="C1349" s="274"/>
      <c r="D1349" s="274"/>
      <c r="E1349" s="274"/>
      <c r="F1349" s="274"/>
      <c r="G1349" s="274"/>
      <c r="H1349" s="274"/>
      <c r="I1349" s="274"/>
      <c r="J1349" s="274"/>
      <c r="K1349" s="274"/>
      <c r="L1349" s="274"/>
      <c r="M1349" s="274"/>
      <c r="N1349" s="274"/>
    </row>
    <row r="1350" spans="2:14" ht="14.4">
      <c r="B1350" s="286"/>
      <c r="C1350" s="274"/>
      <c r="D1350" s="274"/>
      <c r="E1350" s="274"/>
      <c r="F1350" s="274"/>
      <c r="G1350" s="274"/>
      <c r="H1350" s="274"/>
      <c r="I1350" s="274"/>
      <c r="J1350" s="274"/>
      <c r="K1350" s="274"/>
      <c r="L1350" s="274"/>
      <c r="M1350" s="274"/>
      <c r="N1350" s="274"/>
    </row>
    <row r="1351" spans="2:14" ht="14.4">
      <c r="B1351" s="286"/>
      <c r="C1351" s="274"/>
      <c r="D1351" s="274"/>
      <c r="E1351" s="274"/>
      <c r="F1351" s="274"/>
      <c r="G1351" s="274"/>
      <c r="H1351" s="274"/>
      <c r="I1351" s="274"/>
      <c r="J1351" s="274"/>
      <c r="K1351" s="274"/>
      <c r="L1351" s="274"/>
      <c r="M1351" s="274"/>
      <c r="N1351" s="274"/>
    </row>
    <row r="1352" spans="2:14" ht="14.4">
      <c r="B1352" s="286"/>
      <c r="C1352" s="274"/>
      <c r="D1352" s="274"/>
      <c r="E1352" s="274"/>
      <c r="F1352" s="274"/>
      <c r="G1352" s="274"/>
      <c r="H1352" s="274"/>
      <c r="I1352" s="274"/>
      <c r="J1352" s="274"/>
      <c r="K1352" s="274"/>
      <c r="L1352" s="274"/>
      <c r="M1352" s="274"/>
      <c r="N1352" s="274"/>
    </row>
    <row r="1353" spans="2:14" ht="14.4">
      <c r="B1353" s="286"/>
      <c r="C1353" s="274"/>
      <c r="D1353" s="274"/>
      <c r="E1353" s="274"/>
      <c r="F1353" s="274"/>
      <c r="G1353" s="274"/>
      <c r="H1353" s="274"/>
      <c r="I1353" s="274"/>
      <c r="J1353" s="274"/>
      <c r="K1353" s="274"/>
      <c r="L1353" s="274"/>
      <c r="M1353" s="274"/>
      <c r="N1353" s="274"/>
    </row>
    <row r="1354" spans="2:14" ht="14.4">
      <c r="B1354" s="286"/>
      <c r="C1354" s="274"/>
      <c r="D1354" s="274"/>
      <c r="E1354" s="274"/>
      <c r="F1354" s="274"/>
      <c r="G1354" s="274"/>
      <c r="H1354" s="274"/>
      <c r="I1354" s="274"/>
      <c r="J1354" s="274"/>
      <c r="K1354" s="274"/>
      <c r="L1354" s="274"/>
      <c r="M1354" s="274"/>
      <c r="N1354" s="274"/>
    </row>
    <row r="1355" spans="2:14" ht="14.4">
      <c r="B1355" s="286"/>
      <c r="C1355" s="274"/>
      <c r="D1355" s="274"/>
      <c r="E1355" s="274"/>
      <c r="F1355" s="274"/>
      <c r="G1355" s="274"/>
      <c r="H1355" s="274"/>
      <c r="I1355" s="274"/>
      <c r="J1355" s="274"/>
      <c r="K1355" s="274"/>
      <c r="L1355" s="274"/>
      <c r="M1355" s="274"/>
      <c r="N1355" s="274"/>
    </row>
    <row r="1356" spans="2:14" ht="14.4">
      <c r="B1356" s="286"/>
      <c r="C1356" s="274"/>
      <c r="D1356" s="274"/>
      <c r="E1356" s="274"/>
      <c r="F1356" s="274"/>
      <c r="G1356" s="274"/>
      <c r="H1356" s="274"/>
      <c r="I1356" s="274"/>
      <c r="J1356" s="274"/>
      <c r="K1356" s="274"/>
      <c r="L1356" s="274"/>
      <c r="M1356" s="274"/>
      <c r="N1356" s="274"/>
    </row>
    <row r="1357" spans="2:14" ht="14.4">
      <c r="B1357" s="286"/>
      <c r="C1357" s="274"/>
      <c r="D1357" s="274"/>
      <c r="E1357" s="274"/>
      <c r="F1357" s="274"/>
      <c r="G1357" s="274"/>
      <c r="H1357" s="274"/>
      <c r="I1357" s="274"/>
      <c r="J1357" s="274"/>
      <c r="K1357" s="274"/>
      <c r="L1357" s="274"/>
      <c r="M1357" s="274"/>
      <c r="N1357" s="274"/>
    </row>
    <row r="1358" spans="2:14" ht="14.4">
      <c r="B1358" s="286"/>
      <c r="C1358" s="274"/>
      <c r="D1358" s="274"/>
      <c r="E1358" s="274"/>
      <c r="F1358" s="274"/>
      <c r="G1358" s="274"/>
      <c r="H1358" s="274"/>
      <c r="I1358" s="274"/>
      <c r="J1358" s="274"/>
      <c r="K1358" s="274"/>
      <c r="L1358" s="274"/>
      <c r="M1358" s="274"/>
      <c r="N1358" s="274"/>
    </row>
    <row r="1359" spans="2:14" ht="14.4">
      <c r="B1359" s="286"/>
      <c r="C1359" s="274"/>
      <c r="D1359" s="274"/>
      <c r="E1359" s="274"/>
      <c r="F1359" s="274"/>
      <c r="G1359" s="274"/>
      <c r="H1359" s="274"/>
      <c r="I1359" s="274"/>
      <c r="J1359" s="274"/>
      <c r="K1359" s="274"/>
      <c r="L1359" s="274"/>
      <c r="M1359" s="274"/>
      <c r="N1359" s="274"/>
    </row>
    <row r="1360" spans="2:14" ht="14.4">
      <c r="B1360" s="286"/>
      <c r="C1360" s="274"/>
      <c r="D1360" s="274"/>
      <c r="E1360" s="274"/>
      <c r="F1360" s="274"/>
      <c r="G1360" s="274"/>
      <c r="H1360" s="274"/>
      <c r="I1360" s="274"/>
      <c r="J1360" s="274"/>
      <c r="K1360" s="274"/>
      <c r="L1360" s="274"/>
      <c r="M1360" s="274"/>
      <c r="N1360" s="274"/>
    </row>
    <row r="1361" spans="2:14" ht="14.4">
      <c r="B1361" s="286"/>
      <c r="C1361" s="274"/>
      <c r="D1361" s="274"/>
      <c r="E1361" s="274"/>
      <c r="F1361" s="274"/>
      <c r="G1361" s="274"/>
      <c r="H1361" s="274"/>
      <c r="I1361" s="274"/>
      <c r="J1361" s="274"/>
      <c r="K1361" s="274"/>
      <c r="L1361" s="274"/>
      <c r="M1361" s="274"/>
      <c r="N1361" s="274"/>
    </row>
    <row r="1362" spans="2:14" ht="14.4">
      <c r="B1362" s="286"/>
      <c r="C1362" s="274"/>
      <c r="D1362" s="274"/>
      <c r="E1362" s="274"/>
      <c r="F1362" s="274"/>
      <c r="G1362" s="274"/>
      <c r="H1362" s="274"/>
      <c r="I1362" s="274"/>
      <c r="J1362" s="274"/>
      <c r="K1362" s="274"/>
      <c r="L1362" s="274"/>
      <c r="M1362" s="274"/>
      <c r="N1362" s="274"/>
    </row>
    <row r="1363" spans="2:14" ht="14.4">
      <c r="B1363" s="286"/>
      <c r="C1363" s="274"/>
      <c r="D1363" s="274"/>
      <c r="E1363" s="274"/>
      <c r="F1363" s="274"/>
      <c r="G1363" s="274"/>
      <c r="H1363" s="274"/>
      <c r="I1363" s="274"/>
      <c r="J1363" s="274"/>
      <c r="K1363" s="274"/>
      <c r="L1363" s="274"/>
      <c r="M1363" s="274"/>
      <c r="N1363" s="274"/>
    </row>
    <row r="1364" spans="2:14" ht="14.4">
      <c r="B1364" s="286"/>
      <c r="C1364" s="274"/>
      <c r="D1364" s="274"/>
      <c r="E1364" s="274"/>
      <c r="F1364" s="274"/>
      <c r="G1364" s="274"/>
      <c r="H1364" s="274"/>
      <c r="I1364" s="274"/>
      <c r="J1364" s="274"/>
      <c r="K1364" s="274"/>
      <c r="L1364" s="274"/>
      <c r="M1364" s="274"/>
      <c r="N1364" s="274"/>
    </row>
    <row r="1365" spans="2:14" ht="14.4">
      <c r="B1365" s="286"/>
      <c r="C1365" s="274"/>
      <c r="D1365" s="274"/>
      <c r="E1365" s="274"/>
      <c r="F1365" s="274"/>
      <c r="G1365" s="274"/>
      <c r="H1365" s="274"/>
      <c r="I1365" s="274"/>
      <c r="J1365" s="274"/>
      <c r="K1365" s="274"/>
      <c r="L1365" s="274"/>
      <c r="M1365" s="274"/>
      <c r="N1365" s="274"/>
    </row>
    <row r="1366" spans="2:14" ht="14.4">
      <c r="B1366" s="286"/>
      <c r="C1366" s="274"/>
      <c r="D1366" s="274"/>
      <c r="E1366" s="274"/>
      <c r="F1366" s="274"/>
      <c r="G1366" s="274"/>
      <c r="H1366" s="274"/>
      <c r="I1366" s="274"/>
      <c r="J1366" s="274"/>
      <c r="K1366" s="274"/>
      <c r="L1366" s="274"/>
      <c r="M1366" s="274"/>
      <c r="N1366" s="274"/>
    </row>
    <row r="1367" spans="2:14" ht="14.4">
      <c r="B1367" s="286"/>
      <c r="C1367" s="274"/>
      <c r="D1367" s="274"/>
      <c r="E1367" s="274"/>
      <c r="F1367" s="274"/>
      <c r="G1367" s="274"/>
      <c r="H1367" s="274"/>
      <c r="I1367" s="274"/>
      <c r="J1367" s="274"/>
      <c r="K1367" s="274"/>
      <c r="L1367" s="274"/>
      <c r="M1367" s="274"/>
      <c r="N1367" s="274"/>
    </row>
    <row r="1368" spans="2:14" ht="14.4">
      <c r="B1368" s="286"/>
      <c r="C1368" s="274"/>
      <c r="D1368" s="274"/>
      <c r="E1368" s="274"/>
      <c r="F1368" s="274"/>
      <c r="G1368" s="274"/>
      <c r="H1368" s="274"/>
      <c r="I1368" s="274"/>
      <c r="J1368" s="274"/>
      <c r="K1368" s="274"/>
      <c r="L1368" s="274"/>
      <c r="M1368" s="274"/>
      <c r="N1368" s="274"/>
    </row>
    <row r="1369" spans="2:14" ht="14.4">
      <c r="B1369" s="286"/>
      <c r="C1369" s="274"/>
      <c r="D1369" s="274"/>
      <c r="E1369" s="274"/>
      <c r="F1369" s="274"/>
      <c r="G1369" s="274"/>
      <c r="H1369" s="274"/>
      <c r="I1369" s="274"/>
      <c r="J1369" s="274"/>
      <c r="K1369" s="274"/>
      <c r="L1369" s="274"/>
      <c r="M1369" s="274"/>
      <c r="N1369" s="274"/>
    </row>
    <row r="1370" spans="2:14" ht="14.4">
      <c r="B1370" s="286"/>
      <c r="C1370" s="274"/>
      <c r="D1370" s="274"/>
      <c r="E1370" s="274"/>
      <c r="F1370" s="274"/>
      <c r="G1370" s="274"/>
      <c r="H1370" s="274"/>
      <c r="I1370" s="274"/>
      <c r="J1370" s="274"/>
      <c r="K1370" s="274"/>
      <c r="L1370" s="274"/>
      <c r="M1370" s="274"/>
      <c r="N1370" s="274"/>
    </row>
    <row r="1371" spans="2:14" ht="14.4">
      <c r="B1371" s="286"/>
      <c r="C1371" s="274"/>
      <c r="D1371" s="274"/>
      <c r="E1371" s="274"/>
      <c r="F1371" s="274"/>
      <c r="G1371" s="274"/>
      <c r="H1371" s="274"/>
      <c r="I1371" s="274"/>
      <c r="J1371" s="274"/>
      <c r="K1371" s="274"/>
      <c r="L1371" s="274"/>
      <c r="M1371" s="274"/>
      <c r="N1371" s="274"/>
    </row>
    <row r="1372" spans="2:14" ht="14.4">
      <c r="B1372" s="286"/>
      <c r="C1372" s="274"/>
      <c r="D1372" s="274"/>
      <c r="E1372" s="274"/>
      <c r="F1372" s="274"/>
      <c r="G1372" s="274"/>
      <c r="H1372" s="274"/>
      <c r="I1372" s="274"/>
      <c r="J1372" s="274"/>
      <c r="K1372" s="274"/>
      <c r="L1372" s="274"/>
      <c r="M1372" s="274"/>
      <c r="N1372" s="274"/>
    </row>
    <row r="1373" spans="2:14" ht="14.4">
      <c r="B1373" s="286"/>
      <c r="C1373" s="274"/>
      <c r="D1373" s="274"/>
      <c r="E1373" s="274"/>
      <c r="F1373" s="274"/>
      <c r="G1373" s="274"/>
      <c r="H1373" s="274"/>
      <c r="I1373" s="274"/>
      <c r="J1373" s="274"/>
      <c r="K1373" s="274"/>
      <c r="L1373" s="274"/>
      <c r="M1373" s="274"/>
      <c r="N1373" s="274"/>
    </row>
    <row r="1374" spans="2:14" ht="14.4">
      <c r="B1374" s="286"/>
      <c r="C1374" s="274"/>
      <c r="D1374" s="274"/>
      <c r="E1374" s="274"/>
      <c r="F1374" s="274"/>
      <c r="G1374" s="274"/>
      <c r="H1374" s="274"/>
      <c r="I1374" s="274"/>
      <c r="J1374" s="274"/>
      <c r="K1374" s="274"/>
      <c r="L1374" s="274"/>
      <c r="M1374" s="274"/>
      <c r="N1374" s="274"/>
    </row>
    <row r="1375" spans="2:14" ht="14.4">
      <c r="B1375" s="286"/>
      <c r="C1375" s="274"/>
      <c r="D1375" s="274"/>
      <c r="E1375" s="274"/>
      <c r="F1375" s="274"/>
      <c r="G1375" s="274"/>
      <c r="H1375" s="274"/>
      <c r="I1375" s="274"/>
      <c r="J1375" s="274"/>
      <c r="K1375" s="274"/>
      <c r="L1375" s="274"/>
      <c r="M1375" s="274"/>
      <c r="N1375" s="274"/>
    </row>
    <row r="1376" spans="2:14" ht="14.4">
      <c r="B1376" s="286"/>
      <c r="C1376" s="274"/>
      <c r="D1376" s="274"/>
      <c r="E1376" s="274"/>
      <c r="F1376" s="274"/>
      <c r="G1376" s="274"/>
      <c r="H1376" s="274"/>
      <c r="I1376" s="274"/>
      <c r="J1376" s="274"/>
      <c r="K1376" s="274"/>
      <c r="L1376" s="274"/>
      <c r="M1376" s="274"/>
      <c r="N1376" s="274"/>
    </row>
    <row r="1377" spans="2:14" ht="14.4">
      <c r="B1377" s="286"/>
      <c r="C1377" s="274"/>
      <c r="D1377" s="274"/>
      <c r="E1377" s="274"/>
      <c r="F1377" s="274"/>
      <c r="G1377" s="274"/>
      <c r="H1377" s="274"/>
      <c r="I1377" s="274"/>
      <c r="J1377" s="274"/>
      <c r="K1377" s="274"/>
      <c r="L1377" s="274"/>
      <c r="M1377" s="274"/>
      <c r="N1377" s="274"/>
    </row>
    <row r="1378" spans="2:14" ht="14.4">
      <c r="B1378" s="286"/>
      <c r="C1378" s="274"/>
      <c r="D1378" s="274"/>
      <c r="E1378" s="274"/>
      <c r="F1378" s="274"/>
      <c r="G1378" s="274"/>
      <c r="H1378" s="274"/>
      <c r="I1378" s="274"/>
      <c r="J1378" s="274"/>
      <c r="K1378" s="274"/>
      <c r="L1378" s="274"/>
      <c r="M1378" s="274"/>
      <c r="N1378" s="274"/>
    </row>
    <row r="1379" spans="2:14" ht="14.4">
      <c r="B1379" s="286"/>
      <c r="C1379" s="274"/>
      <c r="D1379" s="274"/>
      <c r="E1379" s="274"/>
      <c r="F1379" s="274"/>
      <c r="G1379" s="274"/>
      <c r="H1379" s="274"/>
      <c r="I1379" s="274"/>
      <c r="J1379" s="274"/>
      <c r="K1379" s="274"/>
      <c r="L1379" s="274"/>
      <c r="M1379" s="274"/>
      <c r="N1379" s="274"/>
    </row>
    <row r="1380" spans="2:14" ht="14.4">
      <c r="B1380" s="286"/>
      <c r="C1380" s="274"/>
      <c r="D1380" s="274"/>
      <c r="E1380" s="274"/>
      <c r="F1380" s="274"/>
      <c r="G1380" s="274"/>
      <c r="H1380" s="274"/>
      <c r="I1380" s="274"/>
      <c r="J1380" s="274"/>
      <c r="K1380" s="274"/>
      <c r="L1380" s="274"/>
      <c r="M1380" s="274"/>
      <c r="N1380" s="274"/>
    </row>
    <row r="1381" spans="2:14" ht="14.4">
      <c r="B1381" s="286"/>
      <c r="C1381" s="274"/>
      <c r="D1381" s="274"/>
      <c r="E1381" s="274"/>
      <c r="F1381" s="274"/>
      <c r="G1381" s="274"/>
      <c r="H1381" s="274"/>
      <c r="I1381" s="274"/>
      <c r="J1381" s="274"/>
      <c r="K1381" s="274"/>
      <c r="L1381" s="274"/>
      <c r="M1381" s="274"/>
      <c r="N1381" s="274"/>
    </row>
    <row r="1382" spans="2:14" ht="14.4">
      <c r="B1382" s="286"/>
      <c r="C1382" s="274"/>
      <c r="D1382" s="274"/>
      <c r="E1382" s="274"/>
      <c r="F1382" s="274"/>
      <c r="G1382" s="274"/>
      <c r="H1382" s="274"/>
      <c r="I1382" s="274"/>
      <c r="J1382" s="274"/>
      <c r="K1382" s="274"/>
      <c r="L1382" s="274"/>
      <c r="M1382" s="274"/>
      <c r="N1382" s="274"/>
    </row>
    <row r="1383" spans="2:14" ht="14.4">
      <c r="B1383" s="286"/>
      <c r="C1383" s="274"/>
      <c r="D1383" s="274"/>
      <c r="E1383" s="274"/>
      <c r="F1383" s="274"/>
      <c r="G1383" s="274"/>
      <c r="H1383" s="274"/>
      <c r="I1383" s="274"/>
      <c r="J1383" s="274"/>
      <c r="K1383" s="274"/>
      <c r="L1383" s="274"/>
      <c r="M1383" s="274"/>
      <c r="N1383" s="274"/>
    </row>
    <row r="1384" spans="2:14" ht="14.4">
      <c r="B1384" s="286"/>
      <c r="C1384" s="274"/>
      <c r="D1384" s="274"/>
      <c r="E1384" s="274"/>
      <c r="F1384" s="274"/>
      <c r="G1384" s="274"/>
      <c r="H1384" s="274"/>
      <c r="I1384" s="274"/>
      <c r="J1384" s="274"/>
      <c r="K1384" s="274"/>
      <c r="L1384" s="274"/>
      <c r="M1384" s="274"/>
      <c r="N1384" s="274"/>
    </row>
    <row r="1385" spans="2:14" ht="14.4">
      <c r="B1385" s="286"/>
      <c r="C1385" s="274"/>
      <c r="D1385" s="274"/>
      <c r="E1385" s="274"/>
      <c r="F1385" s="274"/>
      <c r="G1385" s="274"/>
      <c r="H1385" s="274"/>
      <c r="I1385" s="274"/>
      <c r="J1385" s="274"/>
      <c r="K1385" s="274"/>
      <c r="L1385" s="274"/>
      <c r="M1385" s="274"/>
      <c r="N1385" s="274"/>
    </row>
    <row r="1386" spans="2:14" ht="14.4">
      <c r="B1386" s="286"/>
      <c r="C1386" s="274"/>
      <c r="D1386" s="274"/>
      <c r="E1386" s="274"/>
      <c r="F1386" s="274"/>
      <c r="G1386" s="274"/>
      <c r="H1386" s="274"/>
      <c r="I1386" s="274"/>
      <c r="J1386" s="274"/>
      <c r="K1386" s="274"/>
      <c r="L1386" s="274"/>
      <c r="M1386" s="274"/>
      <c r="N1386" s="274"/>
    </row>
    <row r="1387" spans="2:14" ht="14.4">
      <c r="B1387" s="286"/>
      <c r="C1387" s="274"/>
      <c r="D1387" s="274"/>
      <c r="E1387" s="274"/>
      <c r="F1387" s="274"/>
      <c r="G1387" s="274"/>
      <c r="H1387" s="274"/>
      <c r="I1387" s="274"/>
      <c r="J1387" s="274"/>
      <c r="K1387" s="274"/>
      <c r="L1387" s="274"/>
      <c r="M1387" s="274"/>
      <c r="N1387" s="274"/>
    </row>
    <row r="1388" spans="2:14" ht="14.4">
      <c r="B1388" s="286"/>
      <c r="C1388" s="274"/>
      <c r="D1388" s="274"/>
      <c r="E1388" s="274"/>
      <c r="F1388" s="274"/>
      <c r="G1388" s="274"/>
      <c r="H1388" s="274"/>
      <c r="I1388" s="274"/>
      <c r="J1388" s="274"/>
      <c r="K1388" s="274"/>
      <c r="L1388" s="274"/>
      <c r="M1388" s="274"/>
      <c r="N1388" s="274"/>
    </row>
    <row r="1389" spans="2:14" ht="14.4">
      <c r="B1389" s="286"/>
      <c r="C1389" s="274"/>
      <c r="D1389" s="274"/>
      <c r="E1389" s="274"/>
      <c r="F1389" s="274"/>
      <c r="G1389" s="274"/>
      <c r="H1389" s="274"/>
      <c r="I1389" s="274"/>
      <c r="J1389" s="274"/>
      <c r="K1389" s="274"/>
      <c r="L1389" s="274"/>
      <c r="M1389" s="274"/>
      <c r="N1389" s="274"/>
    </row>
    <row r="1390" spans="2:14" ht="14.4">
      <c r="B1390" s="286"/>
      <c r="C1390" s="274"/>
      <c r="D1390" s="274"/>
      <c r="E1390" s="274"/>
      <c r="F1390" s="274"/>
      <c r="G1390" s="274"/>
      <c r="H1390" s="274"/>
      <c r="I1390" s="274"/>
      <c r="J1390" s="274"/>
      <c r="K1390" s="274"/>
      <c r="L1390" s="274"/>
      <c r="M1390" s="274"/>
      <c r="N1390" s="274"/>
    </row>
    <row r="1391" spans="2:14" ht="14.4">
      <c r="B1391" s="286"/>
      <c r="C1391" s="274"/>
      <c r="D1391" s="274"/>
      <c r="E1391" s="274"/>
      <c r="F1391" s="274"/>
      <c r="G1391" s="274"/>
      <c r="H1391" s="274"/>
      <c r="I1391" s="274"/>
      <c r="J1391" s="274"/>
      <c r="K1391" s="274"/>
      <c r="L1391" s="274"/>
      <c r="M1391" s="274"/>
      <c r="N1391" s="274"/>
    </row>
    <row r="1392" spans="2:14" ht="14.4">
      <c r="B1392" s="286"/>
      <c r="C1392" s="274"/>
      <c r="D1392" s="274"/>
      <c r="E1392" s="274"/>
      <c r="F1392" s="274"/>
      <c r="G1392" s="274"/>
      <c r="H1392" s="274"/>
      <c r="I1392" s="274"/>
      <c r="J1392" s="274"/>
      <c r="K1392" s="274"/>
      <c r="L1392" s="274"/>
      <c r="M1392" s="274"/>
      <c r="N1392" s="274"/>
    </row>
    <row r="1393" spans="2:14" ht="14.4">
      <c r="B1393" s="286"/>
      <c r="C1393" s="274"/>
      <c r="D1393" s="274"/>
      <c r="E1393" s="274"/>
      <c r="F1393" s="274"/>
      <c r="G1393" s="274"/>
      <c r="H1393" s="274"/>
      <c r="I1393" s="274"/>
      <c r="J1393" s="274"/>
      <c r="K1393" s="274"/>
      <c r="L1393" s="274"/>
      <c r="M1393" s="274"/>
      <c r="N1393" s="274"/>
    </row>
    <row r="1394" spans="2:14" ht="14.4">
      <c r="B1394" s="286"/>
      <c r="C1394" s="274"/>
      <c r="D1394" s="274"/>
      <c r="E1394" s="274"/>
      <c r="F1394" s="274"/>
      <c r="G1394" s="274"/>
      <c r="H1394" s="274"/>
      <c r="I1394" s="274"/>
      <c r="J1394" s="274"/>
      <c r="K1394" s="274"/>
      <c r="L1394" s="274"/>
      <c r="M1394" s="274"/>
      <c r="N1394" s="274"/>
    </row>
    <row r="1395" spans="2:14" ht="14.4">
      <c r="B1395" s="286"/>
      <c r="C1395" s="274"/>
      <c r="D1395" s="274"/>
      <c r="E1395" s="274"/>
      <c r="F1395" s="274"/>
      <c r="G1395" s="274"/>
      <c r="H1395" s="274"/>
      <c r="I1395" s="274"/>
      <c r="J1395" s="274"/>
      <c r="K1395" s="274"/>
      <c r="L1395" s="274"/>
      <c r="M1395" s="274"/>
      <c r="N1395" s="274"/>
    </row>
    <row r="1396" spans="2:14" ht="14.4">
      <c r="B1396" s="286"/>
      <c r="C1396" s="274"/>
      <c r="D1396" s="274"/>
      <c r="E1396" s="274"/>
      <c r="F1396" s="274"/>
      <c r="G1396" s="274"/>
      <c r="H1396" s="274"/>
      <c r="I1396" s="274"/>
      <c r="J1396" s="274"/>
      <c r="K1396" s="274"/>
      <c r="L1396" s="274"/>
      <c r="M1396" s="274"/>
      <c r="N1396" s="274"/>
    </row>
    <row r="1397" spans="2:14" ht="14.4">
      <c r="B1397" s="286"/>
      <c r="C1397" s="274"/>
      <c r="D1397" s="274"/>
      <c r="E1397" s="274"/>
      <c r="F1397" s="274"/>
      <c r="G1397" s="274"/>
      <c r="H1397" s="274"/>
      <c r="I1397" s="274"/>
      <c r="J1397" s="274"/>
      <c r="K1397" s="274"/>
      <c r="L1397" s="274"/>
      <c r="M1397" s="274"/>
      <c r="N1397" s="274"/>
    </row>
    <row r="1398" spans="2:14" ht="14.4">
      <c r="B1398" s="286"/>
      <c r="C1398" s="274"/>
      <c r="D1398" s="274"/>
      <c r="E1398" s="274"/>
      <c r="F1398" s="274"/>
      <c r="G1398" s="274"/>
      <c r="H1398" s="274"/>
      <c r="I1398" s="274"/>
      <c r="J1398" s="274"/>
      <c r="K1398" s="274"/>
      <c r="L1398" s="274"/>
      <c r="M1398" s="274"/>
      <c r="N1398" s="274"/>
    </row>
    <row r="1399" spans="2:14" ht="14.4">
      <c r="B1399" s="286"/>
      <c r="C1399" s="274"/>
      <c r="D1399" s="274"/>
      <c r="E1399" s="274"/>
      <c r="F1399" s="274"/>
      <c r="G1399" s="274"/>
      <c r="H1399" s="274"/>
      <c r="I1399" s="274"/>
      <c r="J1399" s="274"/>
      <c r="K1399" s="274"/>
      <c r="L1399" s="274"/>
      <c r="M1399" s="274"/>
      <c r="N1399" s="274"/>
    </row>
    <row r="1400" spans="2:14" ht="14.4">
      <c r="B1400" s="286"/>
      <c r="C1400" s="274"/>
      <c r="D1400" s="274"/>
      <c r="E1400" s="274"/>
      <c r="F1400" s="274"/>
      <c r="G1400" s="274"/>
      <c r="H1400" s="274"/>
      <c r="I1400" s="274"/>
      <c r="J1400" s="274"/>
      <c r="K1400" s="274"/>
      <c r="L1400" s="274"/>
      <c r="M1400" s="274"/>
      <c r="N1400" s="274"/>
    </row>
    <row r="1401" spans="2:14" ht="14.4">
      <c r="B1401" s="286"/>
      <c r="C1401" s="274"/>
      <c r="D1401" s="274"/>
      <c r="E1401" s="274"/>
      <c r="F1401" s="274"/>
      <c r="G1401" s="274"/>
      <c r="H1401" s="274"/>
      <c r="I1401" s="274"/>
      <c r="J1401" s="274"/>
      <c r="K1401" s="274"/>
      <c r="L1401" s="274"/>
      <c r="M1401" s="274"/>
      <c r="N1401" s="274"/>
    </row>
    <row r="1402" spans="2:14" ht="14.4">
      <c r="B1402" s="286"/>
      <c r="C1402" s="274"/>
      <c r="D1402" s="274"/>
      <c r="E1402" s="274"/>
      <c r="F1402" s="274"/>
      <c r="G1402" s="274"/>
      <c r="H1402" s="274"/>
      <c r="I1402" s="274"/>
      <c r="J1402" s="274"/>
      <c r="K1402" s="274"/>
      <c r="L1402" s="274"/>
      <c r="M1402" s="274"/>
      <c r="N1402" s="274"/>
    </row>
    <row r="1403" spans="2:14" ht="14.4">
      <c r="B1403" s="286"/>
      <c r="C1403" s="274"/>
      <c r="D1403" s="274"/>
      <c r="E1403" s="274"/>
      <c r="F1403" s="274"/>
      <c r="G1403" s="274"/>
      <c r="H1403" s="274"/>
      <c r="I1403" s="274"/>
      <c r="J1403" s="274"/>
      <c r="K1403" s="274"/>
      <c r="L1403" s="274"/>
      <c r="M1403" s="274"/>
      <c r="N1403" s="274"/>
    </row>
    <row r="1404" spans="2:14" ht="14.4">
      <c r="B1404" s="286"/>
      <c r="C1404" s="274"/>
      <c r="D1404" s="274"/>
      <c r="E1404" s="274"/>
      <c r="F1404" s="274"/>
      <c r="G1404" s="274"/>
      <c r="H1404" s="274"/>
      <c r="I1404" s="274"/>
      <c r="J1404" s="274"/>
      <c r="K1404" s="274"/>
      <c r="L1404" s="274"/>
      <c r="M1404" s="274"/>
      <c r="N1404" s="274"/>
    </row>
    <row r="1405" spans="2:14" ht="14.4">
      <c r="B1405" s="286"/>
      <c r="C1405" s="274"/>
      <c r="D1405" s="274"/>
      <c r="E1405" s="274"/>
      <c r="F1405" s="274"/>
      <c r="G1405" s="274"/>
      <c r="H1405" s="274"/>
      <c r="I1405" s="274"/>
      <c r="J1405" s="274"/>
      <c r="K1405" s="274"/>
      <c r="L1405" s="274"/>
      <c r="M1405" s="274"/>
      <c r="N1405" s="274"/>
    </row>
    <row r="1406" spans="2:14" ht="14.4">
      <c r="B1406" s="286"/>
      <c r="C1406" s="274"/>
      <c r="D1406" s="274"/>
      <c r="E1406" s="274"/>
      <c r="F1406" s="274"/>
      <c r="G1406" s="274"/>
      <c r="H1406" s="274"/>
      <c r="I1406" s="274"/>
      <c r="J1406" s="274"/>
      <c r="K1406" s="274"/>
      <c r="L1406" s="274"/>
      <c r="M1406" s="274"/>
      <c r="N1406" s="274"/>
    </row>
    <row r="1407" spans="2:14" ht="14.4">
      <c r="B1407" s="286"/>
      <c r="C1407" s="274"/>
      <c r="D1407" s="274"/>
      <c r="E1407" s="274"/>
      <c r="F1407" s="274"/>
      <c r="G1407" s="274"/>
      <c r="H1407" s="274"/>
      <c r="I1407" s="274"/>
      <c r="J1407" s="274"/>
      <c r="K1407" s="274"/>
      <c r="L1407" s="274"/>
      <c r="M1407" s="274"/>
      <c r="N1407" s="274"/>
    </row>
    <row r="1408" spans="2:14" ht="14.4">
      <c r="B1408" s="286"/>
      <c r="C1408" s="274"/>
      <c r="D1408" s="274"/>
      <c r="E1408" s="274"/>
      <c r="F1408" s="274"/>
      <c r="G1408" s="274"/>
      <c r="H1408" s="274"/>
      <c r="I1408" s="274"/>
      <c r="J1408" s="274"/>
      <c r="K1408" s="274"/>
      <c r="L1408" s="274"/>
      <c r="M1408" s="274"/>
      <c r="N1408" s="274"/>
    </row>
    <row r="1409" spans="2:14" ht="14.4">
      <c r="B1409" s="286"/>
      <c r="C1409" s="274"/>
      <c r="D1409" s="274"/>
      <c r="E1409" s="274"/>
      <c r="F1409" s="274"/>
      <c r="G1409" s="274"/>
      <c r="H1409" s="274"/>
      <c r="I1409" s="274"/>
      <c r="J1409" s="274"/>
      <c r="K1409" s="274"/>
      <c r="L1409" s="274"/>
      <c r="M1409" s="274"/>
      <c r="N1409" s="274"/>
    </row>
    <row r="1410" spans="2:14" ht="14.4">
      <c r="B1410" s="286"/>
      <c r="C1410" s="274"/>
      <c r="D1410" s="274"/>
      <c r="E1410" s="274"/>
      <c r="F1410" s="274"/>
      <c r="G1410" s="274"/>
      <c r="H1410" s="274"/>
      <c r="I1410" s="274"/>
      <c r="J1410" s="274"/>
      <c r="K1410" s="274"/>
      <c r="L1410" s="274"/>
      <c r="M1410" s="274"/>
      <c r="N1410" s="274"/>
    </row>
    <row r="1411" spans="2:14" ht="14.4">
      <c r="B1411" s="286"/>
      <c r="C1411" s="274"/>
      <c r="D1411" s="274"/>
      <c r="E1411" s="274"/>
      <c r="F1411" s="274"/>
      <c r="G1411" s="274"/>
      <c r="H1411" s="274"/>
      <c r="I1411" s="274"/>
      <c r="J1411" s="274"/>
      <c r="K1411" s="274"/>
      <c r="L1411" s="274"/>
      <c r="M1411" s="274"/>
      <c r="N1411" s="274"/>
    </row>
    <row r="1412" spans="2:14" ht="14.4">
      <c r="B1412" s="286"/>
      <c r="C1412" s="274"/>
      <c r="D1412" s="274"/>
      <c r="E1412" s="274"/>
      <c r="F1412" s="274"/>
      <c r="G1412" s="274"/>
      <c r="H1412" s="274"/>
      <c r="I1412" s="274"/>
      <c r="J1412" s="274"/>
      <c r="K1412" s="274"/>
      <c r="L1412" s="274"/>
      <c r="M1412" s="274"/>
      <c r="N1412" s="274"/>
    </row>
    <row r="1413" spans="2:14" ht="14.4">
      <c r="B1413" s="286"/>
      <c r="C1413" s="274"/>
      <c r="D1413" s="274"/>
      <c r="E1413" s="274"/>
      <c r="F1413" s="274"/>
      <c r="G1413" s="274"/>
      <c r="H1413" s="274"/>
      <c r="I1413" s="274"/>
      <c r="J1413" s="274"/>
      <c r="K1413" s="274"/>
      <c r="L1413" s="274"/>
      <c r="M1413" s="274"/>
      <c r="N1413" s="274"/>
    </row>
    <row r="1414" spans="2:14" ht="14.4">
      <c r="B1414" s="286"/>
      <c r="C1414" s="274"/>
      <c r="D1414" s="274"/>
      <c r="E1414" s="274"/>
      <c r="F1414" s="274"/>
      <c r="G1414" s="274"/>
      <c r="H1414" s="274"/>
      <c r="I1414" s="274"/>
      <c r="J1414" s="274"/>
      <c r="K1414" s="274"/>
      <c r="L1414" s="274"/>
      <c r="M1414" s="274"/>
      <c r="N1414" s="274"/>
    </row>
    <row r="1415" spans="2:14" ht="14.4">
      <c r="B1415" s="286"/>
      <c r="C1415" s="274"/>
      <c r="D1415" s="274"/>
      <c r="E1415" s="274"/>
      <c r="F1415" s="274"/>
      <c r="G1415" s="274"/>
      <c r="H1415" s="274"/>
      <c r="I1415" s="274"/>
      <c r="J1415" s="274"/>
      <c r="K1415" s="274"/>
      <c r="L1415" s="274"/>
      <c r="M1415" s="274"/>
      <c r="N1415" s="274"/>
    </row>
    <row r="1416" spans="2:14" ht="14.4">
      <c r="B1416" s="286"/>
      <c r="C1416" s="274"/>
      <c r="D1416" s="274"/>
      <c r="E1416" s="274"/>
      <c r="F1416" s="274"/>
      <c r="G1416" s="274"/>
      <c r="H1416" s="274"/>
      <c r="I1416" s="274"/>
      <c r="J1416" s="274"/>
      <c r="K1416" s="274"/>
      <c r="L1416" s="274"/>
      <c r="M1416" s="274"/>
      <c r="N1416" s="274"/>
    </row>
    <row r="1417" spans="2:14" ht="14.4">
      <c r="B1417" s="286"/>
      <c r="C1417" s="274"/>
      <c r="D1417" s="274"/>
      <c r="E1417" s="274"/>
      <c r="F1417" s="274"/>
      <c r="G1417" s="274"/>
      <c r="H1417" s="274"/>
      <c r="I1417" s="274"/>
      <c r="J1417" s="274"/>
      <c r="K1417" s="274"/>
      <c r="L1417" s="274"/>
      <c r="M1417" s="274"/>
      <c r="N1417" s="274"/>
    </row>
    <row r="1418" spans="2:14" ht="14.4">
      <c r="B1418" s="286"/>
      <c r="C1418" s="274"/>
      <c r="D1418" s="274"/>
      <c r="E1418" s="274"/>
      <c r="F1418" s="274"/>
      <c r="G1418" s="274"/>
      <c r="H1418" s="274"/>
      <c r="I1418" s="274"/>
      <c r="J1418" s="274"/>
      <c r="K1418" s="274"/>
      <c r="L1418" s="274"/>
      <c r="M1418" s="274"/>
      <c r="N1418" s="274"/>
    </row>
    <row r="1419" spans="2:14" ht="14.4">
      <c r="B1419" s="286"/>
      <c r="C1419" s="274"/>
      <c r="D1419" s="274"/>
      <c r="E1419" s="274"/>
      <c r="F1419" s="274"/>
      <c r="G1419" s="274"/>
      <c r="H1419" s="274"/>
      <c r="I1419" s="274"/>
      <c r="J1419" s="274"/>
      <c r="K1419" s="274"/>
      <c r="L1419" s="274"/>
      <c r="M1419" s="274"/>
      <c r="N1419" s="274"/>
    </row>
    <row r="1420" spans="2:14" ht="14.4">
      <c r="B1420" s="286"/>
      <c r="C1420" s="274"/>
      <c r="D1420" s="274"/>
      <c r="E1420" s="274"/>
      <c r="F1420" s="274"/>
      <c r="G1420" s="274"/>
      <c r="H1420" s="274"/>
      <c r="I1420" s="274"/>
      <c r="J1420" s="274"/>
      <c r="K1420" s="274"/>
      <c r="L1420" s="274"/>
      <c r="M1420" s="274"/>
      <c r="N1420" s="274"/>
    </row>
    <row r="1421" spans="2:14" ht="14.4">
      <c r="B1421" s="286"/>
      <c r="C1421" s="274"/>
      <c r="D1421" s="274"/>
      <c r="E1421" s="274"/>
      <c r="F1421" s="274"/>
      <c r="G1421" s="274"/>
      <c r="H1421" s="274"/>
      <c r="I1421" s="274"/>
      <c r="J1421" s="274"/>
      <c r="K1421" s="274"/>
      <c r="L1421" s="274"/>
      <c r="M1421" s="274"/>
      <c r="N1421" s="274"/>
    </row>
    <row r="1422" spans="2:14" ht="14.4">
      <c r="B1422" s="286"/>
      <c r="C1422" s="274"/>
      <c r="D1422" s="274"/>
      <c r="E1422" s="274"/>
      <c r="F1422" s="274"/>
      <c r="G1422" s="274"/>
      <c r="H1422" s="274"/>
      <c r="I1422" s="274"/>
      <c r="J1422" s="274"/>
      <c r="K1422" s="274"/>
      <c r="L1422" s="274"/>
      <c r="M1422" s="274"/>
      <c r="N1422" s="274"/>
    </row>
    <row r="1423" spans="2:14" ht="14.4">
      <c r="B1423" s="286"/>
      <c r="C1423" s="274"/>
      <c r="D1423" s="274"/>
      <c r="E1423" s="274"/>
      <c r="F1423" s="274"/>
      <c r="G1423" s="274"/>
      <c r="H1423" s="274"/>
      <c r="I1423" s="274"/>
      <c r="J1423" s="274"/>
      <c r="K1423" s="274"/>
      <c r="L1423" s="274"/>
      <c r="M1423" s="274"/>
      <c r="N1423" s="274"/>
    </row>
    <row r="1424" spans="2:14" ht="14.4">
      <c r="B1424" s="286"/>
      <c r="C1424" s="274"/>
      <c r="D1424" s="274"/>
      <c r="E1424" s="274"/>
      <c r="F1424" s="274"/>
      <c r="G1424" s="274"/>
      <c r="H1424" s="274"/>
      <c r="I1424" s="274"/>
      <c r="J1424" s="274"/>
      <c r="K1424" s="274"/>
      <c r="L1424" s="274"/>
      <c r="M1424" s="274"/>
      <c r="N1424" s="274"/>
    </row>
    <row r="1425" spans="2:14" ht="14.4">
      <c r="B1425" s="286"/>
      <c r="C1425" s="274"/>
      <c r="D1425" s="274"/>
      <c r="E1425" s="274"/>
      <c r="F1425" s="274"/>
      <c r="G1425" s="274"/>
      <c r="H1425" s="274"/>
      <c r="I1425" s="274"/>
      <c r="J1425" s="274"/>
      <c r="K1425" s="274"/>
      <c r="L1425" s="274"/>
      <c r="M1425" s="274"/>
      <c r="N1425" s="274"/>
    </row>
    <row r="1426" spans="2:14" ht="14.4">
      <c r="B1426" s="286"/>
      <c r="C1426" s="274"/>
      <c r="D1426" s="274"/>
      <c r="E1426" s="274"/>
      <c r="F1426" s="274"/>
      <c r="G1426" s="274"/>
      <c r="H1426" s="274"/>
      <c r="I1426" s="274"/>
      <c r="J1426" s="274"/>
      <c r="K1426" s="274"/>
      <c r="L1426" s="274"/>
      <c r="M1426" s="274"/>
      <c r="N1426" s="274"/>
    </row>
    <row r="1427" spans="2:14" ht="14.4">
      <c r="B1427" s="286"/>
      <c r="C1427" s="274"/>
      <c r="D1427" s="274"/>
      <c r="E1427" s="274"/>
      <c r="F1427" s="274"/>
      <c r="G1427" s="274"/>
      <c r="H1427" s="274"/>
      <c r="I1427" s="274"/>
      <c r="J1427" s="274"/>
      <c r="K1427" s="274"/>
      <c r="L1427" s="274"/>
      <c r="M1427" s="274"/>
      <c r="N1427" s="274"/>
    </row>
    <row r="1428" spans="2:14" ht="14.4">
      <c r="B1428" s="286"/>
      <c r="C1428" s="274"/>
      <c r="D1428" s="274"/>
      <c r="E1428" s="274"/>
      <c r="F1428" s="274"/>
      <c r="G1428" s="274"/>
      <c r="H1428" s="274"/>
      <c r="I1428" s="274"/>
      <c r="J1428" s="274"/>
      <c r="K1428" s="274"/>
      <c r="L1428" s="274"/>
      <c r="M1428" s="274"/>
      <c r="N1428" s="274"/>
    </row>
    <row r="1429" spans="2:14" ht="14.4">
      <c r="B1429" s="286"/>
      <c r="C1429" s="274"/>
      <c r="D1429" s="274"/>
      <c r="E1429" s="274"/>
      <c r="F1429" s="274"/>
      <c r="G1429" s="274"/>
      <c r="H1429" s="274"/>
      <c r="I1429" s="274"/>
      <c r="J1429" s="274"/>
      <c r="K1429" s="274"/>
      <c r="L1429" s="274"/>
      <c r="M1429" s="274"/>
      <c r="N1429" s="274"/>
    </row>
    <row r="1430" spans="2:14" ht="14.4">
      <c r="B1430" s="286"/>
      <c r="C1430" s="274"/>
      <c r="D1430" s="274"/>
      <c r="E1430" s="274"/>
      <c r="F1430" s="274"/>
      <c r="G1430" s="274"/>
      <c r="H1430" s="274"/>
      <c r="I1430" s="274"/>
      <c r="J1430" s="274"/>
      <c r="K1430" s="274"/>
      <c r="L1430" s="274"/>
      <c r="M1430" s="274"/>
      <c r="N1430" s="274"/>
    </row>
    <row r="1431" spans="2:14" ht="14.4">
      <c r="B1431" s="286"/>
      <c r="C1431" s="274"/>
      <c r="D1431" s="274"/>
      <c r="E1431" s="274"/>
      <c r="F1431" s="274"/>
      <c r="G1431" s="274"/>
      <c r="H1431" s="274"/>
      <c r="I1431" s="274"/>
      <c r="J1431" s="274"/>
      <c r="K1431" s="274"/>
      <c r="L1431" s="274"/>
      <c r="M1431" s="274"/>
      <c r="N1431" s="274"/>
    </row>
    <row r="1432" spans="2:14" ht="14.4">
      <c r="B1432" s="286"/>
      <c r="C1432" s="274"/>
      <c r="D1432" s="274"/>
      <c r="E1432" s="274"/>
      <c r="F1432" s="274"/>
      <c r="G1432" s="274"/>
      <c r="H1432" s="274"/>
      <c r="I1432" s="274"/>
      <c r="J1432" s="274"/>
      <c r="K1432" s="274"/>
      <c r="L1432" s="274"/>
      <c r="M1432" s="274"/>
      <c r="N1432" s="274"/>
    </row>
    <row r="1433" spans="2:14" ht="14.4">
      <c r="B1433" s="286"/>
      <c r="C1433" s="274"/>
      <c r="D1433" s="274"/>
      <c r="E1433" s="274"/>
      <c r="F1433" s="274"/>
      <c r="G1433" s="274"/>
      <c r="H1433" s="274"/>
      <c r="I1433" s="274"/>
      <c r="J1433" s="274"/>
      <c r="K1433" s="274"/>
      <c r="L1433" s="274"/>
      <c r="M1433" s="274"/>
      <c r="N1433" s="274"/>
    </row>
    <row r="1434" spans="2:14" ht="14.4">
      <c r="B1434" s="286"/>
      <c r="C1434" s="274"/>
      <c r="D1434" s="274"/>
      <c r="E1434" s="274"/>
      <c r="F1434" s="274"/>
      <c r="G1434" s="274"/>
      <c r="H1434" s="274"/>
      <c r="I1434" s="274"/>
      <c r="J1434" s="274"/>
      <c r="K1434" s="274"/>
      <c r="L1434" s="274"/>
      <c r="M1434" s="274"/>
      <c r="N1434" s="274"/>
    </row>
    <row r="1435" spans="2:14" ht="14.4">
      <c r="B1435" s="286"/>
      <c r="C1435" s="274"/>
      <c r="D1435" s="274"/>
      <c r="E1435" s="274"/>
      <c r="F1435" s="274"/>
      <c r="G1435" s="274"/>
      <c r="H1435" s="274"/>
      <c r="I1435" s="274"/>
      <c r="J1435" s="274"/>
      <c r="K1435" s="274"/>
      <c r="L1435" s="274"/>
      <c r="M1435" s="274"/>
      <c r="N1435" s="274"/>
    </row>
    <row r="1436" spans="2:14" ht="14.4">
      <c r="B1436" s="286"/>
      <c r="C1436" s="274"/>
      <c r="D1436" s="274"/>
      <c r="E1436" s="274"/>
      <c r="F1436" s="274"/>
      <c r="G1436" s="274"/>
      <c r="H1436" s="274"/>
      <c r="I1436" s="274"/>
      <c r="J1436" s="274"/>
      <c r="K1436" s="274"/>
      <c r="L1436" s="274"/>
      <c r="M1436" s="274"/>
      <c r="N1436" s="274"/>
    </row>
    <row r="1437" spans="2:14" ht="14.4">
      <c r="B1437" s="286"/>
      <c r="C1437" s="274"/>
      <c r="D1437" s="274"/>
      <c r="E1437" s="274"/>
      <c r="F1437" s="274"/>
      <c r="G1437" s="274"/>
      <c r="H1437" s="274"/>
      <c r="I1437" s="274"/>
      <c r="J1437" s="274"/>
      <c r="K1437" s="274"/>
      <c r="L1437" s="274"/>
      <c r="M1437" s="274"/>
      <c r="N1437" s="274"/>
    </row>
    <row r="1438" spans="2:14" ht="14.4">
      <c r="B1438" s="286"/>
      <c r="C1438" s="274"/>
      <c r="D1438" s="274"/>
      <c r="E1438" s="274"/>
      <c r="F1438" s="274"/>
      <c r="G1438" s="274"/>
      <c r="H1438" s="274"/>
      <c r="I1438" s="274"/>
      <c r="J1438" s="274"/>
      <c r="K1438" s="274"/>
      <c r="L1438" s="274"/>
      <c r="M1438" s="274"/>
      <c r="N1438" s="274"/>
    </row>
    <row r="1439" spans="2:14" ht="14.4">
      <c r="B1439" s="286"/>
      <c r="C1439" s="274"/>
      <c r="D1439" s="274"/>
      <c r="E1439" s="274"/>
      <c r="F1439" s="274"/>
      <c r="G1439" s="274"/>
      <c r="H1439" s="274"/>
      <c r="I1439" s="274"/>
      <c r="J1439" s="274"/>
      <c r="K1439" s="274"/>
      <c r="L1439" s="274"/>
      <c r="M1439" s="274"/>
      <c r="N1439" s="274"/>
    </row>
    <row r="1440" spans="2:14" ht="14.4">
      <c r="B1440" s="286"/>
      <c r="C1440" s="274"/>
      <c r="D1440" s="274"/>
      <c r="E1440" s="274"/>
      <c r="F1440" s="274"/>
      <c r="G1440" s="274"/>
      <c r="H1440" s="274"/>
      <c r="I1440" s="274"/>
      <c r="J1440" s="274"/>
      <c r="K1440" s="274"/>
      <c r="L1440" s="274"/>
      <c r="M1440" s="274"/>
      <c r="N1440" s="274"/>
    </row>
    <row r="1441" spans="2:14" ht="14.4">
      <c r="B1441" s="286"/>
      <c r="C1441" s="274"/>
      <c r="D1441" s="274"/>
      <c r="E1441" s="274"/>
      <c r="F1441" s="274"/>
      <c r="G1441" s="274"/>
      <c r="H1441" s="274"/>
      <c r="I1441" s="274"/>
      <c r="J1441" s="274"/>
      <c r="K1441" s="274"/>
      <c r="L1441" s="274"/>
      <c r="M1441" s="274"/>
      <c r="N1441" s="274"/>
    </row>
    <row r="1442" spans="2:14" ht="14.4">
      <c r="B1442" s="286"/>
      <c r="C1442" s="274"/>
      <c r="D1442" s="274"/>
      <c r="E1442" s="274"/>
      <c r="F1442" s="274"/>
      <c r="G1442" s="274"/>
      <c r="H1442" s="274"/>
      <c r="I1442" s="274"/>
      <c r="J1442" s="274"/>
      <c r="K1442" s="274"/>
      <c r="L1442" s="274"/>
      <c r="M1442" s="274"/>
      <c r="N1442" s="274"/>
    </row>
    <row r="1443" spans="2:14" ht="14.4">
      <c r="B1443" s="286"/>
      <c r="C1443" s="274"/>
      <c r="D1443" s="274"/>
      <c r="E1443" s="274"/>
      <c r="F1443" s="274"/>
      <c r="G1443" s="274"/>
      <c r="H1443" s="274"/>
      <c r="I1443" s="274"/>
      <c r="J1443" s="274"/>
      <c r="K1443" s="274"/>
      <c r="L1443" s="274"/>
      <c r="M1443" s="274"/>
      <c r="N1443" s="274"/>
    </row>
    <row r="1444" spans="2:14" ht="14.4">
      <c r="B1444" s="286"/>
      <c r="C1444" s="274"/>
      <c r="D1444" s="274"/>
      <c r="E1444" s="274"/>
      <c r="F1444" s="274"/>
      <c r="G1444" s="274"/>
      <c r="H1444" s="274"/>
      <c r="I1444" s="274"/>
      <c r="J1444" s="274"/>
      <c r="K1444" s="274"/>
      <c r="L1444" s="274"/>
      <c r="M1444" s="274"/>
      <c r="N1444" s="274"/>
    </row>
    <row r="1445" spans="2:14" ht="14.4">
      <c r="B1445" s="286"/>
      <c r="C1445" s="274"/>
      <c r="D1445" s="274"/>
      <c r="E1445" s="274"/>
      <c r="F1445" s="274"/>
      <c r="G1445" s="274"/>
      <c r="H1445" s="274"/>
      <c r="I1445" s="274"/>
      <c r="J1445" s="274"/>
      <c r="K1445" s="274"/>
      <c r="L1445" s="274"/>
      <c r="M1445" s="274"/>
      <c r="N1445" s="274"/>
    </row>
    <row r="1446" spans="2:14" ht="14.4">
      <c r="B1446" s="286"/>
      <c r="C1446" s="274"/>
      <c r="D1446" s="274"/>
      <c r="E1446" s="274"/>
      <c r="F1446" s="274"/>
      <c r="G1446" s="274"/>
      <c r="H1446" s="274"/>
      <c r="I1446" s="274"/>
      <c r="J1446" s="274"/>
      <c r="K1446" s="274"/>
      <c r="L1446" s="274"/>
      <c r="M1446" s="274"/>
      <c r="N1446" s="274"/>
    </row>
    <row r="1447" spans="2:14" ht="14.4">
      <c r="B1447" s="286"/>
      <c r="C1447" s="274"/>
      <c r="D1447" s="274"/>
      <c r="E1447" s="274"/>
      <c r="F1447" s="274"/>
      <c r="G1447" s="274"/>
      <c r="H1447" s="274"/>
      <c r="I1447" s="274"/>
      <c r="J1447" s="274"/>
      <c r="K1447" s="274"/>
      <c r="L1447" s="274"/>
      <c r="M1447" s="274"/>
      <c r="N1447" s="274"/>
    </row>
    <row r="1448" spans="2:14" ht="14.4">
      <c r="B1448" s="286"/>
      <c r="C1448" s="274"/>
      <c r="D1448" s="274"/>
      <c r="E1448" s="274"/>
      <c r="F1448" s="274"/>
      <c r="G1448" s="274"/>
      <c r="H1448" s="274"/>
      <c r="I1448" s="274"/>
      <c r="J1448" s="274"/>
      <c r="K1448" s="274"/>
      <c r="L1448" s="274"/>
      <c r="M1448" s="274"/>
      <c r="N1448" s="274"/>
    </row>
    <row r="1449" spans="2:14" ht="14.4">
      <c r="B1449" s="286"/>
      <c r="C1449" s="274"/>
      <c r="D1449" s="274"/>
      <c r="E1449" s="274"/>
      <c r="F1449" s="274"/>
      <c r="G1449" s="274"/>
      <c r="H1449" s="274"/>
      <c r="I1449" s="274"/>
      <c r="J1449" s="274"/>
      <c r="K1449" s="274"/>
      <c r="L1449" s="274"/>
      <c r="M1449" s="274"/>
      <c r="N1449" s="274"/>
    </row>
    <row r="1450" spans="2:14" ht="14.4">
      <c r="B1450" s="286"/>
      <c r="C1450" s="274"/>
      <c r="D1450" s="274"/>
      <c r="E1450" s="274"/>
      <c r="F1450" s="274"/>
      <c r="G1450" s="274"/>
      <c r="H1450" s="274"/>
      <c r="I1450" s="274"/>
      <c r="J1450" s="274"/>
      <c r="K1450" s="274"/>
      <c r="L1450" s="274"/>
      <c r="M1450" s="274"/>
      <c r="N1450" s="274"/>
    </row>
    <row r="1451" spans="2:14" ht="14.4">
      <c r="B1451" s="286"/>
      <c r="C1451" s="274"/>
      <c r="D1451" s="274"/>
      <c r="E1451" s="274"/>
      <c r="F1451" s="274"/>
      <c r="G1451" s="274"/>
      <c r="H1451" s="274"/>
      <c r="I1451" s="274"/>
      <c r="J1451" s="274"/>
      <c r="K1451" s="274"/>
      <c r="L1451" s="274"/>
      <c r="M1451" s="274"/>
      <c r="N1451" s="274"/>
    </row>
    <row r="1452" spans="2:14" ht="14.4">
      <c r="B1452" s="286"/>
      <c r="C1452" s="274"/>
      <c r="D1452" s="274"/>
      <c r="E1452" s="274"/>
      <c r="F1452" s="274"/>
      <c r="G1452" s="274"/>
      <c r="H1452" s="274"/>
      <c r="I1452" s="274"/>
      <c r="J1452" s="274"/>
      <c r="K1452" s="274"/>
      <c r="L1452" s="274"/>
      <c r="M1452" s="274"/>
      <c r="N1452" s="274"/>
    </row>
    <row r="1453" spans="2:14" ht="14.4">
      <c r="B1453" s="286"/>
      <c r="C1453" s="274"/>
      <c r="D1453" s="274"/>
      <c r="E1453" s="274"/>
      <c r="F1453" s="274"/>
      <c r="G1453" s="274"/>
      <c r="H1453" s="274"/>
      <c r="I1453" s="274"/>
      <c r="J1453" s="274"/>
      <c r="K1453" s="274"/>
      <c r="L1453" s="274"/>
      <c r="M1453" s="274"/>
      <c r="N1453" s="274"/>
    </row>
    <row r="1454" spans="2:14" ht="14.4">
      <c r="B1454" s="286"/>
      <c r="C1454" s="274"/>
      <c r="D1454" s="274"/>
      <c r="E1454" s="274"/>
      <c r="F1454" s="274"/>
      <c r="G1454" s="274"/>
      <c r="H1454" s="274"/>
      <c r="I1454" s="274"/>
      <c r="J1454" s="274"/>
      <c r="K1454" s="274"/>
      <c r="L1454" s="274"/>
      <c r="M1454" s="274"/>
      <c r="N1454" s="274"/>
    </row>
    <row r="1455" spans="2:14" ht="14.4">
      <c r="B1455" s="286"/>
      <c r="C1455" s="274"/>
      <c r="D1455" s="274"/>
      <c r="E1455" s="274"/>
      <c r="F1455" s="274"/>
      <c r="G1455" s="274"/>
      <c r="H1455" s="274"/>
      <c r="I1455" s="274"/>
      <c r="J1455" s="274"/>
      <c r="K1455" s="274"/>
      <c r="L1455" s="274"/>
      <c r="M1455" s="274"/>
      <c r="N1455" s="274"/>
    </row>
    <row r="1456" spans="2:14" ht="14.4">
      <c r="B1456" s="286"/>
      <c r="C1456" s="274"/>
      <c r="D1456" s="274"/>
      <c r="E1456" s="274"/>
      <c r="F1456" s="274"/>
      <c r="G1456" s="274"/>
      <c r="H1456" s="274"/>
      <c r="I1456" s="274"/>
      <c r="J1456" s="274"/>
      <c r="K1456" s="274"/>
      <c r="L1456" s="274"/>
      <c r="M1456" s="274"/>
      <c r="N1456" s="274"/>
    </row>
    <row r="1457" spans="2:14" ht="14.4">
      <c r="B1457" s="286"/>
      <c r="C1457" s="274"/>
      <c r="D1457" s="274"/>
      <c r="E1457" s="274"/>
      <c r="F1457" s="274"/>
      <c r="G1457" s="274"/>
      <c r="H1457" s="274"/>
      <c r="I1457" s="274"/>
      <c r="J1457" s="274"/>
      <c r="K1457" s="274"/>
      <c r="L1457" s="274"/>
      <c r="M1457" s="274"/>
      <c r="N1457" s="274"/>
    </row>
    <row r="1458" spans="2:14" ht="14.4">
      <c r="B1458" s="286"/>
      <c r="C1458" s="274"/>
      <c r="D1458" s="274"/>
      <c r="E1458" s="274"/>
      <c r="F1458" s="274"/>
      <c r="G1458" s="274"/>
      <c r="H1458" s="274"/>
      <c r="I1458" s="274"/>
      <c r="J1458" s="274"/>
      <c r="K1458" s="274"/>
      <c r="L1458" s="274"/>
      <c r="M1458" s="274"/>
      <c r="N1458" s="274"/>
    </row>
    <row r="1459" spans="2:14" ht="14.4">
      <c r="B1459" s="286"/>
      <c r="C1459" s="274"/>
      <c r="D1459" s="274"/>
      <c r="E1459" s="274"/>
      <c r="F1459" s="274"/>
      <c r="G1459" s="274"/>
      <c r="H1459" s="274"/>
      <c r="I1459" s="274"/>
      <c r="J1459" s="274"/>
      <c r="K1459" s="274"/>
      <c r="L1459" s="274"/>
      <c r="M1459" s="274"/>
      <c r="N1459" s="274"/>
    </row>
    <row r="1460" spans="2:14" ht="14.4">
      <c r="B1460" s="286"/>
      <c r="C1460" s="274"/>
      <c r="D1460" s="274"/>
      <c r="E1460" s="274"/>
      <c r="F1460" s="274"/>
      <c r="G1460" s="274"/>
      <c r="H1460" s="274"/>
      <c r="I1460" s="274"/>
      <c r="J1460" s="274"/>
      <c r="K1460" s="274"/>
      <c r="L1460" s="274"/>
      <c r="M1460" s="274"/>
      <c r="N1460" s="274"/>
    </row>
    <row r="1461" spans="2:14" ht="14.4">
      <c r="B1461" s="286"/>
      <c r="C1461" s="274"/>
      <c r="D1461" s="274"/>
      <c r="E1461" s="274"/>
      <c r="F1461" s="274"/>
      <c r="G1461" s="274"/>
      <c r="H1461" s="274"/>
      <c r="I1461" s="274"/>
      <c r="J1461" s="274"/>
      <c r="K1461" s="274"/>
      <c r="L1461" s="274"/>
      <c r="M1461" s="274"/>
      <c r="N1461" s="274"/>
    </row>
    <row r="1462" spans="2:14" ht="14.4">
      <c r="B1462" s="286"/>
      <c r="C1462" s="274"/>
      <c r="D1462" s="274"/>
      <c r="E1462" s="274"/>
      <c r="F1462" s="274"/>
      <c r="G1462" s="274"/>
      <c r="H1462" s="274"/>
      <c r="I1462" s="274"/>
      <c r="J1462" s="274"/>
      <c r="K1462" s="274"/>
      <c r="L1462" s="274"/>
      <c r="M1462" s="274"/>
      <c r="N1462" s="274"/>
    </row>
    <row r="1463" spans="2:14" ht="14.4">
      <c r="B1463" s="286"/>
      <c r="C1463" s="274"/>
      <c r="D1463" s="274"/>
      <c r="E1463" s="274"/>
      <c r="F1463" s="274"/>
      <c r="G1463" s="274"/>
      <c r="H1463" s="274"/>
      <c r="I1463" s="274"/>
      <c r="J1463" s="274"/>
      <c r="K1463" s="274"/>
      <c r="L1463" s="274"/>
      <c r="M1463" s="274"/>
      <c r="N1463" s="274"/>
    </row>
    <row r="1464" spans="2:14" ht="14.4">
      <c r="B1464" s="286"/>
      <c r="C1464" s="274"/>
      <c r="D1464" s="274"/>
      <c r="E1464" s="274"/>
      <c r="F1464" s="274"/>
      <c r="G1464" s="274"/>
      <c r="H1464" s="274"/>
      <c r="I1464" s="274"/>
      <c r="J1464" s="274"/>
      <c r="K1464" s="274"/>
      <c r="L1464" s="274"/>
      <c r="M1464" s="274"/>
      <c r="N1464" s="274"/>
    </row>
    <row r="1465" spans="2:14" ht="14.4">
      <c r="B1465" s="286"/>
      <c r="C1465" s="274"/>
      <c r="D1465" s="274"/>
      <c r="E1465" s="274"/>
      <c r="F1465" s="274"/>
      <c r="G1465" s="274"/>
      <c r="H1465" s="274"/>
      <c r="I1465" s="274"/>
      <c r="J1465" s="274"/>
      <c r="K1465" s="274"/>
      <c r="L1465" s="274"/>
      <c r="M1465" s="274"/>
      <c r="N1465" s="274"/>
    </row>
    <row r="1466" spans="2:14" ht="14.4">
      <c r="B1466" s="286"/>
      <c r="C1466" s="274"/>
      <c r="D1466" s="274"/>
      <c r="E1466" s="274"/>
      <c r="F1466" s="274"/>
      <c r="G1466" s="274"/>
      <c r="H1466" s="274"/>
      <c r="I1466" s="274"/>
      <c r="J1466" s="274"/>
      <c r="K1466" s="274"/>
      <c r="L1466" s="274"/>
      <c r="M1466" s="274"/>
      <c r="N1466" s="274"/>
    </row>
    <row r="1467" spans="2:14" ht="14.4">
      <c r="B1467" s="286"/>
      <c r="C1467" s="274"/>
      <c r="D1467" s="274"/>
      <c r="E1467" s="274"/>
      <c r="F1467" s="274"/>
      <c r="G1467" s="274"/>
      <c r="H1467" s="274"/>
      <c r="I1467" s="274"/>
      <c r="J1467" s="274"/>
      <c r="K1467" s="274"/>
      <c r="L1467" s="274"/>
      <c r="M1467" s="274"/>
      <c r="N1467" s="274"/>
    </row>
    <row r="1468" spans="2:14" ht="14.4">
      <c r="B1468" s="286"/>
      <c r="C1468" s="274"/>
      <c r="D1468" s="274"/>
      <c r="E1468" s="274"/>
      <c r="F1468" s="274"/>
      <c r="G1468" s="274"/>
      <c r="H1468" s="274"/>
      <c r="I1468" s="274"/>
      <c r="J1468" s="274"/>
      <c r="K1468" s="274"/>
      <c r="L1468" s="274"/>
      <c r="M1468" s="274"/>
      <c r="N1468" s="274"/>
    </row>
    <row r="1469" spans="2:14" ht="14.4">
      <c r="B1469" s="286"/>
      <c r="C1469" s="274"/>
      <c r="D1469" s="274"/>
      <c r="E1469" s="274"/>
      <c r="F1469" s="274"/>
      <c r="G1469" s="274"/>
      <c r="H1469" s="274"/>
      <c r="I1469" s="274"/>
      <c r="J1469" s="274"/>
      <c r="K1469" s="274"/>
      <c r="L1469" s="274"/>
      <c r="M1469" s="274"/>
      <c r="N1469" s="274"/>
    </row>
    <row r="1470" spans="2:14" ht="14.4">
      <c r="B1470" s="286"/>
      <c r="C1470" s="274"/>
      <c r="D1470" s="274"/>
      <c r="E1470" s="274"/>
      <c r="F1470" s="274"/>
      <c r="G1470" s="274"/>
      <c r="H1470" s="274"/>
      <c r="I1470" s="274"/>
      <c r="J1470" s="274"/>
      <c r="K1470" s="274"/>
      <c r="L1470" s="274"/>
      <c r="M1470" s="274"/>
      <c r="N1470" s="274"/>
    </row>
    <row r="1471" spans="2:14" ht="14.4">
      <c r="B1471" s="286"/>
      <c r="C1471" s="274"/>
      <c r="D1471" s="274"/>
      <c r="E1471" s="274"/>
      <c r="F1471" s="274"/>
      <c r="G1471" s="274"/>
      <c r="H1471" s="274"/>
      <c r="I1471" s="274"/>
      <c r="J1471" s="274"/>
      <c r="K1471" s="274"/>
      <c r="L1471" s="274"/>
      <c r="M1471" s="274"/>
      <c r="N1471" s="274"/>
    </row>
    <row r="1472" spans="2:14" ht="14.4">
      <c r="B1472" s="286"/>
      <c r="C1472" s="274"/>
      <c r="D1472" s="274"/>
      <c r="E1472" s="274"/>
      <c r="F1472" s="274"/>
      <c r="G1472" s="274"/>
      <c r="H1472" s="274"/>
      <c r="I1472" s="274"/>
      <c r="J1472" s="274"/>
      <c r="K1472" s="274"/>
      <c r="L1472" s="274"/>
      <c r="M1472" s="274"/>
      <c r="N1472" s="274"/>
    </row>
    <row r="1473" spans="2:14" ht="14.4">
      <c r="B1473" s="286"/>
      <c r="C1473" s="274"/>
      <c r="D1473" s="274"/>
      <c r="E1473" s="274"/>
      <c r="F1473" s="274"/>
      <c r="G1473" s="274"/>
      <c r="H1473" s="274"/>
      <c r="I1473" s="274"/>
      <c r="J1473" s="274"/>
      <c r="K1473" s="274"/>
      <c r="L1473" s="274"/>
      <c r="M1473" s="274"/>
      <c r="N1473" s="274"/>
    </row>
    <row r="1474" spans="2:14" ht="14.4">
      <c r="B1474" s="286"/>
      <c r="C1474" s="274"/>
      <c r="D1474" s="274"/>
      <c r="E1474" s="274"/>
      <c r="F1474" s="274"/>
      <c r="G1474" s="274"/>
      <c r="H1474" s="274"/>
      <c r="I1474" s="274"/>
      <c r="J1474" s="274"/>
      <c r="K1474" s="274"/>
      <c r="L1474" s="274"/>
      <c r="M1474" s="274"/>
      <c r="N1474" s="274"/>
    </row>
    <row r="1475" spans="2:14" ht="14.4">
      <c r="B1475" s="286"/>
      <c r="C1475" s="274"/>
      <c r="D1475" s="274"/>
      <c r="E1475" s="274"/>
      <c r="F1475" s="274"/>
      <c r="G1475" s="274"/>
      <c r="H1475" s="274"/>
      <c r="I1475" s="274"/>
      <c r="J1475" s="274"/>
      <c r="K1475" s="274"/>
      <c r="L1475" s="274"/>
      <c r="M1475" s="274"/>
      <c r="N1475" s="274"/>
    </row>
    <row r="1476" spans="2:14" ht="14.4">
      <c r="B1476" s="286"/>
      <c r="C1476" s="274"/>
      <c r="D1476" s="274"/>
      <c r="E1476" s="274"/>
      <c r="F1476" s="274"/>
      <c r="G1476" s="274"/>
      <c r="H1476" s="274"/>
      <c r="I1476" s="274"/>
      <c r="J1476" s="274"/>
      <c r="K1476" s="274"/>
      <c r="L1476" s="274"/>
      <c r="M1476" s="274"/>
      <c r="N1476" s="274"/>
    </row>
    <row r="1477" spans="2:14" ht="14.4">
      <c r="B1477" s="286"/>
      <c r="C1477" s="274"/>
      <c r="D1477" s="274"/>
      <c r="E1477" s="274"/>
      <c r="F1477" s="274"/>
      <c r="G1477" s="274"/>
      <c r="H1477" s="274"/>
      <c r="I1477" s="274"/>
      <c r="J1477" s="274"/>
      <c r="K1477" s="274"/>
      <c r="L1477" s="274"/>
      <c r="M1477" s="274"/>
      <c r="N1477" s="274"/>
    </row>
    <row r="1478" spans="2:14" ht="14.4">
      <c r="B1478" s="286"/>
      <c r="C1478" s="274"/>
      <c r="D1478" s="274"/>
      <c r="E1478" s="274"/>
      <c r="F1478" s="274"/>
      <c r="G1478" s="274"/>
      <c r="H1478" s="274"/>
      <c r="I1478" s="274"/>
      <c r="J1478" s="274"/>
      <c r="K1478" s="274"/>
      <c r="L1478" s="274"/>
      <c r="M1478" s="274"/>
      <c r="N1478" s="274"/>
    </row>
    <row r="1479" spans="2:14" ht="14.4">
      <c r="B1479" s="286"/>
      <c r="C1479" s="274"/>
      <c r="D1479" s="274"/>
      <c r="E1479" s="274"/>
      <c r="F1479" s="274"/>
      <c r="G1479" s="274"/>
      <c r="H1479" s="274"/>
      <c r="I1479" s="274"/>
      <c r="J1479" s="274"/>
      <c r="K1479" s="274"/>
      <c r="L1479" s="274"/>
      <c r="M1479" s="274"/>
      <c r="N1479" s="274"/>
    </row>
    <row r="1480" spans="2:14" ht="14.4">
      <c r="B1480" s="286"/>
      <c r="C1480" s="274"/>
      <c r="D1480" s="274"/>
      <c r="E1480" s="274"/>
      <c r="F1480" s="274"/>
      <c r="G1480" s="274"/>
      <c r="H1480" s="274"/>
      <c r="I1480" s="274"/>
      <c r="J1480" s="274"/>
      <c r="K1480" s="274"/>
      <c r="L1480" s="274"/>
      <c r="M1480" s="274"/>
      <c r="N1480" s="274"/>
    </row>
    <row r="1481" spans="2:14" ht="14.4">
      <c r="B1481" s="286"/>
      <c r="C1481" s="274"/>
      <c r="D1481" s="274"/>
      <c r="E1481" s="274"/>
      <c r="F1481" s="274"/>
      <c r="G1481" s="274"/>
      <c r="H1481" s="274"/>
      <c r="I1481" s="274"/>
      <c r="J1481" s="274"/>
      <c r="K1481" s="274"/>
      <c r="L1481" s="274"/>
      <c r="M1481" s="274"/>
      <c r="N1481" s="274"/>
    </row>
    <row r="1482" spans="2:14" ht="14.4">
      <c r="B1482" s="286"/>
      <c r="C1482" s="274"/>
      <c r="D1482" s="274"/>
      <c r="E1482" s="274"/>
      <c r="F1482" s="274"/>
      <c r="G1482" s="274"/>
      <c r="H1482" s="274"/>
      <c r="I1482" s="274"/>
      <c r="J1482" s="274"/>
      <c r="K1482" s="274"/>
      <c r="L1482" s="274"/>
      <c r="M1482" s="274"/>
      <c r="N1482" s="274"/>
    </row>
    <row r="1483" spans="2:14" ht="14.4">
      <c r="B1483" s="286"/>
      <c r="C1483" s="274"/>
      <c r="D1483" s="274"/>
      <c r="E1483" s="274"/>
      <c r="F1483" s="274"/>
      <c r="G1483" s="274"/>
      <c r="H1483" s="274"/>
      <c r="I1483" s="274"/>
      <c r="J1483" s="274"/>
      <c r="K1483" s="274"/>
      <c r="L1483" s="274"/>
      <c r="M1483" s="274"/>
      <c r="N1483" s="274"/>
    </row>
    <row r="1484" spans="2:14" ht="14.4">
      <c r="B1484" s="286"/>
      <c r="C1484" s="274"/>
      <c r="D1484" s="274"/>
      <c r="E1484" s="274"/>
      <c r="F1484" s="274"/>
      <c r="G1484" s="274"/>
      <c r="H1484" s="274"/>
      <c r="I1484" s="274"/>
      <c r="J1484" s="274"/>
      <c r="K1484" s="274"/>
      <c r="L1484" s="274"/>
      <c r="M1484" s="274"/>
      <c r="N1484" s="274"/>
    </row>
    <row r="1485" spans="2:14" ht="14.4">
      <c r="B1485" s="286"/>
      <c r="C1485" s="274"/>
      <c r="D1485" s="274"/>
      <c r="E1485" s="274"/>
      <c r="F1485" s="274"/>
      <c r="G1485" s="274"/>
      <c r="H1485" s="274"/>
      <c r="I1485" s="274"/>
      <c r="J1485" s="274"/>
      <c r="K1485" s="274"/>
      <c r="L1485" s="274"/>
      <c r="M1485" s="274"/>
      <c r="N1485" s="274"/>
    </row>
  </sheetData>
  <autoFilter ref="A1:N1187"/>
  <conditionalFormatting sqref="B1:B1048576">
    <cfRule type="duplicateValues" dxfId="151" priority="125"/>
  </conditionalFormatting>
  <conditionalFormatting sqref="B1190:B1048576">
    <cfRule type="duplicateValues" dxfId="150" priority="70"/>
  </conditionalFormatting>
  <conditionalFormatting sqref="B1190:B1048576">
    <cfRule type="duplicateValues" dxfId="149" priority="65"/>
  </conditionalFormatting>
  <conditionalFormatting sqref="B1190:B1048576">
    <cfRule type="duplicateValues" dxfId="148" priority="59"/>
  </conditionalFormatting>
  <conditionalFormatting sqref="B2:B1187">
    <cfRule type="duplicateValues" dxfId="147" priority="258"/>
  </conditionalFormatting>
  <conditionalFormatting sqref="B1190:B1048576">
    <cfRule type="duplicateValues" dxfId="146" priority="38"/>
  </conditionalFormatting>
  <conditionalFormatting sqref="B1190:B1048576">
    <cfRule type="duplicateValues" dxfId="145" priority="26"/>
  </conditionalFormatting>
  <conditionalFormatting sqref="B1190:B1048576">
    <cfRule type="duplicateValues" dxfId="144" priority="18"/>
  </conditionalFormatting>
  <conditionalFormatting sqref="B1:B1048576">
    <cfRule type="duplicateValues" dxfId="143" priority="1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351"/>
  <sheetViews>
    <sheetView topLeftCell="A49" workbookViewId="0">
      <selection activeCell="B22" sqref="B22:B93"/>
    </sheetView>
  </sheetViews>
  <sheetFormatPr defaultRowHeight="14.4"/>
  <cols>
    <col min="1" max="1" width="6" style="15" customWidth="1"/>
    <col min="2" max="2" width="24.88671875" style="15" bestFit="1" customWidth="1"/>
    <col min="3" max="3" width="5" style="15" bestFit="1" customWidth="1"/>
    <col min="4" max="4" width="9.21875" style="15" bestFit="1" customWidth="1"/>
    <col min="5" max="5" width="6.44140625" style="15" bestFit="1" customWidth="1"/>
    <col min="6" max="6" width="11.5546875" style="15" customWidth="1"/>
    <col min="7" max="16384" width="8.88671875" style="15"/>
  </cols>
  <sheetData>
    <row r="1" spans="1:8" ht="21" customHeight="1">
      <c r="A1" s="338" t="s">
        <v>5796</v>
      </c>
      <c r="B1" s="338"/>
      <c r="C1" s="338"/>
      <c r="D1" s="338"/>
      <c r="E1" s="338"/>
      <c r="F1" s="338"/>
      <c r="G1" s="15" t="s">
        <v>6088</v>
      </c>
      <c r="H1" s="15">
        <v>129</v>
      </c>
    </row>
    <row r="2" spans="1:8" ht="19.8" customHeight="1">
      <c r="A2" s="338" t="s">
        <v>5797</v>
      </c>
      <c r="B2" s="338"/>
      <c r="C2" s="338"/>
      <c r="D2" s="338"/>
      <c r="E2" s="338"/>
      <c r="F2" s="338"/>
    </row>
    <row r="3" spans="1:8" ht="20.399999999999999" customHeight="1">
      <c r="A3" s="338" t="s">
        <v>5798</v>
      </c>
      <c r="B3" s="338"/>
      <c r="C3" s="338"/>
      <c r="D3" s="338"/>
      <c r="E3" s="338"/>
      <c r="F3" s="338"/>
    </row>
    <row r="4" spans="1:8">
      <c r="A4" s="302"/>
    </row>
    <row r="5" spans="1:8" ht="18.600000000000001" customHeight="1">
      <c r="A5" s="338" t="s">
        <v>62</v>
      </c>
      <c r="B5" s="338"/>
      <c r="C5" s="338"/>
      <c r="D5" s="338"/>
      <c r="E5" s="338"/>
      <c r="F5" s="338"/>
    </row>
    <row r="6" spans="1:8" ht="15.6">
      <c r="A6" s="303" t="s">
        <v>5799</v>
      </c>
    </row>
    <row r="8" spans="1:8" ht="15">
      <c r="A8" s="304" t="s">
        <v>10</v>
      </c>
      <c r="B8" s="15" t="s">
        <v>11</v>
      </c>
      <c r="C8" s="15" t="s">
        <v>113</v>
      </c>
      <c r="D8" s="15" t="s">
        <v>64</v>
      </c>
      <c r="E8" s="15" t="s">
        <v>4</v>
      </c>
      <c r="F8" s="15" t="s">
        <v>2796</v>
      </c>
      <c r="G8" s="15" t="s">
        <v>269</v>
      </c>
      <c r="H8" s="15" t="s">
        <v>268</v>
      </c>
    </row>
    <row r="9" spans="1:8" ht="15" hidden="1">
      <c r="A9" s="305">
        <v>1</v>
      </c>
      <c r="B9" s="15" t="s">
        <v>267</v>
      </c>
      <c r="C9" s="15">
        <v>2009</v>
      </c>
      <c r="D9" s="306">
        <v>1.1157407407407408E-2</v>
      </c>
      <c r="E9" s="15">
        <v>1</v>
      </c>
      <c r="F9" s="15" t="s">
        <v>6090</v>
      </c>
      <c r="G9" s="15">
        <v>3.5</v>
      </c>
      <c r="H9" s="15">
        <f>2024-C9</f>
        <v>15</v>
      </c>
    </row>
    <row r="10" spans="1:8" ht="15" hidden="1">
      <c r="A10" s="305">
        <v>2</v>
      </c>
      <c r="B10" s="15" t="s">
        <v>6108</v>
      </c>
      <c r="C10" s="15">
        <v>2009</v>
      </c>
      <c r="D10" s="306">
        <v>1.2048611111111111E-2</v>
      </c>
      <c r="E10" s="15">
        <v>2</v>
      </c>
      <c r="F10" s="15" t="s">
        <v>6090</v>
      </c>
      <c r="G10" s="15">
        <v>3.5</v>
      </c>
      <c r="H10" s="15">
        <f t="shared" ref="H10:H73" si="0">2024-C10</f>
        <v>15</v>
      </c>
    </row>
    <row r="11" spans="1:8" hidden="1"/>
    <row r="12" spans="1:8" ht="15.6" hidden="1">
      <c r="A12" s="303" t="s">
        <v>5801</v>
      </c>
    </row>
    <row r="13" spans="1:8" hidden="1"/>
    <row r="14" spans="1:8" ht="15" hidden="1">
      <c r="A14" s="304" t="s">
        <v>10</v>
      </c>
      <c r="B14" s="15" t="s">
        <v>11</v>
      </c>
      <c r="C14" s="15" t="s">
        <v>113</v>
      </c>
      <c r="D14" s="15" t="s">
        <v>64</v>
      </c>
      <c r="E14" s="15" t="s">
        <v>4</v>
      </c>
    </row>
    <row r="15" spans="1:8" ht="15" hidden="1">
      <c r="A15" s="305">
        <v>1</v>
      </c>
      <c r="B15" s="104" t="s">
        <v>6105</v>
      </c>
      <c r="C15" s="15">
        <v>2010</v>
      </c>
      <c r="D15" s="306">
        <v>1.1493055555555555E-2</v>
      </c>
      <c r="E15" s="15">
        <v>1</v>
      </c>
      <c r="F15" s="15" t="s">
        <v>6091</v>
      </c>
      <c r="G15" s="15">
        <v>3.5</v>
      </c>
      <c r="H15" s="15">
        <f t="shared" si="0"/>
        <v>14</v>
      </c>
    </row>
    <row r="16" spans="1:8" ht="15" hidden="1">
      <c r="A16" s="305">
        <v>2</v>
      </c>
      <c r="B16" s="15" t="s">
        <v>6106</v>
      </c>
      <c r="C16" s="15">
        <v>2008</v>
      </c>
      <c r="D16" s="306">
        <v>1.7210648148148149E-2</v>
      </c>
      <c r="E16" s="15">
        <v>2</v>
      </c>
      <c r="F16" s="15" t="s">
        <v>6091</v>
      </c>
      <c r="G16" s="15">
        <v>3.5</v>
      </c>
      <c r="H16" s="15">
        <f t="shared" si="0"/>
        <v>16</v>
      </c>
    </row>
    <row r="17" spans="1:8" ht="15" hidden="1">
      <c r="A17" s="305">
        <v>3</v>
      </c>
      <c r="B17" s="104" t="s">
        <v>2664</v>
      </c>
      <c r="C17" s="15">
        <v>2007</v>
      </c>
      <c r="D17" s="306">
        <v>2.1099537037037038E-2</v>
      </c>
      <c r="E17" s="15">
        <v>3</v>
      </c>
      <c r="F17" s="15" t="s">
        <v>6091</v>
      </c>
      <c r="G17" s="15">
        <v>3.5</v>
      </c>
      <c r="H17" s="15">
        <f t="shared" si="0"/>
        <v>17</v>
      </c>
    </row>
    <row r="18" spans="1:8" hidden="1"/>
    <row r="19" spans="1:8" ht="15.6" hidden="1">
      <c r="A19" s="303" t="s">
        <v>5802</v>
      </c>
    </row>
    <row r="20" spans="1:8" hidden="1"/>
    <row r="21" spans="1:8" ht="15" hidden="1">
      <c r="A21" s="304" t="s">
        <v>10</v>
      </c>
      <c r="B21" s="15" t="s">
        <v>11</v>
      </c>
      <c r="C21" s="15" t="s">
        <v>113</v>
      </c>
      <c r="D21" s="15" t="s">
        <v>64</v>
      </c>
      <c r="E21" s="15" t="s">
        <v>4</v>
      </c>
      <c r="F21" s="15" t="s">
        <v>229</v>
      </c>
    </row>
    <row r="22" spans="1:8" ht="15">
      <c r="A22" s="305">
        <v>1</v>
      </c>
      <c r="B22" s="15" t="s">
        <v>6297</v>
      </c>
      <c r="C22" s="15">
        <v>2000</v>
      </c>
      <c r="D22" s="306">
        <v>2.9548611111111112E-2</v>
      </c>
      <c r="E22" s="15">
        <v>1</v>
      </c>
      <c r="F22" s="15" t="s">
        <v>5803</v>
      </c>
      <c r="G22" s="15">
        <v>10</v>
      </c>
      <c r="H22" s="15">
        <f t="shared" si="0"/>
        <v>24</v>
      </c>
    </row>
    <row r="23" spans="1:8" ht="15">
      <c r="A23" s="305">
        <v>2</v>
      </c>
      <c r="B23" s="15" t="s">
        <v>6298</v>
      </c>
      <c r="C23" s="15">
        <v>2002</v>
      </c>
      <c r="D23" s="306">
        <v>2.9756944444444444E-2</v>
      </c>
      <c r="E23" s="15">
        <v>2</v>
      </c>
      <c r="F23" s="15" t="s">
        <v>5803</v>
      </c>
      <c r="G23" s="15">
        <v>10</v>
      </c>
      <c r="H23" s="15">
        <f t="shared" si="0"/>
        <v>22</v>
      </c>
    </row>
    <row r="24" spans="1:8" ht="15">
      <c r="A24" s="305">
        <v>3</v>
      </c>
      <c r="B24" s="15" t="s">
        <v>5804</v>
      </c>
      <c r="C24" s="15">
        <v>1990</v>
      </c>
      <c r="D24" s="306">
        <v>2.9988425925925925E-2</v>
      </c>
      <c r="E24" s="15">
        <v>3</v>
      </c>
      <c r="F24" s="15" t="s">
        <v>5803</v>
      </c>
      <c r="G24" s="15">
        <v>10</v>
      </c>
      <c r="H24" s="15">
        <f t="shared" si="0"/>
        <v>34</v>
      </c>
    </row>
    <row r="25" spans="1:8" ht="15">
      <c r="A25" s="305">
        <v>4</v>
      </c>
      <c r="B25" s="15" t="s">
        <v>5805</v>
      </c>
      <c r="C25" s="15">
        <v>1989</v>
      </c>
      <c r="D25" s="306">
        <v>3.1296296296296294E-2</v>
      </c>
      <c r="E25" s="15">
        <v>4</v>
      </c>
      <c r="F25" s="15" t="s">
        <v>5803</v>
      </c>
      <c r="G25" s="15">
        <v>10</v>
      </c>
      <c r="H25" s="15">
        <f t="shared" si="0"/>
        <v>35</v>
      </c>
    </row>
    <row r="26" spans="1:8" ht="15">
      <c r="A26" s="305">
        <v>5</v>
      </c>
      <c r="B26" s="15" t="s">
        <v>5806</v>
      </c>
      <c r="C26" s="15">
        <v>1988</v>
      </c>
      <c r="D26" s="306">
        <v>3.1307870370370368E-2</v>
      </c>
      <c r="E26" s="15">
        <v>5</v>
      </c>
      <c r="F26" s="15" t="s">
        <v>5803</v>
      </c>
      <c r="G26" s="15">
        <v>10</v>
      </c>
      <c r="H26" s="15">
        <f t="shared" si="0"/>
        <v>36</v>
      </c>
    </row>
    <row r="27" spans="1:8" ht="15">
      <c r="A27" s="305">
        <v>6</v>
      </c>
      <c r="B27" s="15" t="s">
        <v>5807</v>
      </c>
      <c r="C27" s="15">
        <v>1987</v>
      </c>
      <c r="D27" s="306">
        <v>3.1608796296296295E-2</v>
      </c>
      <c r="E27" s="15">
        <v>6</v>
      </c>
      <c r="F27" s="15" t="s">
        <v>5803</v>
      </c>
      <c r="G27" s="15">
        <v>10</v>
      </c>
      <c r="H27" s="15">
        <f t="shared" si="0"/>
        <v>37</v>
      </c>
    </row>
    <row r="28" spans="1:8" ht="15">
      <c r="A28" s="305">
        <v>7</v>
      </c>
      <c r="B28" s="15" t="s">
        <v>6299</v>
      </c>
      <c r="C28" s="15">
        <v>1996</v>
      </c>
      <c r="D28" s="306">
        <v>3.1967592592592596E-2</v>
      </c>
      <c r="E28" s="15">
        <v>7</v>
      </c>
      <c r="F28" s="15" t="s">
        <v>5803</v>
      </c>
      <c r="G28" s="15">
        <v>10</v>
      </c>
      <c r="H28" s="15">
        <f t="shared" si="0"/>
        <v>28</v>
      </c>
    </row>
    <row r="29" spans="1:8" ht="15">
      <c r="A29" s="305">
        <v>8</v>
      </c>
      <c r="B29" s="104" t="s">
        <v>35</v>
      </c>
      <c r="C29" s="15">
        <v>1994</v>
      </c>
      <c r="D29" s="306">
        <v>3.2349537037037038E-2</v>
      </c>
      <c r="E29" s="15">
        <v>8</v>
      </c>
      <c r="F29" s="15" t="s">
        <v>5803</v>
      </c>
      <c r="G29" s="15">
        <v>10</v>
      </c>
      <c r="H29" s="15">
        <f t="shared" si="0"/>
        <v>30</v>
      </c>
    </row>
    <row r="30" spans="1:8" ht="15">
      <c r="A30" s="305">
        <v>9</v>
      </c>
      <c r="B30" s="15" t="s">
        <v>6300</v>
      </c>
      <c r="C30" s="15">
        <v>1993</v>
      </c>
      <c r="D30" s="306">
        <v>3.3344907407407406E-2</v>
      </c>
      <c r="E30" s="15">
        <v>9</v>
      </c>
      <c r="F30" s="15" t="s">
        <v>5803</v>
      </c>
      <c r="G30" s="15">
        <v>10</v>
      </c>
      <c r="H30" s="15">
        <f t="shared" si="0"/>
        <v>31</v>
      </c>
    </row>
    <row r="31" spans="1:8" ht="15" hidden="1">
      <c r="A31" s="305">
        <v>10</v>
      </c>
      <c r="B31" s="15" t="s">
        <v>5808</v>
      </c>
      <c r="C31" s="15">
        <v>1969</v>
      </c>
      <c r="D31" s="306">
        <v>3.3576388888888892E-2</v>
      </c>
      <c r="E31" s="15">
        <v>10</v>
      </c>
      <c r="F31" s="15" t="s">
        <v>5809</v>
      </c>
      <c r="G31" s="15">
        <v>10</v>
      </c>
      <c r="H31" s="15">
        <f t="shared" si="0"/>
        <v>55</v>
      </c>
    </row>
    <row r="32" spans="1:8" ht="15">
      <c r="A32" s="305">
        <v>11</v>
      </c>
      <c r="B32" s="15" t="s">
        <v>6301</v>
      </c>
      <c r="C32" s="15">
        <v>1993</v>
      </c>
      <c r="D32" s="306">
        <v>3.4479166666666665E-2</v>
      </c>
      <c r="E32" s="15">
        <v>11</v>
      </c>
      <c r="F32" s="15" t="s">
        <v>5803</v>
      </c>
      <c r="G32" s="15">
        <v>10</v>
      </c>
      <c r="H32" s="15">
        <f t="shared" si="0"/>
        <v>31</v>
      </c>
    </row>
    <row r="33" spans="1:8" ht="15">
      <c r="A33" s="305">
        <v>12</v>
      </c>
      <c r="B33" s="15" t="s">
        <v>6302</v>
      </c>
      <c r="C33" s="15">
        <v>1985</v>
      </c>
      <c r="D33" s="306">
        <v>3.5405092592592592E-2</v>
      </c>
      <c r="E33" s="15">
        <v>12</v>
      </c>
      <c r="F33" s="15" t="s">
        <v>5803</v>
      </c>
      <c r="G33" s="15">
        <v>10</v>
      </c>
      <c r="H33" s="15">
        <f t="shared" si="0"/>
        <v>39</v>
      </c>
    </row>
    <row r="34" spans="1:8" ht="15">
      <c r="A34" s="305">
        <v>13</v>
      </c>
      <c r="B34" s="15" t="s">
        <v>5810</v>
      </c>
      <c r="C34" s="15">
        <v>1991</v>
      </c>
      <c r="D34" s="306">
        <v>3.5706018518518519E-2</v>
      </c>
      <c r="E34" s="15">
        <v>13</v>
      </c>
      <c r="F34" s="15" t="s">
        <v>5803</v>
      </c>
      <c r="G34" s="15">
        <v>10</v>
      </c>
      <c r="H34" s="15">
        <f t="shared" si="0"/>
        <v>33</v>
      </c>
    </row>
    <row r="35" spans="1:8" ht="15">
      <c r="A35" s="305">
        <v>14</v>
      </c>
      <c r="B35" s="15" t="s">
        <v>6303</v>
      </c>
      <c r="C35" s="15">
        <v>1986</v>
      </c>
      <c r="D35" s="306">
        <v>3.6655092592592593E-2</v>
      </c>
      <c r="E35" s="15">
        <v>14</v>
      </c>
      <c r="F35" s="15" t="s">
        <v>5803</v>
      </c>
      <c r="G35" s="15">
        <v>10</v>
      </c>
      <c r="H35" s="15">
        <f t="shared" si="0"/>
        <v>38</v>
      </c>
    </row>
    <row r="36" spans="1:8" ht="15">
      <c r="A36" s="305">
        <v>15</v>
      </c>
      <c r="B36" s="15" t="s">
        <v>6304</v>
      </c>
      <c r="C36" s="15">
        <v>1988</v>
      </c>
      <c r="D36" s="306">
        <v>3.667824074074074E-2</v>
      </c>
      <c r="E36" s="15">
        <v>15</v>
      </c>
      <c r="F36" s="15" t="s">
        <v>5803</v>
      </c>
      <c r="G36" s="15">
        <v>10</v>
      </c>
      <c r="H36" s="15">
        <f t="shared" si="0"/>
        <v>36</v>
      </c>
    </row>
    <row r="37" spans="1:8" ht="15" hidden="1">
      <c r="A37" s="305">
        <v>16</v>
      </c>
      <c r="B37" s="15" t="s">
        <v>5811</v>
      </c>
      <c r="C37" s="15">
        <v>1984</v>
      </c>
      <c r="D37" s="306">
        <v>3.7013888888888888E-2</v>
      </c>
      <c r="E37" s="15">
        <v>16</v>
      </c>
      <c r="F37" s="15" t="s">
        <v>5812</v>
      </c>
      <c r="G37" s="15">
        <v>10</v>
      </c>
      <c r="H37" s="15">
        <f t="shared" si="0"/>
        <v>40</v>
      </c>
    </row>
    <row r="38" spans="1:8" ht="15" hidden="1">
      <c r="A38" s="305">
        <v>17</v>
      </c>
      <c r="B38" s="15" t="s">
        <v>6160</v>
      </c>
      <c r="C38" s="15">
        <v>1983</v>
      </c>
      <c r="D38" s="306">
        <v>3.72337962962963E-2</v>
      </c>
      <c r="E38" s="15">
        <v>17</v>
      </c>
      <c r="F38" s="15" t="s">
        <v>5812</v>
      </c>
      <c r="G38" s="15">
        <v>10</v>
      </c>
      <c r="H38" s="15">
        <f t="shared" si="0"/>
        <v>41</v>
      </c>
    </row>
    <row r="39" spans="1:8" ht="15">
      <c r="A39" s="305">
        <v>18</v>
      </c>
      <c r="B39" s="15" t="s">
        <v>5813</v>
      </c>
      <c r="C39" s="15">
        <v>1985</v>
      </c>
      <c r="D39" s="306">
        <v>3.7534722222222219E-2</v>
      </c>
      <c r="E39" s="15">
        <v>18</v>
      </c>
      <c r="F39" s="15" t="s">
        <v>5803</v>
      </c>
      <c r="G39" s="15">
        <v>10</v>
      </c>
      <c r="H39" s="15">
        <f t="shared" si="0"/>
        <v>39</v>
      </c>
    </row>
    <row r="40" spans="1:8" ht="15">
      <c r="A40" s="305">
        <v>19</v>
      </c>
      <c r="B40" s="15" t="s">
        <v>6305</v>
      </c>
      <c r="C40" s="15">
        <v>1986</v>
      </c>
      <c r="D40" s="306">
        <v>3.8553240740740742E-2</v>
      </c>
      <c r="E40" s="15">
        <v>19</v>
      </c>
      <c r="F40" s="15" t="s">
        <v>5803</v>
      </c>
      <c r="G40" s="15">
        <v>10</v>
      </c>
      <c r="H40" s="15">
        <f t="shared" si="0"/>
        <v>38</v>
      </c>
    </row>
    <row r="41" spans="1:8" ht="15">
      <c r="A41" s="305">
        <v>20</v>
      </c>
      <c r="B41" s="15" t="s">
        <v>5814</v>
      </c>
      <c r="C41" s="15">
        <v>1987</v>
      </c>
      <c r="D41" s="306">
        <v>3.878472222222222E-2</v>
      </c>
      <c r="E41" s="15">
        <v>20</v>
      </c>
      <c r="F41" s="15" t="s">
        <v>5803</v>
      </c>
      <c r="G41" s="15">
        <v>10</v>
      </c>
      <c r="H41" s="15">
        <f t="shared" si="0"/>
        <v>37</v>
      </c>
    </row>
    <row r="42" spans="1:8" ht="15" hidden="1">
      <c r="A42" s="305">
        <v>21</v>
      </c>
      <c r="B42" s="15" t="s">
        <v>6161</v>
      </c>
      <c r="C42" s="15">
        <v>1975</v>
      </c>
      <c r="D42" s="306">
        <v>3.951388888888889E-2</v>
      </c>
      <c r="E42" s="15">
        <v>21</v>
      </c>
      <c r="F42" s="15" t="s">
        <v>5812</v>
      </c>
      <c r="G42" s="15">
        <v>10</v>
      </c>
      <c r="H42" s="15">
        <f t="shared" si="0"/>
        <v>49</v>
      </c>
    </row>
    <row r="43" spans="1:8" ht="15" hidden="1">
      <c r="A43" s="305">
        <v>22</v>
      </c>
      <c r="B43" s="15" t="s">
        <v>5815</v>
      </c>
      <c r="C43" s="15">
        <v>1969</v>
      </c>
      <c r="D43" s="306">
        <v>3.9525462962962964E-2</v>
      </c>
      <c r="E43" s="15">
        <v>22</v>
      </c>
      <c r="F43" s="15" t="s">
        <v>5809</v>
      </c>
      <c r="G43" s="15">
        <v>10</v>
      </c>
      <c r="H43" s="15">
        <f t="shared" si="0"/>
        <v>55</v>
      </c>
    </row>
    <row r="44" spans="1:8" ht="15">
      <c r="A44" s="305">
        <v>23</v>
      </c>
      <c r="B44" s="15" t="s">
        <v>5816</v>
      </c>
      <c r="C44" s="15">
        <v>1986</v>
      </c>
      <c r="D44" s="306">
        <v>4.0162037037037038E-2</v>
      </c>
      <c r="E44" s="15">
        <v>23</v>
      </c>
      <c r="F44" s="15" t="s">
        <v>5803</v>
      </c>
      <c r="G44" s="15">
        <v>10</v>
      </c>
      <c r="H44" s="15">
        <f t="shared" si="0"/>
        <v>38</v>
      </c>
    </row>
    <row r="45" spans="1:8" ht="15">
      <c r="A45" s="305">
        <v>24</v>
      </c>
      <c r="B45" s="15" t="s">
        <v>5817</v>
      </c>
      <c r="C45" s="15">
        <v>1991</v>
      </c>
      <c r="D45" s="306">
        <v>4.0729166666666664E-2</v>
      </c>
      <c r="E45" s="15">
        <v>24</v>
      </c>
      <c r="F45" s="15" t="s">
        <v>5803</v>
      </c>
      <c r="G45" s="15">
        <v>10</v>
      </c>
      <c r="H45" s="15">
        <f t="shared" si="0"/>
        <v>33</v>
      </c>
    </row>
    <row r="46" spans="1:8" ht="15">
      <c r="A46" s="305">
        <v>25</v>
      </c>
      <c r="B46" s="15" t="s">
        <v>6306</v>
      </c>
      <c r="C46" s="15">
        <v>1994</v>
      </c>
      <c r="D46" s="306">
        <v>4.085648148148148E-2</v>
      </c>
      <c r="E46" s="15">
        <v>25</v>
      </c>
      <c r="F46" s="15" t="s">
        <v>5803</v>
      </c>
      <c r="G46" s="15">
        <v>10</v>
      </c>
      <c r="H46" s="15">
        <f t="shared" si="0"/>
        <v>30</v>
      </c>
    </row>
    <row r="47" spans="1:8" ht="15">
      <c r="A47" s="305">
        <v>26</v>
      </c>
      <c r="B47" s="15" t="s">
        <v>5818</v>
      </c>
      <c r="C47" s="15">
        <v>1985</v>
      </c>
      <c r="D47" s="306">
        <v>4.1145833333333333E-2</v>
      </c>
      <c r="E47" s="15">
        <v>26</v>
      </c>
      <c r="F47" s="15" t="s">
        <v>5803</v>
      </c>
      <c r="G47" s="15">
        <v>10</v>
      </c>
      <c r="H47" s="15">
        <f t="shared" si="0"/>
        <v>39</v>
      </c>
    </row>
    <row r="48" spans="1:8" ht="15">
      <c r="A48" s="305">
        <v>27</v>
      </c>
      <c r="B48" s="15" t="s">
        <v>6092</v>
      </c>
      <c r="C48" s="15">
        <v>1985</v>
      </c>
      <c r="D48" s="306">
        <v>4.148148148148148E-2</v>
      </c>
      <c r="E48" s="15">
        <v>27</v>
      </c>
      <c r="F48" s="15" t="s">
        <v>5803</v>
      </c>
      <c r="G48" s="15">
        <v>10</v>
      </c>
      <c r="H48" s="15">
        <f t="shared" si="0"/>
        <v>39</v>
      </c>
    </row>
    <row r="49" spans="1:8" ht="15">
      <c r="A49" s="305">
        <v>28</v>
      </c>
      <c r="B49" s="15" t="s">
        <v>6307</v>
      </c>
      <c r="C49" s="15">
        <v>1989</v>
      </c>
      <c r="D49" s="306">
        <v>4.2476851851851849E-2</v>
      </c>
      <c r="E49" s="15">
        <v>28</v>
      </c>
      <c r="F49" s="15" t="s">
        <v>5803</v>
      </c>
      <c r="G49" s="15">
        <v>10</v>
      </c>
      <c r="H49" s="15">
        <f t="shared" si="0"/>
        <v>35</v>
      </c>
    </row>
    <row r="50" spans="1:8" ht="15" hidden="1">
      <c r="A50" s="305">
        <v>29</v>
      </c>
      <c r="B50" s="15" t="s">
        <v>5819</v>
      </c>
      <c r="C50" s="15">
        <v>1967</v>
      </c>
      <c r="D50" s="306">
        <v>4.2766203703703702E-2</v>
      </c>
      <c r="E50" s="15">
        <v>29</v>
      </c>
      <c r="F50" s="15" t="s">
        <v>5809</v>
      </c>
      <c r="G50" s="15">
        <v>10</v>
      </c>
      <c r="H50" s="15">
        <f t="shared" si="0"/>
        <v>57</v>
      </c>
    </row>
    <row r="51" spans="1:8" ht="15" hidden="1">
      <c r="A51" s="305">
        <v>30</v>
      </c>
      <c r="B51" s="15" t="s">
        <v>6118</v>
      </c>
      <c r="C51" s="15">
        <v>1958</v>
      </c>
      <c r="D51" s="306">
        <v>4.3229166666666666E-2</v>
      </c>
      <c r="E51" s="15">
        <v>30</v>
      </c>
      <c r="F51" s="15" t="s">
        <v>5809</v>
      </c>
      <c r="G51" s="15">
        <v>10</v>
      </c>
      <c r="H51" s="15">
        <f t="shared" si="0"/>
        <v>66</v>
      </c>
    </row>
    <row r="52" spans="1:8" ht="15">
      <c r="A52" s="305">
        <v>31</v>
      </c>
      <c r="B52" s="15" t="s">
        <v>6308</v>
      </c>
      <c r="C52" s="15">
        <v>1989</v>
      </c>
      <c r="D52" s="306">
        <v>4.3703703703703703E-2</v>
      </c>
      <c r="E52" s="15">
        <v>31</v>
      </c>
      <c r="F52" s="15" t="s">
        <v>5803</v>
      </c>
      <c r="G52" s="15">
        <v>10</v>
      </c>
      <c r="H52" s="15">
        <f t="shared" si="0"/>
        <v>35</v>
      </c>
    </row>
    <row r="53" spans="1:8" ht="15" hidden="1">
      <c r="A53" s="305">
        <v>32</v>
      </c>
      <c r="B53" s="15" t="s">
        <v>5820</v>
      </c>
      <c r="C53" s="15">
        <v>1982</v>
      </c>
      <c r="D53" s="306">
        <v>4.3831018518518519E-2</v>
      </c>
      <c r="E53" s="15">
        <v>32</v>
      </c>
      <c r="F53" s="15" t="s">
        <v>5812</v>
      </c>
      <c r="G53" s="15">
        <v>10</v>
      </c>
      <c r="H53" s="15">
        <f t="shared" si="0"/>
        <v>42</v>
      </c>
    </row>
    <row r="54" spans="1:8" ht="15">
      <c r="A54" s="305">
        <v>33</v>
      </c>
      <c r="B54" s="15" t="s">
        <v>6309</v>
      </c>
      <c r="C54" s="15">
        <v>1986</v>
      </c>
      <c r="D54" s="306">
        <v>4.4675925925925924E-2</v>
      </c>
      <c r="E54" s="15">
        <v>33</v>
      </c>
      <c r="F54" s="15" t="s">
        <v>5803</v>
      </c>
      <c r="G54" s="15">
        <v>10</v>
      </c>
      <c r="H54" s="15">
        <f t="shared" si="0"/>
        <v>38</v>
      </c>
    </row>
    <row r="55" spans="1:8" ht="15" hidden="1">
      <c r="A55" s="305">
        <v>34</v>
      </c>
      <c r="B55" s="15" t="s">
        <v>6162</v>
      </c>
      <c r="C55" s="15">
        <v>1975</v>
      </c>
      <c r="D55" s="306">
        <v>4.5694444444444447E-2</v>
      </c>
      <c r="E55" s="15">
        <v>34</v>
      </c>
      <c r="F55" s="15" t="s">
        <v>5812</v>
      </c>
      <c r="G55" s="15">
        <v>10</v>
      </c>
      <c r="H55" s="15">
        <f t="shared" si="0"/>
        <v>49</v>
      </c>
    </row>
    <row r="56" spans="1:8" ht="15" hidden="1">
      <c r="A56" s="305">
        <v>35</v>
      </c>
      <c r="B56" s="15" t="s">
        <v>6119</v>
      </c>
      <c r="C56" s="15">
        <v>1974</v>
      </c>
      <c r="D56" s="306">
        <v>4.5740740740740742E-2</v>
      </c>
      <c r="E56" s="15">
        <v>35</v>
      </c>
      <c r="F56" s="15" t="s">
        <v>5809</v>
      </c>
      <c r="G56" s="15">
        <v>10</v>
      </c>
      <c r="H56" s="15">
        <f t="shared" si="0"/>
        <v>50</v>
      </c>
    </row>
    <row r="57" spans="1:8" ht="15" hidden="1">
      <c r="A57" s="305">
        <v>36</v>
      </c>
      <c r="B57" s="15" t="s">
        <v>5821</v>
      </c>
      <c r="C57" s="15">
        <v>1984</v>
      </c>
      <c r="D57" s="306">
        <v>4.6261574074074073E-2</v>
      </c>
      <c r="E57" s="15">
        <v>36</v>
      </c>
      <c r="F57" s="15" t="s">
        <v>5812</v>
      </c>
      <c r="G57" s="15">
        <v>10</v>
      </c>
      <c r="H57" s="15">
        <f t="shared" si="0"/>
        <v>40</v>
      </c>
    </row>
    <row r="58" spans="1:8" ht="15" hidden="1">
      <c r="A58" s="305">
        <v>37</v>
      </c>
      <c r="B58" s="15" t="s">
        <v>5822</v>
      </c>
      <c r="C58" s="15">
        <v>1984</v>
      </c>
      <c r="D58" s="306">
        <v>4.6273148148148147E-2</v>
      </c>
      <c r="E58" s="15">
        <v>37</v>
      </c>
      <c r="F58" s="15" t="s">
        <v>5812</v>
      </c>
      <c r="G58" s="15">
        <v>10</v>
      </c>
      <c r="H58" s="15">
        <f t="shared" si="0"/>
        <v>40</v>
      </c>
    </row>
    <row r="59" spans="1:8" ht="15">
      <c r="A59" s="305">
        <v>38</v>
      </c>
      <c r="B59" s="15" t="s">
        <v>5823</v>
      </c>
      <c r="C59" s="15">
        <v>2000</v>
      </c>
      <c r="D59" s="306">
        <v>4.628472222222222E-2</v>
      </c>
      <c r="E59" s="15">
        <v>38</v>
      </c>
      <c r="F59" s="15" t="s">
        <v>5803</v>
      </c>
      <c r="G59" s="15">
        <v>10</v>
      </c>
      <c r="H59" s="15">
        <f t="shared" si="0"/>
        <v>24</v>
      </c>
    </row>
    <row r="60" spans="1:8" ht="15">
      <c r="A60" s="305">
        <v>39</v>
      </c>
      <c r="B60" s="15" t="s">
        <v>6310</v>
      </c>
      <c r="C60" s="15">
        <v>1998</v>
      </c>
      <c r="D60" s="306">
        <v>4.6666666666666669E-2</v>
      </c>
      <c r="E60" s="15">
        <v>39</v>
      </c>
      <c r="F60" s="15" t="s">
        <v>5803</v>
      </c>
      <c r="G60" s="15">
        <v>10</v>
      </c>
      <c r="H60" s="15">
        <f t="shared" si="0"/>
        <v>26</v>
      </c>
    </row>
    <row r="61" spans="1:8" ht="15">
      <c r="A61" s="305">
        <v>40</v>
      </c>
      <c r="B61" s="15" t="s">
        <v>5824</v>
      </c>
      <c r="C61" s="15">
        <v>1986</v>
      </c>
      <c r="D61" s="306">
        <v>4.6712962962962963E-2</v>
      </c>
      <c r="E61" s="15">
        <v>40</v>
      </c>
      <c r="F61" s="15" t="s">
        <v>5803</v>
      </c>
      <c r="G61" s="15">
        <v>10</v>
      </c>
      <c r="H61" s="15">
        <f t="shared" si="0"/>
        <v>38</v>
      </c>
    </row>
    <row r="62" spans="1:8" ht="15" hidden="1">
      <c r="A62" s="305">
        <v>41</v>
      </c>
      <c r="B62" s="15" t="s">
        <v>6163</v>
      </c>
      <c r="C62" s="15">
        <v>1984</v>
      </c>
      <c r="D62" s="306">
        <v>4.6840277777777779E-2</v>
      </c>
      <c r="E62" s="15">
        <v>41</v>
      </c>
      <c r="F62" s="15" t="s">
        <v>5812</v>
      </c>
      <c r="G62" s="15">
        <v>10</v>
      </c>
      <c r="H62" s="15">
        <f t="shared" si="0"/>
        <v>40</v>
      </c>
    </row>
    <row r="63" spans="1:8" ht="15">
      <c r="A63" s="305">
        <v>42</v>
      </c>
      <c r="B63" s="15" t="s">
        <v>6311</v>
      </c>
      <c r="C63" s="15">
        <v>1989</v>
      </c>
      <c r="D63" s="306">
        <v>4.7361111111111111E-2</v>
      </c>
      <c r="E63" s="15">
        <v>42</v>
      </c>
      <c r="F63" s="15" t="s">
        <v>5803</v>
      </c>
      <c r="G63" s="15">
        <v>10</v>
      </c>
      <c r="H63" s="15">
        <f t="shared" si="0"/>
        <v>35</v>
      </c>
    </row>
    <row r="64" spans="1:8" ht="15">
      <c r="A64" s="305">
        <v>43</v>
      </c>
      <c r="B64" s="15" t="s">
        <v>6312</v>
      </c>
      <c r="C64" s="15">
        <v>1991</v>
      </c>
      <c r="D64" s="306">
        <v>4.821759259259259E-2</v>
      </c>
      <c r="E64" s="15">
        <v>43</v>
      </c>
      <c r="F64" s="15" t="s">
        <v>5803</v>
      </c>
      <c r="G64" s="15">
        <v>10</v>
      </c>
      <c r="H64" s="15">
        <f t="shared" si="0"/>
        <v>33</v>
      </c>
    </row>
    <row r="65" spans="1:8" ht="15">
      <c r="A65" s="305">
        <v>44</v>
      </c>
      <c r="B65" s="15" t="s">
        <v>6313</v>
      </c>
      <c r="C65" s="15">
        <v>1985</v>
      </c>
      <c r="D65" s="306">
        <v>4.8402777777777781E-2</v>
      </c>
      <c r="E65" s="15">
        <v>44</v>
      </c>
      <c r="F65" s="15" t="s">
        <v>5803</v>
      </c>
      <c r="G65" s="15">
        <v>10</v>
      </c>
      <c r="H65" s="15">
        <f t="shared" si="0"/>
        <v>39</v>
      </c>
    </row>
    <row r="66" spans="1:8" ht="15">
      <c r="A66" s="305">
        <v>45</v>
      </c>
      <c r="B66" s="15" t="s">
        <v>6314</v>
      </c>
      <c r="C66" s="15">
        <v>1986</v>
      </c>
      <c r="D66" s="306">
        <v>4.8460648148148149E-2</v>
      </c>
      <c r="E66" s="15">
        <v>45</v>
      </c>
      <c r="F66" s="15" t="s">
        <v>5803</v>
      </c>
      <c r="G66" s="15">
        <v>10</v>
      </c>
      <c r="H66" s="15">
        <f t="shared" si="0"/>
        <v>38</v>
      </c>
    </row>
    <row r="67" spans="1:8" ht="15" hidden="1">
      <c r="A67" s="305">
        <v>46</v>
      </c>
      <c r="B67" s="15" t="s">
        <v>6164</v>
      </c>
      <c r="C67" s="15">
        <v>1983</v>
      </c>
      <c r="D67" s="306">
        <v>4.8715277777777781E-2</v>
      </c>
      <c r="E67" s="15">
        <v>46</v>
      </c>
      <c r="F67" s="15" t="s">
        <v>5812</v>
      </c>
      <c r="G67" s="15">
        <v>10</v>
      </c>
      <c r="H67" s="15">
        <f t="shared" si="0"/>
        <v>41</v>
      </c>
    </row>
    <row r="68" spans="1:8" ht="15">
      <c r="A68" s="305">
        <v>47</v>
      </c>
      <c r="B68" s="15" t="s">
        <v>6094</v>
      </c>
      <c r="C68" s="15">
        <v>1995</v>
      </c>
      <c r="D68" s="306">
        <v>4.8761574074074075E-2</v>
      </c>
      <c r="E68" s="15">
        <v>47</v>
      </c>
      <c r="F68" s="15" t="s">
        <v>5803</v>
      </c>
      <c r="G68" s="15">
        <v>10</v>
      </c>
      <c r="H68" s="15">
        <f t="shared" si="0"/>
        <v>29</v>
      </c>
    </row>
    <row r="69" spans="1:8" ht="15">
      <c r="A69" s="305">
        <v>48</v>
      </c>
      <c r="B69" s="15" t="s">
        <v>5825</v>
      </c>
      <c r="C69" s="15">
        <v>1993</v>
      </c>
      <c r="D69" s="306">
        <v>4.8877314814814818E-2</v>
      </c>
      <c r="E69" s="15">
        <v>48</v>
      </c>
      <c r="F69" s="15" t="s">
        <v>5803</v>
      </c>
      <c r="G69" s="15">
        <v>10</v>
      </c>
      <c r="H69" s="15">
        <f t="shared" si="0"/>
        <v>31</v>
      </c>
    </row>
    <row r="70" spans="1:8" ht="15">
      <c r="A70" s="305">
        <v>49</v>
      </c>
      <c r="B70" s="15" t="s">
        <v>5826</v>
      </c>
      <c r="C70" s="15">
        <v>1997</v>
      </c>
      <c r="D70" s="306">
        <v>4.9155092592592591E-2</v>
      </c>
      <c r="E70" s="15">
        <v>49</v>
      </c>
      <c r="F70" s="15" t="s">
        <v>5803</v>
      </c>
      <c r="G70" s="15">
        <v>10</v>
      </c>
      <c r="H70" s="15">
        <f t="shared" si="0"/>
        <v>27</v>
      </c>
    </row>
    <row r="71" spans="1:8" ht="15">
      <c r="A71" s="305">
        <v>50</v>
      </c>
      <c r="B71" s="15" t="s">
        <v>6315</v>
      </c>
      <c r="C71" s="15">
        <v>1988</v>
      </c>
      <c r="D71" s="306">
        <v>4.929398148148148E-2</v>
      </c>
      <c r="E71" s="15">
        <v>50</v>
      </c>
      <c r="F71" s="15" t="s">
        <v>5803</v>
      </c>
      <c r="G71" s="15">
        <v>10</v>
      </c>
      <c r="H71" s="15">
        <f t="shared" si="0"/>
        <v>36</v>
      </c>
    </row>
    <row r="72" spans="1:8" ht="15" hidden="1">
      <c r="A72" s="305">
        <v>51</v>
      </c>
      <c r="B72" s="15" t="s">
        <v>6093</v>
      </c>
      <c r="C72" s="15">
        <v>1983</v>
      </c>
      <c r="D72" s="306">
        <v>4.9421296296296297E-2</v>
      </c>
      <c r="E72" s="15">
        <v>51</v>
      </c>
      <c r="F72" s="15" t="s">
        <v>5812</v>
      </c>
      <c r="G72" s="15">
        <v>10</v>
      </c>
      <c r="H72" s="15">
        <f t="shared" si="0"/>
        <v>41</v>
      </c>
    </row>
    <row r="73" spans="1:8" ht="15" hidden="1">
      <c r="A73" s="305">
        <v>52</v>
      </c>
      <c r="B73" s="15" t="s">
        <v>6165</v>
      </c>
      <c r="C73" s="15">
        <v>1975</v>
      </c>
      <c r="D73" s="306">
        <v>4.9502314814814811E-2</v>
      </c>
      <c r="E73" s="15">
        <v>52</v>
      </c>
      <c r="F73" s="15" t="s">
        <v>5812</v>
      </c>
      <c r="G73" s="15">
        <v>10</v>
      </c>
      <c r="H73" s="15">
        <f t="shared" si="0"/>
        <v>49</v>
      </c>
    </row>
    <row r="74" spans="1:8" ht="15">
      <c r="A74" s="305">
        <v>53</v>
      </c>
      <c r="B74" s="15" t="s">
        <v>6316</v>
      </c>
      <c r="C74" s="15">
        <v>1988</v>
      </c>
      <c r="D74" s="306">
        <v>5.0127314814814812E-2</v>
      </c>
      <c r="E74" s="15">
        <v>53</v>
      </c>
      <c r="F74" s="15" t="s">
        <v>5803</v>
      </c>
      <c r="G74" s="15">
        <v>10</v>
      </c>
      <c r="H74" s="15">
        <f t="shared" ref="H74:H137" si="1">2024-C74</f>
        <v>36</v>
      </c>
    </row>
    <row r="75" spans="1:8" ht="15">
      <c r="A75" s="305">
        <v>54</v>
      </c>
      <c r="B75" s="15" t="s">
        <v>6317</v>
      </c>
      <c r="C75" s="15">
        <v>1989</v>
      </c>
      <c r="D75" s="306">
        <v>5.0358796296296297E-2</v>
      </c>
      <c r="E75" s="15">
        <v>54</v>
      </c>
      <c r="F75" s="15" t="s">
        <v>5803</v>
      </c>
      <c r="G75" s="15">
        <v>10</v>
      </c>
      <c r="H75" s="15">
        <f t="shared" si="1"/>
        <v>35</v>
      </c>
    </row>
    <row r="76" spans="1:8" ht="15" hidden="1">
      <c r="A76" s="305">
        <v>55</v>
      </c>
      <c r="B76" s="15" t="s">
        <v>6166</v>
      </c>
      <c r="C76" s="15">
        <v>1980</v>
      </c>
      <c r="D76" s="306">
        <v>5.1261574074074077E-2</v>
      </c>
      <c r="E76" s="15">
        <v>55</v>
      </c>
      <c r="F76" s="15" t="s">
        <v>5812</v>
      </c>
      <c r="G76" s="15">
        <v>10</v>
      </c>
      <c r="H76" s="15">
        <f t="shared" si="1"/>
        <v>44</v>
      </c>
    </row>
    <row r="77" spans="1:8" ht="15" hidden="1">
      <c r="A77" s="305">
        <v>56</v>
      </c>
      <c r="B77" s="15" t="s">
        <v>5827</v>
      </c>
      <c r="C77" s="15">
        <v>1984</v>
      </c>
      <c r="D77" s="306">
        <v>5.1759259259259262E-2</v>
      </c>
      <c r="E77" s="15">
        <v>56</v>
      </c>
      <c r="F77" s="15" t="s">
        <v>5812</v>
      </c>
      <c r="G77" s="15">
        <v>10</v>
      </c>
      <c r="H77" s="15">
        <f t="shared" si="1"/>
        <v>40</v>
      </c>
    </row>
    <row r="78" spans="1:8" ht="15">
      <c r="A78" s="305">
        <v>57</v>
      </c>
      <c r="B78" s="15" t="s">
        <v>6318</v>
      </c>
      <c r="C78" s="15">
        <v>1995</v>
      </c>
      <c r="D78" s="306">
        <v>5.2071759259259262E-2</v>
      </c>
      <c r="E78" s="15">
        <v>57</v>
      </c>
      <c r="F78" s="15" t="s">
        <v>5803</v>
      </c>
      <c r="G78" s="15">
        <v>10</v>
      </c>
      <c r="H78" s="15">
        <f t="shared" si="1"/>
        <v>29</v>
      </c>
    </row>
    <row r="79" spans="1:8" ht="15">
      <c r="A79" s="305">
        <v>58</v>
      </c>
      <c r="B79" s="15" t="s">
        <v>6319</v>
      </c>
      <c r="C79" s="15">
        <v>1989</v>
      </c>
      <c r="D79" s="306">
        <v>5.2372685185185182E-2</v>
      </c>
      <c r="E79" s="15">
        <v>58</v>
      </c>
      <c r="F79" s="15" t="s">
        <v>5803</v>
      </c>
      <c r="G79" s="15">
        <v>10</v>
      </c>
      <c r="H79" s="15">
        <f t="shared" si="1"/>
        <v>35</v>
      </c>
    </row>
    <row r="80" spans="1:8" ht="15">
      <c r="A80" s="305">
        <v>59</v>
      </c>
      <c r="B80" s="15" t="s">
        <v>6320</v>
      </c>
      <c r="C80" s="15">
        <v>1995</v>
      </c>
      <c r="D80" s="306">
        <v>5.2789351851851851E-2</v>
      </c>
      <c r="E80" s="15">
        <v>59</v>
      </c>
      <c r="F80" s="15" t="s">
        <v>5803</v>
      </c>
      <c r="G80" s="15">
        <v>10</v>
      </c>
      <c r="H80" s="15">
        <f t="shared" si="1"/>
        <v>29</v>
      </c>
    </row>
    <row r="81" spans="1:8" ht="15">
      <c r="A81" s="305">
        <v>60</v>
      </c>
      <c r="B81" s="15" t="s">
        <v>6321</v>
      </c>
      <c r="C81" s="15">
        <v>1993</v>
      </c>
      <c r="D81" s="306">
        <v>5.2800925925925925E-2</v>
      </c>
      <c r="E81" s="15">
        <v>60</v>
      </c>
      <c r="F81" s="15" t="s">
        <v>5803</v>
      </c>
      <c r="G81" s="15">
        <v>10</v>
      </c>
      <c r="H81" s="15">
        <f t="shared" si="1"/>
        <v>31</v>
      </c>
    </row>
    <row r="82" spans="1:8" ht="15">
      <c r="A82" s="305">
        <v>61</v>
      </c>
      <c r="B82" s="15" t="s">
        <v>5828</v>
      </c>
      <c r="C82" s="15">
        <v>1994</v>
      </c>
      <c r="D82" s="306">
        <v>5.364583333333333E-2</v>
      </c>
      <c r="E82" s="15">
        <v>61</v>
      </c>
      <c r="F82" s="15" t="s">
        <v>5803</v>
      </c>
      <c r="G82" s="15">
        <v>10</v>
      </c>
      <c r="H82" s="15">
        <f t="shared" si="1"/>
        <v>30</v>
      </c>
    </row>
    <row r="83" spans="1:8" ht="15">
      <c r="A83" s="305">
        <v>62</v>
      </c>
      <c r="B83" s="15" t="s">
        <v>6322</v>
      </c>
      <c r="C83" s="15">
        <v>1996</v>
      </c>
      <c r="D83" s="306">
        <v>5.4386574074074073E-2</v>
      </c>
      <c r="E83" s="15">
        <v>62</v>
      </c>
      <c r="F83" s="15" t="s">
        <v>5803</v>
      </c>
      <c r="G83" s="15">
        <v>10</v>
      </c>
      <c r="H83" s="15">
        <f t="shared" si="1"/>
        <v>28</v>
      </c>
    </row>
    <row r="84" spans="1:8" ht="15" hidden="1">
      <c r="A84" s="305">
        <v>63</v>
      </c>
      <c r="B84" s="15" t="s">
        <v>5829</v>
      </c>
      <c r="C84" s="15">
        <v>1982</v>
      </c>
      <c r="D84" s="306">
        <v>5.4895833333333331E-2</v>
      </c>
      <c r="E84" s="15">
        <v>63</v>
      </c>
      <c r="F84" s="15" t="s">
        <v>5812</v>
      </c>
      <c r="G84" s="15">
        <v>10</v>
      </c>
      <c r="H84" s="15">
        <f t="shared" si="1"/>
        <v>42</v>
      </c>
    </row>
    <row r="85" spans="1:8" ht="15">
      <c r="A85" s="305">
        <v>64</v>
      </c>
      <c r="B85" s="15" t="s">
        <v>6323</v>
      </c>
      <c r="C85" s="15">
        <v>1996</v>
      </c>
      <c r="D85" s="306">
        <v>5.527777777777778E-2</v>
      </c>
      <c r="E85" s="15">
        <v>64</v>
      </c>
      <c r="F85" s="15" t="s">
        <v>5803</v>
      </c>
      <c r="G85" s="15">
        <v>10</v>
      </c>
      <c r="H85" s="15">
        <f t="shared" si="1"/>
        <v>28</v>
      </c>
    </row>
    <row r="86" spans="1:8" ht="15">
      <c r="A86" s="305">
        <v>65</v>
      </c>
      <c r="B86" s="15" t="s">
        <v>6324</v>
      </c>
      <c r="C86" s="15">
        <v>1993</v>
      </c>
      <c r="D86" s="306">
        <v>5.662037037037037E-2</v>
      </c>
      <c r="E86" s="15">
        <v>65</v>
      </c>
      <c r="F86" s="15" t="s">
        <v>5803</v>
      </c>
      <c r="G86" s="15">
        <v>10</v>
      </c>
      <c r="H86" s="15">
        <f t="shared" si="1"/>
        <v>31</v>
      </c>
    </row>
    <row r="87" spans="1:8" ht="15">
      <c r="A87" s="305">
        <v>66</v>
      </c>
      <c r="B87" s="15" t="s">
        <v>5830</v>
      </c>
      <c r="C87" s="15">
        <v>1988</v>
      </c>
      <c r="D87" s="306">
        <v>5.7800925925925929E-2</v>
      </c>
      <c r="E87" s="15">
        <v>66</v>
      </c>
      <c r="F87" s="15" t="s">
        <v>5803</v>
      </c>
      <c r="G87" s="15">
        <v>10</v>
      </c>
      <c r="H87" s="15">
        <f t="shared" si="1"/>
        <v>36</v>
      </c>
    </row>
    <row r="88" spans="1:8" ht="15">
      <c r="A88" s="305">
        <v>67</v>
      </c>
      <c r="B88" s="15" t="s">
        <v>6325</v>
      </c>
      <c r="C88" s="15">
        <v>1990</v>
      </c>
      <c r="D88" s="306">
        <v>5.7997685185185187E-2</v>
      </c>
      <c r="E88" s="15">
        <v>67</v>
      </c>
      <c r="F88" s="15" t="s">
        <v>5803</v>
      </c>
      <c r="G88" s="15">
        <v>10</v>
      </c>
      <c r="H88" s="15">
        <f t="shared" si="1"/>
        <v>34</v>
      </c>
    </row>
    <row r="89" spans="1:8" ht="15" hidden="1">
      <c r="A89" s="305">
        <v>68</v>
      </c>
      <c r="B89" s="15" t="s">
        <v>6167</v>
      </c>
      <c r="C89" s="15">
        <v>1981</v>
      </c>
      <c r="D89" s="306">
        <v>5.9745370370370372E-2</v>
      </c>
      <c r="E89" s="15">
        <v>68</v>
      </c>
      <c r="F89" s="15" t="s">
        <v>5812</v>
      </c>
      <c r="G89" s="15">
        <v>10</v>
      </c>
      <c r="H89" s="15">
        <f t="shared" si="1"/>
        <v>43</v>
      </c>
    </row>
    <row r="90" spans="1:8" ht="15" hidden="1">
      <c r="A90" s="305">
        <v>69</v>
      </c>
      <c r="B90" s="15" t="s">
        <v>6168</v>
      </c>
      <c r="C90" s="15">
        <v>1981</v>
      </c>
      <c r="D90" s="306">
        <v>5.9756944444444446E-2</v>
      </c>
      <c r="E90" s="15">
        <v>69</v>
      </c>
      <c r="F90" s="15" t="s">
        <v>5812</v>
      </c>
      <c r="G90" s="15">
        <v>10</v>
      </c>
      <c r="H90" s="15">
        <f t="shared" si="1"/>
        <v>43</v>
      </c>
    </row>
    <row r="91" spans="1:8" ht="15">
      <c r="A91" s="305">
        <v>70</v>
      </c>
      <c r="B91" s="15" t="s">
        <v>6326</v>
      </c>
      <c r="C91" s="15">
        <v>1988</v>
      </c>
      <c r="D91" s="306">
        <v>5.980324074074074E-2</v>
      </c>
      <c r="E91" s="15">
        <v>70</v>
      </c>
      <c r="F91" s="15" t="s">
        <v>5803</v>
      </c>
      <c r="G91" s="15">
        <v>10</v>
      </c>
      <c r="H91" s="15">
        <f t="shared" si="1"/>
        <v>36</v>
      </c>
    </row>
    <row r="92" spans="1:8" ht="15" hidden="1">
      <c r="A92" s="305">
        <v>71</v>
      </c>
      <c r="B92" s="15" t="s">
        <v>6169</v>
      </c>
      <c r="C92" s="15">
        <v>1984</v>
      </c>
      <c r="D92" s="306">
        <v>6.40162037037037E-2</v>
      </c>
      <c r="E92" s="15">
        <v>71</v>
      </c>
      <c r="F92" s="15" t="s">
        <v>5812</v>
      </c>
      <c r="G92" s="15">
        <v>10</v>
      </c>
      <c r="H92" s="15">
        <f t="shared" si="1"/>
        <v>40</v>
      </c>
    </row>
    <row r="93" spans="1:8" ht="15">
      <c r="A93" s="305">
        <v>72</v>
      </c>
      <c r="B93" s="15" t="s">
        <v>6327</v>
      </c>
      <c r="C93" s="15">
        <v>1997</v>
      </c>
      <c r="D93" s="306">
        <v>8.4074074074074079E-2</v>
      </c>
      <c r="E93" s="15">
        <v>72</v>
      </c>
      <c r="F93" s="15" t="s">
        <v>5803</v>
      </c>
      <c r="G93" s="15">
        <v>10</v>
      </c>
      <c r="H93" s="15">
        <f t="shared" si="1"/>
        <v>27</v>
      </c>
    </row>
    <row r="94" spans="1:8" hidden="1"/>
    <row r="95" spans="1:8" ht="15.6" hidden="1">
      <c r="A95" s="303" t="s">
        <v>5831</v>
      </c>
    </row>
    <row r="96" spans="1:8" hidden="1"/>
    <row r="97" spans="1:8" ht="15" hidden="1">
      <c r="A97" s="304" t="s">
        <v>10</v>
      </c>
      <c r="B97" s="15" t="s">
        <v>11</v>
      </c>
      <c r="C97" s="15" t="s">
        <v>113</v>
      </c>
      <c r="D97" s="15" t="s">
        <v>64</v>
      </c>
      <c r="E97" s="15" t="s">
        <v>4</v>
      </c>
      <c r="F97" s="15" t="s">
        <v>229</v>
      </c>
    </row>
    <row r="98" spans="1:8" ht="15" hidden="1">
      <c r="A98" s="305">
        <v>1</v>
      </c>
      <c r="B98" s="15" t="s">
        <v>5832</v>
      </c>
      <c r="C98" s="15">
        <v>1988</v>
      </c>
      <c r="D98" s="306">
        <v>3.2476851851851854E-2</v>
      </c>
      <c r="E98" s="15">
        <v>1</v>
      </c>
      <c r="F98" s="15" t="s">
        <v>5833</v>
      </c>
      <c r="G98" s="15">
        <v>10</v>
      </c>
      <c r="H98" s="15">
        <f t="shared" si="1"/>
        <v>36</v>
      </c>
    </row>
    <row r="99" spans="1:8" ht="15" hidden="1">
      <c r="A99" s="305">
        <v>2</v>
      </c>
      <c r="B99" s="15" t="s">
        <v>5834</v>
      </c>
      <c r="C99" s="15">
        <v>1986</v>
      </c>
      <c r="D99" s="306">
        <v>3.7534722222222219E-2</v>
      </c>
      <c r="E99" s="15">
        <v>2</v>
      </c>
      <c r="F99" s="15" t="s">
        <v>5833</v>
      </c>
      <c r="G99" s="15">
        <v>10</v>
      </c>
      <c r="H99" s="15">
        <f t="shared" si="1"/>
        <v>38</v>
      </c>
    </row>
    <row r="100" spans="1:8" ht="15" hidden="1">
      <c r="A100" s="305">
        <v>3</v>
      </c>
      <c r="B100" s="15" t="s">
        <v>6211</v>
      </c>
      <c r="C100" s="15">
        <v>1993</v>
      </c>
      <c r="D100" s="306">
        <v>3.8715277777777779E-2</v>
      </c>
      <c r="E100" s="15">
        <v>3</v>
      </c>
      <c r="F100" s="15" t="s">
        <v>5833</v>
      </c>
      <c r="G100" s="15">
        <v>10</v>
      </c>
      <c r="H100" s="15">
        <f t="shared" si="1"/>
        <v>31</v>
      </c>
    </row>
    <row r="101" spans="1:8" ht="15" hidden="1">
      <c r="A101" s="305">
        <v>4</v>
      </c>
      <c r="B101" s="15" t="s">
        <v>5836</v>
      </c>
      <c r="C101" s="15">
        <v>1989</v>
      </c>
      <c r="D101" s="306">
        <v>4.0266203703703707E-2</v>
      </c>
      <c r="E101" s="15">
        <v>4</v>
      </c>
      <c r="F101" s="15" t="s">
        <v>5833</v>
      </c>
      <c r="G101" s="15">
        <v>10</v>
      </c>
      <c r="H101" s="15">
        <f t="shared" si="1"/>
        <v>35</v>
      </c>
    </row>
    <row r="102" spans="1:8" ht="15" hidden="1">
      <c r="A102" s="305">
        <v>5</v>
      </c>
      <c r="B102" s="15" t="s">
        <v>5837</v>
      </c>
      <c r="C102" s="15">
        <v>1985</v>
      </c>
      <c r="D102" s="306">
        <v>4.0300925925925928E-2</v>
      </c>
      <c r="E102" s="15">
        <v>5</v>
      </c>
      <c r="F102" s="15" t="s">
        <v>5833</v>
      </c>
      <c r="G102" s="15">
        <v>10</v>
      </c>
      <c r="H102" s="15">
        <f t="shared" si="1"/>
        <v>39</v>
      </c>
    </row>
    <row r="103" spans="1:8" ht="15" hidden="1">
      <c r="A103" s="305">
        <v>6</v>
      </c>
      <c r="B103" s="15" t="s">
        <v>5838</v>
      </c>
      <c r="C103" s="15">
        <v>1978</v>
      </c>
      <c r="D103" s="306">
        <v>4.2430555555555555E-2</v>
      </c>
      <c r="E103" s="15">
        <v>6</v>
      </c>
      <c r="F103" s="15" t="s">
        <v>5839</v>
      </c>
      <c r="G103" s="15">
        <v>10</v>
      </c>
      <c r="H103" s="15">
        <f t="shared" si="1"/>
        <v>46</v>
      </c>
    </row>
    <row r="104" spans="1:8" ht="15" hidden="1">
      <c r="A104" s="305">
        <v>7</v>
      </c>
      <c r="B104" s="15" t="s">
        <v>5840</v>
      </c>
      <c r="C104" s="15">
        <v>1992</v>
      </c>
      <c r="D104" s="306">
        <v>4.2430555555555555E-2</v>
      </c>
      <c r="E104" s="15">
        <v>6</v>
      </c>
      <c r="F104" s="15" t="s">
        <v>5833</v>
      </c>
      <c r="G104" s="15">
        <v>10</v>
      </c>
      <c r="H104" s="15">
        <f t="shared" si="1"/>
        <v>32</v>
      </c>
    </row>
    <row r="105" spans="1:8" ht="15" hidden="1">
      <c r="A105" s="305">
        <v>8</v>
      </c>
      <c r="B105" s="15" t="s">
        <v>5841</v>
      </c>
      <c r="C105" s="15">
        <v>1985</v>
      </c>
      <c r="D105" s="306">
        <v>4.3622685185185188E-2</v>
      </c>
      <c r="E105" s="15">
        <v>8</v>
      </c>
      <c r="F105" s="15" t="s">
        <v>5833</v>
      </c>
      <c r="G105" s="15">
        <v>10</v>
      </c>
      <c r="H105" s="15">
        <f t="shared" si="1"/>
        <v>39</v>
      </c>
    </row>
    <row r="106" spans="1:8" ht="15" hidden="1">
      <c r="A106" s="305">
        <v>9</v>
      </c>
      <c r="B106" s="15" t="s">
        <v>6212</v>
      </c>
      <c r="C106" s="15">
        <v>1987</v>
      </c>
      <c r="D106" s="306">
        <v>4.3680555555555556E-2</v>
      </c>
      <c r="E106" s="15">
        <v>9</v>
      </c>
      <c r="F106" s="15" t="s">
        <v>5833</v>
      </c>
      <c r="G106" s="15">
        <v>10</v>
      </c>
      <c r="H106" s="15">
        <f t="shared" si="1"/>
        <v>37</v>
      </c>
    </row>
    <row r="107" spans="1:8" ht="15" hidden="1">
      <c r="A107" s="305">
        <v>10</v>
      </c>
      <c r="B107" s="15" t="s">
        <v>5842</v>
      </c>
      <c r="C107" s="15">
        <v>1996</v>
      </c>
      <c r="D107" s="306">
        <v>4.3923611111111108E-2</v>
      </c>
      <c r="E107" s="15">
        <v>10</v>
      </c>
      <c r="F107" s="15" t="s">
        <v>5833</v>
      </c>
      <c r="G107" s="15">
        <v>10</v>
      </c>
      <c r="H107" s="15">
        <f t="shared" si="1"/>
        <v>28</v>
      </c>
    </row>
    <row r="108" spans="1:8" ht="15" hidden="1">
      <c r="A108" s="305">
        <v>11</v>
      </c>
      <c r="B108" s="15" t="s">
        <v>5843</v>
      </c>
      <c r="C108" s="15">
        <v>1980</v>
      </c>
      <c r="D108" s="306">
        <v>4.4826388888888888E-2</v>
      </c>
      <c r="E108" s="15">
        <v>11</v>
      </c>
      <c r="F108" s="15" t="s">
        <v>5839</v>
      </c>
      <c r="G108" s="15">
        <v>10</v>
      </c>
      <c r="H108" s="15">
        <f t="shared" si="1"/>
        <v>44</v>
      </c>
    </row>
    <row r="109" spans="1:8" ht="15" hidden="1">
      <c r="A109" s="305">
        <v>12</v>
      </c>
      <c r="B109" s="15" t="s">
        <v>5844</v>
      </c>
      <c r="C109" s="15">
        <v>1994</v>
      </c>
      <c r="D109" s="306">
        <v>4.5023148148148145E-2</v>
      </c>
      <c r="E109" s="15">
        <v>12</v>
      </c>
      <c r="F109" s="15" t="s">
        <v>5833</v>
      </c>
      <c r="G109" s="15">
        <v>10</v>
      </c>
      <c r="H109" s="15">
        <f t="shared" si="1"/>
        <v>30</v>
      </c>
    </row>
    <row r="110" spans="1:8" ht="15" hidden="1">
      <c r="A110" s="305">
        <v>13</v>
      </c>
      <c r="B110" s="15" t="s">
        <v>6213</v>
      </c>
      <c r="C110" s="15">
        <v>1992</v>
      </c>
      <c r="D110" s="306">
        <v>4.5740740740740742E-2</v>
      </c>
      <c r="E110" s="15">
        <v>13</v>
      </c>
      <c r="F110" s="15" t="s">
        <v>5833</v>
      </c>
      <c r="G110" s="15">
        <v>10</v>
      </c>
      <c r="H110" s="15">
        <f t="shared" si="1"/>
        <v>32</v>
      </c>
    </row>
    <row r="111" spans="1:8" ht="15" hidden="1">
      <c r="A111" s="305">
        <v>14</v>
      </c>
      <c r="B111" s="15" t="s">
        <v>5845</v>
      </c>
      <c r="C111" s="15">
        <v>1983</v>
      </c>
      <c r="D111" s="306">
        <v>4.583333333333333E-2</v>
      </c>
      <c r="E111" s="15">
        <v>14</v>
      </c>
      <c r="F111" s="15" t="s">
        <v>5839</v>
      </c>
      <c r="G111" s="15">
        <v>10</v>
      </c>
      <c r="H111" s="15">
        <f t="shared" si="1"/>
        <v>41</v>
      </c>
    </row>
    <row r="112" spans="1:8" ht="15" hidden="1">
      <c r="A112" s="305">
        <v>15</v>
      </c>
      <c r="B112" s="15" t="s">
        <v>5846</v>
      </c>
      <c r="C112" s="15">
        <v>1988</v>
      </c>
      <c r="D112" s="306">
        <v>4.6712962962962963E-2</v>
      </c>
      <c r="E112" s="15">
        <v>15</v>
      </c>
      <c r="F112" s="15" t="s">
        <v>5833</v>
      </c>
      <c r="G112" s="15">
        <v>10</v>
      </c>
      <c r="H112" s="15">
        <f t="shared" si="1"/>
        <v>36</v>
      </c>
    </row>
    <row r="113" spans="1:8" ht="15" hidden="1">
      <c r="A113" s="305">
        <v>16</v>
      </c>
      <c r="B113" s="15" t="s">
        <v>6128</v>
      </c>
      <c r="C113" s="15">
        <v>1984</v>
      </c>
      <c r="D113" s="306">
        <v>4.6909722222222221E-2</v>
      </c>
      <c r="E113" s="15">
        <v>16</v>
      </c>
      <c r="F113" s="15" t="s">
        <v>5839</v>
      </c>
      <c r="G113" s="15">
        <v>10</v>
      </c>
      <c r="H113" s="15">
        <f t="shared" si="1"/>
        <v>40</v>
      </c>
    </row>
    <row r="114" spans="1:8" ht="15" hidden="1">
      <c r="A114" s="305">
        <v>17</v>
      </c>
      <c r="B114" s="15" t="s">
        <v>5847</v>
      </c>
      <c r="C114" s="15">
        <v>1988</v>
      </c>
      <c r="D114" s="306">
        <v>4.6921296296296294E-2</v>
      </c>
      <c r="E114" s="15">
        <v>17</v>
      </c>
      <c r="F114" s="15" t="s">
        <v>5833</v>
      </c>
      <c r="G114" s="15">
        <v>10</v>
      </c>
      <c r="H114" s="15">
        <f t="shared" si="1"/>
        <v>36</v>
      </c>
    </row>
    <row r="115" spans="1:8" ht="15" hidden="1">
      <c r="A115" s="305">
        <v>18</v>
      </c>
      <c r="B115" s="15" t="s">
        <v>6214</v>
      </c>
      <c r="C115" s="15">
        <v>1990</v>
      </c>
      <c r="D115" s="306">
        <v>4.7361111111111111E-2</v>
      </c>
      <c r="E115" s="15">
        <v>18</v>
      </c>
      <c r="F115" s="15" t="s">
        <v>5833</v>
      </c>
      <c r="G115" s="15">
        <v>10</v>
      </c>
      <c r="H115" s="15">
        <f t="shared" si="1"/>
        <v>34</v>
      </c>
    </row>
    <row r="116" spans="1:8" ht="15" hidden="1">
      <c r="A116" s="305">
        <v>19</v>
      </c>
      <c r="B116" s="15" t="s">
        <v>6129</v>
      </c>
      <c r="C116" s="15">
        <v>1979</v>
      </c>
      <c r="D116" s="306">
        <v>4.7546296296296295E-2</v>
      </c>
      <c r="E116" s="15">
        <v>19</v>
      </c>
      <c r="F116" s="15" t="s">
        <v>5839</v>
      </c>
      <c r="G116" s="15">
        <v>10</v>
      </c>
      <c r="H116" s="15">
        <f t="shared" si="1"/>
        <v>45</v>
      </c>
    </row>
    <row r="117" spans="1:8" ht="15" hidden="1">
      <c r="A117" s="305">
        <v>20</v>
      </c>
      <c r="B117" s="15" t="s">
        <v>6215</v>
      </c>
      <c r="C117" s="15">
        <v>2000</v>
      </c>
      <c r="D117" s="306">
        <v>4.8310185185185185E-2</v>
      </c>
      <c r="E117" s="15">
        <v>20</v>
      </c>
      <c r="F117" s="15" t="s">
        <v>5833</v>
      </c>
      <c r="G117" s="15">
        <v>10</v>
      </c>
      <c r="H117" s="15">
        <f t="shared" si="1"/>
        <v>24</v>
      </c>
    </row>
    <row r="118" spans="1:8" ht="15" hidden="1">
      <c r="A118" s="305">
        <v>21</v>
      </c>
      <c r="B118" s="15" t="s">
        <v>6130</v>
      </c>
      <c r="C118" s="15">
        <v>1979</v>
      </c>
      <c r="D118" s="306">
        <v>4.8726851851851855E-2</v>
      </c>
      <c r="E118" s="15">
        <v>21</v>
      </c>
      <c r="F118" s="15" t="s">
        <v>5839</v>
      </c>
      <c r="G118" s="15">
        <v>10</v>
      </c>
      <c r="H118" s="15">
        <f t="shared" si="1"/>
        <v>45</v>
      </c>
    </row>
    <row r="119" spans="1:8" ht="15" hidden="1">
      <c r="A119" s="305">
        <v>22</v>
      </c>
      <c r="B119" s="15" t="s">
        <v>6216</v>
      </c>
      <c r="C119" s="15">
        <v>1988</v>
      </c>
      <c r="D119" s="306">
        <v>4.8773148148148149E-2</v>
      </c>
      <c r="E119" s="15">
        <v>22</v>
      </c>
      <c r="F119" s="15" t="s">
        <v>5833</v>
      </c>
      <c r="G119" s="15">
        <v>10</v>
      </c>
      <c r="H119" s="15">
        <f t="shared" si="1"/>
        <v>36</v>
      </c>
    </row>
    <row r="120" spans="1:8" ht="15" hidden="1">
      <c r="A120" s="305">
        <v>23</v>
      </c>
      <c r="B120" s="15" t="s">
        <v>5849</v>
      </c>
      <c r="C120" s="15">
        <v>1971</v>
      </c>
      <c r="D120" s="306">
        <v>4.8877314814814818E-2</v>
      </c>
      <c r="E120" s="15">
        <v>23</v>
      </c>
      <c r="F120" s="15" t="s">
        <v>5850</v>
      </c>
      <c r="G120" s="15">
        <v>10</v>
      </c>
      <c r="H120" s="15">
        <f t="shared" si="1"/>
        <v>53</v>
      </c>
    </row>
    <row r="121" spans="1:8" ht="15" hidden="1">
      <c r="A121" s="305">
        <v>24</v>
      </c>
      <c r="B121" s="15" t="s">
        <v>5851</v>
      </c>
      <c r="C121" s="15">
        <v>1984</v>
      </c>
      <c r="D121" s="306">
        <v>4.8946759259259259E-2</v>
      </c>
      <c r="E121" s="15">
        <v>24</v>
      </c>
      <c r="F121" s="15" t="s">
        <v>5839</v>
      </c>
      <c r="G121" s="15">
        <v>10</v>
      </c>
      <c r="H121" s="15">
        <f t="shared" si="1"/>
        <v>40</v>
      </c>
    </row>
    <row r="122" spans="1:8" ht="15" hidden="1">
      <c r="A122" s="305">
        <v>25</v>
      </c>
      <c r="B122" s="15" t="s">
        <v>6131</v>
      </c>
      <c r="C122" s="15">
        <v>1980</v>
      </c>
      <c r="D122" s="306">
        <v>4.8958333333333333E-2</v>
      </c>
      <c r="E122" s="15">
        <v>25</v>
      </c>
      <c r="F122" s="15" t="s">
        <v>5839</v>
      </c>
      <c r="G122" s="15">
        <v>10</v>
      </c>
      <c r="H122" s="15">
        <f t="shared" si="1"/>
        <v>44</v>
      </c>
    </row>
    <row r="123" spans="1:8" ht="15" hidden="1">
      <c r="A123" s="305">
        <v>26</v>
      </c>
      <c r="B123" s="15" t="s">
        <v>6217</v>
      </c>
      <c r="C123" s="15">
        <v>1989</v>
      </c>
      <c r="D123" s="306">
        <v>4.9224537037037039E-2</v>
      </c>
      <c r="E123" s="15">
        <v>26</v>
      </c>
      <c r="F123" s="15" t="s">
        <v>5833</v>
      </c>
      <c r="G123" s="15">
        <v>10</v>
      </c>
      <c r="H123" s="15">
        <f t="shared" si="1"/>
        <v>35</v>
      </c>
    </row>
    <row r="124" spans="1:8" ht="15" hidden="1">
      <c r="A124" s="305">
        <v>27</v>
      </c>
      <c r="B124" s="15" t="s">
        <v>6218</v>
      </c>
      <c r="C124" s="15">
        <v>1989</v>
      </c>
      <c r="D124" s="306">
        <v>4.929398148148148E-2</v>
      </c>
      <c r="E124" s="15">
        <v>27</v>
      </c>
      <c r="F124" s="15" t="s">
        <v>5833</v>
      </c>
      <c r="G124" s="15">
        <v>10</v>
      </c>
      <c r="H124" s="15">
        <f t="shared" si="1"/>
        <v>35</v>
      </c>
    </row>
    <row r="125" spans="1:8" ht="15" hidden="1">
      <c r="A125" s="305">
        <v>28</v>
      </c>
      <c r="B125" s="15" t="s">
        <v>6219</v>
      </c>
      <c r="C125" s="15">
        <v>1988</v>
      </c>
      <c r="D125" s="306">
        <v>4.9444444444444444E-2</v>
      </c>
      <c r="E125" s="15">
        <v>28</v>
      </c>
      <c r="F125" s="15" t="s">
        <v>5833</v>
      </c>
      <c r="G125" s="15">
        <v>10</v>
      </c>
      <c r="H125" s="15">
        <f t="shared" si="1"/>
        <v>36</v>
      </c>
    </row>
    <row r="126" spans="1:8" ht="15" hidden="1">
      <c r="A126" s="305">
        <v>29</v>
      </c>
      <c r="B126" s="15" t="s">
        <v>5852</v>
      </c>
      <c r="C126" s="15">
        <v>1986</v>
      </c>
      <c r="D126" s="306">
        <v>4.9479166666666664E-2</v>
      </c>
      <c r="E126" s="15">
        <v>29</v>
      </c>
      <c r="F126" s="15" t="s">
        <v>5833</v>
      </c>
      <c r="G126" s="15">
        <v>10</v>
      </c>
      <c r="H126" s="15">
        <f t="shared" si="1"/>
        <v>38</v>
      </c>
    </row>
    <row r="127" spans="1:8" ht="15" hidden="1">
      <c r="A127" s="305">
        <v>30</v>
      </c>
      <c r="B127" s="15" t="s">
        <v>6220</v>
      </c>
      <c r="C127" s="15">
        <v>2002</v>
      </c>
      <c r="D127" s="306">
        <v>4.9837962962962966E-2</v>
      </c>
      <c r="E127" s="15">
        <v>30</v>
      </c>
      <c r="F127" s="15" t="s">
        <v>5833</v>
      </c>
      <c r="G127" s="15">
        <v>10</v>
      </c>
      <c r="H127" s="15">
        <f t="shared" si="1"/>
        <v>22</v>
      </c>
    </row>
    <row r="128" spans="1:8" ht="15" hidden="1">
      <c r="A128" s="305">
        <v>31</v>
      </c>
      <c r="B128" s="15" t="s">
        <v>6132</v>
      </c>
      <c r="C128" s="15">
        <v>1980</v>
      </c>
      <c r="D128" s="306">
        <v>5.0358796296296297E-2</v>
      </c>
      <c r="E128" s="15">
        <v>31</v>
      </c>
      <c r="F128" s="15" t="s">
        <v>5839</v>
      </c>
      <c r="G128" s="15">
        <v>10</v>
      </c>
      <c r="H128" s="15">
        <f t="shared" si="1"/>
        <v>44</v>
      </c>
    </row>
    <row r="129" spans="1:8" ht="15" hidden="1">
      <c r="A129" s="305">
        <v>32</v>
      </c>
      <c r="B129" s="15" t="s">
        <v>5853</v>
      </c>
      <c r="C129" s="15">
        <v>1968</v>
      </c>
      <c r="D129" s="306">
        <v>5.0462962962962966E-2</v>
      </c>
      <c r="E129" s="15">
        <v>32</v>
      </c>
      <c r="F129" s="15" t="s">
        <v>5850</v>
      </c>
      <c r="G129" s="15">
        <v>10</v>
      </c>
      <c r="H129" s="15">
        <f t="shared" si="1"/>
        <v>56</v>
      </c>
    </row>
    <row r="130" spans="1:8" ht="15" hidden="1">
      <c r="A130" s="305">
        <v>33</v>
      </c>
      <c r="B130" s="15" t="s">
        <v>5854</v>
      </c>
      <c r="C130" s="15">
        <v>1986</v>
      </c>
      <c r="D130" s="306">
        <v>5.1018518518518519E-2</v>
      </c>
      <c r="E130" s="15">
        <v>33</v>
      </c>
      <c r="F130" s="15" t="s">
        <v>5833</v>
      </c>
      <c r="G130" s="15">
        <v>10</v>
      </c>
      <c r="H130" s="15">
        <f t="shared" si="1"/>
        <v>38</v>
      </c>
    </row>
    <row r="131" spans="1:8" ht="15" hidden="1">
      <c r="A131" s="305">
        <v>34</v>
      </c>
      <c r="B131" s="15" t="s">
        <v>5855</v>
      </c>
      <c r="C131" s="15">
        <v>1981</v>
      </c>
      <c r="D131" s="306">
        <v>5.226851851851852E-2</v>
      </c>
      <c r="E131" s="15">
        <v>34</v>
      </c>
      <c r="F131" s="15" t="s">
        <v>5839</v>
      </c>
      <c r="G131" s="15">
        <v>10</v>
      </c>
      <c r="H131" s="15">
        <f t="shared" si="1"/>
        <v>43</v>
      </c>
    </row>
    <row r="132" spans="1:8" ht="15" hidden="1">
      <c r="A132" s="305">
        <v>35</v>
      </c>
      <c r="B132" s="15" t="s">
        <v>5856</v>
      </c>
      <c r="C132" s="15">
        <v>1990</v>
      </c>
      <c r="D132" s="306">
        <v>5.364583333333333E-2</v>
      </c>
      <c r="E132" s="15">
        <v>35</v>
      </c>
      <c r="F132" s="15" t="s">
        <v>5833</v>
      </c>
      <c r="G132" s="15">
        <v>10</v>
      </c>
      <c r="H132" s="15">
        <f t="shared" si="1"/>
        <v>34</v>
      </c>
    </row>
    <row r="133" spans="1:8" ht="15" hidden="1">
      <c r="A133" s="305">
        <v>36</v>
      </c>
      <c r="B133" s="15" t="s">
        <v>6221</v>
      </c>
      <c r="C133" s="15">
        <v>1990</v>
      </c>
      <c r="D133" s="306">
        <v>5.3668981481481484E-2</v>
      </c>
      <c r="E133" s="15">
        <v>36</v>
      </c>
      <c r="F133" s="15" t="s">
        <v>5833</v>
      </c>
      <c r="G133" s="15">
        <v>10</v>
      </c>
      <c r="H133" s="15">
        <f t="shared" si="1"/>
        <v>34</v>
      </c>
    </row>
    <row r="134" spans="1:8" ht="15" hidden="1">
      <c r="A134" s="305">
        <v>37</v>
      </c>
      <c r="B134" s="15" t="s">
        <v>6222</v>
      </c>
      <c r="C134" s="15">
        <v>1996</v>
      </c>
      <c r="D134" s="306">
        <v>5.3680555555555558E-2</v>
      </c>
      <c r="E134" s="15">
        <v>37</v>
      </c>
      <c r="F134" s="15" t="s">
        <v>5833</v>
      </c>
      <c r="G134" s="15">
        <v>10</v>
      </c>
      <c r="H134" s="15">
        <f t="shared" si="1"/>
        <v>28</v>
      </c>
    </row>
    <row r="135" spans="1:8" ht="15" hidden="1">
      <c r="A135" s="305">
        <v>38</v>
      </c>
      <c r="B135" s="15" t="s">
        <v>509</v>
      </c>
      <c r="C135" s="15">
        <v>1990</v>
      </c>
      <c r="D135" s="306">
        <v>5.3842592592592595E-2</v>
      </c>
      <c r="E135" s="15">
        <v>38</v>
      </c>
      <c r="F135" s="15" t="s">
        <v>5833</v>
      </c>
      <c r="G135" s="15">
        <v>10</v>
      </c>
      <c r="H135" s="15">
        <f t="shared" si="1"/>
        <v>34</v>
      </c>
    </row>
    <row r="136" spans="1:8" ht="15" hidden="1">
      <c r="A136" s="305">
        <v>39</v>
      </c>
      <c r="B136" s="15" t="s">
        <v>6133</v>
      </c>
      <c r="C136" s="15">
        <v>1977</v>
      </c>
      <c r="D136" s="306">
        <v>5.3865740740740742E-2</v>
      </c>
      <c r="E136" s="15">
        <v>39</v>
      </c>
      <c r="F136" s="15" t="s">
        <v>5839</v>
      </c>
      <c r="G136" s="15">
        <v>10</v>
      </c>
      <c r="H136" s="15">
        <f t="shared" si="1"/>
        <v>47</v>
      </c>
    </row>
    <row r="137" spans="1:8" ht="15" hidden="1">
      <c r="A137" s="305">
        <v>40</v>
      </c>
      <c r="B137" s="15" t="s">
        <v>501</v>
      </c>
      <c r="C137" s="15">
        <v>1980</v>
      </c>
      <c r="D137" s="306">
        <v>5.4224537037037036E-2</v>
      </c>
      <c r="E137" s="15">
        <v>40</v>
      </c>
      <c r="F137" s="15" t="s">
        <v>5839</v>
      </c>
      <c r="G137" s="15">
        <v>10</v>
      </c>
      <c r="H137" s="15">
        <f t="shared" si="1"/>
        <v>44</v>
      </c>
    </row>
    <row r="138" spans="1:8" ht="15" hidden="1">
      <c r="A138" s="305">
        <v>41</v>
      </c>
      <c r="B138" s="15" t="s">
        <v>6134</v>
      </c>
      <c r="C138" s="15">
        <v>1981</v>
      </c>
      <c r="D138" s="306">
        <v>5.423611111111111E-2</v>
      </c>
      <c r="E138" s="15">
        <v>41</v>
      </c>
      <c r="F138" s="15" t="s">
        <v>5839</v>
      </c>
      <c r="G138" s="15">
        <v>10</v>
      </c>
      <c r="H138" s="15">
        <f t="shared" ref="H138:H149" si="2">2024-C138</f>
        <v>43</v>
      </c>
    </row>
    <row r="139" spans="1:8" ht="15" hidden="1">
      <c r="A139" s="305">
        <v>42</v>
      </c>
      <c r="B139" s="15" t="s">
        <v>5857</v>
      </c>
      <c r="C139" s="15">
        <v>2004</v>
      </c>
      <c r="D139" s="306">
        <v>5.4270833333333331E-2</v>
      </c>
      <c r="E139" s="15">
        <v>42</v>
      </c>
      <c r="F139" s="15" t="s">
        <v>5833</v>
      </c>
      <c r="G139" s="15">
        <v>10</v>
      </c>
      <c r="H139" s="15">
        <f t="shared" si="2"/>
        <v>20</v>
      </c>
    </row>
    <row r="140" spans="1:8" ht="15" hidden="1">
      <c r="A140" s="305">
        <v>43</v>
      </c>
      <c r="B140" s="15" t="s">
        <v>6223</v>
      </c>
      <c r="C140" s="15">
        <v>1989</v>
      </c>
      <c r="D140" s="306">
        <v>5.4525462962962963E-2</v>
      </c>
      <c r="E140" s="15">
        <v>43</v>
      </c>
      <c r="F140" s="15" t="s">
        <v>5833</v>
      </c>
      <c r="G140" s="15">
        <v>10</v>
      </c>
      <c r="H140" s="15">
        <f t="shared" si="2"/>
        <v>35</v>
      </c>
    </row>
    <row r="141" spans="1:8" ht="15" hidden="1">
      <c r="A141" s="305">
        <v>44</v>
      </c>
      <c r="B141" s="15" t="s">
        <v>6224</v>
      </c>
      <c r="C141" s="15">
        <v>1986</v>
      </c>
      <c r="D141" s="306">
        <v>5.527777777777778E-2</v>
      </c>
      <c r="E141" s="15">
        <v>44</v>
      </c>
      <c r="F141" s="15" t="s">
        <v>5833</v>
      </c>
      <c r="G141" s="15">
        <v>10</v>
      </c>
      <c r="H141" s="15">
        <f t="shared" si="2"/>
        <v>38</v>
      </c>
    </row>
    <row r="142" spans="1:8" ht="15" hidden="1">
      <c r="A142" s="305">
        <v>45</v>
      </c>
      <c r="B142" s="15" t="s">
        <v>6225</v>
      </c>
      <c r="C142" s="15">
        <v>1997</v>
      </c>
      <c r="D142" s="306">
        <v>5.7905092592592591E-2</v>
      </c>
      <c r="E142" s="15">
        <v>45</v>
      </c>
      <c r="F142" s="15" t="s">
        <v>5833</v>
      </c>
      <c r="G142" s="15">
        <v>10</v>
      </c>
      <c r="H142" s="15">
        <f t="shared" si="2"/>
        <v>27</v>
      </c>
    </row>
    <row r="143" spans="1:8" ht="15" hidden="1">
      <c r="A143" s="305">
        <v>46</v>
      </c>
      <c r="B143" s="15" t="s">
        <v>6226</v>
      </c>
      <c r="C143" s="15">
        <v>2000</v>
      </c>
      <c r="D143" s="306">
        <v>5.7916666666666665E-2</v>
      </c>
      <c r="E143" s="15">
        <v>46</v>
      </c>
      <c r="F143" s="15" t="s">
        <v>5833</v>
      </c>
      <c r="G143" s="15">
        <v>10</v>
      </c>
      <c r="H143" s="15">
        <f t="shared" si="2"/>
        <v>24</v>
      </c>
    </row>
    <row r="144" spans="1:8" ht="15" hidden="1">
      <c r="A144" s="305">
        <v>47</v>
      </c>
      <c r="B144" s="15" t="s">
        <v>6227</v>
      </c>
      <c r="C144" s="15">
        <v>1990</v>
      </c>
      <c r="D144" s="306">
        <v>5.9756944444444446E-2</v>
      </c>
      <c r="E144" s="15">
        <v>47</v>
      </c>
      <c r="F144" s="15" t="s">
        <v>5833</v>
      </c>
      <c r="G144" s="15">
        <v>10</v>
      </c>
      <c r="H144" s="15">
        <f t="shared" si="2"/>
        <v>34</v>
      </c>
    </row>
    <row r="145" spans="1:8" ht="15" hidden="1">
      <c r="A145" s="305">
        <v>48</v>
      </c>
      <c r="B145" s="15" t="s">
        <v>6228</v>
      </c>
      <c r="C145" s="15">
        <v>1995</v>
      </c>
      <c r="D145" s="306">
        <v>5.9872685185185189E-2</v>
      </c>
      <c r="E145" s="15">
        <v>48</v>
      </c>
      <c r="F145" s="15" t="s">
        <v>5833</v>
      </c>
      <c r="G145" s="15">
        <v>10</v>
      </c>
      <c r="H145" s="15">
        <f t="shared" si="2"/>
        <v>29</v>
      </c>
    </row>
    <row r="146" spans="1:8" ht="15" hidden="1">
      <c r="A146" s="305">
        <v>49</v>
      </c>
      <c r="B146" s="15" t="s">
        <v>6095</v>
      </c>
      <c r="C146" s="15">
        <v>1984</v>
      </c>
      <c r="D146" s="306">
        <v>6.1979166666666669E-2</v>
      </c>
      <c r="E146" s="15">
        <v>49</v>
      </c>
      <c r="F146" s="15" t="s">
        <v>5839</v>
      </c>
      <c r="G146" s="15">
        <v>10</v>
      </c>
      <c r="H146" s="15">
        <f t="shared" si="2"/>
        <v>40</v>
      </c>
    </row>
    <row r="147" spans="1:8" ht="15" hidden="1">
      <c r="A147" s="305">
        <v>50</v>
      </c>
      <c r="B147" s="15" t="s">
        <v>6135</v>
      </c>
      <c r="C147" s="15">
        <v>1980</v>
      </c>
      <c r="D147" s="306">
        <v>6.627314814814815E-2</v>
      </c>
      <c r="E147" s="15">
        <v>50</v>
      </c>
      <c r="F147" s="15" t="s">
        <v>5839</v>
      </c>
      <c r="G147" s="15">
        <v>10</v>
      </c>
      <c r="H147" s="15">
        <f t="shared" si="2"/>
        <v>44</v>
      </c>
    </row>
    <row r="148" spans="1:8" ht="15" hidden="1">
      <c r="A148" s="305">
        <v>51</v>
      </c>
      <c r="B148" s="15" t="s">
        <v>6229</v>
      </c>
      <c r="C148" s="15">
        <v>2002</v>
      </c>
      <c r="D148" s="306">
        <v>6.627314814814815E-2</v>
      </c>
      <c r="E148" s="15">
        <v>50</v>
      </c>
      <c r="F148" s="15" t="s">
        <v>5833</v>
      </c>
      <c r="G148" s="15">
        <v>10</v>
      </c>
      <c r="H148" s="15">
        <f t="shared" si="2"/>
        <v>22</v>
      </c>
    </row>
    <row r="149" spans="1:8" ht="15" hidden="1">
      <c r="A149" s="305">
        <v>52</v>
      </c>
      <c r="B149" s="15" t="s">
        <v>6230</v>
      </c>
      <c r="C149" s="15">
        <v>2004</v>
      </c>
      <c r="D149" s="306">
        <v>6.6284722222222217E-2</v>
      </c>
      <c r="E149" s="15">
        <v>52</v>
      </c>
      <c r="F149" s="15" t="s">
        <v>5833</v>
      </c>
      <c r="G149" s="15">
        <v>10</v>
      </c>
      <c r="H149" s="15">
        <f t="shared" si="2"/>
        <v>20</v>
      </c>
    </row>
    <row r="150" spans="1:8" hidden="1"/>
    <row r="151" spans="1:8" hidden="1"/>
    <row r="152" spans="1:8" hidden="1"/>
    <row r="153" spans="1:8" hidden="1"/>
    <row r="154" spans="1:8" hidden="1"/>
    <row r="155" spans="1:8" hidden="1"/>
    <row r="156" spans="1:8" hidden="1"/>
    <row r="157" spans="1:8" hidden="1"/>
    <row r="158" spans="1:8" hidden="1"/>
    <row r="159" spans="1:8" hidden="1"/>
    <row r="160" spans="1:8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spans="5:5" hidden="1"/>
    <row r="194" spans="5:5" hidden="1"/>
    <row r="195" spans="5:5" hidden="1">
      <c r="E195" s="15" t="s">
        <v>6104</v>
      </c>
    </row>
    <row r="196" spans="5:5" hidden="1"/>
    <row r="197" spans="5:5" hidden="1"/>
    <row r="198" spans="5:5" hidden="1"/>
    <row r="199" spans="5:5" hidden="1"/>
    <row r="200" spans="5:5" hidden="1"/>
    <row r="201" spans="5:5" hidden="1"/>
    <row r="202" spans="5:5" hidden="1"/>
    <row r="203" spans="5:5" hidden="1"/>
    <row r="204" spans="5:5" hidden="1"/>
    <row r="205" spans="5:5" hidden="1"/>
    <row r="206" spans="5:5" hidden="1"/>
    <row r="207" spans="5:5" hidden="1"/>
    <row r="208" spans="5:5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spans="2:2" hidden="1"/>
    <row r="226" spans="2:2" hidden="1"/>
    <row r="227" spans="2:2" hidden="1"/>
    <row r="228" spans="2:2" hidden="1"/>
    <row r="229" spans="2:2" hidden="1"/>
    <row r="230" spans="2:2" hidden="1"/>
    <row r="231" spans="2:2" hidden="1"/>
    <row r="232" spans="2:2" hidden="1"/>
    <row r="234" spans="2:2">
      <c r="B234" s="103" t="s">
        <v>53</v>
      </c>
    </row>
    <row r="235" spans="2:2">
      <c r="B235" s="104" t="s">
        <v>375</v>
      </c>
    </row>
    <row r="236" spans="2:2">
      <c r="B236" s="108" t="s">
        <v>18</v>
      </c>
    </row>
    <row r="237" spans="2:2">
      <c r="B237" s="104" t="s">
        <v>35</v>
      </c>
    </row>
    <row r="238" spans="2:2">
      <c r="B238" s="104" t="s">
        <v>44</v>
      </c>
    </row>
    <row r="239" spans="2:2">
      <c r="B239" s="104" t="s">
        <v>219</v>
      </c>
    </row>
    <row r="240" spans="2:2">
      <c r="B240" s="104" t="s">
        <v>873</v>
      </c>
    </row>
    <row r="241" spans="2:2">
      <c r="B241" s="104" t="s">
        <v>192</v>
      </c>
    </row>
    <row r="242" spans="2:2">
      <c r="B242" s="104" t="s">
        <v>180</v>
      </c>
    </row>
    <row r="243" spans="2:2">
      <c r="B243" s="105" t="s">
        <v>1022</v>
      </c>
    </row>
    <row r="244" spans="2:2">
      <c r="B244" s="104" t="s">
        <v>199</v>
      </c>
    </row>
    <row r="245" spans="2:2">
      <c r="B245" s="105" t="s">
        <v>1362</v>
      </c>
    </row>
    <row r="246" spans="2:2">
      <c r="B246" s="104" t="s">
        <v>379</v>
      </c>
    </row>
    <row r="247" spans="2:2">
      <c r="B247" s="104" t="s">
        <v>2661</v>
      </c>
    </row>
    <row r="248" spans="2:2">
      <c r="B248" s="104" t="s">
        <v>175</v>
      </c>
    </row>
    <row r="249" spans="2:2">
      <c r="B249" s="104" t="s">
        <v>870</v>
      </c>
    </row>
    <row r="250" spans="2:2">
      <c r="B250" s="104" t="s">
        <v>359</v>
      </c>
    </row>
    <row r="251" spans="2:2">
      <c r="B251" s="105" t="s">
        <v>242</v>
      </c>
    </row>
    <row r="252" spans="2:2">
      <c r="B252" s="104" t="s">
        <v>36</v>
      </c>
    </row>
    <row r="253" spans="2:2">
      <c r="B253" s="105" t="s">
        <v>241</v>
      </c>
    </row>
    <row r="254" spans="2:2">
      <c r="B254" s="108" t="s">
        <v>366</v>
      </c>
    </row>
    <row r="255" spans="2:2">
      <c r="B255" s="104" t="s">
        <v>350</v>
      </c>
    </row>
    <row r="256" spans="2:2">
      <c r="B256" s="104" t="s">
        <v>95</v>
      </c>
    </row>
    <row r="257" spans="2:2">
      <c r="B257" s="107" t="s">
        <v>1447</v>
      </c>
    </row>
    <row r="258" spans="2:2">
      <c r="B258" s="104" t="s">
        <v>757</v>
      </c>
    </row>
    <row r="259" spans="2:2">
      <c r="B259" s="107" t="s">
        <v>2308</v>
      </c>
    </row>
    <row r="260" spans="2:2">
      <c r="B260" s="105" t="s">
        <v>408</v>
      </c>
    </row>
    <row r="261" spans="2:2">
      <c r="B261" s="110" t="s">
        <v>2539</v>
      </c>
    </row>
    <row r="262" spans="2:2">
      <c r="B262" s="105" t="s">
        <v>230</v>
      </c>
    </row>
    <row r="263" spans="2:2">
      <c r="B263" s="104" t="s">
        <v>377</v>
      </c>
    </row>
    <row r="264" spans="2:2">
      <c r="B264" s="104" t="s">
        <v>533</v>
      </c>
    </row>
    <row r="265" spans="2:2">
      <c r="B265" s="105" t="s">
        <v>70</v>
      </c>
    </row>
    <row r="266" spans="2:2">
      <c r="B266" s="105" t="s">
        <v>93</v>
      </c>
    </row>
    <row r="267" spans="2:2">
      <c r="B267" s="107" t="s">
        <v>1309</v>
      </c>
    </row>
    <row r="268" spans="2:2">
      <c r="B268" s="107" t="s">
        <v>1609</v>
      </c>
    </row>
    <row r="269" spans="2:2">
      <c r="B269" s="104" t="s">
        <v>758</v>
      </c>
    </row>
    <row r="270" spans="2:2">
      <c r="B270" s="107" t="s">
        <v>2192</v>
      </c>
    </row>
    <row r="271" spans="2:2">
      <c r="B271" s="108" t="s">
        <v>191</v>
      </c>
    </row>
    <row r="272" spans="2:2">
      <c r="B272" s="107" t="s">
        <v>361</v>
      </c>
    </row>
    <row r="273" spans="2:2">
      <c r="B273" s="107" t="s">
        <v>1615</v>
      </c>
    </row>
    <row r="274" spans="2:2">
      <c r="B274" s="108" t="s">
        <v>1260</v>
      </c>
    </row>
    <row r="275" spans="2:2">
      <c r="B275" s="107" t="s">
        <v>1960</v>
      </c>
    </row>
    <row r="276" spans="2:2">
      <c r="B276" s="108" t="s">
        <v>1261</v>
      </c>
    </row>
    <row r="277" spans="2:2">
      <c r="B277" s="104" t="s">
        <v>348</v>
      </c>
    </row>
    <row r="278" spans="2:2">
      <c r="B278" s="104" t="s">
        <v>82</v>
      </c>
    </row>
    <row r="279" spans="2:2">
      <c r="B279" s="107" t="s">
        <v>1991</v>
      </c>
    </row>
    <row r="280" spans="2:2">
      <c r="B280" s="104" t="s">
        <v>378</v>
      </c>
    </row>
    <row r="281" spans="2:2">
      <c r="B281" s="108" t="s">
        <v>2625</v>
      </c>
    </row>
    <row r="282" spans="2:2">
      <c r="B282" s="108" t="s">
        <v>1249</v>
      </c>
    </row>
    <row r="283" spans="2:2">
      <c r="B283" s="107" t="s">
        <v>203</v>
      </c>
    </row>
    <row r="284" spans="2:2">
      <c r="B284" s="107" t="s">
        <v>1251</v>
      </c>
    </row>
    <row r="285" spans="2:2">
      <c r="B285" s="108" t="s">
        <v>5795</v>
      </c>
    </row>
    <row r="286" spans="2:2">
      <c r="B286" s="104" t="s">
        <v>541</v>
      </c>
    </row>
    <row r="287" spans="2:2">
      <c r="B287" s="104" t="s">
        <v>34</v>
      </c>
    </row>
    <row r="288" spans="2:2">
      <c r="B288" s="108" t="s">
        <v>216</v>
      </c>
    </row>
    <row r="289" spans="2:2">
      <c r="B289" s="104" t="s">
        <v>613</v>
      </c>
    </row>
    <row r="290" spans="2:2">
      <c r="B290" s="108" t="s">
        <v>1252</v>
      </c>
    </row>
    <row r="291" spans="2:2">
      <c r="B291" s="108" t="s">
        <v>1254</v>
      </c>
    </row>
    <row r="292" spans="2:2">
      <c r="B292" s="107" t="s">
        <v>1499</v>
      </c>
    </row>
    <row r="293" spans="2:2">
      <c r="B293" s="104" t="s">
        <v>880</v>
      </c>
    </row>
    <row r="294" spans="2:2">
      <c r="B294" s="105" t="s">
        <v>1023</v>
      </c>
    </row>
    <row r="295" spans="2:2">
      <c r="B295" s="105" t="s">
        <v>1356</v>
      </c>
    </row>
    <row r="296" spans="2:2">
      <c r="B296" s="108" t="s">
        <v>217</v>
      </c>
    </row>
    <row r="297" spans="2:2">
      <c r="B297" s="108" t="s">
        <v>218</v>
      </c>
    </row>
    <row r="298" spans="2:2">
      <c r="B298" s="104" t="s">
        <v>189</v>
      </c>
    </row>
    <row r="299" spans="2:2">
      <c r="B299" s="104" t="s">
        <v>369</v>
      </c>
    </row>
    <row r="300" spans="2:2">
      <c r="B300" s="109" t="s">
        <v>2532</v>
      </c>
    </row>
    <row r="301" spans="2:2">
      <c r="B301" s="104" t="s">
        <v>900</v>
      </c>
    </row>
    <row r="302" spans="2:2">
      <c r="B302" s="104" t="s">
        <v>351</v>
      </c>
    </row>
    <row r="303" spans="2:2">
      <c r="B303" s="104" t="s">
        <v>253</v>
      </c>
    </row>
    <row r="304" spans="2:2">
      <c r="B304" s="108" t="s">
        <v>193</v>
      </c>
    </row>
    <row r="305" spans="2:2">
      <c r="B305" s="109" t="s">
        <v>2551</v>
      </c>
    </row>
    <row r="306" spans="2:2">
      <c r="B306" s="105" t="s">
        <v>61</v>
      </c>
    </row>
    <row r="307" spans="2:2">
      <c r="B307" s="107" t="s">
        <v>1545</v>
      </c>
    </row>
    <row r="308" spans="2:2">
      <c r="B308" s="108" t="s">
        <v>1230</v>
      </c>
    </row>
    <row r="309" spans="2:2">
      <c r="B309" s="111" t="s">
        <v>1386</v>
      </c>
    </row>
    <row r="310" spans="2:2">
      <c r="B310" s="104" t="s">
        <v>986</v>
      </c>
    </row>
    <row r="311" spans="2:2">
      <c r="B311" s="107" t="s">
        <v>2393</v>
      </c>
    </row>
    <row r="312" spans="2:2">
      <c r="B312" s="105" t="s">
        <v>97</v>
      </c>
    </row>
    <row r="313" spans="2:2">
      <c r="B313" s="105" t="s">
        <v>1028</v>
      </c>
    </row>
    <row r="314" spans="2:2">
      <c r="B314" s="283" t="s">
        <v>4386</v>
      </c>
    </row>
    <row r="315" spans="2:2">
      <c r="B315" s="104" t="s">
        <v>2535</v>
      </c>
    </row>
    <row r="316" spans="2:2">
      <c r="B316" s="108" t="s">
        <v>1231</v>
      </c>
    </row>
    <row r="317" spans="2:2">
      <c r="B317" s="283" t="s">
        <v>4388</v>
      </c>
    </row>
    <row r="318" spans="2:2">
      <c r="B318" s="111" t="s">
        <v>2540</v>
      </c>
    </row>
    <row r="319" spans="2:2">
      <c r="B319" s="104" t="s">
        <v>2799</v>
      </c>
    </row>
    <row r="320" spans="2:2">
      <c r="B320" s="104" t="s">
        <v>391</v>
      </c>
    </row>
    <row r="321" spans="2:2">
      <c r="B321" s="107" t="s">
        <v>1952</v>
      </c>
    </row>
    <row r="322" spans="2:2">
      <c r="B322" s="104" t="s">
        <v>553</v>
      </c>
    </row>
    <row r="323" spans="2:2">
      <c r="B323" s="104" t="s">
        <v>988</v>
      </c>
    </row>
    <row r="324" spans="2:2">
      <c r="B324" s="104" t="s">
        <v>896</v>
      </c>
    </row>
    <row r="325" spans="2:2">
      <c r="B325" s="111" t="s">
        <v>231</v>
      </c>
    </row>
    <row r="326" spans="2:2">
      <c r="B326" s="108" t="s">
        <v>1181</v>
      </c>
    </row>
    <row r="327" spans="2:2">
      <c r="B327" s="283" t="s">
        <v>4390</v>
      </c>
    </row>
    <row r="328" spans="2:2">
      <c r="B328" s="104" t="s">
        <v>411</v>
      </c>
    </row>
    <row r="329" spans="2:2">
      <c r="B329" s="107" t="s">
        <v>2516</v>
      </c>
    </row>
    <row r="330" spans="2:2">
      <c r="B330" s="108" t="s">
        <v>172</v>
      </c>
    </row>
    <row r="331" spans="2:2">
      <c r="B331" s="105" t="s">
        <v>260</v>
      </c>
    </row>
    <row r="332" spans="2:2">
      <c r="B332" s="104" t="s">
        <v>201</v>
      </c>
    </row>
    <row r="333" spans="2:2">
      <c r="B333" s="108" t="s">
        <v>177</v>
      </c>
    </row>
    <row r="334" spans="2:2">
      <c r="B334" s="104" t="s">
        <v>871</v>
      </c>
    </row>
    <row r="335" spans="2:2">
      <c r="B335" s="104" t="s">
        <v>2746</v>
      </c>
    </row>
    <row r="336" spans="2:2">
      <c r="B336" s="104" t="s">
        <v>989</v>
      </c>
    </row>
    <row r="337" spans="2:2">
      <c r="B337" s="108" t="s">
        <v>221</v>
      </c>
    </row>
    <row r="338" spans="2:2">
      <c r="B338" s="108" t="s">
        <v>270</v>
      </c>
    </row>
    <row r="339" spans="2:2">
      <c r="B339" s="283" t="s">
        <v>4392</v>
      </c>
    </row>
    <row r="340" spans="2:2">
      <c r="B340" s="105" t="s">
        <v>99</v>
      </c>
    </row>
    <row r="341" spans="2:2">
      <c r="B341" s="107" t="s">
        <v>1603</v>
      </c>
    </row>
    <row r="342" spans="2:2">
      <c r="B342" s="105" t="s">
        <v>1325</v>
      </c>
    </row>
    <row r="343" spans="2:2">
      <c r="B343" s="107" t="s">
        <v>2404</v>
      </c>
    </row>
    <row r="344" spans="2:2">
      <c r="B344" s="104" t="s">
        <v>2745</v>
      </c>
    </row>
    <row r="345" spans="2:2">
      <c r="B345" s="107" t="s">
        <v>1956</v>
      </c>
    </row>
    <row r="346" spans="2:2">
      <c r="B346" s="283" t="s">
        <v>5012</v>
      </c>
    </row>
    <row r="347" spans="2:2">
      <c r="B347" s="104" t="s">
        <v>337</v>
      </c>
    </row>
    <row r="348" spans="2:2">
      <c r="B348" s="108" t="s">
        <v>1123</v>
      </c>
    </row>
    <row r="349" spans="2:2">
      <c r="B349" s="105" t="s">
        <v>1308</v>
      </c>
    </row>
    <row r="350" spans="2:2">
      <c r="B350" s="107" t="s">
        <v>2463</v>
      </c>
    </row>
    <row r="351" spans="2:2">
      <c r="B351" s="107" t="s">
        <v>2084</v>
      </c>
    </row>
    <row r="352" spans="2:2">
      <c r="B352" s="283" t="s">
        <v>4394</v>
      </c>
    </row>
    <row r="353" spans="2:2">
      <c r="B353" s="107" t="s">
        <v>1629</v>
      </c>
    </row>
    <row r="354" spans="2:2">
      <c r="B354" s="283" t="s">
        <v>5013</v>
      </c>
    </row>
    <row r="355" spans="2:2">
      <c r="B355" s="108" t="s">
        <v>1234</v>
      </c>
    </row>
    <row r="356" spans="2:2">
      <c r="B356" s="104" t="s">
        <v>765</v>
      </c>
    </row>
    <row r="357" spans="2:2">
      <c r="B357" s="104" t="s">
        <v>196</v>
      </c>
    </row>
    <row r="358" spans="2:2">
      <c r="B358" s="104" t="s">
        <v>991</v>
      </c>
    </row>
    <row r="359" spans="2:2">
      <c r="B359" s="104" t="s">
        <v>532</v>
      </c>
    </row>
    <row r="360" spans="2:2">
      <c r="B360" s="104" t="s">
        <v>778</v>
      </c>
    </row>
    <row r="361" spans="2:2">
      <c r="B361" s="283" t="s">
        <v>5015</v>
      </c>
    </row>
    <row r="362" spans="2:2">
      <c r="B362" s="108" t="s">
        <v>210</v>
      </c>
    </row>
    <row r="363" spans="2:2">
      <c r="B363" s="104" t="s">
        <v>5781</v>
      </c>
    </row>
    <row r="364" spans="2:2">
      <c r="B364" s="107" t="s">
        <v>2140</v>
      </c>
    </row>
    <row r="365" spans="2:2">
      <c r="B365" s="108" t="s">
        <v>1124</v>
      </c>
    </row>
    <row r="366" spans="2:2">
      <c r="B366" s="283" t="s">
        <v>4530</v>
      </c>
    </row>
    <row r="367" spans="2:2">
      <c r="B367" s="111" t="s">
        <v>1374</v>
      </c>
    </row>
    <row r="368" spans="2:2">
      <c r="B368" s="107" t="s">
        <v>2326</v>
      </c>
    </row>
    <row r="369" spans="2:2">
      <c r="B369" s="283" t="s">
        <v>5017</v>
      </c>
    </row>
    <row r="370" spans="2:2">
      <c r="B370" s="105" t="s">
        <v>100</v>
      </c>
    </row>
    <row r="371" spans="2:2">
      <c r="B371" s="107" t="s">
        <v>2110</v>
      </c>
    </row>
    <row r="372" spans="2:2">
      <c r="B372" s="105" t="s">
        <v>1324</v>
      </c>
    </row>
    <row r="373" spans="2:2">
      <c r="B373" s="108" t="s">
        <v>339</v>
      </c>
    </row>
    <row r="374" spans="2:2">
      <c r="B374" s="105" t="s">
        <v>1306</v>
      </c>
    </row>
    <row r="375" spans="2:2">
      <c r="B375" s="249" t="s">
        <v>2669</v>
      </c>
    </row>
    <row r="376" spans="2:2">
      <c r="B376" s="105" t="s">
        <v>71</v>
      </c>
    </row>
    <row r="377" spans="2:2">
      <c r="B377" s="111" t="s">
        <v>1384</v>
      </c>
    </row>
    <row r="378" spans="2:2">
      <c r="B378" s="107" t="s">
        <v>1640</v>
      </c>
    </row>
    <row r="379" spans="2:2">
      <c r="B379" s="283" t="s">
        <v>5018</v>
      </c>
    </row>
    <row r="380" spans="2:2">
      <c r="B380" s="105" t="s">
        <v>1305</v>
      </c>
    </row>
    <row r="381" spans="2:2">
      <c r="B381" s="107" t="s">
        <v>1866</v>
      </c>
    </row>
    <row r="382" spans="2:2">
      <c r="B382" s="104" t="s">
        <v>534</v>
      </c>
    </row>
    <row r="383" spans="2:2">
      <c r="B383" s="107" t="s">
        <v>2098</v>
      </c>
    </row>
    <row r="384" spans="2:2">
      <c r="B384" s="108" t="s">
        <v>176</v>
      </c>
    </row>
    <row r="385" spans="2:2">
      <c r="B385" s="104" t="s">
        <v>536</v>
      </c>
    </row>
    <row r="386" spans="2:2">
      <c r="B386" s="108" t="s">
        <v>1183</v>
      </c>
    </row>
    <row r="387" spans="2:2">
      <c r="B387" s="104" t="s">
        <v>795</v>
      </c>
    </row>
    <row r="388" spans="2:2">
      <c r="B388" s="106" t="s">
        <v>2620</v>
      </c>
    </row>
    <row r="389" spans="2:2">
      <c r="B389" s="283" t="s">
        <v>5020</v>
      </c>
    </row>
    <row r="390" spans="2:2">
      <c r="B390" s="104" t="s">
        <v>222</v>
      </c>
    </row>
    <row r="391" spans="2:2">
      <c r="B391" s="107" t="s">
        <v>1703</v>
      </c>
    </row>
    <row r="392" spans="2:2">
      <c r="B392" s="104" t="s">
        <v>357</v>
      </c>
    </row>
    <row r="393" spans="2:2">
      <c r="B393" s="107" t="s">
        <v>1612</v>
      </c>
    </row>
    <row r="394" spans="2:2">
      <c r="B394" s="104" t="s">
        <v>921</v>
      </c>
    </row>
    <row r="395" spans="2:2">
      <c r="B395" s="105" t="s">
        <v>409</v>
      </c>
    </row>
    <row r="396" spans="2:2">
      <c r="B396" s="107" t="s">
        <v>1610</v>
      </c>
    </row>
    <row r="397" spans="2:2">
      <c r="B397" s="107" t="s">
        <v>2304</v>
      </c>
    </row>
    <row r="398" spans="2:2">
      <c r="B398" s="283" t="s">
        <v>4402</v>
      </c>
    </row>
    <row r="399" spans="2:2">
      <c r="B399" s="111" t="s">
        <v>81</v>
      </c>
    </row>
    <row r="400" spans="2:2">
      <c r="B400" s="104" t="s">
        <v>2730</v>
      </c>
    </row>
    <row r="401" spans="2:2">
      <c r="B401" s="108" t="s">
        <v>1238</v>
      </c>
    </row>
    <row r="402" spans="2:2">
      <c r="B402" s="108" t="s">
        <v>1125</v>
      </c>
    </row>
    <row r="403" spans="2:2">
      <c r="B403" s="283" t="s">
        <v>4534</v>
      </c>
    </row>
    <row r="404" spans="2:2">
      <c r="B404" s="108" t="s">
        <v>19</v>
      </c>
    </row>
    <row r="405" spans="2:2">
      <c r="B405" s="283" t="s">
        <v>4404</v>
      </c>
    </row>
    <row r="406" spans="2:2">
      <c r="B406" s="104" t="s">
        <v>2729</v>
      </c>
    </row>
    <row r="407" spans="2:2">
      <c r="B407" s="283" t="s">
        <v>5024</v>
      </c>
    </row>
    <row r="408" spans="2:2">
      <c r="B408" s="107" t="s">
        <v>1905</v>
      </c>
    </row>
    <row r="409" spans="2:2">
      <c r="B409" s="105" t="s">
        <v>1322</v>
      </c>
    </row>
    <row r="410" spans="2:2">
      <c r="B410" s="111" t="s">
        <v>1394</v>
      </c>
    </row>
    <row r="411" spans="2:2">
      <c r="B411" s="283" t="s">
        <v>4406</v>
      </c>
    </row>
    <row r="412" spans="2:2">
      <c r="B412" s="104" t="s">
        <v>874</v>
      </c>
    </row>
    <row r="413" spans="2:2">
      <c r="B413" s="105" t="s">
        <v>1321</v>
      </c>
    </row>
    <row r="414" spans="2:2">
      <c r="B414" s="104" t="s">
        <v>535</v>
      </c>
    </row>
    <row r="415" spans="2:2">
      <c r="B415" s="108" t="s">
        <v>197</v>
      </c>
    </row>
    <row r="416" spans="2:2">
      <c r="B416" s="105" t="s">
        <v>76</v>
      </c>
    </row>
    <row r="417" spans="2:2">
      <c r="B417" s="283" t="s">
        <v>4535</v>
      </c>
    </row>
    <row r="418" spans="2:2">
      <c r="B418" s="283" t="s">
        <v>4409</v>
      </c>
    </row>
    <row r="419" spans="2:2">
      <c r="B419" s="283" t="s">
        <v>5026</v>
      </c>
    </row>
    <row r="420" spans="2:2">
      <c r="B420" s="104" t="s">
        <v>204</v>
      </c>
    </row>
    <row r="421" spans="2:2">
      <c r="B421" s="105" t="s">
        <v>1320</v>
      </c>
    </row>
    <row r="422" spans="2:2">
      <c r="B422" s="107" t="s">
        <v>2225</v>
      </c>
    </row>
    <row r="423" spans="2:2">
      <c r="B423" s="283" t="s">
        <v>4537</v>
      </c>
    </row>
    <row r="424" spans="2:2">
      <c r="B424" s="108" t="s">
        <v>406</v>
      </c>
    </row>
    <row r="425" spans="2:2">
      <c r="B425" s="283" t="s">
        <v>4410</v>
      </c>
    </row>
    <row r="426" spans="2:2">
      <c r="B426" s="105" t="s">
        <v>1319</v>
      </c>
    </row>
    <row r="427" spans="2:2">
      <c r="B427" s="111" t="s">
        <v>1392</v>
      </c>
    </row>
    <row r="428" spans="2:2">
      <c r="B428" s="107" t="s">
        <v>2222</v>
      </c>
    </row>
    <row r="429" spans="2:2">
      <c r="B429" s="108" t="s">
        <v>20</v>
      </c>
    </row>
    <row r="430" spans="2:2">
      <c r="B430" s="104" t="s">
        <v>760</v>
      </c>
    </row>
    <row r="431" spans="2:2">
      <c r="B431" s="104" t="s">
        <v>2728</v>
      </c>
    </row>
    <row r="432" spans="2:2">
      <c r="B432" s="283" t="s">
        <v>5028</v>
      </c>
    </row>
    <row r="433" spans="2:2">
      <c r="B433" s="105" t="s">
        <v>1318</v>
      </c>
    </row>
    <row r="434" spans="2:2">
      <c r="B434" s="111" t="s">
        <v>1391</v>
      </c>
    </row>
    <row r="435" spans="2:2">
      <c r="B435" s="108" t="s">
        <v>1126</v>
      </c>
    </row>
    <row r="436" spans="2:2">
      <c r="B436" s="283" t="s">
        <v>4540</v>
      </c>
    </row>
    <row r="437" spans="2:2">
      <c r="B437" s="104" t="s">
        <v>876</v>
      </c>
    </row>
    <row r="438" spans="2:2">
      <c r="B438" s="105" t="s">
        <v>338</v>
      </c>
    </row>
    <row r="439" spans="2:2">
      <c r="B439" s="104" t="s">
        <v>761</v>
      </c>
    </row>
    <row r="440" spans="2:2">
      <c r="B440" s="107" t="s">
        <v>2058</v>
      </c>
    </row>
    <row r="441" spans="2:2">
      <c r="B441" s="107" t="s">
        <v>1441</v>
      </c>
    </row>
    <row r="442" spans="2:2">
      <c r="B442" s="111" t="s">
        <v>2541</v>
      </c>
    </row>
    <row r="443" spans="2:2">
      <c r="B443" s="108" t="s">
        <v>1127</v>
      </c>
    </row>
    <row r="444" spans="2:2">
      <c r="B444" s="105" t="s">
        <v>1368</v>
      </c>
    </row>
    <row r="445" spans="2:2">
      <c r="B445" s="283" t="s">
        <v>4542</v>
      </c>
    </row>
    <row r="446" spans="2:2">
      <c r="B446" s="111" t="s">
        <v>246</v>
      </c>
    </row>
    <row r="447" spans="2:2">
      <c r="B447" s="104" t="s">
        <v>2727</v>
      </c>
    </row>
    <row r="448" spans="2:2">
      <c r="B448" s="283" t="s">
        <v>5032</v>
      </c>
    </row>
    <row r="449" spans="2:2">
      <c r="B449" s="104" t="s">
        <v>2536</v>
      </c>
    </row>
    <row r="450" spans="2:2">
      <c r="B450" s="105" t="s">
        <v>90</v>
      </c>
    </row>
    <row r="451" spans="2:2">
      <c r="B451" s="107" t="s">
        <v>2402</v>
      </c>
    </row>
    <row r="452" spans="2:2">
      <c r="B452" s="283" t="s">
        <v>4543</v>
      </c>
    </row>
    <row r="453" spans="2:2">
      <c r="B453" s="283" t="s">
        <v>4415</v>
      </c>
    </row>
    <row r="454" spans="2:2">
      <c r="B454" s="111" t="s">
        <v>1382</v>
      </c>
    </row>
    <row r="455" spans="2:2">
      <c r="B455" s="104" t="s">
        <v>877</v>
      </c>
    </row>
    <row r="456" spans="2:2">
      <c r="B456" s="104" t="s">
        <v>372</v>
      </c>
    </row>
    <row r="457" spans="2:2">
      <c r="B457" s="104" t="s">
        <v>2726</v>
      </c>
    </row>
    <row r="458" spans="2:2">
      <c r="B458" s="108" t="s">
        <v>364</v>
      </c>
    </row>
    <row r="459" spans="2:2">
      <c r="B459" s="111" t="s">
        <v>1390</v>
      </c>
    </row>
    <row r="460" spans="2:2">
      <c r="B460" s="108" t="s">
        <v>299</v>
      </c>
    </row>
    <row r="461" spans="2:2">
      <c r="B461" s="104" t="s">
        <v>2743</v>
      </c>
    </row>
    <row r="462" spans="2:2">
      <c r="B462" s="104" t="s">
        <v>398</v>
      </c>
    </row>
    <row r="463" spans="2:2">
      <c r="B463" s="107" t="s">
        <v>2297</v>
      </c>
    </row>
    <row r="464" spans="2:2">
      <c r="B464" s="283" t="s">
        <v>5033</v>
      </c>
    </row>
    <row r="465" spans="2:2">
      <c r="B465" s="105" t="s">
        <v>88</v>
      </c>
    </row>
    <row r="466" spans="2:2">
      <c r="B466" s="104" t="s">
        <v>537</v>
      </c>
    </row>
    <row r="467" spans="2:2">
      <c r="B467" s="108" t="s">
        <v>179</v>
      </c>
    </row>
    <row r="468" spans="2:2">
      <c r="B468" s="110" t="s">
        <v>2604</v>
      </c>
    </row>
    <row r="469" spans="2:2">
      <c r="B469" s="104" t="s">
        <v>762</v>
      </c>
    </row>
    <row r="470" spans="2:2">
      <c r="B470" s="283" t="s">
        <v>5035</v>
      </c>
    </row>
    <row r="471" spans="2:2">
      <c r="B471" s="104" t="s">
        <v>999</v>
      </c>
    </row>
    <row r="472" spans="2:2">
      <c r="B472" s="105" t="s">
        <v>1317</v>
      </c>
    </row>
    <row r="473" spans="2:2">
      <c r="B473" s="111" t="s">
        <v>251</v>
      </c>
    </row>
    <row r="474" spans="2:2">
      <c r="B474" s="107" t="s">
        <v>2152</v>
      </c>
    </row>
    <row r="475" spans="2:2">
      <c r="B475" s="108" t="s">
        <v>1128</v>
      </c>
    </row>
    <row r="476" spans="2:2">
      <c r="B476" s="283" t="s">
        <v>4547</v>
      </c>
    </row>
    <row r="477" spans="2:2">
      <c r="B477" s="104" t="s">
        <v>559</v>
      </c>
    </row>
    <row r="478" spans="2:2">
      <c r="B478" s="104" t="s">
        <v>205</v>
      </c>
    </row>
    <row r="479" spans="2:2">
      <c r="B479" s="283" t="s">
        <v>4420</v>
      </c>
    </row>
    <row r="480" spans="2:2">
      <c r="B480" s="111" t="s">
        <v>247</v>
      </c>
    </row>
    <row r="481" spans="2:2">
      <c r="B481" s="104" t="s">
        <v>2742</v>
      </c>
    </row>
    <row r="482" spans="2:2">
      <c r="B482" s="107" t="s">
        <v>1857</v>
      </c>
    </row>
    <row r="483" spans="2:2">
      <c r="B483" s="111" t="s">
        <v>2542</v>
      </c>
    </row>
    <row r="484" spans="2:2">
      <c r="B484" s="107" t="s">
        <v>1638</v>
      </c>
    </row>
    <row r="485" spans="2:2">
      <c r="B485" s="108" t="s">
        <v>198</v>
      </c>
    </row>
    <row r="486" spans="2:2">
      <c r="B486" s="108" t="s">
        <v>1184</v>
      </c>
    </row>
    <row r="487" spans="2:2">
      <c r="B487" s="283" t="s">
        <v>4422</v>
      </c>
    </row>
    <row r="488" spans="2:2">
      <c r="B488" s="111" t="s">
        <v>1381</v>
      </c>
    </row>
    <row r="489" spans="2:2">
      <c r="B489" s="104" t="s">
        <v>878</v>
      </c>
    </row>
    <row r="490" spans="2:2">
      <c r="B490" s="104" t="s">
        <v>764</v>
      </c>
    </row>
    <row r="491" spans="2:2">
      <c r="B491" s="104" t="s">
        <v>912</v>
      </c>
    </row>
    <row r="492" spans="2:2">
      <c r="B492" s="107" t="s">
        <v>1664</v>
      </c>
    </row>
    <row r="493" spans="2:2">
      <c r="B493" s="105" t="s">
        <v>410</v>
      </c>
    </row>
    <row r="494" spans="2:2">
      <c r="B494" s="107" t="s">
        <v>1450</v>
      </c>
    </row>
    <row r="495" spans="2:2">
      <c r="B495" s="283" t="s">
        <v>4552</v>
      </c>
    </row>
    <row r="496" spans="2:2">
      <c r="B496" s="111" t="s">
        <v>1380</v>
      </c>
    </row>
    <row r="497" spans="2:2">
      <c r="B497" s="107" t="s">
        <v>2432</v>
      </c>
    </row>
    <row r="498" spans="2:2">
      <c r="B498" s="283" t="s">
        <v>5038</v>
      </c>
    </row>
    <row r="499" spans="2:2">
      <c r="B499" s="104" t="s">
        <v>14</v>
      </c>
    </row>
    <row r="500" spans="2:2">
      <c r="B500" s="105" t="s">
        <v>92</v>
      </c>
    </row>
    <row r="501" spans="2:2">
      <c r="B501" s="283" t="s">
        <v>5756</v>
      </c>
    </row>
    <row r="502" spans="2:2">
      <c r="B502" s="283" t="s">
        <v>5041</v>
      </c>
    </row>
    <row r="503" spans="2:2">
      <c r="B503" s="104" t="s">
        <v>2534</v>
      </c>
    </row>
    <row r="504" spans="2:2">
      <c r="B504" s="107" t="s">
        <v>2557</v>
      </c>
    </row>
    <row r="505" spans="2:2">
      <c r="B505" s="108" t="s">
        <v>1129</v>
      </c>
    </row>
    <row r="506" spans="2:2">
      <c r="B506" s="105" t="s">
        <v>1363</v>
      </c>
    </row>
    <row r="507" spans="2:2">
      <c r="B507" s="283" t="s">
        <v>4556</v>
      </c>
    </row>
    <row r="508" spans="2:2">
      <c r="B508" s="108" t="s">
        <v>1186</v>
      </c>
    </row>
    <row r="509" spans="2:2">
      <c r="B509" s="283" t="s">
        <v>4425</v>
      </c>
    </row>
    <row r="510" spans="2:2">
      <c r="B510" s="107" t="s">
        <v>1729</v>
      </c>
    </row>
    <row r="511" spans="2:2">
      <c r="B511" s="105" t="s">
        <v>1316</v>
      </c>
    </row>
    <row r="512" spans="2:2">
      <c r="B512" s="107" t="s">
        <v>2482</v>
      </c>
    </row>
    <row r="513" spans="2:2">
      <c r="B513" s="110" t="s">
        <v>2605</v>
      </c>
    </row>
    <row r="514" spans="2:2">
      <c r="B514" s="104" t="s">
        <v>2800</v>
      </c>
    </row>
    <row r="515" spans="2:2">
      <c r="B515" s="104" t="s">
        <v>2670</v>
      </c>
    </row>
    <row r="516" spans="2:2">
      <c r="B516" s="283" t="s">
        <v>5043</v>
      </c>
    </row>
    <row r="517" spans="2:2">
      <c r="B517" s="107" t="s">
        <v>1785</v>
      </c>
    </row>
    <row r="518" spans="2:2">
      <c r="B518" s="105" t="s">
        <v>1315</v>
      </c>
    </row>
    <row r="519" spans="2:2">
      <c r="B519" s="107" t="s">
        <v>2073</v>
      </c>
    </row>
    <row r="520" spans="2:2">
      <c r="B520" s="283" t="s">
        <v>4560</v>
      </c>
    </row>
    <row r="521" spans="2:2">
      <c r="B521" s="104" t="s">
        <v>360</v>
      </c>
    </row>
    <row r="522" spans="2:2">
      <c r="B522" s="107" t="s">
        <v>2563</v>
      </c>
    </row>
    <row r="523" spans="2:2">
      <c r="B523" s="283" t="s">
        <v>5046</v>
      </c>
    </row>
    <row r="524" spans="2:2">
      <c r="B524" s="107" t="s">
        <v>2198</v>
      </c>
    </row>
    <row r="525" spans="2:2">
      <c r="B525" s="107" t="s">
        <v>1568</v>
      </c>
    </row>
    <row r="526" spans="2:2">
      <c r="B526" s="283" t="s">
        <v>4562</v>
      </c>
    </row>
    <row r="527" spans="2:2">
      <c r="B527" s="283" t="s">
        <v>2521</v>
      </c>
    </row>
    <row r="528" spans="2:2">
      <c r="B528" s="104" t="s">
        <v>2633</v>
      </c>
    </row>
    <row r="529" spans="2:2">
      <c r="B529" s="104" t="s">
        <v>767</v>
      </c>
    </row>
    <row r="530" spans="2:2">
      <c r="B530" s="107" t="s">
        <v>2296</v>
      </c>
    </row>
    <row r="531" spans="2:2">
      <c r="B531" s="283" t="s">
        <v>5047</v>
      </c>
    </row>
    <row r="532" spans="2:2">
      <c r="B532" s="105" t="s">
        <v>102</v>
      </c>
    </row>
    <row r="533" spans="2:2">
      <c r="B533" s="104" t="s">
        <v>540</v>
      </c>
    </row>
    <row r="534" spans="2:2">
      <c r="B534" s="107" t="s">
        <v>2106</v>
      </c>
    </row>
    <row r="535" spans="2:2">
      <c r="B535" s="109" t="s">
        <v>2537</v>
      </c>
    </row>
    <row r="536" spans="2:2">
      <c r="B536" s="283" t="s">
        <v>4564</v>
      </c>
    </row>
    <row r="537" spans="2:2">
      <c r="B537" s="283" t="s">
        <v>4430</v>
      </c>
    </row>
    <row r="538" spans="2:2">
      <c r="B538" s="104" t="s">
        <v>2741</v>
      </c>
    </row>
    <row r="539" spans="2:2">
      <c r="B539" s="104" t="s">
        <v>1002</v>
      </c>
    </row>
    <row r="540" spans="2:2">
      <c r="B540" s="107" t="s">
        <v>1712</v>
      </c>
    </row>
    <row r="541" spans="2:2">
      <c r="B541" s="107" t="s">
        <v>2011</v>
      </c>
    </row>
    <row r="542" spans="2:2">
      <c r="B542" s="105" t="s">
        <v>74</v>
      </c>
    </row>
    <row r="543" spans="2:2">
      <c r="B543" s="107" t="s">
        <v>1731</v>
      </c>
    </row>
    <row r="544" spans="2:2">
      <c r="B544" s="283" t="s">
        <v>4565</v>
      </c>
    </row>
    <row r="545" spans="2:2">
      <c r="B545" s="283" t="s">
        <v>4433</v>
      </c>
    </row>
    <row r="546" spans="2:2">
      <c r="B546" s="283" t="s">
        <v>5052</v>
      </c>
    </row>
    <row r="547" spans="2:2">
      <c r="B547" s="104" t="s">
        <v>1003</v>
      </c>
    </row>
    <row r="548" spans="2:2">
      <c r="B548" s="108" t="s">
        <v>371</v>
      </c>
    </row>
    <row r="549" spans="2:2">
      <c r="B549" s="283" t="s">
        <v>4566</v>
      </c>
    </row>
    <row r="550" spans="2:2">
      <c r="B550" s="104" t="s">
        <v>2740</v>
      </c>
    </row>
    <row r="551" spans="2:2">
      <c r="B551" s="283" t="s">
        <v>5053</v>
      </c>
    </row>
    <row r="552" spans="2:2">
      <c r="B552" s="107" t="s">
        <v>1563</v>
      </c>
    </row>
    <row r="553" spans="2:2">
      <c r="B553" s="105" t="s">
        <v>89</v>
      </c>
    </row>
    <row r="554" spans="2:2">
      <c r="B554" s="107" t="s">
        <v>2321</v>
      </c>
    </row>
    <row r="555" spans="2:2">
      <c r="B555" s="283" t="s">
        <v>4568</v>
      </c>
    </row>
    <row r="556" spans="2:2">
      <c r="B556" s="107" t="s">
        <v>1512</v>
      </c>
    </row>
    <row r="557" spans="2:2">
      <c r="B557" s="104" t="s">
        <v>882</v>
      </c>
    </row>
    <row r="558" spans="2:2">
      <c r="B558" s="104" t="s">
        <v>2739</v>
      </c>
    </row>
    <row r="559" spans="2:2">
      <c r="B559" s="108" t="s">
        <v>206</v>
      </c>
    </row>
    <row r="560" spans="2:2">
      <c r="B560" s="283" t="s">
        <v>5755</v>
      </c>
    </row>
    <row r="561" spans="2:2">
      <c r="B561" s="104" t="s">
        <v>769</v>
      </c>
    </row>
    <row r="562" spans="2:2">
      <c r="B562" s="107" t="s">
        <v>1601</v>
      </c>
    </row>
    <row r="563" spans="2:2">
      <c r="B563" s="283" t="s">
        <v>5057</v>
      </c>
    </row>
    <row r="564" spans="2:2">
      <c r="B564" s="104" t="s">
        <v>257</v>
      </c>
    </row>
    <row r="565" spans="2:2">
      <c r="B565" s="107" t="s">
        <v>1985</v>
      </c>
    </row>
    <row r="566" spans="2:2">
      <c r="B566" s="107" t="s">
        <v>2341</v>
      </c>
    </row>
    <row r="567" spans="2:2">
      <c r="B567" s="105" t="s">
        <v>1361</v>
      </c>
    </row>
    <row r="568" spans="2:2">
      <c r="B568" s="283" t="s">
        <v>5725</v>
      </c>
    </row>
    <row r="569" spans="2:2">
      <c r="B569" s="283" t="s">
        <v>4436</v>
      </c>
    </row>
    <row r="570" spans="2:2">
      <c r="B570" s="104" t="s">
        <v>775</v>
      </c>
    </row>
    <row r="571" spans="2:2">
      <c r="B571" s="104" t="s">
        <v>1005</v>
      </c>
    </row>
    <row r="572" spans="2:2">
      <c r="B572" s="107" t="s">
        <v>1748</v>
      </c>
    </row>
    <row r="573" spans="2:2">
      <c r="B573" s="105" t="s">
        <v>1313</v>
      </c>
    </row>
    <row r="574" spans="2:2">
      <c r="B574" s="107" t="s">
        <v>1653</v>
      </c>
    </row>
    <row r="575" spans="2:2">
      <c r="B575" s="283" t="s">
        <v>4571</v>
      </c>
    </row>
    <row r="576" spans="2:2">
      <c r="B576" s="104" t="s">
        <v>937</v>
      </c>
    </row>
    <row r="577" spans="2:2">
      <c r="B577" s="107" t="s">
        <v>2186</v>
      </c>
    </row>
    <row r="578" spans="2:2">
      <c r="B578" s="283" t="s">
        <v>5058</v>
      </c>
    </row>
    <row r="579" spans="2:2">
      <c r="B579" s="104" t="s">
        <v>545</v>
      </c>
    </row>
    <row r="580" spans="2:2">
      <c r="B580" s="107" t="s">
        <v>2128</v>
      </c>
    </row>
    <row r="581" spans="2:2">
      <c r="B581" s="108" t="s">
        <v>1132</v>
      </c>
    </row>
    <row r="582" spans="2:2">
      <c r="B582" s="110" t="s">
        <v>2635</v>
      </c>
    </row>
    <row r="583" spans="2:2">
      <c r="B583" s="107" t="s">
        <v>1677</v>
      </c>
    </row>
    <row r="584" spans="2:2">
      <c r="B584" s="283" t="s">
        <v>4441</v>
      </c>
    </row>
    <row r="585" spans="2:2">
      <c r="B585" s="104" t="s">
        <v>771</v>
      </c>
    </row>
    <row r="586" spans="2:2">
      <c r="B586" s="107" t="s">
        <v>1765</v>
      </c>
    </row>
    <row r="587" spans="2:2">
      <c r="B587" s="283" t="s">
        <v>5059</v>
      </c>
    </row>
    <row r="588" spans="2:2">
      <c r="B588" s="104" t="s">
        <v>546</v>
      </c>
    </row>
    <row r="589" spans="2:2">
      <c r="B589" s="283" t="s">
        <v>4573</v>
      </c>
    </row>
    <row r="590" spans="2:2">
      <c r="B590" s="104" t="s">
        <v>355</v>
      </c>
    </row>
    <row r="591" spans="2:2">
      <c r="B591" s="104" t="s">
        <v>772</v>
      </c>
    </row>
    <row r="592" spans="2:2">
      <c r="B592" s="104" t="s">
        <v>773</v>
      </c>
    </row>
    <row r="593" spans="2:2">
      <c r="B593" s="104" t="s">
        <v>774</v>
      </c>
    </row>
    <row r="594" spans="2:2">
      <c r="B594" s="107" t="s">
        <v>2469</v>
      </c>
    </row>
    <row r="595" spans="2:2">
      <c r="B595" s="283" t="s">
        <v>5061</v>
      </c>
    </row>
    <row r="596" spans="2:2">
      <c r="B596" s="283" t="s">
        <v>4575</v>
      </c>
    </row>
    <row r="597" spans="2:2">
      <c r="B597" s="104" t="s">
        <v>571</v>
      </c>
    </row>
    <row r="598" spans="2:2">
      <c r="B598" s="109" t="s">
        <v>2538</v>
      </c>
    </row>
    <row r="599" spans="2:2">
      <c r="B599" s="104" t="s">
        <v>885</v>
      </c>
    </row>
    <row r="600" spans="2:2">
      <c r="B600" s="283" t="s">
        <v>5063</v>
      </c>
    </row>
    <row r="601" spans="2:2">
      <c r="B601" s="107" t="s">
        <v>1988</v>
      </c>
    </row>
    <row r="602" spans="2:2">
      <c r="B602" s="108" t="s">
        <v>1133</v>
      </c>
    </row>
    <row r="603" spans="2:2">
      <c r="B603" s="110" t="s">
        <v>2606</v>
      </c>
    </row>
    <row r="604" spans="2:2">
      <c r="B604" s="283" t="s">
        <v>4445</v>
      </c>
    </row>
    <row r="605" spans="2:2">
      <c r="B605" s="283" t="s">
        <v>5065</v>
      </c>
    </row>
    <row r="606" spans="2:2">
      <c r="B606" s="107" t="s">
        <v>2484</v>
      </c>
    </row>
    <row r="607" spans="2:2">
      <c r="B607" s="283" t="s">
        <v>4446</v>
      </c>
    </row>
    <row r="608" spans="2:2">
      <c r="B608" s="104" t="s">
        <v>22</v>
      </c>
    </row>
    <row r="609" spans="2:2">
      <c r="B609" s="107" t="s">
        <v>2145</v>
      </c>
    </row>
    <row r="610" spans="2:2">
      <c r="B610" s="104" t="s">
        <v>1007</v>
      </c>
    </row>
    <row r="611" spans="2:2">
      <c r="B611" s="107" t="s">
        <v>1693</v>
      </c>
    </row>
    <row r="612" spans="2:2">
      <c r="B612" s="105" t="s">
        <v>60</v>
      </c>
    </row>
    <row r="613" spans="2:2">
      <c r="B613" s="104" t="s">
        <v>886</v>
      </c>
    </row>
    <row r="614" spans="2:2">
      <c r="B614" s="107" t="s">
        <v>2474</v>
      </c>
    </row>
    <row r="615" spans="2:2">
      <c r="B615" s="283" t="s">
        <v>5068</v>
      </c>
    </row>
    <row r="616" spans="2:2">
      <c r="B616" s="104" t="s">
        <v>1008</v>
      </c>
    </row>
    <row r="617" spans="2:2">
      <c r="B617" s="107" t="s">
        <v>2571</v>
      </c>
    </row>
    <row r="618" spans="2:2">
      <c r="B618" s="107" t="s">
        <v>1975</v>
      </c>
    </row>
    <row r="619" spans="2:2">
      <c r="B619" s="108" t="s">
        <v>1188</v>
      </c>
    </row>
    <row r="620" spans="2:2">
      <c r="B620" s="104" t="s">
        <v>2584</v>
      </c>
    </row>
    <row r="621" spans="2:2">
      <c r="B621" s="283" t="s">
        <v>5069</v>
      </c>
    </row>
    <row r="622" spans="2:2">
      <c r="B622" s="104" t="s">
        <v>382</v>
      </c>
    </row>
    <row r="623" spans="2:2">
      <c r="B623" s="107" t="s">
        <v>1503</v>
      </c>
    </row>
    <row r="624" spans="2:2">
      <c r="B624" s="104" t="s">
        <v>549</v>
      </c>
    </row>
    <row r="625" spans="2:2">
      <c r="B625" s="107" t="s">
        <v>2007</v>
      </c>
    </row>
    <row r="626" spans="2:2">
      <c r="B626" s="108" t="s">
        <v>1135</v>
      </c>
    </row>
    <row r="627" spans="2:2">
      <c r="B627" s="105" t="s">
        <v>1358</v>
      </c>
    </row>
    <row r="628" spans="2:2">
      <c r="B628" s="283" t="s">
        <v>4583</v>
      </c>
    </row>
    <row r="629" spans="2:2">
      <c r="B629" s="104" t="s">
        <v>588</v>
      </c>
    </row>
    <row r="630" spans="2:2">
      <c r="B630" s="104" t="s">
        <v>887</v>
      </c>
    </row>
    <row r="631" spans="2:2">
      <c r="B631" s="104" t="s">
        <v>777</v>
      </c>
    </row>
    <row r="632" spans="2:2">
      <c r="B632" s="283" t="s">
        <v>5072</v>
      </c>
    </row>
    <row r="633" spans="2:2">
      <c r="B633" s="107" t="s">
        <v>1497</v>
      </c>
    </row>
    <row r="634" spans="2:2">
      <c r="B634" s="107" t="s">
        <v>2226</v>
      </c>
    </row>
    <row r="635" spans="2:2">
      <c r="B635" s="104" t="s">
        <v>888</v>
      </c>
    </row>
    <row r="636" spans="2:2">
      <c r="B636" s="283" t="s">
        <v>5073</v>
      </c>
    </row>
    <row r="637" spans="2:2">
      <c r="B637" s="104" t="s">
        <v>1010</v>
      </c>
    </row>
    <row r="638" spans="2:2">
      <c r="B638" s="107" t="s">
        <v>45</v>
      </c>
    </row>
    <row r="639" spans="2:2">
      <c r="B639" s="107" t="s">
        <v>2476</v>
      </c>
    </row>
    <row r="640" spans="2:2">
      <c r="B640" s="110" t="s">
        <v>2607</v>
      </c>
    </row>
    <row r="641" spans="2:2">
      <c r="B641" s="283" t="s">
        <v>4586</v>
      </c>
    </row>
    <row r="642" spans="2:2">
      <c r="B642" s="104" t="s">
        <v>594</v>
      </c>
    </row>
    <row r="643" spans="2:2">
      <c r="B643" s="283" t="s">
        <v>4450</v>
      </c>
    </row>
    <row r="644" spans="2:2">
      <c r="B644" s="104" t="s">
        <v>889</v>
      </c>
    </row>
    <row r="645" spans="2:2">
      <c r="B645" s="104" t="s">
        <v>890</v>
      </c>
    </row>
    <row r="646" spans="2:2">
      <c r="B646" s="104" t="s">
        <v>779</v>
      </c>
    </row>
    <row r="647" spans="2:2">
      <c r="B647" s="107" t="s">
        <v>2552</v>
      </c>
    </row>
    <row r="648" spans="2:2">
      <c r="B648" s="283" t="s">
        <v>5075</v>
      </c>
    </row>
    <row r="649" spans="2:2">
      <c r="B649" s="107" t="s">
        <v>1605</v>
      </c>
    </row>
    <row r="650" spans="2:2">
      <c r="B650" s="107" t="s">
        <v>2355</v>
      </c>
    </row>
    <row r="651" spans="2:2">
      <c r="B651" s="109" t="s">
        <v>258</v>
      </c>
    </row>
    <row r="652" spans="2:2">
      <c r="B652" s="283" t="s">
        <v>4588</v>
      </c>
    </row>
    <row r="653" spans="2:2">
      <c r="B653" s="108" t="s">
        <v>1190</v>
      </c>
    </row>
    <row r="654" spans="2:2">
      <c r="B654" s="104" t="s">
        <v>780</v>
      </c>
    </row>
    <row r="655" spans="2:2">
      <c r="B655" s="104" t="s">
        <v>781</v>
      </c>
    </row>
    <row r="656" spans="2:2">
      <c r="B656" s="107" t="s">
        <v>1992</v>
      </c>
    </row>
    <row r="657" spans="2:2">
      <c r="B657" s="104" t="s">
        <v>552</v>
      </c>
    </row>
    <row r="658" spans="2:2">
      <c r="B658" s="107" t="s">
        <v>2558</v>
      </c>
    </row>
    <row r="659" spans="2:2">
      <c r="B659" s="105" t="s">
        <v>1357</v>
      </c>
    </row>
    <row r="660" spans="2:2">
      <c r="B660" s="283" t="s">
        <v>4590</v>
      </c>
    </row>
    <row r="661" spans="2:2">
      <c r="B661" s="104" t="s">
        <v>891</v>
      </c>
    </row>
    <row r="662" spans="2:2">
      <c r="B662" s="107" t="s">
        <v>2179</v>
      </c>
    </row>
    <row r="663" spans="2:2">
      <c r="B663" s="283" t="s">
        <v>5078</v>
      </c>
    </row>
    <row r="664" spans="2:2">
      <c r="B664" s="107" t="s">
        <v>1489</v>
      </c>
    </row>
    <row r="665" spans="2:2">
      <c r="B665" s="283" t="s">
        <v>5694</v>
      </c>
    </row>
    <row r="666" spans="2:2">
      <c r="B666" s="104" t="s">
        <v>356</v>
      </c>
    </row>
    <row r="667" spans="2:2">
      <c r="B667" s="104" t="s">
        <v>782</v>
      </c>
    </row>
    <row r="668" spans="2:2">
      <c r="B668" s="106" t="s">
        <v>2631</v>
      </c>
    </row>
    <row r="669" spans="2:2">
      <c r="B669" s="107" t="s">
        <v>2511</v>
      </c>
    </row>
    <row r="670" spans="2:2">
      <c r="B670" s="104" t="s">
        <v>554</v>
      </c>
    </row>
    <row r="671" spans="2:2">
      <c r="B671" s="108" t="s">
        <v>1138</v>
      </c>
    </row>
    <row r="672" spans="2:2">
      <c r="B672" s="105" t="s">
        <v>1355</v>
      </c>
    </row>
    <row r="673" spans="2:2">
      <c r="B673" s="283" t="s">
        <v>4593</v>
      </c>
    </row>
    <row r="674" spans="2:2">
      <c r="B674" s="104" t="s">
        <v>892</v>
      </c>
    </row>
    <row r="675" spans="2:2">
      <c r="B675" s="104" t="s">
        <v>783</v>
      </c>
    </row>
    <row r="676" spans="2:2">
      <c r="B676" s="107" t="s">
        <v>2514</v>
      </c>
    </row>
    <row r="677" spans="2:2">
      <c r="B677" s="283" t="s">
        <v>5083</v>
      </c>
    </row>
    <row r="678" spans="2:2">
      <c r="B678" s="107" t="s">
        <v>1501</v>
      </c>
    </row>
    <row r="679" spans="2:2">
      <c r="B679" s="107" t="s">
        <v>2526</v>
      </c>
    </row>
    <row r="680" spans="2:2">
      <c r="B680" s="283" t="s">
        <v>4595</v>
      </c>
    </row>
    <row r="681" spans="2:2">
      <c r="B681" s="283" t="s">
        <v>4456</v>
      </c>
    </row>
    <row r="682" spans="2:2">
      <c r="B682" s="104" t="s">
        <v>461</v>
      </c>
    </row>
    <row r="683" spans="2:2">
      <c r="B683" s="104" t="s">
        <v>784</v>
      </c>
    </row>
    <row r="684" spans="2:2">
      <c r="B684" s="107" t="s">
        <v>1463</v>
      </c>
    </row>
    <row r="685" spans="2:2">
      <c r="B685" s="283" t="s">
        <v>5084</v>
      </c>
    </row>
    <row r="686" spans="2:2">
      <c r="B686" s="104" t="s">
        <v>556</v>
      </c>
    </row>
    <row r="687" spans="2:2">
      <c r="B687" s="283" t="s">
        <v>4457</v>
      </c>
    </row>
    <row r="688" spans="2:2">
      <c r="B688" s="104" t="s">
        <v>893</v>
      </c>
    </row>
    <row r="689" spans="2:2">
      <c r="B689" s="104" t="s">
        <v>785</v>
      </c>
    </row>
    <row r="690" spans="2:2">
      <c r="B690" s="107" t="s">
        <v>2187</v>
      </c>
    </row>
    <row r="691" spans="2:2">
      <c r="B691" s="283" t="s">
        <v>2111</v>
      </c>
    </row>
    <row r="692" spans="2:2">
      <c r="B692" s="107" t="s">
        <v>2387</v>
      </c>
    </row>
    <row r="693" spans="2:2">
      <c r="B693" s="108" t="s">
        <v>1141</v>
      </c>
    </row>
    <row r="694" spans="2:2">
      <c r="B694" s="105" t="s">
        <v>1352</v>
      </c>
    </row>
    <row r="695" spans="2:2">
      <c r="B695" s="283" t="s">
        <v>4598</v>
      </c>
    </row>
    <row r="696" spans="2:2">
      <c r="B696" s="108" t="s">
        <v>213</v>
      </c>
    </row>
    <row r="697" spans="2:2">
      <c r="B697" s="104" t="s">
        <v>2580</v>
      </c>
    </row>
    <row r="698" spans="2:2">
      <c r="B698" s="107" t="s">
        <v>1440</v>
      </c>
    </row>
    <row r="699" spans="2:2">
      <c r="B699" s="283" t="s">
        <v>5087</v>
      </c>
    </row>
    <row r="700" spans="2:2">
      <c r="B700" s="107" t="s">
        <v>1853</v>
      </c>
    </row>
    <row r="701" spans="2:2">
      <c r="B701" s="283" t="s">
        <v>4599</v>
      </c>
    </row>
    <row r="702" spans="2:2">
      <c r="B702" s="108" t="s">
        <v>1192</v>
      </c>
    </row>
    <row r="703" spans="2:2">
      <c r="B703" s="104" t="s">
        <v>894</v>
      </c>
    </row>
    <row r="704" spans="2:2">
      <c r="B704" s="107" t="s">
        <v>1897</v>
      </c>
    </row>
    <row r="705" spans="2:2">
      <c r="B705" s="104" t="s">
        <v>688</v>
      </c>
    </row>
    <row r="706" spans="2:2">
      <c r="B706" s="283" t="s">
        <v>5089</v>
      </c>
    </row>
    <row r="707" spans="2:2">
      <c r="B707" s="283" t="s">
        <v>4601</v>
      </c>
    </row>
    <row r="708" spans="2:2">
      <c r="B708" s="107" t="s">
        <v>2137</v>
      </c>
    </row>
    <row r="709" spans="2:2">
      <c r="B709" s="104" t="s">
        <v>895</v>
      </c>
    </row>
    <row r="710" spans="2:2">
      <c r="B710" s="104" t="s">
        <v>477</v>
      </c>
    </row>
    <row r="711" spans="2:2">
      <c r="B711" s="104" t="s">
        <v>786</v>
      </c>
    </row>
    <row r="712" spans="2:2">
      <c r="B712" s="104" t="s">
        <v>558</v>
      </c>
    </row>
    <row r="713" spans="2:2">
      <c r="B713" s="107" t="s">
        <v>1934</v>
      </c>
    </row>
    <row r="714" spans="2:2">
      <c r="B714" s="105" t="s">
        <v>1351</v>
      </c>
    </row>
    <row r="715" spans="2:2">
      <c r="B715" s="283" t="s">
        <v>4603</v>
      </c>
    </row>
    <row r="716" spans="2:2">
      <c r="B716" s="283" t="s">
        <v>5093</v>
      </c>
    </row>
    <row r="717" spans="2:2">
      <c r="B717" s="107" t="s">
        <v>2142</v>
      </c>
    </row>
    <row r="718" spans="2:2">
      <c r="B718" s="283" t="s">
        <v>4605</v>
      </c>
    </row>
    <row r="719" spans="2:2">
      <c r="B719" s="104" t="s">
        <v>897</v>
      </c>
    </row>
    <row r="720" spans="2:2">
      <c r="B720" s="107" t="s">
        <v>1544</v>
      </c>
    </row>
    <row r="721" spans="2:2">
      <c r="B721" s="283" t="s">
        <v>5095</v>
      </c>
    </row>
    <row r="722" spans="2:2">
      <c r="B722" s="104" t="s">
        <v>341</v>
      </c>
    </row>
    <row r="723" spans="2:2">
      <c r="B723" s="283" t="s">
        <v>4606</v>
      </c>
    </row>
    <row r="724" spans="2:2">
      <c r="B724" s="108" t="s">
        <v>1195</v>
      </c>
    </row>
    <row r="725" spans="2:2">
      <c r="B725" s="107" t="s">
        <v>2481</v>
      </c>
    </row>
    <row r="726" spans="2:2">
      <c r="B726" s="107" t="s">
        <v>1723</v>
      </c>
    </row>
    <row r="727" spans="2:2">
      <c r="B727" s="104" t="s">
        <v>419</v>
      </c>
    </row>
    <row r="728" spans="2:2">
      <c r="B728" s="107" t="s">
        <v>1542</v>
      </c>
    </row>
    <row r="729" spans="2:2">
      <c r="B729" s="107" t="s">
        <v>2255</v>
      </c>
    </row>
    <row r="730" spans="2:2">
      <c r="B730" s="104" t="s">
        <v>560</v>
      </c>
    </row>
    <row r="731" spans="2:2">
      <c r="B731" s="107" t="s">
        <v>2263</v>
      </c>
    </row>
    <row r="732" spans="2:2">
      <c r="B732" s="108" t="s">
        <v>1196</v>
      </c>
    </row>
    <row r="733" spans="2:2">
      <c r="B733" s="104" t="s">
        <v>789</v>
      </c>
    </row>
    <row r="734" spans="2:2">
      <c r="B734" s="283" t="s">
        <v>5098</v>
      </c>
    </row>
    <row r="735" spans="2:2">
      <c r="B735" s="104" t="s">
        <v>561</v>
      </c>
    </row>
    <row r="736" spans="2:2">
      <c r="B736" s="104" t="s">
        <v>585</v>
      </c>
    </row>
    <row r="737" spans="2:2">
      <c r="B737" s="107" t="s">
        <v>2554</v>
      </c>
    </row>
    <row r="738" spans="2:2">
      <c r="B738" s="107" t="s">
        <v>2598</v>
      </c>
    </row>
    <row r="739" spans="2:2">
      <c r="B739" s="104" t="s">
        <v>370</v>
      </c>
    </row>
    <row r="740" spans="2:2">
      <c r="B740" s="283" t="s">
        <v>4612</v>
      </c>
    </row>
    <row r="741" spans="2:2">
      <c r="B741" s="107" t="s">
        <v>1578</v>
      </c>
    </row>
    <row r="742" spans="2:2">
      <c r="B742" s="104" t="s">
        <v>899</v>
      </c>
    </row>
    <row r="743" spans="2:2">
      <c r="B743" s="104" t="s">
        <v>790</v>
      </c>
    </row>
    <row r="744" spans="2:2">
      <c r="B744" s="104" t="s">
        <v>791</v>
      </c>
    </row>
    <row r="745" spans="2:2">
      <c r="B745" s="283" t="s">
        <v>5102</v>
      </c>
    </row>
    <row r="746" spans="2:2">
      <c r="B746" s="107" t="s">
        <v>1579</v>
      </c>
    </row>
    <row r="747" spans="2:2">
      <c r="B747" s="108" t="s">
        <v>1197</v>
      </c>
    </row>
    <row r="748" spans="2:2">
      <c r="B748" s="283" t="s">
        <v>4462</v>
      </c>
    </row>
    <row r="749" spans="2:2">
      <c r="B749" s="107" t="s">
        <v>1799</v>
      </c>
    </row>
    <row r="750" spans="2:2">
      <c r="B750" s="283" t="s">
        <v>5103</v>
      </c>
    </row>
    <row r="751" spans="2:2">
      <c r="B751" s="104" t="s">
        <v>562</v>
      </c>
    </row>
    <row r="752" spans="2:2">
      <c r="B752" s="283" t="s">
        <v>4615</v>
      </c>
    </row>
    <row r="753" spans="2:2">
      <c r="B753" s="283" t="s">
        <v>4463</v>
      </c>
    </row>
    <row r="754" spans="2:2">
      <c r="B754" s="104" t="s">
        <v>901</v>
      </c>
    </row>
    <row r="755" spans="2:2">
      <c r="B755" s="104" t="s">
        <v>792</v>
      </c>
    </row>
    <row r="756" spans="2:2">
      <c r="B756" s="107" t="s">
        <v>2037</v>
      </c>
    </row>
    <row r="757" spans="2:2">
      <c r="B757" s="104" t="s">
        <v>340</v>
      </c>
    </row>
    <row r="758" spans="2:2">
      <c r="B758" s="283" t="s">
        <v>4618</v>
      </c>
    </row>
    <row r="759" spans="2:2">
      <c r="B759" s="104" t="s">
        <v>902</v>
      </c>
    </row>
    <row r="760" spans="2:2">
      <c r="B760" s="104" t="s">
        <v>793</v>
      </c>
    </row>
    <row r="761" spans="2:2">
      <c r="B761" s="283" t="s">
        <v>5106</v>
      </c>
    </row>
    <row r="762" spans="2:2">
      <c r="B762" s="107" t="s">
        <v>2495</v>
      </c>
    </row>
    <row r="763" spans="2:2">
      <c r="B763" s="107" t="s">
        <v>1917</v>
      </c>
    </row>
    <row r="764" spans="2:2">
      <c r="B764" s="107" t="s">
        <v>1469</v>
      </c>
    </row>
    <row r="765" spans="2:2">
      <c r="B765" s="283" t="s">
        <v>4620</v>
      </c>
    </row>
    <row r="766" spans="2:2">
      <c r="B766" s="283" t="s">
        <v>5759</v>
      </c>
    </row>
    <row r="767" spans="2:2">
      <c r="B767" s="104" t="s">
        <v>794</v>
      </c>
    </row>
    <row r="768" spans="2:2">
      <c r="B768" s="107" t="s">
        <v>2132</v>
      </c>
    </row>
    <row r="769" spans="2:2">
      <c r="B769" s="104" t="s">
        <v>563</v>
      </c>
    </row>
    <row r="770" spans="2:2">
      <c r="B770" s="107" t="s">
        <v>1558</v>
      </c>
    </row>
    <row r="771" spans="2:2">
      <c r="B771" s="283" t="s">
        <v>4621</v>
      </c>
    </row>
    <row r="772" spans="2:2">
      <c r="B772" s="104" t="s">
        <v>904</v>
      </c>
    </row>
    <row r="773" spans="2:2">
      <c r="B773" s="283" t="s">
        <v>5109</v>
      </c>
    </row>
    <row r="774" spans="2:2">
      <c r="B774" s="107" t="s">
        <v>2207</v>
      </c>
    </row>
    <row r="775" spans="2:2">
      <c r="B775" s="283" t="s">
        <v>4623</v>
      </c>
    </row>
    <row r="776" spans="2:2">
      <c r="B776" s="108" t="s">
        <v>1201</v>
      </c>
    </row>
    <row r="777" spans="2:2">
      <c r="B777" s="283" t="s">
        <v>4465</v>
      </c>
    </row>
    <row r="778" spans="2:2">
      <c r="B778" s="104" t="s">
        <v>362</v>
      </c>
    </row>
    <row r="779" spans="2:2">
      <c r="B779" s="243" t="s">
        <v>2667</v>
      </c>
    </row>
    <row r="780" spans="2:2">
      <c r="B780" s="283" t="s">
        <v>4626</v>
      </c>
    </row>
    <row r="781" spans="2:2">
      <c r="B781" s="107" t="s">
        <v>2072</v>
      </c>
    </row>
    <row r="782" spans="2:2">
      <c r="B782" s="283" t="s">
        <v>4466</v>
      </c>
    </row>
    <row r="783" spans="2:2">
      <c r="B783" s="104" t="s">
        <v>905</v>
      </c>
    </row>
    <row r="784" spans="2:2">
      <c r="B784" s="104" t="s">
        <v>906</v>
      </c>
    </row>
    <row r="785" spans="2:2">
      <c r="B785" s="104" t="s">
        <v>797</v>
      </c>
    </row>
    <row r="786" spans="2:2">
      <c r="B786" s="107" t="s">
        <v>2289</v>
      </c>
    </row>
    <row r="787" spans="2:2">
      <c r="B787" s="283" t="s">
        <v>5112</v>
      </c>
    </row>
    <row r="788" spans="2:2">
      <c r="B788" s="104" t="s">
        <v>564</v>
      </c>
    </row>
    <row r="789" spans="2:2">
      <c r="B789" s="107" t="s">
        <v>1797</v>
      </c>
    </row>
    <row r="790" spans="2:2">
      <c r="B790" s="104" t="s">
        <v>484</v>
      </c>
    </row>
    <row r="791" spans="2:2">
      <c r="B791" s="107" t="s">
        <v>2122</v>
      </c>
    </row>
    <row r="792" spans="2:2">
      <c r="B792" s="283" t="s">
        <v>5113</v>
      </c>
    </row>
    <row r="793" spans="2:2">
      <c r="B793" s="107" t="s">
        <v>2483</v>
      </c>
    </row>
    <row r="794" spans="2:2">
      <c r="B794" s="107" t="s">
        <v>1901</v>
      </c>
    </row>
    <row r="795" spans="2:2">
      <c r="B795" s="107" t="s">
        <v>1549</v>
      </c>
    </row>
    <row r="796" spans="2:2">
      <c r="B796" s="283" t="s">
        <v>4629</v>
      </c>
    </row>
    <row r="797" spans="2:2">
      <c r="B797" s="104" t="s">
        <v>798</v>
      </c>
    </row>
    <row r="798" spans="2:2">
      <c r="B798" s="283" t="s">
        <v>5115</v>
      </c>
    </row>
    <row r="799" spans="2:2">
      <c r="B799" s="107" t="s">
        <v>2561</v>
      </c>
    </row>
    <row r="800" spans="2:2">
      <c r="B800" s="107" t="s">
        <v>2292</v>
      </c>
    </row>
    <row r="801" spans="2:2">
      <c r="B801" s="107" t="s">
        <v>1560</v>
      </c>
    </row>
    <row r="802" spans="2:2">
      <c r="B802" s="104" t="s">
        <v>907</v>
      </c>
    </row>
    <row r="803" spans="2:2">
      <c r="B803" s="104" t="s">
        <v>799</v>
      </c>
    </row>
    <row r="804" spans="2:2">
      <c r="B804" s="107" t="s">
        <v>1721</v>
      </c>
    </row>
    <row r="805" spans="2:2">
      <c r="B805" s="283" t="s">
        <v>5116</v>
      </c>
    </row>
    <row r="806" spans="2:2">
      <c r="B806" s="107" t="s">
        <v>1887</v>
      </c>
    </row>
    <row r="807" spans="2:2">
      <c r="B807" s="107" t="s">
        <v>1581</v>
      </c>
    </row>
    <row r="808" spans="2:2">
      <c r="B808" s="283" t="s">
        <v>5117</v>
      </c>
    </row>
    <row r="809" spans="2:2">
      <c r="B809" s="104" t="s">
        <v>584</v>
      </c>
    </row>
    <row r="810" spans="2:2">
      <c r="B810" s="283" t="s">
        <v>4633</v>
      </c>
    </row>
    <row r="811" spans="2:2">
      <c r="B811" s="104" t="s">
        <v>591</v>
      </c>
    </row>
    <row r="812" spans="2:2">
      <c r="B812" s="108" t="s">
        <v>1204</v>
      </c>
    </row>
    <row r="813" spans="2:2">
      <c r="B813" s="104" t="s">
        <v>908</v>
      </c>
    </row>
    <row r="814" spans="2:2">
      <c r="B814" s="107" t="s">
        <v>2115</v>
      </c>
    </row>
    <row r="815" spans="2:2">
      <c r="B815" s="283" t="s">
        <v>4634</v>
      </c>
    </row>
    <row r="816" spans="2:2">
      <c r="B816" s="108" t="s">
        <v>1205</v>
      </c>
    </row>
    <row r="817" spans="2:2">
      <c r="B817" s="283" t="s">
        <v>4469</v>
      </c>
    </row>
    <row r="818" spans="2:2">
      <c r="B818" s="104" t="s">
        <v>909</v>
      </c>
    </row>
    <row r="819" spans="2:2">
      <c r="B819" s="104" t="s">
        <v>800</v>
      </c>
    </row>
    <row r="820" spans="2:2">
      <c r="B820" s="107" t="s">
        <v>1716</v>
      </c>
    </row>
    <row r="821" spans="2:2">
      <c r="B821" s="107" t="s">
        <v>2148</v>
      </c>
    </row>
    <row r="822" spans="2:2">
      <c r="B822" s="107" t="s">
        <v>1718</v>
      </c>
    </row>
    <row r="823" spans="2:2">
      <c r="B823" s="107" t="s">
        <v>2329</v>
      </c>
    </row>
    <row r="824" spans="2:2">
      <c r="B824" s="108" t="s">
        <v>1206</v>
      </c>
    </row>
    <row r="825" spans="2:2">
      <c r="B825" s="104" t="s">
        <v>910</v>
      </c>
    </row>
    <row r="826" spans="2:2">
      <c r="B826" s="107" t="s">
        <v>1996</v>
      </c>
    </row>
    <row r="827" spans="2:2">
      <c r="B827" s="283" t="s">
        <v>5122</v>
      </c>
    </row>
    <row r="828" spans="2:2">
      <c r="B828" s="104" t="s">
        <v>566</v>
      </c>
    </row>
    <row r="829" spans="2:2">
      <c r="B829" s="283" t="s">
        <v>4471</v>
      </c>
    </row>
    <row r="830" spans="2:2">
      <c r="B830" s="107" t="s">
        <v>2104</v>
      </c>
    </row>
    <row r="831" spans="2:2">
      <c r="B831" s="283" t="s">
        <v>5123</v>
      </c>
    </row>
    <row r="832" spans="2:2">
      <c r="B832" s="107" t="s">
        <v>1798</v>
      </c>
    </row>
    <row r="833" spans="2:2">
      <c r="B833" s="107" t="s">
        <v>367</v>
      </c>
    </row>
    <row r="834" spans="2:2">
      <c r="B834" s="283" t="s">
        <v>4639</v>
      </c>
    </row>
    <row r="835" spans="2:2">
      <c r="B835" s="104" t="s">
        <v>802</v>
      </c>
    </row>
    <row r="836" spans="2:2">
      <c r="B836" s="107" t="s">
        <v>1786</v>
      </c>
    </row>
    <row r="837" spans="2:2">
      <c r="B837" s="104" t="s">
        <v>358</v>
      </c>
    </row>
    <row r="838" spans="2:2">
      <c r="B838" s="104" t="s">
        <v>567</v>
      </c>
    </row>
    <row r="839" spans="2:2">
      <c r="B839" s="283" t="s">
        <v>5757</v>
      </c>
    </row>
    <row r="840" spans="2:2">
      <c r="B840" s="283" t="s">
        <v>5126</v>
      </c>
    </row>
    <row r="841" spans="2:2">
      <c r="B841" s="107" t="s">
        <v>2460</v>
      </c>
    </row>
    <row r="842" spans="2:2">
      <c r="B842" s="107" t="s">
        <v>2298</v>
      </c>
    </row>
    <row r="843" spans="2:2">
      <c r="B843" s="283" t="s">
        <v>4642</v>
      </c>
    </row>
    <row r="844" spans="2:2">
      <c r="B844" s="104" t="s">
        <v>603</v>
      </c>
    </row>
    <row r="845" spans="2:2">
      <c r="B845" s="107" t="s">
        <v>2153</v>
      </c>
    </row>
    <row r="846" spans="2:2">
      <c r="B846" s="104" t="s">
        <v>803</v>
      </c>
    </row>
    <row r="847" spans="2:2">
      <c r="B847" s="107" t="s">
        <v>2396</v>
      </c>
    </row>
    <row r="848" spans="2:2">
      <c r="B848" s="283" t="s">
        <v>5128</v>
      </c>
    </row>
    <row r="849" spans="2:2">
      <c r="B849" s="107" t="s">
        <v>2354</v>
      </c>
    </row>
    <row r="850" spans="2:2">
      <c r="B850" s="104" t="s">
        <v>569</v>
      </c>
    </row>
    <row r="851" spans="2:2">
      <c r="B851" s="283" t="s">
        <v>4644</v>
      </c>
    </row>
    <row r="852" spans="2:2">
      <c r="B852" s="108" t="s">
        <v>188</v>
      </c>
    </row>
    <row r="853" spans="2:2">
      <c r="B853" s="104" t="s">
        <v>804</v>
      </c>
    </row>
    <row r="854" spans="2:2">
      <c r="B854" s="283" t="s">
        <v>5129</v>
      </c>
    </row>
    <row r="855" spans="2:2">
      <c r="B855" s="104" t="s">
        <v>570</v>
      </c>
    </row>
    <row r="856" spans="2:2">
      <c r="B856" s="283" t="s">
        <v>4647</v>
      </c>
    </row>
    <row r="857" spans="2:2">
      <c r="B857" s="283" t="s">
        <v>4473</v>
      </c>
    </row>
    <row r="858" spans="2:2">
      <c r="B858" s="107" t="s">
        <v>2455</v>
      </c>
    </row>
    <row r="859" spans="2:2">
      <c r="B859" s="107" t="s">
        <v>1522</v>
      </c>
    </row>
    <row r="860" spans="2:2">
      <c r="B860" s="283" t="s">
        <v>4474</v>
      </c>
    </row>
    <row r="861" spans="2:2">
      <c r="B861" s="107" t="s">
        <v>2503</v>
      </c>
    </row>
    <row r="862" spans="2:2">
      <c r="B862" s="283" t="s">
        <v>5131</v>
      </c>
    </row>
    <row r="863" spans="2:2">
      <c r="B863" s="107" t="s">
        <v>1770</v>
      </c>
    </row>
    <row r="864" spans="2:2">
      <c r="B864" s="107" t="s">
        <v>1659</v>
      </c>
    </row>
    <row r="865" spans="2:2">
      <c r="B865" s="107" t="s">
        <v>2273</v>
      </c>
    </row>
    <row r="866" spans="2:2">
      <c r="B866" s="107" t="s">
        <v>1702</v>
      </c>
    </row>
    <row r="867" spans="2:2">
      <c r="B867" s="104" t="s">
        <v>572</v>
      </c>
    </row>
    <row r="868" spans="2:2">
      <c r="B868" s="104" t="s">
        <v>573</v>
      </c>
    </row>
    <row r="869" spans="2:2">
      <c r="B869" s="283" t="s">
        <v>5729</v>
      </c>
    </row>
    <row r="870" spans="2:2">
      <c r="B870" s="108" t="s">
        <v>1210</v>
      </c>
    </row>
    <row r="871" spans="2:2">
      <c r="B871" s="283" t="s">
        <v>4475</v>
      </c>
    </row>
    <row r="872" spans="2:2">
      <c r="B872" s="107" t="s">
        <v>2384</v>
      </c>
    </row>
    <row r="873" spans="2:2">
      <c r="B873" s="107" t="s">
        <v>1826</v>
      </c>
    </row>
    <row r="874" spans="2:2">
      <c r="B874" s="283" t="s">
        <v>4651</v>
      </c>
    </row>
    <row r="875" spans="2:2">
      <c r="B875" s="283" t="s">
        <v>4476</v>
      </c>
    </row>
    <row r="876" spans="2:2">
      <c r="B876" s="107" t="s">
        <v>2004</v>
      </c>
    </row>
    <row r="877" spans="2:2">
      <c r="B877" s="106" t="s">
        <v>2622</v>
      </c>
    </row>
    <row r="878" spans="2:2">
      <c r="B878" s="104" t="s">
        <v>574</v>
      </c>
    </row>
    <row r="879" spans="2:2">
      <c r="B879" s="104" t="s">
        <v>602</v>
      </c>
    </row>
    <row r="880" spans="2:2">
      <c r="B880" s="104" t="s">
        <v>913</v>
      </c>
    </row>
    <row r="881" spans="2:2">
      <c r="B881" s="104" t="s">
        <v>914</v>
      </c>
    </row>
    <row r="882" spans="2:2">
      <c r="B882" s="107" t="s">
        <v>1588</v>
      </c>
    </row>
    <row r="883" spans="2:2">
      <c r="B883" s="104" t="s">
        <v>575</v>
      </c>
    </row>
    <row r="884" spans="2:2">
      <c r="B884" s="108" t="s">
        <v>1212</v>
      </c>
    </row>
    <row r="885" spans="2:2">
      <c r="B885" s="283" t="s">
        <v>4478</v>
      </c>
    </row>
    <row r="886" spans="2:2">
      <c r="B886" s="283" t="s">
        <v>4479</v>
      </c>
    </row>
    <row r="887" spans="2:2">
      <c r="B887" s="283" t="s">
        <v>4480</v>
      </c>
    </row>
    <row r="888" spans="2:2">
      <c r="B888" s="283" t="s">
        <v>4481</v>
      </c>
    </row>
    <row r="889" spans="2:2">
      <c r="B889" s="283" t="s">
        <v>4482</v>
      </c>
    </row>
    <row r="890" spans="2:2">
      <c r="B890" s="283" t="s">
        <v>4483</v>
      </c>
    </row>
    <row r="891" spans="2:2">
      <c r="B891" s="283" t="s">
        <v>4484</v>
      </c>
    </row>
    <row r="892" spans="2:2">
      <c r="B892" s="283" t="s">
        <v>4486</v>
      </c>
    </row>
    <row r="893" spans="2:2">
      <c r="B893" s="283" t="s">
        <v>5782</v>
      </c>
    </row>
    <row r="894" spans="2:2">
      <c r="B894" s="283" t="s">
        <v>4487</v>
      </c>
    </row>
    <row r="895" spans="2:2">
      <c r="B895" s="283" t="s">
        <v>4492</v>
      </c>
    </row>
    <row r="896" spans="2:2">
      <c r="B896" s="283" t="s">
        <v>4493</v>
      </c>
    </row>
    <row r="897" spans="2:2">
      <c r="B897" s="283" t="s">
        <v>4494</v>
      </c>
    </row>
    <row r="898" spans="2:2">
      <c r="B898" s="283" t="s">
        <v>4496</v>
      </c>
    </row>
    <row r="899" spans="2:2">
      <c r="B899" s="283" t="s">
        <v>4497</v>
      </c>
    </row>
    <row r="900" spans="2:2">
      <c r="B900" s="283" t="s">
        <v>4498</v>
      </c>
    </row>
    <row r="901" spans="2:2">
      <c r="B901" s="283" t="s">
        <v>4499</v>
      </c>
    </row>
    <row r="902" spans="2:2">
      <c r="B902" s="283" t="s">
        <v>4500</v>
      </c>
    </row>
    <row r="903" spans="2:2">
      <c r="B903" s="283" t="s">
        <v>4501</v>
      </c>
    </row>
    <row r="904" spans="2:2">
      <c r="B904" s="283" t="s">
        <v>4503</v>
      </c>
    </row>
    <row r="905" spans="2:2">
      <c r="B905" s="283" t="s">
        <v>5137</v>
      </c>
    </row>
    <row r="906" spans="2:2">
      <c r="B906" s="107" t="s">
        <v>1997</v>
      </c>
    </row>
    <row r="907" spans="2:2">
      <c r="B907" s="283" t="s">
        <v>4657</v>
      </c>
    </row>
    <row r="908" spans="2:2">
      <c r="B908" s="107" t="s">
        <v>2320</v>
      </c>
    </row>
    <row r="909" spans="2:2">
      <c r="B909" s="104" t="s">
        <v>621</v>
      </c>
    </row>
    <row r="910" spans="2:2">
      <c r="B910" s="107" t="s">
        <v>1767</v>
      </c>
    </row>
    <row r="911" spans="2:2">
      <c r="B911" s="107" t="s">
        <v>2520</v>
      </c>
    </row>
    <row r="912" spans="2:2">
      <c r="B912" s="107" t="s">
        <v>2040</v>
      </c>
    </row>
    <row r="913" spans="2:2">
      <c r="B913" s="107" t="s">
        <v>2333</v>
      </c>
    </row>
    <row r="914" spans="2:2">
      <c r="B914" s="107" t="s">
        <v>2490</v>
      </c>
    </row>
    <row r="915" spans="2:2">
      <c r="B915" s="107" t="s">
        <v>2112</v>
      </c>
    </row>
    <row r="916" spans="2:2">
      <c r="B916" s="107" t="s">
        <v>1644</v>
      </c>
    </row>
    <row r="917" spans="2:2">
      <c r="B917" s="107" t="s">
        <v>2419</v>
      </c>
    </row>
    <row r="918" spans="2:2">
      <c r="B918" s="104" t="s">
        <v>577</v>
      </c>
    </row>
    <row r="919" spans="2:2">
      <c r="B919" s="107" t="s">
        <v>1784</v>
      </c>
    </row>
    <row r="920" spans="2:2">
      <c r="B920" s="107" t="s">
        <v>2319</v>
      </c>
    </row>
    <row r="921" spans="2:2">
      <c r="B921" s="283" t="s">
        <v>5140</v>
      </c>
    </row>
    <row r="922" spans="2:2">
      <c r="B922" s="107" t="s">
        <v>2299</v>
      </c>
    </row>
    <row r="923" spans="2:2">
      <c r="B923" s="107" t="s">
        <v>271</v>
      </c>
    </row>
    <row r="924" spans="2:2">
      <c r="B924" s="107" t="s">
        <v>2572</v>
      </c>
    </row>
    <row r="925" spans="2:2">
      <c r="B925" s="107" t="s">
        <v>1534</v>
      </c>
    </row>
    <row r="926" spans="2:2">
      <c r="B926" s="107" t="s">
        <v>2502</v>
      </c>
    </row>
    <row r="927" spans="2:2">
      <c r="B927" s="107" t="s">
        <v>1889</v>
      </c>
    </row>
    <row r="928" spans="2:2">
      <c r="B928" s="107" t="s">
        <v>1789</v>
      </c>
    </row>
    <row r="929" spans="2:2">
      <c r="B929" s="107" t="s">
        <v>1759</v>
      </c>
    </row>
    <row r="930" spans="2:2">
      <c r="B930" s="107" t="s">
        <v>2034</v>
      </c>
    </row>
    <row r="931" spans="2:2">
      <c r="B931" s="107" t="s">
        <v>1532</v>
      </c>
    </row>
    <row r="932" spans="2:2">
      <c r="B932" s="288" t="s">
        <v>5792</v>
      </c>
    </row>
    <row r="933" spans="2:2">
      <c r="B933" s="107" t="s">
        <v>1840</v>
      </c>
    </row>
    <row r="934" spans="2:2">
      <c r="B934" s="107" t="s">
        <v>2527</v>
      </c>
    </row>
    <row r="935" spans="2:2">
      <c r="B935" s="107" t="s">
        <v>1780</v>
      </c>
    </row>
    <row r="936" spans="2:2">
      <c r="B936" s="107" t="s">
        <v>1760</v>
      </c>
    </row>
    <row r="937" spans="2:2">
      <c r="B937" s="107" t="s">
        <v>2193</v>
      </c>
    </row>
    <row r="938" spans="2:2">
      <c r="B938" s="107" t="s">
        <v>2057</v>
      </c>
    </row>
    <row r="939" spans="2:2">
      <c r="B939" s="107" t="s">
        <v>1881</v>
      </c>
    </row>
    <row r="940" spans="2:2">
      <c r="B940" s="107" t="s">
        <v>2522</v>
      </c>
    </row>
    <row r="941" spans="2:2">
      <c r="B941" s="107" t="s">
        <v>2232</v>
      </c>
    </row>
    <row r="942" spans="2:2">
      <c r="B942" s="107" t="s">
        <v>2178</v>
      </c>
    </row>
    <row r="943" spans="2:2">
      <c r="B943" s="107" t="s">
        <v>1528</v>
      </c>
    </row>
    <row r="944" spans="2:2">
      <c r="B944" s="107" t="s">
        <v>2573</v>
      </c>
    </row>
    <row r="945" spans="2:2">
      <c r="B945" s="107" t="s">
        <v>2213</v>
      </c>
    </row>
    <row r="946" spans="2:2">
      <c r="B946" s="107" t="s">
        <v>1444</v>
      </c>
    </row>
    <row r="947" spans="2:2">
      <c r="B947" s="242" t="s">
        <v>2129</v>
      </c>
    </row>
    <row r="948" spans="2:2">
      <c r="B948" s="104" t="s">
        <v>578</v>
      </c>
    </row>
    <row r="949" spans="2:2">
      <c r="B949" s="299" t="s">
        <v>5141</v>
      </c>
    </row>
    <row r="950" spans="2:2">
      <c r="B950" s="104" t="s">
        <v>579</v>
      </c>
    </row>
    <row r="951" spans="2:2">
      <c r="B951" s="107" t="s">
        <v>2035</v>
      </c>
    </row>
    <row r="952" spans="2:2">
      <c r="B952" s="107" t="s">
        <v>1509</v>
      </c>
    </row>
    <row r="953" spans="2:2">
      <c r="B953" s="107" t="s">
        <v>1456</v>
      </c>
    </row>
    <row r="954" spans="2:2">
      <c r="B954" s="107" t="s">
        <v>2003</v>
      </c>
    </row>
    <row r="955" spans="2:2">
      <c r="B955" s="283" t="s">
        <v>5143</v>
      </c>
    </row>
    <row r="956" spans="2:2">
      <c r="B956" s="104" t="s">
        <v>918</v>
      </c>
    </row>
    <row r="957" spans="2:2">
      <c r="B957" s="104" t="s">
        <v>919</v>
      </c>
    </row>
    <row r="958" spans="2:2">
      <c r="B958" s="104" t="s">
        <v>922</v>
      </c>
    </row>
    <row r="959" spans="2:2">
      <c r="B959" s="104" t="s">
        <v>923</v>
      </c>
    </row>
    <row r="960" spans="2:2">
      <c r="B960" s="104" t="s">
        <v>924</v>
      </c>
    </row>
    <row r="961" spans="2:2">
      <c r="B961" s="104" t="s">
        <v>926</v>
      </c>
    </row>
    <row r="962" spans="2:2">
      <c r="B962" s="104" t="s">
        <v>928</v>
      </c>
    </row>
    <row r="963" spans="2:2">
      <c r="B963" s="104" t="s">
        <v>930</v>
      </c>
    </row>
    <row r="964" spans="2:2">
      <c r="B964" s="104" t="s">
        <v>469</v>
      </c>
    </row>
    <row r="965" spans="2:2">
      <c r="B965" s="104" t="s">
        <v>212</v>
      </c>
    </row>
    <row r="966" spans="2:2">
      <c r="B966" s="104" t="s">
        <v>931</v>
      </c>
    </row>
    <row r="967" spans="2:2">
      <c r="B967" s="104" t="s">
        <v>932</v>
      </c>
    </row>
    <row r="968" spans="2:2">
      <c r="B968" s="104" t="s">
        <v>933</v>
      </c>
    </row>
    <row r="969" spans="2:2">
      <c r="B969" s="104" t="s">
        <v>934</v>
      </c>
    </row>
    <row r="970" spans="2:2">
      <c r="B970" s="104" t="s">
        <v>400</v>
      </c>
    </row>
    <row r="971" spans="2:2">
      <c r="B971" s="104" t="s">
        <v>936</v>
      </c>
    </row>
    <row r="972" spans="2:2">
      <c r="B972" s="104" t="s">
        <v>381</v>
      </c>
    </row>
    <row r="973" spans="2:2">
      <c r="B973" s="104" t="s">
        <v>939</v>
      </c>
    </row>
    <row r="974" spans="2:2">
      <c r="B974" s="107" t="s">
        <v>2174</v>
      </c>
    </row>
    <row r="975" spans="2:2">
      <c r="B975" s="283" t="s">
        <v>5144</v>
      </c>
    </row>
    <row r="976" spans="2:2">
      <c r="B976" s="107" t="s">
        <v>2067</v>
      </c>
    </row>
    <row r="977" spans="2:2">
      <c r="B977" s="107" t="s">
        <v>1632</v>
      </c>
    </row>
    <row r="978" spans="2:2">
      <c r="B978" s="107" t="s">
        <v>1658</v>
      </c>
    </row>
    <row r="979" spans="2:2">
      <c r="B979" s="107" t="s">
        <v>1880</v>
      </c>
    </row>
    <row r="980" spans="2:2">
      <c r="B980" s="107" t="s">
        <v>2155</v>
      </c>
    </row>
    <row r="981" spans="2:2">
      <c r="B981" s="104" t="s">
        <v>352</v>
      </c>
    </row>
    <row r="982" spans="2:2">
      <c r="B982" s="104" t="s">
        <v>587</v>
      </c>
    </row>
    <row r="983" spans="2:2">
      <c r="B983" s="104" t="s">
        <v>589</v>
      </c>
    </row>
    <row r="984" spans="2:2">
      <c r="B984" s="104" t="s">
        <v>590</v>
      </c>
    </row>
    <row r="985" spans="2:2">
      <c r="B985" s="104" t="s">
        <v>592</v>
      </c>
    </row>
    <row r="986" spans="2:2">
      <c r="B986" s="104" t="s">
        <v>593</v>
      </c>
    </row>
    <row r="987" spans="2:2">
      <c r="B987" s="104" t="s">
        <v>342</v>
      </c>
    </row>
    <row r="988" spans="2:2">
      <c r="B988" s="104" t="s">
        <v>596</v>
      </c>
    </row>
    <row r="989" spans="2:2">
      <c r="B989" s="104" t="s">
        <v>599</v>
      </c>
    </row>
    <row r="990" spans="2:2">
      <c r="B990" s="104" t="s">
        <v>368</v>
      </c>
    </row>
    <row r="991" spans="2:2">
      <c r="B991" s="104" t="s">
        <v>605</v>
      </c>
    </row>
    <row r="992" spans="2:2">
      <c r="B992" s="104" t="s">
        <v>346</v>
      </c>
    </row>
    <row r="993" spans="2:2">
      <c r="B993" s="104" t="s">
        <v>266</v>
      </c>
    </row>
    <row r="994" spans="2:2">
      <c r="B994" s="104" t="s">
        <v>606</v>
      </c>
    </row>
    <row r="995" spans="2:2">
      <c r="B995" s="104" t="s">
        <v>607</v>
      </c>
    </row>
    <row r="996" spans="2:2">
      <c r="B996" s="104" t="s">
        <v>365</v>
      </c>
    </row>
    <row r="997" spans="2:2">
      <c r="B997" s="104" t="s">
        <v>608</v>
      </c>
    </row>
    <row r="998" spans="2:2">
      <c r="B998" s="104" t="s">
        <v>611</v>
      </c>
    </row>
    <row r="999" spans="2:2">
      <c r="B999" s="104" t="s">
        <v>612</v>
      </c>
    </row>
    <row r="1000" spans="2:2">
      <c r="B1000" s="104" t="s">
        <v>614</v>
      </c>
    </row>
    <row r="1001" spans="2:2">
      <c r="B1001" s="104" t="s">
        <v>2671</v>
      </c>
    </row>
    <row r="1002" spans="2:2">
      <c r="B1002" s="104" t="s">
        <v>347</v>
      </c>
    </row>
    <row r="1003" spans="2:2">
      <c r="B1003" s="104" t="s">
        <v>2672</v>
      </c>
    </row>
    <row r="1004" spans="2:2">
      <c r="B1004" s="104" t="s">
        <v>617</v>
      </c>
    </row>
    <row r="1005" spans="2:2">
      <c r="B1005" s="104" t="s">
        <v>618</v>
      </c>
    </row>
    <row r="1006" spans="2:2">
      <c r="B1006" s="104" t="s">
        <v>2528</v>
      </c>
    </row>
    <row r="1007" spans="2:2">
      <c r="B1007" s="104" t="s">
        <v>619</v>
      </c>
    </row>
    <row r="1008" spans="2:2">
      <c r="B1008" s="104" t="s">
        <v>620</v>
      </c>
    </row>
    <row r="1009" spans="2:2">
      <c r="B1009" s="104" t="s">
        <v>622</v>
      </c>
    </row>
    <row r="1010" spans="2:2">
      <c r="B1010" s="107" t="s">
        <v>2487</v>
      </c>
    </row>
    <row r="1011" spans="2:2">
      <c r="B1011" s="107" t="s">
        <v>1994</v>
      </c>
    </row>
    <row r="1012" spans="2:2">
      <c r="B1012" s="107" t="s">
        <v>1751</v>
      </c>
    </row>
    <row r="1013" spans="2:2">
      <c r="B1013" s="249" t="s">
        <v>2673</v>
      </c>
    </row>
    <row r="1014" spans="2:2">
      <c r="B1014" s="249" t="s">
        <v>2674</v>
      </c>
    </row>
    <row r="1015" spans="2:2">
      <c r="B1015" s="107" t="s">
        <v>2022</v>
      </c>
    </row>
    <row r="1016" spans="2:2">
      <c r="B1016" s="107" t="s">
        <v>2317</v>
      </c>
    </row>
    <row r="1017" spans="2:2">
      <c r="B1017" s="107" t="s">
        <v>421</v>
      </c>
    </row>
    <row r="1018" spans="2:2">
      <c r="B1018" s="107" t="s">
        <v>2234</v>
      </c>
    </row>
    <row r="1019" spans="2:2">
      <c r="B1019" s="107" t="s">
        <v>2268</v>
      </c>
    </row>
    <row r="1020" spans="2:2">
      <c r="B1020" s="107" t="s">
        <v>2559</v>
      </c>
    </row>
    <row r="1021" spans="2:2">
      <c r="B1021" s="107" t="s">
        <v>1495</v>
      </c>
    </row>
    <row r="1022" spans="2:2">
      <c r="B1022" s="107" t="s">
        <v>1906</v>
      </c>
    </row>
    <row r="1023" spans="2:2">
      <c r="B1023" s="107" t="s">
        <v>2046</v>
      </c>
    </row>
    <row r="1024" spans="2:2">
      <c r="B1024" s="107" t="s">
        <v>1872</v>
      </c>
    </row>
    <row r="1025" spans="2:2">
      <c r="B1025" s="107" t="s">
        <v>2231</v>
      </c>
    </row>
    <row r="1026" spans="2:2">
      <c r="B1026" s="107" t="s">
        <v>1541</v>
      </c>
    </row>
    <row r="1027" spans="2:2">
      <c r="B1027" s="107" t="s">
        <v>1633</v>
      </c>
    </row>
    <row r="1028" spans="2:2">
      <c r="B1028" s="107" t="s">
        <v>1670</v>
      </c>
    </row>
    <row r="1029" spans="2:2">
      <c r="B1029" s="107" t="s">
        <v>1944</v>
      </c>
    </row>
    <row r="1030" spans="2:2">
      <c r="B1030" s="107" t="s">
        <v>1448</v>
      </c>
    </row>
    <row r="1031" spans="2:2">
      <c r="B1031" s="107" t="s">
        <v>2021</v>
      </c>
    </row>
    <row r="1032" spans="2:2">
      <c r="B1032" s="107" t="s">
        <v>1654</v>
      </c>
    </row>
    <row r="1033" spans="2:2">
      <c r="B1033" s="107" t="s">
        <v>1914</v>
      </c>
    </row>
    <row r="1034" spans="2:2">
      <c r="B1034" s="107" t="s">
        <v>1648</v>
      </c>
    </row>
    <row r="1035" spans="2:2">
      <c r="B1035" s="107" t="s">
        <v>1446</v>
      </c>
    </row>
    <row r="1036" spans="2:2">
      <c r="B1036" s="107" t="s">
        <v>2280</v>
      </c>
    </row>
    <row r="1037" spans="2:2">
      <c r="B1037" s="107" t="s">
        <v>1517</v>
      </c>
    </row>
    <row r="1038" spans="2:2">
      <c r="B1038" s="107" t="s">
        <v>1776</v>
      </c>
    </row>
    <row r="1039" spans="2:2">
      <c r="B1039" s="107" t="s">
        <v>2444</v>
      </c>
    </row>
    <row r="1040" spans="2:2">
      <c r="B1040" s="107" t="s">
        <v>2512</v>
      </c>
    </row>
    <row r="1041" spans="2:2">
      <c r="B1041" s="107" t="s">
        <v>1779</v>
      </c>
    </row>
    <row r="1042" spans="2:2">
      <c r="B1042" s="107" t="s">
        <v>2332</v>
      </c>
    </row>
    <row r="1043" spans="2:2">
      <c r="B1043" s="107" t="s">
        <v>1841</v>
      </c>
    </row>
    <row r="1044" spans="2:2">
      <c r="B1044" s="107" t="s">
        <v>1900</v>
      </c>
    </row>
    <row r="1045" spans="2:2">
      <c r="B1045" s="107" t="s">
        <v>2024</v>
      </c>
    </row>
    <row r="1046" spans="2:2">
      <c r="B1046" s="107" t="s">
        <v>2441</v>
      </c>
    </row>
    <row r="1047" spans="2:2">
      <c r="B1047" s="107" t="s">
        <v>1904</v>
      </c>
    </row>
    <row r="1048" spans="2:2">
      <c r="B1048" s="107" t="s">
        <v>2430</v>
      </c>
    </row>
    <row r="1049" spans="2:2">
      <c r="B1049" s="107" t="s">
        <v>353</v>
      </c>
    </row>
    <row r="1050" spans="2:2">
      <c r="B1050" s="107" t="s">
        <v>2275</v>
      </c>
    </row>
    <row r="1051" spans="2:2">
      <c r="B1051" s="107" t="s">
        <v>1453</v>
      </c>
    </row>
    <row r="1052" spans="2:2">
      <c r="B1052" s="107" t="s">
        <v>1939</v>
      </c>
    </row>
    <row r="1053" spans="2:2">
      <c r="B1053" s="107" t="s">
        <v>1831</v>
      </c>
    </row>
    <row r="1054" spans="2:2">
      <c r="B1054" s="107" t="s">
        <v>1769</v>
      </c>
    </row>
    <row r="1055" spans="2:2">
      <c r="B1055" s="107" t="s">
        <v>1777</v>
      </c>
    </row>
    <row r="1056" spans="2:2">
      <c r="B1056" s="107" t="s">
        <v>1445</v>
      </c>
    </row>
    <row r="1057" spans="2:2">
      <c r="B1057" s="107" t="s">
        <v>1879</v>
      </c>
    </row>
    <row r="1058" spans="2:2">
      <c r="B1058" s="107" t="s">
        <v>2118</v>
      </c>
    </row>
    <row r="1059" spans="2:2">
      <c r="B1059" s="107" t="s">
        <v>1538</v>
      </c>
    </row>
    <row r="1060" spans="2:2">
      <c r="B1060" s="107" t="s">
        <v>1686</v>
      </c>
    </row>
    <row r="1061" spans="2:2">
      <c r="B1061" s="107" t="s">
        <v>2114</v>
      </c>
    </row>
    <row r="1062" spans="2:2">
      <c r="B1062" s="107" t="s">
        <v>2416</v>
      </c>
    </row>
    <row r="1063" spans="2:2">
      <c r="B1063" s="107" t="s">
        <v>2018</v>
      </c>
    </row>
    <row r="1064" spans="2:2">
      <c r="B1064" s="107" t="s">
        <v>1930</v>
      </c>
    </row>
    <row r="1065" spans="2:2">
      <c r="B1065" s="107" t="s">
        <v>2254</v>
      </c>
    </row>
    <row r="1066" spans="2:2">
      <c r="B1066" s="107" t="s">
        <v>1627</v>
      </c>
    </row>
    <row r="1067" spans="2:2">
      <c r="B1067" s="107" t="s">
        <v>1625</v>
      </c>
    </row>
    <row r="1068" spans="2:2">
      <c r="B1068" s="107" t="s">
        <v>1971</v>
      </c>
    </row>
    <row r="1069" spans="2:2">
      <c r="B1069" s="107" t="s">
        <v>2094</v>
      </c>
    </row>
    <row r="1070" spans="2:2">
      <c r="B1070" s="107" t="s">
        <v>2437</v>
      </c>
    </row>
    <row r="1071" spans="2:2">
      <c r="B1071" s="107" t="s">
        <v>2150</v>
      </c>
    </row>
    <row r="1072" spans="2:2">
      <c r="B1072" s="107" t="s">
        <v>2133</v>
      </c>
    </row>
    <row r="1073" spans="2:2">
      <c r="B1073" s="107" t="s">
        <v>1931</v>
      </c>
    </row>
    <row r="1074" spans="2:2">
      <c r="B1074" s="107" t="s">
        <v>1507</v>
      </c>
    </row>
    <row r="1075" spans="2:2">
      <c r="B1075" s="107" t="s">
        <v>1494</v>
      </c>
    </row>
    <row r="1076" spans="2:2">
      <c r="B1076" s="107" t="s">
        <v>1455</v>
      </c>
    </row>
    <row r="1077" spans="2:2">
      <c r="B1077" s="107" t="s">
        <v>2195</v>
      </c>
    </row>
    <row r="1078" spans="2:2">
      <c r="B1078" s="107" t="s">
        <v>2172</v>
      </c>
    </row>
    <row r="1079" spans="2:2">
      <c r="B1079" s="107" t="s">
        <v>2568</v>
      </c>
    </row>
    <row r="1080" spans="2:2">
      <c r="B1080" s="107" t="s">
        <v>1682</v>
      </c>
    </row>
    <row r="1081" spans="2:2">
      <c r="B1081" s="107" t="s">
        <v>1626</v>
      </c>
    </row>
    <row r="1082" spans="2:2">
      <c r="B1082" s="107" t="s">
        <v>2138</v>
      </c>
    </row>
    <row r="1083" spans="2:2">
      <c r="B1083" s="107" t="s">
        <v>1839</v>
      </c>
    </row>
    <row r="1084" spans="2:2">
      <c r="B1084" s="107" t="s">
        <v>1694</v>
      </c>
    </row>
    <row r="1085" spans="2:2">
      <c r="B1085" s="107" t="s">
        <v>1743</v>
      </c>
    </row>
    <row r="1086" spans="2:2">
      <c r="B1086" s="107" t="s">
        <v>1602</v>
      </c>
    </row>
    <row r="1087" spans="2:2">
      <c r="B1087" s="283" t="s">
        <v>4671</v>
      </c>
    </row>
    <row r="1088" spans="2:2">
      <c r="B1088" s="283" t="s">
        <v>4673</v>
      </c>
    </row>
    <row r="1089" spans="2:2">
      <c r="B1089" s="283" t="s">
        <v>4674</v>
      </c>
    </row>
    <row r="1090" spans="2:2">
      <c r="B1090" s="283" t="s">
        <v>313</v>
      </c>
    </row>
    <row r="1091" spans="2:2">
      <c r="B1091" s="283" t="s">
        <v>4680</v>
      </c>
    </row>
    <row r="1092" spans="2:2">
      <c r="B1092" s="283" t="s">
        <v>4684</v>
      </c>
    </row>
    <row r="1093" spans="2:2">
      <c r="B1093" s="283" t="s">
        <v>4685</v>
      </c>
    </row>
    <row r="1094" spans="2:2">
      <c r="B1094" s="283" t="s">
        <v>4687</v>
      </c>
    </row>
    <row r="1095" spans="2:2">
      <c r="B1095" s="283" t="s">
        <v>4689</v>
      </c>
    </row>
    <row r="1096" spans="2:2">
      <c r="B1096" s="283" t="s">
        <v>4693</v>
      </c>
    </row>
    <row r="1097" spans="2:2">
      <c r="B1097" s="283" t="s">
        <v>4695</v>
      </c>
    </row>
    <row r="1098" spans="2:2">
      <c r="B1098" s="283" t="s">
        <v>4698</v>
      </c>
    </row>
    <row r="1099" spans="2:2">
      <c r="B1099" s="283" t="s">
        <v>4699</v>
      </c>
    </row>
    <row r="1100" spans="2:2">
      <c r="B1100" s="283" t="s">
        <v>4701</v>
      </c>
    </row>
    <row r="1101" spans="2:2">
      <c r="B1101" s="283" t="s">
        <v>4702</v>
      </c>
    </row>
    <row r="1102" spans="2:2">
      <c r="B1102" s="283" t="s">
        <v>4704</v>
      </c>
    </row>
    <row r="1103" spans="2:2">
      <c r="B1103" s="283" t="s">
        <v>4708</v>
      </c>
    </row>
    <row r="1104" spans="2:2">
      <c r="B1104" s="283" t="s">
        <v>4709</v>
      </c>
    </row>
    <row r="1105" spans="2:2">
      <c r="B1105" s="283" t="s">
        <v>4713</v>
      </c>
    </row>
    <row r="1106" spans="2:2">
      <c r="B1106" s="283" t="s">
        <v>4714</v>
      </c>
    </row>
    <row r="1107" spans="2:2">
      <c r="B1107" s="283" t="s">
        <v>4716</v>
      </c>
    </row>
    <row r="1108" spans="2:2">
      <c r="B1108" s="283" t="s">
        <v>4726</v>
      </c>
    </row>
    <row r="1109" spans="2:2">
      <c r="B1109" s="283" t="s">
        <v>4727</v>
      </c>
    </row>
    <row r="1110" spans="2:2">
      <c r="B1110" s="283" t="s">
        <v>4732</v>
      </c>
    </row>
    <row r="1111" spans="2:2">
      <c r="B1111" s="283" t="s">
        <v>4733</v>
      </c>
    </row>
    <row r="1112" spans="2:2">
      <c r="B1112" s="283" t="s">
        <v>4736</v>
      </c>
    </row>
    <row r="1113" spans="2:2">
      <c r="B1113" s="283" t="s">
        <v>4738</v>
      </c>
    </row>
    <row r="1114" spans="2:2">
      <c r="B1114" s="283" t="s">
        <v>4743</v>
      </c>
    </row>
    <row r="1115" spans="2:2">
      <c r="B1115" s="283" t="s">
        <v>4745</v>
      </c>
    </row>
    <row r="1116" spans="2:2">
      <c r="B1116" s="283" t="s">
        <v>5771</v>
      </c>
    </row>
    <row r="1117" spans="2:2">
      <c r="B1117" s="283" t="s">
        <v>4752</v>
      </c>
    </row>
    <row r="1118" spans="2:2">
      <c r="B1118" s="283" t="s">
        <v>4754</v>
      </c>
    </row>
    <row r="1119" spans="2:2">
      <c r="B1119" s="283" t="s">
        <v>4755</v>
      </c>
    </row>
    <row r="1120" spans="2:2">
      <c r="B1120" s="283" t="s">
        <v>4760</v>
      </c>
    </row>
    <row r="1121" spans="2:2">
      <c r="B1121" s="283" t="s">
        <v>4762</v>
      </c>
    </row>
    <row r="1122" spans="2:2">
      <c r="B1122" s="283" t="s">
        <v>4763</v>
      </c>
    </row>
    <row r="1123" spans="2:2">
      <c r="B1123" s="283" t="s">
        <v>4766</v>
      </c>
    </row>
    <row r="1124" spans="2:2">
      <c r="B1124" s="283" t="s">
        <v>4769</v>
      </c>
    </row>
    <row r="1125" spans="2:2">
      <c r="B1125" s="283" t="s">
        <v>4773</v>
      </c>
    </row>
    <row r="1126" spans="2:2">
      <c r="B1126" s="283" t="s">
        <v>4776</v>
      </c>
    </row>
    <row r="1127" spans="2:2">
      <c r="B1127" s="283" t="s">
        <v>4781</v>
      </c>
    </row>
    <row r="1128" spans="2:2">
      <c r="B1128" s="283" t="s">
        <v>4782</v>
      </c>
    </row>
    <row r="1129" spans="2:2">
      <c r="B1129" s="283" t="s">
        <v>4785</v>
      </c>
    </row>
    <row r="1130" spans="2:2">
      <c r="B1130" s="283" t="s">
        <v>4789</v>
      </c>
    </row>
    <row r="1131" spans="2:2">
      <c r="B1131" s="283" t="s">
        <v>4790</v>
      </c>
    </row>
    <row r="1132" spans="2:2">
      <c r="B1132" s="283" t="s">
        <v>4791</v>
      </c>
    </row>
    <row r="1133" spans="2:2">
      <c r="B1133" s="283" t="s">
        <v>4794</v>
      </c>
    </row>
    <row r="1134" spans="2:2">
      <c r="B1134" s="283" t="s">
        <v>4797</v>
      </c>
    </row>
    <row r="1135" spans="2:2">
      <c r="B1135" s="283" t="s">
        <v>4800</v>
      </c>
    </row>
    <row r="1136" spans="2:2">
      <c r="B1136" s="283" t="s">
        <v>4801</v>
      </c>
    </row>
    <row r="1137" spans="2:2">
      <c r="B1137" s="283" t="s">
        <v>4804</v>
      </c>
    </row>
    <row r="1138" spans="2:2">
      <c r="B1138" s="283" t="s">
        <v>4805</v>
      </c>
    </row>
    <row r="1139" spans="2:2">
      <c r="B1139" s="283" t="s">
        <v>2574</v>
      </c>
    </row>
    <row r="1140" spans="2:2">
      <c r="B1140" s="283" t="s">
        <v>4807</v>
      </c>
    </row>
    <row r="1141" spans="2:2">
      <c r="B1141" s="283" t="s">
        <v>4809</v>
      </c>
    </row>
    <row r="1142" spans="2:2">
      <c r="B1142" s="283" t="s">
        <v>4812</v>
      </c>
    </row>
    <row r="1143" spans="2:2">
      <c r="B1143" s="283" t="s">
        <v>4813</v>
      </c>
    </row>
    <row r="1144" spans="2:2">
      <c r="B1144" s="283" t="s">
        <v>5785</v>
      </c>
    </row>
    <row r="1145" spans="2:2">
      <c r="B1145" s="283" t="s">
        <v>4818</v>
      </c>
    </row>
    <row r="1146" spans="2:2">
      <c r="B1146" s="283" t="s">
        <v>4820</v>
      </c>
    </row>
    <row r="1147" spans="2:2">
      <c r="B1147" s="283" t="s">
        <v>4821</v>
      </c>
    </row>
    <row r="1148" spans="2:2">
      <c r="B1148" s="283" t="s">
        <v>4823</v>
      </c>
    </row>
    <row r="1149" spans="2:2">
      <c r="B1149" s="283" t="s">
        <v>4825</v>
      </c>
    </row>
    <row r="1150" spans="2:2">
      <c r="B1150" s="283" t="s">
        <v>4828</v>
      </c>
    </row>
    <row r="1151" spans="2:2">
      <c r="B1151" s="283" t="s">
        <v>4830</v>
      </c>
    </row>
    <row r="1152" spans="2:2">
      <c r="B1152" s="283" t="s">
        <v>4831</v>
      </c>
    </row>
    <row r="1153" spans="2:2">
      <c r="B1153" s="283" t="s">
        <v>4833</v>
      </c>
    </row>
    <row r="1154" spans="2:2">
      <c r="B1154" s="283" t="s">
        <v>4835</v>
      </c>
    </row>
    <row r="1155" spans="2:2">
      <c r="B1155" s="283" t="s">
        <v>2260</v>
      </c>
    </row>
    <row r="1156" spans="2:2">
      <c r="B1156" s="283" t="s">
        <v>4841</v>
      </c>
    </row>
    <row r="1157" spans="2:2">
      <c r="B1157" s="283" t="s">
        <v>4842</v>
      </c>
    </row>
    <row r="1158" spans="2:2">
      <c r="B1158" s="283" t="s">
        <v>4845</v>
      </c>
    </row>
    <row r="1159" spans="2:2">
      <c r="B1159" s="283" t="s">
        <v>4846</v>
      </c>
    </row>
    <row r="1160" spans="2:2">
      <c r="B1160" s="283" t="s">
        <v>4848</v>
      </c>
    </row>
    <row r="1161" spans="2:2">
      <c r="B1161" s="283" t="s">
        <v>4851</v>
      </c>
    </row>
    <row r="1162" spans="2:2">
      <c r="B1162" s="283" t="s">
        <v>4852</v>
      </c>
    </row>
    <row r="1163" spans="2:2">
      <c r="B1163" s="283" t="s">
        <v>4853</v>
      </c>
    </row>
    <row r="1164" spans="2:2">
      <c r="B1164" s="283" t="s">
        <v>4854</v>
      </c>
    </row>
    <row r="1165" spans="2:2">
      <c r="B1165" s="283" t="s">
        <v>4855</v>
      </c>
    </row>
    <row r="1166" spans="2:2">
      <c r="B1166" s="283" t="s">
        <v>5700</v>
      </c>
    </row>
    <row r="1167" spans="2:2">
      <c r="B1167" s="283" t="s">
        <v>4856</v>
      </c>
    </row>
    <row r="1168" spans="2:2">
      <c r="B1168" s="283" t="s">
        <v>4859</v>
      </c>
    </row>
    <row r="1169" spans="2:2">
      <c r="B1169" s="283" t="s">
        <v>4861</v>
      </c>
    </row>
    <row r="1170" spans="2:2">
      <c r="B1170" s="283" t="s">
        <v>4863</v>
      </c>
    </row>
    <row r="1171" spans="2:2">
      <c r="B1171" s="283" t="s">
        <v>4864</v>
      </c>
    </row>
    <row r="1172" spans="2:2">
      <c r="B1172" s="283" t="s">
        <v>4865</v>
      </c>
    </row>
    <row r="1173" spans="2:2">
      <c r="B1173" s="283" t="s">
        <v>4866</v>
      </c>
    </row>
    <row r="1174" spans="2:2">
      <c r="B1174" s="283" t="s">
        <v>4867</v>
      </c>
    </row>
    <row r="1175" spans="2:2">
      <c r="B1175" s="283" t="s">
        <v>4868</v>
      </c>
    </row>
    <row r="1176" spans="2:2">
      <c r="B1176" s="283" t="s">
        <v>4869</v>
      </c>
    </row>
    <row r="1177" spans="2:2">
      <c r="B1177" s="283" t="s">
        <v>4873</v>
      </c>
    </row>
    <row r="1178" spans="2:2">
      <c r="B1178" s="283" t="s">
        <v>4874</v>
      </c>
    </row>
    <row r="1179" spans="2:2">
      <c r="B1179" s="283" t="s">
        <v>4875</v>
      </c>
    </row>
    <row r="1180" spans="2:2">
      <c r="B1180" s="283" t="s">
        <v>4877</v>
      </c>
    </row>
    <row r="1181" spans="2:2">
      <c r="B1181" s="283" t="s">
        <v>4879</v>
      </c>
    </row>
    <row r="1182" spans="2:2">
      <c r="B1182" s="283" t="s">
        <v>4880</v>
      </c>
    </row>
    <row r="1183" spans="2:2">
      <c r="B1183" s="283" t="s">
        <v>4881</v>
      </c>
    </row>
    <row r="1184" spans="2:2">
      <c r="B1184" s="283" t="s">
        <v>4882</v>
      </c>
    </row>
    <row r="1185" spans="2:2">
      <c r="B1185" s="283" t="s">
        <v>4883</v>
      </c>
    </row>
    <row r="1186" spans="2:2">
      <c r="B1186" s="283" t="s">
        <v>4884</v>
      </c>
    </row>
    <row r="1187" spans="2:2">
      <c r="B1187" s="283" t="s">
        <v>4885</v>
      </c>
    </row>
    <row r="1188" spans="2:2">
      <c r="B1188" s="283" t="s">
        <v>4886</v>
      </c>
    </row>
    <row r="1189" spans="2:2">
      <c r="B1189" s="283" t="s">
        <v>4887</v>
      </c>
    </row>
    <row r="1190" spans="2:2">
      <c r="B1190" s="283" t="s">
        <v>4888</v>
      </c>
    </row>
    <row r="1191" spans="2:2">
      <c r="B1191" s="283" t="s">
        <v>4889</v>
      </c>
    </row>
    <row r="1192" spans="2:2">
      <c r="B1192" s="283" t="s">
        <v>4890</v>
      </c>
    </row>
    <row r="1193" spans="2:2">
      <c r="B1193" s="283" t="s">
        <v>4891</v>
      </c>
    </row>
    <row r="1194" spans="2:2">
      <c r="B1194" s="283" t="s">
        <v>4892</v>
      </c>
    </row>
    <row r="1195" spans="2:2">
      <c r="B1195" s="283" t="s">
        <v>4893</v>
      </c>
    </row>
    <row r="1196" spans="2:2">
      <c r="B1196" s="283" t="s">
        <v>5735</v>
      </c>
    </row>
    <row r="1197" spans="2:2">
      <c r="B1197" s="283" t="s">
        <v>4894</v>
      </c>
    </row>
    <row r="1198" spans="2:2">
      <c r="B1198" s="283" t="s">
        <v>4895</v>
      </c>
    </row>
    <row r="1199" spans="2:2">
      <c r="B1199" s="283" t="s">
        <v>4898</v>
      </c>
    </row>
    <row r="1200" spans="2:2">
      <c r="B1200" s="283" t="s">
        <v>4899</v>
      </c>
    </row>
    <row r="1201" spans="2:2">
      <c r="B1201" s="283" t="s">
        <v>4902</v>
      </c>
    </row>
    <row r="1202" spans="2:2">
      <c r="B1202" s="283" t="s">
        <v>4903</v>
      </c>
    </row>
    <row r="1203" spans="2:2">
      <c r="B1203" s="283" t="s">
        <v>4904</v>
      </c>
    </row>
    <row r="1204" spans="2:2">
      <c r="B1204" s="283" t="s">
        <v>4905</v>
      </c>
    </row>
    <row r="1205" spans="2:2">
      <c r="B1205" s="283" t="s">
        <v>4906</v>
      </c>
    </row>
    <row r="1206" spans="2:2">
      <c r="B1206" s="283" t="s">
        <v>4907</v>
      </c>
    </row>
    <row r="1207" spans="2:2">
      <c r="B1207" s="283" t="s">
        <v>4909</v>
      </c>
    </row>
    <row r="1208" spans="2:2">
      <c r="B1208" s="283" t="s">
        <v>4910</v>
      </c>
    </row>
    <row r="1209" spans="2:2">
      <c r="B1209" s="283" t="s">
        <v>4912</v>
      </c>
    </row>
    <row r="1210" spans="2:2">
      <c r="B1210" s="283" t="s">
        <v>4913</v>
      </c>
    </row>
    <row r="1211" spans="2:2">
      <c r="B1211" s="283" t="s">
        <v>4914</v>
      </c>
    </row>
    <row r="1212" spans="2:2">
      <c r="B1212" s="283" t="s">
        <v>4916</v>
      </c>
    </row>
    <row r="1213" spans="2:2">
      <c r="B1213" s="283" t="s">
        <v>4917</v>
      </c>
    </row>
    <row r="1214" spans="2:2">
      <c r="B1214" s="283" t="s">
        <v>5772</v>
      </c>
    </row>
    <row r="1215" spans="2:2">
      <c r="B1215" s="283" t="s">
        <v>5149</v>
      </c>
    </row>
    <row r="1216" spans="2:2">
      <c r="B1216" s="283" t="s">
        <v>5151</v>
      </c>
    </row>
    <row r="1217" spans="2:2">
      <c r="B1217" s="107" t="s">
        <v>1896</v>
      </c>
    </row>
    <row r="1218" spans="2:2">
      <c r="B1218" s="107" t="s">
        <v>2184</v>
      </c>
    </row>
    <row r="1219" spans="2:2">
      <c r="B1219" s="107" t="s">
        <v>2039</v>
      </c>
    </row>
    <row r="1220" spans="2:2">
      <c r="B1220" s="107" t="s">
        <v>2091</v>
      </c>
    </row>
    <row r="1221" spans="2:2">
      <c r="B1221" s="106" t="s">
        <v>2624</v>
      </c>
    </row>
    <row r="1222" spans="2:2">
      <c r="B1222" s="107" t="s">
        <v>1726</v>
      </c>
    </row>
    <row r="1223" spans="2:2">
      <c r="B1223" s="107" t="s">
        <v>1818</v>
      </c>
    </row>
    <row r="1224" spans="2:2">
      <c r="B1224" s="107" t="s">
        <v>2151</v>
      </c>
    </row>
    <row r="1225" spans="2:2">
      <c r="B1225" s="107" t="s">
        <v>1552</v>
      </c>
    </row>
    <row r="1226" spans="2:2">
      <c r="B1226" s="107" t="s">
        <v>2377</v>
      </c>
    </row>
    <row r="1227" spans="2:2">
      <c r="B1227" s="107" t="s">
        <v>2182</v>
      </c>
    </row>
    <row r="1228" spans="2:2">
      <c r="B1228" s="107" t="s">
        <v>2241</v>
      </c>
    </row>
    <row r="1229" spans="2:2">
      <c r="B1229" s="106" t="s">
        <v>2629</v>
      </c>
    </row>
    <row r="1230" spans="2:2">
      <c r="B1230" s="107" t="s">
        <v>1636</v>
      </c>
    </row>
    <row r="1231" spans="2:2">
      <c r="B1231" s="107" t="s">
        <v>1746</v>
      </c>
    </row>
    <row r="1232" spans="2:2">
      <c r="B1232" s="107" t="s">
        <v>1850</v>
      </c>
    </row>
    <row r="1233" spans="2:2">
      <c r="B1233" s="107" t="s">
        <v>2271</v>
      </c>
    </row>
    <row r="1234" spans="2:2">
      <c r="B1234" s="107" t="s">
        <v>2411</v>
      </c>
    </row>
    <row r="1235" spans="2:2">
      <c r="B1235" s="107" t="s">
        <v>1621</v>
      </c>
    </row>
    <row r="1236" spans="2:2">
      <c r="B1236" s="107" t="s">
        <v>2345</v>
      </c>
    </row>
    <row r="1237" spans="2:2">
      <c r="B1237" s="107" t="s">
        <v>2123</v>
      </c>
    </row>
    <row r="1238" spans="2:2">
      <c r="B1238" s="107" t="s">
        <v>2041</v>
      </c>
    </row>
    <row r="1239" spans="2:2">
      <c r="B1239" s="107" t="s">
        <v>2493</v>
      </c>
    </row>
    <row r="1240" spans="2:2">
      <c r="B1240" s="107" t="s">
        <v>2074</v>
      </c>
    </row>
    <row r="1241" spans="2:2">
      <c r="B1241" s="107" t="s">
        <v>2423</v>
      </c>
    </row>
    <row r="1242" spans="2:2">
      <c r="B1242" s="107" t="s">
        <v>1642</v>
      </c>
    </row>
    <row r="1243" spans="2:2">
      <c r="B1243" s="107" t="s">
        <v>1854</v>
      </c>
    </row>
    <row r="1244" spans="2:2">
      <c r="B1244" s="107" t="s">
        <v>2496</v>
      </c>
    </row>
    <row r="1245" spans="2:2">
      <c r="B1245" s="107" t="s">
        <v>2017</v>
      </c>
    </row>
    <row r="1246" spans="2:2">
      <c r="B1246" s="107" t="s">
        <v>1965</v>
      </c>
    </row>
    <row r="1247" spans="2:2">
      <c r="B1247" s="107" t="s">
        <v>2212</v>
      </c>
    </row>
    <row r="1248" spans="2:2">
      <c r="B1248" s="107" t="s">
        <v>1844</v>
      </c>
    </row>
    <row r="1249" spans="2:2">
      <c r="B1249" s="107" t="s">
        <v>2070</v>
      </c>
    </row>
    <row r="1250" spans="2:2">
      <c r="B1250" s="107" t="s">
        <v>1788</v>
      </c>
    </row>
    <row r="1251" spans="2:2">
      <c r="B1251" s="107" t="s">
        <v>1637</v>
      </c>
    </row>
    <row r="1252" spans="2:2">
      <c r="B1252" s="107" t="s">
        <v>1867</v>
      </c>
    </row>
    <row r="1253" spans="2:2">
      <c r="B1253" s="107" t="s">
        <v>2088</v>
      </c>
    </row>
    <row r="1254" spans="2:2">
      <c r="B1254" s="107" t="s">
        <v>2510</v>
      </c>
    </row>
    <row r="1255" spans="2:2">
      <c r="B1255" s="107" t="s">
        <v>2523</v>
      </c>
    </row>
    <row r="1256" spans="2:2">
      <c r="B1256" s="107" t="s">
        <v>2228</v>
      </c>
    </row>
    <row r="1257" spans="2:2">
      <c r="B1257" s="107" t="s">
        <v>1983</v>
      </c>
    </row>
    <row r="1258" spans="2:2">
      <c r="B1258" s="107" t="s">
        <v>2185</v>
      </c>
    </row>
    <row r="1259" spans="2:2">
      <c r="B1259" s="107" t="s">
        <v>1851</v>
      </c>
    </row>
    <row r="1260" spans="2:2">
      <c r="B1260" s="107" t="s">
        <v>1530</v>
      </c>
    </row>
    <row r="1261" spans="2:2">
      <c r="B1261" s="283" t="s">
        <v>5153</v>
      </c>
    </row>
    <row r="1262" spans="2:2">
      <c r="B1262" s="283" t="s">
        <v>5154</v>
      </c>
    </row>
    <row r="1263" spans="2:2">
      <c r="B1263" s="283" t="s">
        <v>5158</v>
      </c>
    </row>
    <row r="1264" spans="2:2">
      <c r="B1264" s="283" t="s">
        <v>5167</v>
      </c>
    </row>
    <row r="1265" spans="2:2">
      <c r="B1265" s="283" t="s">
        <v>5168</v>
      </c>
    </row>
    <row r="1266" spans="2:2">
      <c r="B1266" s="283" t="s">
        <v>5171</v>
      </c>
    </row>
    <row r="1267" spans="2:2">
      <c r="B1267" s="283" t="s">
        <v>5174</v>
      </c>
    </row>
    <row r="1268" spans="2:2">
      <c r="B1268" s="283" t="s">
        <v>5176</v>
      </c>
    </row>
    <row r="1269" spans="2:2">
      <c r="B1269" s="283" t="s">
        <v>5181</v>
      </c>
    </row>
    <row r="1270" spans="2:2">
      <c r="B1270" s="283" t="s">
        <v>5186</v>
      </c>
    </row>
    <row r="1271" spans="2:2">
      <c r="B1271" s="283" t="s">
        <v>5187</v>
      </c>
    </row>
    <row r="1272" spans="2:2">
      <c r="B1272" s="283" t="s">
        <v>5189</v>
      </c>
    </row>
    <row r="1273" spans="2:2">
      <c r="B1273" s="283" t="s">
        <v>5190</v>
      </c>
    </row>
    <row r="1274" spans="2:2">
      <c r="B1274" s="283" t="s">
        <v>5192</v>
      </c>
    </row>
    <row r="1275" spans="2:2">
      <c r="B1275" s="283" t="s">
        <v>5193</v>
      </c>
    </row>
    <row r="1276" spans="2:2">
      <c r="B1276" s="283" t="s">
        <v>5197</v>
      </c>
    </row>
    <row r="1277" spans="2:2">
      <c r="B1277" s="283" t="s">
        <v>5199</v>
      </c>
    </row>
    <row r="1278" spans="2:2">
      <c r="B1278" s="283" t="s">
        <v>5200</v>
      </c>
    </row>
    <row r="1279" spans="2:2">
      <c r="B1279" s="283" t="s">
        <v>5201</v>
      </c>
    </row>
    <row r="1280" spans="2:2">
      <c r="B1280" s="283" t="s">
        <v>5205</v>
      </c>
    </row>
    <row r="1281" spans="2:2">
      <c r="B1281" s="283" t="s">
        <v>5206</v>
      </c>
    </row>
    <row r="1282" spans="2:2">
      <c r="B1282" s="283" t="s">
        <v>5208</v>
      </c>
    </row>
    <row r="1283" spans="2:2">
      <c r="B1283" s="283" t="s">
        <v>5211</v>
      </c>
    </row>
    <row r="1284" spans="2:2">
      <c r="B1284" s="283" t="s">
        <v>5213</v>
      </c>
    </row>
    <row r="1285" spans="2:2">
      <c r="B1285" s="283" t="s">
        <v>5215</v>
      </c>
    </row>
    <row r="1286" spans="2:2">
      <c r="B1286" s="283" t="s">
        <v>5219</v>
      </c>
    </row>
    <row r="1287" spans="2:2">
      <c r="B1287" s="283" t="s">
        <v>5222</v>
      </c>
    </row>
    <row r="1288" spans="2:2">
      <c r="B1288" s="283" t="s">
        <v>5224</v>
      </c>
    </row>
    <row r="1289" spans="2:2">
      <c r="B1289" s="283" t="s">
        <v>5227</v>
      </c>
    </row>
    <row r="1290" spans="2:2">
      <c r="B1290" s="283" t="s">
        <v>5230</v>
      </c>
    </row>
    <row r="1291" spans="2:2">
      <c r="B1291" s="283" t="s">
        <v>5233</v>
      </c>
    </row>
    <row r="1292" spans="2:2">
      <c r="B1292" s="283" t="s">
        <v>5234</v>
      </c>
    </row>
    <row r="1293" spans="2:2">
      <c r="B1293" s="283" t="s">
        <v>5238</v>
      </c>
    </row>
    <row r="1294" spans="2:2">
      <c r="B1294" s="283" t="s">
        <v>5242</v>
      </c>
    </row>
    <row r="1295" spans="2:2">
      <c r="B1295" s="283" t="s">
        <v>5786</v>
      </c>
    </row>
    <row r="1296" spans="2:2">
      <c r="B1296" s="283" t="s">
        <v>5244</v>
      </c>
    </row>
    <row r="1297" spans="2:2">
      <c r="B1297" s="283" t="s">
        <v>5248</v>
      </c>
    </row>
    <row r="1298" spans="2:2">
      <c r="B1298" s="283" t="s">
        <v>5250</v>
      </c>
    </row>
    <row r="1299" spans="2:2">
      <c r="B1299" s="283" t="s">
        <v>5252</v>
      </c>
    </row>
    <row r="1300" spans="2:2">
      <c r="B1300" s="283" t="s">
        <v>5253</v>
      </c>
    </row>
    <row r="1301" spans="2:2">
      <c r="B1301" s="283" t="s">
        <v>5256</v>
      </c>
    </row>
    <row r="1302" spans="2:2">
      <c r="B1302" s="283" t="s">
        <v>5257</v>
      </c>
    </row>
    <row r="1303" spans="2:2">
      <c r="B1303" s="283" t="s">
        <v>5260</v>
      </c>
    </row>
    <row r="1304" spans="2:2">
      <c r="B1304" s="283" t="s">
        <v>5261</v>
      </c>
    </row>
    <row r="1305" spans="2:2">
      <c r="B1305" s="283" t="s">
        <v>5263</v>
      </c>
    </row>
    <row r="1306" spans="2:2">
      <c r="B1306" s="283" t="s">
        <v>5265</v>
      </c>
    </row>
    <row r="1307" spans="2:2">
      <c r="B1307" s="283" t="s">
        <v>5269</v>
      </c>
    </row>
    <row r="1308" spans="2:2">
      <c r="B1308" s="283" t="s">
        <v>5271</v>
      </c>
    </row>
    <row r="1309" spans="2:2">
      <c r="B1309" s="283" t="s">
        <v>5272</v>
      </c>
    </row>
    <row r="1310" spans="2:2">
      <c r="B1310" s="283" t="s">
        <v>706</v>
      </c>
    </row>
    <row r="1311" spans="2:2">
      <c r="B1311" s="283" t="s">
        <v>5281</v>
      </c>
    </row>
    <row r="1312" spans="2:2">
      <c r="B1312" s="283" t="s">
        <v>5283</v>
      </c>
    </row>
    <row r="1313" spans="2:2">
      <c r="B1313" s="283" t="s">
        <v>5285</v>
      </c>
    </row>
    <row r="1314" spans="2:2">
      <c r="B1314" s="283" t="s">
        <v>5287</v>
      </c>
    </row>
    <row r="1315" spans="2:2">
      <c r="B1315" s="283" t="s">
        <v>5289</v>
      </c>
    </row>
    <row r="1316" spans="2:2">
      <c r="B1316" s="283" t="s">
        <v>5293</v>
      </c>
    </row>
    <row r="1317" spans="2:2">
      <c r="B1317" s="283" t="s">
        <v>5298</v>
      </c>
    </row>
    <row r="1318" spans="2:2">
      <c r="B1318" s="283" t="s">
        <v>5300</v>
      </c>
    </row>
    <row r="1319" spans="2:2">
      <c r="B1319" s="283" t="s">
        <v>5687</v>
      </c>
    </row>
    <row r="1320" spans="2:2">
      <c r="B1320" s="283" t="s">
        <v>5304</v>
      </c>
    </row>
    <row r="1321" spans="2:2">
      <c r="B1321" s="283" t="s">
        <v>5305</v>
      </c>
    </row>
    <row r="1322" spans="2:2">
      <c r="B1322" s="283" t="s">
        <v>5310</v>
      </c>
    </row>
    <row r="1323" spans="2:2">
      <c r="B1323" s="283" t="s">
        <v>5311</v>
      </c>
    </row>
    <row r="1324" spans="2:2">
      <c r="B1324" s="283" t="s">
        <v>5315</v>
      </c>
    </row>
    <row r="1325" spans="2:2">
      <c r="B1325" s="283" t="s">
        <v>5318</v>
      </c>
    </row>
    <row r="1326" spans="2:2">
      <c r="B1326" s="283" t="s">
        <v>5319</v>
      </c>
    </row>
    <row r="1327" spans="2:2">
      <c r="B1327" s="283" t="s">
        <v>5321</v>
      </c>
    </row>
    <row r="1328" spans="2:2">
      <c r="B1328" s="283" t="s">
        <v>5738</v>
      </c>
    </row>
    <row r="1329" spans="2:2">
      <c r="B1329" s="283" t="s">
        <v>5327</v>
      </c>
    </row>
    <row r="1330" spans="2:2">
      <c r="B1330" s="283" t="s">
        <v>5328</v>
      </c>
    </row>
    <row r="1331" spans="2:2">
      <c r="B1331" s="283" t="s">
        <v>5330</v>
      </c>
    </row>
    <row r="1332" spans="2:2">
      <c r="B1332" s="283" t="s">
        <v>5331</v>
      </c>
    </row>
    <row r="1333" spans="2:2">
      <c r="B1333" s="283" t="s">
        <v>5334</v>
      </c>
    </row>
    <row r="1334" spans="2:2">
      <c r="B1334" s="283" t="s">
        <v>5341</v>
      </c>
    </row>
    <row r="1335" spans="2:2">
      <c r="B1335" s="283" t="s">
        <v>5343</v>
      </c>
    </row>
    <row r="1336" spans="2:2">
      <c r="B1336" s="283" t="s">
        <v>5344</v>
      </c>
    </row>
    <row r="1337" spans="2:2">
      <c r="B1337" s="283" t="s">
        <v>5347</v>
      </c>
    </row>
    <row r="1338" spans="2:2">
      <c r="B1338" s="283" t="s">
        <v>5350</v>
      </c>
    </row>
    <row r="1339" spans="2:2">
      <c r="B1339" s="283" t="s">
        <v>5351</v>
      </c>
    </row>
    <row r="1340" spans="2:2">
      <c r="B1340" s="283" t="s">
        <v>5353</v>
      </c>
    </row>
    <row r="1341" spans="2:2">
      <c r="B1341" s="283" t="s">
        <v>5356</v>
      </c>
    </row>
    <row r="1342" spans="2:2">
      <c r="B1342" s="283" t="s">
        <v>5357</v>
      </c>
    </row>
    <row r="1343" spans="2:2">
      <c r="B1343" s="283" t="s">
        <v>5358</v>
      </c>
    </row>
    <row r="1344" spans="2:2">
      <c r="B1344" s="283" t="s">
        <v>5361</v>
      </c>
    </row>
    <row r="1345" spans="2:2">
      <c r="B1345" s="283" t="s">
        <v>5363</v>
      </c>
    </row>
    <row r="1346" spans="2:2">
      <c r="B1346" s="283" t="s">
        <v>1462</v>
      </c>
    </row>
    <row r="1347" spans="2:2">
      <c r="B1347" s="283" t="s">
        <v>5369</v>
      </c>
    </row>
    <row r="1348" spans="2:2">
      <c r="B1348" s="283" t="s">
        <v>5371</v>
      </c>
    </row>
    <row r="1349" spans="2:2">
      <c r="B1349" s="283" t="s">
        <v>5373</v>
      </c>
    </row>
    <row r="1350" spans="2:2">
      <c r="B1350" s="283" t="s">
        <v>5376</v>
      </c>
    </row>
    <row r="1351" spans="2:2">
      <c r="B1351" s="283" t="s">
        <v>5378</v>
      </c>
    </row>
  </sheetData>
  <autoFilter ref="A8:H232">
    <filterColumn colId="5">
      <filters>
        <filter val="T10М39"/>
      </filters>
    </filterColumn>
    <filterColumn colId="7">
      <customFilters and="1">
        <customFilter operator="greaterThanOrEqual" val="18"/>
        <customFilter operator="lessThan" val="40"/>
      </customFilters>
    </filterColumn>
  </autoFilter>
  <mergeCells count="4">
    <mergeCell ref="A1:F1"/>
    <mergeCell ref="A2:F2"/>
    <mergeCell ref="A3:F3"/>
    <mergeCell ref="A5:F5"/>
  </mergeCells>
  <conditionalFormatting sqref="B1:B14 B16:B233 B1352:B1048576">
    <cfRule type="duplicateValues" dxfId="132" priority="12"/>
  </conditionalFormatting>
  <conditionalFormatting sqref="B15">
    <cfRule type="duplicateValues" dxfId="131" priority="11"/>
  </conditionalFormatting>
  <conditionalFormatting sqref="B1:B233 B1352:B1048576">
    <cfRule type="duplicateValues" dxfId="130" priority="8"/>
  </conditionalFormatting>
  <conditionalFormatting sqref="B1:B233 B1352:B1048576">
    <cfRule type="duplicateValues" dxfId="129" priority="6"/>
  </conditionalFormatting>
  <conditionalFormatting sqref="B1:B233 B1352:B1048576">
    <cfRule type="duplicateValues" dxfId="128" priority="5"/>
  </conditionalFormatting>
  <conditionalFormatting sqref="B1:B233 B1352:B1048576">
    <cfRule type="duplicateValues" dxfId="127" priority="4"/>
  </conditionalFormatting>
  <conditionalFormatting sqref="B1:B233 B1352:B1048576">
    <cfRule type="duplicateValues" dxfId="126" priority="3"/>
  </conditionalFormatting>
  <conditionalFormatting sqref="B234:B1351">
    <cfRule type="duplicateValues" dxfId="125" priority="2"/>
  </conditionalFormatting>
  <conditionalFormatting sqref="B1:B1048576">
    <cfRule type="duplicateValues" dxfId="124" priority="1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673"/>
  <sheetViews>
    <sheetView workbookViewId="0">
      <selection activeCell="L530" sqref="L530"/>
    </sheetView>
  </sheetViews>
  <sheetFormatPr defaultRowHeight="14.4"/>
  <cols>
    <col min="1" max="1" width="8.88671875" style="15"/>
    <col min="2" max="2" width="28.6640625" style="15" bestFit="1" customWidth="1"/>
    <col min="3" max="3" width="5" style="15" bestFit="1" customWidth="1"/>
    <col min="4" max="4" width="9.21875" style="15" bestFit="1" customWidth="1"/>
    <col min="5" max="5" width="6.44140625" style="15" bestFit="1" customWidth="1"/>
    <col min="6" max="6" width="13.109375" style="15" bestFit="1" customWidth="1"/>
    <col min="7" max="16384" width="8.88671875" style="15"/>
  </cols>
  <sheetData>
    <row r="1" spans="1:8" ht="18" customHeight="1">
      <c r="A1" s="338" t="s">
        <v>5860</v>
      </c>
      <c r="B1" s="338"/>
      <c r="C1" s="338"/>
      <c r="D1" s="338"/>
      <c r="E1" s="338"/>
      <c r="F1" s="338"/>
      <c r="G1" s="15" t="s">
        <v>6088</v>
      </c>
      <c r="H1" s="15">
        <v>433</v>
      </c>
    </row>
    <row r="2" spans="1:8" ht="18.600000000000001" customHeight="1">
      <c r="A2" s="338" t="s">
        <v>5797</v>
      </c>
      <c r="B2" s="338"/>
      <c r="C2" s="338"/>
      <c r="D2" s="338"/>
      <c r="E2" s="338"/>
      <c r="F2" s="338"/>
    </row>
    <row r="3" spans="1:8" ht="21" customHeight="1">
      <c r="A3" s="338" t="s">
        <v>5861</v>
      </c>
      <c r="B3" s="338"/>
      <c r="C3" s="338"/>
      <c r="D3" s="338"/>
      <c r="E3" s="338"/>
      <c r="F3" s="338"/>
    </row>
    <row r="4" spans="1:8">
      <c r="A4" s="302"/>
    </row>
    <row r="5" spans="1:8" ht="15.6">
      <c r="A5" s="348" t="s">
        <v>62</v>
      </c>
      <c r="B5" s="348"/>
      <c r="C5" s="348"/>
      <c r="D5" s="348"/>
      <c r="E5" s="348"/>
      <c r="F5" s="348"/>
    </row>
    <row r="7" spans="1:8" ht="15.6">
      <c r="A7" s="17" t="s">
        <v>5862</v>
      </c>
    </row>
    <row r="9" spans="1:8" ht="15">
      <c r="A9" s="304" t="s">
        <v>10</v>
      </c>
      <c r="B9" s="15" t="s">
        <v>11</v>
      </c>
      <c r="C9" s="15" t="s">
        <v>113</v>
      </c>
      <c r="D9" s="15" t="s">
        <v>64</v>
      </c>
      <c r="E9" s="15" t="s">
        <v>4</v>
      </c>
      <c r="F9" s="15" t="s">
        <v>229</v>
      </c>
      <c r="G9" s="15" t="s">
        <v>269</v>
      </c>
      <c r="H9" s="15" t="s">
        <v>268</v>
      </c>
    </row>
    <row r="10" spans="1:8" ht="15" hidden="1">
      <c r="A10" s="305">
        <v>1</v>
      </c>
      <c r="B10" s="15" t="s">
        <v>6328</v>
      </c>
      <c r="C10" s="15">
        <v>1993</v>
      </c>
      <c r="D10" s="306">
        <v>9.5798611111111112E-2</v>
      </c>
      <c r="E10" s="15">
        <v>1</v>
      </c>
      <c r="F10" s="15" t="s">
        <v>5863</v>
      </c>
      <c r="G10" s="15">
        <v>31</v>
      </c>
      <c r="H10" s="15">
        <f>2024-C10</f>
        <v>31</v>
      </c>
    </row>
    <row r="11" spans="1:8" ht="15" hidden="1">
      <c r="A11" s="305">
        <v>2</v>
      </c>
      <c r="B11" s="104" t="s">
        <v>253</v>
      </c>
      <c r="C11" s="15">
        <v>1985</v>
      </c>
      <c r="D11" s="306">
        <v>9.6145833333333333E-2</v>
      </c>
      <c r="E11" s="15">
        <v>2</v>
      </c>
      <c r="F11" s="15" t="s">
        <v>5863</v>
      </c>
      <c r="G11" s="15">
        <v>31</v>
      </c>
      <c r="H11" s="15">
        <f t="shared" ref="H11:H74" si="0">2024-C11</f>
        <v>39</v>
      </c>
    </row>
    <row r="12" spans="1:8" ht="15" hidden="1">
      <c r="A12" s="305">
        <v>3</v>
      </c>
      <c r="B12" s="15" t="s">
        <v>5864</v>
      </c>
      <c r="C12" s="15">
        <v>2000</v>
      </c>
      <c r="D12" s="306">
        <v>9.6365740740740738E-2</v>
      </c>
      <c r="E12" s="15">
        <v>3</v>
      </c>
      <c r="F12" s="15" t="s">
        <v>5863</v>
      </c>
      <c r="G12" s="15">
        <v>31</v>
      </c>
      <c r="H12" s="15">
        <f t="shared" si="0"/>
        <v>24</v>
      </c>
    </row>
    <row r="13" spans="1:8" ht="15" hidden="1">
      <c r="A13" s="305">
        <v>4</v>
      </c>
      <c r="B13" s="15" t="s">
        <v>6329</v>
      </c>
      <c r="C13" s="15">
        <v>1995</v>
      </c>
      <c r="D13" s="306">
        <v>9.7372685185185187E-2</v>
      </c>
      <c r="E13" s="15">
        <v>4</v>
      </c>
      <c r="F13" s="15" t="s">
        <v>5863</v>
      </c>
      <c r="G13" s="15">
        <v>31</v>
      </c>
      <c r="H13" s="15">
        <f t="shared" si="0"/>
        <v>29</v>
      </c>
    </row>
    <row r="14" spans="1:8" ht="15" hidden="1">
      <c r="A14" s="305">
        <v>5</v>
      </c>
      <c r="B14" s="15" t="s">
        <v>5865</v>
      </c>
      <c r="C14" s="15">
        <v>1995</v>
      </c>
      <c r="D14" s="306">
        <v>9.7881944444444438E-2</v>
      </c>
      <c r="E14" s="15">
        <v>5</v>
      </c>
      <c r="F14" s="15" t="s">
        <v>5863</v>
      </c>
      <c r="G14" s="15">
        <v>31</v>
      </c>
      <c r="H14" s="15">
        <f t="shared" si="0"/>
        <v>29</v>
      </c>
    </row>
    <row r="15" spans="1:8" ht="15" hidden="1">
      <c r="A15" s="305">
        <v>6</v>
      </c>
      <c r="B15" s="15" t="s">
        <v>6330</v>
      </c>
      <c r="C15" s="15">
        <v>1999</v>
      </c>
      <c r="D15" s="306">
        <v>0.10041666666666667</v>
      </c>
      <c r="E15" s="15">
        <v>6</v>
      </c>
      <c r="F15" s="15" t="s">
        <v>5863</v>
      </c>
      <c r="G15" s="15">
        <v>31</v>
      </c>
      <c r="H15" s="15">
        <f t="shared" si="0"/>
        <v>25</v>
      </c>
    </row>
    <row r="16" spans="1:8" ht="15" hidden="1">
      <c r="A16" s="305">
        <v>7</v>
      </c>
      <c r="B16" s="15" t="s">
        <v>5866</v>
      </c>
      <c r="C16" s="15">
        <v>1985</v>
      </c>
      <c r="D16" s="306">
        <v>0.10200231481481481</v>
      </c>
      <c r="E16" s="15">
        <v>7</v>
      </c>
      <c r="F16" s="15" t="s">
        <v>5863</v>
      </c>
      <c r="G16" s="15">
        <v>31</v>
      </c>
      <c r="H16" s="15">
        <f t="shared" si="0"/>
        <v>39</v>
      </c>
    </row>
    <row r="17" spans="1:8" ht="15" hidden="1">
      <c r="A17" s="305">
        <v>8</v>
      </c>
      <c r="B17" s="15" t="s">
        <v>5867</v>
      </c>
      <c r="C17" s="329">
        <v>1984</v>
      </c>
      <c r="D17" s="306">
        <v>0.10215277777777777</v>
      </c>
      <c r="E17" s="15">
        <v>8</v>
      </c>
      <c r="F17" s="15" t="s">
        <v>5868</v>
      </c>
      <c r="G17" s="15">
        <v>31</v>
      </c>
      <c r="H17" s="15">
        <f t="shared" si="0"/>
        <v>40</v>
      </c>
    </row>
    <row r="18" spans="1:8" ht="15" hidden="1">
      <c r="A18" s="305">
        <v>9</v>
      </c>
      <c r="B18" s="15" t="s">
        <v>5807</v>
      </c>
      <c r="C18" s="15">
        <v>1987</v>
      </c>
      <c r="D18" s="306">
        <v>0.10388888888888889</v>
      </c>
      <c r="E18" s="15">
        <v>9</v>
      </c>
      <c r="F18" s="15" t="s">
        <v>5863</v>
      </c>
      <c r="G18" s="15">
        <v>31</v>
      </c>
      <c r="H18" s="15">
        <f t="shared" si="0"/>
        <v>37</v>
      </c>
    </row>
    <row r="19" spans="1:8" ht="15" hidden="1">
      <c r="A19" s="305">
        <v>10</v>
      </c>
      <c r="B19" s="15" t="s">
        <v>6331</v>
      </c>
      <c r="C19" s="15">
        <v>1990</v>
      </c>
      <c r="D19" s="306">
        <v>0.10784722222222222</v>
      </c>
      <c r="E19" s="15">
        <v>10</v>
      </c>
      <c r="F19" s="15" t="s">
        <v>5863</v>
      </c>
      <c r="G19" s="15">
        <v>31</v>
      </c>
      <c r="H19" s="15">
        <f t="shared" si="0"/>
        <v>34</v>
      </c>
    </row>
    <row r="20" spans="1:8" ht="15" hidden="1">
      <c r="A20" s="305">
        <v>11</v>
      </c>
      <c r="B20" s="15" t="s">
        <v>5869</v>
      </c>
      <c r="C20" s="15">
        <v>1992</v>
      </c>
      <c r="D20" s="306">
        <v>0.10796296296296297</v>
      </c>
      <c r="E20" s="15">
        <v>11</v>
      </c>
      <c r="F20" s="15" t="s">
        <v>5863</v>
      </c>
      <c r="G20" s="15">
        <v>31</v>
      </c>
      <c r="H20" s="15">
        <f t="shared" si="0"/>
        <v>32</v>
      </c>
    </row>
    <row r="21" spans="1:8" ht="15" hidden="1">
      <c r="A21" s="305">
        <v>12</v>
      </c>
      <c r="B21" s="15" t="s">
        <v>5805</v>
      </c>
      <c r="C21" s="15">
        <v>1989</v>
      </c>
      <c r="D21" s="306">
        <v>0.10924768518518518</v>
      </c>
      <c r="E21" s="15">
        <v>12</v>
      </c>
      <c r="F21" s="15" t="s">
        <v>5863</v>
      </c>
      <c r="G21" s="15">
        <v>31</v>
      </c>
      <c r="H21" s="15">
        <f t="shared" si="0"/>
        <v>35</v>
      </c>
    </row>
    <row r="22" spans="1:8" ht="15" hidden="1">
      <c r="A22" s="305">
        <v>13</v>
      </c>
      <c r="B22" s="15" t="s">
        <v>6172</v>
      </c>
      <c r="C22" s="15">
        <v>1983</v>
      </c>
      <c r="D22" s="306">
        <v>0.10938657407407408</v>
      </c>
      <c r="E22" s="15">
        <v>13</v>
      </c>
      <c r="F22" s="15" t="s">
        <v>5868</v>
      </c>
      <c r="G22" s="15">
        <v>31</v>
      </c>
      <c r="H22" s="15">
        <f t="shared" si="0"/>
        <v>41</v>
      </c>
    </row>
    <row r="23" spans="1:8" ht="15" hidden="1">
      <c r="A23" s="305">
        <v>14</v>
      </c>
      <c r="B23" s="15" t="s">
        <v>6210</v>
      </c>
      <c r="C23" s="15">
        <v>1992</v>
      </c>
      <c r="D23" s="306">
        <v>0.11366898148148148</v>
      </c>
      <c r="E23" s="15">
        <v>14</v>
      </c>
      <c r="F23" s="15" t="s">
        <v>5863</v>
      </c>
      <c r="G23" s="15">
        <v>31</v>
      </c>
      <c r="H23" s="15">
        <f t="shared" si="0"/>
        <v>32</v>
      </c>
    </row>
    <row r="24" spans="1:8" ht="15" hidden="1">
      <c r="A24" s="305">
        <v>15</v>
      </c>
      <c r="B24" s="15" t="s">
        <v>6332</v>
      </c>
      <c r="C24" s="15">
        <v>1987</v>
      </c>
      <c r="D24" s="306">
        <v>0.11409722222222222</v>
      </c>
      <c r="E24" s="15">
        <v>15</v>
      </c>
      <c r="F24" s="15" t="s">
        <v>5863</v>
      </c>
      <c r="G24" s="15">
        <v>31</v>
      </c>
      <c r="H24" s="15">
        <f t="shared" si="0"/>
        <v>37</v>
      </c>
    </row>
    <row r="25" spans="1:8" ht="15" hidden="1">
      <c r="A25" s="305">
        <v>16</v>
      </c>
      <c r="B25" s="15" t="s">
        <v>6333</v>
      </c>
      <c r="C25" s="15">
        <v>1991</v>
      </c>
      <c r="D25" s="306">
        <v>0.1149074074074074</v>
      </c>
      <c r="E25" s="15">
        <v>16</v>
      </c>
      <c r="F25" s="15" t="s">
        <v>5863</v>
      </c>
      <c r="G25" s="15">
        <v>31</v>
      </c>
      <c r="H25" s="15">
        <f t="shared" si="0"/>
        <v>33</v>
      </c>
    </row>
    <row r="26" spans="1:8" ht="15" hidden="1">
      <c r="A26" s="305">
        <v>17</v>
      </c>
      <c r="B26" s="15" t="s">
        <v>196</v>
      </c>
      <c r="C26" s="15">
        <v>1992</v>
      </c>
      <c r="D26" s="306">
        <v>0.1153125</v>
      </c>
      <c r="E26" s="15">
        <v>17</v>
      </c>
      <c r="F26" s="15" t="s">
        <v>5863</v>
      </c>
      <c r="G26" s="15">
        <v>31</v>
      </c>
      <c r="H26" s="15">
        <f t="shared" si="0"/>
        <v>32</v>
      </c>
    </row>
    <row r="27" spans="1:8" ht="15" hidden="1">
      <c r="A27" s="305">
        <v>18</v>
      </c>
      <c r="B27" s="15" t="s">
        <v>5870</v>
      </c>
      <c r="C27" s="15">
        <v>1993</v>
      </c>
      <c r="D27" s="306">
        <v>0.11532407407407408</v>
      </c>
      <c r="E27" s="15">
        <v>18</v>
      </c>
      <c r="F27" s="15" t="s">
        <v>5863</v>
      </c>
      <c r="G27" s="15">
        <v>31</v>
      </c>
      <c r="H27" s="15">
        <f t="shared" si="0"/>
        <v>31</v>
      </c>
    </row>
    <row r="28" spans="1:8" ht="15" hidden="1">
      <c r="A28" s="305">
        <v>19</v>
      </c>
      <c r="B28" s="15" t="s">
        <v>5871</v>
      </c>
      <c r="C28" s="329">
        <v>1978</v>
      </c>
      <c r="D28" s="306">
        <v>0.11592592592592593</v>
      </c>
      <c r="E28" s="15">
        <v>19</v>
      </c>
      <c r="F28" s="15" t="s">
        <v>5868</v>
      </c>
      <c r="G28" s="15">
        <v>31</v>
      </c>
      <c r="H28" s="15">
        <f t="shared" si="0"/>
        <v>46</v>
      </c>
    </row>
    <row r="29" spans="1:8" ht="15" hidden="1">
      <c r="A29" s="305">
        <v>20</v>
      </c>
      <c r="B29" s="15" t="s">
        <v>5872</v>
      </c>
      <c r="C29" s="329">
        <v>1975</v>
      </c>
      <c r="D29" s="306">
        <v>0.11664351851851852</v>
      </c>
      <c r="E29" s="15">
        <v>20</v>
      </c>
      <c r="F29" s="15" t="s">
        <v>5868</v>
      </c>
      <c r="G29" s="15">
        <v>31</v>
      </c>
      <c r="H29" s="15">
        <f t="shared" si="0"/>
        <v>49</v>
      </c>
    </row>
    <row r="30" spans="1:8" ht="15" hidden="1">
      <c r="A30" s="305">
        <v>21</v>
      </c>
      <c r="B30" s="15" t="s">
        <v>5873</v>
      </c>
      <c r="C30" s="329">
        <v>1981</v>
      </c>
      <c r="D30" s="306">
        <v>0.11715277777777777</v>
      </c>
      <c r="E30" s="15">
        <v>21</v>
      </c>
      <c r="F30" s="15" t="s">
        <v>5868</v>
      </c>
      <c r="G30" s="15">
        <v>31</v>
      </c>
      <c r="H30" s="15">
        <f t="shared" si="0"/>
        <v>43</v>
      </c>
    </row>
    <row r="31" spans="1:8" ht="15" hidden="1">
      <c r="A31" s="305">
        <v>22</v>
      </c>
      <c r="B31" s="15" t="s">
        <v>6334</v>
      </c>
      <c r="C31" s="15">
        <v>1990</v>
      </c>
      <c r="D31" s="306">
        <v>0.11737268518518519</v>
      </c>
      <c r="E31" s="15">
        <v>22</v>
      </c>
      <c r="F31" s="15" t="s">
        <v>5863</v>
      </c>
      <c r="G31" s="15">
        <v>31</v>
      </c>
      <c r="H31" s="15">
        <f t="shared" si="0"/>
        <v>34</v>
      </c>
    </row>
    <row r="32" spans="1:8" ht="15" hidden="1">
      <c r="A32" s="305">
        <v>23</v>
      </c>
      <c r="B32" s="15" t="s">
        <v>6335</v>
      </c>
      <c r="C32" s="15">
        <v>1994</v>
      </c>
      <c r="D32" s="306">
        <v>0.11966435185185186</v>
      </c>
      <c r="E32" s="15">
        <v>23</v>
      </c>
      <c r="F32" s="15" t="s">
        <v>5863</v>
      </c>
      <c r="G32" s="15">
        <v>31</v>
      </c>
      <c r="H32" s="15">
        <f t="shared" si="0"/>
        <v>30</v>
      </c>
    </row>
    <row r="33" spans="1:8" ht="15" hidden="1">
      <c r="A33" s="305">
        <v>24</v>
      </c>
      <c r="B33" s="104" t="s">
        <v>35</v>
      </c>
      <c r="C33" s="15">
        <v>1994</v>
      </c>
      <c r="D33" s="306">
        <v>0.12003472222222222</v>
      </c>
      <c r="E33" s="15">
        <v>24</v>
      </c>
      <c r="F33" s="15" t="s">
        <v>5863</v>
      </c>
      <c r="G33" s="15">
        <v>31</v>
      </c>
      <c r="H33" s="15">
        <f t="shared" si="0"/>
        <v>30</v>
      </c>
    </row>
    <row r="34" spans="1:8" ht="15" hidden="1">
      <c r="A34" s="305">
        <v>25</v>
      </c>
      <c r="B34" s="15" t="s">
        <v>6336</v>
      </c>
      <c r="C34" s="15">
        <v>1986</v>
      </c>
      <c r="D34" s="306">
        <v>0.12103009259259259</v>
      </c>
      <c r="E34" s="15">
        <v>25</v>
      </c>
      <c r="F34" s="15" t="s">
        <v>5863</v>
      </c>
      <c r="G34" s="15">
        <v>31</v>
      </c>
      <c r="H34" s="15">
        <f t="shared" si="0"/>
        <v>38</v>
      </c>
    </row>
    <row r="35" spans="1:8" ht="15" hidden="1">
      <c r="A35" s="305">
        <v>26</v>
      </c>
      <c r="B35" s="15" t="s">
        <v>6173</v>
      </c>
      <c r="C35" s="15">
        <v>1983</v>
      </c>
      <c r="D35" s="306">
        <v>0.12152777777777778</v>
      </c>
      <c r="E35" s="15">
        <v>26</v>
      </c>
      <c r="F35" s="15" t="s">
        <v>5868</v>
      </c>
      <c r="G35" s="15">
        <v>31</v>
      </c>
      <c r="H35" s="15">
        <f t="shared" si="0"/>
        <v>41</v>
      </c>
    </row>
    <row r="36" spans="1:8" ht="15" hidden="1">
      <c r="A36" s="305">
        <v>27</v>
      </c>
      <c r="B36" s="15" t="s">
        <v>5874</v>
      </c>
      <c r="C36" s="329">
        <v>1982</v>
      </c>
      <c r="D36" s="306">
        <v>0.12190972222222222</v>
      </c>
      <c r="E36" s="15">
        <v>27</v>
      </c>
      <c r="F36" s="15" t="s">
        <v>5868</v>
      </c>
      <c r="G36" s="15">
        <v>31</v>
      </c>
      <c r="H36" s="15">
        <f t="shared" si="0"/>
        <v>42</v>
      </c>
    </row>
    <row r="37" spans="1:8" ht="15" hidden="1">
      <c r="A37" s="305">
        <v>28</v>
      </c>
      <c r="B37" s="15" t="s">
        <v>6096</v>
      </c>
      <c r="C37" s="15">
        <v>1987</v>
      </c>
      <c r="D37" s="306">
        <v>0.12224537037037037</v>
      </c>
      <c r="E37" s="15">
        <v>28</v>
      </c>
      <c r="F37" s="15" t="s">
        <v>5863</v>
      </c>
      <c r="G37" s="15">
        <v>31</v>
      </c>
      <c r="H37" s="15">
        <f t="shared" si="0"/>
        <v>37</v>
      </c>
    </row>
    <row r="38" spans="1:8" ht="15" hidden="1">
      <c r="A38" s="305">
        <v>29</v>
      </c>
      <c r="B38" s="15" t="s">
        <v>5875</v>
      </c>
      <c r="C38" s="329">
        <v>1981</v>
      </c>
      <c r="D38" s="306">
        <v>0.12256944444444444</v>
      </c>
      <c r="E38" s="15">
        <v>29</v>
      </c>
      <c r="F38" s="15" t="s">
        <v>5868</v>
      </c>
      <c r="G38" s="15">
        <v>31</v>
      </c>
      <c r="H38" s="15">
        <f t="shared" si="0"/>
        <v>43</v>
      </c>
    </row>
    <row r="39" spans="1:8" ht="15" hidden="1">
      <c r="A39" s="305">
        <v>30</v>
      </c>
      <c r="B39" s="15" t="s">
        <v>6337</v>
      </c>
      <c r="C39" s="15">
        <v>1985</v>
      </c>
      <c r="D39" s="306">
        <v>0.12321759259259259</v>
      </c>
      <c r="E39" s="15">
        <v>30</v>
      </c>
      <c r="F39" s="15" t="s">
        <v>5863</v>
      </c>
      <c r="G39" s="15">
        <v>31</v>
      </c>
      <c r="H39" s="15">
        <f t="shared" si="0"/>
        <v>39</v>
      </c>
    </row>
    <row r="40" spans="1:8" ht="15" hidden="1">
      <c r="A40" s="305">
        <v>31</v>
      </c>
      <c r="B40" s="15" t="s">
        <v>6174</v>
      </c>
      <c r="C40" s="15">
        <v>1977</v>
      </c>
      <c r="D40" s="306">
        <v>0.1233912037037037</v>
      </c>
      <c r="E40" s="15">
        <v>31</v>
      </c>
      <c r="F40" s="15" t="s">
        <v>5868</v>
      </c>
      <c r="G40" s="15">
        <v>31</v>
      </c>
      <c r="H40" s="15">
        <f t="shared" si="0"/>
        <v>47</v>
      </c>
    </row>
    <row r="41" spans="1:8" ht="15" hidden="1">
      <c r="A41" s="305">
        <v>32</v>
      </c>
      <c r="B41" s="15" t="s">
        <v>6175</v>
      </c>
      <c r="C41" s="15">
        <v>1975</v>
      </c>
      <c r="D41" s="306">
        <v>0.12552083333333333</v>
      </c>
      <c r="E41" s="15">
        <v>32</v>
      </c>
      <c r="F41" s="15" t="s">
        <v>5868</v>
      </c>
      <c r="G41" s="15">
        <v>31</v>
      </c>
      <c r="H41" s="15">
        <f t="shared" si="0"/>
        <v>49</v>
      </c>
    </row>
    <row r="42" spans="1:8" ht="15" hidden="1">
      <c r="A42" s="305">
        <v>33</v>
      </c>
      <c r="B42" s="15" t="s">
        <v>1249</v>
      </c>
      <c r="C42" s="15">
        <v>1985</v>
      </c>
      <c r="D42" s="306">
        <v>0.12604166666666666</v>
      </c>
      <c r="E42" s="15">
        <v>33</v>
      </c>
      <c r="F42" s="15" t="s">
        <v>5863</v>
      </c>
      <c r="G42" s="15">
        <v>31</v>
      </c>
      <c r="H42" s="15">
        <f t="shared" si="0"/>
        <v>39</v>
      </c>
    </row>
    <row r="43" spans="1:8" ht="15" hidden="1">
      <c r="A43" s="305">
        <v>34</v>
      </c>
      <c r="B43" s="15" t="s">
        <v>6176</v>
      </c>
      <c r="C43" s="15">
        <v>1983</v>
      </c>
      <c r="D43" s="306">
        <v>0.12642361111111111</v>
      </c>
      <c r="E43" s="15">
        <v>34</v>
      </c>
      <c r="F43" s="15" t="s">
        <v>5868</v>
      </c>
      <c r="G43" s="15">
        <v>31</v>
      </c>
      <c r="H43" s="15">
        <f t="shared" si="0"/>
        <v>41</v>
      </c>
    </row>
    <row r="44" spans="1:8" ht="15" hidden="1">
      <c r="A44" s="305">
        <v>35</v>
      </c>
      <c r="B44" s="15" t="s">
        <v>5876</v>
      </c>
      <c r="C44" s="329">
        <v>1984</v>
      </c>
      <c r="D44" s="306">
        <v>0.12732638888888889</v>
      </c>
      <c r="E44" s="15">
        <v>35</v>
      </c>
      <c r="F44" s="15" t="s">
        <v>5868</v>
      </c>
      <c r="G44" s="15">
        <v>31</v>
      </c>
      <c r="H44" s="15">
        <f t="shared" si="0"/>
        <v>40</v>
      </c>
    </row>
    <row r="45" spans="1:8" ht="15" hidden="1">
      <c r="A45" s="305">
        <v>36</v>
      </c>
      <c r="B45" s="15" t="s">
        <v>5877</v>
      </c>
      <c r="C45" s="329">
        <v>1980</v>
      </c>
      <c r="D45" s="306">
        <v>0.12800925925925927</v>
      </c>
      <c r="E45" s="15">
        <v>36</v>
      </c>
      <c r="F45" s="15" t="s">
        <v>5868</v>
      </c>
      <c r="G45" s="15">
        <v>31</v>
      </c>
      <c r="H45" s="15">
        <f t="shared" si="0"/>
        <v>44</v>
      </c>
    </row>
    <row r="46" spans="1:8" ht="15" hidden="1">
      <c r="A46" s="305">
        <v>37</v>
      </c>
      <c r="B46" s="15" t="s">
        <v>5878</v>
      </c>
      <c r="C46" s="15">
        <v>1990</v>
      </c>
      <c r="D46" s="306">
        <v>0.12851851851851853</v>
      </c>
      <c r="E46" s="15">
        <v>37</v>
      </c>
      <c r="F46" s="15" t="s">
        <v>5863</v>
      </c>
      <c r="G46" s="15">
        <v>31</v>
      </c>
      <c r="H46" s="15">
        <f t="shared" si="0"/>
        <v>34</v>
      </c>
    </row>
    <row r="47" spans="1:8" ht="15" hidden="1">
      <c r="A47" s="305">
        <v>38</v>
      </c>
      <c r="B47" s="15" t="s">
        <v>5879</v>
      </c>
      <c r="C47" s="15">
        <v>1991</v>
      </c>
      <c r="D47" s="306">
        <v>0.12887731481481482</v>
      </c>
      <c r="E47" s="15">
        <v>38</v>
      </c>
      <c r="F47" s="15" t="s">
        <v>5863</v>
      </c>
      <c r="G47" s="15">
        <v>31</v>
      </c>
      <c r="H47" s="15">
        <f t="shared" si="0"/>
        <v>33</v>
      </c>
    </row>
    <row r="48" spans="1:8" ht="15" hidden="1">
      <c r="A48" s="305">
        <v>39</v>
      </c>
      <c r="B48" s="15" t="s">
        <v>6338</v>
      </c>
      <c r="C48" s="15">
        <v>1988</v>
      </c>
      <c r="D48" s="306">
        <v>0.13050925925925927</v>
      </c>
      <c r="E48" s="15">
        <v>39</v>
      </c>
      <c r="F48" s="15" t="s">
        <v>5863</v>
      </c>
      <c r="G48" s="15">
        <v>31</v>
      </c>
      <c r="H48" s="15">
        <f t="shared" si="0"/>
        <v>36</v>
      </c>
    </row>
    <row r="49" spans="1:8" ht="15" hidden="1">
      <c r="A49" s="305">
        <v>40</v>
      </c>
      <c r="B49" s="108" t="s">
        <v>2625</v>
      </c>
      <c r="C49" s="15">
        <v>1994</v>
      </c>
      <c r="D49" s="306">
        <v>0.13052083333333334</v>
      </c>
      <c r="E49" s="15">
        <v>40</v>
      </c>
      <c r="F49" s="15" t="s">
        <v>5863</v>
      </c>
      <c r="G49" s="15">
        <v>31</v>
      </c>
      <c r="H49" s="15">
        <f t="shared" si="0"/>
        <v>30</v>
      </c>
    </row>
    <row r="50" spans="1:8" ht="15" hidden="1">
      <c r="A50" s="305">
        <v>41</v>
      </c>
      <c r="B50" s="15" t="s">
        <v>6339</v>
      </c>
      <c r="C50" s="15">
        <v>1986</v>
      </c>
      <c r="D50" s="306">
        <v>0.13222222222222221</v>
      </c>
      <c r="E50" s="15">
        <v>41</v>
      </c>
      <c r="F50" s="15" t="s">
        <v>5863</v>
      </c>
      <c r="G50" s="15">
        <v>31</v>
      </c>
      <c r="H50" s="15">
        <f t="shared" si="0"/>
        <v>38</v>
      </c>
    </row>
    <row r="51" spans="1:8" ht="15" hidden="1">
      <c r="A51" s="305">
        <v>42</v>
      </c>
      <c r="B51" s="15" t="s">
        <v>6340</v>
      </c>
      <c r="C51" s="15">
        <v>1994</v>
      </c>
      <c r="D51" s="306">
        <v>0.13393518518518518</v>
      </c>
      <c r="E51" s="15">
        <v>42</v>
      </c>
      <c r="F51" s="15" t="s">
        <v>5863</v>
      </c>
      <c r="G51" s="15">
        <v>31</v>
      </c>
      <c r="H51" s="15">
        <f t="shared" si="0"/>
        <v>30</v>
      </c>
    </row>
    <row r="52" spans="1:8" ht="15" hidden="1">
      <c r="A52" s="305">
        <v>43</v>
      </c>
      <c r="B52" s="15" t="s">
        <v>485</v>
      </c>
      <c r="C52" s="15">
        <v>1999</v>
      </c>
      <c r="D52" s="306">
        <v>0.13500000000000001</v>
      </c>
      <c r="E52" s="15">
        <v>43</v>
      </c>
      <c r="F52" s="15" t="s">
        <v>5863</v>
      </c>
      <c r="G52" s="15">
        <v>31</v>
      </c>
      <c r="H52" s="15">
        <f t="shared" si="0"/>
        <v>25</v>
      </c>
    </row>
    <row r="53" spans="1:8" ht="15" hidden="1">
      <c r="A53" s="305">
        <v>44</v>
      </c>
      <c r="B53" s="15" t="s">
        <v>6177</v>
      </c>
      <c r="C53" s="15">
        <v>1984</v>
      </c>
      <c r="D53" s="306">
        <v>0.1350925925925926</v>
      </c>
      <c r="E53" s="15">
        <v>44</v>
      </c>
      <c r="F53" s="15" t="s">
        <v>5868</v>
      </c>
      <c r="G53" s="15">
        <v>31</v>
      </c>
      <c r="H53" s="15">
        <f t="shared" si="0"/>
        <v>40</v>
      </c>
    </row>
    <row r="54" spans="1:8" ht="15" hidden="1">
      <c r="A54" s="305">
        <v>45</v>
      </c>
      <c r="B54" s="15" t="s">
        <v>5880</v>
      </c>
      <c r="C54" s="15">
        <v>1986</v>
      </c>
      <c r="D54" s="306">
        <v>0.1350925925925926</v>
      </c>
      <c r="E54" s="15">
        <v>44</v>
      </c>
      <c r="F54" s="15" t="s">
        <v>5863</v>
      </c>
      <c r="G54" s="15">
        <v>31</v>
      </c>
      <c r="H54" s="15">
        <f t="shared" si="0"/>
        <v>38</v>
      </c>
    </row>
    <row r="55" spans="1:8" ht="15" hidden="1">
      <c r="A55" s="305">
        <v>46</v>
      </c>
      <c r="B55" s="15" t="s">
        <v>5881</v>
      </c>
      <c r="C55" s="15">
        <v>1987</v>
      </c>
      <c r="D55" s="306">
        <v>0.13633101851851853</v>
      </c>
      <c r="E55" s="15">
        <v>46</v>
      </c>
      <c r="F55" s="15" t="s">
        <v>5863</v>
      </c>
      <c r="G55" s="15">
        <v>31</v>
      </c>
      <c r="H55" s="15">
        <f t="shared" si="0"/>
        <v>37</v>
      </c>
    </row>
    <row r="56" spans="1:8" ht="15" hidden="1">
      <c r="A56" s="305">
        <v>47</v>
      </c>
      <c r="B56" s="15" t="s">
        <v>6341</v>
      </c>
      <c r="C56" s="15">
        <v>1986</v>
      </c>
      <c r="D56" s="306">
        <v>0.13751157407407408</v>
      </c>
      <c r="E56" s="15">
        <v>47</v>
      </c>
      <c r="F56" s="15" t="s">
        <v>5863</v>
      </c>
      <c r="G56" s="15">
        <v>31</v>
      </c>
      <c r="H56" s="15">
        <f t="shared" si="0"/>
        <v>38</v>
      </c>
    </row>
    <row r="57" spans="1:8" ht="15" hidden="1">
      <c r="A57" s="305">
        <v>48</v>
      </c>
      <c r="B57" s="15" t="s">
        <v>6342</v>
      </c>
      <c r="C57" s="15">
        <v>1985</v>
      </c>
      <c r="D57" s="306">
        <v>0.13758101851851851</v>
      </c>
      <c r="E57" s="15">
        <v>48</v>
      </c>
      <c r="F57" s="15" t="s">
        <v>5863</v>
      </c>
      <c r="G57" s="15">
        <v>31</v>
      </c>
      <c r="H57" s="15">
        <f t="shared" si="0"/>
        <v>39</v>
      </c>
    </row>
    <row r="58" spans="1:8" ht="15" hidden="1">
      <c r="A58" s="305">
        <v>49</v>
      </c>
      <c r="B58" s="15" t="s">
        <v>5882</v>
      </c>
      <c r="C58" s="329">
        <v>1975</v>
      </c>
      <c r="D58" s="306">
        <v>0.13902777777777778</v>
      </c>
      <c r="E58" s="15">
        <v>49</v>
      </c>
      <c r="F58" s="15" t="s">
        <v>5868</v>
      </c>
      <c r="G58" s="15">
        <v>31</v>
      </c>
      <c r="H58" s="15">
        <f t="shared" si="0"/>
        <v>49</v>
      </c>
    </row>
    <row r="59" spans="1:8" ht="15" hidden="1">
      <c r="A59" s="305">
        <v>50</v>
      </c>
      <c r="B59" s="15" t="s">
        <v>6343</v>
      </c>
      <c r="C59" s="15">
        <v>1990</v>
      </c>
      <c r="D59" s="306">
        <v>0.13925925925925925</v>
      </c>
      <c r="E59" s="15">
        <v>50</v>
      </c>
      <c r="F59" s="15" t="s">
        <v>5863</v>
      </c>
      <c r="G59" s="15">
        <v>31</v>
      </c>
      <c r="H59" s="15">
        <f t="shared" si="0"/>
        <v>34</v>
      </c>
    </row>
    <row r="60" spans="1:8" ht="15" hidden="1">
      <c r="A60" s="305">
        <v>51</v>
      </c>
      <c r="B60" s="15" t="s">
        <v>6178</v>
      </c>
      <c r="C60" s="15">
        <v>1977</v>
      </c>
      <c r="D60" s="306">
        <v>0.14054398148148148</v>
      </c>
      <c r="E60" s="15">
        <v>51</v>
      </c>
      <c r="F60" s="15" t="s">
        <v>5868</v>
      </c>
      <c r="G60" s="15">
        <v>31</v>
      </c>
      <c r="H60" s="15">
        <f t="shared" si="0"/>
        <v>47</v>
      </c>
    </row>
    <row r="61" spans="1:8" ht="15" hidden="1">
      <c r="A61" s="305">
        <v>52</v>
      </c>
      <c r="B61" s="15" t="s">
        <v>6179</v>
      </c>
      <c r="C61" s="15">
        <v>1975</v>
      </c>
      <c r="D61" s="306">
        <v>0.14173611111111112</v>
      </c>
      <c r="E61" s="15">
        <v>52</v>
      </c>
      <c r="F61" s="15" t="s">
        <v>5868</v>
      </c>
      <c r="G61" s="15">
        <v>31</v>
      </c>
      <c r="H61" s="15">
        <f t="shared" si="0"/>
        <v>49</v>
      </c>
    </row>
    <row r="62" spans="1:8" ht="15" hidden="1">
      <c r="A62" s="305">
        <v>53</v>
      </c>
      <c r="B62" s="15" t="s">
        <v>6180</v>
      </c>
      <c r="C62" s="15">
        <v>1984</v>
      </c>
      <c r="D62" s="306">
        <v>0.14319444444444446</v>
      </c>
      <c r="E62" s="15">
        <v>53</v>
      </c>
      <c r="F62" s="15" t="s">
        <v>5868</v>
      </c>
      <c r="G62" s="15">
        <v>31</v>
      </c>
      <c r="H62" s="15">
        <f t="shared" si="0"/>
        <v>40</v>
      </c>
    </row>
    <row r="63" spans="1:8" ht="15" hidden="1">
      <c r="A63" s="305">
        <v>54</v>
      </c>
      <c r="B63" s="15" t="s">
        <v>5883</v>
      </c>
      <c r="C63" s="15">
        <v>1986</v>
      </c>
      <c r="D63" s="306">
        <v>0.14379629629629628</v>
      </c>
      <c r="E63" s="15">
        <v>54</v>
      </c>
      <c r="F63" s="15" t="s">
        <v>5863</v>
      </c>
      <c r="G63" s="15">
        <v>31</v>
      </c>
      <c r="H63" s="15">
        <f t="shared" si="0"/>
        <v>38</v>
      </c>
    </row>
    <row r="64" spans="1:8" ht="15" hidden="1">
      <c r="A64" s="305">
        <v>55</v>
      </c>
      <c r="B64" s="15" t="s">
        <v>5884</v>
      </c>
      <c r="C64" s="15">
        <v>1992</v>
      </c>
      <c r="D64" s="306">
        <v>0.1439236111111111</v>
      </c>
      <c r="E64" s="15">
        <v>55</v>
      </c>
      <c r="F64" s="15" t="s">
        <v>5863</v>
      </c>
      <c r="G64" s="15">
        <v>31</v>
      </c>
      <c r="H64" s="15">
        <f t="shared" si="0"/>
        <v>32</v>
      </c>
    </row>
    <row r="65" spans="1:8" ht="15" hidden="1">
      <c r="A65" s="305">
        <v>56</v>
      </c>
      <c r="B65" s="15" t="s">
        <v>5885</v>
      </c>
      <c r="C65" s="15">
        <v>1972</v>
      </c>
      <c r="D65" s="306">
        <v>0.14467592592592593</v>
      </c>
      <c r="E65" s="15">
        <v>56</v>
      </c>
      <c r="F65" s="15" t="s">
        <v>5886</v>
      </c>
      <c r="G65" s="15">
        <v>31</v>
      </c>
      <c r="H65" s="15">
        <f t="shared" si="0"/>
        <v>52</v>
      </c>
    </row>
    <row r="66" spans="1:8" ht="15" hidden="1">
      <c r="A66" s="305">
        <v>57</v>
      </c>
      <c r="B66" s="15" t="s">
        <v>5887</v>
      </c>
      <c r="C66" s="329">
        <v>1981</v>
      </c>
      <c r="D66" s="306">
        <v>0.14940972222222224</v>
      </c>
      <c r="E66" s="15">
        <v>57</v>
      </c>
      <c r="F66" s="15" t="s">
        <v>5868</v>
      </c>
      <c r="G66" s="15">
        <v>31</v>
      </c>
      <c r="H66" s="15">
        <f t="shared" si="0"/>
        <v>43</v>
      </c>
    </row>
    <row r="67" spans="1:8" ht="15" hidden="1">
      <c r="A67" s="305">
        <v>58</v>
      </c>
      <c r="B67" s="15" t="s">
        <v>5888</v>
      </c>
      <c r="C67" s="329">
        <v>1980</v>
      </c>
      <c r="D67" s="306">
        <v>0.15</v>
      </c>
      <c r="E67" s="15">
        <v>58</v>
      </c>
      <c r="F67" s="15" t="s">
        <v>5868</v>
      </c>
      <c r="G67" s="15">
        <v>31</v>
      </c>
      <c r="H67" s="15">
        <f t="shared" si="0"/>
        <v>44</v>
      </c>
    </row>
    <row r="68" spans="1:8" ht="15" hidden="1">
      <c r="A68" s="305">
        <v>59</v>
      </c>
      <c r="B68" s="15" t="s">
        <v>5889</v>
      </c>
      <c r="C68" s="15">
        <v>1985</v>
      </c>
      <c r="D68" s="306">
        <v>0.15052083333333333</v>
      </c>
      <c r="E68" s="15">
        <v>59</v>
      </c>
      <c r="F68" s="15" t="s">
        <v>5863</v>
      </c>
      <c r="G68" s="15">
        <v>31</v>
      </c>
      <c r="H68" s="15">
        <f t="shared" si="0"/>
        <v>39</v>
      </c>
    </row>
    <row r="69" spans="1:8" ht="15" hidden="1">
      <c r="A69" s="305">
        <v>60</v>
      </c>
      <c r="B69" s="15" t="s">
        <v>6344</v>
      </c>
      <c r="C69" s="15">
        <v>1990</v>
      </c>
      <c r="D69" s="306">
        <v>0.15072916666666666</v>
      </c>
      <c r="E69" s="15">
        <v>60</v>
      </c>
      <c r="F69" s="15" t="s">
        <v>5863</v>
      </c>
      <c r="G69" s="15">
        <v>31</v>
      </c>
      <c r="H69" s="15">
        <f t="shared" si="0"/>
        <v>34</v>
      </c>
    </row>
    <row r="70" spans="1:8" ht="15" hidden="1">
      <c r="A70" s="305">
        <v>61</v>
      </c>
      <c r="B70" s="15" t="s">
        <v>5890</v>
      </c>
      <c r="C70" s="329">
        <v>1981</v>
      </c>
      <c r="D70" s="306">
        <v>0.15081018518518519</v>
      </c>
      <c r="E70" s="15">
        <v>61</v>
      </c>
      <c r="F70" s="15" t="s">
        <v>5868</v>
      </c>
      <c r="G70" s="15">
        <v>31</v>
      </c>
      <c r="H70" s="15">
        <f t="shared" si="0"/>
        <v>43</v>
      </c>
    </row>
    <row r="71" spans="1:8" ht="15" hidden="1">
      <c r="A71" s="305">
        <v>62</v>
      </c>
      <c r="B71" s="15" t="s">
        <v>6181</v>
      </c>
      <c r="C71" s="15">
        <v>1979</v>
      </c>
      <c r="D71" s="306">
        <v>0.1529513888888889</v>
      </c>
      <c r="E71" s="15">
        <v>62</v>
      </c>
      <c r="F71" s="15" t="s">
        <v>5868</v>
      </c>
      <c r="G71" s="15">
        <v>31</v>
      </c>
      <c r="H71" s="15">
        <f t="shared" si="0"/>
        <v>45</v>
      </c>
    </row>
    <row r="72" spans="1:8" ht="15" hidden="1">
      <c r="A72" s="305">
        <v>63</v>
      </c>
      <c r="B72" s="15" t="s">
        <v>5891</v>
      </c>
      <c r="C72" s="15">
        <v>1989</v>
      </c>
      <c r="D72" s="306">
        <v>0.15438657407407408</v>
      </c>
      <c r="E72" s="15">
        <v>63</v>
      </c>
      <c r="F72" s="15" t="s">
        <v>5863</v>
      </c>
      <c r="G72" s="15">
        <v>31</v>
      </c>
      <c r="H72" s="15">
        <f t="shared" si="0"/>
        <v>35</v>
      </c>
    </row>
    <row r="73" spans="1:8" ht="15" hidden="1">
      <c r="A73" s="305">
        <v>64</v>
      </c>
      <c r="B73" s="15" t="s">
        <v>6345</v>
      </c>
      <c r="C73" s="15">
        <v>1987</v>
      </c>
      <c r="D73" s="306">
        <v>0.16651620370370371</v>
      </c>
      <c r="E73" s="15">
        <v>64</v>
      </c>
      <c r="F73" s="15" t="s">
        <v>5863</v>
      </c>
      <c r="G73" s="15">
        <v>31</v>
      </c>
      <c r="H73" s="15">
        <f t="shared" si="0"/>
        <v>37</v>
      </c>
    </row>
    <row r="74" spans="1:8" ht="15" hidden="1">
      <c r="A74" s="305">
        <v>65</v>
      </c>
      <c r="B74" s="15" t="s">
        <v>5892</v>
      </c>
      <c r="C74" s="329">
        <v>1984</v>
      </c>
      <c r="D74" s="306">
        <v>0.16719907407407408</v>
      </c>
      <c r="E74" s="15">
        <v>65</v>
      </c>
      <c r="F74" s="15" t="s">
        <v>5868</v>
      </c>
      <c r="G74" s="15">
        <v>31</v>
      </c>
      <c r="H74" s="15">
        <f t="shared" si="0"/>
        <v>40</v>
      </c>
    </row>
    <row r="75" spans="1:8" ht="15" hidden="1">
      <c r="A75" s="305">
        <v>66</v>
      </c>
      <c r="B75" s="15" t="s">
        <v>5893</v>
      </c>
      <c r="C75" s="15">
        <v>1970</v>
      </c>
      <c r="D75" s="306">
        <v>0.17168981481481482</v>
      </c>
      <c r="E75" s="15">
        <v>66</v>
      </c>
      <c r="F75" s="15" t="s">
        <v>5886</v>
      </c>
      <c r="G75" s="15">
        <v>31</v>
      </c>
      <c r="H75" s="15">
        <f t="shared" ref="H75:H138" si="1">2024-C75</f>
        <v>54</v>
      </c>
    </row>
    <row r="76" spans="1:8" ht="15" hidden="1">
      <c r="A76" s="305">
        <v>67</v>
      </c>
      <c r="B76" s="15" t="s">
        <v>6182</v>
      </c>
      <c r="C76" s="15">
        <v>1975</v>
      </c>
      <c r="D76" s="306">
        <v>0.17200231481481482</v>
      </c>
      <c r="E76" s="15">
        <v>67</v>
      </c>
      <c r="F76" s="15" t="s">
        <v>5868</v>
      </c>
      <c r="G76" s="15">
        <v>31</v>
      </c>
      <c r="H76" s="15">
        <f t="shared" si="1"/>
        <v>49</v>
      </c>
    </row>
    <row r="77" spans="1:8" ht="15" hidden="1">
      <c r="A77" s="305">
        <v>68</v>
      </c>
      <c r="B77" s="15" t="s">
        <v>6183</v>
      </c>
      <c r="C77" s="15">
        <v>1982</v>
      </c>
      <c r="D77" s="306">
        <v>0.17459490740740741</v>
      </c>
      <c r="E77" s="15">
        <v>68</v>
      </c>
      <c r="F77" s="15" t="s">
        <v>5868</v>
      </c>
      <c r="G77" s="15">
        <v>31</v>
      </c>
      <c r="H77" s="15">
        <f t="shared" si="1"/>
        <v>42</v>
      </c>
    </row>
    <row r="78" spans="1:8" ht="15" hidden="1">
      <c r="A78" s="305">
        <v>69</v>
      </c>
      <c r="B78" s="15" t="s">
        <v>6184</v>
      </c>
      <c r="C78" s="15">
        <v>1984</v>
      </c>
      <c r="D78" s="306">
        <v>0.17674768518518519</v>
      </c>
      <c r="E78" s="15">
        <v>69</v>
      </c>
      <c r="F78" s="15" t="s">
        <v>5868</v>
      </c>
      <c r="G78" s="15">
        <v>31</v>
      </c>
      <c r="H78" s="15">
        <f t="shared" si="1"/>
        <v>40</v>
      </c>
    </row>
    <row r="79" spans="1:8" ht="15" hidden="1">
      <c r="A79" s="305">
        <v>70</v>
      </c>
      <c r="B79" s="15" t="s">
        <v>6346</v>
      </c>
      <c r="C79" s="15">
        <v>1988</v>
      </c>
      <c r="D79" s="306">
        <v>0.1814236111111111</v>
      </c>
      <c r="E79" s="15">
        <v>70</v>
      </c>
      <c r="F79" s="15" t="s">
        <v>5863</v>
      </c>
      <c r="G79" s="15">
        <v>31</v>
      </c>
      <c r="H79" s="15">
        <f t="shared" si="1"/>
        <v>36</v>
      </c>
    </row>
    <row r="80" spans="1:8" ht="15" hidden="1">
      <c r="A80" s="305">
        <v>71</v>
      </c>
      <c r="B80" s="15" t="s">
        <v>6347</v>
      </c>
      <c r="C80" s="15">
        <v>1998</v>
      </c>
      <c r="D80" s="306">
        <v>0.18337962962962964</v>
      </c>
      <c r="E80" s="15">
        <v>71</v>
      </c>
      <c r="F80" s="15" t="s">
        <v>5863</v>
      </c>
      <c r="G80" s="15">
        <v>31</v>
      </c>
      <c r="H80" s="15">
        <f t="shared" si="1"/>
        <v>26</v>
      </c>
    </row>
    <row r="81" spans="1:8" ht="15" hidden="1">
      <c r="A81" s="305">
        <v>72</v>
      </c>
      <c r="B81" s="15" t="s">
        <v>5894</v>
      </c>
      <c r="C81" s="15">
        <v>1993</v>
      </c>
      <c r="D81" s="306">
        <v>0.18339120370370371</v>
      </c>
      <c r="E81" s="15">
        <v>72</v>
      </c>
      <c r="F81" s="15" t="s">
        <v>5863</v>
      </c>
      <c r="G81" s="15">
        <v>31</v>
      </c>
      <c r="H81" s="15">
        <f t="shared" si="1"/>
        <v>31</v>
      </c>
    </row>
    <row r="82" spans="1:8" hidden="1"/>
    <row r="83" spans="1:8" ht="15.6" hidden="1">
      <c r="A83" s="17" t="s">
        <v>5895</v>
      </c>
    </row>
    <row r="84" spans="1:8" hidden="1"/>
    <row r="85" spans="1:8" ht="15" hidden="1">
      <c r="A85" s="304" t="s">
        <v>10</v>
      </c>
      <c r="B85" s="15" t="s">
        <v>11</v>
      </c>
      <c r="C85" s="15" t="s">
        <v>113</v>
      </c>
      <c r="D85" s="15" t="s">
        <v>64</v>
      </c>
      <c r="E85" s="15" t="s">
        <v>4</v>
      </c>
      <c r="F85" s="15" t="s">
        <v>229</v>
      </c>
    </row>
    <row r="86" spans="1:8" ht="15" hidden="1">
      <c r="A86" s="305">
        <v>1</v>
      </c>
      <c r="B86" s="15" t="s">
        <v>5896</v>
      </c>
      <c r="C86" s="329">
        <v>1990</v>
      </c>
      <c r="D86" s="306">
        <v>0.11767361111111112</v>
      </c>
      <c r="E86" s="15">
        <v>1</v>
      </c>
      <c r="F86" s="15" t="s">
        <v>5897</v>
      </c>
      <c r="G86" s="15">
        <v>31</v>
      </c>
      <c r="H86" s="15">
        <f t="shared" si="1"/>
        <v>34</v>
      </c>
    </row>
    <row r="87" spans="1:8" ht="15" hidden="1">
      <c r="A87" s="305">
        <v>2</v>
      </c>
      <c r="B87" s="15" t="s">
        <v>6136</v>
      </c>
      <c r="C87" s="15">
        <v>1980</v>
      </c>
      <c r="D87" s="306">
        <v>0.11944444444444445</v>
      </c>
      <c r="E87" s="15">
        <v>2</v>
      </c>
      <c r="F87" s="15" t="s">
        <v>5898</v>
      </c>
      <c r="G87" s="15">
        <v>31</v>
      </c>
      <c r="H87" s="15">
        <f t="shared" si="1"/>
        <v>44</v>
      </c>
    </row>
    <row r="88" spans="1:8" ht="15" hidden="1">
      <c r="A88" s="305">
        <v>3</v>
      </c>
      <c r="B88" s="15" t="s">
        <v>6231</v>
      </c>
      <c r="C88" s="15">
        <v>2000</v>
      </c>
      <c r="D88" s="306">
        <v>0.12494212962962963</v>
      </c>
      <c r="E88" s="15">
        <v>3</v>
      </c>
      <c r="F88" s="15" t="s">
        <v>5897</v>
      </c>
      <c r="G88" s="15">
        <v>31</v>
      </c>
      <c r="H88" s="15">
        <f t="shared" si="1"/>
        <v>24</v>
      </c>
    </row>
    <row r="89" spans="1:8" ht="15" hidden="1">
      <c r="A89" s="305">
        <v>4</v>
      </c>
      <c r="B89" s="15" t="s">
        <v>5899</v>
      </c>
      <c r="C89" s="329">
        <v>1981</v>
      </c>
      <c r="D89" s="306">
        <v>0.12612268518518518</v>
      </c>
      <c r="E89" s="15">
        <v>4</v>
      </c>
      <c r="F89" s="15" t="s">
        <v>5898</v>
      </c>
      <c r="G89" s="15">
        <v>31</v>
      </c>
      <c r="H89" s="15">
        <f t="shared" si="1"/>
        <v>43</v>
      </c>
    </row>
    <row r="90" spans="1:8" ht="15" hidden="1">
      <c r="A90" s="305">
        <v>5</v>
      </c>
      <c r="B90" s="15" t="s">
        <v>5900</v>
      </c>
      <c r="C90" s="329">
        <v>1979</v>
      </c>
      <c r="D90" s="306">
        <v>0.12957175925925926</v>
      </c>
      <c r="E90" s="15">
        <v>5</v>
      </c>
      <c r="F90" s="15" t="s">
        <v>5898</v>
      </c>
      <c r="G90" s="15">
        <v>31</v>
      </c>
      <c r="H90" s="15">
        <f t="shared" si="1"/>
        <v>45</v>
      </c>
    </row>
    <row r="91" spans="1:8" ht="15" hidden="1">
      <c r="A91" s="305">
        <v>6</v>
      </c>
      <c r="B91" s="15" t="s">
        <v>5901</v>
      </c>
      <c r="C91" s="329">
        <v>1984</v>
      </c>
      <c r="D91" s="306">
        <v>0.1322800925925926</v>
      </c>
      <c r="E91" s="15">
        <v>6</v>
      </c>
      <c r="F91" s="15" t="s">
        <v>5898</v>
      </c>
      <c r="G91" s="15">
        <v>31</v>
      </c>
      <c r="H91" s="15">
        <f t="shared" si="1"/>
        <v>40</v>
      </c>
    </row>
    <row r="92" spans="1:8" ht="15" hidden="1">
      <c r="A92" s="305">
        <v>7</v>
      </c>
      <c r="B92" s="15" t="s">
        <v>5902</v>
      </c>
      <c r="C92" s="329">
        <v>1987</v>
      </c>
      <c r="D92" s="306">
        <v>0.135625</v>
      </c>
      <c r="E92" s="15">
        <v>7</v>
      </c>
      <c r="F92" s="15" t="s">
        <v>5897</v>
      </c>
      <c r="G92" s="15">
        <v>31</v>
      </c>
      <c r="H92" s="15">
        <f t="shared" si="1"/>
        <v>37</v>
      </c>
    </row>
    <row r="93" spans="1:8" ht="15" hidden="1">
      <c r="A93" s="305">
        <v>8</v>
      </c>
      <c r="B93" s="15" t="s">
        <v>6232</v>
      </c>
      <c r="C93" s="15">
        <v>1989</v>
      </c>
      <c r="D93" s="306">
        <v>0.1386226851851852</v>
      </c>
      <c r="E93" s="15">
        <v>8</v>
      </c>
      <c r="F93" s="15" t="s">
        <v>5897</v>
      </c>
      <c r="G93" s="15">
        <v>31</v>
      </c>
      <c r="H93" s="15">
        <f t="shared" si="1"/>
        <v>35</v>
      </c>
    </row>
    <row r="94" spans="1:8" ht="15" hidden="1">
      <c r="A94" s="305">
        <v>9</v>
      </c>
      <c r="B94" s="15" t="s">
        <v>5903</v>
      </c>
      <c r="C94" s="329">
        <v>1979</v>
      </c>
      <c r="D94" s="306">
        <v>0.14278935185185185</v>
      </c>
      <c r="E94" s="15">
        <v>9</v>
      </c>
      <c r="F94" s="15" t="s">
        <v>5898</v>
      </c>
      <c r="G94" s="15">
        <v>31</v>
      </c>
      <c r="H94" s="15">
        <f t="shared" si="1"/>
        <v>45</v>
      </c>
    </row>
    <row r="95" spans="1:8" ht="15" hidden="1">
      <c r="A95" s="305">
        <v>10</v>
      </c>
      <c r="B95" s="15" t="s">
        <v>5904</v>
      </c>
      <c r="C95" s="329">
        <v>1987</v>
      </c>
      <c r="D95" s="306">
        <v>0.14834490740740741</v>
      </c>
      <c r="E95" s="15">
        <v>10</v>
      </c>
      <c r="F95" s="15" t="s">
        <v>5897</v>
      </c>
      <c r="G95" s="15">
        <v>31</v>
      </c>
      <c r="H95" s="15">
        <f t="shared" si="1"/>
        <v>37</v>
      </c>
    </row>
    <row r="96" spans="1:8" ht="15" hidden="1">
      <c r="A96" s="305">
        <v>11</v>
      </c>
      <c r="B96" s="15" t="s">
        <v>5843</v>
      </c>
      <c r="C96" s="329">
        <v>1980</v>
      </c>
      <c r="D96" s="306">
        <v>0.14934027777777778</v>
      </c>
      <c r="E96" s="15">
        <v>11</v>
      </c>
      <c r="F96" s="15" t="s">
        <v>5898</v>
      </c>
      <c r="G96" s="15">
        <v>31</v>
      </c>
      <c r="H96" s="15">
        <f t="shared" si="1"/>
        <v>44</v>
      </c>
    </row>
    <row r="97" spans="1:8" ht="15" hidden="1">
      <c r="A97" s="305">
        <v>12</v>
      </c>
      <c r="B97" s="15" t="s">
        <v>6233</v>
      </c>
      <c r="C97" s="15">
        <v>1989</v>
      </c>
      <c r="D97" s="306">
        <v>0.15072916666666666</v>
      </c>
      <c r="E97" s="15">
        <v>12</v>
      </c>
      <c r="F97" s="15" t="s">
        <v>5897</v>
      </c>
      <c r="G97" s="15">
        <v>31</v>
      </c>
      <c r="H97" s="15">
        <f t="shared" si="1"/>
        <v>35</v>
      </c>
    </row>
    <row r="98" spans="1:8" ht="15" hidden="1">
      <c r="A98" s="305">
        <v>13</v>
      </c>
      <c r="B98" s="15" t="s">
        <v>5905</v>
      </c>
      <c r="C98" s="329">
        <v>1980</v>
      </c>
      <c r="D98" s="306">
        <v>0.15131944444444445</v>
      </c>
      <c r="E98" s="15">
        <v>13</v>
      </c>
      <c r="F98" s="15" t="s">
        <v>5898</v>
      </c>
      <c r="G98" s="15">
        <v>31</v>
      </c>
      <c r="H98" s="15">
        <f t="shared" si="1"/>
        <v>44</v>
      </c>
    </row>
    <row r="99" spans="1:8" ht="15" hidden="1">
      <c r="A99" s="305">
        <v>14</v>
      </c>
      <c r="B99" s="15" t="s">
        <v>6234</v>
      </c>
      <c r="C99" s="15">
        <v>1987</v>
      </c>
      <c r="D99" s="306">
        <v>0.15180555555555555</v>
      </c>
      <c r="E99" s="15">
        <v>14</v>
      </c>
      <c r="F99" s="15" t="s">
        <v>5897</v>
      </c>
      <c r="G99" s="15">
        <v>31</v>
      </c>
      <c r="H99" s="15">
        <f t="shared" si="1"/>
        <v>37</v>
      </c>
    </row>
    <row r="100" spans="1:8" ht="15" hidden="1">
      <c r="A100" s="305">
        <v>15</v>
      </c>
      <c r="B100" s="15" t="s">
        <v>6235</v>
      </c>
      <c r="C100" s="15">
        <v>1987</v>
      </c>
      <c r="D100" s="306">
        <v>0.15237268518518518</v>
      </c>
      <c r="E100" s="15">
        <v>15</v>
      </c>
      <c r="F100" s="15" t="s">
        <v>5897</v>
      </c>
      <c r="G100" s="15">
        <v>31</v>
      </c>
      <c r="H100" s="15">
        <f t="shared" si="1"/>
        <v>37</v>
      </c>
    </row>
    <row r="101" spans="1:8" ht="15" hidden="1">
      <c r="A101" s="305">
        <v>16</v>
      </c>
      <c r="B101" s="15" t="s">
        <v>6114</v>
      </c>
      <c r="C101" s="15">
        <v>1964</v>
      </c>
      <c r="D101" s="306">
        <v>0.16336805555555556</v>
      </c>
      <c r="E101" s="15">
        <v>16</v>
      </c>
      <c r="F101" s="15" t="s">
        <v>5906</v>
      </c>
      <c r="G101" s="15">
        <v>31</v>
      </c>
      <c r="H101" s="15">
        <f t="shared" si="1"/>
        <v>60</v>
      </c>
    </row>
    <row r="102" spans="1:8" ht="15" hidden="1">
      <c r="A102" s="305">
        <v>17</v>
      </c>
      <c r="B102" s="15" t="s">
        <v>5907</v>
      </c>
      <c r="C102" s="329">
        <v>1980</v>
      </c>
      <c r="D102" s="306">
        <v>0.17304398148148148</v>
      </c>
      <c r="E102" s="15">
        <v>17</v>
      </c>
      <c r="F102" s="15" t="s">
        <v>5898</v>
      </c>
      <c r="G102" s="15">
        <v>31</v>
      </c>
      <c r="H102" s="15">
        <f t="shared" si="1"/>
        <v>44</v>
      </c>
    </row>
    <row r="103" spans="1:8" ht="15" hidden="1">
      <c r="A103" s="305">
        <v>18</v>
      </c>
      <c r="B103" s="15" t="s">
        <v>5908</v>
      </c>
      <c r="C103" s="329">
        <v>1987</v>
      </c>
      <c r="D103" s="306">
        <v>0.17458333333333334</v>
      </c>
      <c r="E103" s="15">
        <v>18</v>
      </c>
      <c r="F103" s="15" t="s">
        <v>5897</v>
      </c>
      <c r="G103" s="15">
        <v>31</v>
      </c>
      <c r="H103" s="15">
        <f t="shared" si="1"/>
        <v>37</v>
      </c>
    </row>
    <row r="104" spans="1:8" ht="15" hidden="1">
      <c r="A104" s="305">
        <v>19</v>
      </c>
      <c r="B104" s="15" t="s">
        <v>6097</v>
      </c>
      <c r="C104" s="15">
        <v>1981</v>
      </c>
      <c r="D104" s="306">
        <v>0.17914351851851851</v>
      </c>
      <c r="E104" s="15">
        <v>19</v>
      </c>
      <c r="F104" s="15" t="s">
        <v>5898</v>
      </c>
      <c r="G104" s="15">
        <v>31</v>
      </c>
      <c r="H104" s="15">
        <f t="shared" si="1"/>
        <v>43</v>
      </c>
    </row>
    <row r="105" spans="1:8" ht="15" hidden="1">
      <c r="A105" s="305">
        <v>20</v>
      </c>
      <c r="B105" s="15" t="s">
        <v>6236</v>
      </c>
      <c r="C105" s="15">
        <v>1987</v>
      </c>
      <c r="D105" s="306">
        <v>0.19590277777777779</v>
      </c>
      <c r="E105" s="15">
        <v>20</v>
      </c>
      <c r="F105" s="15" t="s">
        <v>5897</v>
      </c>
      <c r="G105" s="15">
        <v>31</v>
      </c>
      <c r="H105" s="15">
        <f t="shared" si="1"/>
        <v>37</v>
      </c>
    </row>
    <row r="106" spans="1:8" ht="15" hidden="1">
      <c r="A106" s="305">
        <v>21</v>
      </c>
      <c r="B106" s="15" t="s">
        <v>6237</v>
      </c>
      <c r="C106" s="15">
        <v>2004</v>
      </c>
      <c r="D106" s="306">
        <v>0.22915509259259259</v>
      </c>
      <c r="E106" s="15">
        <v>21</v>
      </c>
      <c r="F106" s="15" t="s">
        <v>5897</v>
      </c>
      <c r="G106" s="15">
        <v>31</v>
      </c>
      <c r="H106" s="15">
        <f t="shared" si="1"/>
        <v>20</v>
      </c>
    </row>
    <row r="107" spans="1:8" hidden="1"/>
    <row r="108" spans="1:8" ht="15.6" hidden="1">
      <c r="A108" s="17" t="s">
        <v>5909</v>
      </c>
    </row>
    <row r="109" spans="1:8" hidden="1"/>
    <row r="110" spans="1:8" ht="15" hidden="1">
      <c r="A110" s="304" t="s">
        <v>10</v>
      </c>
      <c r="B110" s="15" t="s">
        <v>11</v>
      </c>
      <c r="C110" s="15" t="s">
        <v>113</v>
      </c>
      <c r="D110" s="15" t="s">
        <v>64</v>
      </c>
      <c r="E110" s="15" t="s">
        <v>4</v>
      </c>
      <c r="F110" s="15" t="s">
        <v>229</v>
      </c>
    </row>
    <row r="111" spans="1:8" ht="15" hidden="1">
      <c r="A111" s="305">
        <v>1</v>
      </c>
      <c r="B111" s="15" t="s">
        <v>6348</v>
      </c>
      <c r="C111" s="15">
        <v>1994</v>
      </c>
      <c r="D111" s="306">
        <v>4.0868055555555553E-2</v>
      </c>
      <c r="E111" s="15">
        <v>1</v>
      </c>
      <c r="F111" s="15" t="s">
        <v>5910</v>
      </c>
      <c r="G111" s="15">
        <v>15</v>
      </c>
      <c r="H111" s="15">
        <f t="shared" si="1"/>
        <v>30</v>
      </c>
    </row>
    <row r="112" spans="1:8" ht="15" hidden="1">
      <c r="A112" s="305">
        <v>2</v>
      </c>
      <c r="B112" s="15" t="s">
        <v>6349</v>
      </c>
      <c r="C112" s="15">
        <v>1990</v>
      </c>
      <c r="D112" s="306">
        <v>4.0879629629629627E-2</v>
      </c>
      <c r="E112" s="15">
        <v>2</v>
      </c>
      <c r="F112" s="15" t="s">
        <v>5910</v>
      </c>
      <c r="G112" s="15">
        <v>15</v>
      </c>
      <c r="H112" s="15">
        <f t="shared" si="1"/>
        <v>34</v>
      </c>
    </row>
    <row r="113" spans="1:8" ht="15" hidden="1">
      <c r="A113" s="305">
        <v>3</v>
      </c>
      <c r="B113" s="15" t="s">
        <v>5911</v>
      </c>
      <c r="C113" s="15">
        <v>1987</v>
      </c>
      <c r="D113" s="306">
        <v>4.1840277777777775E-2</v>
      </c>
      <c r="E113" s="15">
        <v>3</v>
      </c>
      <c r="F113" s="15" t="s">
        <v>5910</v>
      </c>
      <c r="G113" s="15">
        <v>15</v>
      </c>
      <c r="H113" s="15">
        <f t="shared" si="1"/>
        <v>37</v>
      </c>
    </row>
    <row r="114" spans="1:8" ht="15" hidden="1">
      <c r="A114" s="305">
        <v>4</v>
      </c>
      <c r="B114" s="15" t="s">
        <v>6185</v>
      </c>
      <c r="C114" s="15">
        <v>1977</v>
      </c>
      <c r="D114" s="306">
        <v>4.3310185185185188E-2</v>
      </c>
      <c r="E114" s="15">
        <v>4</v>
      </c>
      <c r="F114" s="15" t="s">
        <v>5912</v>
      </c>
      <c r="G114" s="15">
        <v>15</v>
      </c>
      <c r="H114" s="15">
        <f t="shared" si="1"/>
        <v>47</v>
      </c>
    </row>
    <row r="115" spans="1:8" ht="15" hidden="1">
      <c r="A115" s="305">
        <v>5</v>
      </c>
      <c r="B115" s="15" t="s">
        <v>5913</v>
      </c>
      <c r="C115" s="329">
        <v>1979</v>
      </c>
      <c r="D115" s="306">
        <v>4.6435185185185184E-2</v>
      </c>
      <c r="E115" s="15">
        <v>5</v>
      </c>
      <c r="F115" s="15" t="s">
        <v>5912</v>
      </c>
      <c r="G115" s="15">
        <v>15</v>
      </c>
      <c r="H115" s="15">
        <f t="shared" si="1"/>
        <v>45</v>
      </c>
    </row>
    <row r="116" spans="1:8" ht="15" hidden="1">
      <c r="A116" s="305">
        <v>6</v>
      </c>
      <c r="B116" s="15" t="s">
        <v>5914</v>
      </c>
      <c r="C116" s="329">
        <v>1984</v>
      </c>
      <c r="D116" s="306">
        <v>4.7581018518518516E-2</v>
      </c>
      <c r="E116" s="15">
        <v>6</v>
      </c>
      <c r="F116" s="15" t="s">
        <v>5912</v>
      </c>
      <c r="G116" s="15">
        <v>15</v>
      </c>
      <c r="H116" s="15">
        <f t="shared" si="1"/>
        <v>40</v>
      </c>
    </row>
    <row r="117" spans="1:8" ht="15" hidden="1">
      <c r="A117" s="305">
        <v>7</v>
      </c>
      <c r="B117" s="15" t="s">
        <v>6350</v>
      </c>
      <c r="C117" s="15">
        <v>1990</v>
      </c>
      <c r="D117" s="306">
        <v>4.8194444444444443E-2</v>
      </c>
      <c r="E117" s="15">
        <v>7</v>
      </c>
      <c r="F117" s="15" t="s">
        <v>5910</v>
      </c>
      <c r="G117" s="15">
        <v>15</v>
      </c>
      <c r="H117" s="15">
        <f t="shared" si="1"/>
        <v>34</v>
      </c>
    </row>
    <row r="118" spans="1:8" ht="15" hidden="1">
      <c r="A118" s="305">
        <v>8</v>
      </c>
      <c r="B118" s="15" t="s">
        <v>6351</v>
      </c>
      <c r="C118" s="15">
        <v>1986</v>
      </c>
      <c r="D118" s="306">
        <v>4.8379629629629627E-2</v>
      </c>
      <c r="E118" s="15">
        <v>8</v>
      </c>
      <c r="F118" s="15" t="s">
        <v>5910</v>
      </c>
      <c r="G118" s="15">
        <v>15</v>
      </c>
      <c r="H118" s="15">
        <f t="shared" si="1"/>
        <v>38</v>
      </c>
    </row>
    <row r="119" spans="1:8" ht="15" hidden="1">
      <c r="A119" s="305">
        <v>9</v>
      </c>
      <c r="B119" s="15" t="s">
        <v>5915</v>
      </c>
      <c r="C119" s="15">
        <v>1992</v>
      </c>
      <c r="D119" s="306">
        <v>4.8692129629629627E-2</v>
      </c>
      <c r="E119" s="15">
        <v>9</v>
      </c>
      <c r="F119" s="15" t="s">
        <v>5910</v>
      </c>
      <c r="G119" s="15">
        <v>15</v>
      </c>
      <c r="H119" s="15">
        <f t="shared" si="1"/>
        <v>32</v>
      </c>
    </row>
    <row r="120" spans="1:8" ht="15" hidden="1">
      <c r="A120" s="305">
        <v>10</v>
      </c>
      <c r="B120" s="15" t="s">
        <v>6120</v>
      </c>
      <c r="C120" s="15">
        <v>1973</v>
      </c>
      <c r="D120" s="306">
        <v>4.87037037037037E-2</v>
      </c>
      <c r="E120" s="15">
        <v>10</v>
      </c>
      <c r="F120" s="15" t="s">
        <v>5916</v>
      </c>
      <c r="G120" s="15">
        <v>15</v>
      </c>
      <c r="H120" s="15">
        <f t="shared" si="1"/>
        <v>51</v>
      </c>
    </row>
    <row r="121" spans="1:8" ht="15" hidden="1">
      <c r="A121" s="305">
        <v>11</v>
      </c>
      <c r="B121" s="15" t="s">
        <v>6121</v>
      </c>
      <c r="C121" s="15">
        <v>1973</v>
      </c>
      <c r="D121" s="306">
        <v>4.9652777777777775E-2</v>
      </c>
      <c r="E121" s="15">
        <v>11</v>
      </c>
      <c r="F121" s="15" t="s">
        <v>5916</v>
      </c>
      <c r="G121" s="15">
        <v>15</v>
      </c>
      <c r="H121" s="15">
        <f t="shared" si="1"/>
        <v>51</v>
      </c>
    </row>
    <row r="122" spans="1:8" ht="15" hidden="1">
      <c r="A122" s="305">
        <v>12</v>
      </c>
      <c r="B122" s="15" t="s">
        <v>533</v>
      </c>
      <c r="C122" s="15">
        <v>1987</v>
      </c>
      <c r="D122" s="306">
        <v>5.0347222222222224E-2</v>
      </c>
      <c r="E122" s="15">
        <v>12</v>
      </c>
      <c r="F122" s="15" t="s">
        <v>5910</v>
      </c>
      <c r="G122" s="15">
        <v>15</v>
      </c>
      <c r="H122" s="15">
        <f t="shared" si="1"/>
        <v>37</v>
      </c>
    </row>
    <row r="123" spans="1:8" ht="15" hidden="1">
      <c r="A123" s="305">
        <v>13</v>
      </c>
      <c r="B123" s="15" t="s">
        <v>6186</v>
      </c>
      <c r="C123" s="15">
        <v>1983</v>
      </c>
      <c r="D123" s="306">
        <v>5.1342592592592592E-2</v>
      </c>
      <c r="E123" s="15">
        <v>13</v>
      </c>
      <c r="F123" s="15" t="s">
        <v>5912</v>
      </c>
      <c r="G123" s="15">
        <v>15</v>
      </c>
      <c r="H123" s="15">
        <f t="shared" si="1"/>
        <v>41</v>
      </c>
    </row>
    <row r="124" spans="1:8" ht="15" hidden="1">
      <c r="A124" s="305">
        <v>14</v>
      </c>
      <c r="B124" s="15" t="s">
        <v>6352</v>
      </c>
      <c r="C124" s="15">
        <v>1987</v>
      </c>
      <c r="D124" s="306">
        <v>5.1388888888888887E-2</v>
      </c>
      <c r="E124" s="15">
        <v>14</v>
      </c>
      <c r="F124" s="15" t="s">
        <v>5910</v>
      </c>
      <c r="G124" s="15">
        <v>15</v>
      </c>
      <c r="H124" s="15">
        <f t="shared" si="1"/>
        <v>37</v>
      </c>
    </row>
    <row r="125" spans="1:8" ht="15" hidden="1">
      <c r="A125" s="305">
        <v>15</v>
      </c>
      <c r="B125" s="15" t="s">
        <v>5917</v>
      </c>
      <c r="C125" s="329">
        <v>1982</v>
      </c>
      <c r="D125" s="306">
        <v>5.1724537037037034E-2</v>
      </c>
      <c r="E125" s="15">
        <v>15</v>
      </c>
      <c r="F125" s="15" t="s">
        <v>5912</v>
      </c>
      <c r="G125" s="15">
        <v>15</v>
      </c>
      <c r="H125" s="15">
        <f t="shared" si="1"/>
        <v>42</v>
      </c>
    </row>
    <row r="126" spans="1:8" ht="15" hidden="1">
      <c r="A126" s="305">
        <v>16</v>
      </c>
      <c r="B126" s="15" t="s">
        <v>5808</v>
      </c>
      <c r="C126" s="15">
        <v>1969</v>
      </c>
      <c r="D126" s="306">
        <v>5.2152777777777777E-2</v>
      </c>
      <c r="E126" s="15">
        <v>16</v>
      </c>
      <c r="F126" s="15" t="s">
        <v>5916</v>
      </c>
      <c r="G126" s="15">
        <v>15</v>
      </c>
      <c r="H126" s="15">
        <f t="shared" si="1"/>
        <v>55</v>
      </c>
    </row>
    <row r="127" spans="1:8" ht="15" hidden="1">
      <c r="A127" s="305">
        <v>17</v>
      </c>
      <c r="B127" s="15" t="s">
        <v>5918</v>
      </c>
      <c r="C127" s="15">
        <v>1973</v>
      </c>
      <c r="D127" s="306">
        <v>5.2187499999999998E-2</v>
      </c>
      <c r="E127" s="15">
        <v>17</v>
      </c>
      <c r="F127" s="15" t="s">
        <v>5916</v>
      </c>
      <c r="G127" s="15">
        <v>15</v>
      </c>
      <c r="H127" s="15">
        <f t="shared" si="1"/>
        <v>51</v>
      </c>
    </row>
    <row r="128" spans="1:8" ht="15" hidden="1">
      <c r="A128" s="305">
        <v>18</v>
      </c>
      <c r="B128" s="15" t="s">
        <v>6353</v>
      </c>
      <c r="C128" s="15">
        <v>1995</v>
      </c>
      <c r="D128" s="306">
        <v>5.2314814814814814E-2</v>
      </c>
      <c r="E128" s="15">
        <v>18</v>
      </c>
      <c r="F128" s="15" t="s">
        <v>5910</v>
      </c>
      <c r="G128" s="15">
        <v>15</v>
      </c>
      <c r="H128" s="15">
        <f t="shared" si="1"/>
        <v>29</v>
      </c>
    </row>
    <row r="129" spans="1:8" ht="15" hidden="1">
      <c r="A129" s="305">
        <v>19</v>
      </c>
      <c r="B129" s="15" t="s">
        <v>5919</v>
      </c>
      <c r="C129" s="329">
        <v>1981</v>
      </c>
      <c r="D129" s="306">
        <v>5.2361111111111108E-2</v>
      </c>
      <c r="E129" s="15">
        <v>19</v>
      </c>
      <c r="F129" s="15" t="s">
        <v>5912</v>
      </c>
      <c r="G129" s="15">
        <v>15</v>
      </c>
      <c r="H129" s="15">
        <f t="shared" si="1"/>
        <v>43</v>
      </c>
    </row>
    <row r="130" spans="1:8" ht="15" hidden="1">
      <c r="A130" s="305">
        <v>20</v>
      </c>
      <c r="B130" s="15" t="s">
        <v>5810</v>
      </c>
      <c r="C130" s="15">
        <v>1991</v>
      </c>
      <c r="D130" s="306">
        <v>5.3229166666666668E-2</v>
      </c>
      <c r="E130" s="15">
        <v>20</v>
      </c>
      <c r="F130" s="15" t="s">
        <v>5910</v>
      </c>
      <c r="G130" s="15">
        <v>15</v>
      </c>
      <c r="H130" s="15">
        <f t="shared" si="1"/>
        <v>33</v>
      </c>
    </row>
    <row r="131" spans="1:8" ht="15" hidden="1">
      <c r="A131" s="305">
        <v>21</v>
      </c>
      <c r="B131" s="15" t="s">
        <v>5920</v>
      </c>
      <c r="C131" s="329">
        <v>1983</v>
      </c>
      <c r="D131" s="306">
        <v>5.3796296296296293E-2</v>
      </c>
      <c r="E131" s="15">
        <v>21</v>
      </c>
      <c r="F131" s="15" t="s">
        <v>5912</v>
      </c>
      <c r="G131" s="15">
        <v>15</v>
      </c>
      <c r="H131" s="15">
        <f t="shared" si="1"/>
        <v>41</v>
      </c>
    </row>
    <row r="132" spans="1:8" ht="15" hidden="1">
      <c r="A132" s="305">
        <v>22</v>
      </c>
      <c r="B132" s="15" t="s">
        <v>5811</v>
      </c>
      <c r="C132" s="329">
        <v>1984</v>
      </c>
      <c r="D132" s="306">
        <v>5.4189814814814816E-2</v>
      </c>
      <c r="E132" s="15">
        <v>22</v>
      </c>
      <c r="F132" s="15" t="s">
        <v>5912</v>
      </c>
      <c r="G132" s="15">
        <v>15</v>
      </c>
      <c r="H132" s="15">
        <f t="shared" si="1"/>
        <v>40</v>
      </c>
    </row>
    <row r="133" spans="1:8" ht="15" hidden="1">
      <c r="A133" s="305">
        <v>23</v>
      </c>
      <c r="B133" s="15" t="s">
        <v>6354</v>
      </c>
      <c r="C133" s="15">
        <v>1995</v>
      </c>
      <c r="D133" s="306">
        <v>5.4421296296296294E-2</v>
      </c>
      <c r="E133" s="15">
        <v>23</v>
      </c>
      <c r="F133" s="15" t="s">
        <v>5910</v>
      </c>
      <c r="G133" s="15">
        <v>15</v>
      </c>
      <c r="H133" s="15">
        <f t="shared" si="1"/>
        <v>29</v>
      </c>
    </row>
    <row r="134" spans="1:8" ht="15" hidden="1">
      <c r="A134" s="305">
        <v>24</v>
      </c>
      <c r="B134" s="15" t="s">
        <v>5921</v>
      </c>
      <c r="C134" s="15">
        <v>1991</v>
      </c>
      <c r="D134" s="306">
        <v>5.4525462962962963E-2</v>
      </c>
      <c r="E134" s="15">
        <v>24</v>
      </c>
      <c r="F134" s="15" t="s">
        <v>5910</v>
      </c>
      <c r="G134" s="15">
        <v>15</v>
      </c>
      <c r="H134" s="15">
        <f t="shared" si="1"/>
        <v>33</v>
      </c>
    </row>
    <row r="135" spans="1:8" ht="15" hidden="1">
      <c r="A135" s="305">
        <v>25</v>
      </c>
      <c r="B135" s="15" t="s">
        <v>5922</v>
      </c>
      <c r="C135" s="329">
        <v>1979</v>
      </c>
      <c r="D135" s="306">
        <v>5.496527777777778E-2</v>
      </c>
      <c r="E135" s="15">
        <v>25</v>
      </c>
      <c r="F135" s="15" t="s">
        <v>5912</v>
      </c>
      <c r="G135" s="15">
        <v>15</v>
      </c>
      <c r="H135" s="15">
        <f t="shared" si="1"/>
        <v>45</v>
      </c>
    </row>
    <row r="136" spans="1:8" ht="15" hidden="1">
      <c r="A136" s="305">
        <v>26</v>
      </c>
      <c r="B136" s="15" t="s">
        <v>5923</v>
      </c>
      <c r="C136" s="329">
        <v>1982</v>
      </c>
      <c r="D136" s="306">
        <v>5.4976851851851853E-2</v>
      </c>
      <c r="E136" s="15">
        <v>26</v>
      </c>
      <c r="F136" s="15" t="s">
        <v>5912</v>
      </c>
      <c r="G136" s="15">
        <v>15</v>
      </c>
      <c r="H136" s="15">
        <f t="shared" si="1"/>
        <v>42</v>
      </c>
    </row>
    <row r="137" spans="1:8" ht="15" hidden="1">
      <c r="A137" s="305">
        <v>27</v>
      </c>
      <c r="B137" s="15" t="s">
        <v>6187</v>
      </c>
      <c r="C137" s="15">
        <v>1977</v>
      </c>
      <c r="D137" s="306">
        <v>5.5439814814814817E-2</v>
      </c>
      <c r="E137" s="15">
        <v>27</v>
      </c>
      <c r="F137" s="15" t="s">
        <v>5912</v>
      </c>
      <c r="G137" s="15">
        <v>15</v>
      </c>
      <c r="H137" s="15">
        <f t="shared" si="1"/>
        <v>47</v>
      </c>
    </row>
    <row r="138" spans="1:8" ht="15" hidden="1">
      <c r="A138" s="305">
        <v>28</v>
      </c>
      <c r="B138" s="15" t="s">
        <v>6355</v>
      </c>
      <c r="C138" s="15">
        <v>1986</v>
      </c>
      <c r="D138" s="306">
        <v>5.6238425925925928E-2</v>
      </c>
      <c r="E138" s="15">
        <v>28</v>
      </c>
      <c r="F138" s="15" t="s">
        <v>5910</v>
      </c>
      <c r="G138" s="15">
        <v>15</v>
      </c>
      <c r="H138" s="15">
        <f t="shared" si="1"/>
        <v>38</v>
      </c>
    </row>
    <row r="139" spans="1:8" ht="15" hidden="1">
      <c r="A139" s="305">
        <v>29</v>
      </c>
      <c r="B139" s="15" t="s">
        <v>6356</v>
      </c>
      <c r="C139" s="15">
        <v>1998</v>
      </c>
      <c r="D139" s="306">
        <v>5.6504629629629627E-2</v>
      </c>
      <c r="E139" s="15">
        <v>29</v>
      </c>
      <c r="F139" s="15" t="s">
        <v>5910</v>
      </c>
      <c r="G139" s="15">
        <v>15</v>
      </c>
      <c r="H139" s="15">
        <f t="shared" ref="H139:H202" si="2">2024-C139</f>
        <v>26</v>
      </c>
    </row>
    <row r="140" spans="1:8" ht="15" hidden="1">
      <c r="A140" s="305">
        <v>30</v>
      </c>
      <c r="B140" s="15" t="s">
        <v>6357</v>
      </c>
      <c r="C140" s="15">
        <v>1991</v>
      </c>
      <c r="D140" s="306">
        <v>5.6666666666666664E-2</v>
      </c>
      <c r="E140" s="15">
        <v>30</v>
      </c>
      <c r="F140" s="15" t="s">
        <v>5910</v>
      </c>
      <c r="G140" s="15">
        <v>15</v>
      </c>
      <c r="H140" s="15">
        <f t="shared" si="2"/>
        <v>33</v>
      </c>
    </row>
    <row r="141" spans="1:8" ht="15" hidden="1">
      <c r="A141" s="305">
        <v>31</v>
      </c>
      <c r="B141" s="15" t="s">
        <v>6188</v>
      </c>
      <c r="C141" s="15">
        <v>1981</v>
      </c>
      <c r="D141" s="306">
        <v>5.6863425925925928E-2</v>
      </c>
      <c r="E141" s="15">
        <v>31</v>
      </c>
      <c r="F141" s="15" t="s">
        <v>5912</v>
      </c>
      <c r="G141" s="15">
        <v>15</v>
      </c>
      <c r="H141" s="15">
        <f t="shared" si="2"/>
        <v>43</v>
      </c>
    </row>
    <row r="142" spans="1:8" ht="15" hidden="1">
      <c r="A142" s="305">
        <v>32</v>
      </c>
      <c r="B142" s="15" t="s">
        <v>6358</v>
      </c>
      <c r="C142" s="15">
        <v>1987</v>
      </c>
      <c r="D142" s="306">
        <v>5.6898148148148149E-2</v>
      </c>
      <c r="E142" s="15">
        <v>32</v>
      </c>
      <c r="F142" s="15" t="s">
        <v>5910</v>
      </c>
      <c r="G142" s="15">
        <v>15</v>
      </c>
      <c r="H142" s="15">
        <f t="shared" si="2"/>
        <v>37</v>
      </c>
    </row>
    <row r="143" spans="1:8" ht="15" hidden="1">
      <c r="A143" s="305">
        <v>33</v>
      </c>
      <c r="B143" s="15" t="s">
        <v>5924</v>
      </c>
      <c r="C143" s="329">
        <v>1980</v>
      </c>
      <c r="D143" s="306">
        <v>5.7094907407407407E-2</v>
      </c>
      <c r="E143" s="15">
        <v>33</v>
      </c>
      <c r="F143" s="15" t="s">
        <v>5912</v>
      </c>
      <c r="G143" s="15">
        <v>15</v>
      </c>
      <c r="H143" s="15">
        <f t="shared" si="2"/>
        <v>44</v>
      </c>
    </row>
    <row r="144" spans="1:8" ht="15" hidden="1">
      <c r="A144" s="305">
        <v>34</v>
      </c>
      <c r="B144" s="15" t="s">
        <v>5461</v>
      </c>
      <c r="C144" s="15">
        <v>1996</v>
      </c>
      <c r="D144" s="306">
        <v>5.7326388888888892E-2</v>
      </c>
      <c r="E144" s="15">
        <v>34</v>
      </c>
      <c r="F144" s="15" t="s">
        <v>5910</v>
      </c>
      <c r="G144" s="15">
        <v>15</v>
      </c>
      <c r="H144" s="15">
        <f t="shared" si="2"/>
        <v>28</v>
      </c>
    </row>
    <row r="145" spans="1:8" ht="15" hidden="1">
      <c r="A145" s="305">
        <v>35</v>
      </c>
      <c r="B145" s="15" t="s">
        <v>5925</v>
      </c>
      <c r="C145" s="329">
        <v>1982</v>
      </c>
      <c r="D145" s="306">
        <v>5.7569444444444444E-2</v>
      </c>
      <c r="E145" s="15">
        <v>35</v>
      </c>
      <c r="F145" s="15" t="s">
        <v>5912</v>
      </c>
      <c r="G145" s="15">
        <v>15</v>
      </c>
      <c r="H145" s="15">
        <f t="shared" si="2"/>
        <v>42</v>
      </c>
    </row>
    <row r="146" spans="1:8" ht="15" hidden="1">
      <c r="A146" s="305">
        <v>36</v>
      </c>
      <c r="B146" s="15" t="s">
        <v>6189</v>
      </c>
      <c r="C146" s="15">
        <v>1981</v>
      </c>
      <c r="D146" s="306">
        <v>5.7719907407407407E-2</v>
      </c>
      <c r="E146" s="15">
        <v>36</v>
      </c>
      <c r="F146" s="15" t="s">
        <v>5912</v>
      </c>
      <c r="G146" s="15">
        <v>15</v>
      </c>
      <c r="H146" s="15">
        <f t="shared" si="2"/>
        <v>43</v>
      </c>
    </row>
    <row r="147" spans="1:8" ht="15" hidden="1">
      <c r="A147" s="305">
        <v>37</v>
      </c>
      <c r="B147" s="15" t="s">
        <v>5926</v>
      </c>
      <c r="C147" s="15">
        <v>1986</v>
      </c>
      <c r="D147" s="306">
        <v>5.800925925925926E-2</v>
      </c>
      <c r="E147" s="15">
        <v>37</v>
      </c>
      <c r="F147" s="15" t="s">
        <v>5910</v>
      </c>
      <c r="G147" s="15">
        <v>15</v>
      </c>
      <c r="H147" s="15">
        <f t="shared" si="2"/>
        <v>38</v>
      </c>
    </row>
    <row r="148" spans="1:8" ht="15" hidden="1">
      <c r="A148" s="305">
        <v>38</v>
      </c>
      <c r="B148" s="15" t="s">
        <v>5927</v>
      </c>
      <c r="C148" s="15">
        <v>1991</v>
      </c>
      <c r="D148" s="306">
        <v>5.8043981481481481E-2</v>
      </c>
      <c r="E148" s="15">
        <v>38</v>
      </c>
      <c r="F148" s="15" t="s">
        <v>5910</v>
      </c>
      <c r="G148" s="15">
        <v>15</v>
      </c>
      <c r="H148" s="15">
        <f t="shared" si="2"/>
        <v>33</v>
      </c>
    </row>
    <row r="149" spans="1:8" ht="15" hidden="1">
      <c r="A149" s="305">
        <v>39</v>
      </c>
      <c r="B149" s="15" t="s">
        <v>5928</v>
      </c>
      <c r="C149" s="329">
        <v>1984</v>
      </c>
      <c r="D149" s="306">
        <v>5.814814814814815E-2</v>
      </c>
      <c r="E149" s="15">
        <v>39</v>
      </c>
      <c r="F149" s="15" t="s">
        <v>5912</v>
      </c>
      <c r="G149" s="15">
        <v>15</v>
      </c>
      <c r="H149" s="15">
        <f t="shared" si="2"/>
        <v>40</v>
      </c>
    </row>
    <row r="150" spans="1:8" ht="15" hidden="1">
      <c r="A150" s="305">
        <v>40</v>
      </c>
      <c r="B150" s="15" t="s">
        <v>6190</v>
      </c>
      <c r="C150" s="15">
        <v>1984</v>
      </c>
      <c r="D150" s="306">
        <v>5.8576388888888886E-2</v>
      </c>
      <c r="E150" s="15">
        <v>40</v>
      </c>
      <c r="F150" s="15" t="s">
        <v>5912</v>
      </c>
      <c r="G150" s="15">
        <v>15</v>
      </c>
      <c r="H150" s="15">
        <f t="shared" si="2"/>
        <v>40</v>
      </c>
    </row>
    <row r="151" spans="1:8" ht="15" hidden="1">
      <c r="A151" s="305">
        <v>41</v>
      </c>
      <c r="B151" s="15" t="s">
        <v>5929</v>
      </c>
      <c r="C151" s="15">
        <v>1991</v>
      </c>
      <c r="D151" s="306">
        <v>5.858796296296296E-2</v>
      </c>
      <c r="E151" s="15">
        <v>41</v>
      </c>
      <c r="F151" s="15" t="s">
        <v>5910</v>
      </c>
      <c r="G151" s="15">
        <v>15</v>
      </c>
      <c r="H151" s="15">
        <f t="shared" si="2"/>
        <v>33</v>
      </c>
    </row>
    <row r="152" spans="1:8" ht="15" hidden="1">
      <c r="A152" s="305">
        <v>42</v>
      </c>
      <c r="B152" s="15" t="s">
        <v>6191</v>
      </c>
      <c r="C152" s="15">
        <v>1984</v>
      </c>
      <c r="D152" s="306">
        <v>5.859953703703704E-2</v>
      </c>
      <c r="E152" s="15">
        <v>42</v>
      </c>
      <c r="F152" s="15" t="s">
        <v>5912</v>
      </c>
      <c r="G152" s="15">
        <v>15</v>
      </c>
      <c r="H152" s="15">
        <f t="shared" si="2"/>
        <v>40</v>
      </c>
    </row>
    <row r="153" spans="1:8" ht="15" hidden="1">
      <c r="A153" s="305">
        <v>43</v>
      </c>
      <c r="B153" s="15" t="s">
        <v>6359</v>
      </c>
      <c r="C153" s="15">
        <v>1985</v>
      </c>
      <c r="D153" s="306">
        <v>5.8877314814814813E-2</v>
      </c>
      <c r="E153" s="15">
        <v>43</v>
      </c>
      <c r="F153" s="15" t="s">
        <v>5910</v>
      </c>
      <c r="G153" s="15">
        <v>15</v>
      </c>
      <c r="H153" s="15">
        <f t="shared" si="2"/>
        <v>39</v>
      </c>
    </row>
    <row r="154" spans="1:8" ht="15" hidden="1">
      <c r="A154" s="305">
        <v>44</v>
      </c>
      <c r="B154" s="15" t="s">
        <v>5930</v>
      </c>
      <c r="C154" s="15">
        <v>1989</v>
      </c>
      <c r="D154" s="306">
        <v>5.9374999999999997E-2</v>
      </c>
      <c r="E154" s="15">
        <v>44</v>
      </c>
      <c r="F154" s="15" t="s">
        <v>5910</v>
      </c>
      <c r="G154" s="15">
        <v>15</v>
      </c>
      <c r="H154" s="15">
        <f t="shared" si="2"/>
        <v>35</v>
      </c>
    </row>
    <row r="155" spans="1:8" ht="15" hidden="1">
      <c r="A155" s="305">
        <v>45</v>
      </c>
      <c r="B155" s="15" t="s">
        <v>5931</v>
      </c>
      <c r="C155" s="15">
        <v>1992</v>
      </c>
      <c r="D155" s="306">
        <v>5.9756944444444446E-2</v>
      </c>
      <c r="E155" s="15">
        <v>45</v>
      </c>
      <c r="F155" s="15" t="s">
        <v>5910</v>
      </c>
      <c r="G155" s="15">
        <v>15</v>
      </c>
      <c r="H155" s="15">
        <f t="shared" si="2"/>
        <v>32</v>
      </c>
    </row>
    <row r="156" spans="1:8" ht="15" hidden="1">
      <c r="A156" s="305">
        <v>46</v>
      </c>
      <c r="B156" s="15" t="s">
        <v>389</v>
      </c>
      <c r="C156" s="15">
        <v>1989</v>
      </c>
      <c r="D156" s="306">
        <v>6.0520833333333336E-2</v>
      </c>
      <c r="E156" s="15">
        <v>46</v>
      </c>
      <c r="F156" s="15" t="s">
        <v>5910</v>
      </c>
      <c r="G156" s="15">
        <v>15</v>
      </c>
      <c r="H156" s="15">
        <f t="shared" si="2"/>
        <v>35</v>
      </c>
    </row>
    <row r="157" spans="1:8" ht="15" hidden="1">
      <c r="A157" s="305">
        <v>47</v>
      </c>
      <c r="B157" s="15" t="s">
        <v>6360</v>
      </c>
      <c r="C157" s="15">
        <v>1991</v>
      </c>
      <c r="D157" s="306">
        <v>6.056712962962963E-2</v>
      </c>
      <c r="E157" s="15">
        <v>47</v>
      </c>
      <c r="F157" s="15" t="s">
        <v>5910</v>
      </c>
      <c r="G157" s="15">
        <v>15</v>
      </c>
      <c r="H157" s="15">
        <f t="shared" si="2"/>
        <v>33</v>
      </c>
    </row>
    <row r="158" spans="1:8" ht="15" hidden="1">
      <c r="A158" s="305">
        <v>48</v>
      </c>
      <c r="B158" s="15" t="s">
        <v>5932</v>
      </c>
      <c r="C158" s="15">
        <v>1992</v>
      </c>
      <c r="D158" s="306">
        <v>6.0624999999999998E-2</v>
      </c>
      <c r="E158" s="15">
        <v>48</v>
      </c>
      <c r="F158" s="15" t="s">
        <v>5910</v>
      </c>
      <c r="G158" s="15">
        <v>15</v>
      </c>
      <c r="H158" s="15">
        <f t="shared" si="2"/>
        <v>32</v>
      </c>
    </row>
    <row r="159" spans="1:8" ht="15" hidden="1">
      <c r="A159" s="305">
        <v>49</v>
      </c>
      <c r="B159" s="15" t="s">
        <v>5933</v>
      </c>
      <c r="C159" s="15">
        <v>1986</v>
      </c>
      <c r="D159" s="306">
        <v>6.0636574074074072E-2</v>
      </c>
      <c r="E159" s="15">
        <v>49</v>
      </c>
      <c r="F159" s="15" t="s">
        <v>5910</v>
      </c>
      <c r="G159" s="15">
        <v>15</v>
      </c>
      <c r="H159" s="15">
        <f t="shared" si="2"/>
        <v>38</v>
      </c>
    </row>
    <row r="160" spans="1:8" ht="15" hidden="1">
      <c r="A160" s="305">
        <v>50</v>
      </c>
      <c r="B160" s="15" t="s">
        <v>5934</v>
      </c>
      <c r="C160" s="15">
        <v>1987</v>
      </c>
      <c r="D160" s="306">
        <v>6.06712962962963E-2</v>
      </c>
      <c r="E160" s="15">
        <v>50</v>
      </c>
      <c r="F160" s="15" t="s">
        <v>5910</v>
      </c>
      <c r="G160" s="15">
        <v>15</v>
      </c>
      <c r="H160" s="15">
        <f t="shared" si="2"/>
        <v>37</v>
      </c>
    </row>
    <row r="161" spans="1:8" ht="15" hidden="1">
      <c r="A161" s="305">
        <v>51</v>
      </c>
      <c r="B161" s="15" t="s">
        <v>6361</v>
      </c>
      <c r="C161" s="15">
        <v>1997</v>
      </c>
      <c r="D161" s="306">
        <v>6.0891203703703704E-2</v>
      </c>
      <c r="E161" s="15">
        <v>51</v>
      </c>
      <c r="F161" s="15" t="s">
        <v>5910</v>
      </c>
      <c r="G161" s="15">
        <v>15</v>
      </c>
      <c r="H161" s="15">
        <f t="shared" si="2"/>
        <v>27</v>
      </c>
    </row>
    <row r="162" spans="1:8" ht="15" hidden="1">
      <c r="A162" s="305">
        <v>52</v>
      </c>
      <c r="B162" s="15" t="s">
        <v>6192</v>
      </c>
      <c r="C162" s="15">
        <v>1980</v>
      </c>
      <c r="D162" s="306">
        <v>6.1840277777777779E-2</v>
      </c>
      <c r="E162" s="15">
        <v>52</v>
      </c>
      <c r="F162" s="15" t="s">
        <v>5912</v>
      </c>
      <c r="G162" s="15">
        <v>15</v>
      </c>
      <c r="H162" s="15">
        <f t="shared" si="2"/>
        <v>44</v>
      </c>
    </row>
    <row r="163" spans="1:8" ht="15" hidden="1">
      <c r="A163" s="305">
        <v>53</v>
      </c>
      <c r="B163" s="15" t="s">
        <v>5935</v>
      </c>
      <c r="C163" s="15">
        <v>1991</v>
      </c>
      <c r="D163" s="306">
        <v>6.1886574074074073E-2</v>
      </c>
      <c r="E163" s="15">
        <v>53</v>
      </c>
      <c r="F163" s="15" t="s">
        <v>5910</v>
      </c>
      <c r="G163" s="15">
        <v>15</v>
      </c>
      <c r="H163" s="15">
        <f t="shared" si="2"/>
        <v>33</v>
      </c>
    </row>
    <row r="164" spans="1:8" ht="15">
      <c r="A164" s="305">
        <v>54</v>
      </c>
      <c r="B164" s="15" t="s">
        <v>299</v>
      </c>
      <c r="C164" s="15">
        <v>1978</v>
      </c>
      <c r="D164" s="306">
        <v>6.2395833333333331E-2</v>
      </c>
      <c r="E164" s="15">
        <v>54</v>
      </c>
      <c r="F164" s="15" t="s">
        <v>5912</v>
      </c>
      <c r="G164" s="15">
        <v>15</v>
      </c>
      <c r="H164" s="15">
        <f t="shared" si="2"/>
        <v>46</v>
      </c>
    </row>
    <row r="165" spans="1:8" ht="15" hidden="1">
      <c r="A165" s="305">
        <v>55</v>
      </c>
      <c r="B165" s="15" t="s">
        <v>5936</v>
      </c>
      <c r="C165" s="15">
        <v>2000</v>
      </c>
      <c r="D165" s="306">
        <v>6.3726851851851854E-2</v>
      </c>
      <c r="E165" s="15">
        <v>55</v>
      </c>
      <c r="F165" s="15" t="s">
        <v>5910</v>
      </c>
      <c r="G165" s="15">
        <v>15</v>
      </c>
      <c r="H165" s="15">
        <f t="shared" si="2"/>
        <v>24</v>
      </c>
    </row>
    <row r="166" spans="1:8" ht="15" hidden="1">
      <c r="A166" s="305">
        <v>56</v>
      </c>
      <c r="B166" s="15" t="s">
        <v>5937</v>
      </c>
      <c r="C166" s="329">
        <v>1984</v>
      </c>
      <c r="D166" s="306">
        <v>6.3761574074074068E-2</v>
      </c>
      <c r="E166" s="15">
        <v>56</v>
      </c>
      <c r="F166" s="15" t="s">
        <v>5912</v>
      </c>
      <c r="G166" s="15">
        <v>15</v>
      </c>
      <c r="H166" s="15">
        <f t="shared" si="2"/>
        <v>40</v>
      </c>
    </row>
    <row r="167" spans="1:8" ht="15" hidden="1">
      <c r="A167" s="305">
        <v>57</v>
      </c>
      <c r="B167" s="15" t="s">
        <v>6362</v>
      </c>
      <c r="C167" s="15">
        <v>1987</v>
      </c>
      <c r="D167" s="306">
        <v>6.385416666666667E-2</v>
      </c>
      <c r="E167" s="15">
        <v>57</v>
      </c>
      <c r="F167" s="15" t="s">
        <v>5910</v>
      </c>
      <c r="G167" s="15">
        <v>15</v>
      </c>
      <c r="H167" s="15">
        <f t="shared" si="2"/>
        <v>37</v>
      </c>
    </row>
    <row r="168" spans="1:8" ht="15" hidden="1">
      <c r="A168" s="305">
        <v>58</v>
      </c>
      <c r="B168" s="15" t="s">
        <v>5938</v>
      </c>
      <c r="C168" s="15">
        <v>1995</v>
      </c>
      <c r="D168" s="306">
        <v>6.519675925925926E-2</v>
      </c>
      <c r="E168" s="15">
        <v>58</v>
      </c>
      <c r="F168" s="15" t="s">
        <v>5910</v>
      </c>
      <c r="G168" s="15">
        <v>15</v>
      </c>
      <c r="H168" s="15">
        <f t="shared" si="2"/>
        <v>29</v>
      </c>
    </row>
    <row r="169" spans="1:8" ht="15" hidden="1">
      <c r="A169" s="305">
        <v>59</v>
      </c>
      <c r="B169" s="15" t="s">
        <v>6122</v>
      </c>
      <c r="C169" s="15">
        <v>1965</v>
      </c>
      <c r="D169" s="306">
        <v>6.5439814814814812E-2</v>
      </c>
      <c r="E169" s="15">
        <v>59</v>
      </c>
      <c r="F169" s="15" t="s">
        <v>5916</v>
      </c>
      <c r="G169" s="15">
        <v>15</v>
      </c>
      <c r="H169" s="15">
        <f t="shared" si="2"/>
        <v>59</v>
      </c>
    </row>
    <row r="170" spans="1:8" ht="15" hidden="1">
      <c r="A170" s="305">
        <v>60</v>
      </c>
      <c r="B170" s="15" t="s">
        <v>6363</v>
      </c>
      <c r="C170" s="15">
        <v>1989</v>
      </c>
      <c r="D170" s="306">
        <v>6.5833333333333327E-2</v>
      </c>
      <c r="E170" s="15">
        <v>60</v>
      </c>
      <c r="F170" s="15" t="s">
        <v>5910</v>
      </c>
      <c r="G170" s="15">
        <v>15</v>
      </c>
      <c r="H170" s="15">
        <f t="shared" si="2"/>
        <v>35</v>
      </c>
    </row>
    <row r="171" spans="1:8" ht="15" hidden="1">
      <c r="A171" s="305">
        <v>61</v>
      </c>
      <c r="B171" s="15" t="s">
        <v>6094</v>
      </c>
      <c r="C171" s="15">
        <v>1995</v>
      </c>
      <c r="D171" s="306">
        <v>6.5995370370370371E-2</v>
      </c>
      <c r="E171" s="15">
        <v>61</v>
      </c>
      <c r="F171" s="15" t="s">
        <v>5910</v>
      </c>
      <c r="G171" s="15">
        <v>15</v>
      </c>
      <c r="H171" s="15">
        <f t="shared" si="2"/>
        <v>29</v>
      </c>
    </row>
    <row r="172" spans="1:8" ht="15" hidden="1">
      <c r="A172" s="305">
        <v>62</v>
      </c>
      <c r="B172" s="15" t="s">
        <v>6364</v>
      </c>
      <c r="C172" s="15">
        <v>1986</v>
      </c>
      <c r="D172" s="306">
        <v>6.6365740740740739E-2</v>
      </c>
      <c r="E172" s="15">
        <v>62</v>
      </c>
      <c r="F172" s="15" t="s">
        <v>5910</v>
      </c>
      <c r="G172" s="15">
        <v>15</v>
      </c>
      <c r="H172" s="15">
        <f t="shared" si="2"/>
        <v>38</v>
      </c>
    </row>
    <row r="173" spans="1:8" ht="15" hidden="1">
      <c r="A173" s="305">
        <v>63</v>
      </c>
      <c r="B173" s="15" t="s">
        <v>5939</v>
      </c>
      <c r="C173" s="15">
        <v>1990</v>
      </c>
      <c r="D173" s="306">
        <v>6.6562499999999997E-2</v>
      </c>
      <c r="E173" s="15">
        <v>63</v>
      </c>
      <c r="F173" s="15" t="s">
        <v>5910</v>
      </c>
      <c r="G173" s="15">
        <v>15</v>
      </c>
      <c r="H173" s="15">
        <f t="shared" si="2"/>
        <v>34</v>
      </c>
    </row>
    <row r="174" spans="1:8" ht="15" hidden="1">
      <c r="A174" s="305">
        <v>64</v>
      </c>
      <c r="B174" s="15" t="s">
        <v>6365</v>
      </c>
      <c r="C174" s="15">
        <v>1989</v>
      </c>
      <c r="D174" s="306">
        <v>6.6620370370370371E-2</v>
      </c>
      <c r="E174" s="15">
        <v>64</v>
      </c>
      <c r="F174" s="15" t="s">
        <v>5910</v>
      </c>
      <c r="G174" s="15">
        <v>15</v>
      </c>
      <c r="H174" s="15">
        <f t="shared" si="2"/>
        <v>35</v>
      </c>
    </row>
    <row r="175" spans="1:8" ht="15" hidden="1">
      <c r="A175" s="305">
        <v>65</v>
      </c>
      <c r="B175" s="15" t="s">
        <v>6366</v>
      </c>
      <c r="C175" s="15">
        <v>1988</v>
      </c>
      <c r="D175" s="306">
        <v>6.6678240740740746E-2</v>
      </c>
      <c r="E175" s="15">
        <v>65</v>
      </c>
      <c r="F175" s="15" t="s">
        <v>5910</v>
      </c>
      <c r="G175" s="15">
        <v>15</v>
      </c>
      <c r="H175" s="15">
        <f t="shared" si="2"/>
        <v>36</v>
      </c>
    </row>
    <row r="176" spans="1:8" ht="15" hidden="1">
      <c r="A176" s="305">
        <v>66</v>
      </c>
      <c r="B176" s="15" t="s">
        <v>6193</v>
      </c>
      <c r="C176" s="15">
        <v>1981</v>
      </c>
      <c r="D176" s="306">
        <v>6.7013888888888887E-2</v>
      </c>
      <c r="E176" s="15">
        <v>66</v>
      </c>
      <c r="F176" s="15" t="s">
        <v>5912</v>
      </c>
      <c r="G176" s="15">
        <v>15</v>
      </c>
      <c r="H176" s="15">
        <f t="shared" si="2"/>
        <v>43</v>
      </c>
    </row>
    <row r="177" spans="1:8" ht="15" hidden="1">
      <c r="A177" s="305">
        <v>67</v>
      </c>
      <c r="B177" s="15" t="s">
        <v>5940</v>
      </c>
      <c r="C177" s="329">
        <v>1982</v>
      </c>
      <c r="D177" s="306">
        <v>6.7187499999999997E-2</v>
      </c>
      <c r="E177" s="15">
        <v>67</v>
      </c>
      <c r="F177" s="15" t="s">
        <v>5912</v>
      </c>
      <c r="G177" s="15">
        <v>15</v>
      </c>
      <c r="H177" s="15">
        <f t="shared" si="2"/>
        <v>42</v>
      </c>
    </row>
    <row r="178" spans="1:8" ht="15" hidden="1">
      <c r="A178" s="305">
        <v>68</v>
      </c>
      <c r="B178" s="15" t="s">
        <v>6367</v>
      </c>
      <c r="C178" s="15">
        <v>1987</v>
      </c>
      <c r="D178" s="306">
        <v>6.7465277777777777E-2</v>
      </c>
      <c r="E178" s="15">
        <v>68</v>
      </c>
      <c r="F178" s="15" t="s">
        <v>5910</v>
      </c>
      <c r="G178" s="15">
        <v>15</v>
      </c>
      <c r="H178" s="15">
        <f t="shared" si="2"/>
        <v>37</v>
      </c>
    </row>
    <row r="179" spans="1:8" ht="15" hidden="1">
      <c r="A179" s="305">
        <v>69</v>
      </c>
      <c r="B179" s="15" t="s">
        <v>6123</v>
      </c>
      <c r="C179" s="15">
        <v>1974</v>
      </c>
      <c r="D179" s="306">
        <v>6.7789351851851851E-2</v>
      </c>
      <c r="E179" s="15">
        <v>69</v>
      </c>
      <c r="F179" s="15" t="s">
        <v>5916</v>
      </c>
      <c r="G179" s="15">
        <v>15</v>
      </c>
      <c r="H179" s="15">
        <f t="shared" si="2"/>
        <v>50</v>
      </c>
    </row>
    <row r="180" spans="1:8" ht="15" hidden="1">
      <c r="A180" s="305">
        <v>70</v>
      </c>
      <c r="B180" s="15" t="s">
        <v>5941</v>
      </c>
      <c r="C180" s="15">
        <v>1990</v>
      </c>
      <c r="D180" s="306">
        <v>6.7962962962962961E-2</v>
      </c>
      <c r="E180" s="15">
        <v>70</v>
      </c>
      <c r="F180" s="15" t="s">
        <v>5910</v>
      </c>
      <c r="G180" s="15">
        <v>15</v>
      </c>
      <c r="H180" s="15">
        <f t="shared" si="2"/>
        <v>34</v>
      </c>
    </row>
    <row r="181" spans="1:8" ht="15" hidden="1">
      <c r="A181" s="305">
        <v>71</v>
      </c>
      <c r="B181" s="284" t="s">
        <v>5757</v>
      </c>
      <c r="C181" s="15">
        <v>2001</v>
      </c>
      <c r="D181" s="306">
        <v>6.8287037037037035E-2</v>
      </c>
      <c r="E181" s="15">
        <v>71</v>
      </c>
      <c r="F181" s="15" t="s">
        <v>5910</v>
      </c>
      <c r="G181" s="15">
        <v>15</v>
      </c>
      <c r="H181" s="15">
        <f t="shared" si="2"/>
        <v>23</v>
      </c>
    </row>
    <row r="182" spans="1:8" ht="15" hidden="1">
      <c r="A182" s="305">
        <v>72</v>
      </c>
      <c r="B182" s="15" t="s">
        <v>5942</v>
      </c>
      <c r="C182" s="15">
        <v>1981</v>
      </c>
      <c r="D182" s="306">
        <v>6.8587962962962962E-2</v>
      </c>
      <c r="E182" s="15">
        <v>72</v>
      </c>
      <c r="F182" s="15" t="s">
        <v>5912</v>
      </c>
      <c r="G182" s="15">
        <v>15</v>
      </c>
      <c r="H182" s="15">
        <f t="shared" si="2"/>
        <v>43</v>
      </c>
    </row>
    <row r="183" spans="1:8" ht="15">
      <c r="A183" s="305">
        <v>73</v>
      </c>
      <c r="B183" s="15" t="s">
        <v>6368</v>
      </c>
      <c r="C183" s="15">
        <v>1994</v>
      </c>
      <c r="D183" s="306">
        <v>6.8854166666666661E-2</v>
      </c>
      <c r="E183" s="15">
        <v>73</v>
      </c>
      <c r="F183" s="15" t="s">
        <v>5910</v>
      </c>
      <c r="G183" s="15">
        <v>15</v>
      </c>
      <c r="H183" s="15">
        <f t="shared" si="2"/>
        <v>30</v>
      </c>
    </row>
    <row r="184" spans="1:8" ht="15" hidden="1">
      <c r="A184" s="305">
        <v>74</v>
      </c>
      <c r="B184" s="15" t="s">
        <v>5943</v>
      </c>
      <c r="C184" s="15">
        <v>1988</v>
      </c>
      <c r="D184" s="306">
        <v>6.94212962962963E-2</v>
      </c>
      <c r="E184" s="15">
        <v>74</v>
      </c>
      <c r="F184" s="15" t="s">
        <v>5910</v>
      </c>
      <c r="G184" s="15">
        <v>15</v>
      </c>
      <c r="H184" s="15">
        <f t="shared" si="2"/>
        <v>36</v>
      </c>
    </row>
    <row r="185" spans="1:8" ht="15" hidden="1">
      <c r="A185" s="305">
        <v>75</v>
      </c>
      <c r="B185" s="15" t="s">
        <v>6369</v>
      </c>
      <c r="C185" s="15">
        <v>1991</v>
      </c>
      <c r="D185" s="306">
        <v>6.9826388888888882E-2</v>
      </c>
      <c r="E185" s="15">
        <v>75</v>
      </c>
      <c r="F185" s="15" t="s">
        <v>5910</v>
      </c>
      <c r="G185" s="15">
        <v>15</v>
      </c>
      <c r="H185" s="15">
        <f t="shared" si="2"/>
        <v>33</v>
      </c>
    </row>
    <row r="186" spans="1:8" ht="15" hidden="1">
      <c r="A186" s="305">
        <v>76</v>
      </c>
      <c r="B186" s="15" t="s">
        <v>6370</v>
      </c>
      <c r="C186" s="15">
        <v>1991</v>
      </c>
      <c r="D186" s="306">
        <v>7.0115740740740742E-2</v>
      </c>
      <c r="E186" s="15">
        <v>76</v>
      </c>
      <c r="F186" s="15" t="s">
        <v>5910</v>
      </c>
      <c r="G186" s="15">
        <v>15</v>
      </c>
      <c r="H186" s="15">
        <f t="shared" si="2"/>
        <v>33</v>
      </c>
    </row>
    <row r="187" spans="1:8" ht="15" hidden="1">
      <c r="A187" s="305">
        <v>77</v>
      </c>
      <c r="B187" s="15" t="s">
        <v>5944</v>
      </c>
      <c r="C187" s="15">
        <v>1985</v>
      </c>
      <c r="D187" s="306">
        <v>7.0648148148148154E-2</v>
      </c>
      <c r="E187" s="15">
        <v>77</v>
      </c>
      <c r="F187" s="15" t="s">
        <v>5910</v>
      </c>
      <c r="G187" s="15">
        <v>15</v>
      </c>
      <c r="H187" s="15">
        <f t="shared" si="2"/>
        <v>39</v>
      </c>
    </row>
    <row r="188" spans="1:8" ht="15" hidden="1">
      <c r="A188" s="305">
        <v>78</v>
      </c>
      <c r="B188" s="15" t="s">
        <v>6371</v>
      </c>
      <c r="C188" s="15">
        <v>1993</v>
      </c>
      <c r="D188" s="306">
        <v>7.1458333333333332E-2</v>
      </c>
      <c r="E188" s="15">
        <v>78</v>
      </c>
      <c r="F188" s="15" t="s">
        <v>5910</v>
      </c>
      <c r="G188" s="15">
        <v>15</v>
      </c>
      <c r="H188" s="15">
        <f t="shared" si="2"/>
        <v>31</v>
      </c>
    </row>
    <row r="189" spans="1:8" ht="15" hidden="1">
      <c r="A189" s="305">
        <v>79</v>
      </c>
      <c r="B189" s="15" t="s">
        <v>5945</v>
      </c>
      <c r="C189" s="329">
        <v>1978</v>
      </c>
      <c r="D189" s="306">
        <v>7.1620370370370376E-2</v>
      </c>
      <c r="E189" s="15">
        <v>79</v>
      </c>
      <c r="F189" s="15" t="s">
        <v>5912</v>
      </c>
      <c r="G189" s="15">
        <v>15</v>
      </c>
      <c r="H189" s="15">
        <f t="shared" si="2"/>
        <v>46</v>
      </c>
    </row>
    <row r="190" spans="1:8" ht="15" hidden="1">
      <c r="A190" s="305">
        <v>80</v>
      </c>
      <c r="B190" s="15" t="s">
        <v>6194</v>
      </c>
      <c r="C190" s="15">
        <v>1979</v>
      </c>
      <c r="D190" s="306">
        <v>7.1631944444444443E-2</v>
      </c>
      <c r="E190" s="15">
        <v>80</v>
      </c>
      <c r="F190" s="15" t="s">
        <v>5912</v>
      </c>
      <c r="G190" s="15">
        <v>15</v>
      </c>
      <c r="H190" s="15">
        <f t="shared" si="2"/>
        <v>45</v>
      </c>
    </row>
    <row r="191" spans="1:8" ht="15" hidden="1">
      <c r="A191" s="305">
        <v>81</v>
      </c>
      <c r="B191" s="15" t="s">
        <v>6372</v>
      </c>
      <c r="C191" s="15">
        <v>1985</v>
      </c>
      <c r="D191" s="306">
        <v>7.2511574074074076E-2</v>
      </c>
      <c r="E191" s="15">
        <v>81</v>
      </c>
      <c r="F191" s="15" t="s">
        <v>5910</v>
      </c>
      <c r="G191" s="15">
        <v>15</v>
      </c>
      <c r="H191" s="15">
        <f t="shared" si="2"/>
        <v>39</v>
      </c>
    </row>
    <row r="192" spans="1:8" ht="15" hidden="1">
      <c r="A192" s="305">
        <v>82</v>
      </c>
      <c r="B192" s="15" t="s">
        <v>6373</v>
      </c>
      <c r="C192" s="15">
        <v>1987</v>
      </c>
      <c r="D192" s="306">
        <v>7.3611111111111113E-2</v>
      </c>
      <c r="E192" s="15">
        <v>82</v>
      </c>
      <c r="F192" s="15" t="s">
        <v>5910</v>
      </c>
      <c r="G192" s="15">
        <v>15</v>
      </c>
      <c r="H192" s="15">
        <f t="shared" si="2"/>
        <v>37</v>
      </c>
    </row>
    <row r="193" spans="1:8" ht="15">
      <c r="A193" s="305">
        <v>83</v>
      </c>
      <c r="B193" s="15" t="s">
        <v>5946</v>
      </c>
      <c r="C193" s="329">
        <v>1980</v>
      </c>
      <c r="D193" s="306">
        <v>7.5243055555555549E-2</v>
      </c>
      <c r="E193" s="15">
        <v>83</v>
      </c>
      <c r="F193" s="15" t="s">
        <v>5912</v>
      </c>
      <c r="G193" s="15">
        <v>15</v>
      </c>
      <c r="H193" s="15">
        <f t="shared" si="2"/>
        <v>44</v>
      </c>
    </row>
    <row r="194" spans="1:8" ht="15" hidden="1">
      <c r="A194" s="305">
        <v>84</v>
      </c>
      <c r="B194" s="15" t="s">
        <v>6374</v>
      </c>
      <c r="C194" s="15">
        <v>1986</v>
      </c>
      <c r="D194" s="306">
        <v>7.5787037037037042E-2</v>
      </c>
      <c r="E194" s="15">
        <v>84</v>
      </c>
      <c r="F194" s="15" t="s">
        <v>5910</v>
      </c>
      <c r="G194" s="15">
        <v>15</v>
      </c>
      <c r="H194" s="15">
        <f t="shared" si="2"/>
        <v>38</v>
      </c>
    </row>
    <row r="195" spans="1:8" ht="15" hidden="1">
      <c r="A195" s="305">
        <v>85</v>
      </c>
      <c r="B195" s="15" t="s">
        <v>6375</v>
      </c>
      <c r="C195" s="15">
        <v>1986</v>
      </c>
      <c r="D195" s="306">
        <v>7.6909722222222227E-2</v>
      </c>
      <c r="E195" s="15">
        <v>85</v>
      </c>
      <c r="F195" s="15" t="s">
        <v>5910</v>
      </c>
      <c r="G195" s="15">
        <v>15</v>
      </c>
      <c r="H195" s="15">
        <f t="shared" si="2"/>
        <v>38</v>
      </c>
    </row>
    <row r="196" spans="1:8" ht="15" hidden="1">
      <c r="A196" s="305">
        <v>86</v>
      </c>
      <c r="B196" s="15" t="s">
        <v>6376</v>
      </c>
      <c r="C196" s="15">
        <v>1989</v>
      </c>
      <c r="D196" s="306">
        <v>7.6921296296296293E-2</v>
      </c>
      <c r="E196" s="15">
        <v>86</v>
      </c>
      <c r="F196" s="15" t="s">
        <v>5910</v>
      </c>
      <c r="G196" s="15">
        <v>15</v>
      </c>
      <c r="H196" s="15">
        <f t="shared" si="2"/>
        <v>35</v>
      </c>
    </row>
    <row r="197" spans="1:8" ht="15" hidden="1">
      <c r="A197" s="305">
        <v>87</v>
      </c>
      <c r="B197" s="15" t="s">
        <v>6377</v>
      </c>
      <c r="C197" s="15">
        <v>1987</v>
      </c>
      <c r="D197" s="306">
        <v>7.6932870370370374E-2</v>
      </c>
      <c r="E197" s="15">
        <v>87</v>
      </c>
      <c r="F197" s="15" t="s">
        <v>5910</v>
      </c>
      <c r="G197" s="15">
        <v>15</v>
      </c>
      <c r="H197" s="15">
        <f t="shared" si="2"/>
        <v>37</v>
      </c>
    </row>
    <row r="198" spans="1:8" ht="15" hidden="1">
      <c r="A198" s="305">
        <v>88</v>
      </c>
      <c r="B198" s="15" t="s">
        <v>6378</v>
      </c>
      <c r="C198" s="15">
        <v>1989</v>
      </c>
      <c r="D198" s="306">
        <v>7.9502314814814817E-2</v>
      </c>
      <c r="E198" s="15">
        <v>88</v>
      </c>
      <c r="F198" s="15" t="s">
        <v>5910</v>
      </c>
      <c r="G198" s="15">
        <v>15</v>
      </c>
      <c r="H198" s="15">
        <f t="shared" si="2"/>
        <v>35</v>
      </c>
    </row>
    <row r="199" spans="1:8" ht="15" hidden="1">
      <c r="A199" s="305">
        <v>89</v>
      </c>
      <c r="B199" s="15" t="s">
        <v>6195</v>
      </c>
      <c r="C199" s="15">
        <v>1980</v>
      </c>
      <c r="D199" s="306">
        <v>8.0231481481481487E-2</v>
      </c>
      <c r="E199" s="15">
        <v>89</v>
      </c>
      <c r="F199" s="15" t="s">
        <v>5910</v>
      </c>
      <c r="G199" s="15">
        <v>15</v>
      </c>
      <c r="H199" s="15">
        <f t="shared" si="2"/>
        <v>44</v>
      </c>
    </row>
    <row r="200" spans="1:8" ht="15" hidden="1">
      <c r="A200" s="305">
        <v>90</v>
      </c>
      <c r="B200" s="15" t="s">
        <v>6098</v>
      </c>
      <c r="C200" s="15">
        <v>1990</v>
      </c>
      <c r="D200" s="306">
        <v>8.2962962962962961E-2</v>
      </c>
      <c r="E200" s="15">
        <v>90</v>
      </c>
      <c r="F200" s="15" t="s">
        <v>5910</v>
      </c>
      <c r="G200" s="15">
        <v>15</v>
      </c>
      <c r="H200" s="15">
        <f t="shared" si="2"/>
        <v>34</v>
      </c>
    </row>
    <row r="201" spans="1:8" ht="15" hidden="1">
      <c r="A201" s="305">
        <v>91</v>
      </c>
      <c r="B201" s="15" t="s">
        <v>6379</v>
      </c>
      <c r="C201" s="15">
        <v>1995</v>
      </c>
      <c r="D201" s="306">
        <v>8.7812500000000002E-2</v>
      </c>
      <c r="E201" s="15">
        <v>91</v>
      </c>
      <c r="F201" s="15" t="s">
        <v>5910</v>
      </c>
      <c r="G201" s="15">
        <v>15</v>
      </c>
      <c r="H201" s="15">
        <f t="shared" si="2"/>
        <v>29</v>
      </c>
    </row>
    <row r="202" spans="1:8" ht="15" hidden="1">
      <c r="A202" s="305">
        <v>92</v>
      </c>
      <c r="B202" s="15" t="s">
        <v>6380</v>
      </c>
      <c r="C202" s="15">
        <v>1992</v>
      </c>
      <c r="D202" s="306">
        <v>8.8877314814814812E-2</v>
      </c>
      <c r="E202" s="15">
        <v>92</v>
      </c>
      <c r="F202" s="15" t="s">
        <v>5910</v>
      </c>
      <c r="G202" s="15">
        <v>15</v>
      </c>
      <c r="H202" s="15">
        <f t="shared" si="2"/>
        <v>32</v>
      </c>
    </row>
    <row r="203" spans="1:8" ht="15" hidden="1">
      <c r="A203" s="305">
        <v>93</v>
      </c>
      <c r="B203" s="15" t="s">
        <v>5947</v>
      </c>
      <c r="C203" s="329">
        <v>1984</v>
      </c>
      <c r="D203" s="306">
        <v>8.9953703703703702E-2</v>
      </c>
      <c r="E203" s="15">
        <v>93</v>
      </c>
      <c r="F203" s="15" t="s">
        <v>5912</v>
      </c>
      <c r="G203" s="15">
        <v>15</v>
      </c>
      <c r="H203" s="15">
        <f t="shared" ref="H203:H266" si="3">2024-C203</f>
        <v>40</v>
      </c>
    </row>
    <row r="204" spans="1:8" hidden="1"/>
    <row r="205" spans="1:8" ht="15.6" hidden="1">
      <c r="A205" s="17" t="s">
        <v>5948</v>
      </c>
    </row>
    <row r="206" spans="1:8" hidden="1"/>
    <row r="207" spans="1:8" ht="15" hidden="1">
      <c r="A207" s="304" t="s">
        <v>10</v>
      </c>
      <c r="B207" s="15" t="s">
        <v>11</v>
      </c>
      <c r="C207" s="15" t="s">
        <v>113</v>
      </c>
      <c r="D207" s="15" t="s">
        <v>64</v>
      </c>
      <c r="E207" s="15" t="s">
        <v>4</v>
      </c>
      <c r="F207" s="15" t="s">
        <v>229</v>
      </c>
    </row>
    <row r="208" spans="1:8" ht="15" hidden="1">
      <c r="A208" s="305">
        <v>1</v>
      </c>
      <c r="B208" s="15" t="s">
        <v>5949</v>
      </c>
      <c r="C208" s="329">
        <v>1996</v>
      </c>
      <c r="D208" s="306">
        <v>4.7384259259259258E-2</v>
      </c>
      <c r="E208" s="15">
        <v>1</v>
      </c>
      <c r="F208" s="15" t="s">
        <v>5950</v>
      </c>
      <c r="G208" s="15">
        <v>15</v>
      </c>
      <c r="H208" s="15">
        <f t="shared" si="3"/>
        <v>28</v>
      </c>
    </row>
    <row r="209" spans="1:8" ht="15" hidden="1">
      <c r="A209" s="305">
        <v>2</v>
      </c>
      <c r="B209" s="15" t="s">
        <v>5832</v>
      </c>
      <c r="C209" s="329">
        <v>1988</v>
      </c>
      <c r="D209" s="306">
        <v>4.746527777777778E-2</v>
      </c>
      <c r="E209" s="15">
        <v>2</v>
      </c>
      <c r="F209" s="15" t="s">
        <v>5950</v>
      </c>
      <c r="G209" s="15">
        <v>15</v>
      </c>
      <c r="H209" s="15">
        <f t="shared" si="3"/>
        <v>36</v>
      </c>
    </row>
    <row r="210" spans="1:8" ht="15" hidden="1">
      <c r="A210" s="305">
        <v>3</v>
      </c>
      <c r="B210" s="15" t="s">
        <v>5951</v>
      </c>
      <c r="C210" s="329">
        <v>1976</v>
      </c>
      <c r="D210" s="306">
        <v>5.3888888888888889E-2</v>
      </c>
      <c r="E210" s="15">
        <v>3</v>
      </c>
      <c r="F210" s="15" t="s">
        <v>5952</v>
      </c>
      <c r="G210" s="15">
        <v>15</v>
      </c>
      <c r="H210" s="15">
        <f t="shared" si="3"/>
        <v>48</v>
      </c>
    </row>
    <row r="211" spans="1:8" ht="15" hidden="1">
      <c r="A211" s="305">
        <v>4</v>
      </c>
      <c r="B211" s="15" t="s">
        <v>5953</v>
      </c>
      <c r="C211" s="329">
        <v>1992</v>
      </c>
      <c r="D211" s="306">
        <v>5.4791666666666669E-2</v>
      </c>
      <c r="E211" s="15">
        <v>4</v>
      </c>
      <c r="F211" s="15" t="s">
        <v>5950</v>
      </c>
      <c r="G211" s="15">
        <v>15</v>
      </c>
      <c r="H211" s="15">
        <f t="shared" si="3"/>
        <v>32</v>
      </c>
    </row>
    <row r="212" spans="1:8" ht="15" hidden="1">
      <c r="A212" s="305">
        <v>5</v>
      </c>
      <c r="B212" s="15" t="s">
        <v>6115</v>
      </c>
      <c r="C212" s="15">
        <v>1967</v>
      </c>
      <c r="D212" s="306">
        <v>5.5439814814814817E-2</v>
      </c>
      <c r="E212" s="15">
        <v>5</v>
      </c>
      <c r="F212" s="15" t="s">
        <v>5954</v>
      </c>
      <c r="G212" s="15">
        <v>15</v>
      </c>
      <c r="H212" s="15">
        <f t="shared" si="3"/>
        <v>57</v>
      </c>
    </row>
    <row r="213" spans="1:8" ht="15" hidden="1">
      <c r="A213" s="305">
        <v>6</v>
      </c>
      <c r="B213" s="15" t="s">
        <v>5834</v>
      </c>
      <c r="C213" s="329">
        <v>1986</v>
      </c>
      <c r="D213" s="306">
        <v>5.6909722222222223E-2</v>
      </c>
      <c r="E213" s="15">
        <v>6</v>
      </c>
      <c r="F213" s="15" t="s">
        <v>5950</v>
      </c>
      <c r="G213" s="15">
        <v>15</v>
      </c>
      <c r="H213" s="15">
        <f t="shared" si="3"/>
        <v>38</v>
      </c>
    </row>
    <row r="214" spans="1:8" ht="15" hidden="1">
      <c r="A214" s="305">
        <v>7</v>
      </c>
      <c r="B214" s="15" t="s">
        <v>5955</v>
      </c>
      <c r="C214" s="15">
        <v>1974</v>
      </c>
      <c r="D214" s="306">
        <v>5.8252314814814812E-2</v>
      </c>
      <c r="E214" s="15">
        <v>7</v>
      </c>
      <c r="F214" s="15" t="s">
        <v>5954</v>
      </c>
      <c r="G214" s="15">
        <v>15</v>
      </c>
      <c r="H214" s="15">
        <f t="shared" si="3"/>
        <v>50</v>
      </c>
    </row>
    <row r="215" spans="1:8" ht="15" hidden="1">
      <c r="A215" s="305">
        <v>8</v>
      </c>
      <c r="B215" s="15" t="s">
        <v>5956</v>
      </c>
      <c r="C215" s="329">
        <v>1979</v>
      </c>
      <c r="D215" s="306">
        <v>5.8692129629629629E-2</v>
      </c>
      <c r="E215" s="15">
        <v>8</v>
      </c>
      <c r="F215" s="15" t="s">
        <v>5952</v>
      </c>
      <c r="G215" s="15">
        <v>15</v>
      </c>
      <c r="H215" s="15">
        <f t="shared" si="3"/>
        <v>45</v>
      </c>
    </row>
    <row r="216" spans="1:8" ht="15" hidden="1">
      <c r="A216" s="305">
        <v>9</v>
      </c>
      <c r="B216" s="15" t="s">
        <v>6137</v>
      </c>
      <c r="C216" s="15">
        <v>1978</v>
      </c>
      <c r="D216" s="306">
        <v>5.8738425925925923E-2</v>
      </c>
      <c r="E216" s="15">
        <v>9</v>
      </c>
      <c r="F216" s="15" t="s">
        <v>5952</v>
      </c>
      <c r="G216" s="15">
        <v>15</v>
      </c>
      <c r="H216" s="15">
        <f t="shared" si="3"/>
        <v>46</v>
      </c>
    </row>
    <row r="217" spans="1:8" ht="15" hidden="1">
      <c r="A217" s="305">
        <v>10</v>
      </c>
      <c r="B217" s="15" t="s">
        <v>5957</v>
      </c>
      <c r="C217" s="329">
        <v>1991</v>
      </c>
      <c r="D217" s="306">
        <v>6.0312499999999998E-2</v>
      </c>
      <c r="E217" s="15">
        <v>10</v>
      </c>
      <c r="F217" s="15" t="s">
        <v>5950</v>
      </c>
      <c r="G217" s="15">
        <v>15</v>
      </c>
      <c r="H217" s="15">
        <f t="shared" si="3"/>
        <v>33</v>
      </c>
    </row>
    <row r="218" spans="1:8" ht="15" hidden="1">
      <c r="A218" s="305">
        <v>11</v>
      </c>
      <c r="B218" s="15" t="s">
        <v>6238</v>
      </c>
      <c r="C218" s="15">
        <v>1995</v>
      </c>
      <c r="D218" s="306">
        <v>6.0590277777777778E-2</v>
      </c>
      <c r="E218" s="15">
        <v>11</v>
      </c>
      <c r="F218" s="15" t="s">
        <v>5950</v>
      </c>
      <c r="G218" s="15">
        <v>15</v>
      </c>
      <c r="H218" s="15">
        <f t="shared" si="3"/>
        <v>29</v>
      </c>
    </row>
    <row r="219" spans="1:8" ht="15" hidden="1">
      <c r="A219" s="305">
        <v>12</v>
      </c>
      <c r="B219" s="15" t="s">
        <v>5837</v>
      </c>
      <c r="C219" s="329">
        <v>1985</v>
      </c>
      <c r="D219" s="306">
        <v>6.0694444444444447E-2</v>
      </c>
      <c r="E219" s="15">
        <v>12</v>
      </c>
      <c r="F219" s="15" t="s">
        <v>5950</v>
      </c>
      <c r="G219" s="15">
        <v>15</v>
      </c>
      <c r="H219" s="15">
        <f t="shared" si="3"/>
        <v>39</v>
      </c>
    </row>
    <row r="220" spans="1:8" ht="15" hidden="1">
      <c r="A220" s="305">
        <v>13</v>
      </c>
      <c r="B220" s="15" t="s">
        <v>5958</v>
      </c>
      <c r="C220" s="329">
        <v>1981</v>
      </c>
      <c r="D220" s="306">
        <v>6.1828703703703705E-2</v>
      </c>
      <c r="E220" s="15">
        <v>13</v>
      </c>
      <c r="F220" s="15" t="s">
        <v>5952</v>
      </c>
      <c r="G220" s="15">
        <v>15</v>
      </c>
      <c r="H220" s="15">
        <f t="shared" si="3"/>
        <v>43</v>
      </c>
    </row>
    <row r="221" spans="1:8" ht="15" hidden="1">
      <c r="A221" s="305">
        <v>14</v>
      </c>
      <c r="B221" s="15" t="s">
        <v>6138</v>
      </c>
      <c r="C221" s="15">
        <v>1978</v>
      </c>
      <c r="D221" s="306">
        <v>6.1840277777777779E-2</v>
      </c>
      <c r="E221" s="15">
        <v>14</v>
      </c>
      <c r="F221" s="15" t="s">
        <v>5952</v>
      </c>
      <c r="G221" s="15">
        <v>15</v>
      </c>
      <c r="H221" s="15">
        <f t="shared" si="3"/>
        <v>46</v>
      </c>
    </row>
    <row r="222" spans="1:8" ht="15" hidden="1">
      <c r="A222" s="305">
        <v>15</v>
      </c>
      <c r="B222" s="15" t="s">
        <v>5959</v>
      </c>
      <c r="C222" s="329">
        <v>1991</v>
      </c>
      <c r="D222" s="306">
        <v>6.2627314814814816E-2</v>
      </c>
      <c r="E222" s="15">
        <v>15</v>
      </c>
      <c r="F222" s="15" t="s">
        <v>5950</v>
      </c>
      <c r="G222" s="15">
        <v>15</v>
      </c>
      <c r="H222" s="15">
        <f t="shared" si="3"/>
        <v>33</v>
      </c>
    </row>
    <row r="223" spans="1:8" ht="15" hidden="1">
      <c r="A223" s="305">
        <v>16</v>
      </c>
      <c r="B223" s="15" t="s">
        <v>5960</v>
      </c>
      <c r="C223" s="329">
        <v>1987</v>
      </c>
      <c r="D223" s="306">
        <v>6.2754629629629632E-2</v>
      </c>
      <c r="E223" s="15">
        <v>16</v>
      </c>
      <c r="F223" s="15" t="s">
        <v>5950</v>
      </c>
      <c r="G223" s="15">
        <v>15</v>
      </c>
      <c r="H223" s="15">
        <f t="shared" si="3"/>
        <v>37</v>
      </c>
    </row>
    <row r="224" spans="1:8" ht="15" hidden="1">
      <c r="A224" s="305">
        <v>17</v>
      </c>
      <c r="B224" s="15" t="s">
        <v>5961</v>
      </c>
      <c r="C224" s="329">
        <v>1997</v>
      </c>
      <c r="D224" s="306">
        <v>6.3055555555555559E-2</v>
      </c>
      <c r="E224" s="15">
        <v>17</v>
      </c>
      <c r="F224" s="15" t="s">
        <v>5950</v>
      </c>
      <c r="G224" s="15">
        <v>15</v>
      </c>
      <c r="H224" s="15">
        <f t="shared" si="3"/>
        <v>27</v>
      </c>
    </row>
    <row r="225" spans="1:8" ht="15" hidden="1">
      <c r="A225" s="305">
        <v>18</v>
      </c>
      <c r="B225" s="15" t="s">
        <v>5848</v>
      </c>
      <c r="C225" s="15">
        <v>1988</v>
      </c>
      <c r="D225" s="306">
        <v>6.3831018518518523E-2</v>
      </c>
      <c r="E225" s="15">
        <v>18</v>
      </c>
      <c r="F225" s="15" t="s">
        <v>5950</v>
      </c>
      <c r="G225" s="15">
        <v>15</v>
      </c>
      <c r="H225" s="15">
        <f t="shared" si="3"/>
        <v>36</v>
      </c>
    </row>
    <row r="226" spans="1:8" ht="15" hidden="1">
      <c r="A226" s="305">
        <v>19</v>
      </c>
      <c r="B226" s="15" t="s">
        <v>6102</v>
      </c>
      <c r="C226" s="329">
        <v>1984</v>
      </c>
      <c r="D226" s="306">
        <v>6.4270833333333333E-2</v>
      </c>
      <c r="E226" s="15">
        <v>19</v>
      </c>
      <c r="F226" s="15" t="s">
        <v>5952</v>
      </c>
      <c r="G226" s="15">
        <v>15</v>
      </c>
      <c r="H226" s="15">
        <f t="shared" si="3"/>
        <v>40</v>
      </c>
    </row>
    <row r="227" spans="1:8" ht="15" hidden="1">
      <c r="A227" s="305">
        <v>20</v>
      </c>
      <c r="B227" s="15" t="s">
        <v>6239</v>
      </c>
      <c r="C227" s="15">
        <v>1987</v>
      </c>
      <c r="D227" s="306">
        <v>6.4502314814814818E-2</v>
      </c>
      <c r="E227" s="15">
        <v>20</v>
      </c>
      <c r="F227" s="15" t="s">
        <v>5950</v>
      </c>
      <c r="G227" s="15">
        <v>15</v>
      </c>
      <c r="H227" s="15">
        <f t="shared" si="3"/>
        <v>37</v>
      </c>
    </row>
    <row r="228" spans="1:8" ht="15" hidden="1">
      <c r="A228" s="305">
        <v>21</v>
      </c>
      <c r="B228" s="15" t="s">
        <v>6240</v>
      </c>
      <c r="C228" s="15">
        <v>1989</v>
      </c>
      <c r="D228" s="306">
        <v>6.5833333333333327E-2</v>
      </c>
      <c r="E228" s="15">
        <v>21</v>
      </c>
      <c r="F228" s="15" t="s">
        <v>5950</v>
      </c>
      <c r="G228" s="15">
        <v>15</v>
      </c>
      <c r="H228" s="15">
        <f t="shared" si="3"/>
        <v>35</v>
      </c>
    </row>
    <row r="229" spans="1:8" ht="15" hidden="1">
      <c r="A229" s="305">
        <v>22</v>
      </c>
      <c r="B229" s="15" t="s">
        <v>6139</v>
      </c>
      <c r="C229" s="15">
        <v>1976</v>
      </c>
      <c r="D229" s="306">
        <v>6.5937499999999996E-2</v>
      </c>
      <c r="E229" s="15">
        <v>22</v>
      </c>
      <c r="F229" s="15" t="s">
        <v>5952</v>
      </c>
      <c r="G229" s="15">
        <v>15</v>
      </c>
      <c r="H229" s="15">
        <f t="shared" si="3"/>
        <v>48</v>
      </c>
    </row>
    <row r="230" spans="1:8" ht="15" hidden="1">
      <c r="A230" s="305">
        <v>23</v>
      </c>
      <c r="B230" s="15" t="s">
        <v>5962</v>
      </c>
      <c r="C230" s="15">
        <v>1982</v>
      </c>
      <c r="D230" s="306">
        <v>6.6365740740740739E-2</v>
      </c>
      <c r="E230" s="15">
        <v>23</v>
      </c>
      <c r="F230" s="15" t="s">
        <v>5952</v>
      </c>
      <c r="G230" s="15">
        <v>15</v>
      </c>
      <c r="H230" s="15">
        <f t="shared" si="3"/>
        <v>42</v>
      </c>
    </row>
    <row r="231" spans="1:8" ht="15" hidden="1">
      <c r="A231" s="305">
        <v>24</v>
      </c>
      <c r="B231" s="15" t="s">
        <v>5842</v>
      </c>
      <c r="C231" s="329">
        <v>1996</v>
      </c>
      <c r="D231" s="306">
        <v>6.6412037037037033E-2</v>
      </c>
      <c r="E231" s="15">
        <v>24</v>
      </c>
      <c r="F231" s="15" t="s">
        <v>5950</v>
      </c>
      <c r="G231" s="15">
        <v>15</v>
      </c>
      <c r="H231" s="15">
        <f t="shared" si="3"/>
        <v>28</v>
      </c>
    </row>
    <row r="232" spans="1:8" ht="15" hidden="1">
      <c r="A232" s="305">
        <v>25</v>
      </c>
      <c r="B232" s="15" t="s">
        <v>6099</v>
      </c>
      <c r="C232" s="329">
        <v>1989</v>
      </c>
      <c r="D232" s="306">
        <v>6.6423611111111114E-2</v>
      </c>
      <c r="E232" s="15">
        <v>25</v>
      </c>
      <c r="F232" s="15" t="s">
        <v>5950</v>
      </c>
      <c r="G232" s="15">
        <v>15</v>
      </c>
      <c r="H232" s="15">
        <f t="shared" si="3"/>
        <v>35</v>
      </c>
    </row>
    <row r="233" spans="1:8" ht="15" hidden="1">
      <c r="A233" s="305">
        <v>26</v>
      </c>
      <c r="B233" s="15" t="s">
        <v>6140</v>
      </c>
      <c r="C233" s="15">
        <v>1976</v>
      </c>
      <c r="D233" s="306">
        <v>6.6655092592592599E-2</v>
      </c>
      <c r="E233" s="15">
        <v>26</v>
      </c>
      <c r="F233" s="15" t="s">
        <v>5952</v>
      </c>
      <c r="G233" s="15">
        <v>15</v>
      </c>
      <c r="H233" s="15">
        <f t="shared" si="3"/>
        <v>48</v>
      </c>
    </row>
    <row r="234" spans="1:8" ht="15" hidden="1">
      <c r="A234" s="305">
        <v>27</v>
      </c>
      <c r="B234" s="15" t="s">
        <v>6241</v>
      </c>
      <c r="C234" s="15">
        <v>1992</v>
      </c>
      <c r="D234" s="306">
        <v>6.7800925925925931E-2</v>
      </c>
      <c r="E234" s="15">
        <v>27</v>
      </c>
      <c r="F234" s="15" t="s">
        <v>5950</v>
      </c>
      <c r="G234" s="15">
        <v>15</v>
      </c>
      <c r="H234" s="15">
        <f t="shared" si="3"/>
        <v>32</v>
      </c>
    </row>
    <row r="235" spans="1:8" ht="15" hidden="1">
      <c r="A235" s="305">
        <v>28</v>
      </c>
      <c r="B235" s="15" t="s">
        <v>6242</v>
      </c>
      <c r="C235" s="15">
        <v>1985</v>
      </c>
      <c r="D235" s="306">
        <v>6.8287037037037035E-2</v>
      </c>
      <c r="E235" s="15">
        <v>28</v>
      </c>
      <c r="F235" s="15" t="s">
        <v>5950</v>
      </c>
      <c r="G235" s="15">
        <v>15</v>
      </c>
      <c r="H235" s="15">
        <f t="shared" si="3"/>
        <v>39</v>
      </c>
    </row>
    <row r="236" spans="1:8" ht="15" hidden="1">
      <c r="A236" s="305">
        <v>29</v>
      </c>
      <c r="B236" s="15" t="s">
        <v>5963</v>
      </c>
      <c r="C236" s="329">
        <v>1989</v>
      </c>
      <c r="D236" s="306">
        <v>6.8599537037037042E-2</v>
      </c>
      <c r="E236" s="15">
        <v>29</v>
      </c>
      <c r="F236" s="15" t="s">
        <v>5950</v>
      </c>
      <c r="G236" s="15">
        <v>15</v>
      </c>
      <c r="H236" s="15">
        <f t="shared" si="3"/>
        <v>35</v>
      </c>
    </row>
    <row r="237" spans="1:8" ht="15" hidden="1">
      <c r="A237" s="305">
        <v>30</v>
      </c>
      <c r="B237" s="15" t="s">
        <v>5964</v>
      </c>
      <c r="C237" s="329">
        <v>1991</v>
      </c>
      <c r="D237" s="306">
        <v>6.8807870370370366E-2</v>
      </c>
      <c r="E237" s="15">
        <v>30</v>
      </c>
      <c r="F237" s="15" t="s">
        <v>5950</v>
      </c>
      <c r="G237" s="15">
        <v>15</v>
      </c>
      <c r="H237" s="15">
        <f t="shared" si="3"/>
        <v>33</v>
      </c>
    </row>
    <row r="238" spans="1:8" ht="15" hidden="1">
      <c r="A238" s="305">
        <v>31</v>
      </c>
      <c r="B238" s="15" t="s">
        <v>5965</v>
      </c>
      <c r="C238" s="329">
        <v>1981</v>
      </c>
      <c r="D238" s="306">
        <v>7.0266203703703706E-2</v>
      </c>
      <c r="E238" s="15">
        <v>31</v>
      </c>
      <c r="F238" s="15" t="s">
        <v>5952</v>
      </c>
      <c r="G238" s="15">
        <v>15</v>
      </c>
      <c r="H238" s="15">
        <f t="shared" si="3"/>
        <v>43</v>
      </c>
    </row>
    <row r="239" spans="1:8" ht="15" hidden="1">
      <c r="A239" s="305">
        <v>32</v>
      </c>
      <c r="B239" s="15" t="s">
        <v>6103</v>
      </c>
      <c r="C239" s="329">
        <v>1994</v>
      </c>
      <c r="D239" s="306">
        <v>7.075231481481481E-2</v>
      </c>
      <c r="E239" s="15">
        <v>32</v>
      </c>
      <c r="F239" s="15" t="s">
        <v>5950</v>
      </c>
      <c r="G239" s="15">
        <v>15</v>
      </c>
      <c r="H239" s="15">
        <f t="shared" si="3"/>
        <v>30</v>
      </c>
    </row>
    <row r="240" spans="1:8" ht="15" hidden="1">
      <c r="A240" s="305">
        <v>33</v>
      </c>
      <c r="B240" s="15" t="s">
        <v>6243</v>
      </c>
      <c r="C240" s="15">
        <v>1998</v>
      </c>
      <c r="D240" s="306">
        <v>7.0787037037037037E-2</v>
      </c>
      <c r="E240" s="15">
        <v>33</v>
      </c>
      <c r="F240" s="15" t="s">
        <v>5950</v>
      </c>
      <c r="G240" s="15">
        <v>15</v>
      </c>
      <c r="H240" s="15">
        <f t="shared" si="3"/>
        <v>26</v>
      </c>
    </row>
    <row r="241" spans="1:8" ht="15" hidden="1">
      <c r="A241" s="305">
        <v>34</v>
      </c>
      <c r="B241" s="15" t="s">
        <v>6141</v>
      </c>
      <c r="C241" s="15">
        <v>1984</v>
      </c>
      <c r="D241" s="306">
        <v>7.1006944444444442E-2</v>
      </c>
      <c r="E241" s="15">
        <v>34</v>
      </c>
      <c r="F241" s="15" t="s">
        <v>5952</v>
      </c>
      <c r="G241" s="15">
        <v>15</v>
      </c>
      <c r="H241" s="15">
        <f t="shared" si="3"/>
        <v>40</v>
      </c>
    </row>
    <row r="242" spans="1:8" ht="15" hidden="1">
      <c r="A242" s="305">
        <v>35</v>
      </c>
      <c r="B242" s="15" t="s">
        <v>6142</v>
      </c>
      <c r="C242" s="15">
        <v>1981</v>
      </c>
      <c r="D242" s="306">
        <v>7.1261574074074074E-2</v>
      </c>
      <c r="E242" s="15">
        <v>35</v>
      </c>
      <c r="F242" s="15" t="s">
        <v>5952</v>
      </c>
      <c r="G242" s="15">
        <v>15</v>
      </c>
      <c r="H242" s="15">
        <f t="shared" si="3"/>
        <v>43</v>
      </c>
    </row>
    <row r="243" spans="1:8" ht="15" hidden="1">
      <c r="A243" s="305">
        <v>36</v>
      </c>
      <c r="B243" s="15" t="s">
        <v>6244</v>
      </c>
      <c r="C243" s="15">
        <v>1989</v>
      </c>
      <c r="D243" s="306">
        <v>7.1585648148148148E-2</v>
      </c>
      <c r="E243" s="15">
        <v>36</v>
      </c>
      <c r="F243" s="15" t="s">
        <v>5950</v>
      </c>
      <c r="G243" s="15">
        <v>15</v>
      </c>
      <c r="H243" s="15">
        <f t="shared" si="3"/>
        <v>35</v>
      </c>
    </row>
    <row r="244" spans="1:8" ht="15" hidden="1">
      <c r="A244" s="305">
        <v>37</v>
      </c>
      <c r="B244" s="15" t="s">
        <v>6143</v>
      </c>
      <c r="C244" s="15">
        <v>1984</v>
      </c>
      <c r="D244" s="306">
        <v>7.2141203703703707E-2</v>
      </c>
      <c r="E244" s="15">
        <v>37</v>
      </c>
      <c r="F244" s="15" t="s">
        <v>5952</v>
      </c>
      <c r="G244" s="15">
        <v>15</v>
      </c>
      <c r="H244" s="15">
        <f t="shared" si="3"/>
        <v>40</v>
      </c>
    </row>
    <row r="245" spans="1:8" ht="15" hidden="1">
      <c r="A245" s="305">
        <v>38</v>
      </c>
      <c r="B245" s="15" t="s">
        <v>6144</v>
      </c>
      <c r="C245" s="15">
        <v>1982</v>
      </c>
      <c r="D245" s="306">
        <v>7.256944444444445E-2</v>
      </c>
      <c r="E245" s="15">
        <v>38</v>
      </c>
      <c r="F245" s="15" t="s">
        <v>5952</v>
      </c>
      <c r="G245" s="15">
        <v>15</v>
      </c>
      <c r="H245" s="15">
        <f t="shared" si="3"/>
        <v>42</v>
      </c>
    </row>
    <row r="246" spans="1:8" ht="15" hidden="1">
      <c r="A246" s="305">
        <v>39</v>
      </c>
      <c r="B246" s="15" t="s">
        <v>6245</v>
      </c>
      <c r="C246" s="15">
        <v>1987</v>
      </c>
      <c r="D246" s="306">
        <v>7.3032407407407407E-2</v>
      </c>
      <c r="E246" s="15">
        <v>39</v>
      </c>
      <c r="F246" s="15" t="s">
        <v>5950</v>
      </c>
      <c r="G246" s="15">
        <v>15</v>
      </c>
      <c r="H246" s="15">
        <f t="shared" si="3"/>
        <v>37</v>
      </c>
    </row>
    <row r="247" spans="1:8" ht="15" hidden="1">
      <c r="A247" s="305">
        <v>40</v>
      </c>
      <c r="B247" s="15" t="s">
        <v>5966</v>
      </c>
      <c r="C247" s="329">
        <v>1988</v>
      </c>
      <c r="D247" s="306">
        <v>7.4166666666666672E-2</v>
      </c>
      <c r="E247" s="15">
        <v>40</v>
      </c>
      <c r="F247" s="15" t="s">
        <v>5950</v>
      </c>
      <c r="G247" s="15">
        <v>15</v>
      </c>
      <c r="H247" s="15">
        <f t="shared" si="3"/>
        <v>36</v>
      </c>
    </row>
    <row r="248" spans="1:8" ht="15" hidden="1">
      <c r="A248" s="305">
        <v>41</v>
      </c>
      <c r="B248" s="15" t="s">
        <v>5967</v>
      </c>
      <c r="C248" s="15">
        <v>1981</v>
      </c>
      <c r="D248" s="306">
        <v>7.418981481481482E-2</v>
      </c>
      <c r="E248" s="15">
        <v>41</v>
      </c>
      <c r="F248" s="15" t="s">
        <v>5952</v>
      </c>
      <c r="G248" s="15">
        <v>15</v>
      </c>
      <c r="H248" s="15">
        <f t="shared" si="3"/>
        <v>43</v>
      </c>
    </row>
    <row r="249" spans="1:8" ht="15" hidden="1">
      <c r="A249" s="305">
        <v>42</v>
      </c>
      <c r="B249" s="15" t="s">
        <v>5856</v>
      </c>
      <c r="C249" s="329">
        <v>1990</v>
      </c>
      <c r="D249" s="306">
        <v>7.5717592592592586E-2</v>
      </c>
      <c r="E249" s="15">
        <v>42</v>
      </c>
      <c r="F249" s="15" t="s">
        <v>5950</v>
      </c>
      <c r="G249" s="15">
        <v>15</v>
      </c>
      <c r="H249" s="15">
        <f t="shared" si="3"/>
        <v>34</v>
      </c>
    </row>
    <row r="250" spans="1:8" ht="15" hidden="1">
      <c r="A250" s="305">
        <v>43</v>
      </c>
      <c r="B250" s="15" t="s">
        <v>5852</v>
      </c>
      <c r="C250" s="329">
        <v>1986</v>
      </c>
      <c r="D250" s="306">
        <v>7.5763888888888895E-2</v>
      </c>
      <c r="E250" s="15">
        <v>43</v>
      </c>
      <c r="F250" s="15" t="s">
        <v>5950</v>
      </c>
      <c r="G250" s="15">
        <v>15</v>
      </c>
      <c r="H250" s="15">
        <f t="shared" si="3"/>
        <v>38</v>
      </c>
    </row>
    <row r="251" spans="1:8" ht="15" hidden="1">
      <c r="A251" s="305">
        <v>44</v>
      </c>
      <c r="B251" s="15" t="s">
        <v>6100</v>
      </c>
      <c r="C251" s="15">
        <v>1981</v>
      </c>
      <c r="D251" s="306">
        <v>7.5763888888888895E-2</v>
      </c>
      <c r="E251" s="15">
        <v>43</v>
      </c>
      <c r="F251" s="15" t="s">
        <v>5952</v>
      </c>
      <c r="G251" s="15">
        <v>15</v>
      </c>
      <c r="H251" s="15">
        <f t="shared" si="3"/>
        <v>43</v>
      </c>
    </row>
    <row r="252" spans="1:8" ht="15" hidden="1">
      <c r="A252" s="305">
        <v>45</v>
      </c>
      <c r="B252" s="15" t="s">
        <v>5853</v>
      </c>
      <c r="C252" s="15">
        <v>1968</v>
      </c>
      <c r="D252" s="306">
        <v>7.6527777777777778E-2</v>
      </c>
      <c r="E252" s="15">
        <v>45</v>
      </c>
      <c r="F252" s="15" t="s">
        <v>5954</v>
      </c>
      <c r="G252" s="15">
        <v>15</v>
      </c>
      <c r="H252" s="15">
        <f t="shared" si="3"/>
        <v>56</v>
      </c>
    </row>
    <row r="253" spans="1:8" ht="15" hidden="1">
      <c r="A253" s="305">
        <v>46</v>
      </c>
      <c r="B253" s="15" t="s">
        <v>6145</v>
      </c>
      <c r="C253" s="15">
        <v>1982</v>
      </c>
      <c r="D253" s="306">
        <v>7.6620370370370366E-2</v>
      </c>
      <c r="E253" s="15">
        <v>46</v>
      </c>
      <c r="F253" s="15" t="s">
        <v>5952</v>
      </c>
      <c r="G253" s="15">
        <v>15</v>
      </c>
      <c r="H253" s="15">
        <f t="shared" si="3"/>
        <v>42</v>
      </c>
    </row>
    <row r="254" spans="1:8" ht="15" hidden="1">
      <c r="A254" s="305">
        <v>47</v>
      </c>
      <c r="B254" s="15" t="s">
        <v>6146</v>
      </c>
      <c r="C254" s="15">
        <v>1984</v>
      </c>
      <c r="D254" s="306">
        <v>7.6631944444444447E-2</v>
      </c>
      <c r="E254" s="15">
        <v>47</v>
      </c>
      <c r="F254" s="15" t="s">
        <v>5952</v>
      </c>
      <c r="G254" s="15">
        <v>15</v>
      </c>
      <c r="H254" s="15">
        <f t="shared" si="3"/>
        <v>40</v>
      </c>
    </row>
    <row r="255" spans="1:8" ht="15" hidden="1">
      <c r="A255" s="305">
        <v>48</v>
      </c>
      <c r="B255" s="15" t="s">
        <v>5835</v>
      </c>
      <c r="C255" s="15">
        <v>1993</v>
      </c>
      <c r="D255" s="306">
        <v>7.7372685185185183E-2</v>
      </c>
      <c r="E255" s="15">
        <v>48</v>
      </c>
      <c r="F255" s="15" t="s">
        <v>5950</v>
      </c>
      <c r="G255" s="15">
        <v>15</v>
      </c>
      <c r="H255" s="15">
        <f t="shared" si="3"/>
        <v>31</v>
      </c>
    </row>
    <row r="256" spans="1:8" ht="15" hidden="1">
      <c r="A256" s="305">
        <v>49</v>
      </c>
      <c r="B256" s="15" t="s">
        <v>6246</v>
      </c>
      <c r="C256" s="15">
        <v>1987</v>
      </c>
      <c r="D256" s="306">
        <v>7.7384259259259264E-2</v>
      </c>
      <c r="E256" s="15">
        <v>49</v>
      </c>
      <c r="F256" s="15" t="s">
        <v>5950</v>
      </c>
      <c r="G256" s="15">
        <v>15</v>
      </c>
      <c r="H256" s="15">
        <f t="shared" si="3"/>
        <v>37</v>
      </c>
    </row>
    <row r="257" spans="1:8" ht="15" hidden="1">
      <c r="A257" s="305">
        <v>50</v>
      </c>
      <c r="B257" s="15" t="s">
        <v>6247</v>
      </c>
      <c r="C257" s="15">
        <v>1988</v>
      </c>
      <c r="D257" s="306">
        <v>7.7800925925925926E-2</v>
      </c>
      <c r="E257" s="15">
        <v>50</v>
      </c>
      <c r="F257" s="15" t="s">
        <v>5950</v>
      </c>
      <c r="G257" s="15">
        <v>15</v>
      </c>
      <c r="H257" s="15">
        <f t="shared" si="3"/>
        <v>36</v>
      </c>
    </row>
    <row r="258" spans="1:8" ht="15" hidden="1">
      <c r="A258" s="305">
        <v>51</v>
      </c>
      <c r="B258" s="15" t="s">
        <v>5855</v>
      </c>
      <c r="C258" s="329">
        <v>1981</v>
      </c>
      <c r="D258" s="306">
        <v>7.8113425925925919E-2</v>
      </c>
      <c r="E258" s="15">
        <v>51</v>
      </c>
      <c r="F258" s="15" t="s">
        <v>5952</v>
      </c>
      <c r="G258" s="15">
        <v>15</v>
      </c>
      <c r="H258" s="15">
        <f t="shared" si="3"/>
        <v>43</v>
      </c>
    </row>
    <row r="259" spans="1:8" ht="15" hidden="1">
      <c r="A259" s="305">
        <v>52</v>
      </c>
      <c r="B259" s="15" t="s">
        <v>5968</v>
      </c>
      <c r="C259" s="329">
        <v>1988</v>
      </c>
      <c r="D259" s="306">
        <v>7.8715277777777773E-2</v>
      </c>
      <c r="E259" s="15">
        <v>52</v>
      </c>
      <c r="F259" s="15" t="s">
        <v>5950</v>
      </c>
      <c r="G259" s="15">
        <v>15</v>
      </c>
      <c r="H259" s="15">
        <f t="shared" si="3"/>
        <v>36</v>
      </c>
    </row>
    <row r="260" spans="1:8" ht="15" hidden="1">
      <c r="A260" s="305">
        <v>53</v>
      </c>
      <c r="B260" s="15" t="s">
        <v>6147</v>
      </c>
      <c r="C260" s="15">
        <v>1975</v>
      </c>
      <c r="D260" s="306">
        <v>7.873842592592592E-2</v>
      </c>
      <c r="E260" s="15">
        <v>53</v>
      </c>
      <c r="F260" s="15" t="s">
        <v>5952</v>
      </c>
      <c r="G260" s="15">
        <v>15</v>
      </c>
      <c r="H260" s="15">
        <f t="shared" si="3"/>
        <v>49</v>
      </c>
    </row>
    <row r="261" spans="1:8" ht="15" hidden="1">
      <c r="A261" s="305">
        <v>54</v>
      </c>
      <c r="B261" s="15" t="s">
        <v>5969</v>
      </c>
      <c r="C261" s="329">
        <v>1989</v>
      </c>
      <c r="D261" s="306">
        <v>7.9062499999999994E-2</v>
      </c>
      <c r="E261" s="15">
        <v>54</v>
      </c>
      <c r="F261" s="15" t="s">
        <v>5950</v>
      </c>
      <c r="G261" s="15">
        <v>15</v>
      </c>
      <c r="H261" s="15">
        <f t="shared" si="3"/>
        <v>35</v>
      </c>
    </row>
    <row r="262" spans="1:8" ht="15" hidden="1">
      <c r="A262" s="305">
        <v>55</v>
      </c>
      <c r="B262" s="15" t="s">
        <v>6148</v>
      </c>
      <c r="C262" s="15">
        <v>1979</v>
      </c>
      <c r="D262" s="306">
        <v>7.9398148148148148E-2</v>
      </c>
      <c r="E262" s="15">
        <v>55</v>
      </c>
      <c r="F262" s="15" t="s">
        <v>5952</v>
      </c>
      <c r="G262" s="15">
        <v>15</v>
      </c>
      <c r="H262" s="15">
        <f t="shared" si="3"/>
        <v>45</v>
      </c>
    </row>
    <row r="263" spans="1:8" ht="15" hidden="1">
      <c r="A263" s="305">
        <v>56</v>
      </c>
      <c r="B263" s="15" t="s">
        <v>6248</v>
      </c>
      <c r="C263" s="15">
        <v>2000</v>
      </c>
      <c r="D263" s="306">
        <v>7.9594907407407406E-2</v>
      </c>
      <c r="E263" s="15">
        <v>56</v>
      </c>
      <c r="F263" s="15" t="s">
        <v>5950</v>
      </c>
      <c r="G263" s="15">
        <v>15</v>
      </c>
      <c r="H263" s="15">
        <f t="shared" si="3"/>
        <v>24</v>
      </c>
    </row>
    <row r="264" spans="1:8" ht="15" hidden="1">
      <c r="A264" s="305">
        <v>57</v>
      </c>
      <c r="B264" s="15" t="s">
        <v>5970</v>
      </c>
      <c r="C264" s="329">
        <v>1986</v>
      </c>
      <c r="D264" s="306">
        <v>7.9664351851851847E-2</v>
      </c>
      <c r="E264" s="15">
        <v>57</v>
      </c>
      <c r="F264" s="15" t="s">
        <v>5950</v>
      </c>
      <c r="G264" s="15">
        <v>15</v>
      </c>
      <c r="H264" s="15">
        <f t="shared" si="3"/>
        <v>38</v>
      </c>
    </row>
    <row r="265" spans="1:8" ht="15" hidden="1">
      <c r="A265" s="305">
        <v>58</v>
      </c>
      <c r="B265" s="15" t="s">
        <v>6249</v>
      </c>
      <c r="C265" s="15">
        <v>1992</v>
      </c>
      <c r="D265" s="306">
        <v>7.9872685185185185E-2</v>
      </c>
      <c r="E265" s="15">
        <v>58</v>
      </c>
      <c r="F265" s="15" t="s">
        <v>5950</v>
      </c>
      <c r="G265" s="15">
        <v>15</v>
      </c>
      <c r="H265" s="15">
        <f t="shared" si="3"/>
        <v>32</v>
      </c>
    </row>
    <row r="266" spans="1:8" ht="15" hidden="1">
      <c r="A266" s="305">
        <v>59</v>
      </c>
      <c r="B266" s="15" t="s">
        <v>6250</v>
      </c>
      <c r="C266" s="15">
        <v>1986</v>
      </c>
      <c r="D266" s="306">
        <v>7.9884259259259266E-2</v>
      </c>
      <c r="E266" s="15">
        <v>59</v>
      </c>
      <c r="F266" s="15" t="s">
        <v>5950</v>
      </c>
      <c r="G266" s="15">
        <v>15</v>
      </c>
      <c r="H266" s="15">
        <f t="shared" si="3"/>
        <v>38</v>
      </c>
    </row>
    <row r="267" spans="1:8" ht="15" hidden="1">
      <c r="A267" s="305">
        <v>60</v>
      </c>
      <c r="B267" s="15" t="s">
        <v>5971</v>
      </c>
      <c r="C267" s="329">
        <v>1988</v>
      </c>
      <c r="D267" s="306">
        <v>7.993055555555556E-2</v>
      </c>
      <c r="E267" s="15">
        <v>60</v>
      </c>
      <c r="F267" s="15" t="s">
        <v>5950</v>
      </c>
      <c r="G267" s="15">
        <v>15</v>
      </c>
      <c r="H267" s="15">
        <f t="shared" ref="H267:H330" si="4">2024-C267</f>
        <v>36</v>
      </c>
    </row>
    <row r="268" spans="1:8" ht="15" hidden="1">
      <c r="A268" s="305">
        <v>61</v>
      </c>
      <c r="B268" s="15" t="s">
        <v>6251</v>
      </c>
      <c r="C268" s="15">
        <v>1987</v>
      </c>
      <c r="D268" s="306">
        <v>8.0497685185185186E-2</v>
      </c>
      <c r="E268" s="15">
        <v>61</v>
      </c>
      <c r="F268" s="15" t="s">
        <v>5950</v>
      </c>
      <c r="G268" s="15">
        <v>15</v>
      </c>
      <c r="H268" s="15">
        <f t="shared" si="4"/>
        <v>37</v>
      </c>
    </row>
    <row r="269" spans="1:8" ht="15" hidden="1">
      <c r="A269" s="305">
        <v>62</v>
      </c>
      <c r="B269" s="15" t="s">
        <v>6149</v>
      </c>
      <c r="C269" s="15">
        <v>1976</v>
      </c>
      <c r="D269" s="306">
        <v>8.099537037037037E-2</v>
      </c>
      <c r="E269" s="15">
        <v>62</v>
      </c>
      <c r="F269" s="15" t="s">
        <v>5952</v>
      </c>
      <c r="G269" s="15">
        <v>15</v>
      </c>
      <c r="H269" s="15">
        <f t="shared" si="4"/>
        <v>48</v>
      </c>
    </row>
    <row r="270" spans="1:8" ht="15" hidden="1">
      <c r="A270" s="305">
        <v>63</v>
      </c>
      <c r="B270" s="15" t="s">
        <v>5972</v>
      </c>
      <c r="C270" s="329">
        <v>1990</v>
      </c>
      <c r="D270" s="306">
        <v>8.2083333333333328E-2</v>
      </c>
      <c r="E270" s="15">
        <v>63</v>
      </c>
      <c r="F270" s="15" t="s">
        <v>5950</v>
      </c>
      <c r="G270" s="15">
        <v>15</v>
      </c>
      <c r="H270" s="15">
        <f t="shared" si="4"/>
        <v>34</v>
      </c>
    </row>
    <row r="271" spans="1:8" ht="15" hidden="1">
      <c r="A271" s="305">
        <v>64</v>
      </c>
      <c r="B271" s="15" t="s">
        <v>5973</v>
      </c>
      <c r="C271" s="15">
        <v>1993</v>
      </c>
      <c r="D271" s="306">
        <v>8.3657407407407403E-2</v>
      </c>
      <c r="E271" s="15">
        <v>64</v>
      </c>
      <c r="F271" s="15" t="s">
        <v>5950</v>
      </c>
      <c r="G271" s="15">
        <v>15</v>
      </c>
      <c r="H271" s="15">
        <f t="shared" si="4"/>
        <v>31</v>
      </c>
    </row>
    <row r="272" spans="1:8" ht="15" hidden="1">
      <c r="A272" s="305">
        <v>65</v>
      </c>
      <c r="B272" s="15" t="s">
        <v>6252</v>
      </c>
      <c r="C272" s="15">
        <v>1990</v>
      </c>
      <c r="D272" s="306">
        <v>8.4074074074074079E-2</v>
      </c>
      <c r="E272" s="15">
        <v>65</v>
      </c>
      <c r="F272" s="15" t="s">
        <v>5950</v>
      </c>
      <c r="G272" s="15">
        <v>15</v>
      </c>
      <c r="H272" s="15">
        <f t="shared" si="4"/>
        <v>34</v>
      </c>
    </row>
    <row r="273" spans="1:8" ht="15" hidden="1">
      <c r="A273" s="305">
        <v>66</v>
      </c>
      <c r="B273" s="15" t="s">
        <v>6253</v>
      </c>
      <c r="C273" s="15">
        <v>1993</v>
      </c>
      <c r="D273" s="306">
        <v>8.413194444444444E-2</v>
      </c>
      <c r="E273" s="15">
        <v>66</v>
      </c>
      <c r="F273" s="15" t="s">
        <v>5950</v>
      </c>
      <c r="G273" s="15">
        <v>15</v>
      </c>
      <c r="H273" s="15">
        <f t="shared" si="4"/>
        <v>31</v>
      </c>
    </row>
    <row r="274" spans="1:8" ht="15" hidden="1">
      <c r="A274" s="305">
        <v>67</v>
      </c>
      <c r="B274" s="15" t="s">
        <v>6254</v>
      </c>
      <c r="C274" s="15">
        <v>1991</v>
      </c>
      <c r="D274" s="306">
        <v>8.5289351851851852E-2</v>
      </c>
      <c r="E274" s="15">
        <v>67</v>
      </c>
      <c r="F274" s="15" t="s">
        <v>5950</v>
      </c>
      <c r="G274" s="15">
        <v>15</v>
      </c>
      <c r="H274" s="15">
        <f t="shared" si="4"/>
        <v>33</v>
      </c>
    </row>
    <row r="275" spans="1:8" ht="15" hidden="1">
      <c r="A275" s="305">
        <v>68</v>
      </c>
      <c r="B275" s="15" t="s">
        <v>6150</v>
      </c>
      <c r="C275" s="15">
        <v>1982</v>
      </c>
      <c r="D275" s="306">
        <v>8.5416666666666669E-2</v>
      </c>
      <c r="E275" s="15">
        <v>68</v>
      </c>
      <c r="F275" s="15" t="s">
        <v>5952</v>
      </c>
      <c r="G275" s="15">
        <v>15</v>
      </c>
      <c r="H275" s="15">
        <f t="shared" si="4"/>
        <v>42</v>
      </c>
    </row>
    <row r="276" spans="1:8" ht="15" hidden="1">
      <c r="A276" s="305">
        <v>69</v>
      </c>
      <c r="B276" s="15" t="s">
        <v>6295</v>
      </c>
      <c r="C276" s="15">
        <v>1966</v>
      </c>
      <c r="D276" s="306">
        <v>8.7256944444444443E-2</v>
      </c>
      <c r="E276" s="15">
        <v>69</v>
      </c>
      <c r="F276" s="15" t="s">
        <v>5954</v>
      </c>
      <c r="G276" s="15">
        <v>15</v>
      </c>
      <c r="H276" s="15">
        <f t="shared" si="4"/>
        <v>58</v>
      </c>
    </row>
    <row r="277" spans="1:8" ht="15" hidden="1">
      <c r="A277" s="305">
        <v>70</v>
      </c>
      <c r="B277" s="15" t="s">
        <v>6255</v>
      </c>
      <c r="C277" s="15">
        <v>1994</v>
      </c>
      <c r="D277" s="306">
        <v>8.9317129629629635E-2</v>
      </c>
      <c r="E277" s="15">
        <v>70</v>
      </c>
      <c r="F277" s="15" t="s">
        <v>5950</v>
      </c>
      <c r="G277" s="15">
        <v>15</v>
      </c>
      <c r="H277" s="15">
        <f t="shared" si="4"/>
        <v>30</v>
      </c>
    </row>
    <row r="278" spans="1:8" ht="15" hidden="1">
      <c r="A278" s="305">
        <v>71</v>
      </c>
      <c r="B278" s="15" t="s">
        <v>6256</v>
      </c>
      <c r="C278" s="15">
        <v>2005</v>
      </c>
      <c r="D278" s="306">
        <v>8.9895833333333328E-2</v>
      </c>
      <c r="E278" s="15">
        <v>71</v>
      </c>
      <c r="F278" s="15" t="s">
        <v>5950</v>
      </c>
      <c r="G278" s="15">
        <v>15</v>
      </c>
      <c r="H278" s="15">
        <f t="shared" si="4"/>
        <v>19</v>
      </c>
    </row>
    <row r="279" spans="1:8" hidden="1"/>
    <row r="280" spans="1:8" ht="15.6" hidden="1">
      <c r="A280" s="17" t="s">
        <v>5974</v>
      </c>
    </row>
    <row r="281" spans="1:8" hidden="1"/>
    <row r="282" spans="1:8" ht="15" hidden="1">
      <c r="A282" s="304" t="s">
        <v>10</v>
      </c>
      <c r="B282" s="15" t="s">
        <v>11</v>
      </c>
      <c r="C282" s="15" t="s">
        <v>113</v>
      </c>
      <c r="D282" s="15" t="s">
        <v>64</v>
      </c>
      <c r="E282" s="15" t="s">
        <v>4</v>
      </c>
      <c r="F282" s="15" t="s">
        <v>229</v>
      </c>
    </row>
    <row r="283" spans="1:8" ht="15" hidden="1">
      <c r="A283" s="305">
        <v>1</v>
      </c>
      <c r="B283" s="15" t="s">
        <v>5975</v>
      </c>
      <c r="C283" s="15">
        <v>1991</v>
      </c>
      <c r="D283" s="306">
        <v>2.1250000000000002E-2</v>
      </c>
      <c r="E283" s="15">
        <v>1</v>
      </c>
      <c r="F283" s="15" t="s">
        <v>5976</v>
      </c>
      <c r="G283" s="15">
        <v>8</v>
      </c>
      <c r="H283" s="15">
        <f t="shared" si="4"/>
        <v>33</v>
      </c>
    </row>
    <row r="284" spans="1:8" ht="15" hidden="1">
      <c r="A284" s="305">
        <v>2</v>
      </c>
      <c r="B284" s="15" t="s">
        <v>6381</v>
      </c>
      <c r="C284" s="15">
        <v>1993</v>
      </c>
      <c r="D284" s="306">
        <v>2.2754629629629628E-2</v>
      </c>
      <c r="E284" s="15">
        <v>2</v>
      </c>
      <c r="F284" s="15" t="s">
        <v>5976</v>
      </c>
      <c r="G284" s="15">
        <v>8</v>
      </c>
      <c r="H284" s="15">
        <f t="shared" si="4"/>
        <v>31</v>
      </c>
    </row>
    <row r="285" spans="1:8" ht="15" hidden="1">
      <c r="A285" s="305">
        <v>3</v>
      </c>
      <c r="B285" s="15" t="s">
        <v>5804</v>
      </c>
      <c r="C285" s="15">
        <v>1990</v>
      </c>
      <c r="D285" s="306">
        <v>2.3402777777777779E-2</v>
      </c>
      <c r="E285" s="15">
        <v>3</v>
      </c>
      <c r="F285" s="15" t="s">
        <v>5976</v>
      </c>
      <c r="G285" s="15">
        <v>8</v>
      </c>
      <c r="H285" s="15">
        <f t="shared" si="4"/>
        <v>34</v>
      </c>
    </row>
    <row r="286" spans="1:8" ht="15" hidden="1">
      <c r="A286" s="305">
        <v>4</v>
      </c>
      <c r="B286" s="15" t="s">
        <v>5977</v>
      </c>
      <c r="C286" s="15">
        <v>1994</v>
      </c>
      <c r="D286" s="306">
        <v>2.5729166666666668E-2</v>
      </c>
      <c r="E286" s="15">
        <v>4</v>
      </c>
      <c r="F286" s="15" t="s">
        <v>5976</v>
      </c>
      <c r="G286" s="15">
        <v>8</v>
      </c>
      <c r="H286" s="15">
        <f t="shared" si="4"/>
        <v>30</v>
      </c>
    </row>
    <row r="287" spans="1:8" ht="15" hidden="1">
      <c r="A287" s="305">
        <v>5</v>
      </c>
      <c r="B287" s="15" t="s">
        <v>5978</v>
      </c>
      <c r="C287" s="329">
        <v>1976</v>
      </c>
      <c r="D287" s="306">
        <v>2.627314814814815E-2</v>
      </c>
      <c r="E287" s="15">
        <v>5</v>
      </c>
      <c r="F287" s="15" t="s">
        <v>5979</v>
      </c>
      <c r="G287" s="15">
        <v>8</v>
      </c>
      <c r="H287" s="15">
        <f t="shared" si="4"/>
        <v>48</v>
      </c>
    </row>
    <row r="288" spans="1:8" ht="15" hidden="1">
      <c r="A288" s="305">
        <v>6</v>
      </c>
      <c r="B288" s="15" t="s">
        <v>5980</v>
      </c>
      <c r="C288" s="15">
        <v>1964</v>
      </c>
      <c r="D288" s="306">
        <v>2.6851851851851852E-2</v>
      </c>
      <c r="E288" s="15">
        <v>6</v>
      </c>
      <c r="F288" s="15" t="s">
        <v>5981</v>
      </c>
      <c r="G288" s="15">
        <v>8</v>
      </c>
      <c r="H288" s="15">
        <f t="shared" si="4"/>
        <v>60</v>
      </c>
    </row>
    <row r="289" spans="1:8" ht="15" hidden="1">
      <c r="A289" s="305">
        <v>7</v>
      </c>
      <c r="B289" s="15" t="s">
        <v>6382</v>
      </c>
      <c r="C289" s="15">
        <v>1990</v>
      </c>
      <c r="D289" s="306">
        <v>2.7395833333333335E-2</v>
      </c>
      <c r="E289" s="15">
        <v>7</v>
      </c>
      <c r="F289" s="15" t="s">
        <v>5976</v>
      </c>
      <c r="G289" s="15">
        <v>8</v>
      </c>
      <c r="H289" s="15">
        <f t="shared" si="4"/>
        <v>34</v>
      </c>
    </row>
    <row r="290" spans="1:8" ht="15" hidden="1">
      <c r="A290" s="305">
        <v>8</v>
      </c>
      <c r="B290" s="15" t="s">
        <v>6383</v>
      </c>
      <c r="C290" s="15">
        <v>2005</v>
      </c>
      <c r="D290" s="306">
        <v>2.7442129629629629E-2</v>
      </c>
      <c r="E290" s="15">
        <v>8</v>
      </c>
      <c r="F290" s="15" t="s">
        <v>5976</v>
      </c>
      <c r="G290" s="15">
        <v>8</v>
      </c>
      <c r="H290" s="15">
        <f t="shared" si="4"/>
        <v>19</v>
      </c>
    </row>
    <row r="291" spans="1:8" ht="15" hidden="1">
      <c r="A291" s="305">
        <v>9</v>
      </c>
      <c r="B291" s="15" t="s">
        <v>6196</v>
      </c>
      <c r="C291" s="15">
        <v>1982</v>
      </c>
      <c r="D291" s="306">
        <v>2.8159722222222221E-2</v>
      </c>
      <c r="E291" s="15">
        <v>9</v>
      </c>
      <c r="F291" s="15" t="s">
        <v>5979</v>
      </c>
      <c r="G291" s="15">
        <v>8</v>
      </c>
      <c r="H291" s="15">
        <f t="shared" si="4"/>
        <v>42</v>
      </c>
    </row>
    <row r="292" spans="1:8" ht="15" hidden="1">
      <c r="A292" s="305">
        <v>10</v>
      </c>
      <c r="B292" s="15" t="s">
        <v>6384</v>
      </c>
      <c r="C292" s="15">
        <v>1991</v>
      </c>
      <c r="D292" s="306">
        <v>2.8206018518518519E-2</v>
      </c>
      <c r="E292" s="15">
        <v>10</v>
      </c>
      <c r="F292" s="15" t="s">
        <v>5976</v>
      </c>
      <c r="G292" s="15">
        <v>8</v>
      </c>
      <c r="H292" s="15">
        <f t="shared" si="4"/>
        <v>33</v>
      </c>
    </row>
    <row r="293" spans="1:8" ht="15" hidden="1">
      <c r="A293" s="305">
        <v>11</v>
      </c>
      <c r="B293" s="15" t="s">
        <v>6385</v>
      </c>
      <c r="C293" s="15">
        <v>1991</v>
      </c>
      <c r="D293" s="306">
        <v>2.8252314814814813E-2</v>
      </c>
      <c r="E293" s="15">
        <v>11</v>
      </c>
      <c r="F293" s="15" t="s">
        <v>5976</v>
      </c>
      <c r="G293" s="15">
        <v>8</v>
      </c>
      <c r="H293" s="15">
        <f t="shared" si="4"/>
        <v>33</v>
      </c>
    </row>
    <row r="294" spans="1:8" ht="15" hidden="1">
      <c r="A294" s="305">
        <v>12</v>
      </c>
      <c r="B294" s="15" t="s">
        <v>5813</v>
      </c>
      <c r="C294" s="15">
        <v>1985</v>
      </c>
      <c r="D294" s="306">
        <v>2.841435185185185E-2</v>
      </c>
      <c r="E294" s="15">
        <v>12</v>
      </c>
      <c r="F294" s="15" t="s">
        <v>5976</v>
      </c>
      <c r="G294" s="15">
        <v>8</v>
      </c>
      <c r="H294" s="15">
        <f t="shared" si="4"/>
        <v>39</v>
      </c>
    </row>
    <row r="295" spans="1:8" ht="15" hidden="1">
      <c r="A295" s="305">
        <v>13</v>
      </c>
      <c r="B295" s="15" t="s">
        <v>5982</v>
      </c>
      <c r="C295" s="15">
        <v>1991</v>
      </c>
      <c r="D295" s="306">
        <v>2.883101851851852E-2</v>
      </c>
      <c r="E295" s="15">
        <v>13</v>
      </c>
      <c r="F295" s="15" t="s">
        <v>5976</v>
      </c>
      <c r="G295" s="15">
        <v>8</v>
      </c>
      <c r="H295" s="15">
        <f t="shared" si="4"/>
        <v>33</v>
      </c>
    </row>
    <row r="296" spans="1:8" ht="15" hidden="1">
      <c r="A296" s="305">
        <v>14</v>
      </c>
      <c r="B296" s="15" t="s">
        <v>5943</v>
      </c>
      <c r="C296" s="15">
        <v>1986</v>
      </c>
      <c r="D296" s="306">
        <v>2.8969907407407406E-2</v>
      </c>
      <c r="E296" s="15">
        <v>14</v>
      </c>
      <c r="F296" s="15" t="s">
        <v>5976</v>
      </c>
      <c r="G296" s="15">
        <v>8</v>
      </c>
      <c r="H296" s="15">
        <f t="shared" si="4"/>
        <v>38</v>
      </c>
    </row>
    <row r="297" spans="1:8" ht="15" hidden="1">
      <c r="A297" s="305">
        <v>15</v>
      </c>
      <c r="B297" s="15" t="s">
        <v>5983</v>
      </c>
      <c r="C297" s="15">
        <v>1989</v>
      </c>
      <c r="D297" s="306">
        <v>2.914351851851852E-2</v>
      </c>
      <c r="E297" s="15">
        <v>15</v>
      </c>
      <c r="F297" s="15" t="s">
        <v>5976</v>
      </c>
      <c r="G297" s="15">
        <v>8</v>
      </c>
      <c r="H297" s="15">
        <f t="shared" si="4"/>
        <v>35</v>
      </c>
    </row>
    <row r="298" spans="1:8" ht="15" hidden="1">
      <c r="A298" s="305">
        <v>16</v>
      </c>
      <c r="B298" s="15" t="s">
        <v>5984</v>
      </c>
      <c r="C298" s="15">
        <v>1992</v>
      </c>
      <c r="D298" s="306">
        <v>2.9351851851851851E-2</v>
      </c>
      <c r="E298" s="15">
        <v>16</v>
      </c>
      <c r="F298" s="15" t="s">
        <v>5976</v>
      </c>
      <c r="G298" s="15">
        <v>8</v>
      </c>
      <c r="H298" s="15">
        <f t="shared" si="4"/>
        <v>32</v>
      </c>
    </row>
    <row r="299" spans="1:8" ht="15" hidden="1">
      <c r="A299" s="305">
        <v>17</v>
      </c>
      <c r="B299" s="15" t="s">
        <v>6197</v>
      </c>
      <c r="C299" s="15">
        <v>1979</v>
      </c>
      <c r="D299" s="306">
        <v>2.9374999999999998E-2</v>
      </c>
      <c r="E299" s="15">
        <v>17</v>
      </c>
      <c r="F299" s="15" t="s">
        <v>5979</v>
      </c>
      <c r="G299" s="15">
        <v>8</v>
      </c>
      <c r="H299" s="15">
        <f t="shared" si="4"/>
        <v>45</v>
      </c>
    </row>
    <row r="300" spans="1:8" ht="15" hidden="1">
      <c r="A300" s="305">
        <v>18</v>
      </c>
      <c r="B300" s="15" t="s">
        <v>6198</v>
      </c>
      <c r="C300" s="15">
        <v>1978</v>
      </c>
      <c r="D300" s="306">
        <v>2.9710648148148149E-2</v>
      </c>
      <c r="E300" s="15">
        <v>18</v>
      </c>
      <c r="F300" s="15" t="s">
        <v>5979</v>
      </c>
      <c r="G300" s="15">
        <v>8</v>
      </c>
      <c r="H300" s="15">
        <f t="shared" si="4"/>
        <v>46</v>
      </c>
    </row>
    <row r="301" spans="1:8" ht="15" hidden="1">
      <c r="A301" s="305">
        <v>19</v>
      </c>
      <c r="B301" s="15" t="s">
        <v>6386</v>
      </c>
      <c r="C301" s="15">
        <v>1990</v>
      </c>
      <c r="D301" s="306">
        <v>2.9733796296296296E-2</v>
      </c>
      <c r="E301" s="15">
        <v>19</v>
      </c>
      <c r="F301" s="15" t="s">
        <v>5976</v>
      </c>
      <c r="G301" s="15">
        <v>8</v>
      </c>
      <c r="H301" s="15">
        <f t="shared" si="4"/>
        <v>34</v>
      </c>
    </row>
    <row r="302" spans="1:8" ht="15" hidden="1">
      <c r="A302" s="305">
        <v>20</v>
      </c>
      <c r="B302" s="15" t="s">
        <v>6387</v>
      </c>
      <c r="C302" s="15">
        <v>1985</v>
      </c>
      <c r="D302" s="306">
        <v>3.0173611111111109E-2</v>
      </c>
      <c r="E302" s="15">
        <v>20</v>
      </c>
      <c r="F302" s="15" t="s">
        <v>5976</v>
      </c>
      <c r="G302" s="15">
        <v>8</v>
      </c>
      <c r="H302" s="15">
        <f t="shared" si="4"/>
        <v>39</v>
      </c>
    </row>
    <row r="303" spans="1:8" ht="15" hidden="1">
      <c r="A303" s="305">
        <v>21</v>
      </c>
      <c r="B303" s="15" t="s">
        <v>546</v>
      </c>
      <c r="C303" s="15">
        <v>1988</v>
      </c>
      <c r="D303" s="306">
        <v>3.0393518518518518E-2</v>
      </c>
      <c r="E303" s="15">
        <v>21</v>
      </c>
      <c r="F303" s="15" t="s">
        <v>5976</v>
      </c>
      <c r="G303" s="15">
        <v>8</v>
      </c>
      <c r="H303" s="15">
        <f t="shared" si="4"/>
        <v>36</v>
      </c>
    </row>
    <row r="304" spans="1:8" ht="15" hidden="1">
      <c r="A304" s="305">
        <v>22</v>
      </c>
      <c r="B304" s="15" t="s">
        <v>5815</v>
      </c>
      <c r="C304" s="15">
        <v>1969</v>
      </c>
      <c r="D304" s="306">
        <v>3.0578703703703705E-2</v>
      </c>
      <c r="E304" s="15">
        <v>22</v>
      </c>
      <c r="F304" s="15" t="s">
        <v>5981</v>
      </c>
      <c r="G304" s="15">
        <v>8</v>
      </c>
      <c r="H304" s="15">
        <f t="shared" si="4"/>
        <v>55</v>
      </c>
    </row>
    <row r="305" spans="1:8" ht="15" hidden="1">
      <c r="A305" s="305">
        <v>23</v>
      </c>
      <c r="B305" s="15" t="s">
        <v>5985</v>
      </c>
      <c r="C305" s="15">
        <v>1985</v>
      </c>
      <c r="D305" s="306">
        <v>3.1053240740740742E-2</v>
      </c>
      <c r="E305" s="15">
        <v>23</v>
      </c>
      <c r="F305" s="15" t="s">
        <v>5976</v>
      </c>
      <c r="G305" s="15">
        <v>8</v>
      </c>
      <c r="H305" s="15">
        <f t="shared" si="4"/>
        <v>39</v>
      </c>
    </row>
    <row r="306" spans="1:8" ht="15" hidden="1">
      <c r="A306" s="305">
        <v>24</v>
      </c>
      <c r="B306" s="15" t="s">
        <v>6388</v>
      </c>
      <c r="C306" s="15">
        <v>1995</v>
      </c>
      <c r="D306" s="306">
        <v>3.1226851851851853E-2</v>
      </c>
      <c r="E306" s="15">
        <v>24</v>
      </c>
      <c r="F306" s="15" t="s">
        <v>5976</v>
      </c>
      <c r="G306" s="15">
        <v>8</v>
      </c>
      <c r="H306" s="15">
        <f t="shared" si="4"/>
        <v>29</v>
      </c>
    </row>
    <row r="307" spans="1:8" ht="15" hidden="1">
      <c r="A307" s="305">
        <v>25</v>
      </c>
      <c r="B307" s="15" t="s">
        <v>6389</v>
      </c>
      <c r="C307" s="15">
        <v>1991</v>
      </c>
      <c r="D307" s="306">
        <v>3.1678240740740743E-2</v>
      </c>
      <c r="E307" s="15">
        <v>25</v>
      </c>
      <c r="F307" s="15" t="s">
        <v>5976</v>
      </c>
      <c r="G307" s="15">
        <v>8</v>
      </c>
      <c r="H307" s="15">
        <f t="shared" si="4"/>
        <v>33</v>
      </c>
    </row>
    <row r="308" spans="1:8" ht="15" hidden="1">
      <c r="A308" s="305">
        <v>26</v>
      </c>
      <c r="B308" s="15" t="s">
        <v>6199</v>
      </c>
      <c r="C308" s="15">
        <v>1980</v>
      </c>
      <c r="D308" s="306">
        <v>3.1712962962962964E-2</v>
      </c>
      <c r="E308" s="15">
        <v>26</v>
      </c>
      <c r="F308" s="15" t="s">
        <v>5979</v>
      </c>
      <c r="G308" s="15">
        <v>8</v>
      </c>
      <c r="H308" s="15">
        <f t="shared" si="4"/>
        <v>44</v>
      </c>
    </row>
    <row r="309" spans="1:8" ht="15" hidden="1">
      <c r="A309" s="305">
        <v>27</v>
      </c>
      <c r="B309" s="15" t="s">
        <v>6200</v>
      </c>
      <c r="C309" s="15">
        <v>1979</v>
      </c>
      <c r="D309" s="306">
        <v>3.2164351851851854E-2</v>
      </c>
      <c r="E309" s="15">
        <v>27</v>
      </c>
      <c r="F309" s="15" t="s">
        <v>5979</v>
      </c>
      <c r="G309" s="15">
        <v>8</v>
      </c>
      <c r="H309" s="15">
        <f t="shared" si="4"/>
        <v>45</v>
      </c>
    </row>
    <row r="310" spans="1:8" ht="15" hidden="1">
      <c r="A310" s="305">
        <v>28</v>
      </c>
      <c r="B310" s="15" t="s">
        <v>6390</v>
      </c>
      <c r="C310" s="15">
        <v>2003</v>
      </c>
      <c r="D310" s="306">
        <v>3.2314814814814817E-2</v>
      </c>
      <c r="E310" s="15">
        <v>28</v>
      </c>
      <c r="F310" s="15" t="s">
        <v>5976</v>
      </c>
      <c r="G310" s="15">
        <v>8</v>
      </c>
      <c r="H310" s="15">
        <f t="shared" si="4"/>
        <v>21</v>
      </c>
    </row>
    <row r="311" spans="1:8" ht="15" hidden="1">
      <c r="A311" s="305">
        <v>29</v>
      </c>
      <c r="B311" s="15" t="s">
        <v>6201</v>
      </c>
      <c r="C311" s="15">
        <v>1983</v>
      </c>
      <c r="D311" s="306">
        <v>3.2326388888888891E-2</v>
      </c>
      <c r="E311" s="15">
        <v>29</v>
      </c>
      <c r="F311" s="15" t="s">
        <v>5979</v>
      </c>
      <c r="G311" s="15">
        <v>8</v>
      </c>
      <c r="H311" s="15">
        <f t="shared" si="4"/>
        <v>41</v>
      </c>
    </row>
    <row r="312" spans="1:8" ht="15" hidden="1">
      <c r="A312" s="305">
        <v>30</v>
      </c>
      <c r="B312" s="15" t="s">
        <v>6391</v>
      </c>
      <c r="C312" s="15">
        <v>1991</v>
      </c>
      <c r="D312" s="306">
        <v>3.3263888888888891E-2</v>
      </c>
      <c r="E312" s="15">
        <v>30</v>
      </c>
      <c r="F312" s="15" t="s">
        <v>5976</v>
      </c>
      <c r="G312" s="15">
        <v>8</v>
      </c>
      <c r="H312" s="15">
        <f t="shared" si="4"/>
        <v>33</v>
      </c>
    </row>
    <row r="313" spans="1:8" ht="15" hidden="1">
      <c r="A313" s="305">
        <v>31</v>
      </c>
      <c r="B313" s="15" t="s">
        <v>6392</v>
      </c>
      <c r="C313" s="15">
        <v>1990</v>
      </c>
      <c r="D313" s="306">
        <v>3.3310185185185186E-2</v>
      </c>
      <c r="E313" s="15">
        <v>31</v>
      </c>
      <c r="F313" s="15" t="s">
        <v>5976</v>
      </c>
      <c r="G313" s="15">
        <v>8</v>
      </c>
      <c r="H313" s="15">
        <f t="shared" si="4"/>
        <v>34</v>
      </c>
    </row>
    <row r="314" spans="1:8" ht="15" hidden="1">
      <c r="A314" s="305">
        <v>32</v>
      </c>
      <c r="B314" s="15" t="s">
        <v>5986</v>
      </c>
      <c r="C314" s="329">
        <v>1976</v>
      </c>
      <c r="D314" s="306">
        <v>3.3333333333333333E-2</v>
      </c>
      <c r="E314" s="15">
        <v>32</v>
      </c>
      <c r="F314" s="15" t="s">
        <v>5979</v>
      </c>
      <c r="G314" s="15">
        <v>8</v>
      </c>
      <c r="H314" s="15">
        <f t="shared" si="4"/>
        <v>48</v>
      </c>
    </row>
    <row r="315" spans="1:8" ht="15" hidden="1">
      <c r="A315" s="305">
        <v>33</v>
      </c>
      <c r="B315" s="15" t="s">
        <v>6393</v>
      </c>
      <c r="C315" s="15">
        <v>1991</v>
      </c>
      <c r="D315" s="306">
        <v>3.3553240740740738E-2</v>
      </c>
      <c r="E315" s="15">
        <v>33</v>
      </c>
      <c r="F315" s="15" t="s">
        <v>5976</v>
      </c>
      <c r="G315" s="15">
        <v>8</v>
      </c>
      <c r="H315" s="15">
        <f t="shared" si="4"/>
        <v>33</v>
      </c>
    </row>
    <row r="316" spans="1:8" ht="15" hidden="1">
      <c r="A316" s="305">
        <v>34</v>
      </c>
      <c r="B316" s="15" t="s">
        <v>5987</v>
      </c>
      <c r="C316" s="329">
        <v>1976</v>
      </c>
      <c r="D316" s="306">
        <v>3.3576388888888892E-2</v>
      </c>
      <c r="E316" s="15">
        <v>34</v>
      </c>
      <c r="F316" s="15" t="s">
        <v>5979</v>
      </c>
      <c r="G316" s="15">
        <v>8</v>
      </c>
      <c r="H316" s="15">
        <f t="shared" si="4"/>
        <v>48</v>
      </c>
    </row>
    <row r="317" spans="1:8" ht="15" hidden="1">
      <c r="A317" s="305">
        <v>35</v>
      </c>
      <c r="B317" s="15" t="s">
        <v>6202</v>
      </c>
      <c r="C317" s="15">
        <v>1979</v>
      </c>
      <c r="D317" s="306">
        <v>3.3750000000000002E-2</v>
      </c>
      <c r="E317" s="15">
        <v>35</v>
      </c>
      <c r="F317" s="15" t="s">
        <v>5979</v>
      </c>
      <c r="G317" s="15">
        <v>8</v>
      </c>
      <c r="H317" s="15">
        <f t="shared" si="4"/>
        <v>45</v>
      </c>
    </row>
    <row r="318" spans="1:8" ht="15" hidden="1">
      <c r="A318" s="305">
        <v>36</v>
      </c>
      <c r="B318" s="15" t="s">
        <v>6394</v>
      </c>
      <c r="C318" s="15">
        <v>1991</v>
      </c>
      <c r="D318" s="306">
        <v>3.3854166666666664E-2</v>
      </c>
      <c r="E318" s="15">
        <v>36</v>
      </c>
      <c r="F318" s="15" t="s">
        <v>5976</v>
      </c>
      <c r="G318" s="15">
        <v>8</v>
      </c>
      <c r="H318" s="15">
        <f t="shared" si="4"/>
        <v>33</v>
      </c>
    </row>
    <row r="319" spans="1:8" ht="15" hidden="1">
      <c r="A319" s="305">
        <v>37</v>
      </c>
      <c r="B319" s="15" t="s">
        <v>6395</v>
      </c>
      <c r="C319" s="15">
        <v>1987</v>
      </c>
      <c r="D319" s="306">
        <v>3.4212962962962966E-2</v>
      </c>
      <c r="E319" s="15">
        <v>37</v>
      </c>
      <c r="F319" s="15" t="s">
        <v>5976</v>
      </c>
      <c r="G319" s="15">
        <v>8</v>
      </c>
      <c r="H319" s="15">
        <f t="shared" si="4"/>
        <v>37</v>
      </c>
    </row>
    <row r="320" spans="1:8" ht="15" hidden="1">
      <c r="A320" s="305">
        <v>38</v>
      </c>
      <c r="B320" s="15" t="s">
        <v>6124</v>
      </c>
      <c r="C320" s="15">
        <v>1972</v>
      </c>
      <c r="D320" s="306">
        <v>3.4224537037037039E-2</v>
      </c>
      <c r="E320" s="15">
        <v>38</v>
      </c>
      <c r="F320" s="15" t="s">
        <v>5981</v>
      </c>
      <c r="G320" s="15">
        <v>8</v>
      </c>
      <c r="H320" s="15">
        <f t="shared" si="4"/>
        <v>52</v>
      </c>
    </row>
    <row r="321" spans="1:8" ht="15" hidden="1">
      <c r="A321" s="305">
        <v>39</v>
      </c>
      <c r="B321" s="15" t="s">
        <v>5988</v>
      </c>
      <c r="C321" s="329">
        <v>1976</v>
      </c>
      <c r="D321" s="306">
        <v>3.4456018518518518E-2</v>
      </c>
      <c r="E321" s="15">
        <v>39</v>
      </c>
      <c r="F321" s="15" t="s">
        <v>5979</v>
      </c>
      <c r="G321" s="15">
        <v>8</v>
      </c>
      <c r="H321" s="15">
        <f t="shared" si="4"/>
        <v>48</v>
      </c>
    </row>
    <row r="322" spans="1:8" ht="15" hidden="1">
      <c r="A322" s="305">
        <v>40</v>
      </c>
      <c r="B322" s="15" t="s">
        <v>5989</v>
      </c>
      <c r="C322" s="15">
        <v>1989</v>
      </c>
      <c r="D322" s="306">
        <v>3.4722222222222224E-2</v>
      </c>
      <c r="E322" s="15">
        <v>40</v>
      </c>
      <c r="F322" s="15" t="s">
        <v>5976</v>
      </c>
      <c r="G322" s="15">
        <v>8</v>
      </c>
      <c r="H322" s="15">
        <f t="shared" si="4"/>
        <v>35</v>
      </c>
    </row>
    <row r="323" spans="1:8" ht="15" hidden="1">
      <c r="A323" s="305">
        <v>41</v>
      </c>
      <c r="B323" s="15" t="s">
        <v>6396</v>
      </c>
      <c r="C323" s="15">
        <v>1985</v>
      </c>
      <c r="D323" s="306">
        <v>3.4861111111111114E-2</v>
      </c>
      <c r="E323" s="15">
        <v>41</v>
      </c>
      <c r="F323" s="15" t="s">
        <v>5976</v>
      </c>
      <c r="G323" s="15">
        <v>8</v>
      </c>
      <c r="H323" s="15">
        <f t="shared" si="4"/>
        <v>39</v>
      </c>
    </row>
    <row r="324" spans="1:8" ht="15" hidden="1">
      <c r="A324" s="305">
        <v>42</v>
      </c>
      <c r="B324" s="15" t="s">
        <v>5819</v>
      </c>
      <c r="C324" s="15">
        <v>1967</v>
      </c>
      <c r="D324" s="306">
        <v>3.5069444444444445E-2</v>
      </c>
      <c r="E324" s="15">
        <v>42</v>
      </c>
      <c r="F324" s="15" t="s">
        <v>5981</v>
      </c>
      <c r="G324" s="15">
        <v>8</v>
      </c>
      <c r="H324" s="15">
        <f t="shared" si="4"/>
        <v>57</v>
      </c>
    </row>
    <row r="325" spans="1:8" ht="15" hidden="1">
      <c r="A325" s="305">
        <v>43</v>
      </c>
      <c r="B325" s="15" t="s">
        <v>6397</v>
      </c>
      <c r="C325" s="15">
        <v>1986</v>
      </c>
      <c r="D325" s="306">
        <v>3.5682870370370372E-2</v>
      </c>
      <c r="E325" s="15">
        <v>43</v>
      </c>
      <c r="F325" s="15" t="s">
        <v>5976</v>
      </c>
      <c r="G325" s="15">
        <v>8</v>
      </c>
      <c r="H325" s="15">
        <f t="shared" si="4"/>
        <v>38</v>
      </c>
    </row>
    <row r="326" spans="1:8" ht="15" hidden="1">
      <c r="A326" s="305">
        <v>44</v>
      </c>
      <c r="B326" s="15" t="s">
        <v>5990</v>
      </c>
      <c r="C326" s="329">
        <v>1978</v>
      </c>
      <c r="D326" s="306">
        <v>3.5972222222222225E-2</v>
      </c>
      <c r="E326" s="15">
        <v>44</v>
      </c>
      <c r="F326" s="15" t="s">
        <v>5979</v>
      </c>
      <c r="G326" s="15">
        <v>8</v>
      </c>
      <c r="H326" s="15">
        <f t="shared" si="4"/>
        <v>46</v>
      </c>
    </row>
    <row r="327" spans="1:8" ht="15" hidden="1">
      <c r="A327" s="305">
        <v>45</v>
      </c>
      <c r="B327" s="15" t="s">
        <v>6398</v>
      </c>
      <c r="C327" s="15">
        <v>1985</v>
      </c>
      <c r="D327" s="306">
        <v>3.6006944444444446E-2</v>
      </c>
      <c r="E327" s="15">
        <v>45</v>
      </c>
      <c r="F327" s="15" t="s">
        <v>5976</v>
      </c>
      <c r="G327" s="15">
        <v>8</v>
      </c>
      <c r="H327" s="15">
        <f t="shared" si="4"/>
        <v>39</v>
      </c>
    </row>
    <row r="328" spans="1:8" ht="15" hidden="1">
      <c r="A328" s="305">
        <v>46</v>
      </c>
      <c r="B328" s="15" t="s">
        <v>6399</v>
      </c>
      <c r="C328" s="15">
        <v>1993</v>
      </c>
      <c r="D328" s="306">
        <v>3.6122685185185188E-2</v>
      </c>
      <c r="E328" s="15">
        <v>46</v>
      </c>
      <c r="F328" s="15" t="s">
        <v>5976</v>
      </c>
      <c r="G328" s="15">
        <v>8</v>
      </c>
      <c r="H328" s="15">
        <f t="shared" si="4"/>
        <v>31</v>
      </c>
    </row>
    <row r="329" spans="1:8" ht="15" hidden="1">
      <c r="A329" s="305">
        <v>47</v>
      </c>
      <c r="B329" s="15" t="s">
        <v>6125</v>
      </c>
      <c r="C329" s="15">
        <v>1971</v>
      </c>
      <c r="D329" s="306">
        <v>3.6574074074074071E-2</v>
      </c>
      <c r="E329" s="15">
        <v>47</v>
      </c>
      <c r="F329" s="15" t="s">
        <v>5981</v>
      </c>
      <c r="G329" s="15">
        <v>8</v>
      </c>
      <c r="H329" s="15">
        <f t="shared" si="4"/>
        <v>53</v>
      </c>
    </row>
    <row r="330" spans="1:8" ht="15" hidden="1">
      <c r="A330" s="305">
        <v>48</v>
      </c>
      <c r="B330" s="15" t="s">
        <v>5991</v>
      </c>
      <c r="C330" s="329">
        <v>1983</v>
      </c>
      <c r="D330" s="306">
        <v>3.6793981481481483E-2</v>
      </c>
      <c r="E330" s="15">
        <v>48</v>
      </c>
      <c r="F330" s="15" t="s">
        <v>5979</v>
      </c>
      <c r="G330" s="15">
        <v>8</v>
      </c>
      <c r="H330" s="15">
        <f t="shared" si="4"/>
        <v>41</v>
      </c>
    </row>
    <row r="331" spans="1:8" ht="15" hidden="1">
      <c r="A331" s="305">
        <v>49</v>
      </c>
      <c r="B331" s="15" t="s">
        <v>6126</v>
      </c>
      <c r="C331" s="15">
        <v>1969</v>
      </c>
      <c r="D331" s="306">
        <v>3.7060185185185182E-2</v>
      </c>
      <c r="E331" s="15">
        <v>49</v>
      </c>
      <c r="F331" s="15" t="s">
        <v>5981</v>
      </c>
      <c r="G331" s="15">
        <v>8</v>
      </c>
      <c r="H331" s="15">
        <f t="shared" ref="H331:H394" si="5">2024-C331</f>
        <v>55</v>
      </c>
    </row>
    <row r="332" spans="1:8" ht="15" hidden="1">
      <c r="A332" s="305">
        <v>50</v>
      </c>
      <c r="B332" s="15" t="s">
        <v>6400</v>
      </c>
      <c r="C332" s="15">
        <v>1994</v>
      </c>
      <c r="D332" s="306">
        <v>3.7314814814814815E-2</v>
      </c>
      <c r="E332" s="15">
        <v>50</v>
      </c>
      <c r="F332" s="15" t="s">
        <v>5976</v>
      </c>
      <c r="G332" s="15">
        <v>8</v>
      </c>
      <c r="H332" s="15">
        <f t="shared" si="5"/>
        <v>30</v>
      </c>
    </row>
    <row r="333" spans="1:8" ht="15" hidden="1">
      <c r="A333" s="305">
        <v>51</v>
      </c>
      <c r="B333" s="15" t="s">
        <v>5992</v>
      </c>
      <c r="C333" s="15">
        <v>1993</v>
      </c>
      <c r="D333" s="306">
        <v>3.7511574074074072E-2</v>
      </c>
      <c r="E333" s="15">
        <v>51</v>
      </c>
      <c r="F333" s="15" t="s">
        <v>5976</v>
      </c>
      <c r="G333" s="15">
        <v>8</v>
      </c>
      <c r="H333" s="15">
        <f t="shared" si="5"/>
        <v>31</v>
      </c>
    </row>
    <row r="334" spans="1:8" ht="15" hidden="1">
      <c r="A334" s="305">
        <v>52</v>
      </c>
      <c r="B334" s="15" t="s">
        <v>6401</v>
      </c>
      <c r="C334" s="15">
        <v>1990</v>
      </c>
      <c r="D334" s="306">
        <v>3.7835648148148146E-2</v>
      </c>
      <c r="E334" s="15">
        <v>52</v>
      </c>
      <c r="F334" s="15" t="s">
        <v>5976</v>
      </c>
      <c r="G334" s="15">
        <v>8</v>
      </c>
      <c r="H334" s="15">
        <f t="shared" si="5"/>
        <v>34</v>
      </c>
    </row>
    <row r="335" spans="1:8" ht="15" hidden="1">
      <c r="A335" s="305">
        <v>53</v>
      </c>
      <c r="B335" s="15" t="s">
        <v>6402</v>
      </c>
      <c r="C335" s="15">
        <v>1990</v>
      </c>
      <c r="D335" s="306">
        <v>3.7858796296296293E-2</v>
      </c>
      <c r="E335" s="15">
        <v>53</v>
      </c>
      <c r="F335" s="15" t="s">
        <v>5976</v>
      </c>
      <c r="G335" s="15">
        <v>8</v>
      </c>
      <c r="H335" s="15">
        <f t="shared" si="5"/>
        <v>34</v>
      </c>
    </row>
    <row r="336" spans="1:8" ht="15" hidden="1">
      <c r="A336" s="305">
        <v>54</v>
      </c>
      <c r="B336" s="15" t="s">
        <v>6203</v>
      </c>
      <c r="C336" s="15">
        <v>1983</v>
      </c>
      <c r="D336" s="306">
        <v>3.9143518518518522E-2</v>
      </c>
      <c r="E336" s="15">
        <v>54</v>
      </c>
      <c r="F336" s="15" t="s">
        <v>5979</v>
      </c>
      <c r="G336" s="15">
        <v>8</v>
      </c>
      <c r="H336" s="15">
        <f t="shared" si="5"/>
        <v>41</v>
      </c>
    </row>
    <row r="337" spans="1:8" ht="15" hidden="1">
      <c r="A337" s="305">
        <v>55</v>
      </c>
      <c r="B337" s="15" t="s">
        <v>6403</v>
      </c>
      <c r="C337" s="15">
        <v>1996</v>
      </c>
      <c r="D337" s="306">
        <v>3.9421296296296295E-2</v>
      </c>
      <c r="E337" s="15">
        <v>55</v>
      </c>
      <c r="F337" s="15" t="s">
        <v>5976</v>
      </c>
      <c r="G337" s="15">
        <v>8</v>
      </c>
      <c r="H337" s="15">
        <f t="shared" si="5"/>
        <v>28</v>
      </c>
    </row>
    <row r="338" spans="1:8" ht="15" hidden="1">
      <c r="A338" s="305">
        <v>56</v>
      </c>
      <c r="B338" s="15" t="s">
        <v>6404</v>
      </c>
      <c r="C338" s="15">
        <v>1994</v>
      </c>
      <c r="D338" s="306">
        <v>3.9525462962962964E-2</v>
      </c>
      <c r="E338" s="15">
        <v>56</v>
      </c>
      <c r="F338" s="15" t="s">
        <v>5976</v>
      </c>
      <c r="G338" s="15">
        <v>8</v>
      </c>
      <c r="H338" s="15">
        <f t="shared" si="5"/>
        <v>30</v>
      </c>
    </row>
    <row r="339" spans="1:8" ht="15" hidden="1">
      <c r="A339" s="305">
        <v>57</v>
      </c>
      <c r="B339" s="15" t="s">
        <v>6204</v>
      </c>
      <c r="C339" s="15">
        <v>1975</v>
      </c>
      <c r="D339" s="306">
        <v>3.9745370370370368E-2</v>
      </c>
      <c r="E339" s="15">
        <v>57</v>
      </c>
      <c r="F339" s="15" t="s">
        <v>5979</v>
      </c>
      <c r="G339" s="15">
        <v>8</v>
      </c>
      <c r="H339" s="15">
        <f t="shared" si="5"/>
        <v>49</v>
      </c>
    </row>
    <row r="340" spans="1:8" ht="15" hidden="1">
      <c r="A340" s="305">
        <v>58</v>
      </c>
      <c r="B340" s="15" t="s">
        <v>5821</v>
      </c>
      <c r="C340" s="329">
        <v>1984</v>
      </c>
      <c r="D340" s="306">
        <v>0.04</v>
      </c>
      <c r="E340" s="15">
        <v>58</v>
      </c>
      <c r="F340" s="15" t="s">
        <v>5979</v>
      </c>
      <c r="G340" s="15">
        <v>8</v>
      </c>
      <c r="H340" s="15">
        <f t="shared" si="5"/>
        <v>40</v>
      </c>
    </row>
    <row r="341" spans="1:8" ht="15" hidden="1">
      <c r="A341" s="305">
        <v>59</v>
      </c>
      <c r="B341" s="15" t="s">
        <v>5993</v>
      </c>
      <c r="C341" s="15">
        <v>1992</v>
      </c>
      <c r="D341" s="306">
        <v>4.0532407407407406E-2</v>
      </c>
      <c r="E341" s="15">
        <v>59</v>
      </c>
      <c r="F341" s="15" t="s">
        <v>5976</v>
      </c>
      <c r="G341" s="15">
        <v>8</v>
      </c>
      <c r="H341" s="15">
        <f t="shared" si="5"/>
        <v>32</v>
      </c>
    </row>
    <row r="342" spans="1:8" ht="15" hidden="1">
      <c r="A342" s="305">
        <v>60</v>
      </c>
      <c r="B342" s="15" t="s">
        <v>6405</v>
      </c>
      <c r="C342" s="15">
        <v>1991</v>
      </c>
      <c r="D342" s="306">
        <v>4.0590277777777781E-2</v>
      </c>
      <c r="E342" s="15">
        <v>60</v>
      </c>
      <c r="F342" s="15" t="s">
        <v>5976</v>
      </c>
      <c r="G342" s="15">
        <v>8</v>
      </c>
      <c r="H342" s="15">
        <f t="shared" si="5"/>
        <v>33</v>
      </c>
    </row>
    <row r="343" spans="1:8" ht="15" hidden="1">
      <c r="A343" s="305">
        <v>61</v>
      </c>
      <c r="B343" s="15" t="s">
        <v>6205</v>
      </c>
      <c r="C343" s="15">
        <v>1983</v>
      </c>
      <c r="D343" s="306">
        <v>4.0821759259259259E-2</v>
      </c>
      <c r="E343" s="15">
        <v>61</v>
      </c>
      <c r="F343" s="15" t="s">
        <v>5979</v>
      </c>
      <c r="G343" s="15">
        <v>8</v>
      </c>
      <c r="H343" s="15">
        <f t="shared" si="5"/>
        <v>41</v>
      </c>
    </row>
    <row r="344" spans="1:8" ht="15" hidden="1">
      <c r="A344" s="305">
        <v>62</v>
      </c>
      <c r="B344" s="15" t="s">
        <v>6406</v>
      </c>
      <c r="C344" s="15">
        <v>1990</v>
      </c>
      <c r="D344" s="306">
        <v>4.1041666666666664E-2</v>
      </c>
      <c r="E344" s="15">
        <v>62</v>
      </c>
      <c r="F344" s="15" t="s">
        <v>5976</v>
      </c>
      <c r="G344" s="15">
        <v>8</v>
      </c>
      <c r="H344" s="15">
        <f t="shared" si="5"/>
        <v>34</v>
      </c>
    </row>
    <row r="345" spans="1:8" ht="15" hidden="1">
      <c r="A345" s="305">
        <v>63</v>
      </c>
      <c r="B345" s="15" t="s">
        <v>6127</v>
      </c>
      <c r="C345" s="15">
        <v>1971</v>
      </c>
      <c r="D345" s="306">
        <v>4.1180555555555554E-2</v>
      </c>
      <c r="E345" s="15">
        <v>63</v>
      </c>
      <c r="F345" s="15" t="s">
        <v>5981</v>
      </c>
      <c r="G345" s="15">
        <v>8</v>
      </c>
      <c r="H345" s="15">
        <f t="shared" si="5"/>
        <v>53</v>
      </c>
    </row>
    <row r="346" spans="1:8" ht="15" hidden="1">
      <c r="A346" s="305">
        <v>64</v>
      </c>
      <c r="B346" s="15" t="s">
        <v>5994</v>
      </c>
      <c r="C346" s="15">
        <v>1992</v>
      </c>
      <c r="D346" s="306">
        <v>4.2083333333333334E-2</v>
      </c>
      <c r="E346" s="15">
        <v>64</v>
      </c>
      <c r="F346" s="15" t="s">
        <v>5976</v>
      </c>
      <c r="G346" s="15">
        <v>8</v>
      </c>
      <c r="H346" s="15">
        <f t="shared" si="5"/>
        <v>32</v>
      </c>
    </row>
    <row r="347" spans="1:8" ht="15" hidden="1">
      <c r="A347" s="305">
        <v>65</v>
      </c>
      <c r="B347" s="15" t="s">
        <v>6206</v>
      </c>
      <c r="C347" s="15">
        <v>1981</v>
      </c>
      <c r="D347" s="306">
        <v>4.2083333333333334E-2</v>
      </c>
      <c r="E347" s="15">
        <v>64</v>
      </c>
      <c r="F347" s="15" t="s">
        <v>5979</v>
      </c>
      <c r="G347" s="15">
        <v>8</v>
      </c>
      <c r="H347" s="15">
        <f t="shared" si="5"/>
        <v>43</v>
      </c>
    </row>
    <row r="348" spans="1:8" ht="15" hidden="1">
      <c r="A348" s="305">
        <v>66</v>
      </c>
      <c r="B348" s="15" t="s">
        <v>5995</v>
      </c>
      <c r="C348" s="329">
        <v>1976</v>
      </c>
      <c r="D348" s="306">
        <v>4.3055555555555555E-2</v>
      </c>
      <c r="E348" s="15">
        <v>66</v>
      </c>
      <c r="F348" s="15" t="s">
        <v>5979</v>
      </c>
      <c r="G348" s="15">
        <v>8</v>
      </c>
      <c r="H348" s="15">
        <f t="shared" si="5"/>
        <v>48</v>
      </c>
    </row>
    <row r="349" spans="1:8" ht="15" hidden="1">
      <c r="A349" s="305">
        <v>67</v>
      </c>
      <c r="B349" s="15" t="s">
        <v>6407</v>
      </c>
      <c r="C349" s="15">
        <v>1987</v>
      </c>
      <c r="D349" s="306">
        <v>4.3229166666666666E-2</v>
      </c>
      <c r="E349" s="15">
        <v>67</v>
      </c>
      <c r="F349" s="15" t="s">
        <v>5976</v>
      </c>
      <c r="G349" s="15">
        <v>8</v>
      </c>
      <c r="H349" s="15">
        <f t="shared" si="5"/>
        <v>37</v>
      </c>
    </row>
    <row r="350" spans="1:8" ht="15" hidden="1">
      <c r="A350" s="305">
        <v>68</v>
      </c>
      <c r="B350" s="15" t="s">
        <v>6207</v>
      </c>
      <c r="C350" s="15">
        <v>1982</v>
      </c>
      <c r="D350" s="306">
        <v>4.327546296296296E-2</v>
      </c>
      <c r="E350" s="15">
        <v>68</v>
      </c>
      <c r="F350" s="15" t="s">
        <v>5979</v>
      </c>
      <c r="G350" s="15">
        <v>8</v>
      </c>
      <c r="H350" s="15">
        <f t="shared" si="5"/>
        <v>42</v>
      </c>
    </row>
    <row r="351" spans="1:8" ht="15" hidden="1">
      <c r="A351" s="305">
        <v>69</v>
      </c>
      <c r="B351" s="15" t="s">
        <v>6408</v>
      </c>
      <c r="C351" s="15">
        <v>1986</v>
      </c>
      <c r="D351" s="306">
        <v>5.0509259259259261E-2</v>
      </c>
      <c r="E351" s="15">
        <v>69</v>
      </c>
      <c r="F351" s="15" t="s">
        <v>5976</v>
      </c>
      <c r="G351" s="15">
        <v>8</v>
      </c>
      <c r="H351" s="15">
        <f t="shared" si="5"/>
        <v>38</v>
      </c>
    </row>
    <row r="352" spans="1:8" ht="15" hidden="1">
      <c r="A352" s="305">
        <v>70</v>
      </c>
      <c r="B352" s="15" t="s">
        <v>6208</v>
      </c>
      <c r="C352" s="15">
        <v>1984</v>
      </c>
      <c r="D352" s="306">
        <v>5.091435185185185E-2</v>
      </c>
      <c r="E352" s="15">
        <v>70</v>
      </c>
      <c r="F352" s="15" t="s">
        <v>5979</v>
      </c>
      <c r="G352" s="15">
        <v>8</v>
      </c>
      <c r="H352" s="15">
        <f t="shared" si="5"/>
        <v>40</v>
      </c>
    </row>
    <row r="353" spans="1:8" hidden="1"/>
    <row r="354" spans="1:8" ht="15.6" hidden="1">
      <c r="A354" s="17" t="s">
        <v>5996</v>
      </c>
    </row>
    <row r="355" spans="1:8" hidden="1"/>
    <row r="356" spans="1:8" ht="15" hidden="1">
      <c r="A356" s="304" t="s">
        <v>10</v>
      </c>
      <c r="B356" s="15" t="s">
        <v>11</v>
      </c>
      <c r="C356" s="15" t="s">
        <v>113</v>
      </c>
      <c r="D356" s="15" t="s">
        <v>64</v>
      </c>
      <c r="E356" s="15" t="s">
        <v>4</v>
      </c>
      <c r="F356" s="15" t="s">
        <v>229</v>
      </c>
    </row>
    <row r="357" spans="1:8" ht="15" hidden="1">
      <c r="A357" s="305">
        <v>1</v>
      </c>
      <c r="B357" s="15" t="s">
        <v>5997</v>
      </c>
      <c r="C357" s="329">
        <v>1998</v>
      </c>
      <c r="D357" s="306">
        <v>2.6527777777777779E-2</v>
      </c>
      <c r="E357" s="15">
        <v>1</v>
      </c>
      <c r="F357" s="15" t="s">
        <v>5998</v>
      </c>
      <c r="G357" s="15">
        <v>8</v>
      </c>
      <c r="H357" s="15">
        <f t="shared" si="5"/>
        <v>26</v>
      </c>
    </row>
    <row r="358" spans="1:8" ht="15" hidden="1">
      <c r="A358" s="305">
        <v>2</v>
      </c>
      <c r="B358" s="15" t="s">
        <v>6257</v>
      </c>
      <c r="C358" s="15">
        <v>2001</v>
      </c>
      <c r="D358" s="306">
        <v>2.6747685185185187E-2</v>
      </c>
      <c r="E358" s="15">
        <v>2</v>
      </c>
      <c r="F358" s="15" t="s">
        <v>5998</v>
      </c>
      <c r="G358" s="15">
        <v>8</v>
      </c>
      <c r="H358" s="15">
        <f t="shared" si="5"/>
        <v>23</v>
      </c>
    </row>
    <row r="359" spans="1:8" ht="15" hidden="1">
      <c r="A359" s="305">
        <v>3</v>
      </c>
      <c r="B359" s="15" t="s">
        <v>5999</v>
      </c>
      <c r="C359" s="329">
        <v>1993</v>
      </c>
      <c r="D359" s="306">
        <v>2.7696759259259258E-2</v>
      </c>
      <c r="E359" s="15">
        <v>3</v>
      </c>
      <c r="F359" s="15" t="s">
        <v>5998</v>
      </c>
      <c r="G359" s="15">
        <v>8</v>
      </c>
      <c r="H359" s="15">
        <f t="shared" si="5"/>
        <v>31</v>
      </c>
    </row>
    <row r="360" spans="1:8" ht="15" hidden="1">
      <c r="A360" s="305">
        <v>4</v>
      </c>
      <c r="B360" s="15" t="s">
        <v>6000</v>
      </c>
      <c r="C360" s="329">
        <v>1986</v>
      </c>
      <c r="D360" s="306">
        <v>2.9097222222222222E-2</v>
      </c>
      <c r="E360" s="15">
        <v>4</v>
      </c>
      <c r="F360" s="15" t="s">
        <v>5998</v>
      </c>
      <c r="G360" s="15">
        <v>8</v>
      </c>
      <c r="H360" s="15">
        <f t="shared" si="5"/>
        <v>38</v>
      </c>
    </row>
    <row r="361" spans="1:8" ht="15" hidden="1">
      <c r="A361" s="305">
        <v>5</v>
      </c>
      <c r="B361" s="15" t="s">
        <v>6258</v>
      </c>
      <c r="C361" s="15">
        <v>1990</v>
      </c>
      <c r="D361" s="306">
        <v>2.9814814814814815E-2</v>
      </c>
      <c r="E361" s="15">
        <v>5</v>
      </c>
      <c r="F361" s="15" t="s">
        <v>5998</v>
      </c>
      <c r="G361" s="15">
        <v>8</v>
      </c>
      <c r="H361" s="15">
        <f t="shared" si="5"/>
        <v>34</v>
      </c>
    </row>
    <row r="362" spans="1:8" ht="15" hidden="1">
      <c r="A362" s="305">
        <v>6</v>
      </c>
      <c r="B362" s="15" t="s">
        <v>6001</v>
      </c>
      <c r="C362" s="329">
        <v>1988</v>
      </c>
      <c r="D362" s="306">
        <v>3.0393518518518518E-2</v>
      </c>
      <c r="E362" s="15">
        <v>6</v>
      </c>
      <c r="F362" s="15" t="s">
        <v>5998</v>
      </c>
      <c r="G362" s="15">
        <v>8</v>
      </c>
      <c r="H362" s="15">
        <f t="shared" si="5"/>
        <v>36</v>
      </c>
    </row>
    <row r="363" spans="1:8" ht="15" hidden="1">
      <c r="A363" s="305">
        <v>7</v>
      </c>
      <c r="B363" s="15" t="s">
        <v>6259</v>
      </c>
      <c r="C363" s="15">
        <v>1989</v>
      </c>
      <c r="D363" s="306">
        <v>3.125E-2</v>
      </c>
      <c r="E363" s="15">
        <v>7</v>
      </c>
      <c r="F363" s="15" t="s">
        <v>5998</v>
      </c>
      <c r="G363" s="15">
        <v>8</v>
      </c>
      <c r="H363" s="15">
        <f t="shared" si="5"/>
        <v>35</v>
      </c>
    </row>
    <row r="364" spans="1:8" ht="15" hidden="1">
      <c r="A364" s="305">
        <v>8</v>
      </c>
      <c r="B364" s="15" t="s">
        <v>6002</v>
      </c>
      <c r="C364" s="329">
        <v>1979</v>
      </c>
      <c r="D364" s="306">
        <v>3.197916666666667E-2</v>
      </c>
      <c r="E364" s="15">
        <v>8</v>
      </c>
      <c r="F364" s="15" t="s">
        <v>6003</v>
      </c>
      <c r="G364" s="15">
        <v>8</v>
      </c>
      <c r="H364" s="15">
        <f t="shared" si="5"/>
        <v>45</v>
      </c>
    </row>
    <row r="365" spans="1:8" ht="15" hidden="1">
      <c r="A365" s="305">
        <v>9</v>
      </c>
      <c r="B365" s="15" t="s">
        <v>5836</v>
      </c>
      <c r="C365" s="329">
        <v>1989</v>
      </c>
      <c r="D365" s="306">
        <v>3.2245370370370369E-2</v>
      </c>
      <c r="E365" s="15">
        <v>9</v>
      </c>
      <c r="F365" s="15" t="s">
        <v>5998</v>
      </c>
      <c r="G365" s="15">
        <v>8</v>
      </c>
      <c r="H365" s="15">
        <f t="shared" si="5"/>
        <v>35</v>
      </c>
    </row>
    <row r="366" spans="1:8" ht="15" hidden="1">
      <c r="A366" s="305">
        <v>10</v>
      </c>
      <c r="B366" s="15" t="s">
        <v>6151</v>
      </c>
      <c r="C366" s="15">
        <v>1982</v>
      </c>
      <c r="D366" s="306">
        <v>3.229166666666667E-2</v>
      </c>
      <c r="E366" s="15">
        <v>10</v>
      </c>
      <c r="F366" s="15" t="s">
        <v>6003</v>
      </c>
      <c r="G366" s="15">
        <v>8</v>
      </c>
      <c r="H366" s="15">
        <f t="shared" si="5"/>
        <v>42</v>
      </c>
    </row>
    <row r="367" spans="1:8" ht="15" hidden="1">
      <c r="A367" s="305">
        <v>11</v>
      </c>
      <c r="B367" s="15" t="s">
        <v>6152</v>
      </c>
      <c r="C367" s="15">
        <v>1979</v>
      </c>
      <c r="D367" s="306">
        <v>3.2685185185185185E-2</v>
      </c>
      <c r="E367" s="15">
        <v>11</v>
      </c>
      <c r="F367" s="15" t="s">
        <v>6003</v>
      </c>
      <c r="G367" s="15">
        <v>8</v>
      </c>
      <c r="H367" s="15">
        <f t="shared" si="5"/>
        <v>45</v>
      </c>
    </row>
    <row r="368" spans="1:8" ht="15" hidden="1">
      <c r="A368" s="305">
        <v>12</v>
      </c>
      <c r="B368" s="15" t="s">
        <v>6260</v>
      </c>
      <c r="C368" s="15">
        <v>1996</v>
      </c>
      <c r="D368" s="306">
        <v>3.290509259259259E-2</v>
      </c>
      <c r="E368" s="15">
        <v>12</v>
      </c>
      <c r="F368" s="15" t="s">
        <v>5998</v>
      </c>
      <c r="G368" s="15">
        <v>8</v>
      </c>
      <c r="H368" s="15">
        <f t="shared" si="5"/>
        <v>28</v>
      </c>
    </row>
    <row r="369" spans="1:8" ht="15" hidden="1">
      <c r="A369" s="305">
        <v>13</v>
      </c>
      <c r="B369" s="15" t="s">
        <v>6004</v>
      </c>
      <c r="C369" s="329">
        <v>1976</v>
      </c>
      <c r="D369" s="306">
        <v>3.3333333333333333E-2</v>
      </c>
      <c r="E369" s="15">
        <v>13</v>
      </c>
      <c r="F369" s="15" t="s">
        <v>6003</v>
      </c>
      <c r="G369" s="15">
        <v>8</v>
      </c>
      <c r="H369" s="15">
        <f t="shared" si="5"/>
        <v>48</v>
      </c>
    </row>
    <row r="370" spans="1:8" ht="15" hidden="1">
      <c r="A370" s="305">
        <v>14</v>
      </c>
      <c r="B370" s="15" t="s">
        <v>6005</v>
      </c>
      <c r="C370" s="329">
        <v>1983</v>
      </c>
      <c r="D370" s="306">
        <v>3.3402777777777781E-2</v>
      </c>
      <c r="E370" s="15">
        <v>14</v>
      </c>
      <c r="F370" s="15" t="s">
        <v>6003</v>
      </c>
      <c r="G370" s="15">
        <v>8</v>
      </c>
      <c r="H370" s="15">
        <f t="shared" si="5"/>
        <v>41</v>
      </c>
    </row>
    <row r="371" spans="1:8" ht="15" hidden="1">
      <c r="A371" s="305">
        <v>15</v>
      </c>
      <c r="B371" s="15" t="s">
        <v>6006</v>
      </c>
      <c r="C371" s="15">
        <v>1972</v>
      </c>
      <c r="D371" s="306">
        <v>3.3587962962962965E-2</v>
      </c>
      <c r="E371" s="15">
        <v>15</v>
      </c>
      <c r="F371" s="15" t="s">
        <v>6007</v>
      </c>
      <c r="G371" s="15">
        <v>8</v>
      </c>
      <c r="H371" s="15">
        <f t="shared" si="5"/>
        <v>52</v>
      </c>
    </row>
    <row r="372" spans="1:8" ht="15" hidden="1">
      <c r="A372" s="305">
        <v>16</v>
      </c>
      <c r="B372" s="15" t="s">
        <v>6008</v>
      </c>
      <c r="C372" s="329">
        <v>1986</v>
      </c>
      <c r="D372" s="306">
        <v>3.3599537037037039E-2</v>
      </c>
      <c r="E372" s="15">
        <v>16</v>
      </c>
      <c r="F372" s="15" t="s">
        <v>5998</v>
      </c>
      <c r="G372" s="15">
        <v>8</v>
      </c>
      <c r="H372" s="15">
        <f t="shared" si="5"/>
        <v>38</v>
      </c>
    </row>
    <row r="373" spans="1:8" ht="15" hidden="1">
      <c r="A373" s="305">
        <v>17</v>
      </c>
      <c r="B373" s="15" t="s">
        <v>6261</v>
      </c>
      <c r="C373" s="15">
        <v>1989</v>
      </c>
      <c r="D373" s="306">
        <v>3.4212962962962966E-2</v>
      </c>
      <c r="E373" s="15">
        <v>17</v>
      </c>
      <c r="F373" s="15" t="s">
        <v>5998</v>
      </c>
      <c r="G373" s="15">
        <v>8</v>
      </c>
      <c r="H373" s="15">
        <f t="shared" si="5"/>
        <v>35</v>
      </c>
    </row>
    <row r="374" spans="1:8" ht="15" hidden="1">
      <c r="A374" s="305">
        <v>18</v>
      </c>
      <c r="B374" s="15" t="s">
        <v>6009</v>
      </c>
      <c r="C374" s="329">
        <v>1987</v>
      </c>
      <c r="D374" s="306">
        <v>3.4722222222222224E-2</v>
      </c>
      <c r="E374" s="15">
        <v>18</v>
      </c>
      <c r="F374" s="15" t="s">
        <v>5998</v>
      </c>
      <c r="G374" s="15">
        <v>8</v>
      </c>
      <c r="H374" s="15">
        <f t="shared" si="5"/>
        <v>37</v>
      </c>
    </row>
    <row r="375" spans="1:8" ht="15" hidden="1">
      <c r="A375" s="305">
        <v>19</v>
      </c>
      <c r="B375" s="15" t="s">
        <v>6010</v>
      </c>
      <c r="C375" s="329">
        <v>1979</v>
      </c>
      <c r="D375" s="306">
        <v>3.4745370370370371E-2</v>
      </c>
      <c r="E375" s="15">
        <v>19</v>
      </c>
      <c r="F375" s="15" t="s">
        <v>6003</v>
      </c>
      <c r="G375" s="15">
        <v>8</v>
      </c>
      <c r="H375" s="15">
        <f t="shared" si="5"/>
        <v>45</v>
      </c>
    </row>
    <row r="376" spans="1:8" ht="15" hidden="1">
      <c r="A376" s="305">
        <v>20</v>
      </c>
      <c r="B376" s="15" t="s">
        <v>6262</v>
      </c>
      <c r="C376" s="15">
        <v>1987</v>
      </c>
      <c r="D376" s="306">
        <v>3.5127314814814813E-2</v>
      </c>
      <c r="E376" s="15">
        <v>20</v>
      </c>
      <c r="F376" s="15" t="s">
        <v>5998</v>
      </c>
      <c r="G376" s="15">
        <v>8</v>
      </c>
      <c r="H376" s="15">
        <f t="shared" si="5"/>
        <v>37</v>
      </c>
    </row>
    <row r="377" spans="1:8" ht="15" hidden="1">
      <c r="A377" s="305">
        <v>21</v>
      </c>
      <c r="B377" s="15" t="s">
        <v>6153</v>
      </c>
      <c r="C377" s="15">
        <v>1984</v>
      </c>
      <c r="D377" s="306">
        <v>3.5127314814814813E-2</v>
      </c>
      <c r="E377" s="15">
        <v>20</v>
      </c>
      <c r="F377" s="15" t="s">
        <v>6003</v>
      </c>
      <c r="G377" s="15">
        <v>8</v>
      </c>
      <c r="H377" s="15">
        <f t="shared" si="5"/>
        <v>40</v>
      </c>
    </row>
    <row r="378" spans="1:8" ht="15" hidden="1">
      <c r="A378" s="305">
        <v>22</v>
      </c>
      <c r="B378" s="15" t="s">
        <v>2720</v>
      </c>
      <c r="C378" s="15">
        <v>2004</v>
      </c>
      <c r="D378" s="306">
        <v>3.5694444444444445E-2</v>
      </c>
      <c r="E378" s="15">
        <v>22</v>
      </c>
      <c r="F378" s="15" t="s">
        <v>5998</v>
      </c>
      <c r="G378" s="15">
        <v>8</v>
      </c>
      <c r="H378" s="15">
        <f t="shared" si="5"/>
        <v>20</v>
      </c>
    </row>
    <row r="379" spans="1:8" ht="15" hidden="1">
      <c r="A379" s="305">
        <v>23</v>
      </c>
      <c r="B379" s="15" t="s">
        <v>6011</v>
      </c>
      <c r="C379" s="329">
        <v>1979</v>
      </c>
      <c r="D379" s="306">
        <v>3.5706018518518519E-2</v>
      </c>
      <c r="E379" s="15">
        <v>23</v>
      </c>
      <c r="F379" s="15" t="s">
        <v>6003</v>
      </c>
      <c r="G379" s="15">
        <v>8</v>
      </c>
      <c r="H379" s="15">
        <f t="shared" si="5"/>
        <v>45</v>
      </c>
    </row>
    <row r="380" spans="1:8" ht="15" hidden="1">
      <c r="A380" s="305">
        <v>24</v>
      </c>
      <c r="B380" s="15" t="s">
        <v>6263</v>
      </c>
      <c r="C380" s="15">
        <v>1992</v>
      </c>
      <c r="D380" s="306">
        <v>3.5810185185185188E-2</v>
      </c>
      <c r="E380" s="15">
        <v>24</v>
      </c>
      <c r="F380" s="15" t="s">
        <v>5998</v>
      </c>
      <c r="G380" s="15">
        <v>8</v>
      </c>
      <c r="H380" s="15">
        <f t="shared" si="5"/>
        <v>32</v>
      </c>
    </row>
    <row r="381" spans="1:8" ht="15" hidden="1">
      <c r="A381" s="305">
        <v>25</v>
      </c>
      <c r="B381" s="15" t="s">
        <v>6264</v>
      </c>
      <c r="C381" s="15">
        <v>1991</v>
      </c>
      <c r="D381" s="306">
        <v>3.622685185185185E-2</v>
      </c>
      <c r="E381" s="15">
        <v>25</v>
      </c>
      <c r="F381" s="15" t="s">
        <v>5998</v>
      </c>
      <c r="G381" s="15">
        <v>8</v>
      </c>
      <c r="H381" s="15">
        <f t="shared" si="5"/>
        <v>33</v>
      </c>
    </row>
    <row r="382" spans="1:8" ht="15" hidden="1">
      <c r="A382" s="305">
        <v>26</v>
      </c>
      <c r="B382" s="15" t="s">
        <v>6012</v>
      </c>
      <c r="C382" s="329">
        <v>1998</v>
      </c>
      <c r="D382" s="306">
        <v>3.6666666666666667E-2</v>
      </c>
      <c r="E382" s="15">
        <v>26</v>
      </c>
      <c r="F382" s="15" t="s">
        <v>5998</v>
      </c>
      <c r="G382" s="15">
        <v>8</v>
      </c>
      <c r="H382" s="15">
        <f t="shared" si="5"/>
        <v>26</v>
      </c>
    </row>
    <row r="383" spans="1:8" ht="15" hidden="1">
      <c r="A383" s="305">
        <v>27</v>
      </c>
      <c r="B383" s="15" t="s">
        <v>6013</v>
      </c>
      <c r="C383" s="329">
        <v>1986</v>
      </c>
      <c r="D383" s="306">
        <v>3.6805555555555557E-2</v>
      </c>
      <c r="E383" s="15">
        <v>27</v>
      </c>
      <c r="F383" s="15" t="s">
        <v>5998</v>
      </c>
      <c r="G383" s="15">
        <v>8</v>
      </c>
      <c r="H383" s="15">
        <f t="shared" si="5"/>
        <v>38</v>
      </c>
    </row>
    <row r="384" spans="1:8" ht="15" hidden="1">
      <c r="A384" s="305">
        <v>28</v>
      </c>
      <c r="B384" s="15" t="s">
        <v>6265</v>
      </c>
      <c r="C384" s="15">
        <v>1987</v>
      </c>
      <c r="D384" s="306">
        <v>3.6909722222222219E-2</v>
      </c>
      <c r="E384" s="15">
        <v>28</v>
      </c>
      <c r="F384" s="15" t="s">
        <v>5998</v>
      </c>
      <c r="G384" s="15">
        <v>8</v>
      </c>
      <c r="H384" s="15">
        <f t="shared" si="5"/>
        <v>37</v>
      </c>
    </row>
    <row r="385" spans="1:8" ht="15" hidden="1">
      <c r="A385" s="305">
        <v>29</v>
      </c>
      <c r="B385" s="15" t="s">
        <v>6266</v>
      </c>
      <c r="C385" s="15">
        <v>1985</v>
      </c>
      <c r="D385" s="306">
        <v>3.7002314814814814E-2</v>
      </c>
      <c r="E385" s="15">
        <v>29</v>
      </c>
      <c r="F385" s="15" t="s">
        <v>5998</v>
      </c>
      <c r="G385" s="15">
        <v>8</v>
      </c>
      <c r="H385" s="15">
        <f t="shared" si="5"/>
        <v>39</v>
      </c>
    </row>
    <row r="386" spans="1:8" ht="15" hidden="1">
      <c r="A386" s="305">
        <v>30</v>
      </c>
      <c r="B386" s="15" t="s">
        <v>6014</v>
      </c>
      <c r="C386" s="329">
        <v>1986</v>
      </c>
      <c r="D386" s="306">
        <v>3.7152777777777778E-2</v>
      </c>
      <c r="E386" s="15">
        <v>30</v>
      </c>
      <c r="F386" s="15" t="s">
        <v>5998</v>
      </c>
      <c r="G386" s="15">
        <v>8</v>
      </c>
      <c r="H386" s="15">
        <f t="shared" si="5"/>
        <v>38</v>
      </c>
    </row>
    <row r="387" spans="1:8" ht="15" hidden="1">
      <c r="A387" s="305">
        <v>31</v>
      </c>
      <c r="B387" s="15" t="s">
        <v>6116</v>
      </c>
      <c r="C387" s="15">
        <v>1974</v>
      </c>
      <c r="D387" s="306">
        <v>3.726851851851852E-2</v>
      </c>
      <c r="E387" s="15">
        <v>31</v>
      </c>
      <c r="F387" s="15" t="s">
        <v>6007</v>
      </c>
      <c r="G387" s="15">
        <v>8</v>
      </c>
      <c r="H387" s="15">
        <f t="shared" si="5"/>
        <v>50</v>
      </c>
    </row>
    <row r="388" spans="1:8" ht="15" hidden="1">
      <c r="A388" s="305">
        <v>32</v>
      </c>
      <c r="B388" s="15" t="s">
        <v>6015</v>
      </c>
      <c r="C388" s="329">
        <v>1981</v>
      </c>
      <c r="D388" s="306">
        <v>3.7337962962962962E-2</v>
      </c>
      <c r="E388" s="15">
        <v>32</v>
      </c>
      <c r="F388" s="15" t="s">
        <v>6003</v>
      </c>
      <c r="G388" s="15">
        <v>8</v>
      </c>
      <c r="H388" s="15">
        <f t="shared" si="5"/>
        <v>43</v>
      </c>
    </row>
    <row r="389" spans="1:8" ht="15" hidden="1">
      <c r="A389" s="305">
        <v>33</v>
      </c>
      <c r="B389" s="15" t="s">
        <v>6016</v>
      </c>
      <c r="C389" s="329">
        <v>1998</v>
      </c>
      <c r="D389" s="306">
        <v>3.7673611111111109E-2</v>
      </c>
      <c r="E389" s="15">
        <v>33</v>
      </c>
      <c r="F389" s="15" t="s">
        <v>5998</v>
      </c>
      <c r="G389" s="15">
        <v>8</v>
      </c>
      <c r="H389" s="15">
        <f t="shared" si="5"/>
        <v>26</v>
      </c>
    </row>
    <row r="390" spans="1:8" ht="15" hidden="1">
      <c r="A390" s="305">
        <v>34</v>
      </c>
      <c r="B390" s="15" t="s">
        <v>6267</v>
      </c>
      <c r="C390" s="15">
        <v>1985</v>
      </c>
      <c r="D390" s="306">
        <v>3.7893518518518521E-2</v>
      </c>
      <c r="E390" s="15">
        <v>34</v>
      </c>
      <c r="F390" s="15" t="s">
        <v>5998</v>
      </c>
      <c r="G390" s="15">
        <v>8</v>
      </c>
      <c r="H390" s="15">
        <f t="shared" si="5"/>
        <v>39</v>
      </c>
    </row>
    <row r="391" spans="1:8" ht="15" hidden="1">
      <c r="A391" s="305">
        <v>35</v>
      </c>
      <c r="B391" s="15" t="s">
        <v>6017</v>
      </c>
      <c r="C391" s="329">
        <v>1975</v>
      </c>
      <c r="D391" s="306">
        <v>3.8321759259259257E-2</v>
      </c>
      <c r="E391" s="15">
        <v>35</v>
      </c>
      <c r="F391" s="15" t="s">
        <v>6003</v>
      </c>
      <c r="G391" s="15">
        <v>8</v>
      </c>
      <c r="H391" s="15">
        <f t="shared" si="5"/>
        <v>49</v>
      </c>
    </row>
    <row r="392" spans="1:8" ht="15" hidden="1">
      <c r="A392" s="305">
        <v>36</v>
      </c>
      <c r="B392" s="15" t="s">
        <v>6018</v>
      </c>
      <c r="C392" s="15">
        <v>1967</v>
      </c>
      <c r="D392" s="306">
        <v>3.833333333333333E-2</v>
      </c>
      <c r="E392" s="15">
        <v>36</v>
      </c>
      <c r="F392" s="15" t="s">
        <v>6007</v>
      </c>
      <c r="G392" s="15">
        <v>8</v>
      </c>
      <c r="H392" s="15">
        <f t="shared" si="5"/>
        <v>57</v>
      </c>
    </row>
    <row r="393" spans="1:8" ht="15" hidden="1">
      <c r="A393" s="305">
        <v>37</v>
      </c>
      <c r="B393" s="15" t="s">
        <v>6154</v>
      </c>
      <c r="C393" s="15">
        <v>1983</v>
      </c>
      <c r="D393" s="306">
        <v>3.8344907407407404E-2</v>
      </c>
      <c r="E393" s="15">
        <v>37</v>
      </c>
      <c r="F393" s="15" t="s">
        <v>6003</v>
      </c>
      <c r="G393" s="15">
        <v>8</v>
      </c>
      <c r="H393" s="15">
        <f t="shared" si="5"/>
        <v>41</v>
      </c>
    </row>
    <row r="394" spans="1:8" ht="15" hidden="1">
      <c r="A394" s="305">
        <v>38</v>
      </c>
      <c r="B394" s="15" t="s">
        <v>6019</v>
      </c>
      <c r="C394" s="329">
        <v>1986</v>
      </c>
      <c r="D394" s="306">
        <v>3.8819444444444441E-2</v>
      </c>
      <c r="E394" s="15">
        <v>38</v>
      </c>
      <c r="F394" s="15" t="s">
        <v>5998</v>
      </c>
      <c r="G394" s="15">
        <v>8</v>
      </c>
      <c r="H394" s="15">
        <f t="shared" si="5"/>
        <v>38</v>
      </c>
    </row>
    <row r="395" spans="1:8" ht="15" hidden="1">
      <c r="A395" s="305">
        <v>39</v>
      </c>
      <c r="B395" s="15" t="s">
        <v>6268</v>
      </c>
      <c r="C395" s="15">
        <v>1985</v>
      </c>
      <c r="D395" s="306">
        <v>3.9050925925925926E-2</v>
      </c>
      <c r="E395" s="15">
        <v>39</v>
      </c>
      <c r="F395" s="15" t="s">
        <v>5998</v>
      </c>
      <c r="G395" s="15">
        <v>8</v>
      </c>
      <c r="H395" s="15">
        <f t="shared" ref="H395:H458" si="6">2024-C395</f>
        <v>39</v>
      </c>
    </row>
    <row r="396" spans="1:8" ht="15" hidden="1">
      <c r="A396" s="305">
        <v>40</v>
      </c>
      <c r="B396" s="15" t="s">
        <v>6020</v>
      </c>
      <c r="C396" s="329">
        <v>1983</v>
      </c>
      <c r="D396" s="306">
        <v>3.9085648148148147E-2</v>
      </c>
      <c r="E396" s="15">
        <v>40</v>
      </c>
      <c r="F396" s="15" t="s">
        <v>6003</v>
      </c>
      <c r="G396" s="15">
        <v>8</v>
      </c>
      <c r="H396" s="15">
        <f t="shared" si="6"/>
        <v>41</v>
      </c>
    </row>
    <row r="397" spans="1:8" ht="15" hidden="1">
      <c r="A397" s="305">
        <v>41</v>
      </c>
      <c r="B397" s="15" t="s">
        <v>6155</v>
      </c>
      <c r="C397" s="15">
        <v>1984</v>
      </c>
      <c r="D397" s="306">
        <v>3.9097222222222221E-2</v>
      </c>
      <c r="E397" s="15">
        <v>41</v>
      </c>
      <c r="F397" s="15" t="s">
        <v>6003</v>
      </c>
      <c r="G397" s="15">
        <v>8</v>
      </c>
      <c r="H397" s="15">
        <f t="shared" si="6"/>
        <v>40</v>
      </c>
    </row>
    <row r="398" spans="1:8" ht="15" hidden="1">
      <c r="A398" s="305">
        <v>42</v>
      </c>
      <c r="B398" s="15" t="s">
        <v>6269</v>
      </c>
      <c r="C398" s="15">
        <v>2000</v>
      </c>
      <c r="D398" s="306">
        <v>3.9525462962962964E-2</v>
      </c>
      <c r="E398" s="15">
        <v>42</v>
      </c>
      <c r="F398" s="15" t="s">
        <v>5998</v>
      </c>
      <c r="G398" s="15">
        <v>8</v>
      </c>
      <c r="H398" s="15">
        <f t="shared" si="6"/>
        <v>24</v>
      </c>
    </row>
    <row r="399" spans="1:8" ht="15" hidden="1">
      <c r="A399" s="305">
        <v>43</v>
      </c>
      <c r="B399" s="15" t="s">
        <v>5849</v>
      </c>
      <c r="C399" s="15">
        <v>1971</v>
      </c>
      <c r="D399" s="306">
        <v>3.9699074074074074E-2</v>
      </c>
      <c r="E399" s="15">
        <v>43</v>
      </c>
      <c r="F399" s="15" t="s">
        <v>6007</v>
      </c>
      <c r="G399" s="15">
        <v>8</v>
      </c>
      <c r="H399" s="15">
        <f t="shared" si="6"/>
        <v>53</v>
      </c>
    </row>
    <row r="400" spans="1:8" ht="15" hidden="1">
      <c r="A400" s="305">
        <v>44</v>
      </c>
      <c r="B400" s="15" t="s">
        <v>6270</v>
      </c>
      <c r="C400" s="15">
        <v>1998</v>
      </c>
      <c r="D400" s="306">
        <v>3.9861111111111111E-2</v>
      </c>
      <c r="E400" s="15">
        <v>44</v>
      </c>
      <c r="F400" s="15" t="s">
        <v>5998</v>
      </c>
      <c r="G400" s="15">
        <v>8</v>
      </c>
      <c r="H400" s="15">
        <f t="shared" si="6"/>
        <v>26</v>
      </c>
    </row>
    <row r="401" spans="1:8" ht="15" hidden="1">
      <c r="A401" s="305">
        <v>45</v>
      </c>
      <c r="B401" s="15" t="s">
        <v>6021</v>
      </c>
      <c r="C401" s="329">
        <v>1979</v>
      </c>
      <c r="D401" s="306">
        <v>4.0069444444444442E-2</v>
      </c>
      <c r="E401" s="15">
        <v>45</v>
      </c>
      <c r="F401" s="15" t="s">
        <v>6003</v>
      </c>
      <c r="G401" s="15">
        <v>8</v>
      </c>
      <c r="H401" s="15">
        <f t="shared" si="6"/>
        <v>45</v>
      </c>
    </row>
    <row r="402" spans="1:8" ht="15" hidden="1">
      <c r="A402" s="305">
        <v>46</v>
      </c>
      <c r="B402" s="15" t="s">
        <v>6022</v>
      </c>
      <c r="C402" s="329">
        <v>1984</v>
      </c>
      <c r="D402" s="306">
        <v>4.0451388888888891E-2</v>
      </c>
      <c r="E402" s="15">
        <v>46</v>
      </c>
      <c r="F402" s="15" t="s">
        <v>6003</v>
      </c>
      <c r="G402" s="15">
        <v>8</v>
      </c>
      <c r="H402" s="15">
        <f t="shared" si="6"/>
        <v>40</v>
      </c>
    </row>
    <row r="403" spans="1:8" ht="15" hidden="1">
      <c r="A403" s="305">
        <v>47</v>
      </c>
      <c r="B403" s="15" t="s">
        <v>6023</v>
      </c>
      <c r="C403" s="15">
        <v>1981</v>
      </c>
      <c r="D403" s="306">
        <v>4.0462962962962964E-2</v>
      </c>
      <c r="E403" s="15">
        <v>47</v>
      </c>
      <c r="F403" s="15" t="s">
        <v>6003</v>
      </c>
      <c r="G403" s="15">
        <v>8</v>
      </c>
      <c r="H403" s="15">
        <f t="shared" si="6"/>
        <v>43</v>
      </c>
    </row>
    <row r="404" spans="1:8" ht="15" hidden="1">
      <c r="A404" s="305">
        <v>48</v>
      </c>
      <c r="B404" s="15" t="s">
        <v>6024</v>
      </c>
      <c r="C404" s="329">
        <v>1991</v>
      </c>
      <c r="D404" s="306">
        <v>4.0532407407407406E-2</v>
      </c>
      <c r="E404" s="15">
        <v>48</v>
      </c>
      <c r="F404" s="15" t="s">
        <v>5998</v>
      </c>
      <c r="G404" s="15">
        <v>8</v>
      </c>
      <c r="H404" s="15">
        <f t="shared" si="6"/>
        <v>33</v>
      </c>
    </row>
    <row r="405" spans="1:8" ht="15" hidden="1">
      <c r="A405" s="305">
        <v>49</v>
      </c>
      <c r="B405" s="15" t="s">
        <v>6025</v>
      </c>
      <c r="C405" s="15">
        <v>1996</v>
      </c>
      <c r="D405" s="306">
        <v>4.0555555555555553E-2</v>
      </c>
      <c r="E405" s="15">
        <v>49</v>
      </c>
      <c r="F405" s="15" t="s">
        <v>5998</v>
      </c>
      <c r="G405" s="15">
        <v>8</v>
      </c>
      <c r="H405" s="15">
        <f t="shared" si="6"/>
        <v>28</v>
      </c>
    </row>
    <row r="406" spans="1:8" ht="15" hidden="1">
      <c r="A406" s="305">
        <v>50</v>
      </c>
      <c r="B406" s="15" t="s">
        <v>6271</v>
      </c>
      <c r="C406" s="15">
        <v>1985</v>
      </c>
      <c r="D406" s="306">
        <v>4.0567129629629627E-2</v>
      </c>
      <c r="E406" s="15">
        <v>50</v>
      </c>
      <c r="F406" s="15" t="s">
        <v>5998</v>
      </c>
      <c r="G406" s="15">
        <v>8</v>
      </c>
      <c r="H406" s="15">
        <f t="shared" si="6"/>
        <v>39</v>
      </c>
    </row>
    <row r="407" spans="1:8" ht="15" hidden="1">
      <c r="A407" s="305">
        <v>51</v>
      </c>
      <c r="B407" s="15" t="s">
        <v>6272</v>
      </c>
      <c r="C407" s="15">
        <v>1989</v>
      </c>
      <c r="D407" s="306">
        <v>4.0821759259259259E-2</v>
      </c>
      <c r="E407" s="15">
        <v>51</v>
      </c>
      <c r="F407" s="15" t="s">
        <v>5998</v>
      </c>
      <c r="G407" s="15">
        <v>8</v>
      </c>
      <c r="H407" s="15">
        <f t="shared" si="6"/>
        <v>35</v>
      </c>
    </row>
    <row r="408" spans="1:8" ht="15" hidden="1">
      <c r="A408" s="305">
        <v>52</v>
      </c>
      <c r="B408" s="15" t="s">
        <v>6273</v>
      </c>
      <c r="C408" s="15">
        <v>1993</v>
      </c>
      <c r="D408" s="306">
        <v>4.0833333333333333E-2</v>
      </c>
      <c r="E408" s="15">
        <v>52</v>
      </c>
      <c r="F408" s="15" t="s">
        <v>5998</v>
      </c>
      <c r="G408" s="15">
        <v>8</v>
      </c>
      <c r="H408" s="15">
        <f t="shared" si="6"/>
        <v>31</v>
      </c>
    </row>
    <row r="409" spans="1:8" ht="15" hidden="1">
      <c r="A409" s="305">
        <v>53</v>
      </c>
      <c r="B409" s="15" t="s">
        <v>6156</v>
      </c>
      <c r="C409" s="15">
        <v>1978</v>
      </c>
      <c r="D409" s="306">
        <v>4.0844907407407406E-2</v>
      </c>
      <c r="E409" s="15">
        <v>53</v>
      </c>
      <c r="F409" s="15" t="s">
        <v>6003</v>
      </c>
      <c r="G409" s="15">
        <v>8</v>
      </c>
      <c r="H409" s="15">
        <f t="shared" si="6"/>
        <v>46</v>
      </c>
    </row>
    <row r="410" spans="1:8" ht="15" hidden="1">
      <c r="A410" s="305">
        <v>54</v>
      </c>
      <c r="B410" s="15" t="s">
        <v>6026</v>
      </c>
      <c r="C410" s="329">
        <v>1976</v>
      </c>
      <c r="D410" s="306">
        <v>4.0902777777777781E-2</v>
      </c>
      <c r="E410" s="15">
        <v>54</v>
      </c>
      <c r="F410" s="15" t="s">
        <v>6003</v>
      </c>
      <c r="G410" s="15">
        <v>8</v>
      </c>
      <c r="H410" s="15">
        <f t="shared" si="6"/>
        <v>48</v>
      </c>
    </row>
    <row r="411" spans="1:8" ht="15" hidden="1">
      <c r="A411" s="305">
        <v>55</v>
      </c>
      <c r="B411" s="15" t="s">
        <v>6274</v>
      </c>
      <c r="C411" s="15">
        <v>1997</v>
      </c>
      <c r="D411" s="306">
        <v>4.0902777777777781E-2</v>
      </c>
      <c r="E411" s="15">
        <v>54</v>
      </c>
      <c r="F411" s="15" t="s">
        <v>5998</v>
      </c>
      <c r="G411" s="15">
        <v>8</v>
      </c>
      <c r="H411" s="15">
        <f t="shared" si="6"/>
        <v>27</v>
      </c>
    </row>
    <row r="412" spans="1:8" ht="15" hidden="1">
      <c r="A412" s="305">
        <v>56</v>
      </c>
      <c r="B412" s="15" t="s">
        <v>6275</v>
      </c>
      <c r="C412" s="15">
        <v>1998</v>
      </c>
      <c r="D412" s="306">
        <v>4.0925925925925928E-2</v>
      </c>
      <c r="E412" s="15">
        <v>56</v>
      </c>
      <c r="F412" s="15" t="s">
        <v>5998</v>
      </c>
      <c r="G412" s="15">
        <v>8</v>
      </c>
      <c r="H412" s="15">
        <f t="shared" si="6"/>
        <v>26</v>
      </c>
    </row>
    <row r="413" spans="1:8" ht="15" hidden="1">
      <c r="A413" s="305">
        <v>57</v>
      </c>
      <c r="B413" s="15" t="s">
        <v>6276</v>
      </c>
      <c r="C413" s="15">
        <v>1990</v>
      </c>
      <c r="D413" s="306">
        <v>4.1377314814814818E-2</v>
      </c>
      <c r="E413" s="15">
        <v>57</v>
      </c>
      <c r="F413" s="15" t="s">
        <v>5998</v>
      </c>
      <c r="G413" s="15">
        <v>8</v>
      </c>
      <c r="H413" s="15">
        <f t="shared" si="6"/>
        <v>34</v>
      </c>
    </row>
    <row r="414" spans="1:8" ht="15" hidden="1">
      <c r="A414" s="305">
        <v>58</v>
      </c>
      <c r="B414" s="15" t="s">
        <v>6027</v>
      </c>
      <c r="C414" s="329">
        <v>1993</v>
      </c>
      <c r="D414" s="306">
        <v>4.1608796296296297E-2</v>
      </c>
      <c r="E414" s="15">
        <v>58</v>
      </c>
      <c r="F414" s="15" t="s">
        <v>5998</v>
      </c>
      <c r="G414" s="15">
        <v>8</v>
      </c>
      <c r="H414" s="15">
        <f t="shared" si="6"/>
        <v>31</v>
      </c>
    </row>
    <row r="415" spans="1:8" ht="15" hidden="1">
      <c r="A415" s="305">
        <v>59</v>
      </c>
      <c r="B415" s="15" t="s">
        <v>6028</v>
      </c>
      <c r="C415" s="15">
        <v>1993</v>
      </c>
      <c r="D415" s="306">
        <v>4.1701388888888892E-2</v>
      </c>
      <c r="E415" s="15">
        <v>59</v>
      </c>
      <c r="F415" s="15" t="s">
        <v>5998</v>
      </c>
      <c r="G415" s="15">
        <v>8</v>
      </c>
      <c r="H415" s="15">
        <f t="shared" si="6"/>
        <v>31</v>
      </c>
    </row>
    <row r="416" spans="1:8" ht="15" hidden="1">
      <c r="A416" s="305">
        <v>60</v>
      </c>
      <c r="B416" s="15" t="s">
        <v>6277</v>
      </c>
      <c r="C416" s="15">
        <v>1989</v>
      </c>
      <c r="D416" s="306">
        <v>4.207175925925926E-2</v>
      </c>
      <c r="E416" s="15">
        <v>60</v>
      </c>
      <c r="F416" s="15" t="s">
        <v>5998</v>
      </c>
      <c r="G416" s="15">
        <v>8</v>
      </c>
      <c r="H416" s="15">
        <f t="shared" si="6"/>
        <v>35</v>
      </c>
    </row>
    <row r="417" spans="1:8" ht="15" hidden="1">
      <c r="A417" s="305">
        <v>61</v>
      </c>
      <c r="B417" s="15" t="s">
        <v>6029</v>
      </c>
      <c r="C417" s="329">
        <v>1991</v>
      </c>
      <c r="D417" s="306">
        <v>4.2083333333333334E-2</v>
      </c>
      <c r="E417" s="15">
        <v>61</v>
      </c>
      <c r="F417" s="15" t="s">
        <v>5998</v>
      </c>
      <c r="G417" s="15">
        <v>8</v>
      </c>
      <c r="H417" s="15">
        <f t="shared" si="6"/>
        <v>33</v>
      </c>
    </row>
    <row r="418" spans="1:8" ht="15" hidden="1">
      <c r="A418" s="305">
        <v>62</v>
      </c>
      <c r="B418" s="15" t="s">
        <v>6278</v>
      </c>
      <c r="C418" s="15">
        <v>1990</v>
      </c>
      <c r="D418" s="306">
        <v>4.2465277777777775E-2</v>
      </c>
      <c r="E418" s="15">
        <v>62</v>
      </c>
      <c r="F418" s="15" t="s">
        <v>5998</v>
      </c>
      <c r="G418" s="15">
        <v>8</v>
      </c>
      <c r="H418" s="15">
        <f t="shared" si="6"/>
        <v>34</v>
      </c>
    </row>
    <row r="419" spans="1:8" ht="15" hidden="1">
      <c r="A419" s="305">
        <v>63</v>
      </c>
      <c r="B419" s="15" t="s">
        <v>6157</v>
      </c>
      <c r="C419" s="15">
        <v>1983</v>
      </c>
      <c r="D419" s="306">
        <v>4.2465277777777775E-2</v>
      </c>
      <c r="E419" s="15">
        <v>62</v>
      </c>
      <c r="F419" s="15" t="s">
        <v>6003</v>
      </c>
      <c r="G419" s="15">
        <v>8</v>
      </c>
      <c r="H419" s="15">
        <f t="shared" si="6"/>
        <v>41</v>
      </c>
    </row>
    <row r="420" spans="1:8" ht="15" hidden="1">
      <c r="A420" s="305">
        <v>64</v>
      </c>
      <c r="B420" s="15" t="s">
        <v>6030</v>
      </c>
      <c r="C420" s="15">
        <v>1984</v>
      </c>
      <c r="D420" s="306">
        <v>4.2592592592592592E-2</v>
      </c>
      <c r="E420" s="15">
        <v>64</v>
      </c>
      <c r="F420" s="15" t="s">
        <v>6003</v>
      </c>
      <c r="G420" s="15">
        <v>8</v>
      </c>
      <c r="H420" s="15">
        <f t="shared" si="6"/>
        <v>40</v>
      </c>
    </row>
    <row r="421" spans="1:8" ht="15" hidden="1">
      <c r="A421" s="305">
        <v>65</v>
      </c>
      <c r="B421" s="15" t="s">
        <v>6279</v>
      </c>
      <c r="C421" s="15">
        <v>1987</v>
      </c>
      <c r="D421" s="306">
        <v>4.2696759259259261E-2</v>
      </c>
      <c r="E421" s="15">
        <v>65</v>
      </c>
      <c r="F421" s="15" t="s">
        <v>5998</v>
      </c>
      <c r="G421" s="15">
        <v>8</v>
      </c>
      <c r="H421" s="15">
        <f t="shared" si="6"/>
        <v>37</v>
      </c>
    </row>
    <row r="422" spans="1:8" ht="15" hidden="1">
      <c r="A422" s="305">
        <v>66</v>
      </c>
      <c r="B422" s="15" t="s">
        <v>6031</v>
      </c>
      <c r="C422" s="329">
        <v>1988</v>
      </c>
      <c r="D422" s="306">
        <v>4.2812500000000003E-2</v>
      </c>
      <c r="E422" s="15">
        <v>66</v>
      </c>
      <c r="F422" s="15" t="s">
        <v>5998</v>
      </c>
      <c r="G422" s="15">
        <v>8</v>
      </c>
      <c r="H422" s="15">
        <f t="shared" si="6"/>
        <v>36</v>
      </c>
    </row>
    <row r="423" spans="1:8" ht="15" hidden="1">
      <c r="A423" s="305">
        <v>67</v>
      </c>
      <c r="B423" s="15" t="s">
        <v>6032</v>
      </c>
      <c r="C423" s="15">
        <v>1970</v>
      </c>
      <c r="D423" s="306">
        <v>4.2939814814814813E-2</v>
      </c>
      <c r="E423" s="15">
        <v>67</v>
      </c>
      <c r="F423" s="15" t="s">
        <v>6007</v>
      </c>
      <c r="G423" s="15">
        <v>8</v>
      </c>
      <c r="H423" s="15">
        <f t="shared" si="6"/>
        <v>54</v>
      </c>
    </row>
    <row r="424" spans="1:8" ht="15" hidden="1">
      <c r="A424" s="305">
        <v>68</v>
      </c>
      <c r="B424" s="15" t="s">
        <v>6280</v>
      </c>
      <c r="C424" s="15">
        <v>1987</v>
      </c>
      <c r="D424" s="306">
        <v>4.3020833333333335E-2</v>
      </c>
      <c r="E424" s="15">
        <v>68</v>
      </c>
      <c r="F424" s="15" t="s">
        <v>5998</v>
      </c>
      <c r="G424" s="15">
        <v>8</v>
      </c>
      <c r="H424" s="15">
        <f t="shared" si="6"/>
        <v>37</v>
      </c>
    </row>
    <row r="425" spans="1:8" ht="15" hidden="1">
      <c r="A425" s="305">
        <v>69</v>
      </c>
      <c r="B425" s="15" t="s">
        <v>6281</v>
      </c>
      <c r="C425" s="15">
        <v>2005</v>
      </c>
      <c r="D425" s="306">
        <v>4.3043981481481482E-2</v>
      </c>
      <c r="E425" s="15">
        <v>69</v>
      </c>
      <c r="F425" s="15" t="s">
        <v>5998</v>
      </c>
      <c r="G425" s="15">
        <v>8</v>
      </c>
      <c r="H425" s="15">
        <f t="shared" si="6"/>
        <v>19</v>
      </c>
    </row>
    <row r="426" spans="1:8" ht="15" hidden="1">
      <c r="A426" s="305">
        <v>70</v>
      </c>
      <c r="B426" s="15" t="s">
        <v>6282</v>
      </c>
      <c r="C426" s="15">
        <v>2005</v>
      </c>
      <c r="D426" s="306">
        <v>4.3113425925925923E-2</v>
      </c>
      <c r="E426" s="15">
        <v>70</v>
      </c>
      <c r="F426" s="15" t="s">
        <v>5998</v>
      </c>
      <c r="G426" s="15">
        <v>8</v>
      </c>
      <c r="H426" s="15">
        <f t="shared" si="6"/>
        <v>19</v>
      </c>
    </row>
    <row r="427" spans="1:8" ht="15" hidden="1">
      <c r="A427" s="305">
        <v>71</v>
      </c>
      <c r="B427" s="15" t="s">
        <v>6283</v>
      </c>
      <c r="C427" s="15">
        <v>1994</v>
      </c>
      <c r="D427" s="306">
        <v>4.3240740740740739E-2</v>
      </c>
      <c r="E427" s="15">
        <v>71</v>
      </c>
      <c r="F427" s="15" t="s">
        <v>5998</v>
      </c>
      <c r="G427" s="15">
        <v>8</v>
      </c>
      <c r="H427" s="15">
        <f t="shared" si="6"/>
        <v>30</v>
      </c>
    </row>
    <row r="428" spans="1:8" ht="15" hidden="1">
      <c r="A428" s="305">
        <v>72</v>
      </c>
      <c r="B428" s="15" t="s">
        <v>6033</v>
      </c>
      <c r="C428" s="15">
        <v>1982</v>
      </c>
      <c r="D428" s="306">
        <v>4.3391203703703703E-2</v>
      </c>
      <c r="E428" s="15">
        <v>72</v>
      </c>
      <c r="F428" s="15" t="s">
        <v>6003</v>
      </c>
      <c r="G428" s="15">
        <v>8</v>
      </c>
      <c r="H428" s="15">
        <f t="shared" si="6"/>
        <v>42</v>
      </c>
    </row>
    <row r="429" spans="1:8" ht="15" hidden="1">
      <c r="A429" s="305">
        <v>73</v>
      </c>
      <c r="B429" s="15" t="s">
        <v>6284</v>
      </c>
      <c r="C429" s="15">
        <v>1985</v>
      </c>
      <c r="D429" s="306">
        <v>4.3530092592592592E-2</v>
      </c>
      <c r="E429" s="15">
        <v>73</v>
      </c>
      <c r="F429" s="15" t="s">
        <v>5998</v>
      </c>
      <c r="G429" s="15">
        <v>8</v>
      </c>
      <c r="H429" s="15">
        <f t="shared" si="6"/>
        <v>39</v>
      </c>
    </row>
    <row r="430" spans="1:8" ht="15" hidden="1">
      <c r="A430" s="305">
        <v>74</v>
      </c>
      <c r="B430" s="15" t="s">
        <v>5857</v>
      </c>
      <c r="C430" s="329">
        <v>2004</v>
      </c>
      <c r="D430" s="306">
        <v>4.3645833333333335E-2</v>
      </c>
      <c r="E430" s="15">
        <v>74</v>
      </c>
      <c r="F430" s="15" t="s">
        <v>5998</v>
      </c>
      <c r="G430" s="15">
        <v>8</v>
      </c>
      <c r="H430" s="15">
        <f t="shared" si="6"/>
        <v>20</v>
      </c>
    </row>
    <row r="431" spans="1:8" ht="15" hidden="1">
      <c r="A431" s="305">
        <v>75</v>
      </c>
      <c r="B431" s="15" t="s">
        <v>6285</v>
      </c>
      <c r="C431" s="15">
        <v>1987</v>
      </c>
      <c r="D431" s="306">
        <v>4.4016203703703703E-2</v>
      </c>
      <c r="E431" s="15">
        <v>75</v>
      </c>
      <c r="F431" s="15" t="s">
        <v>5998</v>
      </c>
      <c r="G431" s="15">
        <v>8</v>
      </c>
      <c r="H431" s="15">
        <f t="shared" si="6"/>
        <v>37</v>
      </c>
    </row>
    <row r="432" spans="1:8" ht="15" hidden="1">
      <c r="A432" s="305">
        <v>76</v>
      </c>
      <c r="B432" s="15" t="s">
        <v>6286</v>
      </c>
      <c r="C432" s="15">
        <v>1986</v>
      </c>
      <c r="D432" s="306">
        <v>4.4363425925925924E-2</v>
      </c>
      <c r="E432" s="15">
        <v>76</v>
      </c>
      <c r="F432" s="15" t="s">
        <v>5998</v>
      </c>
      <c r="G432" s="15">
        <v>8</v>
      </c>
      <c r="H432" s="15">
        <f t="shared" si="6"/>
        <v>38</v>
      </c>
    </row>
    <row r="433" spans="1:8" ht="15" hidden="1">
      <c r="A433" s="305">
        <v>77</v>
      </c>
      <c r="B433" s="15" t="s">
        <v>6158</v>
      </c>
      <c r="C433" s="15">
        <v>1981</v>
      </c>
      <c r="D433" s="306">
        <v>4.4895833333333336E-2</v>
      </c>
      <c r="E433" s="15">
        <v>77</v>
      </c>
      <c r="F433" s="15" t="s">
        <v>6003</v>
      </c>
      <c r="G433" s="15">
        <v>8</v>
      </c>
      <c r="H433" s="15">
        <f t="shared" si="6"/>
        <v>43</v>
      </c>
    </row>
    <row r="434" spans="1:8" ht="15" hidden="1">
      <c r="A434" s="305">
        <v>78</v>
      </c>
      <c r="B434" s="15" t="s">
        <v>6287</v>
      </c>
      <c r="C434" s="15">
        <v>1996</v>
      </c>
      <c r="D434" s="306">
        <v>4.5335648148148146E-2</v>
      </c>
      <c r="E434" s="15">
        <v>78</v>
      </c>
      <c r="F434" s="15" t="s">
        <v>5998</v>
      </c>
      <c r="G434" s="15">
        <v>8</v>
      </c>
      <c r="H434" s="15">
        <f t="shared" si="6"/>
        <v>28</v>
      </c>
    </row>
    <row r="435" spans="1:8" ht="15" hidden="1">
      <c r="A435" s="305">
        <v>79</v>
      </c>
      <c r="B435" s="15" t="s">
        <v>6034</v>
      </c>
      <c r="C435" s="329">
        <v>1979</v>
      </c>
      <c r="D435" s="306">
        <v>4.7650462962962964E-2</v>
      </c>
      <c r="E435" s="15">
        <v>79</v>
      </c>
      <c r="F435" s="15" t="s">
        <v>6003</v>
      </c>
      <c r="G435" s="15">
        <v>8</v>
      </c>
      <c r="H435" s="15">
        <f t="shared" si="6"/>
        <v>45</v>
      </c>
    </row>
    <row r="436" spans="1:8" ht="15" hidden="1">
      <c r="A436" s="305">
        <v>80</v>
      </c>
      <c r="B436" s="15" t="s">
        <v>6288</v>
      </c>
      <c r="C436" s="15">
        <v>1986</v>
      </c>
      <c r="D436" s="306">
        <v>4.8877314814814818E-2</v>
      </c>
      <c r="E436" s="15">
        <v>80</v>
      </c>
      <c r="F436" s="15" t="s">
        <v>5998</v>
      </c>
      <c r="G436" s="15">
        <v>8</v>
      </c>
      <c r="H436" s="15">
        <f t="shared" si="6"/>
        <v>38</v>
      </c>
    </row>
    <row r="437" spans="1:8" ht="15" hidden="1">
      <c r="A437" s="305">
        <v>81</v>
      </c>
      <c r="B437" s="15" t="s">
        <v>5858</v>
      </c>
      <c r="C437" s="15">
        <v>1990</v>
      </c>
      <c r="D437" s="306">
        <v>4.8888888888888891E-2</v>
      </c>
      <c r="E437" s="15">
        <v>81</v>
      </c>
      <c r="F437" s="15" t="s">
        <v>5998</v>
      </c>
      <c r="G437" s="15">
        <v>8</v>
      </c>
      <c r="H437" s="15">
        <f t="shared" si="6"/>
        <v>34</v>
      </c>
    </row>
    <row r="438" spans="1:8" ht="15" hidden="1">
      <c r="A438" s="305">
        <v>82</v>
      </c>
      <c r="B438" s="15" t="s">
        <v>6289</v>
      </c>
      <c r="C438" s="15">
        <v>1986</v>
      </c>
      <c r="D438" s="306">
        <v>4.9224537037037039E-2</v>
      </c>
      <c r="E438" s="15">
        <v>82</v>
      </c>
      <c r="F438" s="15" t="s">
        <v>5998</v>
      </c>
      <c r="G438" s="15">
        <v>8</v>
      </c>
      <c r="H438" s="15">
        <f t="shared" si="6"/>
        <v>38</v>
      </c>
    </row>
    <row r="439" spans="1:8" ht="15" hidden="1">
      <c r="A439" s="305">
        <v>83</v>
      </c>
      <c r="B439" s="15" t="s">
        <v>6290</v>
      </c>
      <c r="C439" s="15">
        <v>1991</v>
      </c>
      <c r="D439" s="306">
        <v>4.925925925925926E-2</v>
      </c>
      <c r="E439" s="15">
        <v>83</v>
      </c>
      <c r="F439" s="15" t="s">
        <v>5998</v>
      </c>
      <c r="G439" s="15">
        <v>8</v>
      </c>
      <c r="H439" s="15">
        <f t="shared" si="6"/>
        <v>33</v>
      </c>
    </row>
    <row r="440" spans="1:8" ht="15" hidden="1">
      <c r="A440" s="305">
        <v>84</v>
      </c>
      <c r="B440" s="15" t="s">
        <v>6291</v>
      </c>
      <c r="C440" s="15">
        <v>1991</v>
      </c>
      <c r="D440" s="306">
        <v>4.9328703703703701E-2</v>
      </c>
      <c r="E440" s="15">
        <v>84</v>
      </c>
      <c r="F440" s="15" t="s">
        <v>5998</v>
      </c>
      <c r="G440" s="15">
        <v>8</v>
      </c>
      <c r="H440" s="15">
        <f t="shared" si="6"/>
        <v>33</v>
      </c>
    </row>
    <row r="441" spans="1:8" ht="15" hidden="1">
      <c r="A441" s="305">
        <v>85</v>
      </c>
      <c r="B441" s="15" t="s">
        <v>6292</v>
      </c>
      <c r="C441" s="15">
        <v>1989</v>
      </c>
      <c r="D441" s="306">
        <v>4.9965277777777775E-2</v>
      </c>
      <c r="E441" s="15">
        <v>85</v>
      </c>
      <c r="F441" s="15" t="s">
        <v>5998</v>
      </c>
      <c r="G441" s="15">
        <v>8</v>
      </c>
      <c r="H441" s="15">
        <f t="shared" si="6"/>
        <v>35</v>
      </c>
    </row>
    <row r="442" spans="1:8" ht="15" hidden="1">
      <c r="A442" s="305">
        <v>86</v>
      </c>
      <c r="B442" s="15" t="s">
        <v>5859</v>
      </c>
      <c r="C442" s="15">
        <v>2002</v>
      </c>
      <c r="D442" s="306">
        <v>5.091435185185185E-2</v>
      </c>
      <c r="E442" s="15">
        <v>86</v>
      </c>
      <c r="F442" s="15" t="s">
        <v>5998</v>
      </c>
      <c r="G442" s="15">
        <v>8</v>
      </c>
      <c r="H442" s="15">
        <f t="shared" si="6"/>
        <v>22</v>
      </c>
    </row>
    <row r="443" spans="1:8" ht="15" hidden="1">
      <c r="A443" s="305">
        <v>87</v>
      </c>
      <c r="B443" s="15" t="s">
        <v>6293</v>
      </c>
      <c r="C443" s="15">
        <v>1985</v>
      </c>
      <c r="D443" s="306">
        <v>5.1261574074074077E-2</v>
      </c>
      <c r="E443" s="15">
        <v>87</v>
      </c>
      <c r="F443" s="15" t="s">
        <v>5998</v>
      </c>
      <c r="G443" s="15">
        <v>8</v>
      </c>
      <c r="H443" s="15">
        <f t="shared" si="6"/>
        <v>39</v>
      </c>
    </row>
    <row r="444" spans="1:8" ht="15" hidden="1">
      <c r="A444" s="305">
        <v>88</v>
      </c>
      <c r="B444" s="15" t="s">
        <v>6035</v>
      </c>
      <c r="C444" s="15">
        <v>1981</v>
      </c>
      <c r="D444" s="306">
        <v>5.1944444444444446E-2</v>
      </c>
      <c r="E444" s="15">
        <v>88</v>
      </c>
      <c r="F444" s="15" t="s">
        <v>6003</v>
      </c>
      <c r="G444" s="15">
        <v>8</v>
      </c>
      <c r="H444" s="15">
        <f t="shared" si="6"/>
        <v>43</v>
      </c>
    </row>
    <row r="445" spans="1:8" ht="15" hidden="1">
      <c r="A445" s="305">
        <v>89</v>
      </c>
      <c r="B445" s="15" t="s">
        <v>6294</v>
      </c>
      <c r="C445" s="15">
        <v>1998</v>
      </c>
      <c r="D445" s="306">
        <v>5.1956018518518519E-2</v>
      </c>
      <c r="E445" s="15">
        <v>89</v>
      </c>
      <c r="F445" s="15" t="s">
        <v>5998</v>
      </c>
      <c r="G445" s="15">
        <v>8</v>
      </c>
      <c r="H445" s="15">
        <f t="shared" si="6"/>
        <v>26</v>
      </c>
    </row>
    <row r="446" spans="1:8" ht="15" hidden="1">
      <c r="A446" s="305">
        <v>90</v>
      </c>
      <c r="B446" s="15" t="s">
        <v>6159</v>
      </c>
      <c r="C446" s="15">
        <v>1980</v>
      </c>
      <c r="D446" s="306">
        <v>5.3182870370370373E-2</v>
      </c>
      <c r="E446" s="15">
        <v>90</v>
      </c>
      <c r="F446" s="15" t="s">
        <v>6003</v>
      </c>
      <c r="G446" s="15">
        <v>8</v>
      </c>
      <c r="H446" s="15">
        <f t="shared" si="6"/>
        <v>44</v>
      </c>
    </row>
    <row r="447" spans="1:8" ht="15" hidden="1">
      <c r="A447" s="305">
        <v>91</v>
      </c>
      <c r="B447" s="15" t="s">
        <v>6117</v>
      </c>
      <c r="C447" s="15">
        <v>1974</v>
      </c>
      <c r="D447" s="306">
        <v>5.3182870370370373E-2</v>
      </c>
      <c r="E447" s="15">
        <v>90</v>
      </c>
      <c r="F447" s="15" t="s">
        <v>6007</v>
      </c>
      <c r="G447" s="15">
        <v>8</v>
      </c>
      <c r="H447" s="15">
        <f t="shared" si="6"/>
        <v>50</v>
      </c>
    </row>
    <row r="448" spans="1:8" ht="15" hidden="1">
      <c r="A448" s="305">
        <v>92</v>
      </c>
      <c r="B448" s="15" t="s">
        <v>6036</v>
      </c>
      <c r="C448" s="329">
        <v>1988</v>
      </c>
      <c r="D448" s="306">
        <v>5.440972222222222E-2</v>
      </c>
      <c r="E448" s="15">
        <v>92</v>
      </c>
      <c r="F448" s="15" t="s">
        <v>5998</v>
      </c>
      <c r="G448" s="15">
        <v>8</v>
      </c>
      <c r="H448" s="15">
        <f t="shared" si="6"/>
        <v>36</v>
      </c>
    </row>
    <row r="449" spans="1:8" hidden="1"/>
    <row r="450" spans="1:8" ht="31.2" hidden="1">
      <c r="A450" s="17" t="s">
        <v>6037</v>
      </c>
    </row>
    <row r="451" spans="1:8" hidden="1"/>
    <row r="452" spans="1:8" ht="15" hidden="1">
      <c r="A452" s="304" t="s">
        <v>10</v>
      </c>
      <c r="B452" s="15" t="s">
        <v>11</v>
      </c>
      <c r="C452" s="15" t="s">
        <v>113</v>
      </c>
      <c r="D452" s="15" t="s">
        <v>64</v>
      </c>
      <c r="E452" s="15" t="s">
        <v>4</v>
      </c>
      <c r="F452" s="15" t="s">
        <v>229</v>
      </c>
    </row>
    <row r="453" spans="1:8" ht="15" hidden="1">
      <c r="A453" s="305">
        <v>1</v>
      </c>
      <c r="B453" s="15" t="s">
        <v>6109</v>
      </c>
      <c r="C453" s="15">
        <v>2008</v>
      </c>
      <c r="D453" s="306">
        <v>2.255787037037037E-2</v>
      </c>
      <c r="E453" s="15">
        <v>1</v>
      </c>
      <c r="F453" s="15" t="s">
        <v>6038</v>
      </c>
      <c r="G453" s="15">
        <v>8</v>
      </c>
      <c r="H453" s="15">
        <f t="shared" si="6"/>
        <v>16</v>
      </c>
    </row>
    <row r="454" spans="1:8" ht="15" hidden="1">
      <c r="A454" s="305">
        <v>2</v>
      </c>
      <c r="B454" s="15" t="s">
        <v>6039</v>
      </c>
      <c r="C454" s="15">
        <v>2008</v>
      </c>
      <c r="D454" s="306">
        <v>2.6041666666666668E-2</v>
      </c>
      <c r="E454" s="15">
        <v>2</v>
      </c>
      <c r="F454" s="15" t="s">
        <v>6038</v>
      </c>
      <c r="G454" s="15">
        <v>8</v>
      </c>
      <c r="H454" s="15">
        <f t="shared" si="6"/>
        <v>16</v>
      </c>
    </row>
    <row r="455" spans="1:8" ht="15" hidden="1">
      <c r="A455" s="305">
        <v>3</v>
      </c>
      <c r="B455" s="15" t="s">
        <v>6110</v>
      </c>
      <c r="C455" s="15">
        <v>2010</v>
      </c>
      <c r="D455" s="306">
        <v>2.8194444444444446E-2</v>
      </c>
      <c r="E455" s="15">
        <v>3</v>
      </c>
      <c r="F455" s="15" t="s">
        <v>6038</v>
      </c>
      <c r="G455" s="15">
        <v>8</v>
      </c>
      <c r="H455" s="15">
        <f t="shared" si="6"/>
        <v>14</v>
      </c>
    </row>
    <row r="456" spans="1:8" ht="15" hidden="1">
      <c r="A456" s="305">
        <v>4</v>
      </c>
      <c r="B456" s="15" t="s">
        <v>6111</v>
      </c>
      <c r="C456" s="15">
        <v>2008</v>
      </c>
      <c r="D456" s="306">
        <v>2.9224537037037038E-2</v>
      </c>
      <c r="E456" s="15">
        <v>4</v>
      </c>
      <c r="F456" s="15" t="s">
        <v>6038</v>
      </c>
      <c r="G456" s="15">
        <v>8</v>
      </c>
      <c r="H456" s="15">
        <f t="shared" si="6"/>
        <v>16</v>
      </c>
    </row>
    <row r="457" spans="1:8" ht="15" hidden="1">
      <c r="A457" s="305">
        <v>5</v>
      </c>
      <c r="B457" s="15" t="s">
        <v>5800</v>
      </c>
      <c r="C457" s="15">
        <v>2009</v>
      </c>
      <c r="D457" s="306">
        <v>3.0173611111111109E-2</v>
      </c>
      <c r="E457" s="15">
        <v>5</v>
      </c>
      <c r="F457" s="15" t="s">
        <v>6038</v>
      </c>
      <c r="G457" s="15">
        <v>8</v>
      </c>
      <c r="H457" s="15">
        <f t="shared" si="6"/>
        <v>15</v>
      </c>
    </row>
    <row r="458" spans="1:8" ht="15" hidden="1">
      <c r="A458" s="305">
        <v>6</v>
      </c>
      <c r="B458" s="15" t="s">
        <v>6040</v>
      </c>
      <c r="C458" s="15">
        <v>2009</v>
      </c>
      <c r="D458" s="306">
        <v>3.1377314814814816E-2</v>
      </c>
      <c r="E458" s="15">
        <v>6</v>
      </c>
      <c r="F458" s="15" t="s">
        <v>6038</v>
      </c>
      <c r="G458" s="15">
        <v>8</v>
      </c>
      <c r="H458" s="15">
        <f t="shared" si="6"/>
        <v>15</v>
      </c>
    </row>
    <row r="459" spans="1:8" ht="15" hidden="1">
      <c r="A459" s="305">
        <v>7</v>
      </c>
      <c r="B459" s="15" t="s">
        <v>1110</v>
      </c>
      <c r="C459" s="15">
        <v>2009</v>
      </c>
      <c r="D459" s="306">
        <v>3.6423611111111108E-2</v>
      </c>
      <c r="E459" s="15">
        <v>7</v>
      </c>
      <c r="F459" s="15" t="s">
        <v>6038</v>
      </c>
      <c r="G459" s="15">
        <v>8</v>
      </c>
      <c r="H459" s="15">
        <f t="shared" ref="H459:H470" si="7">2024-C459</f>
        <v>15</v>
      </c>
    </row>
    <row r="460" spans="1:8" ht="15" hidden="1">
      <c r="A460" s="305">
        <v>8</v>
      </c>
      <c r="B460" s="15" t="s">
        <v>6112</v>
      </c>
      <c r="C460" s="15">
        <v>2010</v>
      </c>
      <c r="D460" s="306">
        <v>4.0081018518518516E-2</v>
      </c>
      <c r="E460" s="15">
        <v>8</v>
      </c>
      <c r="F460" s="15" t="s">
        <v>6038</v>
      </c>
      <c r="G460" s="15">
        <v>8</v>
      </c>
      <c r="H460" s="15">
        <f t="shared" si="7"/>
        <v>14</v>
      </c>
    </row>
    <row r="461" spans="1:8" ht="15" hidden="1">
      <c r="A461" s="305">
        <v>9</v>
      </c>
      <c r="B461" s="15" t="s">
        <v>6113</v>
      </c>
      <c r="C461" s="15">
        <v>2008</v>
      </c>
      <c r="D461" s="306">
        <v>4.0601851851851854E-2</v>
      </c>
      <c r="E461" s="15">
        <v>9</v>
      </c>
      <c r="F461" s="15" t="s">
        <v>6038</v>
      </c>
      <c r="G461" s="15">
        <v>8</v>
      </c>
      <c r="H461" s="15">
        <f t="shared" si="7"/>
        <v>16</v>
      </c>
    </row>
    <row r="462" spans="1:8" hidden="1"/>
    <row r="463" spans="1:8" ht="31.2" hidden="1">
      <c r="A463" s="17" t="s">
        <v>6041</v>
      </c>
    </row>
    <row r="464" spans="1:8" hidden="1"/>
    <row r="465" spans="1:8" ht="15" hidden="1">
      <c r="A465" s="304" t="s">
        <v>10</v>
      </c>
      <c r="B465" s="15" t="s">
        <v>11</v>
      </c>
      <c r="C465" s="15" t="s">
        <v>113</v>
      </c>
      <c r="D465" s="15" t="s">
        <v>64</v>
      </c>
      <c r="E465" s="15" t="s">
        <v>4</v>
      </c>
      <c r="F465" s="15" t="s">
        <v>229</v>
      </c>
    </row>
    <row r="466" spans="1:8" ht="15" hidden="1">
      <c r="A466" s="305">
        <v>1</v>
      </c>
      <c r="B466" s="15" t="s">
        <v>6107</v>
      </c>
      <c r="C466" s="15">
        <v>2010</v>
      </c>
      <c r="D466" s="306">
        <v>3.0983796296296297E-2</v>
      </c>
      <c r="E466" s="15">
        <v>1</v>
      </c>
      <c r="F466" s="15" t="s">
        <v>6042</v>
      </c>
      <c r="G466" s="15">
        <v>8</v>
      </c>
      <c r="H466" s="15">
        <f t="shared" si="7"/>
        <v>14</v>
      </c>
    </row>
    <row r="467" spans="1:8" ht="15" hidden="1">
      <c r="A467" s="305">
        <v>2</v>
      </c>
      <c r="B467" s="15" t="s">
        <v>6043</v>
      </c>
      <c r="C467" s="15">
        <v>2010</v>
      </c>
      <c r="D467" s="306">
        <v>3.1041666666666665E-2</v>
      </c>
      <c r="E467" s="15">
        <v>2</v>
      </c>
      <c r="F467" s="15" t="s">
        <v>6042</v>
      </c>
      <c r="G467" s="15">
        <v>8</v>
      </c>
      <c r="H467" s="15">
        <f t="shared" si="7"/>
        <v>14</v>
      </c>
    </row>
    <row r="468" spans="1:8" ht="15" hidden="1">
      <c r="A468" s="305">
        <v>3</v>
      </c>
      <c r="B468" s="15" t="s">
        <v>6044</v>
      </c>
      <c r="C468" s="15">
        <v>2007</v>
      </c>
      <c r="D468" s="306">
        <v>3.2685185185185185E-2</v>
      </c>
      <c r="E468" s="15">
        <v>3</v>
      </c>
      <c r="F468" s="15" t="s">
        <v>6042</v>
      </c>
      <c r="G468" s="15">
        <v>8</v>
      </c>
      <c r="H468" s="15">
        <f t="shared" si="7"/>
        <v>17</v>
      </c>
    </row>
    <row r="469" spans="1:8" ht="15" hidden="1">
      <c r="A469" s="305">
        <v>4</v>
      </c>
      <c r="B469" s="15" t="s">
        <v>6045</v>
      </c>
      <c r="C469" s="15">
        <v>2010</v>
      </c>
      <c r="D469" s="306">
        <v>4.3888888888888887E-2</v>
      </c>
      <c r="E469" s="15">
        <v>4</v>
      </c>
      <c r="F469" s="15" t="s">
        <v>6042</v>
      </c>
      <c r="G469" s="15">
        <v>8</v>
      </c>
      <c r="H469" s="15">
        <f t="shared" si="7"/>
        <v>14</v>
      </c>
    </row>
    <row r="470" spans="1:8" ht="15" hidden="1">
      <c r="A470" s="305">
        <v>5</v>
      </c>
      <c r="B470" s="104" t="s">
        <v>2664</v>
      </c>
      <c r="C470" s="15">
        <v>2007</v>
      </c>
      <c r="D470" s="306">
        <v>6.2754629629629632E-2</v>
      </c>
      <c r="E470" s="15">
        <v>5</v>
      </c>
      <c r="F470" s="15" t="s">
        <v>6042</v>
      </c>
      <c r="G470" s="15">
        <v>8</v>
      </c>
      <c r="H470" s="15">
        <f t="shared" si="7"/>
        <v>17</v>
      </c>
    </row>
    <row r="471" spans="1:8" hidden="1"/>
    <row r="472" spans="1:8" ht="15.6" hidden="1">
      <c r="A472" s="17" t="s">
        <v>6046</v>
      </c>
    </row>
    <row r="473" spans="1:8" hidden="1"/>
    <row r="474" spans="1:8" ht="15" hidden="1">
      <c r="A474" s="304" t="s">
        <v>10</v>
      </c>
      <c r="B474" s="15" t="s">
        <v>11</v>
      </c>
      <c r="C474" s="15" t="s">
        <v>113</v>
      </c>
      <c r="D474" s="15" t="s">
        <v>64</v>
      </c>
      <c r="E474" s="15" t="s">
        <v>4</v>
      </c>
      <c r="F474" s="15" t="s">
        <v>229</v>
      </c>
    </row>
    <row r="475" spans="1:8" ht="15" hidden="1">
      <c r="A475" s="305">
        <v>1</v>
      </c>
      <c r="B475" s="15" t="s">
        <v>6047</v>
      </c>
      <c r="C475" s="15">
        <v>1981</v>
      </c>
      <c r="D475" s="306">
        <v>3.6967592592592594E-2</v>
      </c>
      <c r="E475" s="15">
        <v>1</v>
      </c>
      <c r="F475" s="15" t="s">
        <v>6048</v>
      </c>
    </row>
    <row r="476" spans="1:8" ht="15" hidden="1">
      <c r="A476" s="305">
        <v>2</v>
      </c>
      <c r="B476" s="15" t="s">
        <v>6049</v>
      </c>
      <c r="C476" s="15">
        <v>1967</v>
      </c>
      <c r="D476" s="306">
        <v>4.266203703703704E-2</v>
      </c>
      <c r="E476" s="15">
        <v>2</v>
      </c>
      <c r="F476" s="15" t="s">
        <v>6048</v>
      </c>
    </row>
    <row r="477" spans="1:8" ht="15" hidden="1">
      <c r="A477" s="305">
        <v>3</v>
      </c>
      <c r="B477" s="15" t="s">
        <v>6050</v>
      </c>
      <c r="C477" s="15">
        <v>1958</v>
      </c>
      <c r="D477" s="306">
        <v>5.0370370370370371E-2</v>
      </c>
      <c r="E477" s="15">
        <v>3</v>
      </c>
      <c r="F477" s="15" t="s">
        <v>6048</v>
      </c>
    </row>
    <row r="478" spans="1:8" hidden="1"/>
    <row r="479" spans="1:8" ht="15.6" hidden="1">
      <c r="A479" s="17" t="s">
        <v>6051</v>
      </c>
    </row>
    <row r="480" spans="1:8" hidden="1"/>
    <row r="481" spans="1:6" ht="15" hidden="1">
      <c r="A481" s="304" t="s">
        <v>10</v>
      </c>
      <c r="B481" s="15" t="s">
        <v>11</v>
      </c>
      <c r="C481" s="15" t="s">
        <v>113</v>
      </c>
      <c r="D481" s="15" t="s">
        <v>64</v>
      </c>
      <c r="E481" s="15" t="s">
        <v>4</v>
      </c>
      <c r="F481" s="15" t="s">
        <v>229</v>
      </c>
    </row>
    <row r="482" spans="1:6" ht="15" hidden="1">
      <c r="A482" s="305">
        <v>1</v>
      </c>
      <c r="B482" s="15" t="s">
        <v>6052</v>
      </c>
      <c r="C482" s="15">
        <v>1973</v>
      </c>
      <c r="D482" s="306">
        <v>4.490740740740741E-2</v>
      </c>
      <c r="E482" s="15">
        <v>1</v>
      </c>
      <c r="F482" s="15" t="s">
        <v>6053</v>
      </c>
    </row>
    <row r="483" spans="1:6" ht="15" hidden="1">
      <c r="A483" s="305">
        <v>2</v>
      </c>
      <c r="B483" s="15" t="s">
        <v>5851</v>
      </c>
      <c r="C483" s="15">
        <v>1984</v>
      </c>
      <c r="D483" s="306">
        <v>4.5185185185185182E-2</v>
      </c>
      <c r="E483" s="15">
        <v>2</v>
      </c>
      <c r="F483" s="15" t="s">
        <v>6053</v>
      </c>
    </row>
    <row r="484" spans="1:6" ht="15" hidden="1">
      <c r="A484" s="305">
        <v>3</v>
      </c>
      <c r="B484" s="15" t="s">
        <v>6054</v>
      </c>
      <c r="C484" s="15">
        <v>1965</v>
      </c>
      <c r="D484" s="306">
        <v>5.28587962962963E-2</v>
      </c>
      <c r="E484" s="15">
        <v>3</v>
      </c>
      <c r="F484" s="15" t="s">
        <v>6053</v>
      </c>
    </row>
    <row r="485" spans="1:6" hidden="1"/>
    <row r="486" spans="1:6" ht="15.6" hidden="1">
      <c r="A486" s="17" t="s">
        <v>6055</v>
      </c>
    </row>
    <row r="487" spans="1:6" hidden="1"/>
    <row r="488" spans="1:6" ht="15" hidden="1">
      <c r="A488" s="304" t="s">
        <v>10</v>
      </c>
      <c r="B488" s="15" t="s">
        <v>11</v>
      </c>
      <c r="C488" s="15" t="s">
        <v>113</v>
      </c>
      <c r="D488" s="15" t="s">
        <v>64</v>
      </c>
      <c r="E488" s="15" t="s">
        <v>4</v>
      </c>
      <c r="F488" s="15" t="s">
        <v>229</v>
      </c>
    </row>
    <row r="489" spans="1:6" ht="15" hidden="1">
      <c r="A489" s="305">
        <v>1</v>
      </c>
      <c r="B489" s="15" t="s">
        <v>6056</v>
      </c>
      <c r="C489" s="15">
        <v>2004</v>
      </c>
      <c r="D489" s="306">
        <v>1.9745370370370371E-2</v>
      </c>
      <c r="E489" s="15">
        <v>1</v>
      </c>
      <c r="F489" s="15" t="s">
        <v>6057</v>
      </c>
    </row>
    <row r="490" spans="1:6" ht="15" hidden="1">
      <c r="A490" s="305">
        <v>2</v>
      </c>
      <c r="B490" s="15" t="s">
        <v>6058</v>
      </c>
      <c r="C490" s="15">
        <v>1996</v>
      </c>
      <c r="D490" s="306">
        <v>2.1006944444444446E-2</v>
      </c>
      <c r="E490" s="15">
        <v>2</v>
      </c>
      <c r="F490" s="15" t="s">
        <v>6057</v>
      </c>
    </row>
    <row r="491" spans="1:6" ht="15" hidden="1">
      <c r="A491" s="305">
        <v>3</v>
      </c>
      <c r="B491" s="15" t="s">
        <v>6050</v>
      </c>
      <c r="C491" s="15">
        <v>1958</v>
      </c>
      <c r="D491" s="306">
        <v>2.1145833333333332E-2</v>
      </c>
      <c r="E491" s="15">
        <v>3</v>
      </c>
      <c r="F491" s="15" t="s">
        <v>6059</v>
      </c>
    </row>
    <row r="492" spans="1:6" ht="15" hidden="1">
      <c r="A492" s="305">
        <v>4</v>
      </c>
      <c r="B492" s="15" t="s">
        <v>6060</v>
      </c>
      <c r="C492" s="15">
        <v>1960</v>
      </c>
      <c r="D492" s="306">
        <v>2.1377314814814814E-2</v>
      </c>
      <c r="E492" s="15">
        <v>4</v>
      </c>
      <c r="F492" s="15" t="s">
        <v>6059</v>
      </c>
    </row>
    <row r="493" spans="1:6" hidden="1"/>
    <row r="494" spans="1:6" ht="15.6" hidden="1">
      <c r="A494" s="17" t="s">
        <v>6061</v>
      </c>
    </row>
    <row r="495" spans="1:6" hidden="1"/>
    <row r="496" spans="1:6" ht="15" hidden="1">
      <c r="A496" s="304" t="s">
        <v>10</v>
      </c>
      <c r="B496" s="15" t="s">
        <v>11</v>
      </c>
      <c r="C496" s="15" t="s">
        <v>113</v>
      </c>
      <c r="D496" s="15" t="s">
        <v>64</v>
      </c>
      <c r="E496" s="15" t="s">
        <v>4</v>
      </c>
      <c r="F496" s="15" t="s">
        <v>229</v>
      </c>
    </row>
    <row r="497" spans="1:6" ht="15" hidden="1">
      <c r="A497" s="305">
        <v>1</v>
      </c>
      <c r="B497" s="15" t="s">
        <v>6062</v>
      </c>
      <c r="C497" s="15">
        <v>1979</v>
      </c>
      <c r="D497" s="306">
        <v>2.1851851851851851E-2</v>
      </c>
      <c r="E497" s="15">
        <v>1</v>
      </c>
      <c r="F497" s="15" t="s">
        <v>6063</v>
      </c>
    </row>
    <row r="498" spans="1:6" ht="15" hidden="1">
      <c r="A498" s="305">
        <v>2</v>
      </c>
      <c r="B498" s="15" t="s">
        <v>6064</v>
      </c>
      <c r="C498" s="15">
        <v>1988</v>
      </c>
      <c r="D498" s="306">
        <v>2.1886574074074076E-2</v>
      </c>
      <c r="E498" s="15">
        <v>2</v>
      </c>
      <c r="F498" s="15" t="s">
        <v>6065</v>
      </c>
    </row>
    <row r="499" spans="1:6" ht="15" hidden="1">
      <c r="A499" s="305">
        <v>3</v>
      </c>
      <c r="B499" s="15" t="s">
        <v>6066</v>
      </c>
      <c r="C499" s="15">
        <v>1985</v>
      </c>
      <c r="D499" s="306">
        <v>2.3946759259259258E-2</v>
      </c>
      <c r="E499" s="15">
        <v>3</v>
      </c>
      <c r="F499" s="15" t="s">
        <v>6065</v>
      </c>
    </row>
    <row r="500" spans="1:6" ht="15" hidden="1">
      <c r="A500" s="305">
        <v>4</v>
      </c>
      <c r="B500" s="15" t="s">
        <v>6067</v>
      </c>
      <c r="C500" s="15">
        <v>1961</v>
      </c>
      <c r="D500" s="306">
        <v>2.4120370370370372E-2</v>
      </c>
      <c r="E500" s="15">
        <v>4</v>
      </c>
      <c r="F500" s="15" t="s">
        <v>6063</v>
      </c>
    </row>
    <row r="501" spans="1:6" ht="15" hidden="1">
      <c r="A501" s="305">
        <v>5</v>
      </c>
      <c r="B501" s="15" t="s">
        <v>6068</v>
      </c>
      <c r="C501" s="15">
        <v>1989</v>
      </c>
      <c r="D501" s="306">
        <v>2.5312500000000002E-2</v>
      </c>
      <c r="E501" s="15">
        <v>5</v>
      </c>
      <c r="F501" s="15" t="s">
        <v>6065</v>
      </c>
    </row>
    <row r="502" spans="1:6" ht="15" hidden="1">
      <c r="A502" s="305">
        <v>6</v>
      </c>
      <c r="B502" s="15" t="s">
        <v>6069</v>
      </c>
      <c r="C502" s="15">
        <v>1990</v>
      </c>
      <c r="D502" s="306">
        <v>2.5324074074074075E-2</v>
      </c>
      <c r="E502" s="15">
        <v>6</v>
      </c>
      <c r="F502" s="15" t="s">
        <v>6065</v>
      </c>
    </row>
    <row r="503" spans="1:6" ht="15" hidden="1">
      <c r="A503" s="305">
        <v>7</v>
      </c>
      <c r="B503" s="15" t="s">
        <v>6070</v>
      </c>
      <c r="C503" s="15">
        <v>1996</v>
      </c>
      <c r="D503" s="306">
        <v>2.599537037037037E-2</v>
      </c>
      <c r="E503" s="15">
        <v>7</v>
      </c>
      <c r="F503" s="15" t="s">
        <v>6065</v>
      </c>
    </row>
    <row r="504" spans="1:6" ht="15" hidden="1">
      <c r="A504" s="305">
        <v>8</v>
      </c>
      <c r="B504" s="15" t="s">
        <v>6071</v>
      </c>
      <c r="C504" s="15">
        <v>1997</v>
      </c>
      <c r="D504" s="306">
        <v>2.6018518518518517E-2</v>
      </c>
      <c r="E504" s="15">
        <v>8</v>
      </c>
      <c r="F504" s="15" t="s">
        <v>6065</v>
      </c>
    </row>
    <row r="505" spans="1:6" ht="15" hidden="1">
      <c r="A505" s="305">
        <v>9</v>
      </c>
      <c r="B505" s="15" t="s">
        <v>6072</v>
      </c>
      <c r="C505" s="15">
        <v>1990</v>
      </c>
      <c r="D505" s="306">
        <v>2.6840277777777779E-2</v>
      </c>
      <c r="E505" s="15">
        <v>9</v>
      </c>
      <c r="F505" s="15" t="s">
        <v>6065</v>
      </c>
    </row>
    <row r="506" spans="1:6" ht="15" hidden="1">
      <c r="A506" s="305">
        <v>10</v>
      </c>
      <c r="B506" s="15" t="s">
        <v>6073</v>
      </c>
      <c r="C506" s="15">
        <v>2000</v>
      </c>
      <c r="D506" s="306">
        <v>2.7349537037037037E-2</v>
      </c>
      <c r="E506" s="15">
        <v>10</v>
      </c>
      <c r="F506" s="15" t="s">
        <v>6065</v>
      </c>
    </row>
    <row r="507" spans="1:6" ht="15" hidden="1">
      <c r="A507" s="305">
        <v>11</v>
      </c>
      <c r="B507" s="15" t="s">
        <v>6074</v>
      </c>
      <c r="C507" s="15">
        <v>1982</v>
      </c>
      <c r="D507" s="306">
        <v>2.736111111111111E-2</v>
      </c>
      <c r="E507" s="15">
        <v>11</v>
      </c>
      <c r="F507" s="15" t="s">
        <v>6063</v>
      </c>
    </row>
    <row r="508" spans="1:6" ht="15" hidden="1">
      <c r="A508" s="305">
        <v>12</v>
      </c>
      <c r="B508" s="15" t="s">
        <v>6075</v>
      </c>
      <c r="C508" s="15">
        <v>1970</v>
      </c>
      <c r="D508" s="306">
        <v>2.7442129629629629E-2</v>
      </c>
      <c r="E508" s="15">
        <v>12</v>
      </c>
      <c r="F508" s="15" t="s">
        <v>6063</v>
      </c>
    </row>
    <row r="509" spans="1:6" ht="15" hidden="1">
      <c r="A509" s="305">
        <v>13</v>
      </c>
      <c r="B509" s="15" t="s">
        <v>6101</v>
      </c>
      <c r="C509" s="15">
        <v>1973</v>
      </c>
      <c r="D509" s="306">
        <v>2.7476851851851853E-2</v>
      </c>
      <c r="E509" s="15">
        <v>13</v>
      </c>
      <c r="F509" s="15" t="s">
        <v>6063</v>
      </c>
    </row>
    <row r="510" spans="1:6" ht="15" hidden="1">
      <c r="A510" s="305">
        <v>14</v>
      </c>
      <c r="B510" s="15" t="s">
        <v>6076</v>
      </c>
      <c r="C510" s="15">
        <v>1961</v>
      </c>
      <c r="D510" s="306">
        <v>2.9930555555555554E-2</v>
      </c>
      <c r="E510" s="15">
        <v>14</v>
      </c>
      <c r="F510" s="15" t="s">
        <v>6063</v>
      </c>
    </row>
    <row r="511" spans="1:6" ht="15" hidden="1">
      <c r="A511" s="305">
        <v>15</v>
      </c>
      <c r="B511" s="15" t="s">
        <v>6077</v>
      </c>
      <c r="C511" s="15">
        <v>1961</v>
      </c>
      <c r="D511" s="306">
        <v>3.0115740740740742E-2</v>
      </c>
      <c r="E511" s="15">
        <v>15</v>
      </c>
      <c r="F511" s="15" t="s">
        <v>6063</v>
      </c>
    </row>
    <row r="512" spans="1:6" ht="15" hidden="1">
      <c r="A512" s="305">
        <v>16</v>
      </c>
      <c r="B512" s="15" t="s">
        <v>6078</v>
      </c>
      <c r="C512" s="15">
        <v>1996</v>
      </c>
      <c r="D512" s="306">
        <v>3.0613425925925926E-2</v>
      </c>
      <c r="E512" s="15">
        <v>16</v>
      </c>
      <c r="F512" s="15" t="s">
        <v>6065</v>
      </c>
    </row>
    <row r="513" spans="1:6" ht="15" hidden="1">
      <c r="A513" s="305">
        <v>17</v>
      </c>
      <c r="B513" s="15" t="s">
        <v>6079</v>
      </c>
      <c r="C513" s="15">
        <v>1987</v>
      </c>
      <c r="D513" s="306">
        <v>3.0636574074074073E-2</v>
      </c>
      <c r="E513" s="15">
        <v>17</v>
      </c>
      <c r="F513" s="15" t="s">
        <v>6065</v>
      </c>
    </row>
    <row r="514" spans="1:6" ht="15" hidden="1">
      <c r="A514" s="305">
        <v>18</v>
      </c>
      <c r="B514" s="15" t="s">
        <v>6080</v>
      </c>
      <c r="C514" s="15">
        <v>1971</v>
      </c>
      <c r="D514" s="306">
        <v>3.1168981481481482E-2</v>
      </c>
      <c r="E514" s="15">
        <v>18</v>
      </c>
      <c r="F514" s="15" t="s">
        <v>6063</v>
      </c>
    </row>
    <row r="515" spans="1:6" ht="15" hidden="1">
      <c r="A515" s="305">
        <v>19</v>
      </c>
      <c r="B515" s="15" t="s">
        <v>6081</v>
      </c>
      <c r="C515" s="15">
        <v>1978</v>
      </c>
      <c r="D515" s="306">
        <v>3.1192129629629629E-2</v>
      </c>
      <c r="E515" s="15">
        <v>19</v>
      </c>
      <c r="F515" s="15" t="s">
        <v>6063</v>
      </c>
    </row>
    <row r="516" spans="1:6" ht="15" hidden="1">
      <c r="A516" s="305">
        <v>20</v>
      </c>
      <c r="B516" s="15" t="s">
        <v>6082</v>
      </c>
      <c r="C516" s="15">
        <v>1985</v>
      </c>
      <c r="D516" s="306">
        <v>3.1203703703703702E-2</v>
      </c>
      <c r="E516" s="15">
        <v>20</v>
      </c>
      <c r="F516" s="15" t="s">
        <v>6065</v>
      </c>
    </row>
    <row r="517" spans="1:6" ht="15" hidden="1">
      <c r="A517" s="305">
        <v>21</v>
      </c>
      <c r="B517" s="15" t="s">
        <v>6083</v>
      </c>
      <c r="C517" s="15">
        <v>1983</v>
      </c>
      <c r="D517" s="306">
        <v>3.2280092592592589E-2</v>
      </c>
      <c r="E517" s="15">
        <v>21</v>
      </c>
      <c r="F517" s="15" t="s">
        <v>6063</v>
      </c>
    </row>
    <row r="518" spans="1:6" ht="15" hidden="1">
      <c r="A518" s="305">
        <v>22</v>
      </c>
      <c r="B518" s="15" t="s">
        <v>6084</v>
      </c>
      <c r="C518" s="15">
        <v>1978</v>
      </c>
      <c r="D518" s="306">
        <v>3.2337962962962964E-2</v>
      </c>
      <c r="E518" s="15">
        <v>22</v>
      </c>
      <c r="F518" s="15" t="s">
        <v>6063</v>
      </c>
    </row>
    <row r="519" spans="1:6" ht="15" hidden="1">
      <c r="A519" s="305">
        <v>23</v>
      </c>
      <c r="B519" s="15" t="s">
        <v>6085</v>
      </c>
      <c r="C519" s="15">
        <v>1974</v>
      </c>
      <c r="D519" s="306">
        <v>3.8067129629629631E-2</v>
      </c>
      <c r="E519" s="15">
        <v>23</v>
      </c>
      <c r="F519" s="15" t="s">
        <v>6063</v>
      </c>
    </row>
    <row r="520" spans="1:6" ht="15" hidden="1">
      <c r="A520" s="305">
        <v>24</v>
      </c>
      <c r="B520" s="15" t="s">
        <v>6086</v>
      </c>
      <c r="C520" s="15">
        <v>1971</v>
      </c>
      <c r="D520" s="306">
        <v>3.8078703703703705E-2</v>
      </c>
      <c r="E520" s="15">
        <v>24</v>
      </c>
      <c r="F520" s="15" t="s">
        <v>6063</v>
      </c>
    </row>
    <row r="521" spans="1:6" hidden="1"/>
    <row r="523" spans="1:6">
      <c r="B523" s="15" t="s">
        <v>6297</v>
      </c>
    </row>
    <row r="524" spans="1:6">
      <c r="B524" s="15" t="s">
        <v>6298</v>
      </c>
    </row>
    <row r="525" spans="1:6">
      <c r="B525" s="15" t="s">
        <v>6299</v>
      </c>
    </row>
    <row r="526" spans="1:6">
      <c r="B526" s="15" t="s">
        <v>6300</v>
      </c>
    </row>
    <row r="527" spans="1:6">
      <c r="B527" s="15" t="s">
        <v>6301</v>
      </c>
    </row>
    <row r="528" spans="1:6">
      <c r="B528" s="15" t="s">
        <v>6302</v>
      </c>
    </row>
    <row r="529" spans="2:2">
      <c r="B529" s="15" t="s">
        <v>6303</v>
      </c>
    </row>
    <row r="530" spans="2:2">
      <c r="B530" s="15" t="s">
        <v>6304</v>
      </c>
    </row>
    <row r="531" spans="2:2">
      <c r="B531" s="15" t="s">
        <v>6305</v>
      </c>
    </row>
    <row r="532" spans="2:2">
      <c r="B532" s="15" t="s">
        <v>6306</v>
      </c>
    </row>
    <row r="533" spans="2:2">
      <c r="B533" s="15" t="s">
        <v>6092</v>
      </c>
    </row>
    <row r="534" spans="2:2">
      <c r="B534" s="15" t="s">
        <v>6307</v>
      </c>
    </row>
    <row r="535" spans="2:2">
      <c r="B535" s="15" t="s">
        <v>6308</v>
      </c>
    </row>
    <row r="536" spans="2:2">
      <c r="B536" s="15" t="s">
        <v>6309</v>
      </c>
    </row>
    <row r="537" spans="2:2">
      <c r="B537" s="15" t="s">
        <v>6310</v>
      </c>
    </row>
    <row r="538" spans="2:2">
      <c r="B538" s="15" t="s">
        <v>6311</v>
      </c>
    </row>
    <row r="539" spans="2:2">
      <c r="B539" s="15" t="s">
        <v>6312</v>
      </c>
    </row>
    <row r="540" spans="2:2">
      <c r="B540" s="15" t="s">
        <v>6313</v>
      </c>
    </row>
    <row r="541" spans="2:2">
      <c r="B541" s="15" t="s">
        <v>6314</v>
      </c>
    </row>
    <row r="542" spans="2:2">
      <c r="B542" s="15" t="s">
        <v>6315</v>
      </c>
    </row>
    <row r="543" spans="2:2">
      <c r="B543" s="15" t="s">
        <v>6316</v>
      </c>
    </row>
    <row r="544" spans="2:2">
      <c r="B544" s="15" t="s">
        <v>6317</v>
      </c>
    </row>
    <row r="545" spans="2:2">
      <c r="B545" s="15" t="s">
        <v>6318</v>
      </c>
    </row>
    <row r="546" spans="2:2">
      <c r="B546" s="15" t="s">
        <v>6319</v>
      </c>
    </row>
    <row r="547" spans="2:2">
      <c r="B547" s="15" t="s">
        <v>6320</v>
      </c>
    </row>
    <row r="548" spans="2:2">
      <c r="B548" s="15" t="s">
        <v>6321</v>
      </c>
    </row>
    <row r="549" spans="2:2">
      <c r="B549" s="15" t="s">
        <v>6322</v>
      </c>
    </row>
    <row r="550" spans="2:2">
      <c r="B550" s="15" t="s">
        <v>6323</v>
      </c>
    </row>
    <row r="551" spans="2:2">
      <c r="B551" s="15" t="s">
        <v>6324</v>
      </c>
    </row>
    <row r="552" spans="2:2">
      <c r="B552" s="15" t="s">
        <v>6325</v>
      </c>
    </row>
    <row r="553" spans="2:2">
      <c r="B553" s="15" t="s">
        <v>6326</v>
      </c>
    </row>
    <row r="554" spans="2:2">
      <c r="B554" s="15" t="s">
        <v>6327</v>
      </c>
    </row>
    <row r="556" spans="2:2">
      <c r="B556" s="103" t="s">
        <v>53</v>
      </c>
    </row>
    <row r="557" spans="2:2">
      <c r="B557" s="104" t="s">
        <v>375</v>
      </c>
    </row>
    <row r="558" spans="2:2">
      <c r="B558" s="108" t="s">
        <v>18</v>
      </c>
    </row>
    <row r="559" spans="2:2">
      <c r="B559" s="104" t="s">
        <v>35</v>
      </c>
    </row>
    <row r="560" spans="2:2">
      <c r="B560" s="104" t="s">
        <v>44</v>
      </c>
    </row>
    <row r="561" spans="2:2">
      <c r="B561" s="104" t="s">
        <v>219</v>
      </c>
    </row>
    <row r="562" spans="2:2">
      <c r="B562" s="104" t="s">
        <v>873</v>
      </c>
    </row>
    <row r="563" spans="2:2">
      <c r="B563" s="104" t="s">
        <v>192</v>
      </c>
    </row>
    <row r="564" spans="2:2">
      <c r="B564" s="104" t="s">
        <v>180</v>
      </c>
    </row>
    <row r="565" spans="2:2">
      <c r="B565" s="105" t="s">
        <v>1022</v>
      </c>
    </row>
    <row r="566" spans="2:2">
      <c r="B566" s="104" t="s">
        <v>199</v>
      </c>
    </row>
    <row r="567" spans="2:2">
      <c r="B567" s="105" t="s">
        <v>1362</v>
      </c>
    </row>
    <row r="568" spans="2:2">
      <c r="B568" s="104" t="s">
        <v>379</v>
      </c>
    </row>
    <row r="569" spans="2:2">
      <c r="B569" s="104" t="s">
        <v>2661</v>
      </c>
    </row>
    <row r="570" spans="2:2">
      <c r="B570" s="104" t="s">
        <v>175</v>
      </c>
    </row>
    <row r="571" spans="2:2">
      <c r="B571" s="104" t="s">
        <v>870</v>
      </c>
    </row>
    <row r="572" spans="2:2">
      <c r="B572" s="104" t="s">
        <v>359</v>
      </c>
    </row>
    <row r="573" spans="2:2">
      <c r="B573" s="105" t="s">
        <v>242</v>
      </c>
    </row>
    <row r="574" spans="2:2">
      <c r="B574" s="104" t="s">
        <v>36</v>
      </c>
    </row>
    <row r="575" spans="2:2">
      <c r="B575" s="105" t="s">
        <v>241</v>
      </c>
    </row>
    <row r="576" spans="2:2">
      <c r="B576" s="108" t="s">
        <v>366</v>
      </c>
    </row>
    <row r="577" spans="2:2">
      <c r="B577" s="104" t="s">
        <v>350</v>
      </c>
    </row>
    <row r="578" spans="2:2">
      <c r="B578" s="104" t="s">
        <v>95</v>
      </c>
    </row>
    <row r="579" spans="2:2">
      <c r="B579" s="107" t="s">
        <v>1447</v>
      </c>
    </row>
    <row r="580" spans="2:2">
      <c r="B580" s="104" t="s">
        <v>757</v>
      </c>
    </row>
    <row r="581" spans="2:2">
      <c r="B581" s="107" t="s">
        <v>2308</v>
      </c>
    </row>
    <row r="582" spans="2:2">
      <c r="B582" s="105" t="s">
        <v>408</v>
      </c>
    </row>
    <row r="583" spans="2:2">
      <c r="B583" s="110" t="s">
        <v>2539</v>
      </c>
    </row>
    <row r="584" spans="2:2">
      <c r="B584" s="105" t="s">
        <v>230</v>
      </c>
    </row>
    <row r="585" spans="2:2">
      <c r="B585" s="104" t="s">
        <v>377</v>
      </c>
    </row>
    <row r="586" spans="2:2">
      <c r="B586" s="104" t="s">
        <v>533</v>
      </c>
    </row>
    <row r="587" spans="2:2">
      <c r="B587" s="105" t="s">
        <v>70</v>
      </c>
    </row>
    <row r="588" spans="2:2">
      <c r="B588" s="105" t="s">
        <v>93</v>
      </c>
    </row>
    <row r="589" spans="2:2">
      <c r="B589" s="107" t="s">
        <v>1309</v>
      </c>
    </row>
    <row r="590" spans="2:2">
      <c r="B590" s="107" t="s">
        <v>1609</v>
      </c>
    </row>
    <row r="591" spans="2:2">
      <c r="B591" s="104" t="s">
        <v>758</v>
      </c>
    </row>
    <row r="592" spans="2:2">
      <c r="B592" s="107" t="s">
        <v>2192</v>
      </c>
    </row>
    <row r="593" spans="2:2">
      <c r="B593" s="108" t="s">
        <v>191</v>
      </c>
    </row>
    <row r="594" spans="2:2">
      <c r="B594" s="107" t="s">
        <v>361</v>
      </c>
    </row>
    <row r="595" spans="2:2">
      <c r="B595" s="107" t="s">
        <v>1615</v>
      </c>
    </row>
    <row r="596" spans="2:2">
      <c r="B596" s="108" t="s">
        <v>1260</v>
      </c>
    </row>
    <row r="597" spans="2:2">
      <c r="B597" s="107" t="s">
        <v>1960</v>
      </c>
    </row>
    <row r="598" spans="2:2">
      <c r="B598" s="108" t="s">
        <v>1261</v>
      </c>
    </row>
    <row r="599" spans="2:2">
      <c r="B599" s="104" t="s">
        <v>348</v>
      </c>
    </row>
    <row r="600" spans="2:2">
      <c r="B600" s="104" t="s">
        <v>82</v>
      </c>
    </row>
    <row r="601" spans="2:2">
      <c r="B601" s="107" t="s">
        <v>1991</v>
      </c>
    </row>
    <row r="602" spans="2:2">
      <c r="B602" s="104" t="s">
        <v>378</v>
      </c>
    </row>
    <row r="603" spans="2:2">
      <c r="B603" s="108" t="s">
        <v>2625</v>
      </c>
    </row>
    <row r="604" spans="2:2">
      <c r="B604" s="108" t="s">
        <v>1249</v>
      </c>
    </row>
    <row r="605" spans="2:2">
      <c r="B605" s="107" t="s">
        <v>203</v>
      </c>
    </row>
    <row r="606" spans="2:2">
      <c r="B606" s="107" t="s">
        <v>1251</v>
      </c>
    </row>
    <row r="607" spans="2:2">
      <c r="B607" s="108" t="s">
        <v>5795</v>
      </c>
    </row>
    <row r="608" spans="2:2">
      <c r="B608" s="104" t="s">
        <v>541</v>
      </c>
    </row>
    <row r="609" spans="2:2">
      <c r="B609" s="104" t="s">
        <v>34</v>
      </c>
    </row>
    <row r="610" spans="2:2">
      <c r="B610" s="108" t="s">
        <v>216</v>
      </c>
    </row>
    <row r="611" spans="2:2">
      <c r="B611" s="104" t="s">
        <v>613</v>
      </c>
    </row>
    <row r="612" spans="2:2">
      <c r="B612" s="108" t="s">
        <v>1252</v>
      </c>
    </row>
    <row r="613" spans="2:2">
      <c r="B613" s="108" t="s">
        <v>1254</v>
      </c>
    </row>
    <row r="614" spans="2:2">
      <c r="B614" s="107" t="s">
        <v>1499</v>
      </c>
    </row>
    <row r="615" spans="2:2">
      <c r="B615" s="104" t="s">
        <v>880</v>
      </c>
    </row>
    <row r="616" spans="2:2">
      <c r="B616" s="105" t="s">
        <v>1023</v>
      </c>
    </row>
    <row r="617" spans="2:2">
      <c r="B617" s="105" t="s">
        <v>1356</v>
      </c>
    </row>
    <row r="618" spans="2:2">
      <c r="B618" s="108" t="s">
        <v>217</v>
      </c>
    </row>
    <row r="619" spans="2:2">
      <c r="B619" s="108" t="s">
        <v>218</v>
      </c>
    </row>
    <row r="620" spans="2:2">
      <c r="B620" s="104" t="s">
        <v>189</v>
      </c>
    </row>
    <row r="621" spans="2:2">
      <c r="B621" s="104" t="s">
        <v>369</v>
      </c>
    </row>
    <row r="622" spans="2:2">
      <c r="B622" s="109" t="s">
        <v>2532</v>
      </c>
    </row>
    <row r="623" spans="2:2">
      <c r="B623" s="104" t="s">
        <v>900</v>
      </c>
    </row>
    <row r="624" spans="2:2">
      <c r="B624" s="104" t="s">
        <v>351</v>
      </c>
    </row>
    <row r="625" spans="2:2">
      <c r="B625" s="104" t="s">
        <v>253</v>
      </c>
    </row>
    <row r="626" spans="2:2">
      <c r="B626" s="108" t="s">
        <v>193</v>
      </c>
    </row>
    <row r="627" spans="2:2">
      <c r="B627" s="109" t="s">
        <v>2551</v>
      </c>
    </row>
    <row r="628" spans="2:2">
      <c r="B628" s="105" t="s">
        <v>61</v>
      </c>
    </row>
    <row r="629" spans="2:2">
      <c r="B629" s="107" t="s">
        <v>1545</v>
      </c>
    </row>
    <row r="630" spans="2:2">
      <c r="B630" s="108" t="s">
        <v>1230</v>
      </c>
    </row>
    <row r="631" spans="2:2">
      <c r="B631" s="111" t="s">
        <v>1386</v>
      </c>
    </row>
    <row r="632" spans="2:2">
      <c r="B632" s="104" t="s">
        <v>986</v>
      </c>
    </row>
    <row r="633" spans="2:2">
      <c r="B633" s="107" t="s">
        <v>2393</v>
      </c>
    </row>
    <row r="634" spans="2:2">
      <c r="B634" s="105" t="s">
        <v>97</v>
      </c>
    </row>
    <row r="635" spans="2:2">
      <c r="B635" s="105" t="s">
        <v>1028</v>
      </c>
    </row>
    <row r="636" spans="2:2">
      <c r="B636" s="283" t="s">
        <v>4386</v>
      </c>
    </row>
    <row r="637" spans="2:2">
      <c r="B637" s="104" t="s">
        <v>2535</v>
      </c>
    </row>
    <row r="638" spans="2:2">
      <c r="B638" s="108" t="s">
        <v>1231</v>
      </c>
    </row>
    <row r="639" spans="2:2">
      <c r="B639" s="283" t="s">
        <v>4388</v>
      </c>
    </row>
    <row r="640" spans="2:2">
      <c r="B640" s="111" t="s">
        <v>2540</v>
      </c>
    </row>
    <row r="641" spans="2:2">
      <c r="B641" s="104" t="s">
        <v>2799</v>
      </c>
    </row>
    <row r="642" spans="2:2">
      <c r="B642" s="104" t="s">
        <v>391</v>
      </c>
    </row>
    <row r="643" spans="2:2">
      <c r="B643" s="107" t="s">
        <v>1952</v>
      </c>
    </row>
    <row r="644" spans="2:2">
      <c r="B644" s="104" t="s">
        <v>553</v>
      </c>
    </row>
    <row r="645" spans="2:2">
      <c r="B645" s="104" t="s">
        <v>988</v>
      </c>
    </row>
    <row r="646" spans="2:2">
      <c r="B646" s="104" t="s">
        <v>896</v>
      </c>
    </row>
    <row r="647" spans="2:2">
      <c r="B647" s="111" t="s">
        <v>231</v>
      </c>
    </row>
    <row r="648" spans="2:2">
      <c r="B648" s="108" t="s">
        <v>1181</v>
      </c>
    </row>
    <row r="649" spans="2:2">
      <c r="B649" s="283" t="s">
        <v>4390</v>
      </c>
    </row>
    <row r="650" spans="2:2">
      <c r="B650" s="104" t="s">
        <v>411</v>
      </c>
    </row>
    <row r="651" spans="2:2">
      <c r="B651" s="107" t="s">
        <v>2516</v>
      </c>
    </row>
    <row r="652" spans="2:2">
      <c r="B652" s="108" t="s">
        <v>172</v>
      </c>
    </row>
    <row r="653" spans="2:2">
      <c r="B653" s="105" t="s">
        <v>260</v>
      </c>
    </row>
    <row r="654" spans="2:2">
      <c r="B654" s="104" t="s">
        <v>201</v>
      </c>
    </row>
    <row r="655" spans="2:2">
      <c r="B655" s="108" t="s">
        <v>177</v>
      </c>
    </row>
    <row r="656" spans="2:2">
      <c r="B656" s="104" t="s">
        <v>871</v>
      </c>
    </row>
    <row r="657" spans="2:2">
      <c r="B657" s="104" t="s">
        <v>2746</v>
      </c>
    </row>
    <row r="658" spans="2:2">
      <c r="B658" s="104" t="s">
        <v>989</v>
      </c>
    </row>
    <row r="659" spans="2:2">
      <c r="B659" s="108" t="s">
        <v>221</v>
      </c>
    </row>
    <row r="660" spans="2:2">
      <c r="B660" s="108" t="s">
        <v>270</v>
      </c>
    </row>
    <row r="661" spans="2:2">
      <c r="B661" s="283" t="s">
        <v>4392</v>
      </c>
    </row>
    <row r="662" spans="2:2">
      <c r="B662" s="105" t="s">
        <v>99</v>
      </c>
    </row>
    <row r="663" spans="2:2">
      <c r="B663" s="107" t="s">
        <v>1603</v>
      </c>
    </row>
    <row r="664" spans="2:2">
      <c r="B664" s="105" t="s">
        <v>1325</v>
      </c>
    </row>
    <row r="665" spans="2:2">
      <c r="B665" s="107" t="s">
        <v>2404</v>
      </c>
    </row>
    <row r="666" spans="2:2">
      <c r="B666" s="104" t="s">
        <v>2745</v>
      </c>
    </row>
    <row r="667" spans="2:2">
      <c r="B667" s="107" t="s">
        <v>1956</v>
      </c>
    </row>
    <row r="668" spans="2:2">
      <c r="B668" s="283" t="s">
        <v>5012</v>
      </c>
    </row>
    <row r="669" spans="2:2">
      <c r="B669" s="104" t="s">
        <v>337</v>
      </c>
    </row>
    <row r="670" spans="2:2">
      <c r="B670" s="108" t="s">
        <v>1123</v>
      </c>
    </row>
    <row r="671" spans="2:2">
      <c r="B671" s="105" t="s">
        <v>1308</v>
      </c>
    </row>
    <row r="672" spans="2:2">
      <c r="B672" s="107" t="s">
        <v>2463</v>
      </c>
    </row>
    <row r="673" spans="2:2">
      <c r="B673" s="107" t="s">
        <v>2084</v>
      </c>
    </row>
    <row r="674" spans="2:2">
      <c r="B674" s="283" t="s">
        <v>4394</v>
      </c>
    </row>
    <row r="675" spans="2:2">
      <c r="B675" s="107" t="s">
        <v>1629</v>
      </c>
    </row>
    <row r="676" spans="2:2">
      <c r="B676" s="283" t="s">
        <v>5013</v>
      </c>
    </row>
    <row r="677" spans="2:2">
      <c r="B677" s="108" t="s">
        <v>1234</v>
      </c>
    </row>
    <row r="678" spans="2:2">
      <c r="B678" s="104" t="s">
        <v>765</v>
      </c>
    </row>
    <row r="679" spans="2:2">
      <c r="B679" s="104" t="s">
        <v>196</v>
      </c>
    </row>
    <row r="680" spans="2:2">
      <c r="B680" s="104" t="s">
        <v>991</v>
      </c>
    </row>
    <row r="681" spans="2:2">
      <c r="B681" s="104" t="s">
        <v>532</v>
      </c>
    </row>
    <row r="682" spans="2:2">
      <c r="B682" s="104" t="s">
        <v>778</v>
      </c>
    </row>
    <row r="683" spans="2:2">
      <c r="B683" s="283" t="s">
        <v>5015</v>
      </c>
    </row>
    <row r="684" spans="2:2">
      <c r="B684" s="108" t="s">
        <v>210</v>
      </c>
    </row>
    <row r="685" spans="2:2">
      <c r="B685" s="104" t="s">
        <v>5781</v>
      </c>
    </row>
    <row r="686" spans="2:2">
      <c r="B686" s="107" t="s">
        <v>2140</v>
      </c>
    </row>
    <row r="687" spans="2:2">
      <c r="B687" s="108" t="s">
        <v>1124</v>
      </c>
    </row>
    <row r="688" spans="2:2">
      <c r="B688" s="283" t="s">
        <v>4530</v>
      </c>
    </row>
    <row r="689" spans="2:2">
      <c r="B689" s="111" t="s">
        <v>1374</v>
      </c>
    </row>
    <row r="690" spans="2:2">
      <c r="B690" s="107" t="s">
        <v>2326</v>
      </c>
    </row>
    <row r="691" spans="2:2">
      <c r="B691" s="283" t="s">
        <v>5017</v>
      </c>
    </row>
    <row r="692" spans="2:2">
      <c r="B692" s="105" t="s">
        <v>100</v>
      </c>
    </row>
    <row r="693" spans="2:2">
      <c r="B693" s="107" t="s">
        <v>2110</v>
      </c>
    </row>
    <row r="694" spans="2:2">
      <c r="B694" s="105" t="s">
        <v>1324</v>
      </c>
    </row>
    <row r="695" spans="2:2">
      <c r="B695" s="108" t="s">
        <v>339</v>
      </c>
    </row>
    <row r="696" spans="2:2">
      <c r="B696" s="105" t="s">
        <v>1306</v>
      </c>
    </row>
    <row r="697" spans="2:2">
      <c r="B697" s="249" t="s">
        <v>2669</v>
      </c>
    </row>
    <row r="698" spans="2:2">
      <c r="B698" s="105" t="s">
        <v>71</v>
      </c>
    </row>
    <row r="699" spans="2:2">
      <c r="B699" s="111" t="s">
        <v>1384</v>
      </c>
    </row>
    <row r="700" spans="2:2">
      <c r="B700" s="107" t="s">
        <v>1640</v>
      </c>
    </row>
    <row r="701" spans="2:2">
      <c r="B701" s="283" t="s">
        <v>5018</v>
      </c>
    </row>
    <row r="702" spans="2:2">
      <c r="B702" s="105" t="s">
        <v>1305</v>
      </c>
    </row>
    <row r="703" spans="2:2">
      <c r="B703" s="107" t="s">
        <v>1866</v>
      </c>
    </row>
    <row r="704" spans="2:2">
      <c r="B704" s="104" t="s">
        <v>534</v>
      </c>
    </row>
    <row r="705" spans="2:2">
      <c r="B705" s="107" t="s">
        <v>2098</v>
      </c>
    </row>
    <row r="706" spans="2:2">
      <c r="B706" s="108" t="s">
        <v>176</v>
      </c>
    </row>
    <row r="707" spans="2:2">
      <c r="B707" s="104" t="s">
        <v>536</v>
      </c>
    </row>
    <row r="708" spans="2:2">
      <c r="B708" s="108" t="s">
        <v>1183</v>
      </c>
    </row>
    <row r="709" spans="2:2">
      <c r="B709" s="104" t="s">
        <v>795</v>
      </c>
    </row>
    <row r="710" spans="2:2">
      <c r="B710" s="106" t="s">
        <v>2620</v>
      </c>
    </row>
    <row r="711" spans="2:2">
      <c r="B711" s="283" t="s">
        <v>5020</v>
      </c>
    </row>
    <row r="712" spans="2:2">
      <c r="B712" s="104" t="s">
        <v>222</v>
      </c>
    </row>
    <row r="713" spans="2:2">
      <c r="B713" s="107" t="s">
        <v>1703</v>
      </c>
    </row>
    <row r="714" spans="2:2">
      <c r="B714" s="104" t="s">
        <v>357</v>
      </c>
    </row>
    <row r="715" spans="2:2">
      <c r="B715" s="107" t="s">
        <v>1612</v>
      </c>
    </row>
    <row r="716" spans="2:2">
      <c r="B716" s="104" t="s">
        <v>921</v>
      </c>
    </row>
    <row r="717" spans="2:2">
      <c r="B717" s="105" t="s">
        <v>409</v>
      </c>
    </row>
    <row r="718" spans="2:2">
      <c r="B718" s="107" t="s">
        <v>1610</v>
      </c>
    </row>
    <row r="719" spans="2:2">
      <c r="B719" s="107" t="s">
        <v>2304</v>
      </c>
    </row>
    <row r="720" spans="2:2">
      <c r="B720" s="283" t="s">
        <v>4402</v>
      </c>
    </row>
    <row r="721" spans="2:2">
      <c r="B721" s="111" t="s">
        <v>81</v>
      </c>
    </row>
    <row r="722" spans="2:2">
      <c r="B722" s="104" t="s">
        <v>2730</v>
      </c>
    </row>
    <row r="723" spans="2:2">
      <c r="B723" s="108" t="s">
        <v>1238</v>
      </c>
    </row>
    <row r="724" spans="2:2">
      <c r="B724" s="108" t="s">
        <v>1125</v>
      </c>
    </row>
    <row r="725" spans="2:2">
      <c r="B725" s="283" t="s">
        <v>4534</v>
      </c>
    </row>
    <row r="726" spans="2:2">
      <c r="B726" s="108" t="s">
        <v>19</v>
      </c>
    </row>
    <row r="727" spans="2:2">
      <c r="B727" s="283" t="s">
        <v>4404</v>
      </c>
    </row>
    <row r="728" spans="2:2">
      <c r="B728" s="104" t="s">
        <v>2729</v>
      </c>
    </row>
    <row r="729" spans="2:2">
      <c r="B729" s="283" t="s">
        <v>5024</v>
      </c>
    </row>
    <row r="730" spans="2:2">
      <c r="B730" s="107" t="s">
        <v>1905</v>
      </c>
    </row>
    <row r="731" spans="2:2">
      <c r="B731" s="105" t="s">
        <v>1322</v>
      </c>
    </row>
    <row r="732" spans="2:2">
      <c r="B732" s="111" t="s">
        <v>1394</v>
      </c>
    </row>
    <row r="733" spans="2:2">
      <c r="B733" s="283" t="s">
        <v>4406</v>
      </c>
    </row>
    <row r="734" spans="2:2">
      <c r="B734" s="104" t="s">
        <v>874</v>
      </c>
    </row>
    <row r="735" spans="2:2">
      <c r="B735" s="105" t="s">
        <v>1321</v>
      </c>
    </row>
    <row r="736" spans="2:2">
      <c r="B736" s="104" t="s">
        <v>535</v>
      </c>
    </row>
    <row r="737" spans="2:2">
      <c r="B737" s="108" t="s">
        <v>197</v>
      </c>
    </row>
    <row r="738" spans="2:2">
      <c r="B738" s="105" t="s">
        <v>76</v>
      </c>
    </row>
    <row r="739" spans="2:2">
      <c r="B739" s="283" t="s">
        <v>4535</v>
      </c>
    </row>
    <row r="740" spans="2:2">
      <c r="B740" s="283" t="s">
        <v>4409</v>
      </c>
    </row>
    <row r="741" spans="2:2">
      <c r="B741" s="283" t="s">
        <v>5026</v>
      </c>
    </row>
    <row r="742" spans="2:2">
      <c r="B742" s="104" t="s">
        <v>204</v>
      </c>
    </row>
    <row r="743" spans="2:2">
      <c r="B743" s="105" t="s">
        <v>1320</v>
      </c>
    </row>
    <row r="744" spans="2:2">
      <c r="B744" s="107" t="s">
        <v>2225</v>
      </c>
    </row>
    <row r="745" spans="2:2">
      <c r="B745" s="283" t="s">
        <v>4537</v>
      </c>
    </row>
    <row r="746" spans="2:2">
      <c r="B746" s="108" t="s">
        <v>406</v>
      </c>
    </row>
    <row r="747" spans="2:2">
      <c r="B747" s="283" t="s">
        <v>4410</v>
      </c>
    </row>
    <row r="748" spans="2:2">
      <c r="B748" s="105" t="s">
        <v>1319</v>
      </c>
    </row>
    <row r="749" spans="2:2">
      <c r="B749" s="111" t="s">
        <v>1392</v>
      </c>
    </row>
    <row r="750" spans="2:2">
      <c r="B750" s="107" t="s">
        <v>2222</v>
      </c>
    </row>
    <row r="751" spans="2:2">
      <c r="B751" s="108" t="s">
        <v>20</v>
      </c>
    </row>
    <row r="752" spans="2:2">
      <c r="B752" s="104" t="s">
        <v>760</v>
      </c>
    </row>
    <row r="753" spans="2:2">
      <c r="B753" s="104" t="s">
        <v>2728</v>
      </c>
    </row>
    <row r="754" spans="2:2">
      <c r="B754" s="283" t="s">
        <v>5028</v>
      </c>
    </row>
    <row r="755" spans="2:2">
      <c r="B755" s="105" t="s">
        <v>1318</v>
      </c>
    </row>
    <row r="756" spans="2:2">
      <c r="B756" s="111" t="s">
        <v>1391</v>
      </c>
    </row>
    <row r="757" spans="2:2">
      <c r="B757" s="108" t="s">
        <v>1126</v>
      </c>
    </row>
    <row r="758" spans="2:2">
      <c r="B758" s="283" t="s">
        <v>4540</v>
      </c>
    </row>
    <row r="759" spans="2:2">
      <c r="B759" s="104" t="s">
        <v>876</v>
      </c>
    </row>
    <row r="760" spans="2:2">
      <c r="B760" s="105" t="s">
        <v>338</v>
      </c>
    </row>
    <row r="761" spans="2:2">
      <c r="B761" s="104" t="s">
        <v>761</v>
      </c>
    </row>
    <row r="762" spans="2:2">
      <c r="B762" s="107" t="s">
        <v>2058</v>
      </c>
    </row>
    <row r="763" spans="2:2">
      <c r="B763" s="107" t="s">
        <v>1441</v>
      </c>
    </row>
    <row r="764" spans="2:2">
      <c r="B764" s="111" t="s">
        <v>2541</v>
      </c>
    </row>
    <row r="765" spans="2:2">
      <c r="B765" s="108" t="s">
        <v>1127</v>
      </c>
    </row>
    <row r="766" spans="2:2">
      <c r="B766" s="105" t="s">
        <v>1368</v>
      </c>
    </row>
    <row r="767" spans="2:2">
      <c r="B767" s="283" t="s">
        <v>4542</v>
      </c>
    </row>
    <row r="768" spans="2:2">
      <c r="B768" s="111" t="s">
        <v>246</v>
      </c>
    </row>
    <row r="769" spans="2:2">
      <c r="B769" s="104" t="s">
        <v>2727</v>
      </c>
    </row>
    <row r="770" spans="2:2">
      <c r="B770" s="283" t="s">
        <v>5032</v>
      </c>
    </row>
    <row r="771" spans="2:2">
      <c r="B771" s="104" t="s">
        <v>2536</v>
      </c>
    </row>
    <row r="772" spans="2:2">
      <c r="B772" s="105" t="s">
        <v>90</v>
      </c>
    </row>
    <row r="773" spans="2:2">
      <c r="B773" s="107" t="s">
        <v>2402</v>
      </c>
    </row>
    <row r="774" spans="2:2">
      <c r="B774" s="283" t="s">
        <v>4543</v>
      </c>
    </row>
    <row r="775" spans="2:2">
      <c r="B775" s="283" t="s">
        <v>4415</v>
      </c>
    </row>
    <row r="776" spans="2:2">
      <c r="B776" s="111" t="s">
        <v>1382</v>
      </c>
    </row>
    <row r="777" spans="2:2">
      <c r="B777" s="104" t="s">
        <v>877</v>
      </c>
    </row>
    <row r="778" spans="2:2">
      <c r="B778" s="104" t="s">
        <v>372</v>
      </c>
    </row>
    <row r="779" spans="2:2">
      <c r="B779" s="104" t="s">
        <v>2726</v>
      </c>
    </row>
    <row r="780" spans="2:2">
      <c r="B780" s="108" t="s">
        <v>364</v>
      </c>
    </row>
    <row r="781" spans="2:2">
      <c r="B781" s="111" t="s">
        <v>1390</v>
      </c>
    </row>
    <row r="782" spans="2:2">
      <c r="B782" s="108" t="s">
        <v>299</v>
      </c>
    </row>
    <row r="783" spans="2:2">
      <c r="B783" s="104" t="s">
        <v>2743</v>
      </c>
    </row>
    <row r="784" spans="2:2">
      <c r="B784" s="104" t="s">
        <v>398</v>
      </c>
    </row>
    <row r="785" spans="2:2">
      <c r="B785" s="107" t="s">
        <v>2297</v>
      </c>
    </row>
    <row r="786" spans="2:2">
      <c r="B786" s="283" t="s">
        <v>5033</v>
      </c>
    </row>
    <row r="787" spans="2:2">
      <c r="B787" s="105" t="s">
        <v>88</v>
      </c>
    </row>
    <row r="788" spans="2:2">
      <c r="B788" s="104" t="s">
        <v>537</v>
      </c>
    </row>
    <row r="789" spans="2:2">
      <c r="B789" s="108" t="s">
        <v>179</v>
      </c>
    </row>
    <row r="790" spans="2:2">
      <c r="B790" s="110" t="s">
        <v>2604</v>
      </c>
    </row>
    <row r="791" spans="2:2">
      <c r="B791" s="104" t="s">
        <v>762</v>
      </c>
    </row>
    <row r="792" spans="2:2">
      <c r="B792" s="283" t="s">
        <v>5035</v>
      </c>
    </row>
    <row r="793" spans="2:2">
      <c r="B793" s="104" t="s">
        <v>999</v>
      </c>
    </row>
    <row r="794" spans="2:2">
      <c r="B794" s="105" t="s">
        <v>1317</v>
      </c>
    </row>
    <row r="795" spans="2:2">
      <c r="B795" s="111" t="s">
        <v>251</v>
      </c>
    </row>
    <row r="796" spans="2:2">
      <c r="B796" s="107" t="s">
        <v>2152</v>
      </c>
    </row>
    <row r="797" spans="2:2">
      <c r="B797" s="108" t="s">
        <v>1128</v>
      </c>
    </row>
    <row r="798" spans="2:2">
      <c r="B798" s="283" t="s">
        <v>4547</v>
      </c>
    </row>
    <row r="799" spans="2:2">
      <c r="B799" s="104" t="s">
        <v>559</v>
      </c>
    </row>
    <row r="800" spans="2:2">
      <c r="B800" s="104" t="s">
        <v>205</v>
      </c>
    </row>
    <row r="801" spans="2:2">
      <c r="B801" s="283" t="s">
        <v>4420</v>
      </c>
    </row>
    <row r="802" spans="2:2">
      <c r="B802" s="111" t="s">
        <v>247</v>
      </c>
    </row>
    <row r="803" spans="2:2">
      <c r="B803" s="104" t="s">
        <v>2742</v>
      </c>
    </row>
    <row r="804" spans="2:2">
      <c r="B804" s="107" t="s">
        <v>1857</v>
      </c>
    </row>
    <row r="805" spans="2:2">
      <c r="B805" s="111" t="s">
        <v>2542</v>
      </c>
    </row>
    <row r="806" spans="2:2">
      <c r="B806" s="107" t="s">
        <v>1638</v>
      </c>
    </row>
    <row r="807" spans="2:2">
      <c r="B807" s="108" t="s">
        <v>198</v>
      </c>
    </row>
    <row r="808" spans="2:2">
      <c r="B808" s="108" t="s">
        <v>1184</v>
      </c>
    </row>
    <row r="809" spans="2:2">
      <c r="B809" s="283" t="s">
        <v>4422</v>
      </c>
    </row>
    <row r="810" spans="2:2">
      <c r="B810" s="111" t="s">
        <v>1381</v>
      </c>
    </row>
    <row r="811" spans="2:2">
      <c r="B811" s="104" t="s">
        <v>878</v>
      </c>
    </row>
    <row r="812" spans="2:2">
      <c r="B812" s="104" t="s">
        <v>764</v>
      </c>
    </row>
    <row r="813" spans="2:2">
      <c r="B813" s="104" t="s">
        <v>912</v>
      </c>
    </row>
    <row r="814" spans="2:2">
      <c r="B814" s="107" t="s">
        <v>1664</v>
      </c>
    </row>
    <row r="815" spans="2:2">
      <c r="B815" s="105" t="s">
        <v>410</v>
      </c>
    </row>
    <row r="816" spans="2:2">
      <c r="B816" s="107" t="s">
        <v>1450</v>
      </c>
    </row>
    <row r="817" spans="2:2">
      <c r="B817" s="283" t="s">
        <v>4552</v>
      </c>
    </row>
    <row r="818" spans="2:2">
      <c r="B818" s="111" t="s">
        <v>1380</v>
      </c>
    </row>
    <row r="819" spans="2:2">
      <c r="B819" s="107" t="s">
        <v>2432</v>
      </c>
    </row>
    <row r="820" spans="2:2">
      <c r="B820" s="283" t="s">
        <v>5038</v>
      </c>
    </row>
    <row r="821" spans="2:2">
      <c r="B821" s="104" t="s">
        <v>14</v>
      </c>
    </row>
    <row r="822" spans="2:2">
      <c r="B822" s="105" t="s">
        <v>92</v>
      </c>
    </row>
    <row r="823" spans="2:2">
      <c r="B823" s="283" t="s">
        <v>5756</v>
      </c>
    </row>
    <row r="824" spans="2:2">
      <c r="B824" s="283" t="s">
        <v>5041</v>
      </c>
    </row>
    <row r="825" spans="2:2">
      <c r="B825" s="104" t="s">
        <v>2534</v>
      </c>
    </row>
    <row r="826" spans="2:2">
      <c r="B826" s="107" t="s">
        <v>2557</v>
      </c>
    </row>
    <row r="827" spans="2:2">
      <c r="B827" s="108" t="s">
        <v>1129</v>
      </c>
    </row>
    <row r="828" spans="2:2">
      <c r="B828" s="105" t="s">
        <v>1363</v>
      </c>
    </row>
    <row r="829" spans="2:2">
      <c r="B829" s="283" t="s">
        <v>4556</v>
      </c>
    </row>
    <row r="830" spans="2:2">
      <c r="B830" s="108" t="s">
        <v>1186</v>
      </c>
    </row>
    <row r="831" spans="2:2">
      <c r="B831" s="283" t="s">
        <v>4425</v>
      </c>
    </row>
    <row r="832" spans="2:2">
      <c r="B832" s="107" t="s">
        <v>1729</v>
      </c>
    </row>
    <row r="833" spans="2:2">
      <c r="B833" s="105" t="s">
        <v>1316</v>
      </c>
    </row>
    <row r="834" spans="2:2">
      <c r="B834" s="107" t="s">
        <v>2482</v>
      </c>
    </row>
    <row r="835" spans="2:2">
      <c r="B835" s="110" t="s">
        <v>2605</v>
      </c>
    </row>
    <row r="836" spans="2:2">
      <c r="B836" s="104" t="s">
        <v>2800</v>
      </c>
    </row>
    <row r="837" spans="2:2">
      <c r="B837" s="104" t="s">
        <v>2670</v>
      </c>
    </row>
    <row r="838" spans="2:2">
      <c r="B838" s="283" t="s">
        <v>5043</v>
      </c>
    </row>
    <row r="839" spans="2:2">
      <c r="B839" s="107" t="s">
        <v>1785</v>
      </c>
    </row>
    <row r="840" spans="2:2">
      <c r="B840" s="105" t="s">
        <v>1315</v>
      </c>
    </row>
    <row r="841" spans="2:2">
      <c r="B841" s="107" t="s">
        <v>2073</v>
      </c>
    </row>
    <row r="842" spans="2:2">
      <c r="B842" s="283" t="s">
        <v>4560</v>
      </c>
    </row>
    <row r="843" spans="2:2">
      <c r="B843" s="104" t="s">
        <v>360</v>
      </c>
    </row>
    <row r="844" spans="2:2">
      <c r="B844" s="107" t="s">
        <v>2563</v>
      </c>
    </row>
    <row r="845" spans="2:2">
      <c r="B845" s="283" t="s">
        <v>5046</v>
      </c>
    </row>
    <row r="846" spans="2:2">
      <c r="B846" s="107" t="s">
        <v>2198</v>
      </c>
    </row>
    <row r="847" spans="2:2">
      <c r="B847" s="107" t="s">
        <v>1568</v>
      </c>
    </row>
    <row r="848" spans="2:2">
      <c r="B848" s="283" t="s">
        <v>4562</v>
      </c>
    </row>
    <row r="849" spans="2:2">
      <c r="B849" s="283" t="s">
        <v>2521</v>
      </c>
    </row>
    <row r="850" spans="2:2">
      <c r="B850" s="104" t="s">
        <v>2633</v>
      </c>
    </row>
    <row r="851" spans="2:2">
      <c r="B851" s="104" t="s">
        <v>767</v>
      </c>
    </row>
    <row r="852" spans="2:2">
      <c r="B852" s="107" t="s">
        <v>2296</v>
      </c>
    </row>
    <row r="853" spans="2:2">
      <c r="B853" s="283" t="s">
        <v>5047</v>
      </c>
    </row>
    <row r="854" spans="2:2">
      <c r="B854" s="105" t="s">
        <v>102</v>
      </c>
    </row>
    <row r="855" spans="2:2">
      <c r="B855" s="104" t="s">
        <v>540</v>
      </c>
    </row>
    <row r="856" spans="2:2">
      <c r="B856" s="107" t="s">
        <v>2106</v>
      </c>
    </row>
    <row r="857" spans="2:2">
      <c r="B857" s="109" t="s">
        <v>2537</v>
      </c>
    </row>
    <row r="858" spans="2:2">
      <c r="B858" s="283" t="s">
        <v>4564</v>
      </c>
    </row>
    <row r="859" spans="2:2">
      <c r="B859" s="283" t="s">
        <v>4430</v>
      </c>
    </row>
    <row r="860" spans="2:2">
      <c r="B860" s="104" t="s">
        <v>2741</v>
      </c>
    </row>
    <row r="861" spans="2:2">
      <c r="B861" s="104" t="s">
        <v>1002</v>
      </c>
    </row>
    <row r="862" spans="2:2">
      <c r="B862" s="107" t="s">
        <v>1712</v>
      </c>
    </row>
    <row r="863" spans="2:2">
      <c r="B863" s="107" t="s">
        <v>2011</v>
      </c>
    </row>
    <row r="864" spans="2:2">
      <c r="B864" s="105" t="s">
        <v>74</v>
      </c>
    </row>
    <row r="865" spans="2:2">
      <c r="B865" s="107" t="s">
        <v>1731</v>
      </c>
    </row>
    <row r="866" spans="2:2">
      <c r="B866" s="283" t="s">
        <v>4565</v>
      </c>
    </row>
    <row r="867" spans="2:2">
      <c r="B867" s="283" t="s">
        <v>4433</v>
      </c>
    </row>
    <row r="868" spans="2:2">
      <c r="B868" s="283" t="s">
        <v>5052</v>
      </c>
    </row>
    <row r="869" spans="2:2">
      <c r="B869" s="104" t="s">
        <v>1003</v>
      </c>
    </row>
    <row r="870" spans="2:2">
      <c r="B870" s="108" t="s">
        <v>371</v>
      </c>
    </row>
    <row r="871" spans="2:2">
      <c r="B871" s="283" t="s">
        <v>4566</v>
      </c>
    </row>
    <row r="872" spans="2:2">
      <c r="B872" s="104" t="s">
        <v>2740</v>
      </c>
    </row>
    <row r="873" spans="2:2">
      <c r="B873" s="283" t="s">
        <v>5053</v>
      </c>
    </row>
    <row r="874" spans="2:2">
      <c r="B874" s="107" t="s">
        <v>1563</v>
      </c>
    </row>
    <row r="875" spans="2:2">
      <c r="B875" s="105" t="s">
        <v>89</v>
      </c>
    </row>
    <row r="876" spans="2:2">
      <c r="B876" s="107" t="s">
        <v>2321</v>
      </c>
    </row>
    <row r="877" spans="2:2">
      <c r="B877" s="283" t="s">
        <v>4568</v>
      </c>
    </row>
    <row r="878" spans="2:2">
      <c r="B878" s="107" t="s">
        <v>1512</v>
      </c>
    </row>
    <row r="879" spans="2:2">
      <c r="B879" s="104" t="s">
        <v>882</v>
      </c>
    </row>
    <row r="880" spans="2:2">
      <c r="B880" s="104" t="s">
        <v>2739</v>
      </c>
    </row>
    <row r="881" spans="2:2">
      <c r="B881" s="108" t="s">
        <v>206</v>
      </c>
    </row>
    <row r="882" spans="2:2">
      <c r="B882" s="283" t="s">
        <v>5755</v>
      </c>
    </row>
    <row r="883" spans="2:2">
      <c r="B883" s="104" t="s">
        <v>769</v>
      </c>
    </row>
    <row r="884" spans="2:2">
      <c r="B884" s="107" t="s">
        <v>1601</v>
      </c>
    </row>
    <row r="885" spans="2:2">
      <c r="B885" s="283" t="s">
        <v>5057</v>
      </c>
    </row>
    <row r="886" spans="2:2">
      <c r="B886" s="104" t="s">
        <v>257</v>
      </c>
    </row>
    <row r="887" spans="2:2">
      <c r="B887" s="107" t="s">
        <v>1985</v>
      </c>
    </row>
    <row r="888" spans="2:2">
      <c r="B888" s="107" t="s">
        <v>2341</v>
      </c>
    </row>
    <row r="889" spans="2:2">
      <c r="B889" s="105" t="s">
        <v>1361</v>
      </c>
    </row>
    <row r="890" spans="2:2">
      <c r="B890" s="283" t="s">
        <v>5725</v>
      </c>
    </row>
    <row r="891" spans="2:2">
      <c r="B891" s="283" t="s">
        <v>4436</v>
      </c>
    </row>
    <row r="892" spans="2:2">
      <c r="B892" s="104" t="s">
        <v>775</v>
      </c>
    </row>
    <row r="893" spans="2:2">
      <c r="B893" s="104" t="s">
        <v>1005</v>
      </c>
    </row>
    <row r="894" spans="2:2">
      <c r="B894" s="107" t="s">
        <v>1748</v>
      </c>
    </row>
    <row r="895" spans="2:2">
      <c r="B895" s="105" t="s">
        <v>1313</v>
      </c>
    </row>
    <row r="896" spans="2:2">
      <c r="B896" s="107" t="s">
        <v>1653</v>
      </c>
    </row>
    <row r="897" spans="2:2">
      <c r="B897" s="283" t="s">
        <v>4571</v>
      </c>
    </row>
    <row r="898" spans="2:2">
      <c r="B898" s="104" t="s">
        <v>937</v>
      </c>
    </row>
    <row r="899" spans="2:2">
      <c r="B899" s="107" t="s">
        <v>2186</v>
      </c>
    </row>
    <row r="900" spans="2:2">
      <c r="B900" s="283" t="s">
        <v>5058</v>
      </c>
    </row>
    <row r="901" spans="2:2">
      <c r="B901" s="104" t="s">
        <v>545</v>
      </c>
    </row>
    <row r="902" spans="2:2">
      <c r="B902" s="107" t="s">
        <v>2128</v>
      </c>
    </row>
    <row r="903" spans="2:2">
      <c r="B903" s="108" t="s">
        <v>1132</v>
      </c>
    </row>
    <row r="904" spans="2:2">
      <c r="B904" s="110" t="s">
        <v>2635</v>
      </c>
    </row>
    <row r="905" spans="2:2">
      <c r="B905" s="107" t="s">
        <v>1677</v>
      </c>
    </row>
    <row r="906" spans="2:2">
      <c r="B906" s="283" t="s">
        <v>4441</v>
      </c>
    </row>
    <row r="907" spans="2:2">
      <c r="B907" s="104" t="s">
        <v>771</v>
      </c>
    </row>
    <row r="908" spans="2:2">
      <c r="B908" s="107" t="s">
        <v>1765</v>
      </c>
    </row>
    <row r="909" spans="2:2">
      <c r="B909" s="283" t="s">
        <v>5059</v>
      </c>
    </row>
    <row r="910" spans="2:2">
      <c r="B910" s="104" t="s">
        <v>546</v>
      </c>
    </row>
    <row r="911" spans="2:2">
      <c r="B911" s="283" t="s">
        <v>4573</v>
      </c>
    </row>
    <row r="912" spans="2:2">
      <c r="B912" s="104" t="s">
        <v>355</v>
      </c>
    </row>
    <row r="913" spans="2:2">
      <c r="B913" s="104" t="s">
        <v>772</v>
      </c>
    </row>
    <row r="914" spans="2:2">
      <c r="B914" s="104" t="s">
        <v>773</v>
      </c>
    </row>
    <row r="915" spans="2:2">
      <c r="B915" s="104" t="s">
        <v>774</v>
      </c>
    </row>
    <row r="916" spans="2:2">
      <c r="B916" s="107" t="s">
        <v>2469</v>
      </c>
    </row>
    <row r="917" spans="2:2">
      <c r="B917" s="283" t="s">
        <v>5061</v>
      </c>
    </row>
    <row r="918" spans="2:2">
      <c r="B918" s="283" t="s">
        <v>4575</v>
      </c>
    </row>
    <row r="919" spans="2:2">
      <c r="B919" s="104" t="s">
        <v>571</v>
      </c>
    </row>
    <row r="920" spans="2:2">
      <c r="B920" s="109" t="s">
        <v>2538</v>
      </c>
    </row>
    <row r="921" spans="2:2">
      <c r="B921" s="104" t="s">
        <v>885</v>
      </c>
    </row>
    <row r="922" spans="2:2">
      <c r="B922" s="283" t="s">
        <v>5063</v>
      </c>
    </row>
    <row r="923" spans="2:2">
      <c r="B923" s="107" t="s">
        <v>1988</v>
      </c>
    </row>
    <row r="924" spans="2:2">
      <c r="B924" s="108" t="s">
        <v>1133</v>
      </c>
    </row>
    <row r="925" spans="2:2">
      <c r="B925" s="110" t="s">
        <v>2606</v>
      </c>
    </row>
    <row r="926" spans="2:2">
      <c r="B926" s="283" t="s">
        <v>4445</v>
      </c>
    </row>
    <row r="927" spans="2:2">
      <c r="B927" s="283" t="s">
        <v>5065</v>
      </c>
    </row>
    <row r="928" spans="2:2">
      <c r="B928" s="107" t="s">
        <v>2484</v>
      </c>
    </row>
    <row r="929" spans="2:2">
      <c r="B929" s="283" t="s">
        <v>4446</v>
      </c>
    </row>
    <row r="930" spans="2:2">
      <c r="B930" s="104" t="s">
        <v>22</v>
      </c>
    </row>
    <row r="931" spans="2:2">
      <c r="B931" s="107" t="s">
        <v>2145</v>
      </c>
    </row>
    <row r="932" spans="2:2">
      <c r="B932" s="104" t="s">
        <v>1007</v>
      </c>
    </row>
    <row r="933" spans="2:2">
      <c r="B933" s="107" t="s">
        <v>1693</v>
      </c>
    </row>
    <row r="934" spans="2:2">
      <c r="B934" s="105" t="s">
        <v>60</v>
      </c>
    </row>
    <row r="935" spans="2:2">
      <c r="B935" s="104" t="s">
        <v>886</v>
      </c>
    </row>
    <row r="936" spans="2:2">
      <c r="B936" s="107" t="s">
        <v>2474</v>
      </c>
    </row>
    <row r="937" spans="2:2">
      <c r="B937" s="283" t="s">
        <v>5068</v>
      </c>
    </row>
    <row r="938" spans="2:2">
      <c r="B938" s="104" t="s">
        <v>1008</v>
      </c>
    </row>
    <row r="939" spans="2:2">
      <c r="B939" s="107" t="s">
        <v>2571</v>
      </c>
    </row>
    <row r="940" spans="2:2">
      <c r="B940" s="107" t="s">
        <v>1975</v>
      </c>
    </row>
    <row r="941" spans="2:2">
      <c r="B941" s="108" t="s">
        <v>1188</v>
      </c>
    </row>
    <row r="942" spans="2:2">
      <c r="B942" s="104" t="s">
        <v>2584</v>
      </c>
    </row>
    <row r="943" spans="2:2">
      <c r="B943" s="283" t="s">
        <v>5069</v>
      </c>
    </row>
    <row r="944" spans="2:2">
      <c r="B944" s="104" t="s">
        <v>382</v>
      </c>
    </row>
    <row r="945" spans="2:2">
      <c r="B945" s="107" t="s">
        <v>1503</v>
      </c>
    </row>
    <row r="946" spans="2:2">
      <c r="B946" s="104" t="s">
        <v>549</v>
      </c>
    </row>
    <row r="947" spans="2:2">
      <c r="B947" s="107" t="s">
        <v>2007</v>
      </c>
    </row>
    <row r="948" spans="2:2">
      <c r="B948" s="108" t="s">
        <v>1135</v>
      </c>
    </row>
    <row r="949" spans="2:2">
      <c r="B949" s="105" t="s">
        <v>1358</v>
      </c>
    </row>
    <row r="950" spans="2:2">
      <c r="B950" s="283" t="s">
        <v>4583</v>
      </c>
    </row>
    <row r="951" spans="2:2">
      <c r="B951" s="104" t="s">
        <v>588</v>
      </c>
    </row>
    <row r="952" spans="2:2">
      <c r="B952" s="104" t="s">
        <v>887</v>
      </c>
    </row>
    <row r="953" spans="2:2">
      <c r="B953" s="104" t="s">
        <v>777</v>
      </c>
    </row>
    <row r="954" spans="2:2">
      <c r="B954" s="283" t="s">
        <v>5072</v>
      </c>
    </row>
    <row r="955" spans="2:2">
      <c r="B955" s="107" t="s">
        <v>1497</v>
      </c>
    </row>
    <row r="956" spans="2:2">
      <c r="B956" s="107" t="s">
        <v>2226</v>
      </c>
    </row>
    <row r="957" spans="2:2">
      <c r="B957" s="104" t="s">
        <v>888</v>
      </c>
    </row>
    <row r="958" spans="2:2">
      <c r="B958" s="283" t="s">
        <v>5073</v>
      </c>
    </row>
    <row r="959" spans="2:2">
      <c r="B959" s="104" t="s">
        <v>1010</v>
      </c>
    </row>
    <row r="960" spans="2:2">
      <c r="B960" s="107" t="s">
        <v>45</v>
      </c>
    </row>
    <row r="961" spans="2:2">
      <c r="B961" s="107" t="s">
        <v>2476</v>
      </c>
    </row>
    <row r="962" spans="2:2">
      <c r="B962" s="110" t="s">
        <v>2607</v>
      </c>
    </row>
    <row r="963" spans="2:2">
      <c r="B963" s="283" t="s">
        <v>4586</v>
      </c>
    </row>
    <row r="964" spans="2:2">
      <c r="B964" s="104" t="s">
        <v>594</v>
      </c>
    </row>
    <row r="965" spans="2:2">
      <c r="B965" s="283" t="s">
        <v>4450</v>
      </c>
    </row>
    <row r="966" spans="2:2">
      <c r="B966" s="104" t="s">
        <v>889</v>
      </c>
    </row>
    <row r="967" spans="2:2">
      <c r="B967" s="104" t="s">
        <v>890</v>
      </c>
    </row>
    <row r="968" spans="2:2">
      <c r="B968" s="104" t="s">
        <v>779</v>
      </c>
    </row>
    <row r="969" spans="2:2">
      <c r="B969" s="107" t="s">
        <v>2552</v>
      </c>
    </row>
    <row r="970" spans="2:2">
      <c r="B970" s="283" t="s">
        <v>5075</v>
      </c>
    </row>
    <row r="971" spans="2:2">
      <c r="B971" s="107" t="s">
        <v>1605</v>
      </c>
    </row>
    <row r="972" spans="2:2">
      <c r="B972" s="107" t="s">
        <v>2355</v>
      </c>
    </row>
    <row r="973" spans="2:2">
      <c r="B973" s="109" t="s">
        <v>258</v>
      </c>
    </row>
    <row r="974" spans="2:2">
      <c r="B974" s="283" t="s">
        <v>4588</v>
      </c>
    </row>
    <row r="975" spans="2:2">
      <c r="B975" s="108" t="s">
        <v>1190</v>
      </c>
    </row>
    <row r="976" spans="2:2">
      <c r="B976" s="104" t="s">
        <v>780</v>
      </c>
    </row>
    <row r="977" spans="2:2">
      <c r="B977" s="104" t="s">
        <v>781</v>
      </c>
    </row>
    <row r="978" spans="2:2">
      <c r="B978" s="107" t="s">
        <v>1992</v>
      </c>
    </row>
    <row r="979" spans="2:2">
      <c r="B979" s="104" t="s">
        <v>552</v>
      </c>
    </row>
    <row r="980" spans="2:2">
      <c r="B980" s="107" t="s">
        <v>2558</v>
      </c>
    </row>
    <row r="981" spans="2:2">
      <c r="B981" s="105" t="s">
        <v>1357</v>
      </c>
    </row>
    <row r="982" spans="2:2">
      <c r="B982" s="283" t="s">
        <v>4590</v>
      </c>
    </row>
    <row r="983" spans="2:2">
      <c r="B983" s="104" t="s">
        <v>891</v>
      </c>
    </row>
    <row r="984" spans="2:2">
      <c r="B984" s="107" t="s">
        <v>2179</v>
      </c>
    </row>
    <row r="985" spans="2:2">
      <c r="B985" s="283" t="s">
        <v>5078</v>
      </c>
    </row>
    <row r="986" spans="2:2">
      <c r="B986" s="107" t="s">
        <v>1489</v>
      </c>
    </row>
    <row r="987" spans="2:2">
      <c r="B987" s="283" t="s">
        <v>5694</v>
      </c>
    </row>
    <row r="988" spans="2:2">
      <c r="B988" s="104" t="s">
        <v>356</v>
      </c>
    </row>
    <row r="989" spans="2:2">
      <c r="B989" s="104" t="s">
        <v>782</v>
      </c>
    </row>
    <row r="990" spans="2:2">
      <c r="B990" s="106" t="s">
        <v>2631</v>
      </c>
    </row>
    <row r="991" spans="2:2">
      <c r="B991" s="107" t="s">
        <v>2511</v>
      </c>
    </row>
    <row r="992" spans="2:2">
      <c r="B992" s="104" t="s">
        <v>554</v>
      </c>
    </row>
    <row r="993" spans="2:2">
      <c r="B993" s="108" t="s">
        <v>1138</v>
      </c>
    </row>
    <row r="994" spans="2:2">
      <c r="B994" s="105" t="s">
        <v>1355</v>
      </c>
    </row>
    <row r="995" spans="2:2">
      <c r="B995" s="283" t="s">
        <v>4593</v>
      </c>
    </row>
    <row r="996" spans="2:2">
      <c r="B996" s="104" t="s">
        <v>892</v>
      </c>
    </row>
    <row r="997" spans="2:2">
      <c r="B997" s="104" t="s">
        <v>783</v>
      </c>
    </row>
    <row r="998" spans="2:2">
      <c r="B998" s="107" t="s">
        <v>2514</v>
      </c>
    </row>
    <row r="999" spans="2:2">
      <c r="B999" s="283" t="s">
        <v>5083</v>
      </c>
    </row>
    <row r="1000" spans="2:2">
      <c r="B1000" s="107" t="s">
        <v>1501</v>
      </c>
    </row>
    <row r="1001" spans="2:2">
      <c r="B1001" s="107" t="s">
        <v>2526</v>
      </c>
    </row>
    <row r="1002" spans="2:2">
      <c r="B1002" s="283" t="s">
        <v>4595</v>
      </c>
    </row>
    <row r="1003" spans="2:2">
      <c r="B1003" s="283" t="s">
        <v>4456</v>
      </c>
    </row>
    <row r="1004" spans="2:2">
      <c r="B1004" s="104" t="s">
        <v>461</v>
      </c>
    </row>
    <row r="1005" spans="2:2">
      <c r="B1005" s="104" t="s">
        <v>784</v>
      </c>
    </row>
    <row r="1006" spans="2:2">
      <c r="B1006" s="107" t="s">
        <v>1463</v>
      </c>
    </row>
    <row r="1007" spans="2:2">
      <c r="B1007" s="283" t="s">
        <v>5084</v>
      </c>
    </row>
    <row r="1008" spans="2:2">
      <c r="B1008" s="104" t="s">
        <v>556</v>
      </c>
    </row>
    <row r="1009" spans="2:2">
      <c r="B1009" s="283" t="s">
        <v>4457</v>
      </c>
    </row>
    <row r="1010" spans="2:2">
      <c r="B1010" s="104" t="s">
        <v>893</v>
      </c>
    </row>
    <row r="1011" spans="2:2">
      <c r="B1011" s="104" t="s">
        <v>785</v>
      </c>
    </row>
    <row r="1012" spans="2:2">
      <c r="B1012" s="107" t="s">
        <v>2187</v>
      </c>
    </row>
    <row r="1013" spans="2:2">
      <c r="B1013" s="283" t="s">
        <v>2111</v>
      </c>
    </row>
    <row r="1014" spans="2:2">
      <c r="B1014" s="107" t="s">
        <v>2387</v>
      </c>
    </row>
    <row r="1015" spans="2:2">
      <c r="B1015" s="108" t="s">
        <v>1141</v>
      </c>
    </row>
    <row r="1016" spans="2:2">
      <c r="B1016" s="105" t="s">
        <v>1352</v>
      </c>
    </row>
    <row r="1017" spans="2:2">
      <c r="B1017" s="283" t="s">
        <v>4598</v>
      </c>
    </row>
    <row r="1018" spans="2:2">
      <c r="B1018" s="108" t="s">
        <v>213</v>
      </c>
    </row>
    <row r="1019" spans="2:2">
      <c r="B1019" s="104" t="s">
        <v>2580</v>
      </c>
    </row>
    <row r="1020" spans="2:2">
      <c r="B1020" s="107" t="s">
        <v>1440</v>
      </c>
    </row>
    <row r="1021" spans="2:2">
      <c r="B1021" s="283" t="s">
        <v>5087</v>
      </c>
    </row>
    <row r="1022" spans="2:2">
      <c r="B1022" s="107" t="s">
        <v>1853</v>
      </c>
    </row>
    <row r="1023" spans="2:2">
      <c r="B1023" s="283" t="s">
        <v>4599</v>
      </c>
    </row>
    <row r="1024" spans="2:2">
      <c r="B1024" s="108" t="s">
        <v>1192</v>
      </c>
    </row>
    <row r="1025" spans="2:2">
      <c r="B1025" s="104" t="s">
        <v>894</v>
      </c>
    </row>
    <row r="1026" spans="2:2">
      <c r="B1026" s="107" t="s">
        <v>1897</v>
      </c>
    </row>
    <row r="1027" spans="2:2">
      <c r="B1027" s="104" t="s">
        <v>688</v>
      </c>
    </row>
    <row r="1028" spans="2:2">
      <c r="B1028" s="283" t="s">
        <v>5089</v>
      </c>
    </row>
    <row r="1029" spans="2:2">
      <c r="B1029" s="283" t="s">
        <v>4601</v>
      </c>
    </row>
    <row r="1030" spans="2:2">
      <c r="B1030" s="107" t="s">
        <v>2137</v>
      </c>
    </row>
    <row r="1031" spans="2:2">
      <c r="B1031" s="104" t="s">
        <v>895</v>
      </c>
    </row>
    <row r="1032" spans="2:2">
      <c r="B1032" s="104" t="s">
        <v>477</v>
      </c>
    </row>
    <row r="1033" spans="2:2">
      <c r="B1033" s="104" t="s">
        <v>786</v>
      </c>
    </row>
    <row r="1034" spans="2:2">
      <c r="B1034" s="104" t="s">
        <v>558</v>
      </c>
    </row>
    <row r="1035" spans="2:2">
      <c r="B1035" s="107" t="s">
        <v>1934</v>
      </c>
    </row>
    <row r="1036" spans="2:2">
      <c r="B1036" s="105" t="s">
        <v>1351</v>
      </c>
    </row>
    <row r="1037" spans="2:2">
      <c r="B1037" s="283" t="s">
        <v>4603</v>
      </c>
    </row>
    <row r="1038" spans="2:2">
      <c r="B1038" s="283" t="s">
        <v>5093</v>
      </c>
    </row>
    <row r="1039" spans="2:2">
      <c r="B1039" s="107" t="s">
        <v>2142</v>
      </c>
    </row>
    <row r="1040" spans="2:2">
      <c r="B1040" s="283" t="s">
        <v>4605</v>
      </c>
    </row>
    <row r="1041" spans="2:2">
      <c r="B1041" s="104" t="s">
        <v>897</v>
      </c>
    </row>
    <row r="1042" spans="2:2">
      <c r="B1042" s="107" t="s">
        <v>1544</v>
      </c>
    </row>
    <row r="1043" spans="2:2">
      <c r="B1043" s="283" t="s">
        <v>5095</v>
      </c>
    </row>
    <row r="1044" spans="2:2">
      <c r="B1044" s="104" t="s">
        <v>341</v>
      </c>
    </row>
    <row r="1045" spans="2:2">
      <c r="B1045" s="283" t="s">
        <v>4606</v>
      </c>
    </row>
    <row r="1046" spans="2:2">
      <c r="B1046" s="108" t="s">
        <v>1195</v>
      </c>
    </row>
    <row r="1047" spans="2:2">
      <c r="B1047" s="107" t="s">
        <v>2481</v>
      </c>
    </row>
    <row r="1048" spans="2:2">
      <c r="B1048" s="107" t="s">
        <v>1723</v>
      </c>
    </row>
    <row r="1049" spans="2:2">
      <c r="B1049" s="104" t="s">
        <v>419</v>
      </c>
    </row>
    <row r="1050" spans="2:2">
      <c r="B1050" s="107" t="s">
        <v>1542</v>
      </c>
    </row>
    <row r="1051" spans="2:2">
      <c r="B1051" s="107" t="s">
        <v>2255</v>
      </c>
    </row>
    <row r="1052" spans="2:2">
      <c r="B1052" s="104" t="s">
        <v>560</v>
      </c>
    </row>
    <row r="1053" spans="2:2">
      <c r="B1053" s="107" t="s">
        <v>2263</v>
      </c>
    </row>
    <row r="1054" spans="2:2">
      <c r="B1054" s="108" t="s">
        <v>1196</v>
      </c>
    </row>
    <row r="1055" spans="2:2">
      <c r="B1055" s="104" t="s">
        <v>789</v>
      </c>
    </row>
    <row r="1056" spans="2:2">
      <c r="B1056" s="283" t="s">
        <v>5098</v>
      </c>
    </row>
    <row r="1057" spans="2:2">
      <c r="B1057" s="104" t="s">
        <v>561</v>
      </c>
    </row>
    <row r="1058" spans="2:2">
      <c r="B1058" s="104" t="s">
        <v>585</v>
      </c>
    </row>
    <row r="1059" spans="2:2">
      <c r="B1059" s="107" t="s">
        <v>2554</v>
      </c>
    </row>
    <row r="1060" spans="2:2">
      <c r="B1060" s="107" t="s">
        <v>2598</v>
      </c>
    </row>
    <row r="1061" spans="2:2">
      <c r="B1061" s="104" t="s">
        <v>370</v>
      </c>
    </row>
    <row r="1062" spans="2:2">
      <c r="B1062" s="283" t="s">
        <v>4612</v>
      </c>
    </row>
    <row r="1063" spans="2:2">
      <c r="B1063" s="107" t="s">
        <v>1578</v>
      </c>
    </row>
    <row r="1064" spans="2:2">
      <c r="B1064" s="104" t="s">
        <v>899</v>
      </c>
    </row>
    <row r="1065" spans="2:2">
      <c r="B1065" s="104" t="s">
        <v>790</v>
      </c>
    </row>
    <row r="1066" spans="2:2">
      <c r="B1066" s="104" t="s">
        <v>791</v>
      </c>
    </row>
    <row r="1067" spans="2:2">
      <c r="B1067" s="283" t="s">
        <v>5102</v>
      </c>
    </row>
    <row r="1068" spans="2:2">
      <c r="B1068" s="107" t="s">
        <v>1579</v>
      </c>
    </row>
    <row r="1069" spans="2:2">
      <c r="B1069" s="108" t="s">
        <v>1197</v>
      </c>
    </row>
    <row r="1070" spans="2:2">
      <c r="B1070" s="283" t="s">
        <v>4462</v>
      </c>
    </row>
    <row r="1071" spans="2:2">
      <c r="B1071" s="107" t="s">
        <v>1799</v>
      </c>
    </row>
    <row r="1072" spans="2:2">
      <c r="B1072" s="283" t="s">
        <v>5103</v>
      </c>
    </row>
    <row r="1073" spans="2:2">
      <c r="B1073" s="104" t="s">
        <v>562</v>
      </c>
    </row>
    <row r="1074" spans="2:2">
      <c r="B1074" s="283" t="s">
        <v>4615</v>
      </c>
    </row>
    <row r="1075" spans="2:2">
      <c r="B1075" s="283" t="s">
        <v>4463</v>
      </c>
    </row>
    <row r="1076" spans="2:2">
      <c r="B1076" s="104" t="s">
        <v>901</v>
      </c>
    </row>
    <row r="1077" spans="2:2">
      <c r="B1077" s="104" t="s">
        <v>792</v>
      </c>
    </row>
    <row r="1078" spans="2:2">
      <c r="B1078" s="107" t="s">
        <v>2037</v>
      </c>
    </row>
    <row r="1079" spans="2:2">
      <c r="B1079" s="104" t="s">
        <v>340</v>
      </c>
    </row>
    <row r="1080" spans="2:2">
      <c r="B1080" s="283" t="s">
        <v>4618</v>
      </c>
    </row>
    <row r="1081" spans="2:2">
      <c r="B1081" s="104" t="s">
        <v>902</v>
      </c>
    </row>
    <row r="1082" spans="2:2">
      <c r="B1082" s="104" t="s">
        <v>793</v>
      </c>
    </row>
    <row r="1083" spans="2:2">
      <c r="B1083" s="283" t="s">
        <v>5106</v>
      </c>
    </row>
    <row r="1084" spans="2:2">
      <c r="B1084" s="107" t="s">
        <v>2495</v>
      </c>
    </row>
    <row r="1085" spans="2:2">
      <c r="B1085" s="107" t="s">
        <v>1917</v>
      </c>
    </row>
    <row r="1086" spans="2:2">
      <c r="B1086" s="107" t="s">
        <v>1469</v>
      </c>
    </row>
    <row r="1087" spans="2:2">
      <c r="B1087" s="283" t="s">
        <v>4620</v>
      </c>
    </row>
    <row r="1088" spans="2:2">
      <c r="B1088" s="283" t="s">
        <v>5759</v>
      </c>
    </row>
    <row r="1089" spans="2:2">
      <c r="B1089" s="104" t="s">
        <v>794</v>
      </c>
    </row>
    <row r="1090" spans="2:2">
      <c r="B1090" s="107" t="s">
        <v>2132</v>
      </c>
    </row>
    <row r="1091" spans="2:2">
      <c r="B1091" s="104" t="s">
        <v>563</v>
      </c>
    </row>
    <row r="1092" spans="2:2">
      <c r="B1092" s="107" t="s">
        <v>1558</v>
      </c>
    </row>
    <row r="1093" spans="2:2">
      <c r="B1093" s="283" t="s">
        <v>4621</v>
      </c>
    </row>
    <row r="1094" spans="2:2">
      <c r="B1094" s="104" t="s">
        <v>904</v>
      </c>
    </row>
    <row r="1095" spans="2:2">
      <c r="B1095" s="283" t="s">
        <v>5109</v>
      </c>
    </row>
    <row r="1096" spans="2:2">
      <c r="B1096" s="107" t="s">
        <v>2207</v>
      </c>
    </row>
    <row r="1097" spans="2:2">
      <c r="B1097" s="283" t="s">
        <v>4623</v>
      </c>
    </row>
    <row r="1098" spans="2:2">
      <c r="B1098" s="108" t="s">
        <v>1201</v>
      </c>
    </row>
    <row r="1099" spans="2:2">
      <c r="B1099" s="283" t="s">
        <v>4465</v>
      </c>
    </row>
    <row r="1100" spans="2:2">
      <c r="B1100" s="104" t="s">
        <v>362</v>
      </c>
    </row>
    <row r="1101" spans="2:2">
      <c r="B1101" s="243" t="s">
        <v>2667</v>
      </c>
    </row>
    <row r="1102" spans="2:2">
      <c r="B1102" s="283" t="s">
        <v>4626</v>
      </c>
    </row>
    <row r="1103" spans="2:2">
      <c r="B1103" s="107" t="s">
        <v>2072</v>
      </c>
    </row>
    <row r="1104" spans="2:2">
      <c r="B1104" s="283" t="s">
        <v>4466</v>
      </c>
    </row>
    <row r="1105" spans="2:2">
      <c r="B1105" s="104" t="s">
        <v>905</v>
      </c>
    </row>
    <row r="1106" spans="2:2">
      <c r="B1106" s="104" t="s">
        <v>906</v>
      </c>
    </row>
    <row r="1107" spans="2:2">
      <c r="B1107" s="104" t="s">
        <v>797</v>
      </c>
    </row>
    <row r="1108" spans="2:2">
      <c r="B1108" s="107" t="s">
        <v>2289</v>
      </c>
    </row>
    <row r="1109" spans="2:2">
      <c r="B1109" s="283" t="s">
        <v>5112</v>
      </c>
    </row>
    <row r="1110" spans="2:2">
      <c r="B1110" s="104" t="s">
        <v>564</v>
      </c>
    </row>
    <row r="1111" spans="2:2">
      <c r="B1111" s="107" t="s">
        <v>1797</v>
      </c>
    </row>
    <row r="1112" spans="2:2">
      <c r="B1112" s="104" t="s">
        <v>484</v>
      </c>
    </row>
    <row r="1113" spans="2:2">
      <c r="B1113" s="107" t="s">
        <v>2122</v>
      </c>
    </row>
    <row r="1114" spans="2:2">
      <c r="B1114" s="283" t="s">
        <v>5113</v>
      </c>
    </row>
    <row r="1115" spans="2:2">
      <c r="B1115" s="107" t="s">
        <v>2483</v>
      </c>
    </row>
    <row r="1116" spans="2:2">
      <c r="B1116" s="107" t="s">
        <v>1901</v>
      </c>
    </row>
    <row r="1117" spans="2:2">
      <c r="B1117" s="107" t="s">
        <v>1549</v>
      </c>
    </row>
    <row r="1118" spans="2:2">
      <c r="B1118" s="283" t="s">
        <v>4629</v>
      </c>
    </row>
    <row r="1119" spans="2:2">
      <c r="B1119" s="104" t="s">
        <v>798</v>
      </c>
    </row>
    <row r="1120" spans="2:2">
      <c r="B1120" s="283" t="s">
        <v>5115</v>
      </c>
    </row>
    <row r="1121" spans="2:2">
      <c r="B1121" s="107" t="s">
        <v>2561</v>
      </c>
    </row>
    <row r="1122" spans="2:2">
      <c r="B1122" s="107" t="s">
        <v>2292</v>
      </c>
    </row>
    <row r="1123" spans="2:2">
      <c r="B1123" s="107" t="s">
        <v>1560</v>
      </c>
    </row>
    <row r="1124" spans="2:2">
      <c r="B1124" s="104" t="s">
        <v>907</v>
      </c>
    </row>
    <row r="1125" spans="2:2">
      <c r="B1125" s="104" t="s">
        <v>799</v>
      </c>
    </row>
    <row r="1126" spans="2:2">
      <c r="B1126" s="107" t="s">
        <v>1721</v>
      </c>
    </row>
    <row r="1127" spans="2:2">
      <c r="B1127" s="283" t="s">
        <v>5116</v>
      </c>
    </row>
    <row r="1128" spans="2:2">
      <c r="B1128" s="107" t="s">
        <v>1887</v>
      </c>
    </row>
    <row r="1129" spans="2:2">
      <c r="B1129" s="107" t="s">
        <v>1581</v>
      </c>
    </row>
    <row r="1130" spans="2:2">
      <c r="B1130" s="283" t="s">
        <v>5117</v>
      </c>
    </row>
    <row r="1131" spans="2:2">
      <c r="B1131" s="104" t="s">
        <v>584</v>
      </c>
    </row>
    <row r="1132" spans="2:2">
      <c r="B1132" s="283" t="s">
        <v>4633</v>
      </c>
    </row>
    <row r="1133" spans="2:2">
      <c r="B1133" s="104" t="s">
        <v>591</v>
      </c>
    </row>
    <row r="1134" spans="2:2">
      <c r="B1134" s="108" t="s">
        <v>1204</v>
      </c>
    </row>
    <row r="1135" spans="2:2">
      <c r="B1135" s="104" t="s">
        <v>908</v>
      </c>
    </row>
    <row r="1136" spans="2:2">
      <c r="B1136" s="107" t="s">
        <v>2115</v>
      </c>
    </row>
    <row r="1137" spans="2:2">
      <c r="B1137" s="283" t="s">
        <v>4634</v>
      </c>
    </row>
    <row r="1138" spans="2:2">
      <c r="B1138" s="108" t="s">
        <v>1205</v>
      </c>
    </row>
    <row r="1139" spans="2:2">
      <c r="B1139" s="283" t="s">
        <v>4469</v>
      </c>
    </row>
    <row r="1140" spans="2:2">
      <c r="B1140" s="104" t="s">
        <v>909</v>
      </c>
    </row>
    <row r="1141" spans="2:2">
      <c r="B1141" s="104" t="s">
        <v>800</v>
      </c>
    </row>
    <row r="1142" spans="2:2">
      <c r="B1142" s="107" t="s">
        <v>1716</v>
      </c>
    </row>
    <row r="1143" spans="2:2">
      <c r="B1143" s="107" t="s">
        <v>2148</v>
      </c>
    </row>
    <row r="1144" spans="2:2">
      <c r="B1144" s="107" t="s">
        <v>1718</v>
      </c>
    </row>
    <row r="1145" spans="2:2">
      <c r="B1145" s="107" t="s">
        <v>2329</v>
      </c>
    </row>
    <row r="1146" spans="2:2">
      <c r="B1146" s="108" t="s">
        <v>1206</v>
      </c>
    </row>
    <row r="1147" spans="2:2">
      <c r="B1147" s="104" t="s">
        <v>910</v>
      </c>
    </row>
    <row r="1148" spans="2:2">
      <c r="B1148" s="107" t="s">
        <v>1996</v>
      </c>
    </row>
    <row r="1149" spans="2:2">
      <c r="B1149" s="283" t="s">
        <v>5122</v>
      </c>
    </row>
    <row r="1150" spans="2:2">
      <c r="B1150" s="104" t="s">
        <v>566</v>
      </c>
    </row>
    <row r="1151" spans="2:2">
      <c r="B1151" s="283" t="s">
        <v>4471</v>
      </c>
    </row>
    <row r="1152" spans="2:2">
      <c r="B1152" s="107" t="s">
        <v>2104</v>
      </c>
    </row>
    <row r="1153" spans="2:2">
      <c r="B1153" s="283" t="s">
        <v>5123</v>
      </c>
    </row>
    <row r="1154" spans="2:2">
      <c r="B1154" s="107" t="s">
        <v>1798</v>
      </c>
    </row>
    <row r="1155" spans="2:2">
      <c r="B1155" s="107" t="s">
        <v>367</v>
      </c>
    </row>
    <row r="1156" spans="2:2">
      <c r="B1156" s="283" t="s">
        <v>4639</v>
      </c>
    </row>
    <row r="1157" spans="2:2">
      <c r="B1157" s="104" t="s">
        <v>802</v>
      </c>
    </row>
    <row r="1158" spans="2:2">
      <c r="B1158" s="107" t="s">
        <v>1786</v>
      </c>
    </row>
    <row r="1159" spans="2:2">
      <c r="B1159" s="104" t="s">
        <v>358</v>
      </c>
    </row>
    <row r="1160" spans="2:2">
      <c r="B1160" s="104" t="s">
        <v>567</v>
      </c>
    </row>
    <row r="1161" spans="2:2">
      <c r="B1161" s="283" t="s">
        <v>5757</v>
      </c>
    </row>
    <row r="1162" spans="2:2">
      <c r="B1162" s="283" t="s">
        <v>5126</v>
      </c>
    </row>
    <row r="1163" spans="2:2">
      <c r="B1163" s="107" t="s">
        <v>2460</v>
      </c>
    </row>
    <row r="1164" spans="2:2">
      <c r="B1164" s="107" t="s">
        <v>2298</v>
      </c>
    </row>
    <row r="1165" spans="2:2">
      <c r="B1165" s="283" t="s">
        <v>4642</v>
      </c>
    </row>
    <row r="1166" spans="2:2">
      <c r="B1166" s="104" t="s">
        <v>603</v>
      </c>
    </row>
    <row r="1167" spans="2:2">
      <c r="B1167" s="107" t="s">
        <v>2153</v>
      </c>
    </row>
    <row r="1168" spans="2:2">
      <c r="B1168" s="104" t="s">
        <v>803</v>
      </c>
    </row>
    <row r="1169" spans="2:2">
      <c r="B1169" s="107" t="s">
        <v>2396</v>
      </c>
    </row>
    <row r="1170" spans="2:2">
      <c r="B1170" s="283" t="s">
        <v>5128</v>
      </c>
    </row>
    <row r="1171" spans="2:2">
      <c r="B1171" s="107" t="s">
        <v>2354</v>
      </c>
    </row>
    <row r="1172" spans="2:2">
      <c r="B1172" s="104" t="s">
        <v>569</v>
      </c>
    </row>
    <row r="1173" spans="2:2">
      <c r="B1173" s="283" t="s">
        <v>4644</v>
      </c>
    </row>
    <row r="1174" spans="2:2">
      <c r="B1174" s="108" t="s">
        <v>188</v>
      </c>
    </row>
    <row r="1175" spans="2:2">
      <c r="B1175" s="104" t="s">
        <v>804</v>
      </c>
    </row>
    <row r="1176" spans="2:2">
      <c r="B1176" s="283" t="s">
        <v>5129</v>
      </c>
    </row>
    <row r="1177" spans="2:2">
      <c r="B1177" s="104" t="s">
        <v>570</v>
      </c>
    </row>
    <row r="1178" spans="2:2">
      <c r="B1178" s="283" t="s">
        <v>4647</v>
      </c>
    </row>
    <row r="1179" spans="2:2">
      <c r="B1179" s="283" t="s">
        <v>4473</v>
      </c>
    </row>
    <row r="1180" spans="2:2">
      <c r="B1180" s="107" t="s">
        <v>2455</v>
      </c>
    </row>
    <row r="1181" spans="2:2">
      <c r="B1181" s="107" t="s">
        <v>1522</v>
      </c>
    </row>
    <row r="1182" spans="2:2">
      <c r="B1182" s="283" t="s">
        <v>4474</v>
      </c>
    </row>
    <row r="1183" spans="2:2">
      <c r="B1183" s="107" t="s">
        <v>2503</v>
      </c>
    </row>
    <row r="1184" spans="2:2">
      <c r="B1184" s="283" t="s">
        <v>5131</v>
      </c>
    </row>
    <row r="1185" spans="2:2">
      <c r="B1185" s="107" t="s">
        <v>1770</v>
      </c>
    </row>
    <row r="1186" spans="2:2">
      <c r="B1186" s="107" t="s">
        <v>1659</v>
      </c>
    </row>
    <row r="1187" spans="2:2">
      <c r="B1187" s="107" t="s">
        <v>2273</v>
      </c>
    </row>
    <row r="1188" spans="2:2">
      <c r="B1188" s="107" t="s">
        <v>1702</v>
      </c>
    </row>
    <row r="1189" spans="2:2">
      <c r="B1189" s="104" t="s">
        <v>572</v>
      </c>
    </row>
    <row r="1190" spans="2:2">
      <c r="B1190" s="104" t="s">
        <v>573</v>
      </c>
    </row>
    <row r="1191" spans="2:2">
      <c r="B1191" s="283" t="s">
        <v>5729</v>
      </c>
    </row>
    <row r="1192" spans="2:2">
      <c r="B1192" s="108" t="s">
        <v>1210</v>
      </c>
    </row>
    <row r="1193" spans="2:2">
      <c r="B1193" s="283" t="s">
        <v>4475</v>
      </c>
    </row>
    <row r="1194" spans="2:2">
      <c r="B1194" s="107" t="s">
        <v>2384</v>
      </c>
    </row>
    <row r="1195" spans="2:2">
      <c r="B1195" s="107" t="s">
        <v>1826</v>
      </c>
    </row>
    <row r="1196" spans="2:2">
      <c r="B1196" s="283" t="s">
        <v>4651</v>
      </c>
    </row>
    <row r="1197" spans="2:2">
      <c r="B1197" s="283" t="s">
        <v>4476</v>
      </c>
    </row>
    <row r="1198" spans="2:2">
      <c r="B1198" s="107" t="s">
        <v>2004</v>
      </c>
    </row>
    <row r="1199" spans="2:2">
      <c r="B1199" s="106" t="s">
        <v>2622</v>
      </c>
    </row>
    <row r="1200" spans="2:2">
      <c r="B1200" s="104" t="s">
        <v>574</v>
      </c>
    </row>
    <row r="1201" spans="2:2">
      <c r="B1201" s="104" t="s">
        <v>602</v>
      </c>
    </row>
    <row r="1202" spans="2:2">
      <c r="B1202" s="104" t="s">
        <v>913</v>
      </c>
    </row>
    <row r="1203" spans="2:2">
      <c r="B1203" s="104" t="s">
        <v>914</v>
      </c>
    </row>
    <row r="1204" spans="2:2">
      <c r="B1204" s="107" t="s">
        <v>1588</v>
      </c>
    </row>
    <row r="1205" spans="2:2">
      <c r="B1205" s="104" t="s">
        <v>575</v>
      </c>
    </row>
    <row r="1206" spans="2:2">
      <c r="B1206" s="108" t="s">
        <v>1212</v>
      </c>
    </row>
    <row r="1207" spans="2:2">
      <c r="B1207" s="283" t="s">
        <v>4478</v>
      </c>
    </row>
    <row r="1208" spans="2:2">
      <c r="B1208" s="283" t="s">
        <v>4479</v>
      </c>
    </row>
    <row r="1209" spans="2:2">
      <c r="B1209" s="283" t="s">
        <v>4480</v>
      </c>
    </row>
    <row r="1210" spans="2:2">
      <c r="B1210" s="283" t="s">
        <v>4481</v>
      </c>
    </row>
    <row r="1211" spans="2:2">
      <c r="B1211" s="283" t="s">
        <v>4482</v>
      </c>
    </row>
    <row r="1212" spans="2:2">
      <c r="B1212" s="283" t="s">
        <v>4483</v>
      </c>
    </row>
    <row r="1213" spans="2:2">
      <c r="B1213" s="283" t="s">
        <v>4484</v>
      </c>
    </row>
    <row r="1214" spans="2:2">
      <c r="B1214" s="283" t="s">
        <v>4486</v>
      </c>
    </row>
    <row r="1215" spans="2:2">
      <c r="B1215" s="283" t="s">
        <v>5782</v>
      </c>
    </row>
    <row r="1216" spans="2:2">
      <c r="B1216" s="283" t="s">
        <v>4487</v>
      </c>
    </row>
    <row r="1217" spans="2:2">
      <c r="B1217" s="283" t="s">
        <v>4492</v>
      </c>
    </row>
    <row r="1218" spans="2:2">
      <c r="B1218" s="283" t="s">
        <v>4493</v>
      </c>
    </row>
    <row r="1219" spans="2:2">
      <c r="B1219" s="283" t="s">
        <v>4494</v>
      </c>
    </row>
    <row r="1220" spans="2:2">
      <c r="B1220" s="283" t="s">
        <v>4496</v>
      </c>
    </row>
    <row r="1221" spans="2:2">
      <c r="B1221" s="283" t="s">
        <v>4497</v>
      </c>
    </row>
    <row r="1222" spans="2:2">
      <c r="B1222" s="283" t="s">
        <v>4498</v>
      </c>
    </row>
    <row r="1223" spans="2:2">
      <c r="B1223" s="283" t="s">
        <v>4499</v>
      </c>
    </row>
    <row r="1224" spans="2:2">
      <c r="B1224" s="283" t="s">
        <v>4500</v>
      </c>
    </row>
    <row r="1225" spans="2:2">
      <c r="B1225" s="283" t="s">
        <v>4501</v>
      </c>
    </row>
    <row r="1226" spans="2:2">
      <c r="B1226" s="283" t="s">
        <v>4503</v>
      </c>
    </row>
    <row r="1227" spans="2:2">
      <c r="B1227" s="283" t="s">
        <v>5137</v>
      </c>
    </row>
    <row r="1228" spans="2:2">
      <c r="B1228" s="107" t="s">
        <v>1997</v>
      </c>
    </row>
    <row r="1229" spans="2:2">
      <c r="B1229" s="283" t="s">
        <v>4657</v>
      </c>
    </row>
    <row r="1230" spans="2:2">
      <c r="B1230" s="107" t="s">
        <v>2320</v>
      </c>
    </row>
    <row r="1231" spans="2:2">
      <c r="B1231" s="104" t="s">
        <v>621</v>
      </c>
    </row>
    <row r="1232" spans="2:2">
      <c r="B1232" s="107" t="s">
        <v>1767</v>
      </c>
    </row>
    <row r="1233" spans="2:2">
      <c r="B1233" s="107" t="s">
        <v>2520</v>
      </c>
    </row>
    <row r="1234" spans="2:2">
      <c r="B1234" s="107" t="s">
        <v>2040</v>
      </c>
    </row>
    <row r="1235" spans="2:2">
      <c r="B1235" s="107" t="s">
        <v>2333</v>
      </c>
    </row>
    <row r="1236" spans="2:2">
      <c r="B1236" s="107" t="s">
        <v>2490</v>
      </c>
    </row>
    <row r="1237" spans="2:2">
      <c r="B1237" s="107" t="s">
        <v>2112</v>
      </c>
    </row>
    <row r="1238" spans="2:2">
      <c r="B1238" s="107" t="s">
        <v>1644</v>
      </c>
    </row>
    <row r="1239" spans="2:2">
      <c r="B1239" s="107" t="s">
        <v>2419</v>
      </c>
    </row>
    <row r="1240" spans="2:2">
      <c r="B1240" s="104" t="s">
        <v>577</v>
      </c>
    </row>
    <row r="1241" spans="2:2">
      <c r="B1241" s="107" t="s">
        <v>1784</v>
      </c>
    </row>
    <row r="1242" spans="2:2">
      <c r="B1242" s="107" t="s">
        <v>2319</v>
      </c>
    </row>
    <row r="1243" spans="2:2">
      <c r="B1243" s="283" t="s">
        <v>5140</v>
      </c>
    </row>
    <row r="1244" spans="2:2">
      <c r="B1244" s="107" t="s">
        <v>2299</v>
      </c>
    </row>
    <row r="1245" spans="2:2">
      <c r="B1245" s="107" t="s">
        <v>271</v>
      </c>
    </row>
    <row r="1246" spans="2:2">
      <c r="B1246" s="107" t="s">
        <v>2572</v>
      </c>
    </row>
    <row r="1247" spans="2:2">
      <c r="B1247" s="107" t="s">
        <v>1534</v>
      </c>
    </row>
    <row r="1248" spans="2:2">
      <c r="B1248" s="107" t="s">
        <v>2502</v>
      </c>
    </row>
    <row r="1249" spans="2:2">
      <c r="B1249" s="107" t="s">
        <v>1889</v>
      </c>
    </row>
    <row r="1250" spans="2:2">
      <c r="B1250" s="107" t="s">
        <v>1789</v>
      </c>
    </row>
    <row r="1251" spans="2:2">
      <c r="B1251" s="107" t="s">
        <v>1759</v>
      </c>
    </row>
    <row r="1252" spans="2:2">
      <c r="B1252" s="107" t="s">
        <v>2034</v>
      </c>
    </row>
    <row r="1253" spans="2:2">
      <c r="B1253" s="107" t="s">
        <v>1532</v>
      </c>
    </row>
    <row r="1254" spans="2:2">
      <c r="B1254" s="288" t="s">
        <v>5792</v>
      </c>
    </row>
    <row r="1255" spans="2:2">
      <c r="B1255" s="107" t="s">
        <v>1840</v>
      </c>
    </row>
    <row r="1256" spans="2:2">
      <c r="B1256" s="107" t="s">
        <v>2527</v>
      </c>
    </row>
    <row r="1257" spans="2:2">
      <c r="B1257" s="107" t="s">
        <v>1780</v>
      </c>
    </row>
    <row r="1258" spans="2:2">
      <c r="B1258" s="107" t="s">
        <v>1760</v>
      </c>
    </row>
    <row r="1259" spans="2:2">
      <c r="B1259" s="107" t="s">
        <v>2193</v>
      </c>
    </row>
    <row r="1260" spans="2:2">
      <c r="B1260" s="107" t="s">
        <v>2057</v>
      </c>
    </row>
    <row r="1261" spans="2:2">
      <c r="B1261" s="107" t="s">
        <v>1881</v>
      </c>
    </row>
    <row r="1262" spans="2:2">
      <c r="B1262" s="107" t="s">
        <v>2522</v>
      </c>
    </row>
    <row r="1263" spans="2:2">
      <c r="B1263" s="107" t="s">
        <v>2232</v>
      </c>
    </row>
    <row r="1264" spans="2:2">
      <c r="B1264" s="107" t="s">
        <v>2178</v>
      </c>
    </row>
    <row r="1265" spans="2:2">
      <c r="B1265" s="107" t="s">
        <v>1528</v>
      </c>
    </row>
    <row r="1266" spans="2:2">
      <c r="B1266" s="107" t="s">
        <v>2573</v>
      </c>
    </row>
    <row r="1267" spans="2:2">
      <c r="B1267" s="107" t="s">
        <v>2213</v>
      </c>
    </row>
    <row r="1268" spans="2:2">
      <c r="B1268" s="107" t="s">
        <v>1444</v>
      </c>
    </row>
    <row r="1269" spans="2:2">
      <c r="B1269" s="242" t="s">
        <v>2129</v>
      </c>
    </row>
    <row r="1270" spans="2:2">
      <c r="B1270" s="104" t="s">
        <v>578</v>
      </c>
    </row>
    <row r="1271" spans="2:2">
      <c r="B1271" s="299" t="s">
        <v>5141</v>
      </c>
    </row>
    <row r="1272" spans="2:2">
      <c r="B1272" s="104" t="s">
        <v>579</v>
      </c>
    </row>
    <row r="1273" spans="2:2">
      <c r="B1273" s="107" t="s">
        <v>2035</v>
      </c>
    </row>
    <row r="1274" spans="2:2">
      <c r="B1274" s="107" t="s">
        <v>1509</v>
      </c>
    </row>
    <row r="1275" spans="2:2">
      <c r="B1275" s="107" t="s">
        <v>1456</v>
      </c>
    </row>
    <row r="1276" spans="2:2">
      <c r="B1276" s="107" t="s">
        <v>2003</v>
      </c>
    </row>
    <row r="1277" spans="2:2">
      <c r="B1277" s="283" t="s">
        <v>5143</v>
      </c>
    </row>
    <row r="1278" spans="2:2">
      <c r="B1278" s="104" t="s">
        <v>918</v>
      </c>
    </row>
    <row r="1279" spans="2:2">
      <c r="B1279" s="104" t="s">
        <v>919</v>
      </c>
    </row>
    <row r="1280" spans="2:2">
      <c r="B1280" s="104" t="s">
        <v>922</v>
      </c>
    </row>
    <row r="1281" spans="2:2">
      <c r="B1281" s="104" t="s">
        <v>923</v>
      </c>
    </row>
    <row r="1282" spans="2:2">
      <c r="B1282" s="104" t="s">
        <v>924</v>
      </c>
    </row>
    <row r="1283" spans="2:2">
      <c r="B1283" s="104" t="s">
        <v>926</v>
      </c>
    </row>
    <row r="1284" spans="2:2">
      <c r="B1284" s="104" t="s">
        <v>928</v>
      </c>
    </row>
    <row r="1285" spans="2:2">
      <c r="B1285" s="104" t="s">
        <v>930</v>
      </c>
    </row>
    <row r="1286" spans="2:2">
      <c r="B1286" s="104" t="s">
        <v>469</v>
      </c>
    </row>
    <row r="1287" spans="2:2">
      <c r="B1287" s="104" t="s">
        <v>212</v>
      </c>
    </row>
    <row r="1288" spans="2:2">
      <c r="B1288" s="104" t="s">
        <v>931</v>
      </c>
    </row>
    <row r="1289" spans="2:2">
      <c r="B1289" s="104" t="s">
        <v>932</v>
      </c>
    </row>
    <row r="1290" spans="2:2">
      <c r="B1290" s="104" t="s">
        <v>933</v>
      </c>
    </row>
    <row r="1291" spans="2:2">
      <c r="B1291" s="104" t="s">
        <v>934</v>
      </c>
    </row>
    <row r="1292" spans="2:2">
      <c r="B1292" s="104" t="s">
        <v>400</v>
      </c>
    </row>
    <row r="1293" spans="2:2">
      <c r="B1293" s="104" t="s">
        <v>936</v>
      </c>
    </row>
    <row r="1294" spans="2:2">
      <c r="B1294" s="104" t="s">
        <v>381</v>
      </c>
    </row>
    <row r="1295" spans="2:2">
      <c r="B1295" s="104" t="s">
        <v>939</v>
      </c>
    </row>
    <row r="1296" spans="2:2">
      <c r="B1296" s="107" t="s">
        <v>2174</v>
      </c>
    </row>
    <row r="1297" spans="2:2">
      <c r="B1297" s="283" t="s">
        <v>5144</v>
      </c>
    </row>
    <row r="1298" spans="2:2">
      <c r="B1298" s="107" t="s">
        <v>2067</v>
      </c>
    </row>
    <row r="1299" spans="2:2">
      <c r="B1299" s="107" t="s">
        <v>1632</v>
      </c>
    </row>
    <row r="1300" spans="2:2">
      <c r="B1300" s="107" t="s">
        <v>1658</v>
      </c>
    </row>
    <row r="1301" spans="2:2">
      <c r="B1301" s="107" t="s">
        <v>1880</v>
      </c>
    </row>
    <row r="1302" spans="2:2">
      <c r="B1302" s="107" t="s">
        <v>2155</v>
      </c>
    </row>
    <row r="1303" spans="2:2">
      <c r="B1303" s="104" t="s">
        <v>352</v>
      </c>
    </row>
    <row r="1304" spans="2:2">
      <c r="B1304" s="104" t="s">
        <v>587</v>
      </c>
    </row>
    <row r="1305" spans="2:2">
      <c r="B1305" s="104" t="s">
        <v>589</v>
      </c>
    </row>
    <row r="1306" spans="2:2">
      <c r="B1306" s="104" t="s">
        <v>590</v>
      </c>
    </row>
    <row r="1307" spans="2:2">
      <c r="B1307" s="104" t="s">
        <v>592</v>
      </c>
    </row>
    <row r="1308" spans="2:2">
      <c r="B1308" s="104" t="s">
        <v>593</v>
      </c>
    </row>
    <row r="1309" spans="2:2">
      <c r="B1309" s="104" t="s">
        <v>342</v>
      </c>
    </row>
    <row r="1310" spans="2:2">
      <c r="B1310" s="104" t="s">
        <v>596</v>
      </c>
    </row>
    <row r="1311" spans="2:2">
      <c r="B1311" s="104" t="s">
        <v>599</v>
      </c>
    </row>
    <row r="1312" spans="2:2">
      <c r="B1312" s="104" t="s">
        <v>368</v>
      </c>
    </row>
    <row r="1313" spans="2:2">
      <c r="B1313" s="104" t="s">
        <v>605</v>
      </c>
    </row>
    <row r="1314" spans="2:2">
      <c r="B1314" s="104" t="s">
        <v>346</v>
      </c>
    </row>
    <row r="1315" spans="2:2">
      <c r="B1315" s="104" t="s">
        <v>266</v>
      </c>
    </row>
    <row r="1316" spans="2:2">
      <c r="B1316" s="104" t="s">
        <v>606</v>
      </c>
    </row>
    <row r="1317" spans="2:2">
      <c r="B1317" s="104" t="s">
        <v>607</v>
      </c>
    </row>
    <row r="1318" spans="2:2">
      <c r="B1318" s="104" t="s">
        <v>365</v>
      </c>
    </row>
    <row r="1319" spans="2:2">
      <c r="B1319" s="104" t="s">
        <v>608</v>
      </c>
    </row>
    <row r="1320" spans="2:2">
      <c r="B1320" s="104" t="s">
        <v>611</v>
      </c>
    </row>
    <row r="1321" spans="2:2">
      <c r="B1321" s="104" t="s">
        <v>612</v>
      </c>
    </row>
    <row r="1322" spans="2:2">
      <c r="B1322" s="104" t="s">
        <v>614</v>
      </c>
    </row>
    <row r="1323" spans="2:2">
      <c r="B1323" s="104" t="s">
        <v>2671</v>
      </c>
    </row>
    <row r="1324" spans="2:2">
      <c r="B1324" s="104" t="s">
        <v>347</v>
      </c>
    </row>
    <row r="1325" spans="2:2">
      <c r="B1325" s="104" t="s">
        <v>2672</v>
      </c>
    </row>
    <row r="1326" spans="2:2">
      <c r="B1326" s="104" t="s">
        <v>617</v>
      </c>
    </row>
    <row r="1327" spans="2:2">
      <c r="B1327" s="104" t="s">
        <v>618</v>
      </c>
    </row>
    <row r="1328" spans="2:2">
      <c r="B1328" s="104" t="s">
        <v>2528</v>
      </c>
    </row>
    <row r="1329" spans="2:2">
      <c r="B1329" s="104" t="s">
        <v>619</v>
      </c>
    </row>
    <row r="1330" spans="2:2">
      <c r="B1330" s="104" t="s">
        <v>620</v>
      </c>
    </row>
    <row r="1331" spans="2:2">
      <c r="B1331" s="104" t="s">
        <v>622</v>
      </c>
    </row>
    <row r="1332" spans="2:2">
      <c r="B1332" s="107" t="s">
        <v>2487</v>
      </c>
    </row>
    <row r="1333" spans="2:2">
      <c r="B1333" s="107" t="s">
        <v>1994</v>
      </c>
    </row>
    <row r="1334" spans="2:2">
      <c r="B1334" s="107" t="s">
        <v>1751</v>
      </c>
    </row>
    <row r="1335" spans="2:2">
      <c r="B1335" s="249" t="s">
        <v>2673</v>
      </c>
    </row>
    <row r="1336" spans="2:2">
      <c r="B1336" s="249" t="s">
        <v>2674</v>
      </c>
    </row>
    <row r="1337" spans="2:2">
      <c r="B1337" s="107" t="s">
        <v>2022</v>
      </c>
    </row>
    <row r="1338" spans="2:2">
      <c r="B1338" s="107" t="s">
        <v>2317</v>
      </c>
    </row>
    <row r="1339" spans="2:2">
      <c r="B1339" s="107" t="s">
        <v>421</v>
      </c>
    </row>
    <row r="1340" spans="2:2">
      <c r="B1340" s="107" t="s">
        <v>2234</v>
      </c>
    </row>
    <row r="1341" spans="2:2">
      <c r="B1341" s="107" t="s">
        <v>2268</v>
      </c>
    </row>
    <row r="1342" spans="2:2">
      <c r="B1342" s="107" t="s">
        <v>2559</v>
      </c>
    </row>
    <row r="1343" spans="2:2">
      <c r="B1343" s="107" t="s">
        <v>1495</v>
      </c>
    </row>
    <row r="1344" spans="2:2">
      <c r="B1344" s="107" t="s">
        <v>1906</v>
      </c>
    </row>
    <row r="1345" spans="2:2">
      <c r="B1345" s="107" t="s">
        <v>2046</v>
      </c>
    </row>
    <row r="1346" spans="2:2">
      <c r="B1346" s="107" t="s">
        <v>1872</v>
      </c>
    </row>
    <row r="1347" spans="2:2">
      <c r="B1347" s="107" t="s">
        <v>2231</v>
      </c>
    </row>
    <row r="1348" spans="2:2">
      <c r="B1348" s="107" t="s">
        <v>1541</v>
      </c>
    </row>
    <row r="1349" spans="2:2">
      <c r="B1349" s="107" t="s">
        <v>1633</v>
      </c>
    </row>
    <row r="1350" spans="2:2">
      <c r="B1350" s="107" t="s">
        <v>1670</v>
      </c>
    </row>
    <row r="1351" spans="2:2">
      <c r="B1351" s="107" t="s">
        <v>1944</v>
      </c>
    </row>
    <row r="1352" spans="2:2">
      <c r="B1352" s="107" t="s">
        <v>1448</v>
      </c>
    </row>
    <row r="1353" spans="2:2">
      <c r="B1353" s="107" t="s">
        <v>2021</v>
      </c>
    </row>
    <row r="1354" spans="2:2">
      <c r="B1354" s="107" t="s">
        <v>1654</v>
      </c>
    </row>
    <row r="1355" spans="2:2">
      <c r="B1355" s="107" t="s">
        <v>1914</v>
      </c>
    </row>
    <row r="1356" spans="2:2">
      <c r="B1356" s="107" t="s">
        <v>1648</v>
      </c>
    </row>
    <row r="1357" spans="2:2">
      <c r="B1357" s="107" t="s">
        <v>1446</v>
      </c>
    </row>
    <row r="1358" spans="2:2">
      <c r="B1358" s="107" t="s">
        <v>2280</v>
      </c>
    </row>
    <row r="1359" spans="2:2">
      <c r="B1359" s="107" t="s">
        <v>1517</v>
      </c>
    </row>
    <row r="1360" spans="2:2">
      <c r="B1360" s="107" t="s">
        <v>1776</v>
      </c>
    </row>
    <row r="1361" spans="2:2">
      <c r="B1361" s="107" t="s">
        <v>2444</v>
      </c>
    </row>
    <row r="1362" spans="2:2">
      <c r="B1362" s="107" t="s">
        <v>2512</v>
      </c>
    </row>
    <row r="1363" spans="2:2">
      <c r="B1363" s="107" t="s">
        <v>1779</v>
      </c>
    </row>
    <row r="1364" spans="2:2">
      <c r="B1364" s="107" t="s">
        <v>2332</v>
      </c>
    </row>
    <row r="1365" spans="2:2">
      <c r="B1365" s="107" t="s">
        <v>1841</v>
      </c>
    </row>
    <row r="1366" spans="2:2">
      <c r="B1366" s="107" t="s">
        <v>1900</v>
      </c>
    </row>
    <row r="1367" spans="2:2">
      <c r="B1367" s="107" t="s">
        <v>2024</v>
      </c>
    </row>
    <row r="1368" spans="2:2">
      <c r="B1368" s="107" t="s">
        <v>2441</v>
      </c>
    </row>
    <row r="1369" spans="2:2">
      <c r="B1369" s="107" t="s">
        <v>1904</v>
      </c>
    </row>
    <row r="1370" spans="2:2">
      <c r="B1370" s="107" t="s">
        <v>2430</v>
      </c>
    </row>
    <row r="1371" spans="2:2">
      <c r="B1371" s="107" t="s">
        <v>353</v>
      </c>
    </row>
    <row r="1372" spans="2:2">
      <c r="B1372" s="107" t="s">
        <v>2275</v>
      </c>
    </row>
    <row r="1373" spans="2:2">
      <c r="B1373" s="107" t="s">
        <v>1453</v>
      </c>
    </row>
    <row r="1374" spans="2:2">
      <c r="B1374" s="107" t="s">
        <v>1939</v>
      </c>
    </row>
    <row r="1375" spans="2:2">
      <c r="B1375" s="107" t="s">
        <v>1831</v>
      </c>
    </row>
    <row r="1376" spans="2:2">
      <c r="B1376" s="107" t="s">
        <v>1769</v>
      </c>
    </row>
    <row r="1377" spans="2:2">
      <c r="B1377" s="107" t="s">
        <v>1777</v>
      </c>
    </row>
    <row r="1378" spans="2:2">
      <c r="B1378" s="107" t="s">
        <v>1445</v>
      </c>
    </row>
    <row r="1379" spans="2:2">
      <c r="B1379" s="107" t="s">
        <v>1879</v>
      </c>
    </row>
    <row r="1380" spans="2:2">
      <c r="B1380" s="107" t="s">
        <v>2118</v>
      </c>
    </row>
    <row r="1381" spans="2:2">
      <c r="B1381" s="107" t="s">
        <v>1538</v>
      </c>
    </row>
    <row r="1382" spans="2:2">
      <c r="B1382" s="107" t="s">
        <v>1686</v>
      </c>
    </row>
    <row r="1383" spans="2:2">
      <c r="B1383" s="107" t="s">
        <v>2114</v>
      </c>
    </row>
    <row r="1384" spans="2:2">
      <c r="B1384" s="107" t="s">
        <v>2416</v>
      </c>
    </row>
    <row r="1385" spans="2:2">
      <c r="B1385" s="107" t="s">
        <v>2018</v>
      </c>
    </row>
    <row r="1386" spans="2:2">
      <c r="B1386" s="107" t="s">
        <v>1930</v>
      </c>
    </row>
    <row r="1387" spans="2:2">
      <c r="B1387" s="107" t="s">
        <v>2254</v>
      </c>
    </row>
    <row r="1388" spans="2:2">
      <c r="B1388" s="107" t="s">
        <v>1627</v>
      </c>
    </row>
    <row r="1389" spans="2:2">
      <c r="B1389" s="107" t="s">
        <v>1625</v>
      </c>
    </row>
    <row r="1390" spans="2:2">
      <c r="B1390" s="107" t="s">
        <v>1971</v>
      </c>
    </row>
    <row r="1391" spans="2:2">
      <c r="B1391" s="107" t="s">
        <v>2094</v>
      </c>
    </row>
    <row r="1392" spans="2:2">
      <c r="B1392" s="107" t="s">
        <v>2437</v>
      </c>
    </row>
    <row r="1393" spans="2:2">
      <c r="B1393" s="107" t="s">
        <v>2150</v>
      </c>
    </row>
    <row r="1394" spans="2:2">
      <c r="B1394" s="107" t="s">
        <v>2133</v>
      </c>
    </row>
    <row r="1395" spans="2:2">
      <c r="B1395" s="107" t="s">
        <v>1931</v>
      </c>
    </row>
    <row r="1396" spans="2:2">
      <c r="B1396" s="107" t="s">
        <v>1507</v>
      </c>
    </row>
    <row r="1397" spans="2:2">
      <c r="B1397" s="107" t="s">
        <v>1494</v>
      </c>
    </row>
    <row r="1398" spans="2:2">
      <c r="B1398" s="107" t="s">
        <v>1455</v>
      </c>
    </row>
    <row r="1399" spans="2:2">
      <c r="B1399" s="107" t="s">
        <v>2195</v>
      </c>
    </row>
    <row r="1400" spans="2:2">
      <c r="B1400" s="107" t="s">
        <v>2172</v>
      </c>
    </row>
    <row r="1401" spans="2:2">
      <c r="B1401" s="107" t="s">
        <v>2568</v>
      </c>
    </row>
    <row r="1402" spans="2:2">
      <c r="B1402" s="107" t="s">
        <v>1682</v>
      </c>
    </row>
    <row r="1403" spans="2:2">
      <c r="B1403" s="107" t="s">
        <v>1626</v>
      </c>
    </row>
    <row r="1404" spans="2:2">
      <c r="B1404" s="107" t="s">
        <v>2138</v>
      </c>
    </row>
    <row r="1405" spans="2:2">
      <c r="B1405" s="107" t="s">
        <v>1839</v>
      </c>
    </row>
    <row r="1406" spans="2:2">
      <c r="B1406" s="107" t="s">
        <v>1694</v>
      </c>
    </row>
    <row r="1407" spans="2:2">
      <c r="B1407" s="107" t="s">
        <v>1743</v>
      </c>
    </row>
    <row r="1408" spans="2:2">
      <c r="B1408" s="107" t="s">
        <v>1602</v>
      </c>
    </row>
    <row r="1409" spans="2:2">
      <c r="B1409" s="283" t="s">
        <v>4671</v>
      </c>
    </row>
    <row r="1410" spans="2:2">
      <c r="B1410" s="283" t="s">
        <v>4673</v>
      </c>
    </row>
    <row r="1411" spans="2:2">
      <c r="B1411" s="283" t="s">
        <v>4674</v>
      </c>
    </row>
    <row r="1412" spans="2:2">
      <c r="B1412" s="283" t="s">
        <v>313</v>
      </c>
    </row>
    <row r="1413" spans="2:2">
      <c r="B1413" s="283" t="s">
        <v>4680</v>
      </c>
    </row>
    <row r="1414" spans="2:2">
      <c r="B1414" s="283" t="s">
        <v>4684</v>
      </c>
    </row>
    <row r="1415" spans="2:2">
      <c r="B1415" s="283" t="s">
        <v>4685</v>
      </c>
    </row>
    <row r="1416" spans="2:2">
      <c r="B1416" s="283" t="s">
        <v>4687</v>
      </c>
    </row>
    <row r="1417" spans="2:2">
      <c r="B1417" s="283" t="s">
        <v>4689</v>
      </c>
    </row>
    <row r="1418" spans="2:2">
      <c r="B1418" s="283" t="s">
        <v>4693</v>
      </c>
    </row>
    <row r="1419" spans="2:2">
      <c r="B1419" s="283" t="s">
        <v>4695</v>
      </c>
    </row>
    <row r="1420" spans="2:2">
      <c r="B1420" s="283" t="s">
        <v>4698</v>
      </c>
    </row>
    <row r="1421" spans="2:2">
      <c r="B1421" s="283" t="s">
        <v>4699</v>
      </c>
    </row>
    <row r="1422" spans="2:2">
      <c r="B1422" s="283" t="s">
        <v>4701</v>
      </c>
    </row>
    <row r="1423" spans="2:2">
      <c r="B1423" s="283" t="s">
        <v>4702</v>
      </c>
    </row>
    <row r="1424" spans="2:2">
      <c r="B1424" s="283" t="s">
        <v>4704</v>
      </c>
    </row>
    <row r="1425" spans="2:2">
      <c r="B1425" s="283" t="s">
        <v>4708</v>
      </c>
    </row>
    <row r="1426" spans="2:2">
      <c r="B1426" s="283" t="s">
        <v>4709</v>
      </c>
    </row>
    <row r="1427" spans="2:2">
      <c r="B1427" s="283" t="s">
        <v>4713</v>
      </c>
    </row>
    <row r="1428" spans="2:2">
      <c r="B1428" s="283" t="s">
        <v>4714</v>
      </c>
    </row>
    <row r="1429" spans="2:2">
      <c r="B1429" s="283" t="s">
        <v>4716</v>
      </c>
    </row>
    <row r="1430" spans="2:2">
      <c r="B1430" s="283" t="s">
        <v>4726</v>
      </c>
    </row>
    <row r="1431" spans="2:2">
      <c r="B1431" s="283" t="s">
        <v>4727</v>
      </c>
    </row>
    <row r="1432" spans="2:2">
      <c r="B1432" s="283" t="s">
        <v>4732</v>
      </c>
    </row>
    <row r="1433" spans="2:2">
      <c r="B1433" s="283" t="s">
        <v>4733</v>
      </c>
    </row>
    <row r="1434" spans="2:2">
      <c r="B1434" s="283" t="s">
        <v>4736</v>
      </c>
    </row>
    <row r="1435" spans="2:2">
      <c r="B1435" s="283" t="s">
        <v>4738</v>
      </c>
    </row>
    <row r="1436" spans="2:2">
      <c r="B1436" s="283" t="s">
        <v>4743</v>
      </c>
    </row>
    <row r="1437" spans="2:2">
      <c r="B1437" s="283" t="s">
        <v>4745</v>
      </c>
    </row>
    <row r="1438" spans="2:2">
      <c r="B1438" s="283" t="s">
        <v>5771</v>
      </c>
    </row>
    <row r="1439" spans="2:2">
      <c r="B1439" s="283" t="s">
        <v>4752</v>
      </c>
    </row>
    <row r="1440" spans="2:2">
      <c r="B1440" s="283" t="s">
        <v>4754</v>
      </c>
    </row>
    <row r="1441" spans="2:2">
      <c r="B1441" s="283" t="s">
        <v>4755</v>
      </c>
    </row>
    <row r="1442" spans="2:2">
      <c r="B1442" s="283" t="s">
        <v>4760</v>
      </c>
    </row>
    <row r="1443" spans="2:2">
      <c r="B1443" s="283" t="s">
        <v>4762</v>
      </c>
    </row>
    <row r="1444" spans="2:2">
      <c r="B1444" s="283" t="s">
        <v>4763</v>
      </c>
    </row>
    <row r="1445" spans="2:2">
      <c r="B1445" s="283" t="s">
        <v>4766</v>
      </c>
    </row>
    <row r="1446" spans="2:2">
      <c r="B1446" s="283" t="s">
        <v>4769</v>
      </c>
    </row>
    <row r="1447" spans="2:2">
      <c r="B1447" s="283" t="s">
        <v>4773</v>
      </c>
    </row>
    <row r="1448" spans="2:2">
      <c r="B1448" s="283" t="s">
        <v>4776</v>
      </c>
    </row>
    <row r="1449" spans="2:2">
      <c r="B1449" s="283" t="s">
        <v>4781</v>
      </c>
    </row>
    <row r="1450" spans="2:2">
      <c r="B1450" s="283" t="s">
        <v>4782</v>
      </c>
    </row>
    <row r="1451" spans="2:2">
      <c r="B1451" s="283" t="s">
        <v>4785</v>
      </c>
    </row>
    <row r="1452" spans="2:2">
      <c r="B1452" s="283" t="s">
        <v>4789</v>
      </c>
    </row>
    <row r="1453" spans="2:2">
      <c r="B1453" s="283" t="s">
        <v>4790</v>
      </c>
    </row>
    <row r="1454" spans="2:2">
      <c r="B1454" s="283" t="s">
        <v>4791</v>
      </c>
    </row>
    <row r="1455" spans="2:2">
      <c r="B1455" s="283" t="s">
        <v>4794</v>
      </c>
    </row>
    <row r="1456" spans="2:2">
      <c r="B1456" s="283" t="s">
        <v>4797</v>
      </c>
    </row>
    <row r="1457" spans="2:2">
      <c r="B1457" s="283" t="s">
        <v>4800</v>
      </c>
    </row>
    <row r="1458" spans="2:2">
      <c r="B1458" s="283" t="s">
        <v>4801</v>
      </c>
    </row>
    <row r="1459" spans="2:2">
      <c r="B1459" s="283" t="s">
        <v>4804</v>
      </c>
    </row>
    <row r="1460" spans="2:2">
      <c r="B1460" s="283" t="s">
        <v>4805</v>
      </c>
    </row>
    <row r="1461" spans="2:2">
      <c r="B1461" s="283" t="s">
        <v>2574</v>
      </c>
    </row>
    <row r="1462" spans="2:2">
      <c r="B1462" s="283" t="s">
        <v>4807</v>
      </c>
    </row>
    <row r="1463" spans="2:2">
      <c r="B1463" s="283" t="s">
        <v>4809</v>
      </c>
    </row>
    <row r="1464" spans="2:2">
      <c r="B1464" s="283" t="s">
        <v>4812</v>
      </c>
    </row>
    <row r="1465" spans="2:2">
      <c r="B1465" s="283" t="s">
        <v>4813</v>
      </c>
    </row>
    <row r="1466" spans="2:2">
      <c r="B1466" s="283" t="s">
        <v>5785</v>
      </c>
    </row>
    <row r="1467" spans="2:2">
      <c r="B1467" s="283" t="s">
        <v>4818</v>
      </c>
    </row>
    <row r="1468" spans="2:2">
      <c r="B1468" s="283" t="s">
        <v>4820</v>
      </c>
    </row>
    <row r="1469" spans="2:2">
      <c r="B1469" s="283" t="s">
        <v>4821</v>
      </c>
    </row>
    <row r="1470" spans="2:2">
      <c r="B1470" s="283" t="s">
        <v>4823</v>
      </c>
    </row>
    <row r="1471" spans="2:2">
      <c r="B1471" s="283" t="s">
        <v>4825</v>
      </c>
    </row>
    <row r="1472" spans="2:2">
      <c r="B1472" s="283" t="s">
        <v>4828</v>
      </c>
    </row>
    <row r="1473" spans="2:2">
      <c r="B1473" s="283" t="s">
        <v>4830</v>
      </c>
    </row>
    <row r="1474" spans="2:2">
      <c r="B1474" s="283" t="s">
        <v>4831</v>
      </c>
    </row>
    <row r="1475" spans="2:2">
      <c r="B1475" s="283" t="s">
        <v>4833</v>
      </c>
    </row>
    <row r="1476" spans="2:2">
      <c r="B1476" s="283" t="s">
        <v>4835</v>
      </c>
    </row>
    <row r="1477" spans="2:2">
      <c r="B1477" s="283" t="s">
        <v>2260</v>
      </c>
    </row>
    <row r="1478" spans="2:2">
      <c r="B1478" s="283" t="s">
        <v>4841</v>
      </c>
    </row>
    <row r="1479" spans="2:2">
      <c r="B1479" s="283" t="s">
        <v>4842</v>
      </c>
    </row>
    <row r="1480" spans="2:2">
      <c r="B1480" s="283" t="s">
        <v>4845</v>
      </c>
    </row>
    <row r="1481" spans="2:2">
      <c r="B1481" s="283" t="s">
        <v>4846</v>
      </c>
    </row>
    <row r="1482" spans="2:2">
      <c r="B1482" s="283" t="s">
        <v>4848</v>
      </c>
    </row>
    <row r="1483" spans="2:2">
      <c r="B1483" s="283" t="s">
        <v>4851</v>
      </c>
    </row>
    <row r="1484" spans="2:2">
      <c r="B1484" s="283" t="s">
        <v>4852</v>
      </c>
    </row>
    <row r="1485" spans="2:2">
      <c r="B1485" s="283" t="s">
        <v>4853</v>
      </c>
    </row>
    <row r="1486" spans="2:2">
      <c r="B1486" s="283" t="s">
        <v>4854</v>
      </c>
    </row>
    <row r="1487" spans="2:2">
      <c r="B1487" s="283" t="s">
        <v>4855</v>
      </c>
    </row>
    <row r="1488" spans="2:2">
      <c r="B1488" s="283" t="s">
        <v>5700</v>
      </c>
    </row>
    <row r="1489" spans="2:2">
      <c r="B1489" s="283" t="s">
        <v>4856</v>
      </c>
    </row>
    <row r="1490" spans="2:2">
      <c r="B1490" s="283" t="s">
        <v>4859</v>
      </c>
    </row>
    <row r="1491" spans="2:2">
      <c r="B1491" s="283" t="s">
        <v>4861</v>
      </c>
    </row>
    <row r="1492" spans="2:2">
      <c r="B1492" s="283" t="s">
        <v>4863</v>
      </c>
    </row>
    <row r="1493" spans="2:2">
      <c r="B1493" s="283" t="s">
        <v>4864</v>
      </c>
    </row>
    <row r="1494" spans="2:2">
      <c r="B1494" s="283" t="s">
        <v>4865</v>
      </c>
    </row>
    <row r="1495" spans="2:2">
      <c r="B1495" s="283" t="s">
        <v>4866</v>
      </c>
    </row>
    <row r="1496" spans="2:2">
      <c r="B1496" s="283" t="s">
        <v>4867</v>
      </c>
    </row>
    <row r="1497" spans="2:2">
      <c r="B1497" s="283" t="s">
        <v>4868</v>
      </c>
    </row>
    <row r="1498" spans="2:2">
      <c r="B1498" s="283" t="s">
        <v>4869</v>
      </c>
    </row>
    <row r="1499" spans="2:2">
      <c r="B1499" s="283" t="s">
        <v>4873</v>
      </c>
    </row>
    <row r="1500" spans="2:2">
      <c r="B1500" s="283" t="s">
        <v>4874</v>
      </c>
    </row>
    <row r="1501" spans="2:2">
      <c r="B1501" s="283" t="s">
        <v>4875</v>
      </c>
    </row>
    <row r="1502" spans="2:2">
      <c r="B1502" s="283" t="s">
        <v>4877</v>
      </c>
    </row>
    <row r="1503" spans="2:2">
      <c r="B1503" s="283" t="s">
        <v>4879</v>
      </c>
    </row>
    <row r="1504" spans="2:2">
      <c r="B1504" s="283" t="s">
        <v>4880</v>
      </c>
    </row>
    <row r="1505" spans="2:2">
      <c r="B1505" s="283" t="s">
        <v>4881</v>
      </c>
    </row>
    <row r="1506" spans="2:2">
      <c r="B1506" s="283" t="s">
        <v>4882</v>
      </c>
    </row>
    <row r="1507" spans="2:2">
      <c r="B1507" s="283" t="s">
        <v>4883</v>
      </c>
    </row>
    <row r="1508" spans="2:2">
      <c r="B1508" s="283" t="s">
        <v>4884</v>
      </c>
    </row>
    <row r="1509" spans="2:2">
      <c r="B1509" s="283" t="s">
        <v>4885</v>
      </c>
    </row>
    <row r="1510" spans="2:2">
      <c r="B1510" s="283" t="s">
        <v>4886</v>
      </c>
    </row>
    <row r="1511" spans="2:2">
      <c r="B1511" s="283" t="s">
        <v>4887</v>
      </c>
    </row>
    <row r="1512" spans="2:2">
      <c r="B1512" s="283" t="s">
        <v>4888</v>
      </c>
    </row>
    <row r="1513" spans="2:2">
      <c r="B1513" s="283" t="s">
        <v>4889</v>
      </c>
    </row>
    <row r="1514" spans="2:2">
      <c r="B1514" s="283" t="s">
        <v>4890</v>
      </c>
    </row>
    <row r="1515" spans="2:2">
      <c r="B1515" s="283" t="s">
        <v>4891</v>
      </c>
    </row>
    <row r="1516" spans="2:2">
      <c r="B1516" s="283" t="s">
        <v>4892</v>
      </c>
    </row>
    <row r="1517" spans="2:2">
      <c r="B1517" s="283" t="s">
        <v>4893</v>
      </c>
    </row>
    <row r="1518" spans="2:2">
      <c r="B1518" s="283" t="s">
        <v>5735</v>
      </c>
    </row>
    <row r="1519" spans="2:2">
      <c r="B1519" s="283" t="s">
        <v>4894</v>
      </c>
    </row>
    <row r="1520" spans="2:2">
      <c r="B1520" s="283" t="s">
        <v>4895</v>
      </c>
    </row>
    <row r="1521" spans="2:2">
      <c r="B1521" s="283" t="s">
        <v>4898</v>
      </c>
    </row>
    <row r="1522" spans="2:2">
      <c r="B1522" s="283" t="s">
        <v>4899</v>
      </c>
    </row>
    <row r="1523" spans="2:2">
      <c r="B1523" s="283" t="s">
        <v>4902</v>
      </c>
    </row>
    <row r="1524" spans="2:2">
      <c r="B1524" s="283" t="s">
        <v>4903</v>
      </c>
    </row>
    <row r="1525" spans="2:2">
      <c r="B1525" s="283" t="s">
        <v>4904</v>
      </c>
    </row>
    <row r="1526" spans="2:2">
      <c r="B1526" s="283" t="s">
        <v>4905</v>
      </c>
    </row>
    <row r="1527" spans="2:2">
      <c r="B1527" s="283" t="s">
        <v>4906</v>
      </c>
    </row>
    <row r="1528" spans="2:2">
      <c r="B1528" s="283" t="s">
        <v>4907</v>
      </c>
    </row>
    <row r="1529" spans="2:2">
      <c r="B1529" s="283" t="s">
        <v>4909</v>
      </c>
    </row>
    <row r="1530" spans="2:2">
      <c r="B1530" s="283" t="s">
        <v>4910</v>
      </c>
    </row>
    <row r="1531" spans="2:2">
      <c r="B1531" s="283" t="s">
        <v>4912</v>
      </c>
    </row>
    <row r="1532" spans="2:2">
      <c r="B1532" s="283" t="s">
        <v>4913</v>
      </c>
    </row>
    <row r="1533" spans="2:2">
      <c r="B1533" s="283" t="s">
        <v>4914</v>
      </c>
    </row>
    <row r="1534" spans="2:2">
      <c r="B1534" s="283" t="s">
        <v>4916</v>
      </c>
    </row>
    <row r="1535" spans="2:2">
      <c r="B1535" s="283" t="s">
        <v>4917</v>
      </c>
    </row>
    <row r="1536" spans="2:2">
      <c r="B1536" s="283" t="s">
        <v>5772</v>
      </c>
    </row>
    <row r="1537" spans="2:2">
      <c r="B1537" s="283" t="s">
        <v>5149</v>
      </c>
    </row>
    <row r="1538" spans="2:2">
      <c r="B1538" s="283" t="s">
        <v>5151</v>
      </c>
    </row>
    <row r="1539" spans="2:2">
      <c r="B1539" s="107" t="s">
        <v>1896</v>
      </c>
    </row>
    <row r="1540" spans="2:2">
      <c r="B1540" s="107" t="s">
        <v>2184</v>
      </c>
    </row>
    <row r="1541" spans="2:2">
      <c r="B1541" s="107" t="s">
        <v>2039</v>
      </c>
    </row>
    <row r="1542" spans="2:2">
      <c r="B1542" s="107" t="s">
        <v>2091</v>
      </c>
    </row>
    <row r="1543" spans="2:2">
      <c r="B1543" s="106" t="s">
        <v>2624</v>
      </c>
    </row>
    <row r="1544" spans="2:2">
      <c r="B1544" s="107" t="s">
        <v>1726</v>
      </c>
    </row>
    <row r="1545" spans="2:2">
      <c r="B1545" s="107" t="s">
        <v>1818</v>
      </c>
    </row>
    <row r="1546" spans="2:2">
      <c r="B1546" s="107" t="s">
        <v>2151</v>
      </c>
    </row>
    <row r="1547" spans="2:2">
      <c r="B1547" s="107" t="s">
        <v>1552</v>
      </c>
    </row>
    <row r="1548" spans="2:2">
      <c r="B1548" s="107" t="s">
        <v>2377</v>
      </c>
    </row>
    <row r="1549" spans="2:2">
      <c r="B1549" s="107" t="s">
        <v>2182</v>
      </c>
    </row>
    <row r="1550" spans="2:2">
      <c r="B1550" s="107" t="s">
        <v>2241</v>
      </c>
    </row>
    <row r="1551" spans="2:2">
      <c r="B1551" s="106" t="s">
        <v>2629</v>
      </c>
    </row>
    <row r="1552" spans="2:2">
      <c r="B1552" s="107" t="s">
        <v>1636</v>
      </c>
    </row>
    <row r="1553" spans="2:2">
      <c r="B1553" s="107" t="s">
        <v>1746</v>
      </c>
    </row>
    <row r="1554" spans="2:2">
      <c r="B1554" s="107" t="s">
        <v>1850</v>
      </c>
    </row>
    <row r="1555" spans="2:2">
      <c r="B1555" s="107" t="s">
        <v>2271</v>
      </c>
    </row>
    <row r="1556" spans="2:2">
      <c r="B1556" s="107" t="s">
        <v>2411</v>
      </c>
    </row>
    <row r="1557" spans="2:2">
      <c r="B1557" s="107" t="s">
        <v>1621</v>
      </c>
    </row>
    <row r="1558" spans="2:2">
      <c r="B1558" s="107" t="s">
        <v>2345</v>
      </c>
    </row>
    <row r="1559" spans="2:2">
      <c r="B1559" s="107" t="s">
        <v>2123</v>
      </c>
    </row>
    <row r="1560" spans="2:2">
      <c r="B1560" s="107" t="s">
        <v>2041</v>
      </c>
    </row>
    <row r="1561" spans="2:2">
      <c r="B1561" s="107" t="s">
        <v>2493</v>
      </c>
    </row>
    <row r="1562" spans="2:2">
      <c r="B1562" s="107" t="s">
        <v>2074</v>
      </c>
    </row>
    <row r="1563" spans="2:2">
      <c r="B1563" s="107" t="s">
        <v>2423</v>
      </c>
    </row>
    <row r="1564" spans="2:2">
      <c r="B1564" s="107" t="s">
        <v>1642</v>
      </c>
    </row>
    <row r="1565" spans="2:2">
      <c r="B1565" s="107" t="s">
        <v>1854</v>
      </c>
    </row>
    <row r="1566" spans="2:2">
      <c r="B1566" s="107" t="s">
        <v>2496</v>
      </c>
    </row>
    <row r="1567" spans="2:2">
      <c r="B1567" s="107" t="s">
        <v>2017</v>
      </c>
    </row>
    <row r="1568" spans="2:2">
      <c r="B1568" s="107" t="s">
        <v>1965</v>
      </c>
    </row>
    <row r="1569" spans="2:2">
      <c r="B1569" s="107" t="s">
        <v>2212</v>
      </c>
    </row>
    <row r="1570" spans="2:2">
      <c r="B1570" s="107" t="s">
        <v>1844</v>
      </c>
    </row>
    <row r="1571" spans="2:2">
      <c r="B1571" s="107" t="s">
        <v>2070</v>
      </c>
    </row>
    <row r="1572" spans="2:2">
      <c r="B1572" s="107" t="s">
        <v>1788</v>
      </c>
    </row>
    <row r="1573" spans="2:2">
      <c r="B1573" s="107" t="s">
        <v>1637</v>
      </c>
    </row>
    <row r="1574" spans="2:2">
      <c r="B1574" s="107" t="s">
        <v>1867</v>
      </c>
    </row>
    <row r="1575" spans="2:2">
      <c r="B1575" s="107" t="s">
        <v>2088</v>
      </c>
    </row>
    <row r="1576" spans="2:2">
      <c r="B1576" s="107" t="s">
        <v>2510</v>
      </c>
    </row>
    <row r="1577" spans="2:2">
      <c r="B1577" s="107" t="s">
        <v>2523</v>
      </c>
    </row>
    <row r="1578" spans="2:2">
      <c r="B1578" s="107" t="s">
        <v>2228</v>
      </c>
    </row>
    <row r="1579" spans="2:2">
      <c r="B1579" s="107" t="s">
        <v>1983</v>
      </c>
    </row>
    <row r="1580" spans="2:2">
      <c r="B1580" s="107" t="s">
        <v>2185</v>
      </c>
    </row>
    <row r="1581" spans="2:2">
      <c r="B1581" s="107" t="s">
        <v>1851</v>
      </c>
    </row>
    <row r="1582" spans="2:2">
      <c r="B1582" s="107" t="s">
        <v>1530</v>
      </c>
    </row>
    <row r="1583" spans="2:2">
      <c r="B1583" s="283" t="s">
        <v>5153</v>
      </c>
    </row>
    <row r="1584" spans="2:2">
      <c r="B1584" s="283" t="s">
        <v>5154</v>
      </c>
    </row>
    <row r="1585" spans="2:2">
      <c r="B1585" s="283" t="s">
        <v>5158</v>
      </c>
    </row>
    <row r="1586" spans="2:2">
      <c r="B1586" s="283" t="s">
        <v>5167</v>
      </c>
    </row>
    <row r="1587" spans="2:2">
      <c r="B1587" s="283" t="s">
        <v>5168</v>
      </c>
    </row>
    <row r="1588" spans="2:2">
      <c r="B1588" s="283" t="s">
        <v>5171</v>
      </c>
    </row>
    <row r="1589" spans="2:2">
      <c r="B1589" s="283" t="s">
        <v>5174</v>
      </c>
    </row>
    <row r="1590" spans="2:2">
      <c r="B1590" s="283" t="s">
        <v>5176</v>
      </c>
    </row>
    <row r="1591" spans="2:2">
      <c r="B1591" s="283" t="s">
        <v>5181</v>
      </c>
    </row>
    <row r="1592" spans="2:2">
      <c r="B1592" s="283" t="s">
        <v>5186</v>
      </c>
    </row>
    <row r="1593" spans="2:2">
      <c r="B1593" s="283" t="s">
        <v>5187</v>
      </c>
    </row>
    <row r="1594" spans="2:2">
      <c r="B1594" s="283" t="s">
        <v>5189</v>
      </c>
    </row>
    <row r="1595" spans="2:2">
      <c r="B1595" s="283" t="s">
        <v>5190</v>
      </c>
    </row>
    <row r="1596" spans="2:2">
      <c r="B1596" s="283" t="s">
        <v>5192</v>
      </c>
    </row>
    <row r="1597" spans="2:2">
      <c r="B1597" s="283" t="s">
        <v>5193</v>
      </c>
    </row>
    <row r="1598" spans="2:2">
      <c r="B1598" s="283" t="s">
        <v>5197</v>
      </c>
    </row>
    <row r="1599" spans="2:2">
      <c r="B1599" s="283" t="s">
        <v>5199</v>
      </c>
    </row>
    <row r="1600" spans="2:2">
      <c r="B1600" s="283" t="s">
        <v>5200</v>
      </c>
    </row>
    <row r="1601" spans="2:2">
      <c r="B1601" s="283" t="s">
        <v>5201</v>
      </c>
    </row>
    <row r="1602" spans="2:2">
      <c r="B1602" s="283" t="s">
        <v>5205</v>
      </c>
    </row>
    <row r="1603" spans="2:2">
      <c r="B1603" s="283" t="s">
        <v>5206</v>
      </c>
    </row>
    <row r="1604" spans="2:2">
      <c r="B1604" s="283" t="s">
        <v>5208</v>
      </c>
    </row>
    <row r="1605" spans="2:2">
      <c r="B1605" s="283" t="s">
        <v>5211</v>
      </c>
    </row>
    <row r="1606" spans="2:2">
      <c r="B1606" s="283" t="s">
        <v>5213</v>
      </c>
    </row>
    <row r="1607" spans="2:2">
      <c r="B1607" s="283" t="s">
        <v>5215</v>
      </c>
    </row>
    <row r="1608" spans="2:2">
      <c r="B1608" s="283" t="s">
        <v>5219</v>
      </c>
    </row>
    <row r="1609" spans="2:2">
      <c r="B1609" s="283" t="s">
        <v>5222</v>
      </c>
    </row>
    <row r="1610" spans="2:2">
      <c r="B1610" s="283" t="s">
        <v>5224</v>
      </c>
    </row>
    <row r="1611" spans="2:2">
      <c r="B1611" s="283" t="s">
        <v>5227</v>
      </c>
    </row>
    <row r="1612" spans="2:2">
      <c r="B1612" s="283" t="s">
        <v>5230</v>
      </c>
    </row>
    <row r="1613" spans="2:2">
      <c r="B1613" s="283" t="s">
        <v>5233</v>
      </c>
    </row>
    <row r="1614" spans="2:2">
      <c r="B1614" s="283" t="s">
        <v>5234</v>
      </c>
    </row>
    <row r="1615" spans="2:2">
      <c r="B1615" s="283" t="s">
        <v>5238</v>
      </c>
    </row>
    <row r="1616" spans="2:2">
      <c r="B1616" s="283" t="s">
        <v>5242</v>
      </c>
    </row>
    <row r="1617" spans="2:2">
      <c r="B1617" s="283" t="s">
        <v>5786</v>
      </c>
    </row>
    <row r="1618" spans="2:2">
      <c r="B1618" s="283" t="s">
        <v>5244</v>
      </c>
    </row>
    <row r="1619" spans="2:2">
      <c r="B1619" s="283" t="s">
        <v>5248</v>
      </c>
    </row>
    <row r="1620" spans="2:2">
      <c r="B1620" s="283" t="s">
        <v>5250</v>
      </c>
    </row>
    <row r="1621" spans="2:2">
      <c r="B1621" s="283" t="s">
        <v>5252</v>
      </c>
    </row>
    <row r="1622" spans="2:2">
      <c r="B1622" s="283" t="s">
        <v>5253</v>
      </c>
    </row>
    <row r="1623" spans="2:2">
      <c r="B1623" s="283" t="s">
        <v>5256</v>
      </c>
    </row>
    <row r="1624" spans="2:2">
      <c r="B1624" s="283" t="s">
        <v>5257</v>
      </c>
    </row>
    <row r="1625" spans="2:2">
      <c r="B1625" s="283" t="s">
        <v>5260</v>
      </c>
    </row>
    <row r="1626" spans="2:2">
      <c r="B1626" s="283" t="s">
        <v>5261</v>
      </c>
    </row>
    <row r="1627" spans="2:2">
      <c r="B1627" s="283" t="s">
        <v>5263</v>
      </c>
    </row>
    <row r="1628" spans="2:2">
      <c r="B1628" s="283" t="s">
        <v>5265</v>
      </c>
    </row>
    <row r="1629" spans="2:2">
      <c r="B1629" s="283" t="s">
        <v>5269</v>
      </c>
    </row>
    <row r="1630" spans="2:2">
      <c r="B1630" s="283" t="s">
        <v>5271</v>
      </c>
    </row>
    <row r="1631" spans="2:2">
      <c r="B1631" s="283" t="s">
        <v>5272</v>
      </c>
    </row>
    <row r="1632" spans="2:2">
      <c r="B1632" s="283" t="s">
        <v>706</v>
      </c>
    </row>
    <row r="1633" spans="2:2">
      <c r="B1633" s="283" t="s">
        <v>5281</v>
      </c>
    </row>
    <row r="1634" spans="2:2">
      <c r="B1634" s="283" t="s">
        <v>5283</v>
      </c>
    </row>
    <row r="1635" spans="2:2">
      <c r="B1635" s="283" t="s">
        <v>5285</v>
      </c>
    </row>
    <row r="1636" spans="2:2">
      <c r="B1636" s="283" t="s">
        <v>5287</v>
      </c>
    </row>
    <row r="1637" spans="2:2">
      <c r="B1637" s="283" t="s">
        <v>5289</v>
      </c>
    </row>
    <row r="1638" spans="2:2">
      <c r="B1638" s="283" t="s">
        <v>5293</v>
      </c>
    </row>
    <row r="1639" spans="2:2">
      <c r="B1639" s="283" t="s">
        <v>5298</v>
      </c>
    </row>
    <row r="1640" spans="2:2">
      <c r="B1640" s="283" t="s">
        <v>5300</v>
      </c>
    </row>
    <row r="1641" spans="2:2">
      <c r="B1641" s="283" t="s">
        <v>5687</v>
      </c>
    </row>
    <row r="1642" spans="2:2">
      <c r="B1642" s="283" t="s">
        <v>5304</v>
      </c>
    </row>
    <row r="1643" spans="2:2">
      <c r="B1643" s="283" t="s">
        <v>5305</v>
      </c>
    </row>
    <row r="1644" spans="2:2">
      <c r="B1644" s="283" t="s">
        <v>5310</v>
      </c>
    </row>
    <row r="1645" spans="2:2">
      <c r="B1645" s="283" t="s">
        <v>5311</v>
      </c>
    </row>
    <row r="1646" spans="2:2">
      <c r="B1646" s="283" t="s">
        <v>5315</v>
      </c>
    </row>
    <row r="1647" spans="2:2">
      <c r="B1647" s="283" t="s">
        <v>5318</v>
      </c>
    </row>
    <row r="1648" spans="2:2">
      <c r="B1648" s="283" t="s">
        <v>5319</v>
      </c>
    </row>
    <row r="1649" spans="2:2">
      <c r="B1649" s="283" t="s">
        <v>5321</v>
      </c>
    </row>
    <row r="1650" spans="2:2">
      <c r="B1650" s="283" t="s">
        <v>5738</v>
      </c>
    </row>
    <row r="1651" spans="2:2">
      <c r="B1651" s="283" t="s">
        <v>5327</v>
      </c>
    </row>
    <row r="1652" spans="2:2">
      <c r="B1652" s="283" t="s">
        <v>5328</v>
      </c>
    </row>
    <row r="1653" spans="2:2">
      <c r="B1653" s="283" t="s">
        <v>5330</v>
      </c>
    </row>
    <row r="1654" spans="2:2">
      <c r="B1654" s="283" t="s">
        <v>5331</v>
      </c>
    </row>
    <row r="1655" spans="2:2">
      <c r="B1655" s="283" t="s">
        <v>5334</v>
      </c>
    </row>
    <row r="1656" spans="2:2">
      <c r="B1656" s="283" t="s">
        <v>5341</v>
      </c>
    </row>
    <row r="1657" spans="2:2">
      <c r="B1657" s="283" t="s">
        <v>5343</v>
      </c>
    </row>
    <row r="1658" spans="2:2">
      <c r="B1658" s="283" t="s">
        <v>5344</v>
      </c>
    </row>
    <row r="1659" spans="2:2">
      <c r="B1659" s="283" t="s">
        <v>5347</v>
      </c>
    </row>
    <row r="1660" spans="2:2">
      <c r="B1660" s="283" t="s">
        <v>5350</v>
      </c>
    </row>
    <row r="1661" spans="2:2">
      <c r="B1661" s="283" t="s">
        <v>5351</v>
      </c>
    </row>
    <row r="1662" spans="2:2">
      <c r="B1662" s="283" t="s">
        <v>5353</v>
      </c>
    </row>
    <row r="1663" spans="2:2">
      <c r="B1663" s="283" t="s">
        <v>5356</v>
      </c>
    </row>
    <row r="1664" spans="2:2">
      <c r="B1664" s="283" t="s">
        <v>5357</v>
      </c>
    </row>
    <row r="1665" spans="2:2">
      <c r="B1665" s="283" t="s">
        <v>5358</v>
      </c>
    </row>
    <row r="1666" spans="2:2">
      <c r="B1666" s="283" t="s">
        <v>5361</v>
      </c>
    </row>
    <row r="1667" spans="2:2">
      <c r="B1667" s="283" t="s">
        <v>5363</v>
      </c>
    </row>
    <row r="1668" spans="2:2">
      <c r="B1668" s="283" t="s">
        <v>1462</v>
      </c>
    </row>
    <row r="1669" spans="2:2">
      <c r="B1669" s="283" t="s">
        <v>5369</v>
      </c>
    </row>
    <row r="1670" spans="2:2">
      <c r="B1670" s="283" t="s">
        <v>5371</v>
      </c>
    </row>
    <row r="1671" spans="2:2">
      <c r="B1671" s="283" t="s">
        <v>5373</v>
      </c>
    </row>
    <row r="1672" spans="2:2">
      <c r="B1672" s="283" t="s">
        <v>5376</v>
      </c>
    </row>
    <row r="1673" spans="2:2">
      <c r="B1673" s="283" t="s">
        <v>5378</v>
      </c>
    </row>
  </sheetData>
  <autoFilter ref="A9:H521">
    <filterColumn colId="1">
      <filters>
        <filter val="Балашов Александр"/>
        <filter val="Балашов Алексей"/>
        <filter val="ВОЛКОВ АНДРЕЙ"/>
      </filters>
    </filterColumn>
  </autoFilter>
  <mergeCells count="4">
    <mergeCell ref="A1:F1"/>
    <mergeCell ref="A2:F2"/>
    <mergeCell ref="A3:F3"/>
    <mergeCell ref="A5:F5"/>
  </mergeCells>
  <conditionalFormatting sqref="B1:B1048576">
    <cfRule type="duplicateValues" dxfId="123" priority="1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3157"/>
  <sheetViews>
    <sheetView topLeftCell="A1507" workbookViewId="0">
      <selection activeCell="B1537" sqref="B1537"/>
    </sheetView>
  </sheetViews>
  <sheetFormatPr defaultColWidth="14.44140625" defaultRowHeight="15.75" customHeight="1"/>
  <cols>
    <col min="1" max="1" width="8.33203125" style="290" customWidth="1"/>
    <col min="2" max="2" width="23.77734375" style="289" customWidth="1"/>
    <col min="3" max="3" width="11.88671875" style="275" customWidth="1"/>
    <col min="4" max="4" width="12.33203125" style="275" customWidth="1"/>
    <col min="5" max="5" width="14.44140625" style="275"/>
    <col min="6" max="6" width="9.5546875" style="275" customWidth="1"/>
    <col min="7" max="8" width="11.33203125" style="275" customWidth="1"/>
    <col min="9" max="16384" width="14.44140625" style="275"/>
  </cols>
  <sheetData>
    <row r="1" spans="1:14" ht="14.4">
      <c r="A1" s="290" t="s">
        <v>5723</v>
      </c>
      <c r="B1" s="286" t="s">
        <v>2809</v>
      </c>
      <c r="C1" s="274" t="s">
        <v>113</v>
      </c>
      <c r="D1" s="274" t="s">
        <v>1090</v>
      </c>
      <c r="E1" s="274" t="s">
        <v>2808</v>
      </c>
      <c r="F1" s="274" t="s">
        <v>1092</v>
      </c>
      <c r="G1" s="274" t="s">
        <v>1094</v>
      </c>
      <c r="H1" s="274" t="s">
        <v>268</v>
      </c>
      <c r="I1" s="274" t="s">
        <v>1093</v>
      </c>
      <c r="J1" s="274" t="s">
        <v>1091</v>
      </c>
      <c r="K1" s="274" t="s">
        <v>2810</v>
      </c>
      <c r="L1" s="274" t="s">
        <v>2811</v>
      </c>
      <c r="M1" s="274" t="s">
        <v>2812</v>
      </c>
      <c r="N1" s="274" t="s">
        <v>407</v>
      </c>
    </row>
    <row r="2" spans="1:14" ht="13.8">
      <c r="B2" s="279" t="s">
        <v>4385</v>
      </c>
      <c r="C2" s="274">
        <v>2003</v>
      </c>
      <c r="D2" s="277">
        <v>8.7881944444444443E-2</v>
      </c>
      <c r="E2" s="274">
        <v>1</v>
      </c>
      <c r="F2" s="274" t="s">
        <v>1070</v>
      </c>
      <c r="G2" s="274">
        <v>25</v>
      </c>
      <c r="H2" s="274">
        <f>2024-C2</f>
        <v>21</v>
      </c>
      <c r="I2" s="274" t="s">
        <v>1071</v>
      </c>
      <c r="J2" s="277">
        <v>8.7916666666666671E-2</v>
      </c>
      <c r="K2" s="274" t="s">
        <v>2813</v>
      </c>
      <c r="L2" s="274" t="s">
        <v>2814</v>
      </c>
      <c r="M2" s="276">
        <v>37715</v>
      </c>
      <c r="N2" s="274" t="s">
        <v>2815</v>
      </c>
    </row>
    <row r="3" spans="1:14" ht="13.8">
      <c r="B3" s="279" t="s">
        <v>2569</v>
      </c>
      <c r="C3" s="274">
        <v>1981</v>
      </c>
      <c r="D3" s="277">
        <v>7.0856481481481479E-2</v>
      </c>
      <c r="E3" s="274">
        <v>1</v>
      </c>
      <c r="F3" s="274" t="s">
        <v>1069</v>
      </c>
      <c r="G3" s="274">
        <v>25</v>
      </c>
      <c r="H3" s="274">
        <f t="shared" ref="H3:H66" si="0">2024-C3</f>
        <v>43</v>
      </c>
      <c r="I3" s="274" t="s">
        <v>1071</v>
      </c>
      <c r="J3" s="277">
        <v>7.0868055555555559E-2</v>
      </c>
      <c r="K3" s="274" t="s">
        <v>2874</v>
      </c>
      <c r="L3" s="274" t="s">
        <v>2816</v>
      </c>
      <c r="M3" s="276">
        <v>29624</v>
      </c>
      <c r="N3" s="274" t="s">
        <v>2815</v>
      </c>
    </row>
    <row r="4" spans="1:14" ht="13.8">
      <c r="B4" s="279" t="s">
        <v>4386</v>
      </c>
      <c r="C4" s="274">
        <v>1985</v>
      </c>
      <c r="D4" s="277">
        <v>7.2962962962962966E-2</v>
      </c>
      <c r="E4" s="274">
        <v>2</v>
      </c>
      <c r="F4" s="274" t="s">
        <v>1069</v>
      </c>
      <c r="G4" s="274">
        <v>25</v>
      </c>
      <c r="H4" s="274">
        <f t="shared" si="0"/>
        <v>39</v>
      </c>
      <c r="I4" s="274" t="s">
        <v>1071</v>
      </c>
      <c r="J4" s="277">
        <v>7.2986111111111113E-2</v>
      </c>
      <c r="K4" s="274" t="s">
        <v>2817</v>
      </c>
      <c r="L4" s="274" t="s">
        <v>2818</v>
      </c>
      <c r="M4" s="276">
        <v>31260</v>
      </c>
      <c r="N4" s="274" t="s">
        <v>2815</v>
      </c>
    </row>
    <row r="5" spans="1:14" ht="13.8">
      <c r="B5" s="279" t="s">
        <v>4387</v>
      </c>
      <c r="C5" s="274">
        <v>2000</v>
      </c>
      <c r="D5" s="277">
        <v>9.0844907407407402E-2</v>
      </c>
      <c r="E5" s="274">
        <v>2</v>
      </c>
      <c r="F5" s="274" t="s">
        <v>1070</v>
      </c>
      <c r="G5" s="274">
        <v>25</v>
      </c>
      <c r="H5" s="274">
        <f t="shared" si="0"/>
        <v>24</v>
      </c>
      <c r="I5" s="274" t="s">
        <v>1071</v>
      </c>
      <c r="J5" s="277">
        <v>9.0868055555555549E-2</v>
      </c>
      <c r="K5" s="274" t="s">
        <v>2819</v>
      </c>
      <c r="L5" s="274" t="s">
        <v>2820</v>
      </c>
      <c r="M5" s="278">
        <v>36827</v>
      </c>
      <c r="N5" s="274" t="s">
        <v>2815</v>
      </c>
    </row>
    <row r="6" spans="1:14" ht="13.8">
      <c r="B6" s="279" t="s">
        <v>4388</v>
      </c>
      <c r="C6" s="274">
        <v>1987</v>
      </c>
      <c r="D6" s="277">
        <v>7.2696759259259253E-2</v>
      </c>
      <c r="E6" s="274">
        <v>3</v>
      </c>
      <c r="F6" s="274" t="s">
        <v>1069</v>
      </c>
      <c r="G6" s="274">
        <v>25</v>
      </c>
      <c r="H6" s="274">
        <f t="shared" si="0"/>
        <v>37</v>
      </c>
      <c r="I6" s="274" t="s">
        <v>1071</v>
      </c>
      <c r="J6" s="277">
        <v>7.3067129629629635E-2</v>
      </c>
      <c r="K6" s="274" t="s">
        <v>2821</v>
      </c>
      <c r="L6" s="274" t="s">
        <v>2822</v>
      </c>
      <c r="M6" s="276">
        <v>31978</v>
      </c>
      <c r="N6" s="274" t="s">
        <v>2815</v>
      </c>
    </row>
    <row r="7" spans="1:14" ht="13.8">
      <c r="B7" s="279" t="s">
        <v>4389</v>
      </c>
      <c r="C7" s="274">
        <v>1998</v>
      </c>
      <c r="D7" s="277">
        <v>9.3831018518518522E-2</v>
      </c>
      <c r="E7" s="274">
        <v>3</v>
      </c>
      <c r="F7" s="274" t="s">
        <v>1070</v>
      </c>
      <c r="G7" s="274">
        <v>25</v>
      </c>
      <c r="H7" s="274">
        <f t="shared" si="0"/>
        <v>26</v>
      </c>
      <c r="I7" s="274" t="s">
        <v>1071</v>
      </c>
      <c r="J7" s="277">
        <v>9.3877314814814816E-2</v>
      </c>
      <c r="K7" s="274" t="s">
        <v>2823</v>
      </c>
      <c r="L7" s="274" t="s">
        <v>2824</v>
      </c>
      <c r="M7" s="276">
        <v>36054</v>
      </c>
      <c r="N7" s="274" t="s">
        <v>2815</v>
      </c>
    </row>
    <row r="8" spans="1:14" ht="13.8">
      <c r="B8" s="279" t="s">
        <v>4390</v>
      </c>
      <c r="C8" s="274">
        <v>1992</v>
      </c>
      <c r="D8" s="277">
        <v>7.5231481481481483E-2</v>
      </c>
      <c r="E8" s="274">
        <v>4</v>
      </c>
      <c r="F8" s="274" t="s">
        <v>1069</v>
      </c>
      <c r="G8" s="274">
        <v>25</v>
      </c>
      <c r="H8" s="274">
        <f t="shared" si="0"/>
        <v>32</v>
      </c>
      <c r="I8" s="274" t="s">
        <v>1071</v>
      </c>
      <c r="J8" s="277">
        <v>7.526620370370371E-2</v>
      </c>
      <c r="K8" s="274" t="s">
        <v>2825</v>
      </c>
      <c r="L8" s="274" t="s">
        <v>2826</v>
      </c>
      <c r="M8" s="276">
        <v>33870</v>
      </c>
      <c r="N8" s="274" t="s">
        <v>2815</v>
      </c>
    </row>
    <row r="9" spans="1:14" ht="13.8">
      <c r="B9" s="279" t="s">
        <v>4391</v>
      </c>
      <c r="C9" s="274">
        <v>1991</v>
      </c>
      <c r="D9" s="277">
        <v>9.8101851851851857E-2</v>
      </c>
      <c r="E9" s="274">
        <v>4</v>
      </c>
      <c r="F9" s="274" t="s">
        <v>1070</v>
      </c>
      <c r="G9" s="274">
        <v>25</v>
      </c>
      <c r="H9" s="274">
        <f t="shared" si="0"/>
        <v>33</v>
      </c>
      <c r="I9" s="274" t="s">
        <v>1071</v>
      </c>
      <c r="J9" s="277">
        <v>9.8113425925925923E-2</v>
      </c>
      <c r="K9" s="274" t="s">
        <v>2827</v>
      </c>
      <c r="L9" s="274" t="s">
        <v>2828</v>
      </c>
      <c r="M9" s="276">
        <v>33441</v>
      </c>
      <c r="N9" s="274" t="s">
        <v>2815</v>
      </c>
    </row>
    <row r="10" spans="1:14" ht="13.8">
      <c r="B10" s="279" t="s">
        <v>4392</v>
      </c>
      <c r="C10" s="274">
        <v>1989</v>
      </c>
      <c r="D10" s="277">
        <v>7.5636574074074078E-2</v>
      </c>
      <c r="E10" s="274">
        <v>5</v>
      </c>
      <c r="F10" s="274" t="s">
        <v>1069</v>
      </c>
      <c r="G10" s="274">
        <v>25</v>
      </c>
      <c r="H10" s="274">
        <f t="shared" si="0"/>
        <v>35</v>
      </c>
      <c r="I10" s="274" t="s">
        <v>1071</v>
      </c>
      <c r="J10" s="277">
        <v>7.5682870370370373E-2</v>
      </c>
      <c r="K10" s="274" t="s">
        <v>2829</v>
      </c>
      <c r="L10" s="274" t="s">
        <v>2830</v>
      </c>
      <c r="M10" s="276">
        <v>32704</v>
      </c>
      <c r="N10" s="274" t="s">
        <v>2815</v>
      </c>
    </row>
    <row r="11" spans="1:14" ht="14.4">
      <c r="B11" s="286" t="s">
        <v>4393</v>
      </c>
      <c r="C11" s="274">
        <v>1984</v>
      </c>
      <c r="D11" s="277">
        <v>9.8437499999999997E-2</v>
      </c>
      <c r="E11" s="274">
        <v>5</v>
      </c>
      <c r="F11" s="274" t="s">
        <v>1070</v>
      </c>
      <c r="G11" s="274">
        <v>25</v>
      </c>
      <c r="H11" s="274">
        <f t="shared" si="0"/>
        <v>40</v>
      </c>
      <c r="I11" s="274" t="s">
        <v>1071</v>
      </c>
      <c r="J11" s="277">
        <v>9.8506944444444439E-2</v>
      </c>
      <c r="K11" s="274" t="s">
        <v>2831</v>
      </c>
      <c r="L11" s="274" t="s">
        <v>2832</v>
      </c>
      <c r="M11" s="278">
        <v>31029</v>
      </c>
      <c r="N11" s="274" t="s">
        <v>2815</v>
      </c>
    </row>
    <row r="12" spans="1:14" ht="13.8">
      <c r="B12" s="279" t="s">
        <v>2192</v>
      </c>
      <c r="C12" s="274">
        <v>1990</v>
      </c>
      <c r="D12" s="277">
        <v>7.5937500000000005E-2</v>
      </c>
      <c r="E12" s="274">
        <v>6</v>
      </c>
      <c r="F12" s="274" t="s">
        <v>1069</v>
      </c>
      <c r="G12" s="274">
        <v>25</v>
      </c>
      <c r="H12" s="274">
        <f t="shared" si="0"/>
        <v>34</v>
      </c>
      <c r="I12" s="274" t="s">
        <v>1071</v>
      </c>
      <c r="J12" s="277">
        <v>7.5960648148148152E-2</v>
      </c>
      <c r="K12" s="274" t="s">
        <v>2833</v>
      </c>
      <c r="L12" s="274" t="s">
        <v>2834</v>
      </c>
      <c r="M12" s="276">
        <v>33029</v>
      </c>
      <c r="N12" s="274" t="s">
        <v>2815</v>
      </c>
    </row>
    <row r="13" spans="1:14" ht="14.4">
      <c r="B13" s="286" t="s">
        <v>5689</v>
      </c>
      <c r="C13" s="274">
        <v>1983</v>
      </c>
      <c r="D13" s="277">
        <v>9.976851851851852E-2</v>
      </c>
      <c r="E13" s="274">
        <v>6</v>
      </c>
      <c r="F13" s="274" t="s">
        <v>1070</v>
      </c>
      <c r="G13" s="274">
        <v>25</v>
      </c>
      <c r="H13" s="274">
        <f t="shared" si="0"/>
        <v>41</v>
      </c>
      <c r="I13" s="274" t="s">
        <v>1071</v>
      </c>
      <c r="J13" s="277">
        <v>9.9826388888888895E-2</v>
      </c>
      <c r="K13" s="274" t="s">
        <v>3318</v>
      </c>
      <c r="L13" s="274" t="s">
        <v>2835</v>
      </c>
      <c r="M13" s="278">
        <v>30643</v>
      </c>
      <c r="N13" s="274" t="s">
        <v>2815</v>
      </c>
    </row>
    <row r="14" spans="1:14" ht="13.8">
      <c r="B14" s="279" t="s">
        <v>4394</v>
      </c>
      <c r="C14" s="274">
        <v>1991</v>
      </c>
      <c r="D14" s="277">
        <v>7.9224537037037038E-2</v>
      </c>
      <c r="E14" s="274">
        <v>7</v>
      </c>
      <c r="F14" s="274" t="s">
        <v>1069</v>
      </c>
      <c r="G14" s="274">
        <v>25</v>
      </c>
      <c r="H14" s="274">
        <f t="shared" si="0"/>
        <v>33</v>
      </c>
      <c r="I14" s="274" t="s">
        <v>1071</v>
      </c>
      <c r="J14" s="277">
        <v>7.9525462962962964E-2</v>
      </c>
      <c r="K14" s="274" t="s">
        <v>2836</v>
      </c>
      <c r="L14" s="274" t="s">
        <v>2837</v>
      </c>
      <c r="M14" s="276">
        <v>33398</v>
      </c>
      <c r="N14" s="274" t="s">
        <v>2815</v>
      </c>
    </row>
    <row r="15" spans="1:14" ht="13.8">
      <c r="B15" s="279" t="s">
        <v>4395</v>
      </c>
      <c r="C15" s="274">
        <v>1987</v>
      </c>
      <c r="D15" s="277">
        <v>0.10025462962962962</v>
      </c>
      <c r="E15" s="274">
        <v>7</v>
      </c>
      <c r="F15" s="274" t="s">
        <v>1070</v>
      </c>
      <c r="G15" s="274">
        <v>25</v>
      </c>
      <c r="H15" s="274">
        <f t="shared" si="0"/>
        <v>37</v>
      </c>
      <c r="I15" s="274" t="s">
        <v>1071</v>
      </c>
      <c r="J15" s="277">
        <v>0.10082175925925926</v>
      </c>
      <c r="K15" s="274" t="s">
        <v>2838</v>
      </c>
      <c r="L15" s="274" t="s">
        <v>2839</v>
      </c>
      <c r="M15" s="276">
        <v>31903</v>
      </c>
      <c r="N15" s="274" t="s">
        <v>2815</v>
      </c>
    </row>
    <row r="16" spans="1:14" ht="13.8">
      <c r="B16" s="279" t="s">
        <v>4396</v>
      </c>
      <c r="C16" s="274">
        <v>1991</v>
      </c>
      <c r="D16" s="277">
        <v>0.10082175925925926</v>
      </c>
      <c r="E16" s="274">
        <v>8</v>
      </c>
      <c r="F16" s="274" t="s">
        <v>1070</v>
      </c>
      <c r="G16" s="274">
        <v>25</v>
      </c>
      <c r="H16" s="274">
        <f t="shared" si="0"/>
        <v>33</v>
      </c>
      <c r="I16" s="274" t="s">
        <v>1071</v>
      </c>
      <c r="J16" s="277">
        <v>0.10091435185185185</v>
      </c>
      <c r="K16" s="274" t="s">
        <v>2840</v>
      </c>
      <c r="L16" s="274" t="s">
        <v>2841</v>
      </c>
      <c r="M16" s="276">
        <v>33452</v>
      </c>
      <c r="N16" s="274" t="s">
        <v>2815</v>
      </c>
    </row>
    <row r="17" spans="2:14" ht="13.8">
      <c r="B17" s="279" t="s">
        <v>1615</v>
      </c>
      <c r="C17" s="274">
        <v>1986</v>
      </c>
      <c r="D17" s="277">
        <v>8.0462962962962958E-2</v>
      </c>
      <c r="E17" s="274">
        <v>8</v>
      </c>
      <c r="F17" s="274" t="s">
        <v>1069</v>
      </c>
      <c r="G17" s="274">
        <v>25</v>
      </c>
      <c r="H17" s="274">
        <f t="shared" si="0"/>
        <v>38</v>
      </c>
      <c r="I17" s="274" t="s">
        <v>1071</v>
      </c>
      <c r="J17" s="277">
        <v>8.0497685185185186E-2</v>
      </c>
      <c r="K17" s="274" t="s">
        <v>2842</v>
      </c>
      <c r="L17" s="274" t="s">
        <v>2843</v>
      </c>
      <c r="M17" s="278">
        <v>31700</v>
      </c>
      <c r="N17" s="274" t="s">
        <v>2815</v>
      </c>
    </row>
    <row r="18" spans="2:14" ht="13.8">
      <c r="B18" s="279" t="s">
        <v>5690</v>
      </c>
      <c r="C18" s="274">
        <v>1981</v>
      </c>
      <c r="D18" s="277">
        <v>8.0138888888888885E-2</v>
      </c>
      <c r="E18" s="274">
        <v>9</v>
      </c>
      <c r="F18" s="274" t="s">
        <v>1069</v>
      </c>
      <c r="G18" s="274">
        <v>25</v>
      </c>
      <c r="H18" s="274">
        <f t="shared" si="0"/>
        <v>43</v>
      </c>
      <c r="I18" s="274" t="s">
        <v>1071</v>
      </c>
      <c r="J18" s="277">
        <v>8.2280092592592599E-2</v>
      </c>
      <c r="K18" s="274" t="s">
        <v>2874</v>
      </c>
      <c r="L18" s="274" t="s">
        <v>2844</v>
      </c>
      <c r="M18" s="276">
        <v>29850</v>
      </c>
      <c r="N18" s="274" t="s">
        <v>2815</v>
      </c>
    </row>
    <row r="19" spans="2:14" ht="13.8">
      <c r="B19" s="279" t="s">
        <v>4397</v>
      </c>
      <c r="C19" s="274">
        <v>1987</v>
      </c>
      <c r="D19" s="277">
        <v>0.10090277777777777</v>
      </c>
      <c r="E19" s="274">
        <v>9</v>
      </c>
      <c r="F19" s="274" t="s">
        <v>1070</v>
      </c>
      <c r="G19" s="274">
        <v>25</v>
      </c>
      <c r="H19" s="274">
        <f t="shared" si="0"/>
        <v>37</v>
      </c>
      <c r="I19" s="274" t="s">
        <v>1071</v>
      </c>
      <c r="J19" s="277">
        <v>0.1011574074074074</v>
      </c>
      <c r="K19" s="274" t="s">
        <v>2831</v>
      </c>
      <c r="L19" s="274" t="s">
        <v>2845</v>
      </c>
      <c r="M19" s="276">
        <v>31828</v>
      </c>
      <c r="N19" s="274" t="s">
        <v>2815</v>
      </c>
    </row>
    <row r="20" spans="2:14" ht="13.8">
      <c r="B20" s="279" t="s">
        <v>4398</v>
      </c>
      <c r="C20" s="274">
        <v>1987</v>
      </c>
      <c r="D20" s="277">
        <v>0.1032986111111111</v>
      </c>
      <c r="E20" s="274">
        <v>10</v>
      </c>
      <c r="F20" s="274" t="s">
        <v>1070</v>
      </c>
      <c r="G20" s="274">
        <v>25</v>
      </c>
      <c r="H20" s="274">
        <f t="shared" si="0"/>
        <v>37</v>
      </c>
      <c r="I20" s="274" t="s">
        <v>1071</v>
      </c>
      <c r="J20" s="277">
        <v>0.10331018518518519</v>
      </c>
      <c r="K20" s="274" t="s">
        <v>2846</v>
      </c>
      <c r="L20" s="274" t="s">
        <v>2847</v>
      </c>
      <c r="M20" s="276">
        <v>31933</v>
      </c>
      <c r="N20" s="274" t="s">
        <v>2815</v>
      </c>
    </row>
    <row r="21" spans="2:14" ht="13.8">
      <c r="B21" s="279" t="s">
        <v>361</v>
      </c>
      <c r="C21" s="274">
        <v>1993</v>
      </c>
      <c r="D21" s="277">
        <v>8.3113425925925924E-2</v>
      </c>
      <c r="E21" s="274">
        <v>10</v>
      </c>
      <c r="F21" s="274" t="s">
        <v>1069</v>
      </c>
      <c r="G21" s="274">
        <v>25</v>
      </c>
      <c r="H21" s="274">
        <f t="shared" si="0"/>
        <v>31</v>
      </c>
      <c r="I21" s="274" t="s">
        <v>1071</v>
      </c>
      <c r="J21" s="277">
        <v>8.3125000000000004E-2</v>
      </c>
      <c r="K21" s="274" t="s">
        <v>2825</v>
      </c>
      <c r="L21" s="274" t="s">
        <v>2848</v>
      </c>
      <c r="M21" s="276">
        <v>33988</v>
      </c>
      <c r="N21" s="274" t="s">
        <v>2815</v>
      </c>
    </row>
    <row r="22" spans="2:14" ht="13.8">
      <c r="B22" s="279" t="s">
        <v>4399</v>
      </c>
      <c r="C22" s="274">
        <v>1900</v>
      </c>
      <c r="D22" s="277">
        <v>8.3148148148148152E-2</v>
      </c>
      <c r="E22" s="274">
        <v>11</v>
      </c>
      <c r="F22" s="274" t="s">
        <v>1069</v>
      </c>
      <c r="G22" s="274">
        <v>25</v>
      </c>
      <c r="H22" s="274">
        <f t="shared" si="0"/>
        <v>124</v>
      </c>
      <c r="I22" s="274" t="s">
        <v>1071</v>
      </c>
      <c r="J22" s="277">
        <v>8.3217592592592593E-2</v>
      </c>
      <c r="K22" s="274" t="s">
        <v>2849</v>
      </c>
      <c r="L22" s="274" t="s">
        <v>2850</v>
      </c>
      <c r="M22" s="278">
        <v>0</v>
      </c>
      <c r="N22" s="274" t="s">
        <v>2815</v>
      </c>
    </row>
    <row r="23" spans="2:14" ht="13.8">
      <c r="B23" s="279" t="s">
        <v>4400</v>
      </c>
      <c r="C23" s="274">
        <v>1995</v>
      </c>
      <c r="D23" s="277">
        <v>0.10333333333333333</v>
      </c>
      <c r="E23" s="274">
        <v>11</v>
      </c>
      <c r="F23" s="274" t="s">
        <v>1070</v>
      </c>
      <c r="G23" s="274">
        <v>25</v>
      </c>
      <c r="H23" s="274">
        <f t="shared" si="0"/>
        <v>29</v>
      </c>
      <c r="I23" s="274" t="s">
        <v>1071</v>
      </c>
      <c r="J23" s="277">
        <v>0.10344907407407407</v>
      </c>
      <c r="K23" s="274" t="s">
        <v>2851</v>
      </c>
      <c r="L23" s="274" t="s">
        <v>2852</v>
      </c>
      <c r="M23" s="276">
        <v>34940</v>
      </c>
      <c r="N23" s="274" t="s">
        <v>2815</v>
      </c>
    </row>
    <row r="24" spans="2:14" ht="13.8">
      <c r="B24" s="279" t="s">
        <v>2211</v>
      </c>
      <c r="C24" s="274">
        <v>1991</v>
      </c>
      <c r="D24" s="277">
        <v>0.10369212962962963</v>
      </c>
      <c r="E24" s="274">
        <v>12</v>
      </c>
      <c r="F24" s="274" t="s">
        <v>1070</v>
      </c>
      <c r="G24" s="274">
        <v>25</v>
      </c>
      <c r="H24" s="274">
        <f t="shared" si="0"/>
        <v>33</v>
      </c>
      <c r="I24" s="274" t="s">
        <v>1071</v>
      </c>
      <c r="J24" s="277">
        <v>0.10372685185185185</v>
      </c>
      <c r="K24" s="274" t="s">
        <v>2827</v>
      </c>
      <c r="L24" s="274" t="s">
        <v>2853</v>
      </c>
      <c r="M24" s="276">
        <v>33351</v>
      </c>
      <c r="N24" s="274" t="s">
        <v>2815</v>
      </c>
    </row>
    <row r="25" spans="2:14" ht="13.8">
      <c r="B25" s="279" t="s">
        <v>1609</v>
      </c>
      <c r="C25" s="274">
        <v>1900</v>
      </c>
      <c r="D25" s="277">
        <v>8.3333333333333329E-2</v>
      </c>
      <c r="E25" s="274">
        <v>12</v>
      </c>
      <c r="F25" s="274" t="s">
        <v>1069</v>
      </c>
      <c r="G25" s="274">
        <v>25</v>
      </c>
      <c r="H25" s="274">
        <f t="shared" si="0"/>
        <v>124</v>
      </c>
      <c r="I25" s="274" t="s">
        <v>1071</v>
      </c>
      <c r="J25" s="277">
        <v>8.3356481481481476E-2</v>
      </c>
      <c r="K25" s="274" t="s">
        <v>2849</v>
      </c>
      <c r="L25" s="274" t="s">
        <v>2854</v>
      </c>
      <c r="M25" s="278">
        <v>0</v>
      </c>
      <c r="N25" s="274" t="s">
        <v>2815</v>
      </c>
    </row>
    <row r="26" spans="2:14" ht="13.8">
      <c r="B26" s="279" t="s">
        <v>4401</v>
      </c>
      <c r="C26" s="274">
        <v>1992</v>
      </c>
      <c r="D26" s="277">
        <v>0.1059375</v>
      </c>
      <c r="E26" s="274">
        <v>13</v>
      </c>
      <c r="F26" s="274" t="s">
        <v>1070</v>
      </c>
      <c r="G26" s="274">
        <v>25</v>
      </c>
      <c r="H26" s="274">
        <f t="shared" si="0"/>
        <v>32</v>
      </c>
      <c r="I26" s="274" t="s">
        <v>1071</v>
      </c>
      <c r="J26" s="277">
        <v>0.10611111111111111</v>
      </c>
      <c r="K26" s="274" t="s">
        <v>2855</v>
      </c>
      <c r="L26" s="274" t="s">
        <v>2856</v>
      </c>
      <c r="M26" s="276">
        <v>33764</v>
      </c>
      <c r="N26" s="274" t="s">
        <v>2815</v>
      </c>
    </row>
    <row r="27" spans="2:14" ht="13.8">
      <c r="B27" s="279" t="s">
        <v>2570</v>
      </c>
      <c r="C27" s="274">
        <v>1983</v>
      </c>
      <c r="D27" s="277">
        <v>8.4826388888888896E-2</v>
      </c>
      <c r="E27" s="274">
        <v>13</v>
      </c>
      <c r="F27" s="274" t="s">
        <v>1069</v>
      </c>
      <c r="G27" s="274">
        <v>25</v>
      </c>
      <c r="H27" s="274">
        <f t="shared" si="0"/>
        <v>41</v>
      </c>
      <c r="I27" s="274" t="s">
        <v>1071</v>
      </c>
      <c r="J27" s="277">
        <v>8.4884259259259257E-2</v>
      </c>
      <c r="K27" s="274" t="s">
        <v>2857</v>
      </c>
      <c r="L27" s="274" t="s">
        <v>5691</v>
      </c>
      <c r="M27" s="276">
        <v>30591</v>
      </c>
      <c r="N27" s="274" t="s">
        <v>2815</v>
      </c>
    </row>
    <row r="28" spans="2:14" ht="13.8">
      <c r="B28" s="279" t="s">
        <v>2078</v>
      </c>
      <c r="C28" s="274">
        <v>1989</v>
      </c>
      <c r="D28" s="277">
        <v>0.11072916666666667</v>
      </c>
      <c r="E28" s="274">
        <v>14</v>
      </c>
      <c r="F28" s="274" t="s">
        <v>1070</v>
      </c>
      <c r="G28" s="274">
        <v>25</v>
      </c>
      <c r="H28" s="274">
        <f t="shared" si="0"/>
        <v>35</v>
      </c>
      <c r="I28" s="274" t="s">
        <v>1071</v>
      </c>
      <c r="J28" s="277">
        <v>0.11093749999999999</v>
      </c>
      <c r="K28" s="274" t="s">
        <v>2838</v>
      </c>
      <c r="L28" s="274" t="s">
        <v>2858</v>
      </c>
      <c r="M28" s="276">
        <v>32534</v>
      </c>
      <c r="N28" s="274" t="s">
        <v>2815</v>
      </c>
    </row>
    <row r="29" spans="2:14" ht="13.8">
      <c r="B29" s="279" t="s">
        <v>4402</v>
      </c>
      <c r="C29" s="274">
        <v>1989</v>
      </c>
      <c r="D29" s="277">
        <v>8.5000000000000006E-2</v>
      </c>
      <c r="E29" s="274">
        <v>14</v>
      </c>
      <c r="F29" s="274" t="s">
        <v>1069</v>
      </c>
      <c r="G29" s="274">
        <v>25</v>
      </c>
      <c r="H29" s="274">
        <f t="shared" si="0"/>
        <v>35</v>
      </c>
      <c r="I29" s="274" t="s">
        <v>1071</v>
      </c>
      <c r="J29" s="277">
        <v>8.5069444444444448E-2</v>
      </c>
      <c r="K29" s="274" t="s">
        <v>2859</v>
      </c>
      <c r="L29" s="274" t="s">
        <v>2860</v>
      </c>
      <c r="M29" s="276">
        <v>32730</v>
      </c>
      <c r="N29" s="274" t="s">
        <v>2815</v>
      </c>
    </row>
    <row r="30" spans="2:14" ht="13.8">
      <c r="B30" s="279" t="s">
        <v>4403</v>
      </c>
      <c r="C30" s="274">
        <v>1986</v>
      </c>
      <c r="D30" s="277">
        <v>0.10664351851851851</v>
      </c>
      <c r="E30" s="274">
        <v>15</v>
      </c>
      <c r="F30" s="274" t="s">
        <v>1070</v>
      </c>
      <c r="G30" s="274">
        <v>25</v>
      </c>
      <c r="H30" s="274">
        <f t="shared" si="0"/>
        <v>38</v>
      </c>
      <c r="I30" s="274" t="s">
        <v>1071</v>
      </c>
      <c r="J30" s="277">
        <v>0.11107638888888889</v>
      </c>
      <c r="K30" s="274" t="s">
        <v>2819</v>
      </c>
      <c r="L30" s="274" t="s">
        <v>2861</v>
      </c>
      <c r="M30" s="276">
        <v>31434</v>
      </c>
      <c r="N30" s="274" t="s">
        <v>2815</v>
      </c>
    </row>
    <row r="31" spans="2:14" ht="13.8">
      <c r="B31" s="279" t="s">
        <v>1928</v>
      </c>
      <c r="C31" s="274">
        <v>1983</v>
      </c>
      <c r="D31" s="277">
        <v>8.5833333333333331E-2</v>
      </c>
      <c r="E31" s="274">
        <v>15</v>
      </c>
      <c r="F31" s="274" t="s">
        <v>1069</v>
      </c>
      <c r="G31" s="274">
        <v>25</v>
      </c>
      <c r="H31" s="274">
        <f t="shared" si="0"/>
        <v>41</v>
      </c>
      <c r="I31" s="274" t="s">
        <v>1071</v>
      </c>
      <c r="J31" s="277">
        <v>8.5833333333333331E-2</v>
      </c>
      <c r="K31" s="274" t="s">
        <v>2862</v>
      </c>
      <c r="L31" s="274" t="s">
        <v>2863</v>
      </c>
      <c r="M31" s="276">
        <v>30323</v>
      </c>
      <c r="N31" s="274" t="s">
        <v>2815</v>
      </c>
    </row>
    <row r="32" spans="2:14" ht="13.8">
      <c r="B32" s="279" t="s">
        <v>4404</v>
      </c>
      <c r="C32" s="274">
        <v>1986</v>
      </c>
      <c r="D32" s="277">
        <v>8.6226851851851846E-2</v>
      </c>
      <c r="E32" s="274">
        <v>16</v>
      </c>
      <c r="F32" s="274" t="s">
        <v>1069</v>
      </c>
      <c r="G32" s="274">
        <v>25</v>
      </c>
      <c r="H32" s="274">
        <f t="shared" si="0"/>
        <v>38</v>
      </c>
      <c r="I32" s="274" t="s">
        <v>1071</v>
      </c>
      <c r="J32" s="277">
        <v>8.6319444444444449E-2</v>
      </c>
      <c r="K32" s="274" t="s">
        <v>2864</v>
      </c>
      <c r="L32" s="274" t="s">
        <v>2865</v>
      </c>
      <c r="M32" s="276">
        <v>31559</v>
      </c>
      <c r="N32" s="274" t="s">
        <v>2815</v>
      </c>
    </row>
    <row r="33" spans="2:14" ht="14.4">
      <c r="B33" s="286" t="s">
        <v>4405</v>
      </c>
      <c r="C33" s="274">
        <v>1982</v>
      </c>
      <c r="D33" s="277">
        <v>0.11299768518518519</v>
      </c>
      <c r="E33" s="274">
        <v>16</v>
      </c>
      <c r="F33" s="274" t="s">
        <v>1070</v>
      </c>
      <c r="G33" s="274">
        <v>25</v>
      </c>
      <c r="H33" s="274">
        <f t="shared" si="0"/>
        <v>42</v>
      </c>
      <c r="I33" s="274" t="s">
        <v>1071</v>
      </c>
      <c r="J33" s="277">
        <v>0.11321759259259259</v>
      </c>
      <c r="K33" s="274" t="s">
        <v>2866</v>
      </c>
      <c r="L33" s="274" t="s">
        <v>2867</v>
      </c>
      <c r="M33" s="276">
        <v>30263</v>
      </c>
      <c r="N33" s="274" t="s">
        <v>2815</v>
      </c>
    </row>
    <row r="34" spans="2:14" ht="13.8">
      <c r="B34" s="279" t="s">
        <v>4406</v>
      </c>
      <c r="C34" s="274">
        <v>1986</v>
      </c>
      <c r="D34" s="277">
        <v>8.6655092592592589E-2</v>
      </c>
      <c r="E34" s="274">
        <v>17</v>
      </c>
      <c r="F34" s="274" t="s">
        <v>1069</v>
      </c>
      <c r="G34" s="274">
        <v>25</v>
      </c>
      <c r="H34" s="274">
        <f t="shared" si="0"/>
        <v>38</v>
      </c>
      <c r="I34" s="274" t="s">
        <v>1071</v>
      </c>
      <c r="J34" s="277">
        <v>8.6724537037037031E-2</v>
      </c>
      <c r="K34" s="274" t="s">
        <v>2842</v>
      </c>
      <c r="L34" s="274" t="s">
        <v>2868</v>
      </c>
      <c r="M34" s="276">
        <v>31529</v>
      </c>
      <c r="N34" s="274" t="s">
        <v>2815</v>
      </c>
    </row>
    <row r="35" spans="2:14" ht="13.8">
      <c r="B35" s="279" t="s">
        <v>4407</v>
      </c>
      <c r="C35" s="274">
        <v>1985</v>
      </c>
      <c r="D35" s="277">
        <v>0.11321759259259259</v>
      </c>
      <c r="E35" s="274">
        <v>17</v>
      </c>
      <c r="F35" s="274" t="s">
        <v>1070</v>
      </c>
      <c r="G35" s="274">
        <v>25</v>
      </c>
      <c r="H35" s="274">
        <f t="shared" si="0"/>
        <v>39</v>
      </c>
      <c r="I35" s="274" t="s">
        <v>1071</v>
      </c>
      <c r="J35" s="277">
        <v>0.11331018518518518</v>
      </c>
      <c r="K35" s="274" t="s">
        <v>2869</v>
      </c>
      <c r="L35" s="274" t="s">
        <v>2870</v>
      </c>
      <c r="M35" s="276">
        <v>31147</v>
      </c>
      <c r="N35" s="274" t="s">
        <v>2815</v>
      </c>
    </row>
    <row r="36" spans="2:14" ht="14.4">
      <c r="B36" s="286" t="s">
        <v>4408</v>
      </c>
      <c r="C36" s="274">
        <v>1976</v>
      </c>
      <c r="D36" s="277">
        <v>0.11344907407407408</v>
      </c>
      <c r="E36" s="274">
        <v>18</v>
      </c>
      <c r="F36" s="274" t="s">
        <v>1070</v>
      </c>
      <c r="G36" s="274">
        <v>25</v>
      </c>
      <c r="H36" s="274">
        <f t="shared" si="0"/>
        <v>48</v>
      </c>
      <c r="I36" s="274" t="s">
        <v>1071</v>
      </c>
      <c r="J36" s="277">
        <v>0.11355324074074075</v>
      </c>
      <c r="K36" s="274" t="s">
        <v>2827</v>
      </c>
      <c r="L36" s="274" t="s">
        <v>2871</v>
      </c>
      <c r="M36" s="276">
        <v>27961</v>
      </c>
      <c r="N36" s="274" t="s">
        <v>2815</v>
      </c>
    </row>
    <row r="37" spans="2:14" ht="13.8">
      <c r="B37" s="279" t="s">
        <v>4409</v>
      </c>
      <c r="C37" s="274">
        <v>1992</v>
      </c>
      <c r="D37" s="277">
        <v>8.6944444444444449E-2</v>
      </c>
      <c r="E37" s="274">
        <v>18</v>
      </c>
      <c r="F37" s="274" t="s">
        <v>1069</v>
      </c>
      <c r="G37" s="274">
        <v>25</v>
      </c>
      <c r="H37" s="274">
        <f t="shared" si="0"/>
        <v>32</v>
      </c>
      <c r="I37" s="274" t="s">
        <v>1071</v>
      </c>
      <c r="J37" s="277">
        <v>8.7013888888888891E-2</v>
      </c>
      <c r="K37" s="274" t="s">
        <v>2862</v>
      </c>
      <c r="L37" s="274" t="s">
        <v>2872</v>
      </c>
      <c r="M37" s="278">
        <v>33955</v>
      </c>
      <c r="N37" s="274" t="s">
        <v>2815</v>
      </c>
    </row>
    <row r="38" spans="2:14" ht="13.8">
      <c r="B38" s="279" t="s">
        <v>629</v>
      </c>
      <c r="C38" s="274">
        <v>1985</v>
      </c>
      <c r="D38" s="277">
        <v>0.11386574074074074</v>
      </c>
      <c r="E38" s="274">
        <v>19</v>
      </c>
      <c r="F38" s="274" t="s">
        <v>1070</v>
      </c>
      <c r="G38" s="274">
        <v>25</v>
      </c>
      <c r="H38" s="274">
        <f t="shared" si="0"/>
        <v>39</v>
      </c>
      <c r="I38" s="274" t="s">
        <v>1071</v>
      </c>
      <c r="J38" s="277">
        <v>0.11390046296296297</v>
      </c>
      <c r="K38" s="274" t="s">
        <v>2846</v>
      </c>
      <c r="L38" s="274" t="s">
        <v>2873</v>
      </c>
      <c r="M38" s="276">
        <v>31326</v>
      </c>
      <c r="N38" s="274" t="s">
        <v>2815</v>
      </c>
    </row>
    <row r="39" spans="2:14" ht="13.8">
      <c r="B39" s="279" t="s">
        <v>4410</v>
      </c>
      <c r="C39" s="274">
        <v>1988</v>
      </c>
      <c r="D39" s="277">
        <v>8.7037037037037038E-2</v>
      </c>
      <c r="E39" s="274">
        <v>19</v>
      </c>
      <c r="F39" s="274" t="s">
        <v>1069</v>
      </c>
      <c r="G39" s="274">
        <v>25</v>
      </c>
      <c r="H39" s="274">
        <f t="shared" si="0"/>
        <v>36</v>
      </c>
      <c r="I39" s="274" t="s">
        <v>1071</v>
      </c>
      <c r="J39" s="277">
        <v>8.7303240740740737E-2</v>
      </c>
      <c r="K39" s="274" t="s">
        <v>2874</v>
      </c>
      <c r="L39" s="274" t="s">
        <v>2875</v>
      </c>
      <c r="M39" s="276">
        <v>32344</v>
      </c>
      <c r="N39" s="274" t="s">
        <v>2815</v>
      </c>
    </row>
    <row r="40" spans="2:14" ht="14.4">
      <c r="B40" s="286" t="s">
        <v>4411</v>
      </c>
      <c r="C40" s="274">
        <v>1981</v>
      </c>
      <c r="D40" s="277">
        <v>0.11394675925925926</v>
      </c>
      <c r="E40" s="274">
        <v>20</v>
      </c>
      <c r="F40" s="274" t="s">
        <v>1070</v>
      </c>
      <c r="G40" s="274">
        <v>25</v>
      </c>
      <c r="H40" s="274">
        <f t="shared" si="0"/>
        <v>43</v>
      </c>
      <c r="I40" s="274" t="s">
        <v>1071</v>
      </c>
      <c r="J40" s="277">
        <v>0.11402777777777778</v>
      </c>
      <c r="K40" s="274" t="s">
        <v>2840</v>
      </c>
      <c r="L40" s="274" t="s">
        <v>2876</v>
      </c>
      <c r="M40" s="278">
        <v>29875</v>
      </c>
      <c r="N40" s="274" t="s">
        <v>2815</v>
      </c>
    </row>
    <row r="41" spans="2:14" ht="13.8">
      <c r="B41" s="279" t="s">
        <v>2661</v>
      </c>
      <c r="C41" s="274">
        <v>1985</v>
      </c>
      <c r="D41" s="277">
        <v>8.7546296296296303E-2</v>
      </c>
      <c r="E41" s="274">
        <v>20</v>
      </c>
      <c r="F41" s="274" t="s">
        <v>1069</v>
      </c>
      <c r="G41" s="274">
        <v>25</v>
      </c>
      <c r="H41" s="274">
        <f t="shared" si="0"/>
        <v>39</v>
      </c>
      <c r="I41" s="274" t="s">
        <v>1071</v>
      </c>
      <c r="J41" s="277">
        <v>8.7638888888888891E-2</v>
      </c>
      <c r="K41" s="274" t="s">
        <v>2825</v>
      </c>
      <c r="L41" s="274" t="s">
        <v>2877</v>
      </c>
      <c r="M41" s="276">
        <v>31199</v>
      </c>
      <c r="N41" s="274" t="s">
        <v>2815</v>
      </c>
    </row>
    <row r="42" spans="2:14" ht="13.8">
      <c r="B42" s="279" t="s">
        <v>4412</v>
      </c>
      <c r="C42" s="274">
        <v>1987</v>
      </c>
      <c r="D42" s="277">
        <v>0.11190972222222222</v>
      </c>
      <c r="E42" s="274">
        <v>21</v>
      </c>
      <c r="F42" s="274" t="s">
        <v>1070</v>
      </c>
      <c r="G42" s="274">
        <v>25</v>
      </c>
      <c r="H42" s="274">
        <f t="shared" si="0"/>
        <v>37</v>
      </c>
      <c r="I42" s="274" t="s">
        <v>1071</v>
      </c>
      <c r="J42" s="277">
        <v>0.11420138888888889</v>
      </c>
      <c r="K42" s="274" t="s">
        <v>2838</v>
      </c>
      <c r="L42" s="274" t="s">
        <v>2878</v>
      </c>
      <c r="M42" s="278">
        <v>32125</v>
      </c>
      <c r="N42" s="274" t="s">
        <v>2815</v>
      </c>
    </row>
    <row r="43" spans="2:14" ht="14.4">
      <c r="B43" s="286" t="s">
        <v>4413</v>
      </c>
      <c r="C43" s="274">
        <v>1965</v>
      </c>
      <c r="D43" s="277">
        <v>8.819444444444445E-2</v>
      </c>
      <c r="E43" s="274">
        <v>21</v>
      </c>
      <c r="F43" s="274" t="s">
        <v>1069</v>
      </c>
      <c r="G43" s="274">
        <v>25</v>
      </c>
      <c r="H43" s="274">
        <f t="shared" si="0"/>
        <v>59</v>
      </c>
      <c r="I43" s="274" t="s">
        <v>1071</v>
      </c>
      <c r="J43" s="277">
        <v>8.8263888888888892E-2</v>
      </c>
      <c r="K43" s="274" t="s">
        <v>2879</v>
      </c>
      <c r="L43" s="274" t="s">
        <v>2880</v>
      </c>
      <c r="M43" s="276">
        <v>23979</v>
      </c>
      <c r="N43" s="274" t="s">
        <v>2815</v>
      </c>
    </row>
    <row r="44" spans="2:14" ht="14.4">
      <c r="B44" s="286" t="s">
        <v>2175</v>
      </c>
      <c r="C44" s="274">
        <v>1980</v>
      </c>
      <c r="D44" s="277">
        <v>0.11408564814814814</v>
      </c>
      <c r="E44" s="274">
        <v>22</v>
      </c>
      <c r="F44" s="274" t="s">
        <v>1070</v>
      </c>
      <c r="G44" s="274">
        <v>25</v>
      </c>
      <c r="H44" s="274">
        <f t="shared" si="0"/>
        <v>44</v>
      </c>
      <c r="I44" s="274" t="s">
        <v>1071</v>
      </c>
      <c r="J44" s="277">
        <v>0.1142824074074074</v>
      </c>
      <c r="K44" s="274" t="s">
        <v>2813</v>
      </c>
      <c r="L44" s="274" t="s">
        <v>2881</v>
      </c>
      <c r="M44" s="276">
        <v>29226</v>
      </c>
      <c r="N44" s="274" t="s">
        <v>2815</v>
      </c>
    </row>
    <row r="45" spans="2:14" ht="14.4">
      <c r="B45" s="286" t="s">
        <v>4414</v>
      </c>
      <c r="C45" s="274">
        <v>1974</v>
      </c>
      <c r="D45" s="277">
        <v>8.8599537037037032E-2</v>
      </c>
      <c r="E45" s="274">
        <v>22</v>
      </c>
      <c r="F45" s="274" t="s">
        <v>1069</v>
      </c>
      <c r="G45" s="274">
        <v>25</v>
      </c>
      <c r="H45" s="274">
        <f t="shared" si="0"/>
        <v>50</v>
      </c>
      <c r="I45" s="274" t="s">
        <v>1071</v>
      </c>
      <c r="J45" s="277">
        <v>8.8622685185185179E-2</v>
      </c>
      <c r="K45" s="274" t="s">
        <v>2882</v>
      </c>
      <c r="L45" s="274" t="s">
        <v>2883</v>
      </c>
      <c r="M45" s="276">
        <v>27063</v>
      </c>
      <c r="N45" s="274" t="s">
        <v>2815</v>
      </c>
    </row>
    <row r="46" spans="2:14" ht="13.8">
      <c r="B46" s="279" t="s">
        <v>4415</v>
      </c>
      <c r="C46" s="274">
        <v>2002</v>
      </c>
      <c r="D46" s="277">
        <v>8.8622685185185179E-2</v>
      </c>
      <c r="E46" s="274">
        <v>23</v>
      </c>
      <c r="F46" s="274" t="s">
        <v>1069</v>
      </c>
      <c r="G46" s="274">
        <v>25</v>
      </c>
      <c r="H46" s="274">
        <f t="shared" si="0"/>
        <v>22</v>
      </c>
      <c r="I46" s="274" t="s">
        <v>1071</v>
      </c>
      <c r="J46" s="277">
        <v>8.8622685185185179E-2</v>
      </c>
      <c r="K46" s="274" t="s">
        <v>2884</v>
      </c>
      <c r="L46" s="274" t="s">
        <v>2885</v>
      </c>
      <c r="M46" s="276">
        <v>37449</v>
      </c>
      <c r="N46" s="274" t="s">
        <v>2815</v>
      </c>
    </row>
    <row r="47" spans="2:14" ht="13.8">
      <c r="B47" s="279" t="s">
        <v>2442</v>
      </c>
      <c r="C47" s="274">
        <v>1998</v>
      </c>
      <c r="D47" s="277">
        <v>0.1142824074074074</v>
      </c>
      <c r="E47" s="274">
        <v>23</v>
      </c>
      <c r="F47" s="274" t="s">
        <v>1070</v>
      </c>
      <c r="G47" s="274">
        <v>25</v>
      </c>
      <c r="H47" s="274">
        <f t="shared" si="0"/>
        <v>26</v>
      </c>
      <c r="I47" s="274" t="s">
        <v>1071</v>
      </c>
      <c r="J47" s="277">
        <v>0.11445601851851851</v>
      </c>
      <c r="K47" s="274" t="s">
        <v>2886</v>
      </c>
      <c r="L47" s="274" t="s">
        <v>2887</v>
      </c>
      <c r="M47" s="278">
        <v>36093</v>
      </c>
      <c r="N47" s="274" t="s">
        <v>2815</v>
      </c>
    </row>
    <row r="48" spans="2:14" ht="13.8">
      <c r="B48" s="279" t="s">
        <v>4416</v>
      </c>
      <c r="C48" s="274">
        <v>1982</v>
      </c>
      <c r="D48" s="277">
        <v>8.9907407407407408E-2</v>
      </c>
      <c r="E48" s="274">
        <v>24</v>
      </c>
      <c r="F48" s="274" t="s">
        <v>1069</v>
      </c>
      <c r="G48" s="274">
        <v>25</v>
      </c>
      <c r="H48" s="274">
        <f t="shared" si="0"/>
        <v>42</v>
      </c>
      <c r="I48" s="274" t="s">
        <v>1071</v>
      </c>
      <c r="J48" s="277">
        <v>8.9953703703703702E-2</v>
      </c>
      <c r="K48" s="274" t="s">
        <v>2888</v>
      </c>
      <c r="L48" s="274" t="s">
        <v>2889</v>
      </c>
      <c r="M48" s="276">
        <v>30016</v>
      </c>
      <c r="N48" s="274" t="s">
        <v>2815</v>
      </c>
    </row>
    <row r="49" spans="2:14" ht="14.4">
      <c r="B49" s="286" t="s">
        <v>4417</v>
      </c>
      <c r="C49" s="274">
        <v>1967</v>
      </c>
      <c r="D49" s="277">
        <v>0.11516203703703703</v>
      </c>
      <c r="E49" s="274">
        <v>24</v>
      </c>
      <c r="F49" s="274" t="s">
        <v>1070</v>
      </c>
      <c r="G49" s="274">
        <v>25</v>
      </c>
      <c r="H49" s="274">
        <f t="shared" si="0"/>
        <v>57</v>
      </c>
      <c r="I49" s="274" t="s">
        <v>1071</v>
      </c>
      <c r="J49" s="277">
        <v>0.11534722222222223</v>
      </c>
      <c r="K49" s="274" t="s">
        <v>2840</v>
      </c>
      <c r="L49" s="274" t="s">
        <v>2890</v>
      </c>
      <c r="M49" s="278">
        <v>24757</v>
      </c>
      <c r="N49" s="274" t="s">
        <v>2815</v>
      </c>
    </row>
    <row r="50" spans="2:14" ht="13.8">
      <c r="B50" s="279" t="s">
        <v>4418</v>
      </c>
      <c r="C50" s="274">
        <v>1996</v>
      </c>
      <c r="D50" s="277">
        <v>0.11511574074074074</v>
      </c>
      <c r="E50" s="274">
        <v>25</v>
      </c>
      <c r="F50" s="274" t="s">
        <v>1070</v>
      </c>
      <c r="G50" s="274">
        <v>25</v>
      </c>
      <c r="H50" s="274">
        <f t="shared" si="0"/>
        <v>28</v>
      </c>
      <c r="I50" s="274" t="s">
        <v>1071</v>
      </c>
      <c r="J50" s="277">
        <v>0.11543981481481481</v>
      </c>
      <c r="K50" s="274" t="s">
        <v>2891</v>
      </c>
      <c r="L50" s="274" t="s">
        <v>2892</v>
      </c>
      <c r="M50" s="278">
        <v>35365</v>
      </c>
      <c r="N50" s="274" t="s">
        <v>2815</v>
      </c>
    </row>
    <row r="51" spans="2:14" ht="13.8">
      <c r="B51" s="279" t="s">
        <v>4419</v>
      </c>
      <c r="C51" s="274">
        <v>1982</v>
      </c>
      <c r="D51" s="277">
        <v>8.8749999999999996E-2</v>
      </c>
      <c r="E51" s="274">
        <v>25</v>
      </c>
      <c r="F51" s="274" t="s">
        <v>1069</v>
      </c>
      <c r="G51" s="274">
        <v>25</v>
      </c>
      <c r="H51" s="274">
        <f t="shared" si="0"/>
        <v>42</v>
      </c>
      <c r="I51" s="274" t="s">
        <v>1071</v>
      </c>
      <c r="J51" s="277">
        <v>8.9965277777777783E-2</v>
      </c>
      <c r="K51" s="274" t="s">
        <v>2893</v>
      </c>
      <c r="L51" s="274" t="s">
        <v>2894</v>
      </c>
      <c r="M51" s="276">
        <v>30081</v>
      </c>
      <c r="N51" s="274" t="s">
        <v>2815</v>
      </c>
    </row>
    <row r="52" spans="2:14" ht="13.8">
      <c r="B52" s="279" t="s">
        <v>2429</v>
      </c>
      <c r="C52" s="274">
        <v>1994</v>
      </c>
      <c r="D52" s="277">
        <v>0.11628472222222222</v>
      </c>
      <c r="E52" s="274">
        <v>26</v>
      </c>
      <c r="F52" s="274" t="s">
        <v>1070</v>
      </c>
      <c r="G52" s="274">
        <v>25</v>
      </c>
      <c r="H52" s="274">
        <f t="shared" si="0"/>
        <v>30</v>
      </c>
      <c r="I52" s="274" t="s">
        <v>1071</v>
      </c>
      <c r="J52" s="277">
        <v>0.11642361111111112</v>
      </c>
      <c r="K52" s="274" t="s">
        <v>2819</v>
      </c>
      <c r="L52" s="274" t="s">
        <v>2895</v>
      </c>
      <c r="M52" s="276">
        <v>34552</v>
      </c>
      <c r="N52" s="274" t="s">
        <v>2815</v>
      </c>
    </row>
    <row r="53" spans="2:14" ht="13.8">
      <c r="B53" s="279" t="s">
        <v>4420</v>
      </c>
      <c r="C53" s="274">
        <v>2003</v>
      </c>
      <c r="D53" s="277">
        <v>9.2384259259259263E-2</v>
      </c>
      <c r="E53" s="274">
        <v>26</v>
      </c>
      <c r="F53" s="274" t="s">
        <v>1069</v>
      </c>
      <c r="G53" s="274">
        <v>25</v>
      </c>
      <c r="H53" s="274">
        <f t="shared" si="0"/>
        <v>21</v>
      </c>
      <c r="I53" s="274" t="s">
        <v>1071</v>
      </c>
      <c r="J53" s="277">
        <v>9.2534722222222227E-2</v>
      </c>
      <c r="K53" s="274" t="s">
        <v>2896</v>
      </c>
      <c r="L53" s="274" t="s">
        <v>2897</v>
      </c>
      <c r="M53" s="276">
        <v>37629</v>
      </c>
      <c r="N53" s="274" t="s">
        <v>2815</v>
      </c>
    </row>
    <row r="54" spans="2:14" ht="13.8">
      <c r="B54" s="279" t="s">
        <v>4421</v>
      </c>
      <c r="C54" s="274">
        <v>2001</v>
      </c>
      <c r="D54" s="277">
        <v>0.11666666666666667</v>
      </c>
      <c r="E54" s="274">
        <v>27</v>
      </c>
      <c r="F54" s="274" t="s">
        <v>1070</v>
      </c>
      <c r="G54" s="274">
        <v>25</v>
      </c>
      <c r="H54" s="274">
        <f t="shared" si="0"/>
        <v>23</v>
      </c>
      <c r="I54" s="274" t="s">
        <v>1071</v>
      </c>
      <c r="J54" s="277">
        <v>0.11668981481481482</v>
      </c>
      <c r="K54" s="274" t="s">
        <v>2819</v>
      </c>
      <c r="L54" s="274" t="s">
        <v>2898</v>
      </c>
      <c r="M54" s="276">
        <v>37161</v>
      </c>
      <c r="N54" s="274" t="s">
        <v>2815</v>
      </c>
    </row>
    <row r="55" spans="2:14" ht="13.8">
      <c r="B55" s="279" t="s">
        <v>4422</v>
      </c>
      <c r="C55" s="274">
        <v>1993</v>
      </c>
      <c r="D55" s="277">
        <v>9.256944444444444E-2</v>
      </c>
      <c r="E55" s="274">
        <v>27</v>
      </c>
      <c r="F55" s="274" t="s">
        <v>1069</v>
      </c>
      <c r="G55" s="274">
        <v>25</v>
      </c>
      <c r="H55" s="274">
        <f t="shared" si="0"/>
        <v>31</v>
      </c>
      <c r="I55" s="274" t="s">
        <v>1071</v>
      </c>
      <c r="J55" s="277">
        <v>9.2650462962962962E-2</v>
      </c>
      <c r="K55" s="274" t="s">
        <v>2817</v>
      </c>
      <c r="L55" s="274" t="s">
        <v>2899</v>
      </c>
      <c r="M55" s="278">
        <v>34266</v>
      </c>
      <c r="N55" s="274" t="s">
        <v>2815</v>
      </c>
    </row>
    <row r="56" spans="2:14" ht="14.4">
      <c r="B56" s="286" t="s">
        <v>4423</v>
      </c>
      <c r="C56" s="274">
        <v>1977</v>
      </c>
      <c r="D56" s="277">
        <v>0.11703703703703704</v>
      </c>
      <c r="E56" s="274">
        <v>28</v>
      </c>
      <c r="F56" s="274" t="s">
        <v>1070</v>
      </c>
      <c r="G56" s="274">
        <v>25</v>
      </c>
      <c r="H56" s="274">
        <f t="shared" si="0"/>
        <v>47</v>
      </c>
      <c r="I56" s="274" t="s">
        <v>1071</v>
      </c>
      <c r="J56" s="277">
        <v>0.11712962962962963</v>
      </c>
      <c r="K56" s="274" t="s">
        <v>2831</v>
      </c>
      <c r="L56" s="274" t="s">
        <v>2900</v>
      </c>
      <c r="M56" s="276">
        <v>28274</v>
      </c>
      <c r="N56" s="274" t="s">
        <v>2815</v>
      </c>
    </row>
    <row r="57" spans="2:14" ht="13.8">
      <c r="B57" s="279" t="s">
        <v>2593</v>
      </c>
      <c r="C57" s="274">
        <v>1980</v>
      </c>
      <c r="D57" s="277">
        <v>9.2708333333333337E-2</v>
      </c>
      <c r="E57" s="274">
        <v>28</v>
      </c>
      <c r="F57" s="274" t="s">
        <v>1069</v>
      </c>
      <c r="G57" s="274">
        <v>25</v>
      </c>
      <c r="H57" s="274">
        <f t="shared" si="0"/>
        <v>44</v>
      </c>
      <c r="I57" s="274" t="s">
        <v>1071</v>
      </c>
      <c r="J57" s="277">
        <v>9.284722222222222E-2</v>
      </c>
      <c r="K57" s="274" t="s">
        <v>2901</v>
      </c>
      <c r="L57" s="274" t="s">
        <v>2902</v>
      </c>
      <c r="M57" s="276">
        <v>29435</v>
      </c>
      <c r="N57" s="274" t="s">
        <v>2815</v>
      </c>
    </row>
    <row r="58" spans="2:14" ht="13.8">
      <c r="B58" s="284" t="s">
        <v>5756</v>
      </c>
      <c r="C58" s="274">
        <v>1987</v>
      </c>
      <c r="D58" s="277">
        <v>9.3032407407407411E-2</v>
      </c>
      <c r="E58" s="274">
        <v>29</v>
      </c>
      <c r="F58" s="274" t="s">
        <v>1069</v>
      </c>
      <c r="G58" s="274">
        <v>25</v>
      </c>
      <c r="H58" s="274">
        <f t="shared" si="0"/>
        <v>37</v>
      </c>
      <c r="I58" s="274" t="s">
        <v>1071</v>
      </c>
      <c r="J58" s="277">
        <v>9.3101851851851852E-2</v>
      </c>
      <c r="K58" s="274" t="s">
        <v>2829</v>
      </c>
      <c r="L58" s="274" t="s">
        <v>2903</v>
      </c>
      <c r="M58" s="276">
        <v>31881</v>
      </c>
      <c r="N58" s="274" t="s">
        <v>2815</v>
      </c>
    </row>
    <row r="59" spans="2:14" ht="13.8">
      <c r="B59" s="279" t="s">
        <v>4424</v>
      </c>
      <c r="C59" s="274">
        <v>1993</v>
      </c>
      <c r="D59" s="277">
        <v>0.1178125</v>
      </c>
      <c r="E59" s="274">
        <v>29</v>
      </c>
      <c r="F59" s="274" t="s">
        <v>1070</v>
      </c>
      <c r="G59" s="274">
        <v>25</v>
      </c>
      <c r="H59" s="274">
        <f t="shared" si="0"/>
        <v>31</v>
      </c>
      <c r="I59" s="274" t="s">
        <v>1071</v>
      </c>
      <c r="J59" s="277">
        <v>0.11800925925925926</v>
      </c>
      <c r="K59" s="274" t="s">
        <v>2819</v>
      </c>
      <c r="L59" s="274" t="s">
        <v>2904</v>
      </c>
      <c r="M59" s="276">
        <v>34247</v>
      </c>
      <c r="N59" s="274" t="s">
        <v>2815</v>
      </c>
    </row>
    <row r="60" spans="2:14" ht="14.4">
      <c r="B60" s="286" t="s">
        <v>1871</v>
      </c>
      <c r="C60" s="274">
        <v>1983</v>
      </c>
      <c r="D60" s="277">
        <v>0.11815972222222222</v>
      </c>
      <c r="E60" s="274">
        <v>30</v>
      </c>
      <c r="F60" s="274" t="s">
        <v>1070</v>
      </c>
      <c r="G60" s="274">
        <v>25</v>
      </c>
      <c r="H60" s="274">
        <f t="shared" si="0"/>
        <v>41</v>
      </c>
      <c r="I60" s="274" t="s">
        <v>1071</v>
      </c>
      <c r="J60" s="277">
        <v>0.11820601851851852</v>
      </c>
      <c r="K60" s="274" t="s">
        <v>2840</v>
      </c>
      <c r="L60" s="274" t="s">
        <v>2905</v>
      </c>
      <c r="M60" s="278">
        <v>30619</v>
      </c>
      <c r="N60" s="274" t="s">
        <v>2815</v>
      </c>
    </row>
    <row r="61" spans="2:14" ht="13.8">
      <c r="B61" s="279" t="s">
        <v>4425</v>
      </c>
      <c r="C61" s="274">
        <v>2005</v>
      </c>
      <c r="D61" s="277">
        <v>9.4085648148148154E-2</v>
      </c>
      <c r="E61" s="274">
        <v>30</v>
      </c>
      <c r="F61" s="274" t="s">
        <v>1069</v>
      </c>
      <c r="G61" s="274">
        <v>25</v>
      </c>
      <c r="H61" s="274">
        <f t="shared" si="0"/>
        <v>19</v>
      </c>
      <c r="I61" s="274" t="s">
        <v>1071</v>
      </c>
      <c r="J61" s="277">
        <v>9.4224537037037037E-2</v>
      </c>
      <c r="K61" s="274" t="s">
        <v>2906</v>
      </c>
      <c r="L61" s="274" t="s">
        <v>2907</v>
      </c>
      <c r="M61" s="276">
        <v>38371</v>
      </c>
      <c r="N61" s="274" t="s">
        <v>2815</v>
      </c>
    </row>
    <row r="62" spans="2:14" ht="13.8">
      <c r="B62" s="279" t="s">
        <v>4426</v>
      </c>
      <c r="C62" s="274">
        <v>1994</v>
      </c>
      <c r="D62" s="277">
        <v>0.11425925925925925</v>
      </c>
      <c r="E62" s="274">
        <v>31</v>
      </c>
      <c r="F62" s="274" t="s">
        <v>1070</v>
      </c>
      <c r="G62" s="274">
        <v>25</v>
      </c>
      <c r="H62" s="274">
        <f t="shared" si="0"/>
        <v>30</v>
      </c>
      <c r="I62" s="274" t="s">
        <v>1071</v>
      </c>
      <c r="J62" s="277">
        <v>0.11828703703703704</v>
      </c>
      <c r="K62" s="274" t="s">
        <v>2908</v>
      </c>
      <c r="L62" s="274" t="s">
        <v>2909</v>
      </c>
      <c r="M62" s="276">
        <v>34565</v>
      </c>
      <c r="N62" s="274" t="s">
        <v>2815</v>
      </c>
    </row>
    <row r="63" spans="2:14" ht="13.8">
      <c r="B63" s="279" t="s">
        <v>4427</v>
      </c>
      <c r="C63" s="274">
        <v>1982</v>
      </c>
      <c r="D63" s="277">
        <v>9.4687499999999994E-2</v>
      </c>
      <c r="E63" s="274">
        <v>31</v>
      </c>
      <c r="F63" s="274" t="s">
        <v>1069</v>
      </c>
      <c r="G63" s="274">
        <v>25</v>
      </c>
      <c r="H63" s="274">
        <f t="shared" si="0"/>
        <v>42</v>
      </c>
      <c r="I63" s="274" t="s">
        <v>1071</v>
      </c>
      <c r="J63" s="277">
        <v>9.4733796296296302E-2</v>
      </c>
      <c r="K63" s="274" t="s">
        <v>2888</v>
      </c>
      <c r="L63" s="274" t="s">
        <v>2910</v>
      </c>
      <c r="M63" s="278">
        <v>30300</v>
      </c>
      <c r="N63" s="274" t="s">
        <v>2815</v>
      </c>
    </row>
    <row r="64" spans="2:14" ht="14.4">
      <c r="B64" s="286" t="s">
        <v>4428</v>
      </c>
      <c r="C64" s="274">
        <v>1983</v>
      </c>
      <c r="D64" s="277">
        <v>0.11424768518518519</v>
      </c>
      <c r="E64" s="274">
        <v>32</v>
      </c>
      <c r="F64" s="274" t="s">
        <v>1070</v>
      </c>
      <c r="G64" s="274">
        <v>25</v>
      </c>
      <c r="H64" s="274">
        <f t="shared" si="0"/>
        <v>41</v>
      </c>
      <c r="I64" s="274" t="s">
        <v>1071</v>
      </c>
      <c r="J64" s="277">
        <v>0.11828703703703704</v>
      </c>
      <c r="K64" s="274" t="s">
        <v>2866</v>
      </c>
      <c r="L64" s="274" t="s">
        <v>2911</v>
      </c>
      <c r="M64" s="276">
        <v>30343</v>
      </c>
      <c r="N64" s="274" t="s">
        <v>2815</v>
      </c>
    </row>
    <row r="65" spans="2:14" ht="13.8">
      <c r="B65" s="279" t="s">
        <v>4429</v>
      </c>
      <c r="C65" s="274">
        <v>1984</v>
      </c>
      <c r="D65" s="277">
        <v>9.510416666666667E-2</v>
      </c>
      <c r="E65" s="274">
        <v>32</v>
      </c>
      <c r="F65" s="274" t="s">
        <v>1069</v>
      </c>
      <c r="G65" s="274">
        <v>25</v>
      </c>
      <c r="H65" s="274">
        <f t="shared" si="0"/>
        <v>40</v>
      </c>
      <c r="I65" s="274" t="s">
        <v>1071</v>
      </c>
      <c r="J65" s="277">
        <v>9.5219907407407406E-2</v>
      </c>
      <c r="K65" s="274" t="s">
        <v>2833</v>
      </c>
      <c r="L65" s="274" t="s">
        <v>2912</v>
      </c>
      <c r="M65" s="276">
        <v>30691</v>
      </c>
      <c r="N65" s="274" t="s">
        <v>2815</v>
      </c>
    </row>
    <row r="66" spans="2:14" ht="13.8">
      <c r="B66" s="284" t="s">
        <v>5752</v>
      </c>
      <c r="C66" s="274">
        <v>1988</v>
      </c>
      <c r="D66" s="277">
        <v>0.11789351851851852</v>
      </c>
      <c r="E66" s="274">
        <v>33</v>
      </c>
      <c r="F66" s="274" t="s">
        <v>1070</v>
      </c>
      <c r="G66" s="274">
        <v>25</v>
      </c>
      <c r="H66" s="274">
        <f t="shared" si="0"/>
        <v>36</v>
      </c>
      <c r="I66" s="274" t="s">
        <v>1071</v>
      </c>
      <c r="J66" s="277">
        <v>0.11846064814814815</v>
      </c>
      <c r="K66" s="274" t="s">
        <v>2838</v>
      </c>
      <c r="L66" s="274" t="s">
        <v>2878</v>
      </c>
      <c r="M66" s="278">
        <v>32491</v>
      </c>
      <c r="N66" s="274" t="s">
        <v>2815</v>
      </c>
    </row>
    <row r="67" spans="2:14" ht="13.8">
      <c r="B67" s="279" t="s">
        <v>2521</v>
      </c>
      <c r="C67" s="274">
        <v>1987</v>
      </c>
      <c r="D67" s="277">
        <v>9.5532407407407413E-2</v>
      </c>
      <c r="E67" s="274">
        <v>33</v>
      </c>
      <c r="F67" s="274" t="s">
        <v>1069</v>
      </c>
      <c r="G67" s="274">
        <v>25</v>
      </c>
      <c r="H67" s="274">
        <f t="shared" ref="H67:H130" si="1">2024-C67</f>
        <v>37</v>
      </c>
      <c r="I67" s="274" t="s">
        <v>1071</v>
      </c>
      <c r="J67" s="277">
        <v>9.5578703703703707E-2</v>
      </c>
      <c r="K67" s="274" t="s">
        <v>2913</v>
      </c>
      <c r="L67" s="274" t="s">
        <v>2914</v>
      </c>
      <c r="M67" s="278">
        <v>32073</v>
      </c>
      <c r="N67" s="274" t="s">
        <v>2815</v>
      </c>
    </row>
    <row r="68" spans="2:14" ht="13.8">
      <c r="B68" s="279" t="s">
        <v>4430</v>
      </c>
      <c r="C68" s="274">
        <v>1993</v>
      </c>
      <c r="D68" s="277">
        <v>9.706018518518518E-2</v>
      </c>
      <c r="E68" s="274">
        <v>34</v>
      </c>
      <c r="F68" s="274" t="s">
        <v>1069</v>
      </c>
      <c r="G68" s="274">
        <v>25</v>
      </c>
      <c r="H68" s="274">
        <f t="shared" si="1"/>
        <v>31</v>
      </c>
      <c r="I68" s="274" t="s">
        <v>1071</v>
      </c>
      <c r="J68" s="277">
        <v>9.723379629629629E-2</v>
      </c>
      <c r="K68" s="274" t="s">
        <v>2915</v>
      </c>
      <c r="L68" s="274" t="s">
        <v>2916</v>
      </c>
      <c r="M68" s="276">
        <v>34017</v>
      </c>
      <c r="N68" s="274" t="s">
        <v>2815</v>
      </c>
    </row>
    <row r="69" spans="2:14" ht="14.4">
      <c r="B69" s="286" t="s">
        <v>4431</v>
      </c>
      <c r="C69" s="274">
        <v>1984</v>
      </c>
      <c r="D69" s="277">
        <v>0.11846064814814815</v>
      </c>
      <c r="E69" s="274">
        <v>34</v>
      </c>
      <c r="F69" s="274" t="s">
        <v>1070</v>
      </c>
      <c r="G69" s="274">
        <v>25</v>
      </c>
      <c r="H69" s="274">
        <f t="shared" si="1"/>
        <v>40</v>
      </c>
      <c r="I69" s="274" t="s">
        <v>1071</v>
      </c>
      <c r="J69" s="277">
        <v>0.11857638888888888</v>
      </c>
      <c r="K69" s="274" t="s">
        <v>2819</v>
      </c>
      <c r="L69" s="274" t="s">
        <v>2917</v>
      </c>
      <c r="M69" s="278">
        <v>31027</v>
      </c>
      <c r="N69" s="274" t="s">
        <v>2815</v>
      </c>
    </row>
    <row r="70" spans="2:14" ht="13.8">
      <c r="B70" s="279" t="s">
        <v>4432</v>
      </c>
      <c r="C70" s="274">
        <v>1992</v>
      </c>
      <c r="D70" s="277">
        <v>0.11498842592592592</v>
      </c>
      <c r="E70" s="274">
        <v>35</v>
      </c>
      <c r="F70" s="274" t="s">
        <v>1070</v>
      </c>
      <c r="G70" s="274">
        <v>25</v>
      </c>
      <c r="H70" s="274">
        <f t="shared" si="1"/>
        <v>32</v>
      </c>
      <c r="I70" s="274" t="s">
        <v>1071</v>
      </c>
      <c r="J70" s="277">
        <v>0.11907407407407407</v>
      </c>
      <c r="K70" s="274" t="s">
        <v>2819</v>
      </c>
      <c r="L70" s="274" t="s">
        <v>2918</v>
      </c>
      <c r="M70" s="276">
        <v>33700</v>
      </c>
      <c r="N70" s="274" t="s">
        <v>2815</v>
      </c>
    </row>
    <row r="71" spans="2:14" ht="13.8">
      <c r="B71" s="279" t="s">
        <v>4433</v>
      </c>
      <c r="C71" s="274">
        <v>1994</v>
      </c>
      <c r="D71" s="277">
        <v>9.723379629629629E-2</v>
      </c>
      <c r="E71" s="274">
        <v>35</v>
      </c>
      <c r="F71" s="274" t="s">
        <v>1069</v>
      </c>
      <c r="G71" s="274">
        <v>25</v>
      </c>
      <c r="H71" s="274">
        <f t="shared" si="1"/>
        <v>30</v>
      </c>
      <c r="I71" s="274" t="s">
        <v>1071</v>
      </c>
      <c r="J71" s="277">
        <v>9.7291666666666665E-2</v>
      </c>
      <c r="K71" s="274" t="s">
        <v>2901</v>
      </c>
      <c r="L71" s="274" t="s">
        <v>2919</v>
      </c>
      <c r="M71" s="276">
        <v>34548</v>
      </c>
      <c r="N71" s="274" t="s">
        <v>2815</v>
      </c>
    </row>
    <row r="72" spans="2:14" ht="13.8">
      <c r="B72" s="279" t="s">
        <v>4434</v>
      </c>
      <c r="C72" s="274">
        <v>1990</v>
      </c>
      <c r="D72" s="277">
        <v>0.115</v>
      </c>
      <c r="E72" s="274">
        <v>36</v>
      </c>
      <c r="F72" s="274" t="s">
        <v>1070</v>
      </c>
      <c r="G72" s="274">
        <v>25</v>
      </c>
      <c r="H72" s="274">
        <f t="shared" si="1"/>
        <v>34</v>
      </c>
      <c r="I72" s="274" t="s">
        <v>1071</v>
      </c>
      <c r="J72" s="277">
        <v>0.11908564814814815</v>
      </c>
      <c r="K72" s="274" t="s">
        <v>2920</v>
      </c>
      <c r="L72" s="274" t="s">
        <v>2921</v>
      </c>
      <c r="M72" s="278">
        <v>33226</v>
      </c>
      <c r="N72" s="274" t="s">
        <v>2815</v>
      </c>
    </row>
    <row r="73" spans="2:14" ht="13.8">
      <c r="B73" s="279" t="s">
        <v>2744</v>
      </c>
      <c r="C73" s="274">
        <v>1979</v>
      </c>
      <c r="D73" s="277">
        <v>9.7141203703703702E-2</v>
      </c>
      <c r="E73" s="274">
        <v>36</v>
      </c>
      <c r="F73" s="274" t="s">
        <v>1069</v>
      </c>
      <c r="G73" s="274">
        <v>25</v>
      </c>
      <c r="H73" s="274">
        <f t="shared" si="1"/>
        <v>45</v>
      </c>
      <c r="I73" s="274" t="s">
        <v>1071</v>
      </c>
      <c r="J73" s="277">
        <v>9.734953703703704E-2</v>
      </c>
      <c r="K73" s="274" t="s">
        <v>2825</v>
      </c>
      <c r="L73" s="274" t="s">
        <v>2922</v>
      </c>
      <c r="M73" s="278">
        <v>29181</v>
      </c>
      <c r="N73" s="274" t="s">
        <v>2815</v>
      </c>
    </row>
    <row r="74" spans="2:14" ht="13.8">
      <c r="B74" s="279" t="s">
        <v>4435</v>
      </c>
      <c r="C74" s="274">
        <v>1985</v>
      </c>
      <c r="D74" s="277">
        <v>0.11891203703703704</v>
      </c>
      <c r="E74" s="274">
        <v>37</v>
      </c>
      <c r="F74" s="274" t="s">
        <v>1070</v>
      </c>
      <c r="G74" s="274">
        <v>25</v>
      </c>
      <c r="H74" s="274">
        <f t="shared" si="1"/>
        <v>39</v>
      </c>
      <c r="I74" s="274" t="s">
        <v>1071</v>
      </c>
      <c r="J74" s="277">
        <v>0.11908564814814815</v>
      </c>
      <c r="K74" s="274" t="s">
        <v>2923</v>
      </c>
      <c r="L74" s="274" t="s">
        <v>2924</v>
      </c>
      <c r="M74" s="278">
        <v>31350</v>
      </c>
      <c r="N74" s="274" t="s">
        <v>2815</v>
      </c>
    </row>
    <row r="75" spans="2:14" ht="13.8">
      <c r="B75" s="284" t="s">
        <v>5755</v>
      </c>
      <c r="C75" s="274">
        <v>1993</v>
      </c>
      <c r="D75" s="277">
        <v>9.7164351851851849E-2</v>
      </c>
      <c r="E75" s="274">
        <v>37</v>
      </c>
      <c r="F75" s="274" t="s">
        <v>1069</v>
      </c>
      <c r="G75" s="274">
        <v>25</v>
      </c>
      <c r="H75" s="274">
        <f t="shared" si="1"/>
        <v>31</v>
      </c>
      <c r="I75" s="274" t="s">
        <v>1071</v>
      </c>
      <c r="J75" s="277">
        <v>9.734953703703704E-2</v>
      </c>
      <c r="K75" s="274" t="s">
        <v>2829</v>
      </c>
      <c r="L75" s="274" t="s">
        <v>2903</v>
      </c>
      <c r="M75" s="276">
        <v>34149</v>
      </c>
      <c r="N75" s="274" t="s">
        <v>2815</v>
      </c>
    </row>
    <row r="76" spans="2:14" ht="13.8">
      <c r="B76" s="279" t="s">
        <v>4436</v>
      </c>
      <c r="C76" s="274">
        <v>1986</v>
      </c>
      <c r="D76" s="277">
        <v>9.7187499999999996E-2</v>
      </c>
      <c r="E76" s="274">
        <v>38</v>
      </c>
      <c r="F76" s="274" t="s">
        <v>1069</v>
      </c>
      <c r="G76" s="274">
        <v>25</v>
      </c>
      <c r="H76" s="274">
        <f t="shared" si="1"/>
        <v>38</v>
      </c>
      <c r="I76" s="274" t="s">
        <v>1071</v>
      </c>
      <c r="J76" s="277">
        <v>9.7372685185185187E-2</v>
      </c>
      <c r="K76" s="274" t="s">
        <v>2833</v>
      </c>
      <c r="L76" s="274" t="s">
        <v>2925</v>
      </c>
      <c r="M76" s="276">
        <v>31471</v>
      </c>
      <c r="N76" s="274" t="s">
        <v>2815</v>
      </c>
    </row>
    <row r="77" spans="2:14" ht="13.8">
      <c r="B77" s="279" t="s">
        <v>4437</v>
      </c>
      <c r="C77" s="274">
        <v>1999</v>
      </c>
      <c r="D77" s="277">
        <v>0.11918981481481482</v>
      </c>
      <c r="E77" s="274">
        <v>38</v>
      </c>
      <c r="F77" s="274" t="s">
        <v>1070</v>
      </c>
      <c r="G77" s="274">
        <v>25</v>
      </c>
      <c r="H77" s="274">
        <f t="shared" si="1"/>
        <v>25</v>
      </c>
      <c r="I77" s="274" t="s">
        <v>1071</v>
      </c>
      <c r="J77" s="277">
        <v>0.11931712962962963</v>
      </c>
      <c r="K77" s="274" t="s">
        <v>2926</v>
      </c>
      <c r="L77" s="274" t="s">
        <v>2927</v>
      </c>
      <c r="M77" s="276">
        <v>36206</v>
      </c>
      <c r="N77" s="274" t="s">
        <v>2815</v>
      </c>
    </row>
    <row r="78" spans="2:14" ht="14.4">
      <c r="B78" s="286" t="s">
        <v>4438</v>
      </c>
      <c r="C78" s="274">
        <v>1974</v>
      </c>
      <c r="D78" s="277">
        <v>9.752314814814815E-2</v>
      </c>
      <c r="E78" s="274">
        <v>39</v>
      </c>
      <c r="F78" s="274" t="s">
        <v>1069</v>
      </c>
      <c r="G78" s="274">
        <v>25</v>
      </c>
      <c r="H78" s="274">
        <f t="shared" si="1"/>
        <v>50</v>
      </c>
      <c r="I78" s="274" t="s">
        <v>1071</v>
      </c>
      <c r="J78" s="277">
        <v>9.762731481481482E-2</v>
      </c>
      <c r="K78" s="274" t="s">
        <v>2928</v>
      </c>
      <c r="L78" s="274" t="s">
        <v>2929</v>
      </c>
      <c r="M78" s="276">
        <v>27104</v>
      </c>
      <c r="N78" s="274" t="s">
        <v>2815</v>
      </c>
    </row>
    <row r="79" spans="2:14" ht="13.8">
      <c r="B79" s="279" t="s">
        <v>4439</v>
      </c>
      <c r="C79" s="274">
        <v>1993</v>
      </c>
      <c r="D79" s="277">
        <v>0.12024305555555556</v>
      </c>
      <c r="E79" s="274">
        <v>39</v>
      </c>
      <c r="F79" s="274" t="s">
        <v>1070</v>
      </c>
      <c r="G79" s="274">
        <v>25</v>
      </c>
      <c r="H79" s="274">
        <f t="shared" si="1"/>
        <v>31</v>
      </c>
      <c r="I79" s="274" t="s">
        <v>1071</v>
      </c>
      <c r="J79" s="277">
        <v>0.12037037037037036</v>
      </c>
      <c r="K79" s="274" t="s">
        <v>2930</v>
      </c>
      <c r="L79" s="274" t="s">
        <v>2931</v>
      </c>
      <c r="M79" s="276">
        <v>34135</v>
      </c>
      <c r="N79" s="274" t="s">
        <v>2815</v>
      </c>
    </row>
    <row r="80" spans="2:14" ht="14.4">
      <c r="B80" s="286" t="s">
        <v>4440</v>
      </c>
      <c r="C80" s="274">
        <v>1983</v>
      </c>
      <c r="D80" s="277">
        <v>0.12086805555555556</v>
      </c>
      <c r="E80" s="274">
        <v>40</v>
      </c>
      <c r="F80" s="274" t="s">
        <v>1070</v>
      </c>
      <c r="G80" s="274">
        <v>25</v>
      </c>
      <c r="H80" s="274">
        <f t="shared" si="1"/>
        <v>41</v>
      </c>
      <c r="I80" s="274" t="s">
        <v>1071</v>
      </c>
      <c r="J80" s="277">
        <v>0.12097222222222222</v>
      </c>
      <c r="K80" s="274" t="s">
        <v>2923</v>
      </c>
      <c r="L80" s="274" t="s">
        <v>2932</v>
      </c>
      <c r="M80" s="276">
        <v>30424</v>
      </c>
      <c r="N80" s="274" t="s">
        <v>2815</v>
      </c>
    </row>
    <row r="81" spans="2:14" ht="13.8">
      <c r="B81" s="279" t="s">
        <v>4441</v>
      </c>
      <c r="C81" s="274">
        <v>1987</v>
      </c>
      <c r="D81" s="277">
        <v>9.7893518518518519E-2</v>
      </c>
      <c r="E81" s="274">
        <v>40</v>
      </c>
      <c r="F81" s="274" t="s">
        <v>1069</v>
      </c>
      <c r="G81" s="274">
        <v>25</v>
      </c>
      <c r="H81" s="274">
        <f t="shared" si="1"/>
        <v>37</v>
      </c>
      <c r="I81" s="274" t="s">
        <v>1071</v>
      </c>
      <c r="J81" s="277">
        <v>9.7928240740740746E-2</v>
      </c>
      <c r="K81" s="274" t="s">
        <v>2933</v>
      </c>
      <c r="L81" s="274" t="s">
        <v>2934</v>
      </c>
      <c r="M81" s="276">
        <v>32041</v>
      </c>
      <c r="N81" s="274" t="s">
        <v>2815</v>
      </c>
    </row>
    <row r="82" spans="2:14" ht="14.4">
      <c r="B82" s="286" t="s">
        <v>4442</v>
      </c>
      <c r="C82" s="274">
        <v>1979</v>
      </c>
      <c r="D82" s="277">
        <v>0.121875</v>
      </c>
      <c r="E82" s="274">
        <v>41</v>
      </c>
      <c r="F82" s="274" t="s">
        <v>1070</v>
      </c>
      <c r="G82" s="274">
        <v>25</v>
      </c>
      <c r="H82" s="274">
        <f t="shared" si="1"/>
        <v>45</v>
      </c>
      <c r="I82" s="274" t="s">
        <v>1071</v>
      </c>
      <c r="J82" s="277">
        <v>0.12212962962962963</v>
      </c>
      <c r="K82" s="274" t="s">
        <v>2935</v>
      </c>
      <c r="L82" s="274" t="s">
        <v>2936</v>
      </c>
      <c r="M82" s="276">
        <v>28908</v>
      </c>
      <c r="N82" s="274" t="s">
        <v>2815</v>
      </c>
    </row>
    <row r="83" spans="2:14" ht="13.8">
      <c r="B83" s="279" t="s">
        <v>1499</v>
      </c>
      <c r="C83" s="274">
        <v>1986</v>
      </c>
      <c r="D83" s="277">
        <v>9.8020833333333335E-2</v>
      </c>
      <c r="E83" s="274">
        <v>41</v>
      </c>
      <c r="F83" s="274" t="s">
        <v>1069</v>
      </c>
      <c r="G83" s="274">
        <v>25</v>
      </c>
      <c r="H83" s="274">
        <f t="shared" si="1"/>
        <v>38</v>
      </c>
      <c r="I83" s="274" t="s">
        <v>1071</v>
      </c>
      <c r="J83" s="277">
        <v>9.8159722222222218E-2</v>
      </c>
      <c r="K83" s="274" t="s">
        <v>2833</v>
      </c>
      <c r="L83" s="274" t="s">
        <v>2937</v>
      </c>
      <c r="M83" s="276">
        <v>31427</v>
      </c>
      <c r="N83" s="274" t="s">
        <v>2815</v>
      </c>
    </row>
    <row r="84" spans="2:14" ht="13.8">
      <c r="B84" s="279" t="s">
        <v>1510</v>
      </c>
      <c r="C84" s="274">
        <v>1994</v>
      </c>
      <c r="D84" s="277">
        <v>0.1224537037037037</v>
      </c>
      <c r="E84" s="274">
        <v>42</v>
      </c>
      <c r="F84" s="274" t="s">
        <v>1070</v>
      </c>
      <c r="G84" s="274">
        <v>25</v>
      </c>
      <c r="H84" s="274">
        <f t="shared" si="1"/>
        <v>30</v>
      </c>
      <c r="I84" s="274" t="s">
        <v>1071</v>
      </c>
      <c r="J84" s="277">
        <v>0.12263888888888889</v>
      </c>
      <c r="K84" s="274" t="s">
        <v>2938</v>
      </c>
      <c r="L84" s="274" t="s">
        <v>2939</v>
      </c>
      <c r="M84" s="278">
        <v>34622</v>
      </c>
      <c r="N84" s="274" t="s">
        <v>2815</v>
      </c>
    </row>
    <row r="85" spans="2:14" ht="13.8">
      <c r="B85" s="279" t="s">
        <v>4443</v>
      </c>
      <c r="C85" s="274">
        <v>1982</v>
      </c>
      <c r="D85" s="277">
        <v>9.8530092592592586E-2</v>
      </c>
      <c r="E85" s="274">
        <v>42</v>
      </c>
      <c r="F85" s="274" t="s">
        <v>1069</v>
      </c>
      <c r="G85" s="274">
        <v>25</v>
      </c>
      <c r="H85" s="274">
        <f t="shared" si="1"/>
        <v>42</v>
      </c>
      <c r="I85" s="274" t="s">
        <v>1071</v>
      </c>
      <c r="J85" s="277">
        <v>9.8715277777777777E-2</v>
      </c>
      <c r="K85" s="274" t="s">
        <v>2940</v>
      </c>
      <c r="L85" s="274" t="s">
        <v>2941</v>
      </c>
      <c r="M85" s="276">
        <v>30262</v>
      </c>
      <c r="N85" s="274" t="s">
        <v>2815</v>
      </c>
    </row>
    <row r="86" spans="2:14" ht="13.8">
      <c r="B86" s="279" t="s">
        <v>4444</v>
      </c>
      <c r="C86" s="274">
        <v>1985</v>
      </c>
      <c r="D86" s="277">
        <v>0.12408564814814815</v>
      </c>
      <c r="E86" s="274">
        <v>43</v>
      </c>
      <c r="F86" s="274" t="s">
        <v>1070</v>
      </c>
      <c r="G86" s="274">
        <v>25</v>
      </c>
      <c r="H86" s="274">
        <f t="shared" si="1"/>
        <v>39</v>
      </c>
      <c r="I86" s="274" t="s">
        <v>1071</v>
      </c>
      <c r="J86" s="277">
        <v>0.12415509259259259</v>
      </c>
      <c r="K86" s="274" t="s">
        <v>2851</v>
      </c>
      <c r="L86" s="274" t="s">
        <v>2942</v>
      </c>
      <c r="M86" s="276">
        <v>31241</v>
      </c>
      <c r="N86" s="274" t="s">
        <v>2815</v>
      </c>
    </row>
    <row r="87" spans="2:14" ht="13.8">
      <c r="B87" s="279" t="s">
        <v>4445</v>
      </c>
      <c r="C87" s="274">
        <v>1985</v>
      </c>
      <c r="D87" s="277">
        <v>9.9097222222222225E-2</v>
      </c>
      <c r="E87" s="274">
        <v>43</v>
      </c>
      <c r="F87" s="274" t="s">
        <v>1069</v>
      </c>
      <c r="G87" s="274">
        <v>25</v>
      </c>
      <c r="H87" s="274">
        <f t="shared" si="1"/>
        <v>39</v>
      </c>
      <c r="I87" s="274" t="s">
        <v>1071</v>
      </c>
      <c r="J87" s="277">
        <v>9.9224537037037042E-2</v>
      </c>
      <c r="K87" s="274" t="s">
        <v>2943</v>
      </c>
      <c r="L87" s="274" t="s">
        <v>2903</v>
      </c>
      <c r="M87" s="278">
        <v>31398</v>
      </c>
      <c r="N87" s="274" t="s">
        <v>2815</v>
      </c>
    </row>
    <row r="88" spans="2:14" ht="13.8">
      <c r="B88" s="279" t="s">
        <v>4446</v>
      </c>
      <c r="C88" s="274">
        <v>1986</v>
      </c>
      <c r="D88" s="277">
        <v>9.9247685185185189E-2</v>
      </c>
      <c r="E88" s="274">
        <v>44</v>
      </c>
      <c r="F88" s="274" t="s">
        <v>1069</v>
      </c>
      <c r="G88" s="274">
        <v>25</v>
      </c>
      <c r="H88" s="274">
        <f t="shared" si="1"/>
        <v>38</v>
      </c>
      <c r="I88" s="274" t="s">
        <v>1071</v>
      </c>
      <c r="J88" s="277">
        <v>9.9328703703703697E-2</v>
      </c>
      <c r="K88" s="274" t="s">
        <v>2944</v>
      </c>
      <c r="L88" s="274" t="s">
        <v>2945</v>
      </c>
      <c r="M88" s="276">
        <v>31450</v>
      </c>
      <c r="N88" s="274" t="s">
        <v>2815</v>
      </c>
    </row>
    <row r="89" spans="2:14" ht="13.8">
      <c r="B89" s="279" t="s">
        <v>4447</v>
      </c>
      <c r="C89" s="274">
        <v>1992</v>
      </c>
      <c r="D89" s="277">
        <v>0.12775462962962963</v>
      </c>
      <c r="E89" s="274">
        <v>44</v>
      </c>
      <c r="F89" s="274" t="s">
        <v>1070</v>
      </c>
      <c r="G89" s="274">
        <v>25</v>
      </c>
      <c r="H89" s="274">
        <f t="shared" si="1"/>
        <v>32</v>
      </c>
      <c r="I89" s="274" t="s">
        <v>1071</v>
      </c>
      <c r="J89" s="277">
        <v>0.12784722222222222</v>
      </c>
      <c r="K89" s="274" t="s">
        <v>2831</v>
      </c>
      <c r="L89" s="274" t="s">
        <v>2946</v>
      </c>
      <c r="M89" s="278">
        <v>33893</v>
      </c>
      <c r="N89" s="274" t="s">
        <v>2815</v>
      </c>
    </row>
    <row r="90" spans="2:14" ht="14.4">
      <c r="B90" s="286" t="s">
        <v>5753</v>
      </c>
      <c r="C90" s="274">
        <v>1983</v>
      </c>
      <c r="D90" s="277">
        <v>0.12809027777777779</v>
      </c>
      <c r="E90" s="274">
        <v>45</v>
      </c>
      <c r="F90" s="274" t="s">
        <v>1070</v>
      </c>
      <c r="G90" s="274">
        <v>25</v>
      </c>
      <c r="H90" s="274">
        <f t="shared" si="1"/>
        <v>41</v>
      </c>
      <c r="I90" s="274" t="s">
        <v>1071</v>
      </c>
      <c r="J90" s="277">
        <v>0.1282986111111111</v>
      </c>
      <c r="K90" s="274" t="s">
        <v>2840</v>
      </c>
      <c r="L90" s="274" t="s">
        <v>2947</v>
      </c>
      <c r="M90" s="276">
        <v>30570</v>
      </c>
      <c r="N90" s="274" t="s">
        <v>2815</v>
      </c>
    </row>
    <row r="91" spans="2:14" ht="13.8">
      <c r="B91" s="279" t="s">
        <v>2084</v>
      </c>
      <c r="C91" s="274">
        <v>1989</v>
      </c>
      <c r="D91" s="277">
        <v>9.9895833333333336E-2</v>
      </c>
      <c r="E91" s="274">
        <v>45</v>
      </c>
      <c r="F91" s="274" t="s">
        <v>1069</v>
      </c>
      <c r="G91" s="274">
        <v>25</v>
      </c>
      <c r="H91" s="274">
        <f t="shared" si="1"/>
        <v>35</v>
      </c>
      <c r="I91" s="274" t="s">
        <v>1071</v>
      </c>
      <c r="J91" s="277">
        <v>0.10011574074074074</v>
      </c>
      <c r="K91" s="274" t="s">
        <v>2862</v>
      </c>
      <c r="L91" s="274" t="s">
        <v>2948</v>
      </c>
      <c r="M91" s="276">
        <v>32523</v>
      </c>
      <c r="N91" s="274" t="s">
        <v>2815</v>
      </c>
    </row>
    <row r="92" spans="2:14" ht="13.8">
      <c r="B92" s="279" t="s">
        <v>4448</v>
      </c>
      <c r="C92" s="274">
        <v>1983</v>
      </c>
      <c r="D92" s="277">
        <v>0.10021990740740741</v>
      </c>
      <c r="E92" s="274">
        <v>46</v>
      </c>
      <c r="F92" s="274" t="s">
        <v>1069</v>
      </c>
      <c r="G92" s="274">
        <v>25</v>
      </c>
      <c r="H92" s="274">
        <f t="shared" si="1"/>
        <v>41</v>
      </c>
      <c r="I92" s="274" t="s">
        <v>1071</v>
      </c>
      <c r="J92" s="277">
        <v>0.10027777777777777</v>
      </c>
      <c r="K92" s="274" t="s">
        <v>2949</v>
      </c>
      <c r="L92" s="274" t="s">
        <v>2950</v>
      </c>
      <c r="M92" s="276">
        <v>30568</v>
      </c>
      <c r="N92" s="274" t="s">
        <v>2815</v>
      </c>
    </row>
    <row r="93" spans="2:14" ht="13.8">
      <c r="B93" s="279" t="s">
        <v>4449</v>
      </c>
      <c r="C93" s="274">
        <v>1991</v>
      </c>
      <c r="D93" s="277">
        <v>0.13005787037037037</v>
      </c>
      <c r="E93" s="274">
        <v>46</v>
      </c>
      <c r="F93" s="274" t="s">
        <v>1070</v>
      </c>
      <c r="G93" s="274">
        <v>25</v>
      </c>
      <c r="H93" s="274">
        <f t="shared" si="1"/>
        <v>33</v>
      </c>
      <c r="I93" s="274" t="s">
        <v>1071</v>
      </c>
      <c r="J93" s="277">
        <v>0.13013888888888889</v>
      </c>
      <c r="K93" s="274" t="s">
        <v>2951</v>
      </c>
      <c r="L93" s="274" t="s">
        <v>2886</v>
      </c>
      <c r="M93" s="276">
        <v>33506</v>
      </c>
      <c r="N93" s="274" t="s">
        <v>2815</v>
      </c>
    </row>
    <row r="94" spans="2:14" ht="14.4">
      <c r="B94" s="286" t="s">
        <v>66</v>
      </c>
      <c r="C94" s="274">
        <v>1979</v>
      </c>
      <c r="D94" s="277">
        <v>0.13047453703703704</v>
      </c>
      <c r="E94" s="274">
        <v>47</v>
      </c>
      <c r="F94" s="274" t="s">
        <v>1070</v>
      </c>
      <c r="G94" s="274">
        <v>25</v>
      </c>
      <c r="H94" s="274">
        <f t="shared" si="1"/>
        <v>45</v>
      </c>
      <c r="I94" s="274" t="s">
        <v>1071</v>
      </c>
      <c r="J94" s="277">
        <v>0.13091435185185185</v>
      </c>
      <c r="K94" s="274" t="s">
        <v>2923</v>
      </c>
      <c r="L94" s="274" t="s">
        <v>2952</v>
      </c>
      <c r="M94" s="276">
        <v>29197</v>
      </c>
      <c r="N94" s="274" t="s">
        <v>2815</v>
      </c>
    </row>
    <row r="95" spans="2:14" ht="13.8">
      <c r="B95" s="279" t="s">
        <v>2199</v>
      </c>
      <c r="C95" s="274">
        <v>1978</v>
      </c>
      <c r="D95" s="277">
        <v>0.10055555555555555</v>
      </c>
      <c r="E95" s="274">
        <v>47</v>
      </c>
      <c r="F95" s="274" t="s">
        <v>1069</v>
      </c>
      <c r="G95" s="274">
        <v>25</v>
      </c>
      <c r="H95" s="274">
        <f t="shared" si="1"/>
        <v>46</v>
      </c>
      <c r="I95" s="274" t="s">
        <v>1071</v>
      </c>
      <c r="J95" s="277">
        <v>0.10065972222222222</v>
      </c>
      <c r="K95" s="274" t="s">
        <v>2829</v>
      </c>
      <c r="L95" s="274" t="s">
        <v>2953</v>
      </c>
      <c r="M95" s="276">
        <v>28745</v>
      </c>
      <c r="N95" s="274" t="s">
        <v>2815</v>
      </c>
    </row>
    <row r="96" spans="2:14" ht="13.8">
      <c r="B96" s="279" t="s">
        <v>1512</v>
      </c>
      <c r="C96" s="274">
        <v>1993</v>
      </c>
      <c r="D96" s="277">
        <v>0.10056712962962963</v>
      </c>
      <c r="E96" s="274">
        <v>48</v>
      </c>
      <c r="F96" s="274" t="s">
        <v>1069</v>
      </c>
      <c r="G96" s="274">
        <v>25</v>
      </c>
      <c r="H96" s="274">
        <f t="shared" si="1"/>
        <v>31</v>
      </c>
      <c r="I96" s="274" t="s">
        <v>1071</v>
      </c>
      <c r="J96" s="277">
        <v>0.10076388888888889</v>
      </c>
      <c r="K96" s="274" t="s">
        <v>2954</v>
      </c>
      <c r="L96" s="274" t="s">
        <v>2955</v>
      </c>
      <c r="M96" s="276">
        <v>34231</v>
      </c>
      <c r="N96" s="274" t="s">
        <v>2815</v>
      </c>
    </row>
    <row r="97" spans="2:14" ht="14.4">
      <c r="B97" s="286" t="s">
        <v>1073</v>
      </c>
      <c r="C97" s="274">
        <v>1981</v>
      </c>
      <c r="D97" s="277">
        <v>0.13280092592592593</v>
      </c>
      <c r="E97" s="274">
        <v>48</v>
      </c>
      <c r="F97" s="274" t="s">
        <v>1070</v>
      </c>
      <c r="G97" s="274">
        <v>25</v>
      </c>
      <c r="H97" s="274">
        <f t="shared" si="1"/>
        <v>43</v>
      </c>
      <c r="I97" s="274" t="s">
        <v>1071</v>
      </c>
      <c r="J97" s="277">
        <v>0.13293981481481482</v>
      </c>
      <c r="K97" s="274" t="s">
        <v>2956</v>
      </c>
      <c r="L97" s="274" t="s">
        <v>1073</v>
      </c>
      <c r="M97" s="276">
        <v>29696</v>
      </c>
      <c r="N97" s="274" t="s">
        <v>2815</v>
      </c>
    </row>
    <row r="98" spans="2:14" ht="13.8">
      <c r="B98" s="279" t="s">
        <v>4450</v>
      </c>
      <c r="C98" s="274">
        <v>1989</v>
      </c>
      <c r="D98" s="277">
        <v>0.10055555555555555</v>
      </c>
      <c r="E98" s="274">
        <v>49</v>
      </c>
      <c r="F98" s="274" t="s">
        <v>1069</v>
      </c>
      <c r="G98" s="274">
        <v>25</v>
      </c>
      <c r="H98" s="274">
        <f t="shared" si="1"/>
        <v>35</v>
      </c>
      <c r="I98" s="274" t="s">
        <v>1071</v>
      </c>
      <c r="J98" s="277">
        <v>0.10084490740740741</v>
      </c>
      <c r="K98" s="274" t="s">
        <v>2833</v>
      </c>
      <c r="L98" s="274" t="s">
        <v>2957</v>
      </c>
      <c r="M98" s="276">
        <v>32583</v>
      </c>
      <c r="N98" s="274" t="s">
        <v>2815</v>
      </c>
    </row>
    <row r="99" spans="2:14" ht="13.8">
      <c r="B99" s="279" t="s">
        <v>4451</v>
      </c>
      <c r="C99" s="274">
        <v>1988</v>
      </c>
      <c r="D99" s="277">
        <v>0.13391203703703702</v>
      </c>
      <c r="E99" s="274">
        <v>49</v>
      </c>
      <c r="F99" s="274" t="s">
        <v>1070</v>
      </c>
      <c r="G99" s="274">
        <v>25</v>
      </c>
      <c r="H99" s="274">
        <f t="shared" si="1"/>
        <v>36</v>
      </c>
      <c r="I99" s="274" t="s">
        <v>1071</v>
      </c>
      <c r="J99" s="277">
        <v>0.13405092592592593</v>
      </c>
      <c r="K99" s="274" t="s">
        <v>2831</v>
      </c>
      <c r="L99" s="274" t="s">
        <v>2958</v>
      </c>
      <c r="M99" s="276">
        <v>32260</v>
      </c>
      <c r="N99" s="274" t="s">
        <v>2815</v>
      </c>
    </row>
    <row r="100" spans="2:14" ht="13.8">
      <c r="B100" s="279" t="s">
        <v>4452</v>
      </c>
      <c r="C100" s="274">
        <v>1990</v>
      </c>
      <c r="D100" s="277">
        <v>0.13090277777777778</v>
      </c>
      <c r="E100" s="274">
        <v>50</v>
      </c>
      <c r="F100" s="274" t="s">
        <v>1070</v>
      </c>
      <c r="G100" s="274">
        <v>25</v>
      </c>
      <c r="H100" s="274">
        <f t="shared" si="1"/>
        <v>34</v>
      </c>
      <c r="I100" s="274" t="s">
        <v>1071</v>
      </c>
      <c r="J100" s="277">
        <v>0.13452546296296297</v>
      </c>
      <c r="K100" s="274" t="s">
        <v>2866</v>
      </c>
      <c r="L100" s="274" t="s">
        <v>2959</v>
      </c>
      <c r="M100" s="276">
        <v>33139</v>
      </c>
      <c r="N100" s="274" t="s">
        <v>2815</v>
      </c>
    </row>
    <row r="101" spans="2:14" ht="13.8">
      <c r="B101" s="279" t="s">
        <v>4453</v>
      </c>
      <c r="C101" s="274">
        <v>1980</v>
      </c>
      <c r="D101" s="277">
        <v>0.10089120370370371</v>
      </c>
      <c r="E101" s="274">
        <v>50</v>
      </c>
      <c r="F101" s="274" t="s">
        <v>1069</v>
      </c>
      <c r="G101" s="274">
        <v>25</v>
      </c>
      <c r="H101" s="274">
        <f t="shared" si="1"/>
        <v>44</v>
      </c>
      <c r="I101" s="274" t="s">
        <v>1071</v>
      </c>
      <c r="J101" s="277">
        <v>0.10101851851851852</v>
      </c>
      <c r="K101" s="274" t="s">
        <v>2829</v>
      </c>
      <c r="L101" s="274" t="s">
        <v>2960</v>
      </c>
      <c r="M101" s="276">
        <v>29459</v>
      </c>
      <c r="N101" s="274" t="s">
        <v>2815</v>
      </c>
    </row>
    <row r="102" spans="2:14" ht="13.8">
      <c r="B102" s="279" t="s">
        <v>1855</v>
      </c>
      <c r="C102" s="274">
        <v>1967</v>
      </c>
      <c r="D102" s="277">
        <v>0.10112268518518519</v>
      </c>
      <c r="E102" s="274">
        <v>51</v>
      </c>
      <c r="F102" s="274" t="s">
        <v>1069</v>
      </c>
      <c r="G102" s="274">
        <v>25</v>
      </c>
      <c r="H102" s="274">
        <f t="shared" si="1"/>
        <v>57</v>
      </c>
      <c r="I102" s="274" t="s">
        <v>1071</v>
      </c>
      <c r="J102" s="277">
        <v>0.1012962962962963</v>
      </c>
      <c r="K102" s="274" t="s">
        <v>2825</v>
      </c>
      <c r="L102" s="274" t="s">
        <v>2961</v>
      </c>
      <c r="M102" s="278">
        <v>24774</v>
      </c>
      <c r="N102" s="274" t="s">
        <v>2815</v>
      </c>
    </row>
    <row r="103" spans="2:14" ht="13.8">
      <c r="B103" s="279" t="s">
        <v>4454</v>
      </c>
      <c r="C103" s="274">
        <v>1985</v>
      </c>
      <c r="D103" s="277">
        <v>0.13090277777777778</v>
      </c>
      <c r="E103" s="274">
        <v>51</v>
      </c>
      <c r="F103" s="274" t="s">
        <v>1070</v>
      </c>
      <c r="G103" s="274">
        <v>25</v>
      </c>
      <c r="H103" s="274">
        <f t="shared" si="1"/>
        <v>39</v>
      </c>
      <c r="I103" s="274" t="s">
        <v>1071</v>
      </c>
      <c r="J103" s="277">
        <v>0.13452546296296297</v>
      </c>
      <c r="K103" s="274" t="s">
        <v>2813</v>
      </c>
      <c r="L103" s="274" t="s">
        <v>2962</v>
      </c>
      <c r="M103" s="276">
        <v>31175</v>
      </c>
      <c r="N103" s="274" t="s">
        <v>2815</v>
      </c>
    </row>
    <row r="104" spans="2:14" ht="13.8">
      <c r="B104" s="279" t="s">
        <v>1891</v>
      </c>
      <c r="C104" s="274">
        <v>1994</v>
      </c>
      <c r="D104" s="277">
        <v>0.1012962962962963</v>
      </c>
      <c r="E104" s="274">
        <v>52</v>
      </c>
      <c r="F104" s="274" t="s">
        <v>1069</v>
      </c>
      <c r="G104" s="274">
        <v>25</v>
      </c>
      <c r="H104" s="274">
        <f t="shared" si="1"/>
        <v>30</v>
      </c>
      <c r="I104" s="274" t="s">
        <v>1071</v>
      </c>
      <c r="J104" s="277">
        <v>0.10149305555555556</v>
      </c>
      <c r="K104" s="274" t="s">
        <v>2963</v>
      </c>
      <c r="L104" s="274" t="s">
        <v>2929</v>
      </c>
      <c r="M104" s="276">
        <v>34515</v>
      </c>
      <c r="N104" s="274" t="s">
        <v>2815</v>
      </c>
    </row>
    <row r="105" spans="2:14" ht="13.8">
      <c r="B105" s="279" t="s">
        <v>4455</v>
      </c>
      <c r="C105" s="274">
        <v>1998</v>
      </c>
      <c r="D105" s="277">
        <v>0.13091435185185185</v>
      </c>
      <c r="E105" s="274">
        <v>52</v>
      </c>
      <c r="F105" s="274" t="s">
        <v>1070</v>
      </c>
      <c r="G105" s="274">
        <v>25</v>
      </c>
      <c r="H105" s="274">
        <f t="shared" si="1"/>
        <v>26</v>
      </c>
      <c r="I105" s="274" t="s">
        <v>1071</v>
      </c>
      <c r="J105" s="277">
        <v>0.13453703703703704</v>
      </c>
      <c r="K105" s="274" t="s">
        <v>2891</v>
      </c>
      <c r="L105" s="274" t="s">
        <v>2964</v>
      </c>
      <c r="M105" s="276">
        <v>35814</v>
      </c>
      <c r="N105" s="274" t="s">
        <v>2815</v>
      </c>
    </row>
    <row r="106" spans="2:14" ht="13.8">
      <c r="B106" s="279" t="s">
        <v>2189</v>
      </c>
      <c r="C106" s="274">
        <v>1985</v>
      </c>
      <c r="D106" s="277">
        <v>0.14721064814814816</v>
      </c>
      <c r="E106" s="274">
        <v>53</v>
      </c>
      <c r="F106" s="274" t="s">
        <v>1070</v>
      </c>
      <c r="G106" s="274">
        <v>25</v>
      </c>
      <c r="H106" s="274">
        <f t="shared" si="1"/>
        <v>39</v>
      </c>
      <c r="I106" s="274" t="s">
        <v>1071</v>
      </c>
      <c r="J106" s="277">
        <v>0.14729166666666665</v>
      </c>
      <c r="K106" s="274" t="s">
        <v>2819</v>
      </c>
      <c r="L106" s="274" t="s">
        <v>2965</v>
      </c>
      <c r="M106" s="278">
        <v>31340</v>
      </c>
      <c r="N106" s="274" t="s">
        <v>2815</v>
      </c>
    </row>
    <row r="107" spans="2:14" ht="13.8">
      <c r="B107" s="279" t="s">
        <v>912</v>
      </c>
      <c r="C107" s="274">
        <v>1986</v>
      </c>
      <c r="D107" s="277">
        <v>0.10159722222222223</v>
      </c>
      <c r="E107" s="274">
        <v>53</v>
      </c>
      <c r="F107" s="274" t="s">
        <v>1069</v>
      </c>
      <c r="G107" s="274">
        <v>25</v>
      </c>
      <c r="H107" s="274">
        <f t="shared" si="1"/>
        <v>38</v>
      </c>
      <c r="I107" s="274" t="s">
        <v>1071</v>
      </c>
      <c r="J107" s="277">
        <v>0.10164351851851852</v>
      </c>
      <c r="K107" s="274" t="s">
        <v>2833</v>
      </c>
      <c r="L107" s="274" t="s">
        <v>2966</v>
      </c>
      <c r="M107" s="276">
        <v>31599</v>
      </c>
      <c r="N107" s="274" t="s">
        <v>2815</v>
      </c>
    </row>
    <row r="108" spans="2:14" ht="13.8">
      <c r="B108" s="279" t="s">
        <v>4456</v>
      </c>
      <c r="C108" s="274">
        <v>1989</v>
      </c>
      <c r="D108" s="277">
        <v>0.10174768518518519</v>
      </c>
      <c r="E108" s="274">
        <v>54</v>
      </c>
      <c r="F108" s="274" t="s">
        <v>1069</v>
      </c>
      <c r="G108" s="274">
        <v>25</v>
      </c>
      <c r="H108" s="274">
        <f t="shared" si="1"/>
        <v>35</v>
      </c>
      <c r="I108" s="274" t="s">
        <v>1071</v>
      </c>
      <c r="J108" s="277">
        <v>0.10175925925925926</v>
      </c>
      <c r="K108" s="274" t="s">
        <v>2825</v>
      </c>
      <c r="L108" s="274" t="s">
        <v>2967</v>
      </c>
      <c r="M108" s="276">
        <v>32632</v>
      </c>
      <c r="N108" s="274" t="s">
        <v>2815</v>
      </c>
    </row>
    <row r="109" spans="2:14" ht="13.8">
      <c r="B109" s="279" t="s">
        <v>4457</v>
      </c>
      <c r="C109" s="274">
        <v>1985</v>
      </c>
      <c r="D109" s="277">
        <v>0.10163194444444444</v>
      </c>
      <c r="E109" s="274">
        <v>55</v>
      </c>
      <c r="F109" s="274" t="s">
        <v>1069</v>
      </c>
      <c r="G109" s="274">
        <v>25</v>
      </c>
      <c r="H109" s="274">
        <f t="shared" si="1"/>
        <v>39</v>
      </c>
      <c r="I109" s="274" t="s">
        <v>1071</v>
      </c>
      <c r="J109" s="277">
        <v>0.10184027777777778</v>
      </c>
      <c r="K109" s="274" t="s">
        <v>2833</v>
      </c>
      <c r="L109" s="274" t="s">
        <v>2968</v>
      </c>
      <c r="M109" s="276">
        <v>31119</v>
      </c>
      <c r="N109" s="274" t="s">
        <v>2815</v>
      </c>
    </row>
    <row r="110" spans="2:14" ht="13.8">
      <c r="B110" s="279" t="s">
        <v>4458</v>
      </c>
      <c r="C110" s="274">
        <v>1977</v>
      </c>
      <c r="D110" s="277">
        <v>0.10269675925925927</v>
      </c>
      <c r="E110" s="274">
        <v>56</v>
      </c>
      <c r="F110" s="274" t="s">
        <v>1069</v>
      </c>
      <c r="G110" s="274">
        <v>25</v>
      </c>
      <c r="H110" s="274">
        <f t="shared" si="1"/>
        <v>47</v>
      </c>
      <c r="I110" s="274" t="s">
        <v>1071</v>
      </c>
      <c r="J110" s="277">
        <v>0.1028125</v>
      </c>
      <c r="K110" s="274" t="s">
        <v>2825</v>
      </c>
      <c r="L110" s="274" t="s">
        <v>2969</v>
      </c>
      <c r="M110" s="276">
        <v>28245</v>
      </c>
      <c r="N110" s="274" t="s">
        <v>2815</v>
      </c>
    </row>
    <row r="111" spans="2:14" ht="13.8">
      <c r="B111" s="279" t="s">
        <v>391</v>
      </c>
      <c r="C111" s="274">
        <v>1996</v>
      </c>
      <c r="D111" s="277">
        <v>0.10271990740740741</v>
      </c>
      <c r="E111" s="274">
        <v>57</v>
      </c>
      <c r="F111" s="274" t="s">
        <v>1069</v>
      </c>
      <c r="G111" s="274">
        <v>25</v>
      </c>
      <c r="H111" s="274">
        <f t="shared" si="1"/>
        <v>28</v>
      </c>
      <c r="I111" s="274" t="s">
        <v>1071</v>
      </c>
      <c r="J111" s="277">
        <v>0.10284722222222223</v>
      </c>
      <c r="K111" s="274" t="s">
        <v>2833</v>
      </c>
      <c r="L111" s="274" t="s">
        <v>2970</v>
      </c>
      <c r="M111" s="276">
        <v>35198</v>
      </c>
      <c r="N111" s="274" t="s">
        <v>2815</v>
      </c>
    </row>
    <row r="112" spans="2:14" ht="13.8">
      <c r="B112" s="279" t="s">
        <v>4459</v>
      </c>
      <c r="C112" s="274">
        <v>1982</v>
      </c>
      <c r="D112" s="277">
        <v>0.10328703703703704</v>
      </c>
      <c r="E112" s="274">
        <v>58</v>
      </c>
      <c r="F112" s="274" t="s">
        <v>1069</v>
      </c>
      <c r="G112" s="274">
        <v>25</v>
      </c>
      <c r="H112" s="274">
        <f t="shared" si="1"/>
        <v>42</v>
      </c>
      <c r="I112" s="274" t="s">
        <v>1071</v>
      </c>
      <c r="J112" s="277">
        <v>0.10341435185185185</v>
      </c>
      <c r="K112" s="274" t="s">
        <v>2971</v>
      </c>
      <c r="L112" s="274" t="s">
        <v>2972</v>
      </c>
      <c r="M112" s="276">
        <v>30182</v>
      </c>
      <c r="N112" s="274" t="s">
        <v>2815</v>
      </c>
    </row>
    <row r="113" spans="2:14" ht="13.8">
      <c r="B113" s="279" t="s">
        <v>1454</v>
      </c>
      <c r="C113" s="274">
        <v>1957</v>
      </c>
      <c r="D113" s="277">
        <v>0.1034375</v>
      </c>
      <c r="E113" s="274">
        <v>59</v>
      </c>
      <c r="F113" s="274" t="s">
        <v>1069</v>
      </c>
      <c r="G113" s="274">
        <v>25</v>
      </c>
      <c r="H113" s="274">
        <f t="shared" si="1"/>
        <v>67</v>
      </c>
      <c r="I113" s="274" t="s">
        <v>1071</v>
      </c>
      <c r="J113" s="277">
        <v>0.10349537037037038</v>
      </c>
      <c r="K113" s="274" t="s">
        <v>2862</v>
      </c>
      <c r="L113" s="274" t="s">
        <v>2973</v>
      </c>
      <c r="M113" s="276">
        <v>20974</v>
      </c>
      <c r="N113" s="274" t="s">
        <v>2815</v>
      </c>
    </row>
    <row r="114" spans="2:14" ht="13.8">
      <c r="B114" s="279" t="s">
        <v>4460</v>
      </c>
      <c r="C114" s="274">
        <v>1984</v>
      </c>
      <c r="D114" s="277">
        <v>0.10357638888888888</v>
      </c>
      <c r="E114" s="274">
        <v>60</v>
      </c>
      <c r="F114" s="274" t="s">
        <v>1069</v>
      </c>
      <c r="G114" s="274">
        <v>25</v>
      </c>
      <c r="H114" s="274">
        <f t="shared" si="1"/>
        <v>40</v>
      </c>
      <c r="I114" s="274" t="s">
        <v>1071</v>
      </c>
      <c r="J114" s="277">
        <v>0.10381944444444445</v>
      </c>
      <c r="K114" s="274" t="s">
        <v>2833</v>
      </c>
      <c r="L114" s="274" t="s">
        <v>2974</v>
      </c>
      <c r="M114" s="276">
        <v>30686</v>
      </c>
      <c r="N114" s="274" t="s">
        <v>2815</v>
      </c>
    </row>
    <row r="115" spans="2:14" ht="13.8">
      <c r="B115" s="279" t="s">
        <v>2335</v>
      </c>
      <c r="C115" s="274">
        <v>1982</v>
      </c>
      <c r="D115" s="277">
        <v>0.10412037037037038</v>
      </c>
      <c r="E115" s="274">
        <v>61</v>
      </c>
      <c r="F115" s="274" t="s">
        <v>1069</v>
      </c>
      <c r="G115" s="274">
        <v>25</v>
      </c>
      <c r="H115" s="274">
        <f t="shared" si="1"/>
        <v>42</v>
      </c>
      <c r="I115" s="274" t="s">
        <v>1071</v>
      </c>
      <c r="J115" s="277">
        <v>0.10420138888888889</v>
      </c>
      <c r="K115" s="274" t="s">
        <v>2975</v>
      </c>
      <c r="L115" s="274" t="s">
        <v>2976</v>
      </c>
      <c r="M115" s="276">
        <v>29979</v>
      </c>
      <c r="N115" s="274" t="s">
        <v>2815</v>
      </c>
    </row>
    <row r="116" spans="2:14" ht="13.8">
      <c r="B116" s="279" t="s">
        <v>1747</v>
      </c>
      <c r="C116" s="274">
        <v>1982</v>
      </c>
      <c r="D116" s="277">
        <v>0.10481481481481482</v>
      </c>
      <c r="E116" s="274">
        <v>62</v>
      </c>
      <c r="F116" s="274" t="s">
        <v>1069</v>
      </c>
      <c r="G116" s="274">
        <v>25</v>
      </c>
      <c r="H116" s="274">
        <f t="shared" si="1"/>
        <v>42</v>
      </c>
      <c r="I116" s="274" t="s">
        <v>1071</v>
      </c>
      <c r="J116" s="277">
        <v>0.10497685185185185</v>
      </c>
      <c r="K116" s="274" t="s">
        <v>2977</v>
      </c>
      <c r="L116" s="274" t="s">
        <v>2978</v>
      </c>
      <c r="M116" s="276">
        <v>29958</v>
      </c>
      <c r="N116" s="274" t="s">
        <v>2815</v>
      </c>
    </row>
    <row r="117" spans="2:14" ht="13.8">
      <c r="B117" s="279" t="s">
        <v>555</v>
      </c>
      <c r="C117" s="274">
        <v>1982</v>
      </c>
      <c r="D117" s="277">
        <v>0.10484953703703703</v>
      </c>
      <c r="E117" s="274">
        <v>63</v>
      </c>
      <c r="F117" s="274" t="s">
        <v>1069</v>
      </c>
      <c r="G117" s="274">
        <v>25</v>
      </c>
      <c r="H117" s="274">
        <f t="shared" si="1"/>
        <v>42</v>
      </c>
      <c r="I117" s="274" t="s">
        <v>1071</v>
      </c>
      <c r="J117" s="277">
        <v>0.10498842592592593</v>
      </c>
      <c r="K117" s="274" t="s">
        <v>2842</v>
      </c>
      <c r="L117" s="274" t="s">
        <v>2979</v>
      </c>
      <c r="M117" s="278">
        <v>30265</v>
      </c>
      <c r="N117" s="274" t="s">
        <v>2815</v>
      </c>
    </row>
    <row r="118" spans="2:14" ht="13.8">
      <c r="B118" s="279" t="s">
        <v>2137</v>
      </c>
      <c r="C118" s="274">
        <v>1991</v>
      </c>
      <c r="D118" s="277">
        <v>0.10510416666666667</v>
      </c>
      <c r="E118" s="274">
        <v>64</v>
      </c>
      <c r="F118" s="274" t="s">
        <v>1069</v>
      </c>
      <c r="G118" s="274">
        <v>25</v>
      </c>
      <c r="H118" s="274">
        <f t="shared" si="1"/>
        <v>33</v>
      </c>
      <c r="I118" s="274" t="s">
        <v>1071</v>
      </c>
      <c r="J118" s="277">
        <v>0.10513888888888889</v>
      </c>
      <c r="K118" s="274" t="s">
        <v>2833</v>
      </c>
      <c r="L118" s="274" t="s">
        <v>2980</v>
      </c>
      <c r="M118" s="276">
        <v>33316</v>
      </c>
      <c r="N118" s="274" t="s">
        <v>2815</v>
      </c>
    </row>
    <row r="119" spans="2:14" ht="14.4">
      <c r="B119" s="286" t="s">
        <v>4461</v>
      </c>
      <c r="C119" s="274">
        <v>1973</v>
      </c>
      <c r="D119" s="277">
        <v>0.10611111111111111</v>
      </c>
      <c r="E119" s="274">
        <v>65</v>
      </c>
      <c r="F119" s="274" t="s">
        <v>1069</v>
      </c>
      <c r="G119" s="274">
        <v>25</v>
      </c>
      <c r="H119" s="274">
        <f t="shared" si="1"/>
        <v>51</v>
      </c>
      <c r="I119" s="274" t="s">
        <v>1071</v>
      </c>
      <c r="J119" s="277">
        <v>0.10628472222222222</v>
      </c>
      <c r="K119" s="274" t="s">
        <v>2864</v>
      </c>
      <c r="L119" s="274" t="s">
        <v>2981</v>
      </c>
      <c r="M119" s="276">
        <v>26974</v>
      </c>
      <c r="N119" s="274" t="s">
        <v>2815</v>
      </c>
    </row>
    <row r="120" spans="2:14" ht="13.8">
      <c r="B120" s="279" t="s">
        <v>4462</v>
      </c>
      <c r="C120" s="274">
        <v>1995</v>
      </c>
      <c r="D120" s="277">
        <v>0.10658564814814815</v>
      </c>
      <c r="E120" s="274">
        <v>66</v>
      </c>
      <c r="F120" s="274" t="s">
        <v>1069</v>
      </c>
      <c r="G120" s="274">
        <v>25</v>
      </c>
      <c r="H120" s="274">
        <f t="shared" si="1"/>
        <v>29</v>
      </c>
      <c r="I120" s="274" t="s">
        <v>1071</v>
      </c>
      <c r="J120" s="277">
        <v>0.10662037037037037</v>
      </c>
      <c r="K120" s="274" t="s">
        <v>2842</v>
      </c>
      <c r="L120" s="274" t="s">
        <v>2982</v>
      </c>
      <c r="M120" s="276">
        <v>34840</v>
      </c>
      <c r="N120" s="274" t="s">
        <v>2815</v>
      </c>
    </row>
    <row r="121" spans="2:14" ht="13.8">
      <c r="B121" s="279" t="s">
        <v>4463</v>
      </c>
      <c r="C121" s="274">
        <v>1994</v>
      </c>
      <c r="D121" s="277">
        <v>0.10702546296296296</v>
      </c>
      <c r="E121" s="274">
        <v>67</v>
      </c>
      <c r="F121" s="274" t="s">
        <v>1069</v>
      </c>
      <c r="G121" s="274">
        <v>25</v>
      </c>
      <c r="H121" s="274">
        <f t="shared" si="1"/>
        <v>30</v>
      </c>
      <c r="I121" s="274" t="s">
        <v>1071</v>
      </c>
      <c r="J121" s="277">
        <v>0.10708333333333334</v>
      </c>
      <c r="K121" s="274" t="s">
        <v>2829</v>
      </c>
      <c r="L121" s="274" t="s">
        <v>2983</v>
      </c>
      <c r="M121" s="278">
        <v>34661</v>
      </c>
      <c r="N121" s="274" t="s">
        <v>2815</v>
      </c>
    </row>
    <row r="122" spans="2:14" ht="13.8">
      <c r="B122" s="279" t="s">
        <v>4464</v>
      </c>
      <c r="C122" s="274">
        <v>1984</v>
      </c>
      <c r="D122" s="277">
        <v>0.10695601851851852</v>
      </c>
      <c r="E122" s="274">
        <v>68</v>
      </c>
      <c r="F122" s="274" t="s">
        <v>1069</v>
      </c>
      <c r="G122" s="274">
        <v>25</v>
      </c>
      <c r="H122" s="274">
        <f t="shared" si="1"/>
        <v>40</v>
      </c>
      <c r="I122" s="274" t="s">
        <v>1071</v>
      </c>
      <c r="J122" s="277">
        <v>0.1071875</v>
      </c>
      <c r="K122" s="274" t="s">
        <v>2954</v>
      </c>
      <c r="L122" s="274" t="s">
        <v>2984</v>
      </c>
      <c r="M122" s="276">
        <v>30770</v>
      </c>
      <c r="N122" s="274" t="s">
        <v>2815</v>
      </c>
    </row>
    <row r="123" spans="2:14" ht="13.8">
      <c r="B123" s="284" t="s">
        <v>5759</v>
      </c>
      <c r="C123" s="274">
        <v>1992</v>
      </c>
      <c r="D123" s="277">
        <v>0.10704861111111111</v>
      </c>
      <c r="E123" s="274">
        <v>69</v>
      </c>
      <c r="F123" s="274" t="s">
        <v>1069</v>
      </c>
      <c r="G123" s="274">
        <v>25</v>
      </c>
      <c r="H123" s="274">
        <f t="shared" si="1"/>
        <v>32</v>
      </c>
      <c r="I123" s="274" t="s">
        <v>1071</v>
      </c>
      <c r="J123" s="277">
        <v>0.10722222222222222</v>
      </c>
      <c r="K123" s="274" t="s">
        <v>2975</v>
      </c>
      <c r="L123" s="274" t="s">
        <v>2985</v>
      </c>
      <c r="M123" s="276">
        <v>33613</v>
      </c>
      <c r="N123" s="274" t="s">
        <v>2815</v>
      </c>
    </row>
    <row r="124" spans="2:14" ht="13.8">
      <c r="B124" s="279" t="s">
        <v>2325</v>
      </c>
      <c r="C124" s="274">
        <v>1976</v>
      </c>
      <c r="D124" s="277">
        <v>0.10778935185185186</v>
      </c>
      <c r="E124" s="274">
        <v>70</v>
      </c>
      <c r="F124" s="274" t="s">
        <v>1069</v>
      </c>
      <c r="G124" s="274">
        <v>25</v>
      </c>
      <c r="H124" s="274">
        <f t="shared" si="1"/>
        <v>48</v>
      </c>
      <c r="I124" s="274" t="s">
        <v>1071</v>
      </c>
      <c r="J124" s="277">
        <v>0.10783564814814815</v>
      </c>
      <c r="K124" s="274" t="s">
        <v>2833</v>
      </c>
      <c r="L124" s="274" t="s">
        <v>2986</v>
      </c>
      <c r="M124" s="276">
        <v>27905</v>
      </c>
      <c r="N124" s="274" t="s">
        <v>2815</v>
      </c>
    </row>
    <row r="125" spans="2:14" ht="13.8">
      <c r="B125" s="279" t="s">
        <v>4465</v>
      </c>
      <c r="C125" s="274">
        <v>1987</v>
      </c>
      <c r="D125" s="277">
        <v>0.1078587962962963</v>
      </c>
      <c r="E125" s="274">
        <v>71</v>
      </c>
      <c r="F125" s="274" t="s">
        <v>1069</v>
      </c>
      <c r="G125" s="274">
        <v>25</v>
      </c>
      <c r="H125" s="274">
        <f t="shared" si="1"/>
        <v>37</v>
      </c>
      <c r="I125" s="274" t="s">
        <v>1071</v>
      </c>
      <c r="J125" s="277">
        <v>0.10795138888888889</v>
      </c>
      <c r="K125" s="274" t="s">
        <v>2825</v>
      </c>
      <c r="L125" s="274" t="s">
        <v>2987</v>
      </c>
      <c r="M125" s="276">
        <v>31934</v>
      </c>
      <c r="N125" s="274" t="s">
        <v>2815</v>
      </c>
    </row>
    <row r="126" spans="2:14" ht="13.8">
      <c r="B126" s="279" t="s">
        <v>4466</v>
      </c>
      <c r="C126" s="274">
        <v>1993</v>
      </c>
      <c r="D126" s="277">
        <v>0.10849537037037037</v>
      </c>
      <c r="E126" s="274">
        <v>72</v>
      </c>
      <c r="F126" s="274" t="s">
        <v>1069</v>
      </c>
      <c r="G126" s="274">
        <v>25</v>
      </c>
      <c r="H126" s="274">
        <f t="shared" si="1"/>
        <v>31</v>
      </c>
      <c r="I126" s="274" t="s">
        <v>1071</v>
      </c>
      <c r="J126" s="277">
        <v>0.10857638888888889</v>
      </c>
      <c r="K126" s="274" t="s">
        <v>2988</v>
      </c>
      <c r="L126" s="274" t="s">
        <v>2989</v>
      </c>
      <c r="M126" s="276">
        <v>34113</v>
      </c>
      <c r="N126" s="274" t="s">
        <v>2815</v>
      </c>
    </row>
    <row r="127" spans="2:14" ht="13.8">
      <c r="B127" s="279" t="s">
        <v>4467</v>
      </c>
      <c r="C127" s="274">
        <v>1900</v>
      </c>
      <c r="D127" s="277">
        <v>0.10876157407407408</v>
      </c>
      <c r="E127" s="274">
        <v>73</v>
      </c>
      <c r="F127" s="274" t="s">
        <v>1069</v>
      </c>
      <c r="G127" s="274">
        <v>25</v>
      </c>
      <c r="H127" s="274">
        <f t="shared" si="1"/>
        <v>124</v>
      </c>
      <c r="I127" s="274" t="s">
        <v>1071</v>
      </c>
      <c r="J127" s="277">
        <v>0.10900462962962963</v>
      </c>
      <c r="K127" s="274" t="s">
        <v>2990</v>
      </c>
      <c r="L127" s="274" t="s">
        <v>2991</v>
      </c>
      <c r="M127" s="278">
        <v>0</v>
      </c>
      <c r="N127" s="274" t="s">
        <v>2815</v>
      </c>
    </row>
    <row r="128" spans="2:14" ht="13.8">
      <c r="B128" s="279" t="s">
        <v>5692</v>
      </c>
      <c r="C128" s="274">
        <v>1983</v>
      </c>
      <c r="D128" s="277">
        <v>0.10913194444444445</v>
      </c>
      <c r="E128" s="274">
        <v>74</v>
      </c>
      <c r="F128" s="274" t="s">
        <v>1069</v>
      </c>
      <c r="G128" s="274">
        <v>25</v>
      </c>
      <c r="H128" s="274">
        <f t="shared" si="1"/>
        <v>41</v>
      </c>
      <c r="I128" s="274" t="s">
        <v>1071</v>
      </c>
      <c r="J128" s="277">
        <v>0.10928240740740741</v>
      </c>
      <c r="K128" s="274" t="s">
        <v>2842</v>
      </c>
      <c r="L128" s="274" t="s">
        <v>5693</v>
      </c>
      <c r="M128" s="276">
        <v>30333</v>
      </c>
      <c r="N128" s="274" t="s">
        <v>2815</v>
      </c>
    </row>
    <row r="129" spans="2:14" ht="13.8">
      <c r="B129" s="279" t="s">
        <v>4468</v>
      </c>
      <c r="C129" s="274">
        <v>1978</v>
      </c>
      <c r="D129" s="277">
        <v>0.10952546296296296</v>
      </c>
      <c r="E129" s="274">
        <v>75</v>
      </c>
      <c r="F129" s="274" t="s">
        <v>1069</v>
      </c>
      <c r="G129" s="274">
        <v>25</v>
      </c>
      <c r="H129" s="274">
        <f t="shared" si="1"/>
        <v>46</v>
      </c>
      <c r="I129" s="274" t="s">
        <v>1071</v>
      </c>
      <c r="J129" s="277">
        <v>0.10968749999999999</v>
      </c>
      <c r="K129" s="274" t="s">
        <v>2992</v>
      </c>
      <c r="L129" s="274" t="s">
        <v>2993</v>
      </c>
      <c r="M129" s="276">
        <v>28718</v>
      </c>
      <c r="N129" s="274" t="s">
        <v>2815</v>
      </c>
    </row>
    <row r="130" spans="2:14" ht="13.8">
      <c r="B130" s="279" t="s">
        <v>1578</v>
      </c>
      <c r="C130" s="274">
        <v>1985</v>
      </c>
      <c r="D130" s="277">
        <v>0.10969907407407407</v>
      </c>
      <c r="E130" s="274">
        <v>76</v>
      </c>
      <c r="F130" s="274" t="s">
        <v>1069</v>
      </c>
      <c r="G130" s="274">
        <v>25</v>
      </c>
      <c r="H130" s="274">
        <f t="shared" si="1"/>
        <v>39</v>
      </c>
      <c r="I130" s="274" t="s">
        <v>1071</v>
      </c>
      <c r="J130" s="277">
        <v>0.10975694444444445</v>
      </c>
      <c r="K130" s="274" t="s">
        <v>2975</v>
      </c>
      <c r="L130" s="274" t="s">
        <v>2994</v>
      </c>
      <c r="M130" s="276">
        <v>31069</v>
      </c>
      <c r="N130" s="274" t="s">
        <v>2815</v>
      </c>
    </row>
    <row r="131" spans="2:14" ht="13.8">
      <c r="B131" s="279" t="s">
        <v>1579</v>
      </c>
      <c r="C131" s="274">
        <v>1989</v>
      </c>
      <c r="D131" s="277">
        <v>0.10969907407407407</v>
      </c>
      <c r="E131" s="274">
        <v>77</v>
      </c>
      <c r="F131" s="274" t="s">
        <v>1069</v>
      </c>
      <c r="G131" s="274">
        <v>25</v>
      </c>
      <c r="H131" s="274">
        <f t="shared" ref="H131:H194" si="2">2024-C131</f>
        <v>35</v>
      </c>
      <c r="I131" s="274" t="s">
        <v>1071</v>
      </c>
      <c r="J131" s="277">
        <v>0.10975694444444445</v>
      </c>
      <c r="K131" s="274" t="s">
        <v>2829</v>
      </c>
      <c r="L131" s="274" t="s">
        <v>2994</v>
      </c>
      <c r="M131" s="276">
        <v>32553</v>
      </c>
      <c r="N131" s="274" t="s">
        <v>2815</v>
      </c>
    </row>
    <row r="132" spans="2:14" ht="13.8">
      <c r="B132" s="279" t="s">
        <v>4469</v>
      </c>
      <c r="C132" s="274">
        <v>1992</v>
      </c>
      <c r="D132" s="277">
        <v>0.10969907407407407</v>
      </c>
      <c r="E132" s="274">
        <v>78</v>
      </c>
      <c r="F132" s="274" t="s">
        <v>1069</v>
      </c>
      <c r="G132" s="274">
        <v>25</v>
      </c>
      <c r="H132" s="274">
        <f t="shared" si="2"/>
        <v>32</v>
      </c>
      <c r="I132" s="274" t="s">
        <v>1071</v>
      </c>
      <c r="J132" s="277">
        <v>0.10980324074074074</v>
      </c>
      <c r="K132" s="274" t="s">
        <v>2862</v>
      </c>
      <c r="L132" s="274" t="s">
        <v>2995</v>
      </c>
      <c r="M132" s="276">
        <v>33684</v>
      </c>
      <c r="N132" s="274" t="s">
        <v>2815</v>
      </c>
    </row>
    <row r="133" spans="2:14" ht="13.8">
      <c r="B133" s="279" t="s">
        <v>4470</v>
      </c>
      <c r="C133" s="274">
        <v>1979</v>
      </c>
      <c r="D133" s="277">
        <v>0.11015046296296296</v>
      </c>
      <c r="E133" s="274">
        <v>79</v>
      </c>
      <c r="F133" s="274" t="s">
        <v>1069</v>
      </c>
      <c r="G133" s="274">
        <v>25</v>
      </c>
      <c r="H133" s="274">
        <f t="shared" si="2"/>
        <v>45</v>
      </c>
      <c r="I133" s="274" t="s">
        <v>1071</v>
      </c>
      <c r="J133" s="277">
        <v>0.1102662037037037</v>
      </c>
      <c r="K133" s="274" t="s">
        <v>2862</v>
      </c>
      <c r="L133" s="274" t="s">
        <v>2996</v>
      </c>
      <c r="M133" s="276">
        <v>28865</v>
      </c>
      <c r="N133" s="274" t="s">
        <v>2815</v>
      </c>
    </row>
    <row r="134" spans="2:14" ht="13.8">
      <c r="B134" s="279" t="s">
        <v>4471</v>
      </c>
      <c r="C134" s="274">
        <v>1999</v>
      </c>
      <c r="D134" s="277">
        <v>0.11025462962962963</v>
      </c>
      <c r="E134" s="274">
        <v>80</v>
      </c>
      <c r="F134" s="274" t="s">
        <v>1069</v>
      </c>
      <c r="G134" s="274">
        <v>25</v>
      </c>
      <c r="H134" s="274">
        <f t="shared" si="2"/>
        <v>25</v>
      </c>
      <c r="I134" s="274" t="s">
        <v>1071</v>
      </c>
      <c r="J134" s="277">
        <v>0.11038194444444445</v>
      </c>
      <c r="K134" s="274" t="s">
        <v>2842</v>
      </c>
      <c r="L134" s="274" t="s">
        <v>2997</v>
      </c>
      <c r="M134" s="276">
        <v>36170</v>
      </c>
      <c r="N134" s="274" t="s">
        <v>2815</v>
      </c>
    </row>
    <row r="135" spans="2:14" ht="13.8">
      <c r="B135" s="279" t="s">
        <v>559</v>
      </c>
      <c r="C135" s="274">
        <v>1989</v>
      </c>
      <c r="D135" s="277">
        <v>0.11063657407407407</v>
      </c>
      <c r="E135" s="274">
        <v>81</v>
      </c>
      <c r="F135" s="274" t="s">
        <v>1069</v>
      </c>
      <c r="G135" s="274">
        <v>25</v>
      </c>
      <c r="H135" s="274">
        <f t="shared" si="2"/>
        <v>35</v>
      </c>
      <c r="I135" s="274" t="s">
        <v>1071</v>
      </c>
      <c r="J135" s="277">
        <v>0.1106712962962963</v>
      </c>
      <c r="K135" s="274" t="s">
        <v>2954</v>
      </c>
      <c r="L135" s="274" t="s">
        <v>2998</v>
      </c>
      <c r="M135" s="276">
        <v>32773</v>
      </c>
      <c r="N135" s="274" t="s">
        <v>2815</v>
      </c>
    </row>
    <row r="136" spans="2:14" ht="13.8">
      <c r="B136" s="279" t="s">
        <v>4472</v>
      </c>
      <c r="C136" s="274">
        <v>1983</v>
      </c>
      <c r="D136" s="277">
        <v>0.1111111111111111</v>
      </c>
      <c r="E136" s="274">
        <v>82</v>
      </c>
      <c r="F136" s="274" t="s">
        <v>1069</v>
      </c>
      <c r="G136" s="274">
        <v>25</v>
      </c>
      <c r="H136" s="274">
        <f t="shared" si="2"/>
        <v>41</v>
      </c>
      <c r="I136" s="274" t="s">
        <v>1071</v>
      </c>
      <c r="J136" s="277">
        <v>0.11127314814814815</v>
      </c>
      <c r="K136" s="274" t="s">
        <v>2874</v>
      </c>
      <c r="L136" s="274" t="s">
        <v>2934</v>
      </c>
      <c r="M136" s="276">
        <v>30499</v>
      </c>
      <c r="N136" s="274" t="s">
        <v>2815</v>
      </c>
    </row>
    <row r="137" spans="2:14" ht="13.8">
      <c r="B137" s="279" t="s">
        <v>2072</v>
      </c>
      <c r="C137" s="274">
        <v>1986</v>
      </c>
      <c r="D137" s="277">
        <v>0.11123842592592592</v>
      </c>
      <c r="E137" s="274">
        <v>83</v>
      </c>
      <c r="F137" s="274" t="s">
        <v>1069</v>
      </c>
      <c r="G137" s="274">
        <v>25</v>
      </c>
      <c r="H137" s="274">
        <f t="shared" si="2"/>
        <v>38</v>
      </c>
      <c r="I137" s="274" t="s">
        <v>1071</v>
      </c>
      <c r="J137" s="277">
        <v>0.11131944444444444</v>
      </c>
      <c r="K137" s="274" t="s">
        <v>2901</v>
      </c>
      <c r="L137" s="274" t="s">
        <v>2999</v>
      </c>
      <c r="M137" s="276">
        <v>31464</v>
      </c>
      <c r="N137" s="274" t="s">
        <v>2815</v>
      </c>
    </row>
    <row r="138" spans="2:14" ht="13.8">
      <c r="B138" s="279" t="s">
        <v>2248</v>
      </c>
      <c r="C138" s="274">
        <v>1983</v>
      </c>
      <c r="D138" s="277">
        <v>0.11153935185185185</v>
      </c>
      <c r="E138" s="274">
        <v>84</v>
      </c>
      <c r="F138" s="274" t="s">
        <v>1069</v>
      </c>
      <c r="G138" s="274">
        <v>25</v>
      </c>
      <c r="H138" s="274">
        <f t="shared" si="2"/>
        <v>41</v>
      </c>
      <c r="I138" s="274" t="s">
        <v>1071</v>
      </c>
      <c r="J138" s="277">
        <v>0.1116550925925926</v>
      </c>
      <c r="K138" s="274" t="s">
        <v>2859</v>
      </c>
      <c r="L138" s="274" t="s">
        <v>3000</v>
      </c>
      <c r="M138" s="276">
        <v>30578</v>
      </c>
      <c r="N138" s="274" t="s">
        <v>2815</v>
      </c>
    </row>
    <row r="139" spans="2:14" ht="13.8">
      <c r="B139" s="279" t="s">
        <v>4473</v>
      </c>
      <c r="C139" s="274">
        <v>1995</v>
      </c>
      <c r="D139" s="277">
        <v>0.11243055555555556</v>
      </c>
      <c r="E139" s="274">
        <v>85</v>
      </c>
      <c r="F139" s="274" t="s">
        <v>1069</v>
      </c>
      <c r="G139" s="274">
        <v>25</v>
      </c>
      <c r="H139" s="274">
        <f t="shared" si="2"/>
        <v>29</v>
      </c>
      <c r="I139" s="274" t="s">
        <v>1071</v>
      </c>
      <c r="J139" s="277">
        <v>0.1125</v>
      </c>
      <c r="K139" s="274" t="s">
        <v>2933</v>
      </c>
      <c r="L139" s="274" t="s">
        <v>3001</v>
      </c>
      <c r="M139" s="276">
        <v>34896</v>
      </c>
      <c r="N139" s="274" t="s">
        <v>2815</v>
      </c>
    </row>
    <row r="140" spans="2:14" ht="13.8">
      <c r="B140" s="279" t="s">
        <v>4474</v>
      </c>
      <c r="C140" s="274">
        <v>1996</v>
      </c>
      <c r="D140" s="277">
        <v>0.11274305555555555</v>
      </c>
      <c r="E140" s="274">
        <v>86</v>
      </c>
      <c r="F140" s="274" t="s">
        <v>1069</v>
      </c>
      <c r="G140" s="274">
        <v>25</v>
      </c>
      <c r="H140" s="274">
        <f t="shared" si="2"/>
        <v>28</v>
      </c>
      <c r="I140" s="274" t="s">
        <v>1071</v>
      </c>
      <c r="J140" s="277">
        <v>0.1129050925925926</v>
      </c>
      <c r="K140" s="274" t="s">
        <v>2940</v>
      </c>
      <c r="L140" s="274" t="s">
        <v>3002</v>
      </c>
      <c r="M140" s="276">
        <v>35140</v>
      </c>
      <c r="N140" s="274" t="s">
        <v>2815</v>
      </c>
    </row>
    <row r="141" spans="2:14" ht="13.8">
      <c r="B141" s="279" t="s">
        <v>4475</v>
      </c>
      <c r="C141" s="274">
        <v>1996</v>
      </c>
      <c r="D141" s="277">
        <v>0.11178240740740741</v>
      </c>
      <c r="E141" s="274">
        <v>87</v>
      </c>
      <c r="F141" s="274" t="s">
        <v>1069</v>
      </c>
      <c r="G141" s="274">
        <v>25</v>
      </c>
      <c r="H141" s="274">
        <f t="shared" si="2"/>
        <v>28</v>
      </c>
      <c r="I141" s="274" t="s">
        <v>1071</v>
      </c>
      <c r="J141" s="277">
        <v>0.11318287037037036</v>
      </c>
      <c r="K141" s="274" t="s">
        <v>3003</v>
      </c>
      <c r="L141" s="274" t="s">
        <v>3004</v>
      </c>
      <c r="M141" s="276">
        <v>35219</v>
      </c>
      <c r="N141" s="274" t="s">
        <v>2815</v>
      </c>
    </row>
    <row r="142" spans="2:14" ht="13.8">
      <c r="B142" s="279" t="s">
        <v>4476</v>
      </c>
      <c r="C142" s="274">
        <v>1992</v>
      </c>
      <c r="D142" s="277">
        <v>0.11482638888888889</v>
      </c>
      <c r="E142" s="274">
        <v>88</v>
      </c>
      <c r="F142" s="274" t="s">
        <v>1069</v>
      </c>
      <c r="G142" s="274">
        <v>25</v>
      </c>
      <c r="H142" s="274">
        <f t="shared" si="2"/>
        <v>32</v>
      </c>
      <c r="I142" s="274" t="s">
        <v>1071</v>
      </c>
      <c r="J142" s="277">
        <v>0.1149537037037037</v>
      </c>
      <c r="K142" s="274" t="s">
        <v>2913</v>
      </c>
      <c r="L142" s="274" t="s">
        <v>3005</v>
      </c>
      <c r="M142" s="276">
        <v>33707</v>
      </c>
      <c r="N142" s="274" t="s">
        <v>2815</v>
      </c>
    </row>
    <row r="143" spans="2:14" ht="14.4">
      <c r="B143" s="286" t="s">
        <v>4477</v>
      </c>
      <c r="C143" s="274">
        <v>1966</v>
      </c>
      <c r="D143" s="277">
        <v>0.11518518518518518</v>
      </c>
      <c r="E143" s="274">
        <v>89</v>
      </c>
      <c r="F143" s="274" t="s">
        <v>1069</v>
      </c>
      <c r="G143" s="274">
        <v>25</v>
      </c>
      <c r="H143" s="274">
        <f t="shared" si="2"/>
        <v>58</v>
      </c>
      <c r="I143" s="274" t="s">
        <v>1071</v>
      </c>
      <c r="J143" s="277">
        <v>0.11537037037037037</v>
      </c>
      <c r="K143" s="274" t="s">
        <v>2842</v>
      </c>
      <c r="L143" s="274" t="s">
        <v>3006</v>
      </c>
      <c r="M143" s="276">
        <v>24324</v>
      </c>
      <c r="N143" s="274" t="s">
        <v>2815</v>
      </c>
    </row>
    <row r="144" spans="2:14" ht="13.8">
      <c r="B144" s="279" t="s">
        <v>4478</v>
      </c>
      <c r="C144" s="274">
        <v>1988</v>
      </c>
      <c r="D144" s="277">
        <v>0.11618055555555555</v>
      </c>
      <c r="E144" s="274">
        <v>90</v>
      </c>
      <c r="F144" s="274" t="s">
        <v>1069</v>
      </c>
      <c r="G144" s="274">
        <v>25</v>
      </c>
      <c r="H144" s="274">
        <f t="shared" si="2"/>
        <v>36</v>
      </c>
      <c r="I144" s="274" t="s">
        <v>1071</v>
      </c>
      <c r="J144" s="277">
        <v>0.11627314814814815</v>
      </c>
      <c r="K144" s="274" t="s">
        <v>2864</v>
      </c>
      <c r="L144" s="274" t="s">
        <v>3007</v>
      </c>
      <c r="M144" s="276">
        <v>32296</v>
      </c>
      <c r="N144" s="274" t="s">
        <v>2815</v>
      </c>
    </row>
    <row r="145" spans="2:14" ht="13.8">
      <c r="B145" s="279" t="s">
        <v>4479</v>
      </c>
      <c r="C145" s="274">
        <v>1996</v>
      </c>
      <c r="D145" s="277">
        <v>0.1155324074074074</v>
      </c>
      <c r="E145" s="274">
        <v>91</v>
      </c>
      <c r="F145" s="274" t="s">
        <v>1069</v>
      </c>
      <c r="G145" s="274">
        <v>25</v>
      </c>
      <c r="H145" s="274">
        <f t="shared" si="2"/>
        <v>28</v>
      </c>
      <c r="I145" s="274" t="s">
        <v>1071</v>
      </c>
      <c r="J145" s="277">
        <v>0.11638888888888889</v>
      </c>
      <c r="K145" s="274" t="s">
        <v>2833</v>
      </c>
      <c r="L145" s="274" t="s">
        <v>3008</v>
      </c>
      <c r="M145" s="276">
        <v>35341</v>
      </c>
      <c r="N145" s="274" t="s">
        <v>2815</v>
      </c>
    </row>
    <row r="146" spans="2:14" ht="13.8">
      <c r="B146" s="279" t="s">
        <v>2329</v>
      </c>
      <c r="C146" s="274">
        <v>1994</v>
      </c>
      <c r="D146" s="277">
        <v>0.11660879629629629</v>
      </c>
      <c r="E146" s="274">
        <v>92</v>
      </c>
      <c r="F146" s="274" t="s">
        <v>1069</v>
      </c>
      <c r="G146" s="274">
        <v>25</v>
      </c>
      <c r="H146" s="274">
        <f t="shared" si="2"/>
        <v>30</v>
      </c>
      <c r="I146" s="274" t="s">
        <v>1071</v>
      </c>
      <c r="J146" s="277">
        <v>0.11672453703703704</v>
      </c>
      <c r="K146" s="274" t="s">
        <v>2825</v>
      </c>
      <c r="L146" s="274" t="s">
        <v>3009</v>
      </c>
      <c r="M146" s="278">
        <v>34655</v>
      </c>
      <c r="N146" s="274" t="s">
        <v>2815</v>
      </c>
    </row>
    <row r="147" spans="2:14" ht="13.8">
      <c r="B147" s="279" t="s">
        <v>4480</v>
      </c>
      <c r="C147" s="274">
        <v>1987</v>
      </c>
      <c r="D147" s="277">
        <v>0.11663194444444444</v>
      </c>
      <c r="E147" s="274">
        <v>93</v>
      </c>
      <c r="F147" s="274" t="s">
        <v>1069</v>
      </c>
      <c r="G147" s="274">
        <v>25</v>
      </c>
      <c r="H147" s="274">
        <f t="shared" si="2"/>
        <v>37</v>
      </c>
      <c r="I147" s="274" t="s">
        <v>1071</v>
      </c>
      <c r="J147" s="277">
        <v>0.11673611111111111</v>
      </c>
      <c r="K147" s="274" t="s">
        <v>2988</v>
      </c>
      <c r="L147" s="274" t="s">
        <v>3010</v>
      </c>
      <c r="M147" s="276">
        <v>32059</v>
      </c>
      <c r="N147" s="274" t="s">
        <v>2815</v>
      </c>
    </row>
    <row r="148" spans="2:14" ht="13.8">
      <c r="B148" s="279" t="s">
        <v>4481</v>
      </c>
      <c r="C148" s="274">
        <v>1993</v>
      </c>
      <c r="D148" s="277">
        <v>0.11679398148148148</v>
      </c>
      <c r="E148" s="274">
        <v>94</v>
      </c>
      <c r="F148" s="274" t="s">
        <v>1069</v>
      </c>
      <c r="G148" s="274">
        <v>25</v>
      </c>
      <c r="H148" s="274">
        <f t="shared" si="2"/>
        <v>31</v>
      </c>
      <c r="I148" s="274" t="s">
        <v>1071</v>
      </c>
      <c r="J148" s="277">
        <v>0.11694444444444445</v>
      </c>
      <c r="K148" s="274" t="s">
        <v>2825</v>
      </c>
      <c r="L148" s="274" t="s">
        <v>3011</v>
      </c>
      <c r="M148" s="276">
        <v>34137</v>
      </c>
      <c r="N148" s="274" t="s">
        <v>2815</v>
      </c>
    </row>
    <row r="149" spans="2:14" ht="13.8">
      <c r="B149" s="279" t="s">
        <v>4482</v>
      </c>
      <c r="C149" s="274">
        <v>1991</v>
      </c>
      <c r="D149" s="277">
        <v>0.1168287037037037</v>
      </c>
      <c r="E149" s="274">
        <v>95</v>
      </c>
      <c r="F149" s="274" t="s">
        <v>1069</v>
      </c>
      <c r="G149" s="274">
        <v>25</v>
      </c>
      <c r="H149" s="274">
        <f t="shared" si="2"/>
        <v>33</v>
      </c>
      <c r="I149" s="274" t="s">
        <v>1071</v>
      </c>
      <c r="J149" s="277">
        <v>0.11697916666666666</v>
      </c>
      <c r="K149" s="274" t="s">
        <v>3012</v>
      </c>
      <c r="L149" s="274" t="s">
        <v>3013</v>
      </c>
      <c r="M149" s="276">
        <v>33366</v>
      </c>
      <c r="N149" s="274" t="s">
        <v>2815</v>
      </c>
    </row>
    <row r="150" spans="2:14" ht="13.8">
      <c r="B150" s="279" t="s">
        <v>4483</v>
      </c>
      <c r="C150" s="274">
        <v>1987</v>
      </c>
      <c r="D150" s="277">
        <v>0.11693287037037037</v>
      </c>
      <c r="E150" s="274">
        <v>96</v>
      </c>
      <c r="F150" s="274" t="s">
        <v>1069</v>
      </c>
      <c r="G150" s="274">
        <v>25</v>
      </c>
      <c r="H150" s="274">
        <f t="shared" si="2"/>
        <v>37</v>
      </c>
      <c r="I150" s="274" t="s">
        <v>1071</v>
      </c>
      <c r="J150" s="277">
        <v>0.11732638888888888</v>
      </c>
      <c r="K150" s="274" t="s">
        <v>3014</v>
      </c>
      <c r="L150" s="274" t="s">
        <v>3015</v>
      </c>
      <c r="M150" s="276">
        <v>32004</v>
      </c>
      <c r="N150" s="274" t="s">
        <v>2815</v>
      </c>
    </row>
    <row r="151" spans="2:14" ht="13.8">
      <c r="B151" s="279" t="s">
        <v>4484</v>
      </c>
      <c r="C151" s="274">
        <v>1985</v>
      </c>
      <c r="D151" s="277">
        <v>0.11818287037037037</v>
      </c>
      <c r="E151" s="274">
        <v>97</v>
      </c>
      <c r="F151" s="274" t="s">
        <v>1069</v>
      </c>
      <c r="G151" s="274">
        <v>25</v>
      </c>
      <c r="H151" s="274">
        <f t="shared" si="2"/>
        <v>39</v>
      </c>
      <c r="I151" s="274" t="s">
        <v>1071</v>
      </c>
      <c r="J151" s="277">
        <v>0.1182175925925926</v>
      </c>
      <c r="K151" s="274" t="s">
        <v>2833</v>
      </c>
      <c r="L151" s="274" t="s">
        <v>3016</v>
      </c>
      <c r="M151" s="276">
        <v>31240</v>
      </c>
      <c r="N151" s="274" t="s">
        <v>2815</v>
      </c>
    </row>
    <row r="152" spans="2:14" ht="13.8">
      <c r="B152" s="279" t="s">
        <v>4485</v>
      </c>
      <c r="C152" s="274">
        <v>1978</v>
      </c>
      <c r="D152" s="277">
        <v>0.11857638888888888</v>
      </c>
      <c r="E152" s="274">
        <v>98</v>
      </c>
      <c r="F152" s="274" t="s">
        <v>1069</v>
      </c>
      <c r="G152" s="274">
        <v>25</v>
      </c>
      <c r="H152" s="274">
        <f t="shared" si="2"/>
        <v>46</v>
      </c>
      <c r="I152" s="274" t="s">
        <v>1071</v>
      </c>
      <c r="J152" s="277">
        <v>0.11871527777777778</v>
      </c>
      <c r="K152" s="274" t="s">
        <v>2859</v>
      </c>
      <c r="L152" s="274" t="s">
        <v>3017</v>
      </c>
      <c r="M152" s="276">
        <v>28746</v>
      </c>
      <c r="N152" s="274" t="s">
        <v>2815</v>
      </c>
    </row>
    <row r="153" spans="2:14" ht="13.8">
      <c r="B153" s="279" t="s">
        <v>4486</v>
      </c>
      <c r="C153" s="274">
        <v>1988</v>
      </c>
      <c r="D153" s="277">
        <v>0.11964120370370371</v>
      </c>
      <c r="E153" s="274">
        <v>99</v>
      </c>
      <c r="F153" s="274" t="s">
        <v>1069</v>
      </c>
      <c r="G153" s="274">
        <v>25</v>
      </c>
      <c r="H153" s="274">
        <f t="shared" si="2"/>
        <v>36</v>
      </c>
      <c r="I153" s="274" t="s">
        <v>1071</v>
      </c>
      <c r="J153" s="277">
        <v>0.1196875</v>
      </c>
      <c r="K153" s="274" t="s">
        <v>2888</v>
      </c>
      <c r="L153" s="274" t="s">
        <v>3018</v>
      </c>
      <c r="M153" s="276">
        <v>32358</v>
      </c>
      <c r="N153" s="274" t="s">
        <v>2815</v>
      </c>
    </row>
    <row r="154" spans="2:14" ht="13.8">
      <c r="B154" s="279" t="s">
        <v>249</v>
      </c>
      <c r="C154" s="274">
        <v>1987</v>
      </c>
      <c r="D154" s="277">
        <v>0.11964120370370371</v>
      </c>
      <c r="E154" s="274">
        <v>100</v>
      </c>
      <c r="F154" s="274" t="s">
        <v>1069</v>
      </c>
      <c r="G154" s="274">
        <v>25</v>
      </c>
      <c r="H154" s="274">
        <f t="shared" si="2"/>
        <v>37</v>
      </c>
      <c r="I154" s="274" t="s">
        <v>1071</v>
      </c>
      <c r="J154" s="277">
        <v>0.1197337962962963</v>
      </c>
      <c r="K154" s="274" t="s">
        <v>2859</v>
      </c>
      <c r="L154" s="274" t="s">
        <v>2902</v>
      </c>
      <c r="M154" s="276">
        <v>32083</v>
      </c>
      <c r="N154" s="274" t="s">
        <v>2815</v>
      </c>
    </row>
    <row r="155" spans="2:14" ht="13.8">
      <c r="B155" s="279" t="s">
        <v>4487</v>
      </c>
      <c r="C155" s="274">
        <v>1987</v>
      </c>
      <c r="D155" s="277">
        <v>0.11988425925925926</v>
      </c>
      <c r="E155" s="274">
        <v>101</v>
      </c>
      <c r="F155" s="274" t="s">
        <v>1069</v>
      </c>
      <c r="G155" s="274">
        <v>25</v>
      </c>
      <c r="H155" s="274">
        <f t="shared" si="2"/>
        <v>37</v>
      </c>
      <c r="I155" s="274" t="s">
        <v>1071</v>
      </c>
      <c r="J155" s="277">
        <v>0.1199537037037037</v>
      </c>
      <c r="K155" s="274" t="s">
        <v>2833</v>
      </c>
      <c r="L155" s="274" t="s">
        <v>3019</v>
      </c>
      <c r="M155" s="276">
        <v>31933</v>
      </c>
      <c r="N155" s="274" t="s">
        <v>2815</v>
      </c>
    </row>
    <row r="156" spans="2:14" ht="13.8">
      <c r="B156" s="279" t="s">
        <v>4488</v>
      </c>
      <c r="C156" s="274">
        <v>1984</v>
      </c>
      <c r="D156" s="277">
        <v>0.11987268518518518</v>
      </c>
      <c r="E156" s="274">
        <v>102</v>
      </c>
      <c r="F156" s="274" t="s">
        <v>1069</v>
      </c>
      <c r="G156" s="274">
        <v>25</v>
      </c>
      <c r="H156" s="274">
        <f t="shared" si="2"/>
        <v>40</v>
      </c>
      <c r="I156" s="274" t="s">
        <v>1071</v>
      </c>
      <c r="J156" s="277">
        <v>0.1199537037037037</v>
      </c>
      <c r="K156" s="274" t="s">
        <v>3020</v>
      </c>
      <c r="L156" s="274" t="s">
        <v>3021</v>
      </c>
      <c r="M156" s="278">
        <v>31015</v>
      </c>
      <c r="N156" s="274" t="s">
        <v>2815</v>
      </c>
    </row>
    <row r="157" spans="2:14" ht="13.8">
      <c r="B157" s="279" t="s">
        <v>4489</v>
      </c>
      <c r="C157" s="274">
        <v>1983</v>
      </c>
      <c r="D157" s="277">
        <v>0.12011574074074075</v>
      </c>
      <c r="E157" s="274">
        <v>103</v>
      </c>
      <c r="F157" s="274" t="s">
        <v>1069</v>
      </c>
      <c r="G157" s="274">
        <v>25</v>
      </c>
      <c r="H157" s="274">
        <f t="shared" si="2"/>
        <v>41</v>
      </c>
      <c r="I157" s="274" t="s">
        <v>1071</v>
      </c>
      <c r="J157" s="277">
        <v>0.12025462962962963</v>
      </c>
      <c r="K157" s="274" t="s">
        <v>3022</v>
      </c>
      <c r="L157" s="274" t="s">
        <v>3023</v>
      </c>
      <c r="M157" s="278">
        <v>30599</v>
      </c>
      <c r="N157" s="274" t="s">
        <v>2815</v>
      </c>
    </row>
    <row r="158" spans="2:14" ht="13.8">
      <c r="B158" s="279" t="s">
        <v>2472</v>
      </c>
      <c r="C158" s="274">
        <v>1959</v>
      </c>
      <c r="D158" s="277">
        <v>0.1208449074074074</v>
      </c>
      <c r="E158" s="274">
        <v>104</v>
      </c>
      <c r="F158" s="274" t="s">
        <v>1069</v>
      </c>
      <c r="G158" s="274">
        <v>25</v>
      </c>
      <c r="H158" s="274">
        <f t="shared" si="2"/>
        <v>65</v>
      </c>
      <c r="I158" s="274" t="s">
        <v>1071</v>
      </c>
      <c r="J158" s="277">
        <v>0.12089120370370371</v>
      </c>
      <c r="K158" s="274" t="s">
        <v>3024</v>
      </c>
      <c r="L158" s="274" t="s">
        <v>3025</v>
      </c>
      <c r="M158" s="276">
        <v>21753</v>
      </c>
      <c r="N158" s="274" t="s">
        <v>2815</v>
      </c>
    </row>
    <row r="159" spans="2:14" ht="13.8">
      <c r="B159" s="279" t="s">
        <v>4490</v>
      </c>
      <c r="C159" s="274">
        <v>1983</v>
      </c>
      <c r="D159" s="277">
        <v>0.12089120370370371</v>
      </c>
      <c r="E159" s="274">
        <v>105</v>
      </c>
      <c r="F159" s="274" t="s">
        <v>1069</v>
      </c>
      <c r="G159" s="274">
        <v>25</v>
      </c>
      <c r="H159" s="274">
        <f t="shared" si="2"/>
        <v>41</v>
      </c>
      <c r="I159" s="274" t="s">
        <v>1071</v>
      </c>
      <c r="J159" s="277">
        <v>0.1209837962962963</v>
      </c>
      <c r="K159" s="274" t="s">
        <v>2829</v>
      </c>
      <c r="L159" s="274" t="s">
        <v>3026</v>
      </c>
      <c r="M159" s="276">
        <v>30545</v>
      </c>
      <c r="N159" s="274" t="s">
        <v>2815</v>
      </c>
    </row>
    <row r="160" spans="2:14" ht="14.4">
      <c r="B160" s="286" t="s">
        <v>4491</v>
      </c>
      <c r="C160" s="274">
        <v>1973</v>
      </c>
      <c r="D160" s="277">
        <v>0.12097222222222222</v>
      </c>
      <c r="E160" s="274">
        <v>106</v>
      </c>
      <c r="F160" s="274" t="s">
        <v>1069</v>
      </c>
      <c r="G160" s="274">
        <v>25</v>
      </c>
      <c r="H160" s="274">
        <f t="shared" si="2"/>
        <v>51</v>
      </c>
      <c r="I160" s="274" t="s">
        <v>1071</v>
      </c>
      <c r="J160" s="277">
        <v>0.12105324074074074</v>
      </c>
      <c r="K160" s="274" t="s">
        <v>2862</v>
      </c>
      <c r="L160" s="274" t="s">
        <v>3027</v>
      </c>
      <c r="M160" s="278">
        <v>26979</v>
      </c>
      <c r="N160" s="274" t="s">
        <v>2815</v>
      </c>
    </row>
    <row r="161" spans="2:14" ht="13.8">
      <c r="B161" s="279" t="s">
        <v>1718</v>
      </c>
      <c r="C161" s="274">
        <v>1987</v>
      </c>
      <c r="D161" s="277">
        <v>0.10815972222222223</v>
      </c>
      <c r="E161" s="274">
        <v>107</v>
      </c>
      <c r="F161" s="274" t="s">
        <v>1069</v>
      </c>
      <c r="G161" s="274">
        <v>25</v>
      </c>
      <c r="H161" s="274">
        <f t="shared" si="2"/>
        <v>37</v>
      </c>
      <c r="I161" s="274" t="s">
        <v>1071</v>
      </c>
      <c r="J161" s="277">
        <v>0.12186342592592593</v>
      </c>
      <c r="K161" s="274" t="s">
        <v>2825</v>
      </c>
      <c r="L161" s="274" t="s">
        <v>3028</v>
      </c>
      <c r="M161" s="276">
        <v>31905</v>
      </c>
      <c r="N161" s="274" t="s">
        <v>2815</v>
      </c>
    </row>
    <row r="162" spans="2:14" ht="13.8">
      <c r="B162" s="279" t="s">
        <v>4492</v>
      </c>
      <c r="C162" s="274">
        <v>2005</v>
      </c>
      <c r="D162" s="277">
        <v>0.12511574074074075</v>
      </c>
      <c r="E162" s="274">
        <v>108</v>
      </c>
      <c r="F162" s="274" t="s">
        <v>1069</v>
      </c>
      <c r="G162" s="274">
        <v>25</v>
      </c>
      <c r="H162" s="274">
        <f t="shared" si="2"/>
        <v>19</v>
      </c>
      <c r="I162" s="274" t="s">
        <v>1071</v>
      </c>
      <c r="J162" s="277">
        <v>0.1252199074074074</v>
      </c>
      <c r="K162" s="274" t="s">
        <v>2825</v>
      </c>
      <c r="L162" s="274" t="s">
        <v>3029</v>
      </c>
      <c r="M162" s="276">
        <v>38411</v>
      </c>
      <c r="N162" s="274" t="s">
        <v>2815</v>
      </c>
    </row>
    <row r="163" spans="2:14" ht="13.8">
      <c r="B163" s="279" t="s">
        <v>2273</v>
      </c>
      <c r="C163" s="274">
        <v>1989</v>
      </c>
      <c r="D163" s="277">
        <v>0.12611111111111112</v>
      </c>
      <c r="E163" s="274">
        <v>109</v>
      </c>
      <c r="F163" s="274" t="s">
        <v>1069</v>
      </c>
      <c r="G163" s="274">
        <v>25</v>
      </c>
      <c r="H163" s="274">
        <f t="shared" si="2"/>
        <v>35</v>
      </c>
      <c r="I163" s="274" t="s">
        <v>1071</v>
      </c>
      <c r="J163" s="277">
        <v>0.12626157407407407</v>
      </c>
      <c r="K163" s="274" t="s">
        <v>2954</v>
      </c>
      <c r="L163" s="274" t="s">
        <v>3030</v>
      </c>
      <c r="M163" s="276">
        <v>32735</v>
      </c>
      <c r="N163" s="274" t="s">
        <v>2815</v>
      </c>
    </row>
    <row r="164" spans="2:14" ht="13.8">
      <c r="B164" s="279" t="s">
        <v>4493</v>
      </c>
      <c r="C164" s="274">
        <v>1997</v>
      </c>
      <c r="D164" s="277">
        <v>0.12686342592592592</v>
      </c>
      <c r="E164" s="274">
        <v>110</v>
      </c>
      <c r="F164" s="274" t="s">
        <v>1069</v>
      </c>
      <c r="G164" s="274">
        <v>25</v>
      </c>
      <c r="H164" s="274">
        <f t="shared" si="2"/>
        <v>27</v>
      </c>
      <c r="I164" s="274" t="s">
        <v>1071</v>
      </c>
      <c r="J164" s="277">
        <v>0.12697916666666667</v>
      </c>
      <c r="K164" s="274" t="s">
        <v>2859</v>
      </c>
      <c r="L164" s="274" t="s">
        <v>3031</v>
      </c>
      <c r="M164" s="276">
        <v>35679</v>
      </c>
      <c r="N164" s="274" t="s">
        <v>2815</v>
      </c>
    </row>
    <row r="165" spans="2:14" ht="13.8">
      <c r="B165" s="279" t="s">
        <v>4494</v>
      </c>
      <c r="C165" s="274">
        <v>2002</v>
      </c>
      <c r="D165" s="277">
        <v>0.12780092592592593</v>
      </c>
      <c r="E165" s="274">
        <v>111</v>
      </c>
      <c r="F165" s="274" t="s">
        <v>1069</v>
      </c>
      <c r="G165" s="274">
        <v>25</v>
      </c>
      <c r="H165" s="274">
        <f t="shared" si="2"/>
        <v>22</v>
      </c>
      <c r="I165" s="274" t="s">
        <v>1071</v>
      </c>
      <c r="J165" s="277">
        <v>0.12798611111111111</v>
      </c>
      <c r="K165" s="274" t="s">
        <v>3032</v>
      </c>
      <c r="L165" s="274" t="s">
        <v>3033</v>
      </c>
      <c r="M165" s="276">
        <v>37479</v>
      </c>
      <c r="N165" s="274" t="s">
        <v>2815</v>
      </c>
    </row>
    <row r="166" spans="2:14" ht="13.8">
      <c r="B166" s="279" t="s">
        <v>4495</v>
      </c>
      <c r="C166" s="274">
        <v>1978</v>
      </c>
      <c r="D166" s="277">
        <v>0.12819444444444444</v>
      </c>
      <c r="E166" s="274">
        <v>112</v>
      </c>
      <c r="F166" s="274" t="s">
        <v>1069</v>
      </c>
      <c r="G166" s="274">
        <v>25</v>
      </c>
      <c r="H166" s="274">
        <f t="shared" si="2"/>
        <v>46</v>
      </c>
      <c r="I166" s="274" t="s">
        <v>1071</v>
      </c>
      <c r="J166" s="277">
        <v>0.12836805555555555</v>
      </c>
      <c r="K166" s="274" t="s">
        <v>2857</v>
      </c>
      <c r="L166" s="274" t="s">
        <v>3034</v>
      </c>
      <c r="M166" s="276">
        <v>28724</v>
      </c>
      <c r="N166" s="274" t="s">
        <v>2815</v>
      </c>
    </row>
    <row r="167" spans="2:14" ht="13.8">
      <c r="B167" s="279" t="s">
        <v>1586</v>
      </c>
      <c r="C167" s="274">
        <v>1900</v>
      </c>
      <c r="D167" s="277">
        <v>0.1284837962962963</v>
      </c>
      <c r="E167" s="274">
        <v>113</v>
      </c>
      <c r="F167" s="274" t="s">
        <v>1069</v>
      </c>
      <c r="G167" s="274">
        <v>25</v>
      </c>
      <c r="H167" s="274">
        <f t="shared" si="2"/>
        <v>124</v>
      </c>
      <c r="I167" s="274" t="s">
        <v>1071</v>
      </c>
      <c r="J167" s="277">
        <v>0.12862268518518519</v>
      </c>
      <c r="K167" s="274" t="s">
        <v>2833</v>
      </c>
      <c r="L167" s="274" t="s">
        <v>3035</v>
      </c>
      <c r="M167" s="278">
        <v>0</v>
      </c>
      <c r="N167" s="274" t="s">
        <v>2815</v>
      </c>
    </row>
    <row r="168" spans="2:14" ht="13.8">
      <c r="B168" s="279" t="s">
        <v>4496</v>
      </c>
      <c r="C168" s="274">
        <v>1994</v>
      </c>
      <c r="D168" s="277">
        <v>0.12974537037037037</v>
      </c>
      <c r="E168" s="274">
        <v>114</v>
      </c>
      <c r="F168" s="274" t="s">
        <v>1069</v>
      </c>
      <c r="G168" s="274">
        <v>25</v>
      </c>
      <c r="H168" s="274">
        <f t="shared" si="2"/>
        <v>30</v>
      </c>
      <c r="I168" s="274" t="s">
        <v>1071</v>
      </c>
      <c r="J168" s="277">
        <v>0.12997685185185184</v>
      </c>
      <c r="K168" s="274" t="s">
        <v>2825</v>
      </c>
      <c r="L168" s="274" t="s">
        <v>3033</v>
      </c>
      <c r="M168" s="276">
        <v>34480</v>
      </c>
      <c r="N168" s="274" t="s">
        <v>2815</v>
      </c>
    </row>
    <row r="169" spans="2:14" ht="13.8">
      <c r="B169" s="279" t="s">
        <v>4497</v>
      </c>
      <c r="C169" s="274">
        <v>1991</v>
      </c>
      <c r="D169" s="277">
        <v>0.12309027777777778</v>
      </c>
      <c r="E169" s="274">
        <v>115</v>
      </c>
      <c r="F169" s="274" t="s">
        <v>1069</v>
      </c>
      <c r="G169" s="274">
        <v>25</v>
      </c>
      <c r="H169" s="274">
        <f t="shared" si="2"/>
        <v>33</v>
      </c>
      <c r="I169" s="274" t="s">
        <v>1071</v>
      </c>
      <c r="J169" s="277">
        <v>0.13127314814814814</v>
      </c>
      <c r="K169" s="274" t="s">
        <v>2833</v>
      </c>
      <c r="L169" s="274" t="s">
        <v>3036</v>
      </c>
      <c r="M169" s="278">
        <v>33525</v>
      </c>
      <c r="N169" s="274" t="s">
        <v>2815</v>
      </c>
    </row>
    <row r="170" spans="2:14" ht="13.8">
      <c r="B170" s="279" t="s">
        <v>4498</v>
      </c>
      <c r="C170" s="274">
        <v>1996</v>
      </c>
      <c r="D170" s="277">
        <v>0.13175925925925927</v>
      </c>
      <c r="E170" s="274">
        <v>116</v>
      </c>
      <c r="F170" s="274" t="s">
        <v>1069</v>
      </c>
      <c r="G170" s="274">
        <v>25</v>
      </c>
      <c r="H170" s="274">
        <f t="shared" si="2"/>
        <v>28</v>
      </c>
      <c r="I170" s="274" t="s">
        <v>1071</v>
      </c>
      <c r="J170" s="277">
        <v>0.13181712962962963</v>
      </c>
      <c r="K170" s="274" t="s">
        <v>2833</v>
      </c>
      <c r="L170" s="274" t="s">
        <v>3037</v>
      </c>
      <c r="M170" s="276">
        <v>35210</v>
      </c>
      <c r="N170" s="274" t="s">
        <v>2815</v>
      </c>
    </row>
    <row r="171" spans="2:14" ht="13.8">
      <c r="B171" s="279" t="s">
        <v>4499</v>
      </c>
      <c r="C171" s="274">
        <v>1988</v>
      </c>
      <c r="D171" s="277">
        <v>0.13221064814814815</v>
      </c>
      <c r="E171" s="274">
        <v>117</v>
      </c>
      <c r="F171" s="274" t="s">
        <v>1069</v>
      </c>
      <c r="G171" s="274">
        <v>25</v>
      </c>
      <c r="H171" s="274">
        <f t="shared" si="2"/>
        <v>36</v>
      </c>
      <c r="I171" s="274" t="s">
        <v>1071</v>
      </c>
      <c r="J171" s="277">
        <v>0.13244212962962962</v>
      </c>
      <c r="K171" s="274" t="s">
        <v>2829</v>
      </c>
      <c r="L171" s="274" t="s">
        <v>3038</v>
      </c>
      <c r="M171" s="276">
        <v>32344</v>
      </c>
      <c r="N171" s="274" t="s">
        <v>2815</v>
      </c>
    </row>
    <row r="172" spans="2:14" ht="13.8">
      <c r="B172" s="279" t="s">
        <v>4500</v>
      </c>
      <c r="C172" s="274">
        <v>1986</v>
      </c>
      <c r="D172" s="277">
        <v>0.13390046296296296</v>
      </c>
      <c r="E172" s="274">
        <v>118</v>
      </c>
      <c r="F172" s="274" t="s">
        <v>1069</v>
      </c>
      <c r="G172" s="274">
        <v>25</v>
      </c>
      <c r="H172" s="274">
        <f t="shared" si="2"/>
        <v>38</v>
      </c>
      <c r="I172" s="274" t="s">
        <v>1071</v>
      </c>
      <c r="J172" s="277">
        <v>0.13405092592592593</v>
      </c>
      <c r="K172" s="274" t="s">
        <v>2859</v>
      </c>
      <c r="L172" s="274" t="s">
        <v>3039</v>
      </c>
      <c r="M172" s="276">
        <v>31723</v>
      </c>
      <c r="N172" s="274" t="s">
        <v>2815</v>
      </c>
    </row>
    <row r="173" spans="2:14" ht="13.8">
      <c r="B173" s="279" t="s">
        <v>4501</v>
      </c>
      <c r="C173" s="274">
        <v>1992</v>
      </c>
      <c r="D173" s="277">
        <v>0.1310300925925926</v>
      </c>
      <c r="E173" s="274">
        <v>119</v>
      </c>
      <c r="F173" s="274" t="s">
        <v>1069</v>
      </c>
      <c r="G173" s="274">
        <v>25</v>
      </c>
      <c r="H173" s="274">
        <f t="shared" si="2"/>
        <v>32</v>
      </c>
      <c r="I173" s="274" t="s">
        <v>1071</v>
      </c>
      <c r="J173" s="277">
        <v>0.13453703703703704</v>
      </c>
      <c r="K173" s="274" t="s">
        <v>3040</v>
      </c>
      <c r="L173" s="274" t="s">
        <v>3041</v>
      </c>
      <c r="M173" s="276">
        <v>33743</v>
      </c>
      <c r="N173" s="274" t="s">
        <v>2815</v>
      </c>
    </row>
    <row r="174" spans="2:14" ht="13.8">
      <c r="B174" s="279" t="s">
        <v>4502</v>
      </c>
      <c r="C174" s="274">
        <v>1980</v>
      </c>
      <c r="D174" s="277">
        <v>0.13851851851851851</v>
      </c>
      <c r="E174" s="274">
        <v>120</v>
      </c>
      <c r="F174" s="274" t="s">
        <v>1069</v>
      </c>
      <c r="G174" s="274">
        <v>25</v>
      </c>
      <c r="H174" s="274">
        <f t="shared" si="2"/>
        <v>44</v>
      </c>
      <c r="I174" s="274" t="s">
        <v>1071</v>
      </c>
      <c r="J174" s="277">
        <v>0.13856481481481481</v>
      </c>
      <c r="K174" s="274" t="s">
        <v>2928</v>
      </c>
      <c r="L174" s="274" t="s">
        <v>3042</v>
      </c>
      <c r="M174" s="276">
        <v>29327</v>
      </c>
      <c r="N174" s="274" t="s">
        <v>2815</v>
      </c>
    </row>
    <row r="175" spans="2:14" ht="13.8">
      <c r="B175" s="279" t="s">
        <v>4503</v>
      </c>
      <c r="C175" s="274">
        <v>1987</v>
      </c>
      <c r="D175" s="277">
        <v>0.13784722222222223</v>
      </c>
      <c r="E175" s="274">
        <v>121</v>
      </c>
      <c r="F175" s="274" t="s">
        <v>1069</v>
      </c>
      <c r="G175" s="274">
        <v>25</v>
      </c>
      <c r="H175" s="274">
        <f t="shared" si="2"/>
        <v>37</v>
      </c>
      <c r="I175" s="274" t="s">
        <v>1071</v>
      </c>
      <c r="J175" s="277">
        <v>0.13947916666666665</v>
      </c>
      <c r="K175" s="274" t="s">
        <v>2833</v>
      </c>
      <c r="L175" s="274" t="s">
        <v>3043</v>
      </c>
      <c r="M175" s="276">
        <v>31862</v>
      </c>
      <c r="N175" s="274" t="s">
        <v>2815</v>
      </c>
    </row>
    <row r="176" spans="2:14" ht="14.4">
      <c r="B176" s="286" t="s">
        <v>4504</v>
      </c>
      <c r="C176" s="274">
        <v>1970</v>
      </c>
      <c r="D176" s="277">
        <v>0.14363425925925927</v>
      </c>
      <c r="E176" s="274">
        <v>122</v>
      </c>
      <c r="F176" s="274" t="s">
        <v>1069</v>
      </c>
      <c r="G176" s="274">
        <v>25</v>
      </c>
      <c r="H176" s="274">
        <f t="shared" si="2"/>
        <v>54</v>
      </c>
      <c r="I176" s="274" t="s">
        <v>1071</v>
      </c>
      <c r="J176" s="277">
        <v>0.14385416666666667</v>
      </c>
      <c r="K176" s="274" t="s">
        <v>3044</v>
      </c>
      <c r="L176" s="274" t="s">
        <v>3045</v>
      </c>
      <c r="M176" s="276">
        <v>25583</v>
      </c>
      <c r="N176" s="274" t="s">
        <v>2815</v>
      </c>
    </row>
    <row r="177" spans="1:14" ht="13.8">
      <c r="A177" s="285"/>
      <c r="B177" s="279" t="s">
        <v>4505</v>
      </c>
      <c r="C177" s="274">
        <v>1968</v>
      </c>
      <c r="D177" s="274"/>
      <c r="E177" s="274"/>
      <c r="F177" s="274" t="s">
        <v>1070</v>
      </c>
      <c r="G177" s="274">
        <v>25</v>
      </c>
      <c r="H177" s="274">
        <f t="shared" si="2"/>
        <v>56</v>
      </c>
      <c r="I177" s="274" t="s">
        <v>1072</v>
      </c>
      <c r="J177" s="274"/>
      <c r="K177" s="274" t="s">
        <v>2935</v>
      </c>
      <c r="L177" s="274" t="s">
        <v>3046</v>
      </c>
      <c r="M177" s="276">
        <v>25014</v>
      </c>
      <c r="N177" s="274" t="s">
        <v>2815</v>
      </c>
    </row>
    <row r="178" spans="1:14" ht="13.8">
      <c r="A178" s="285"/>
      <c r="B178" s="279" t="s">
        <v>4506</v>
      </c>
      <c r="C178" s="274">
        <v>1984</v>
      </c>
      <c r="D178" s="274"/>
      <c r="E178" s="274"/>
      <c r="F178" s="274" t="s">
        <v>1069</v>
      </c>
      <c r="G178" s="274">
        <v>25</v>
      </c>
      <c r="H178" s="274">
        <f t="shared" si="2"/>
        <v>40</v>
      </c>
      <c r="I178" s="274" t="s">
        <v>42</v>
      </c>
      <c r="J178" s="274"/>
      <c r="K178" s="274" t="s">
        <v>2833</v>
      </c>
      <c r="L178" s="274" t="s">
        <v>3047</v>
      </c>
      <c r="M178" s="276">
        <v>30955</v>
      </c>
      <c r="N178" s="274" t="s">
        <v>2815</v>
      </c>
    </row>
    <row r="179" spans="1:14" ht="13.8">
      <c r="A179" s="285"/>
      <c r="B179" s="279" t="s">
        <v>4507</v>
      </c>
      <c r="C179" s="274">
        <v>1993</v>
      </c>
      <c r="D179" s="274"/>
      <c r="E179" s="274"/>
      <c r="F179" s="274" t="s">
        <v>1070</v>
      </c>
      <c r="G179" s="274">
        <v>25</v>
      </c>
      <c r="H179" s="274">
        <f t="shared" si="2"/>
        <v>31</v>
      </c>
      <c r="I179" s="274" t="s">
        <v>42</v>
      </c>
      <c r="J179" s="274"/>
      <c r="K179" s="274" t="s">
        <v>2831</v>
      </c>
      <c r="L179" s="274" t="s">
        <v>3048</v>
      </c>
      <c r="M179" s="276">
        <v>34139</v>
      </c>
      <c r="N179" s="274" t="s">
        <v>2815</v>
      </c>
    </row>
    <row r="180" spans="1:14" ht="13.8">
      <c r="A180" s="285"/>
      <c r="B180" s="279" t="s">
        <v>4508</v>
      </c>
      <c r="C180" s="274">
        <v>1995</v>
      </c>
      <c r="D180" s="274"/>
      <c r="E180" s="274"/>
      <c r="F180" s="274" t="s">
        <v>1069</v>
      </c>
      <c r="G180" s="274">
        <v>25</v>
      </c>
      <c r="H180" s="274">
        <f t="shared" si="2"/>
        <v>29</v>
      </c>
      <c r="I180" s="274" t="s">
        <v>42</v>
      </c>
      <c r="J180" s="274"/>
      <c r="K180" s="274" t="s">
        <v>2896</v>
      </c>
      <c r="L180" s="274" t="s">
        <v>3049</v>
      </c>
      <c r="M180" s="276">
        <v>34967</v>
      </c>
      <c r="N180" s="274" t="s">
        <v>2815</v>
      </c>
    </row>
    <row r="181" spans="1:14" ht="13.8">
      <c r="A181" s="285"/>
      <c r="B181" s="279" t="s">
        <v>4509</v>
      </c>
      <c r="C181" s="274">
        <v>1984</v>
      </c>
      <c r="D181" s="274"/>
      <c r="E181" s="274"/>
      <c r="F181" s="274" t="s">
        <v>1069</v>
      </c>
      <c r="G181" s="274">
        <v>25</v>
      </c>
      <c r="H181" s="274">
        <f t="shared" si="2"/>
        <v>40</v>
      </c>
      <c r="I181" s="274" t="s">
        <v>42</v>
      </c>
      <c r="J181" s="274"/>
      <c r="K181" s="274" t="s">
        <v>2821</v>
      </c>
      <c r="L181" s="274" t="s">
        <v>3050</v>
      </c>
      <c r="M181" s="276">
        <v>30871</v>
      </c>
      <c r="N181" s="274" t="s">
        <v>2815</v>
      </c>
    </row>
    <row r="182" spans="1:14" ht="13.8">
      <c r="A182" s="285"/>
      <c r="B182" s="279" t="s">
        <v>4510</v>
      </c>
      <c r="C182" s="274">
        <v>1989</v>
      </c>
      <c r="D182" s="274"/>
      <c r="E182" s="274"/>
      <c r="F182" s="274" t="s">
        <v>1069</v>
      </c>
      <c r="G182" s="274">
        <v>25</v>
      </c>
      <c r="H182" s="274">
        <f t="shared" si="2"/>
        <v>35</v>
      </c>
      <c r="I182" s="274" t="s">
        <v>42</v>
      </c>
      <c r="J182" s="274"/>
      <c r="K182" s="274" t="s">
        <v>2933</v>
      </c>
      <c r="L182" s="274" t="s">
        <v>3051</v>
      </c>
      <c r="M182" s="276">
        <v>32595</v>
      </c>
      <c r="N182" s="274" t="s">
        <v>2815</v>
      </c>
    </row>
    <row r="183" spans="1:14" ht="13.8">
      <c r="A183" s="285"/>
      <c r="B183" s="279" t="s">
        <v>4511</v>
      </c>
      <c r="C183" s="274">
        <v>1993</v>
      </c>
      <c r="D183" s="274"/>
      <c r="E183" s="274"/>
      <c r="F183" s="274" t="s">
        <v>1070</v>
      </c>
      <c r="G183" s="274">
        <v>25</v>
      </c>
      <c r="H183" s="274">
        <f t="shared" si="2"/>
        <v>31</v>
      </c>
      <c r="I183" s="274" t="s">
        <v>42</v>
      </c>
      <c r="J183" s="274"/>
      <c r="K183" s="274" t="s">
        <v>2827</v>
      </c>
      <c r="L183" s="274" t="s">
        <v>3052</v>
      </c>
      <c r="M183" s="276">
        <v>33983</v>
      </c>
      <c r="N183" s="274" t="s">
        <v>2815</v>
      </c>
    </row>
    <row r="184" spans="1:14" ht="13.8">
      <c r="A184" s="285"/>
      <c r="B184" s="279" t="s">
        <v>2237</v>
      </c>
      <c r="C184" s="274">
        <v>1982</v>
      </c>
      <c r="D184" s="274"/>
      <c r="E184" s="274"/>
      <c r="F184" s="274" t="s">
        <v>1069</v>
      </c>
      <c r="G184" s="274">
        <v>25</v>
      </c>
      <c r="H184" s="274">
        <f t="shared" si="2"/>
        <v>42</v>
      </c>
      <c r="I184" s="274" t="s">
        <v>42</v>
      </c>
      <c r="J184" s="274"/>
      <c r="K184" s="274" t="s">
        <v>2829</v>
      </c>
      <c r="L184" s="274" t="s">
        <v>3053</v>
      </c>
      <c r="M184" s="276">
        <v>29970</v>
      </c>
      <c r="N184" s="274" t="s">
        <v>2815</v>
      </c>
    </row>
    <row r="185" spans="1:14" ht="13.8">
      <c r="A185" s="285"/>
      <c r="B185" s="279" t="s">
        <v>4512</v>
      </c>
      <c r="C185" s="274">
        <v>1990</v>
      </c>
      <c r="D185" s="274"/>
      <c r="E185" s="274"/>
      <c r="F185" s="274" t="s">
        <v>1070</v>
      </c>
      <c r="G185" s="274">
        <v>25</v>
      </c>
      <c r="H185" s="274">
        <f t="shared" si="2"/>
        <v>34</v>
      </c>
      <c r="I185" s="274" t="s">
        <v>42</v>
      </c>
      <c r="J185" s="274"/>
      <c r="K185" s="274" t="s">
        <v>2926</v>
      </c>
      <c r="L185" s="274" t="s">
        <v>3054</v>
      </c>
      <c r="M185" s="276">
        <v>33088</v>
      </c>
      <c r="N185" s="274" t="s">
        <v>2815</v>
      </c>
    </row>
    <row r="186" spans="1:14" ht="13.8">
      <c r="A186" s="285"/>
      <c r="B186" s="279" t="s">
        <v>4513</v>
      </c>
      <c r="C186" s="274">
        <v>1999</v>
      </c>
      <c r="D186" s="274"/>
      <c r="E186" s="274"/>
      <c r="F186" s="274" t="s">
        <v>1069</v>
      </c>
      <c r="G186" s="274">
        <v>25</v>
      </c>
      <c r="H186" s="274">
        <f t="shared" si="2"/>
        <v>25</v>
      </c>
      <c r="I186" s="274" t="s">
        <v>42</v>
      </c>
      <c r="J186" s="274"/>
      <c r="K186" s="274" t="s">
        <v>2933</v>
      </c>
      <c r="L186" s="274" t="s">
        <v>3029</v>
      </c>
      <c r="M186" s="276">
        <v>36419</v>
      </c>
      <c r="N186" s="274" t="s">
        <v>2815</v>
      </c>
    </row>
    <row r="187" spans="1:14" ht="13.8">
      <c r="A187" s="285"/>
      <c r="B187" s="279" t="s">
        <v>2150</v>
      </c>
      <c r="C187" s="274">
        <v>1990</v>
      </c>
      <c r="D187" s="274"/>
      <c r="E187" s="274"/>
      <c r="F187" s="274" t="s">
        <v>1069</v>
      </c>
      <c r="G187" s="274">
        <v>25</v>
      </c>
      <c r="H187" s="274">
        <f t="shared" si="2"/>
        <v>34</v>
      </c>
      <c r="I187" s="274" t="s">
        <v>42</v>
      </c>
      <c r="J187" s="274"/>
      <c r="K187" s="274" t="s">
        <v>2859</v>
      </c>
      <c r="L187" s="274" t="s">
        <v>3055</v>
      </c>
      <c r="M187" s="278">
        <v>33203</v>
      </c>
      <c r="N187" s="274" t="s">
        <v>2815</v>
      </c>
    </row>
    <row r="188" spans="1:14" ht="13.8">
      <c r="A188" s="285"/>
      <c r="B188" s="279" t="s">
        <v>4514</v>
      </c>
      <c r="C188" s="274">
        <v>1974</v>
      </c>
      <c r="D188" s="274"/>
      <c r="E188" s="274"/>
      <c r="F188" s="274" t="s">
        <v>1069</v>
      </c>
      <c r="G188" s="274">
        <v>25</v>
      </c>
      <c r="H188" s="274">
        <f t="shared" si="2"/>
        <v>50</v>
      </c>
      <c r="I188" s="274" t="s">
        <v>42</v>
      </c>
      <c r="J188" s="274"/>
      <c r="K188" s="274" t="s">
        <v>2859</v>
      </c>
      <c r="L188" s="274" t="s">
        <v>3056</v>
      </c>
      <c r="M188" s="276">
        <v>27215</v>
      </c>
      <c r="N188" s="274" t="s">
        <v>2815</v>
      </c>
    </row>
    <row r="189" spans="1:14" ht="13.8">
      <c r="A189" s="285"/>
      <c r="B189" s="279" t="s">
        <v>4515</v>
      </c>
      <c r="C189" s="274">
        <v>1985</v>
      </c>
      <c r="D189" s="274"/>
      <c r="E189" s="274"/>
      <c r="F189" s="274" t="s">
        <v>1069</v>
      </c>
      <c r="G189" s="274">
        <v>25</v>
      </c>
      <c r="H189" s="274">
        <f t="shared" si="2"/>
        <v>39</v>
      </c>
      <c r="I189" s="274" t="s">
        <v>42</v>
      </c>
      <c r="J189" s="274"/>
      <c r="K189" s="274" t="s">
        <v>2859</v>
      </c>
      <c r="L189" s="274" t="s">
        <v>3057</v>
      </c>
      <c r="M189" s="276">
        <v>31063</v>
      </c>
      <c r="N189" s="274" t="s">
        <v>2815</v>
      </c>
    </row>
    <row r="190" spans="1:14" ht="13.8">
      <c r="A190" s="285"/>
      <c r="B190" s="279" t="s">
        <v>4516</v>
      </c>
      <c r="C190" s="274">
        <v>1984</v>
      </c>
      <c r="D190" s="277">
        <v>6.0173611111111108E-2</v>
      </c>
      <c r="E190" s="274"/>
      <c r="F190" s="274" t="s">
        <v>1069</v>
      </c>
      <c r="G190" s="274">
        <v>25</v>
      </c>
      <c r="H190" s="274">
        <f t="shared" si="2"/>
        <v>40</v>
      </c>
      <c r="I190" s="274" t="s">
        <v>1075</v>
      </c>
      <c r="J190" s="277">
        <v>6.0185185185185182E-2</v>
      </c>
      <c r="K190" s="274" t="s">
        <v>2954</v>
      </c>
      <c r="L190" s="274" t="s">
        <v>3058</v>
      </c>
      <c r="M190" s="278">
        <v>30977</v>
      </c>
      <c r="N190" s="274" t="s">
        <v>2815</v>
      </c>
    </row>
    <row r="191" spans="1:14" ht="13.8">
      <c r="A191" s="285"/>
      <c r="B191" s="279" t="s">
        <v>4517</v>
      </c>
      <c r="C191" s="274">
        <v>1994</v>
      </c>
      <c r="D191" s="274"/>
      <c r="E191" s="274"/>
      <c r="F191" s="274" t="s">
        <v>1069</v>
      </c>
      <c r="G191" s="274">
        <v>25</v>
      </c>
      <c r="H191" s="274">
        <f t="shared" si="2"/>
        <v>30</v>
      </c>
      <c r="I191" s="274" t="s">
        <v>42</v>
      </c>
      <c r="J191" s="274"/>
      <c r="K191" s="274" t="s">
        <v>3059</v>
      </c>
      <c r="L191" s="274" t="s">
        <v>3060</v>
      </c>
      <c r="M191" s="276">
        <v>34520</v>
      </c>
      <c r="N191" s="274" t="s">
        <v>2815</v>
      </c>
    </row>
    <row r="192" spans="1:14" ht="13.8">
      <c r="A192" s="285"/>
      <c r="B192" s="279" t="s">
        <v>4518</v>
      </c>
      <c r="C192" s="274">
        <v>1986</v>
      </c>
      <c r="D192" s="274"/>
      <c r="E192" s="274"/>
      <c r="F192" s="274" t="s">
        <v>1069</v>
      </c>
      <c r="G192" s="274">
        <v>25</v>
      </c>
      <c r="H192" s="274">
        <f t="shared" si="2"/>
        <v>38</v>
      </c>
      <c r="I192" s="274" t="s">
        <v>42</v>
      </c>
      <c r="J192" s="274"/>
      <c r="K192" s="274" t="s">
        <v>2849</v>
      </c>
      <c r="L192" s="274" t="s">
        <v>3061</v>
      </c>
      <c r="M192" s="276">
        <v>31666</v>
      </c>
      <c r="N192" s="274" t="s">
        <v>2815</v>
      </c>
    </row>
    <row r="193" spans="1:14" ht="13.8">
      <c r="A193" s="285"/>
      <c r="B193" s="279" t="s">
        <v>4519</v>
      </c>
      <c r="C193" s="274">
        <v>1986</v>
      </c>
      <c r="D193" s="274"/>
      <c r="E193" s="274"/>
      <c r="F193" s="274" t="s">
        <v>1069</v>
      </c>
      <c r="G193" s="274">
        <v>25</v>
      </c>
      <c r="H193" s="274">
        <f t="shared" si="2"/>
        <v>38</v>
      </c>
      <c r="I193" s="274" t="s">
        <v>42</v>
      </c>
      <c r="J193" s="274"/>
      <c r="K193" s="274" t="s">
        <v>2933</v>
      </c>
      <c r="L193" s="274" t="s">
        <v>3062</v>
      </c>
      <c r="M193" s="276">
        <v>31499</v>
      </c>
      <c r="N193" s="274" t="s">
        <v>2815</v>
      </c>
    </row>
    <row r="194" spans="1:14" ht="13.8">
      <c r="A194" s="285"/>
      <c r="B194" s="279" t="s">
        <v>1461</v>
      </c>
      <c r="C194" s="274">
        <v>1986</v>
      </c>
      <c r="D194" s="277">
        <v>5.2777777777777778E-2</v>
      </c>
      <c r="E194" s="274"/>
      <c r="F194" s="274" t="s">
        <v>1069</v>
      </c>
      <c r="G194" s="274">
        <v>25</v>
      </c>
      <c r="H194" s="274">
        <f t="shared" si="2"/>
        <v>38</v>
      </c>
      <c r="I194" s="274" t="s">
        <v>1075</v>
      </c>
      <c r="J194" s="277">
        <v>5.2789351851851851E-2</v>
      </c>
      <c r="K194" s="274" t="s">
        <v>3063</v>
      </c>
      <c r="L194" s="274" t="s">
        <v>3064</v>
      </c>
      <c r="M194" s="278">
        <v>31741</v>
      </c>
      <c r="N194" s="274" t="s">
        <v>2815</v>
      </c>
    </row>
    <row r="195" spans="1:14" ht="13.8">
      <c r="A195" s="285"/>
      <c r="B195" s="279" t="s">
        <v>2029</v>
      </c>
      <c r="C195" s="274">
        <v>1978</v>
      </c>
      <c r="D195" s="274"/>
      <c r="E195" s="274"/>
      <c r="F195" s="274" t="s">
        <v>1069</v>
      </c>
      <c r="G195" s="274">
        <v>25</v>
      </c>
      <c r="H195" s="274">
        <f t="shared" ref="H195:H258" si="3">2024-C195</f>
        <v>46</v>
      </c>
      <c r="I195" s="274" t="s">
        <v>42</v>
      </c>
      <c r="J195" s="274"/>
      <c r="K195" s="274" t="s">
        <v>2825</v>
      </c>
      <c r="L195" s="274" t="s">
        <v>3065</v>
      </c>
      <c r="M195" s="276">
        <v>28564</v>
      </c>
      <c r="N195" s="274" t="s">
        <v>2815</v>
      </c>
    </row>
    <row r="196" spans="1:14" ht="13.8">
      <c r="A196" s="285"/>
      <c r="B196" s="279" t="s">
        <v>2180</v>
      </c>
      <c r="C196" s="274">
        <v>1982</v>
      </c>
      <c r="D196" s="274"/>
      <c r="E196" s="274"/>
      <c r="F196" s="274" t="s">
        <v>1069</v>
      </c>
      <c r="G196" s="274">
        <v>25</v>
      </c>
      <c r="H196" s="274">
        <f t="shared" si="3"/>
        <v>42</v>
      </c>
      <c r="I196" s="274" t="s">
        <v>42</v>
      </c>
      <c r="J196" s="274"/>
      <c r="K196" s="274" t="s">
        <v>2977</v>
      </c>
      <c r="L196" s="274" t="s">
        <v>3066</v>
      </c>
      <c r="M196" s="276">
        <v>30061</v>
      </c>
      <c r="N196" s="274" t="s">
        <v>2815</v>
      </c>
    </row>
    <row r="197" spans="1:14" ht="13.8">
      <c r="A197" s="285"/>
      <c r="B197" s="279" t="s">
        <v>4520</v>
      </c>
      <c r="C197" s="274">
        <v>1969</v>
      </c>
      <c r="D197" s="274"/>
      <c r="E197" s="274"/>
      <c r="F197" s="274" t="s">
        <v>1069</v>
      </c>
      <c r="G197" s="274">
        <v>25</v>
      </c>
      <c r="H197" s="274">
        <f t="shared" si="3"/>
        <v>55</v>
      </c>
      <c r="I197" s="274" t="s">
        <v>42</v>
      </c>
      <c r="J197" s="274"/>
      <c r="K197" s="274" t="s">
        <v>2829</v>
      </c>
      <c r="L197" s="274" t="s">
        <v>3067</v>
      </c>
      <c r="M197" s="276">
        <v>25336</v>
      </c>
      <c r="N197" s="274" t="s">
        <v>2815</v>
      </c>
    </row>
    <row r="198" spans="1:14" ht="13.8">
      <c r="A198" s="285"/>
      <c r="B198" s="279" t="s">
        <v>4521</v>
      </c>
      <c r="C198" s="274">
        <v>1987</v>
      </c>
      <c r="D198" s="274"/>
      <c r="E198" s="274"/>
      <c r="F198" s="274" t="s">
        <v>1070</v>
      </c>
      <c r="G198" s="274">
        <v>25</v>
      </c>
      <c r="H198" s="274">
        <f t="shared" si="3"/>
        <v>37</v>
      </c>
      <c r="I198" s="274" t="s">
        <v>42</v>
      </c>
      <c r="J198" s="274"/>
      <c r="K198" s="274" t="s">
        <v>3068</v>
      </c>
      <c r="L198" s="274" t="s">
        <v>3069</v>
      </c>
      <c r="M198" s="276">
        <v>31912</v>
      </c>
      <c r="N198" s="274" t="s">
        <v>2815</v>
      </c>
    </row>
    <row r="199" spans="1:14" ht="13.8">
      <c r="A199" s="285"/>
      <c r="B199" s="279" t="s">
        <v>4522</v>
      </c>
      <c r="C199" s="274">
        <v>1997</v>
      </c>
      <c r="D199" s="274"/>
      <c r="E199" s="274"/>
      <c r="F199" s="274" t="s">
        <v>1070</v>
      </c>
      <c r="G199" s="274">
        <v>25</v>
      </c>
      <c r="H199" s="274">
        <f t="shared" si="3"/>
        <v>27</v>
      </c>
      <c r="I199" s="274" t="s">
        <v>42</v>
      </c>
      <c r="J199" s="274"/>
      <c r="K199" s="274" t="s">
        <v>3070</v>
      </c>
      <c r="L199" s="274" t="s">
        <v>3071</v>
      </c>
      <c r="M199" s="276">
        <v>35549</v>
      </c>
      <c r="N199" s="274" t="s">
        <v>2815</v>
      </c>
    </row>
    <row r="200" spans="1:14" ht="13.8">
      <c r="A200" s="285"/>
      <c r="B200" s="279" t="s">
        <v>4523</v>
      </c>
      <c r="C200" s="274">
        <v>1987</v>
      </c>
      <c r="D200" s="274"/>
      <c r="E200" s="274"/>
      <c r="F200" s="274" t="s">
        <v>1070</v>
      </c>
      <c r="G200" s="274">
        <v>25</v>
      </c>
      <c r="H200" s="274">
        <f t="shared" si="3"/>
        <v>37</v>
      </c>
      <c r="I200" s="274" t="s">
        <v>42</v>
      </c>
      <c r="J200" s="274"/>
      <c r="K200" s="274" t="s">
        <v>2926</v>
      </c>
      <c r="L200" s="274" t="s">
        <v>3072</v>
      </c>
      <c r="M200" s="276">
        <v>31797</v>
      </c>
      <c r="N200" s="274" t="s">
        <v>2815</v>
      </c>
    </row>
    <row r="201" spans="1:14" ht="13.8">
      <c r="A201" s="285"/>
      <c r="B201" s="279" t="s">
        <v>4524</v>
      </c>
      <c r="C201" s="274">
        <v>1986</v>
      </c>
      <c r="D201" s="274"/>
      <c r="E201" s="274"/>
      <c r="F201" s="274" t="s">
        <v>1069</v>
      </c>
      <c r="G201" s="274">
        <v>25</v>
      </c>
      <c r="H201" s="274">
        <f t="shared" si="3"/>
        <v>38</v>
      </c>
      <c r="I201" s="274" t="s">
        <v>42</v>
      </c>
      <c r="J201" s="274"/>
      <c r="K201" s="274" t="s">
        <v>3073</v>
      </c>
      <c r="L201" s="274" t="s">
        <v>3074</v>
      </c>
      <c r="M201" s="276">
        <v>31531</v>
      </c>
      <c r="N201" s="274" t="s">
        <v>2815</v>
      </c>
    </row>
    <row r="202" spans="1:14" ht="13.8">
      <c r="B202" s="279" t="s">
        <v>1447</v>
      </c>
      <c r="C202" s="274">
        <v>1988</v>
      </c>
      <c r="D202" s="277">
        <v>2.6574074074074073E-2</v>
      </c>
      <c r="E202" s="274">
        <v>1</v>
      </c>
      <c r="F202" s="274" t="s">
        <v>1069</v>
      </c>
      <c r="G202" s="274">
        <v>10</v>
      </c>
      <c r="H202" s="274">
        <f t="shared" si="3"/>
        <v>36</v>
      </c>
      <c r="I202" s="274" t="s">
        <v>1071</v>
      </c>
      <c r="J202" s="277">
        <v>2.6574074074074073E-2</v>
      </c>
      <c r="K202" s="274" t="s">
        <v>2817</v>
      </c>
      <c r="L202" s="274" t="s">
        <v>3075</v>
      </c>
      <c r="M202" s="276">
        <v>32380</v>
      </c>
      <c r="N202" s="274" t="s">
        <v>3076</v>
      </c>
    </row>
    <row r="203" spans="1:14" ht="13.8">
      <c r="B203" s="279" t="s">
        <v>4525</v>
      </c>
      <c r="C203" s="274">
        <v>2004</v>
      </c>
      <c r="D203" s="277">
        <v>3.0995370370370371E-2</v>
      </c>
      <c r="E203" s="274">
        <v>1</v>
      </c>
      <c r="F203" s="274" t="s">
        <v>1070</v>
      </c>
      <c r="G203" s="274">
        <v>10</v>
      </c>
      <c r="H203" s="274">
        <f t="shared" si="3"/>
        <v>20</v>
      </c>
      <c r="I203" s="274" t="s">
        <v>1071</v>
      </c>
      <c r="J203" s="277">
        <v>3.0995370370370371E-2</v>
      </c>
      <c r="K203" s="274" t="s">
        <v>3077</v>
      </c>
      <c r="L203" s="274" t="s">
        <v>3078</v>
      </c>
      <c r="M203" s="276">
        <v>38095</v>
      </c>
      <c r="N203" s="274" t="s">
        <v>3076</v>
      </c>
    </row>
    <row r="204" spans="1:14" ht="13.8">
      <c r="B204" s="279" t="s">
        <v>4526</v>
      </c>
      <c r="C204" s="274">
        <v>1979</v>
      </c>
      <c r="D204" s="277">
        <v>2.7349537037037037E-2</v>
      </c>
      <c r="E204" s="274">
        <v>2</v>
      </c>
      <c r="F204" s="274" t="s">
        <v>1069</v>
      </c>
      <c r="G204" s="274">
        <v>10</v>
      </c>
      <c r="H204" s="274">
        <f t="shared" si="3"/>
        <v>45</v>
      </c>
      <c r="I204" s="274" t="s">
        <v>1071</v>
      </c>
      <c r="J204" s="277">
        <v>2.736111111111111E-2</v>
      </c>
      <c r="K204" s="274" t="s">
        <v>2888</v>
      </c>
      <c r="L204" s="274" t="s">
        <v>3079</v>
      </c>
      <c r="M204" s="276">
        <v>29032</v>
      </c>
      <c r="N204" s="274" t="s">
        <v>3076</v>
      </c>
    </row>
    <row r="205" spans="1:14" ht="13.8">
      <c r="B205" s="279" t="s">
        <v>4527</v>
      </c>
      <c r="C205" s="274">
        <v>1989</v>
      </c>
      <c r="D205" s="277">
        <v>3.2615740740740744E-2</v>
      </c>
      <c r="E205" s="274">
        <v>2</v>
      </c>
      <c r="F205" s="274" t="s">
        <v>1070</v>
      </c>
      <c r="G205" s="274">
        <v>10</v>
      </c>
      <c r="H205" s="274">
        <f t="shared" si="3"/>
        <v>35</v>
      </c>
      <c r="I205" s="274" t="s">
        <v>1071</v>
      </c>
      <c r="J205" s="277">
        <v>3.2627314814814817E-2</v>
      </c>
      <c r="K205" s="274" t="s">
        <v>2840</v>
      </c>
      <c r="L205" s="274" t="s">
        <v>3080</v>
      </c>
      <c r="M205" s="278">
        <v>32832</v>
      </c>
      <c r="N205" s="274" t="s">
        <v>3076</v>
      </c>
    </row>
    <row r="206" spans="1:14" ht="13.8">
      <c r="B206" s="279" t="s">
        <v>2308</v>
      </c>
      <c r="C206" s="274">
        <v>1988</v>
      </c>
      <c r="D206" s="277">
        <v>2.7650462962962963E-2</v>
      </c>
      <c r="E206" s="274">
        <v>3</v>
      </c>
      <c r="F206" s="274" t="s">
        <v>1069</v>
      </c>
      <c r="G206" s="274">
        <v>10</v>
      </c>
      <c r="H206" s="274">
        <f t="shared" si="3"/>
        <v>36</v>
      </c>
      <c r="I206" s="274" t="s">
        <v>1071</v>
      </c>
      <c r="J206" s="277">
        <v>2.7662037037037037E-2</v>
      </c>
      <c r="K206" s="274" t="s">
        <v>2954</v>
      </c>
      <c r="L206" s="274" t="s">
        <v>3081</v>
      </c>
      <c r="M206" s="276">
        <v>32233</v>
      </c>
      <c r="N206" s="274" t="s">
        <v>3076</v>
      </c>
    </row>
    <row r="207" spans="1:14" ht="14.4">
      <c r="B207" s="286" t="s">
        <v>4528</v>
      </c>
      <c r="C207" s="274">
        <v>1978</v>
      </c>
      <c r="D207" s="277">
        <v>3.3402777777777781E-2</v>
      </c>
      <c r="E207" s="274">
        <v>3</v>
      </c>
      <c r="F207" s="274" t="s">
        <v>1070</v>
      </c>
      <c r="G207" s="274">
        <v>10</v>
      </c>
      <c r="H207" s="274">
        <f t="shared" si="3"/>
        <v>46</v>
      </c>
      <c r="I207" s="274" t="s">
        <v>1071</v>
      </c>
      <c r="J207" s="277">
        <v>3.3414351851851855E-2</v>
      </c>
      <c r="K207" s="274" t="s">
        <v>2923</v>
      </c>
      <c r="L207" s="274" t="s">
        <v>3082</v>
      </c>
      <c r="M207" s="276">
        <v>28525</v>
      </c>
      <c r="N207" s="274" t="s">
        <v>3076</v>
      </c>
    </row>
    <row r="208" spans="1:14" ht="13.8">
      <c r="B208" s="279" t="s">
        <v>1687</v>
      </c>
      <c r="C208" s="274">
        <v>1973</v>
      </c>
      <c r="D208" s="277">
        <v>3.484953703703704E-2</v>
      </c>
      <c r="E208" s="274">
        <v>4</v>
      </c>
      <c r="F208" s="274" t="s">
        <v>1070</v>
      </c>
      <c r="G208" s="274">
        <v>10</v>
      </c>
      <c r="H208" s="274">
        <f t="shared" si="3"/>
        <v>51</v>
      </c>
      <c r="I208" s="274" t="s">
        <v>1071</v>
      </c>
      <c r="J208" s="277">
        <v>3.5185185185185187E-2</v>
      </c>
      <c r="K208" s="274" t="s">
        <v>2923</v>
      </c>
      <c r="L208" s="274" t="s">
        <v>3083</v>
      </c>
      <c r="M208" s="276">
        <v>26853</v>
      </c>
      <c r="N208" s="274" t="s">
        <v>3076</v>
      </c>
    </row>
    <row r="209" spans="2:14" ht="13.8">
      <c r="B209" s="279" t="s">
        <v>4529</v>
      </c>
      <c r="C209" s="274">
        <v>1982</v>
      </c>
      <c r="D209" s="277">
        <v>2.7743055555555556E-2</v>
      </c>
      <c r="E209" s="274">
        <v>4</v>
      </c>
      <c r="F209" s="274" t="s">
        <v>1069</v>
      </c>
      <c r="G209" s="274">
        <v>10</v>
      </c>
      <c r="H209" s="274">
        <f t="shared" si="3"/>
        <v>42</v>
      </c>
      <c r="I209" s="274" t="s">
        <v>1071</v>
      </c>
      <c r="J209" s="277">
        <v>2.7766203703703703E-2</v>
      </c>
      <c r="K209" s="274" t="s">
        <v>2825</v>
      </c>
      <c r="L209" s="274" t="s">
        <v>3084</v>
      </c>
      <c r="M209" s="276">
        <v>30121</v>
      </c>
      <c r="N209" s="274" t="s">
        <v>3076</v>
      </c>
    </row>
    <row r="210" spans="2:14" ht="14.4">
      <c r="B210" s="286" t="s">
        <v>2412</v>
      </c>
      <c r="C210" s="274">
        <v>1982</v>
      </c>
      <c r="D210" s="277">
        <v>3.577546296296296E-2</v>
      </c>
      <c r="E210" s="274">
        <v>5</v>
      </c>
      <c r="F210" s="274" t="s">
        <v>1070</v>
      </c>
      <c r="G210" s="274">
        <v>10</v>
      </c>
      <c r="H210" s="274">
        <f t="shared" si="3"/>
        <v>42</v>
      </c>
      <c r="I210" s="274" t="s">
        <v>1071</v>
      </c>
      <c r="J210" s="277">
        <v>3.6099537037037034E-2</v>
      </c>
      <c r="K210" s="274" t="s">
        <v>2920</v>
      </c>
      <c r="L210" s="274" t="s">
        <v>3085</v>
      </c>
      <c r="M210" s="276">
        <v>30036</v>
      </c>
      <c r="N210" s="274" t="s">
        <v>3076</v>
      </c>
    </row>
    <row r="211" spans="2:14" ht="13.8">
      <c r="B211" s="279" t="s">
        <v>4530</v>
      </c>
      <c r="C211" s="274">
        <v>1987</v>
      </c>
      <c r="D211" s="277">
        <v>2.792824074074074E-2</v>
      </c>
      <c r="E211" s="274">
        <v>5</v>
      </c>
      <c r="F211" s="274" t="s">
        <v>1069</v>
      </c>
      <c r="G211" s="274">
        <v>10</v>
      </c>
      <c r="H211" s="274">
        <f t="shared" si="3"/>
        <v>37</v>
      </c>
      <c r="I211" s="274" t="s">
        <v>1071</v>
      </c>
      <c r="J211" s="277">
        <v>2.7939814814814813E-2</v>
      </c>
      <c r="K211" s="274" t="s">
        <v>2943</v>
      </c>
      <c r="L211" s="274" t="s">
        <v>3086</v>
      </c>
      <c r="M211" s="276">
        <v>32026</v>
      </c>
      <c r="N211" s="274" t="s">
        <v>3076</v>
      </c>
    </row>
    <row r="212" spans="2:14" ht="13.8">
      <c r="B212" s="279" t="s">
        <v>53</v>
      </c>
      <c r="C212" s="274">
        <v>1990</v>
      </c>
      <c r="D212" s="277">
        <v>2.8657407407407406E-2</v>
      </c>
      <c r="E212" s="274">
        <v>6</v>
      </c>
      <c r="F212" s="274" t="s">
        <v>1069</v>
      </c>
      <c r="G212" s="274">
        <v>10</v>
      </c>
      <c r="H212" s="274">
        <f t="shared" si="3"/>
        <v>34</v>
      </c>
      <c r="I212" s="274" t="s">
        <v>1071</v>
      </c>
      <c r="J212" s="277">
        <v>2.8657407407407406E-2</v>
      </c>
      <c r="K212" s="274" t="s">
        <v>2943</v>
      </c>
      <c r="L212" s="274" t="s">
        <v>3087</v>
      </c>
      <c r="M212" s="276">
        <v>33047</v>
      </c>
      <c r="N212" s="274" t="s">
        <v>3076</v>
      </c>
    </row>
    <row r="213" spans="2:14" ht="13.8">
      <c r="B213" s="279" t="s">
        <v>319</v>
      </c>
      <c r="C213" s="274">
        <v>1987</v>
      </c>
      <c r="D213" s="277">
        <v>3.6099537037037034E-2</v>
      </c>
      <c r="E213" s="274">
        <v>6</v>
      </c>
      <c r="F213" s="274" t="s">
        <v>1070</v>
      </c>
      <c r="G213" s="274">
        <v>10</v>
      </c>
      <c r="H213" s="274">
        <f t="shared" si="3"/>
        <v>37</v>
      </c>
      <c r="I213" s="274" t="s">
        <v>1071</v>
      </c>
      <c r="J213" s="277">
        <v>3.6493055555555556E-2</v>
      </c>
      <c r="K213" s="274" t="s">
        <v>3088</v>
      </c>
      <c r="L213" s="274" t="s">
        <v>3089</v>
      </c>
      <c r="M213" s="276">
        <v>32053</v>
      </c>
      <c r="N213" s="274" t="s">
        <v>3076</v>
      </c>
    </row>
    <row r="214" spans="2:14" ht="13.8">
      <c r="B214" s="279" t="s">
        <v>4531</v>
      </c>
      <c r="C214" s="274">
        <v>1900</v>
      </c>
      <c r="D214" s="277">
        <v>2.7488425925925927E-2</v>
      </c>
      <c r="E214" s="274">
        <v>7</v>
      </c>
      <c r="F214" s="274" t="s">
        <v>1069</v>
      </c>
      <c r="G214" s="274">
        <v>10</v>
      </c>
      <c r="H214" s="274">
        <f t="shared" si="3"/>
        <v>124</v>
      </c>
      <c r="I214" s="274" t="s">
        <v>1071</v>
      </c>
      <c r="J214" s="277">
        <v>2.8923611111111112E-2</v>
      </c>
      <c r="K214" s="274" t="s">
        <v>2829</v>
      </c>
      <c r="L214" s="274" t="s">
        <v>3090</v>
      </c>
      <c r="M214" s="278">
        <v>0</v>
      </c>
      <c r="N214" s="274" t="s">
        <v>3076</v>
      </c>
    </row>
    <row r="215" spans="2:14" ht="13.8">
      <c r="B215" s="279" t="s">
        <v>4532</v>
      </c>
      <c r="C215" s="274">
        <v>1985</v>
      </c>
      <c r="D215" s="277">
        <v>3.6296296296296299E-2</v>
      </c>
      <c r="E215" s="274">
        <v>7</v>
      </c>
      <c r="F215" s="274" t="s">
        <v>1070</v>
      </c>
      <c r="G215" s="274">
        <v>10</v>
      </c>
      <c r="H215" s="274">
        <f t="shared" si="3"/>
        <v>39</v>
      </c>
      <c r="I215" s="274" t="s">
        <v>1071</v>
      </c>
      <c r="J215" s="277">
        <v>3.667824074074074E-2</v>
      </c>
      <c r="K215" s="274" t="s">
        <v>2923</v>
      </c>
      <c r="L215" s="274" t="s">
        <v>3091</v>
      </c>
      <c r="M215" s="276">
        <v>31114</v>
      </c>
      <c r="N215" s="274" t="s">
        <v>3076</v>
      </c>
    </row>
    <row r="216" spans="2:14" ht="14.4">
      <c r="B216" s="286" t="s">
        <v>4533</v>
      </c>
      <c r="C216" s="274">
        <v>1973</v>
      </c>
      <c r="D216" s="277">
        <v>2.9305555555555557E-2</v>
      </c>
      <c r="E216" s="274">
        <v>8</v>
      </c>
      <c r="F216" s="274" t="s">
        <v>1069</v>
      </c>
      <c r="G216" s="274">
        <v>10</v>
      </c>
      <c r="H216" s="274">
        <f t="shared" si="3"/>
        <v>51</v>
      </c>
      <c r="I216" s="274" t="s">
        <v>1071</v>
      </c>
      <c r="J216" s="277">
        <v>2.9328703703703704E-2</v>
      </c>
      <c r="K216" s="274" t="s">
        <v>2933</v>
      </c>
      <c r="L216" s="274" t="s">
        <v>3092</v>
      </c>
      <c r="M216" s="276">
        <v>26903</v>
      </c>
      <c r="N216" s="274" t="s">
        <v>3076</v>
      </c>
    </row>
    <row r="217" spans="2:14" ht="13.8">
      <c r="B217" s="279" t="s">
        <v>2350</v>
      </c>
      <c r="C217" s="274">
        <v>1994</v>
      </c>
      <c r="D217" s="277">
        <v>3.6724537037037035E-2</v>
      </c>
      <c r="E217" s="274">
        <v>8</v>
      </c>
      <c r="F217" s="274" t="s">
        <v>1070</v>
      </c>
      <c r="G217" s="274">
        <v>10</v>
      </c>
      <c r="H217" s="274">
        <f t="shared" si="3"/>
        <v>30</v>
      </c>
      <c r="I217" s="274" t="s">
        <v>1071</v>
      </c>
      <c r="J217" s="277">
        <v>3.740740740740741E-2</v>
      </c>
      <c r="K217" s="274" t="s">
        <v>2866</v>
      </c>
      <c r="L217" s="274" t="s">
        <v>3093</v>
      </c>
      <c r="M217" s="276">
        <v>34563</v>
      </c>
      <c r="N217" s="274" t="s">
        <v>3076</v>
      </c>
    </row>
    <row r="218" spans="2:14" ht="13.8">
      <c r="B218" s="279" t="s">
        <v>4534</v>
      </c>
      <c r="C218" s="274">
        <v>1985</v>
      </c>
      <c r="D218" s="277">
        <v>2.9664351851851851E-2</v>
      </c>
      <c r="E218" s="274">
        <v>9</v>
      </c>
      <c r="F218" s="274" t="s">
        <v>1069</v>
      </c>
      <c r="G218" s="274">
        <v>10</v>
      </c>
      <c r="H218" s="274">
        <f t="shared" si="3"/>
        <v>39</v>
      </c>
      <c r="I218" s="274" t="s">
        <v>1071</v>
      </c>
      <c r="J218" s="277">
        <v>2.9687499999999999E-2</v>
      </c>
      <c r="K218" s="274" t="s">
        <v>3094</v>
      </c>
      <c r="L218" s="274" t="s">
        <v>2907</v>
      </c>
      <c r="M218" s="276">
        <v>31211</v>
      </c>
      <c r="N218" s="274" t="s">
        <v>3076</v>
      </c>
    </row>
    <row r="219" spans="2:14" ht="14.4">
      <c r="B219" s="286" t="s">
        <v>1733</v>
      </c>
      <c r="C219" s="274">
        <v>1984</v>
      </c>
      <c r="D219" s="277">
        <v>3.7152777777777778E-2</v>
      </c>
      <c r="E219" s="274">
        <v>9</v>
      </c>
      <c r="F219" s="274" t="s">
        <v>1070</v>
      </c>
      <c r="G219" s="274">
        <v>10</v>
      </c>
      <c r="H219" s="274">
        <f t="shared" si="3"/>
        <v>40</v>
      </c>
      <c r="I219" s="274" t="s">
        <v>1071</v>
      </c>
      <c r="J219" s="277">
        <v>3.7523148148148146E-2</v>
      </c>
      <c r="K219" s="274" t="s">
        <v>3095</v>
      </c>
      <c r="L219" s="274" t="s">
        <v>3096</v>
      </c>
      <c r="M219" s="276">
        <v>30771</v>
      </c>
      <c r="N219" s="274" t="s">
        <v>3076</v>
      </c>
    </row>
    <row r="220" spans="2:14" ht="13.8">
      <c r="B220" s="279" t="s">
        <v>4535</v>
      </c>
      <c r="C220" s="274">
        <v>1985</v>
      </c>
      <c r="D220" s="277">
        <v>3.019675925925926E-2</v>
      </c>
      <c r="E220" s="274">
        <v>10</v>
      </c>
      <c r="F220" s="274" t="s">
        <v>1069</v>
      </c>
      <c r="G220" s="274">
        <v>10</v>
      </c>
      <c r="H220" s="274">
        <f t="shared" si="3"/>
        <v>39</v>
      </c>
      <c r="I220" s="274" t="s">
        <v>1071</v>
      </c>
      <c r="J220" s="277">
        <v>3.0208333333333334E-2</v>
      </c>
      <c r="K220" s="274" t="s">
        <v>2943</v>
      </c>
      <c r="L220" s="274" t="s">
        <v>3097</v>
      </c>
      <c r="M220" s="276">
        <v>31148</v>
      </c>
      <c r="N220" s="274" t="s">
        <v>3076</v>
      </c>
    </row>
    <row r="221" spans="2:14" ht="13.8">
      <c r="B221" s="279" t="s">
        <v>4536</v>
      </c>
      <c r="C221" s="274">
        <v>1994</v>
      </c>
      <c r="D221" s="277">
        <v>3.7800925925925925E-2</v>
      </c>
      <c r="E221" s="274">
        <v>10</v>
      </c>
      <c r="F221" s="274" t="s">
        <v>1070</v>
      </c>
      <c r="G221" s="274">
        <v>10</v>
      </c>
      <c r="H221" s="274">
        <f t="shared" si="3"/>
        <v>30</v>
      </c>
      <c r="I221" s="274" t="s">
        <v>1071</v>
      </c>
      <c r="J221" s="277">
        <v>3.7824074074074072E-2</v>
      </c>
      <c r="K221" s="274" t="s">
        <v>2851</v>
      </c>
      <c r="L221" s="274" t="s">
        <v>3098</v>
      </c>
      <c r="M221" s="276">
        <v>34488</v>
      </c>
      <c r="N221" s="274" t="s">
        <v>3076</v>
      </c>
    </row>
    <row r="222" spans="2:14" ht="13.8">
      <c r="B222" s="279" t="s">
        <v>4537</v>
      </c>
      <c r="C222" s="274">
        <v>1997</v>
      </c>
      <c r="D222" s="277">
        <v>3.0092592592592591E-2</v>
      </c>
      <c r="E222" s="274">
        <v>11</v>
      </c>
      <c r="F222" s="274" t="s">
        <v>1069</v>
      </c>
      <c r="G222" s="274">
        <v>10</v>
      </c>
      <c r="H222" s="274">
        <f t="shared" si="3"/>
        <v>27</v>
      </c>
      <c r="I222" s="274" t="s">
        <v>1071</v>
      </c>
      <c r="J222" s="277">
        <v>3.0787037037037036E-2</v>
      </c>
      <c r="K222" s="274" t="s">
        <v>2943</v>
      </c>
      <c r="L222" s="274" t="s">
        <v>3042</v>
      </c>
      <c r="M222" s="278">
        <v>35777</v>
      </c>
      <c r="N222" s="274" t="s">
        <v>3076</v>
      </c>
    </row>
    <row r="223" spans="2:14" ht="13.8">
      <c r="B223" s="279" t="s">
        <v>4538</v>
      </c>
      <c r="C223" s="274">
        <v>1985</v>
      </c>
      <c r="D223" s="277">
        <v>3.7083333333333336E-2</v>
      </c>
      <c r="E223" s="274">
        <v>11</v>
      </c>
      <c r="F223" s="274" t="s">
        <v>1070</v>
      </c>
      <c r="G223" s="274">
        <v>10</v>
      </c>
      <c r="H223" s="274">
        <f t="shared" si="3"/>
        <v>39</v>
      </c>
      <c r="I223" s="274" t="s">
        <v>1071</v>
      </c>
      <c r="J223" s="277">
        <v>3.7824074074074072E-2</v>
      </c>
      <c r="K223" s="274" t="s">
        <v>2831</v>
      </c>
      <c r="L223" s="274" t="s">
        <v>3099</v>
      </c>
      <c r="M223" s="276">
        <v>31094</v>
      </c>
      <c r="N223" s="274" t="s">
        <v>3076</v>
      </c>
    </row>
    <row r="224" spans="2:14" ht="13.8">
      <c r="B224" s="279" t="s">
        <v>4539</v>
      </c>
      <c r="C224" s="274">
        <v>1986</v>
      </c>
      <c r="D224" s="277">
        <v>3.7962962962962962E-2</v>
      </c>
      <c r="E224" s="274">
        <v>12</v>
      </c>
      <c r="F224" s="274" t="s">
        <v>1070</v>
      </c>
      <c r="G224" s="274">
        <v>10</v>
      </c>
      <c r="H224" s="274">
        <f t="shared" si="3"/>
        <v>38</v>
      </c>
      <c r="I224" s="274" t="s">
        <v>1071</v>
      </c>
      <c r="J224" s="277">
        <v>3.8321759259259257E-2</v>
      </c>
      <c r="K224" s="274" t="s">
        <v>2827</v>
      </c>
      <c r="L224" s="274" t="s">
        <v>3100</v>
      </c>
      <c r="M224" s="276">
        <v>31752</v>
      </c>
      <c r="N224" s="274" t="s">
        <v>3076</v>
      </c>
    </row>
    <row r="225" spans="2:14" ht="14.4">
      <c r="B225" s="286" t="s">
        <v>2020</v>
      </c>
      <c r="C225" s="274">
        <v>1972</v>
      </c>
      <c r="D225" s="277">
        <v>3.048611111111111E-2</v>
      </c>
      <c r="E225" s="274">
        <v>12</v>
      </c>
      <c r="F225" s="274" t="s">
        <v>1069</v>
      </c>
      <c r="G225" s="274">
        <v>10</v>
      </c>
      <c r="H225" s="274">
        <f t="shared" si="3"/>
        <v>52</v>
      </c>
      <c r="I225" s="274" t="s">
        <v>1071</v>
      </c>
      <c r="J225" s="277">
        <v>3.0856481481481481E-2</v>
      </c>
      <c r="K225" s="274" t="s">
        <v>2833</v>
      </c>
      <c r="L225" s="274" t="s">
        <v>3101</v>
      </c>
      <c r="M225" s="276">
        <v>26550</v>
      </c>
      <c r="N225" s="274" t="s">
        <v>3076</v>
      </c>
    </row>
    <row r="226" spans="2:14" ht="13.8">
      <c r="B226" s="279" t="s">
        <v>4540</v>
      </c>
      <c r="C226" s="274">
        <v>1988</v>
      </c>
      <c r="D226" s="277">
        <v>3.0729166666666665E-2</v>
      </c>
      <c r="E226" s="274">
        <v>13</v>
      </c>
      <c r="F226" s="274" t="s">
        <v>1069</v>
      </c>
      <c r="G226" s="274">
        <v>10</v>
      </c>
      <c r="H226" s="274">
        <f t="shared" si="3"/>
        <v>36</v>
      </c>
      <c r="I226" s="274" t="s">
        <v>1071</v>
      </c>
      <c r="J226" s="277">
        <v>3.1099537037037037E-2</v>
      </c>
      <c r="K226" s="274" t="s">
        <v>2829</v>
      </c>
      <c r="L226" s="274" t="s">
        <v>3102</v>
      </c>
      <c r="M226" s="276">
        <v>32371</v>
      </c>
      <c r="N226" s="274" t="s">
        <v>3076</v>
      </c>
    </row>
    <row r="227" spans="2:14" ht="13.8">
      <c r="B227" s="279" t="s">
        <v>4541</v>
      </c>
      <c r="C227" s="274">
        <v>1996</v>
      </c>
      <c r="D227" s="277">
        <v>3.8032407407407411E-2</v>
      </c>
      <c r="E227" s="274">
        <v>13</v>
      </c>
      <c r="F227" s="274" t="s">
        <v>1070</v>
      </c>
      <c r="G227" s="274">
        <v>10</v>
      </c>
      <c r="H227" s="274">
        <f t="shared" si="3"/>
        <v>28</v>
      </c>
      <c r="I227" s="274" t="s">
        <v>1071</v>
      </c>
      <c r="J227" s="277">
        <v>3.8692129629629632E-2</v>
      </c>
      <c r="K227" s="274" t="s">
        <v>2920</v>
      </c>
      <c r="L227" s="274" t="s">
        <v>3103</v>
      </c>
      <c r="M227" s="276">
        <v>35128</v>
      </c>
      <c r="N227" s="274" t="s">
        <v>3076</v>
      </c>
    </row>
    <row r="228" spans="2:14" ht="13.8">
      <c r="B228" s="279" t="s">
        <v>5724</v>
      </c>
      <c r="C228" s="274">
        <v>1990</v>
      </c>
      <c r="D228" s="277">
        <v>3.8113425925925926E-2</v>
      </c>
      <c r="E228" s="274">
        <v>14</v>
      </c>
      <c r="F228" s="274" t="s">
        <v>1070</v>
      </c>
      <c r="G228" s="274">
        <v>10</v>
      </c>
      <c r="H228" s="274">
        <f t="shared" si="3"/>
        <v>34</v>
      </c>
      <c r="I228" s="274" t="s">
        <v>1071</v>
      </c>
      <c r="J228" s="277">
        <v>3.8807870370370368E-2</v>
      </c>
      <c r="K228" s="274" t="s">
        <v>3104</v>
      </c>
      <c r="L228" s="274" t="s">
        <v>2866</v>
      </c>
      <c r="M228" s="276">
        <v>32967</v>
      </c>
      <c r="N228" s="274" t="s">
        <v>3076</v>
      </c>
    </row>
    <row r="229" spans="2:14" ht="13.8">
      <c r="B229" s="279" t="s">
        <v>4542</v>
      </c>
      <c r="C229" s="274">
        <v>1990</v>
      </c>
      <c r="D229" s="277">
        <v>3.0682870370370371E-2</v>
      </c>
      <c r="E229" s="274">
        <v>14</v>
      </c>
      <c r="F229" s="274" t="s">
        <v>1069</v>
      </c>
      <c r="G229" s="274">
        <v>10</v>
      </c>
      <c r="H229" s="274">
        <f t="shared" si="3"/>
        <v>34</v>
      </c>
      <c r="I229" s="274" t="s">
        <v>1071</v>
      </c>
      <c r="J229" s="277">
        <v>3.1458333333333331E-2</v>
      </c>
      <c r="K229" s="274" t="s">
        <v>2862</v>
      </c>
      <c r="L229" s="274" t="s">
        <v>3105</v>
      </c>
      <c r="M229" s="276">
        <v>33182</v>
      </c>
      <c r="N229" s="274" t="s">
        <v>3076</v>
      </c>
    </row>
    <row r="230" spans="2:14" ht="13.8">
      <c r="B230" s="279" t="s">
        <v>4543</v>
      </c>
      <c r="C230" s="274">
        <v>1988</v>
      </c>
      <c r="D230" s="277">
        <v>3.1759259259259258E-2</v>
      </c>
      <c r="E230" s="274">
        <v>15</v>
      </c>
      <c r="F230" s="274" t="s">
        <v>1069</v>
      </c>
      <c r="G230" s="274">
        <v>10</v>
      </c>
      <c r="H230" s="274">
        <f t="shared" si="3"/>
        <v>36</v>
      </c>
      <c r="I230" s="274" t="s">
        <v>1071</v>
      </c>
      <c r="J230" s="277">
        <v>3.1770833333333331E-2</v>
      </c>
      <c r="K230" s="274" t="s">
        <v>2943</v>
      </c>
      <c r="L230" s="274" t="s">
        <v>3106</v>
      </c>
      <c r="M230" s="276">
        <v>32414</v>
      </c>
      <c r="N230" s="274" t="s">
        <v>3076</v>
      </c>
    </row>
    <row r="231" spans="2:14" ht="14.4">
      <c r="B231" s="286" t="s">
        <v>4544</v>
      </c>
      <c r="C231" s="274">
        <v>1984</v>
      </c>
      <c r="D231" s="277">
        <v>3.8206018518518521E-2</v>
      </c>
      <c r="E231" s="274">
        <v>15</v>
      </c>
      <c r="F231" s="274" t="s">
        <v>1070</v>
      </c>
      <c r="G231" s="274">
        <v>10</v>
      </c>
      <c r="H231" s="274">
        <f t="shared" si="3"/>
        <v>40</v>
      </c>
      <c r="I231" s="274" t="s">
        <v>1071</v>
      </c>
      <c r="J231" s="277">
        <v>3.923611111111111E-2</v>
      </c>
      <c r="K231" s="274" t="s">
        <v>2838</v>
      </c>
      <c r="L231" s="274" t="s">
        <v>3107</v>
      </c>
      <c r="M231" s="276">
        <v>30862</v>
      </c>
      <c r="N231" s="274" t="s">
        <v>3076</v>
      </c>
    </row>
    <row r="232" spans="2:14" ht="14.4">
      <c r="B232" s="286" t="s">
        <v>4545</v>
      </c>
      <c r="C232" s="274">
        <v>1984</v>
      </c>
      <c r="D232" s="277">
        <v>3.8854166666666669E-2</v>
      </c>
      <c r="E232" s="274">
        <v>16</v>
      </c>
      <c r="F232" s="274" t="s">
        <v>1070</v>
      </c>
      <c r="G232" s="274">
        <v>10</v>
      </c>
      <c r="H232" s="274">
        <f t="shared" si="3"/>
        <v>40</v>
      </c>
      <c r="I232" s="274" t="s">
        <v>1071</v>
      </c>
      <c r="J232" s="277">
        <v>3.9259259259259258E-2</v>
      </c>
      <c r="K232" s="274" t="s">
        <v>3108</v>
      </c>
      <c r="L232" s="274" t="s">
        <v>3109</v>
      </c>
      <c r="M232" s="276">
        <v>30700</v>
      </c>
      <c r="N232" s="274" t="s">
        <v>3076</v>
      </c>
    </row>
    <row r="233" spans="2:14" ht="13.8">
      <c r="B233" s="279" t="s">
        <v>1973</v>
      </c>
      <c r="C233" s="274">
        <v>1977</v>
      </c>
      <c r="D233" s="277">
        <v>3.201388888888889E-2</v>
      </c>
      <c r="E233" s="274">
        <v>16</v>
      </c>
      <c r="F233" s="274" t="s">
        <v>1069</v>
      </c>
      <c r="G233" s="274">
        <v>10</v>
      </c>
      <c r="H233" s="274">
        <f t="shared" si="3"/>
        <v>47</v>
      </c>
      <c r="I233" s="274" t="s">
        <v>1071</v>
      </c>
      <c r="J233" s="277">
        <v>3.2037037037037037E-2</v>
      </c>
      <c r="K233" s="274" t="s">
        <v>2862</v>
      </c>
      <c r="L233" s="274" t="s">
        <v>3110</v>
      </c>
      <c r="M233" s="276">
        <v>28251</v>
      </c>
      <c r="N233" s="274" t="s">
        <v>3076</v>
      </c>
    </row>
    <row r="234" spans="2:14" ht="13.8">
      <c r="B234" s="279" t="s">
        <v>4546</v>
      </c>
      <c r="C234" s="274">
        <v>1983</v>
      </c>
      <c r="D234" s="277">
        <v>3.2141203703703707E-2</v>
      </c>
      <c r="E234" s="274">
        <v>17</v>
      </c>
      <c r="F234" s="274" t="s">
        <v>1069</v>
      </c>
      <c r="G234" s="274">
        <v>10</v>
      </c>
      <c r="H234" s="274">
        <f t="shared" si="3"/>
        <v>41</v>
      </c>
      <c r="I234" s="274" t="s">
        <v>1071</v>
      </c>
      <c r="J234" s="277">
        <v>3.215277777777778E-2</v>
      </c>
      <c r="K234" s="274" t="s">
        <v>2928</v>
      </c>
      <c r="L234" s="274" t="s">
        <v>3111</v>
      </c>
      <c r="M234" s="276">
        <v>30586</v>
      </c>
      <c r="N234" s="274" t="s">
        <v>3076</v>
      </c>
    </row>
    <row r="235" spans="2:14" ht="13.8">
      <c r="B235" s="279" t="s">
        <v>2229</v>
      </c>
      <c r="C235" s="274">
        <v>1989</v>
      </c>
      <c r="D235" s="277">
        <v>3.875E-2</v>
      </c>
      <c r="E235" s="274">
        <v>17</v>
      </c>
      <c r="F235" s="274" t="s">
        <v>1070</v>
      </c>
      <c r="G235" s="274">
        <v>10</v>
      </c>
      <c r="H235" s="274">
        <f t="shared" si="3"/>
        <v>35</v>
      </c>
      <c r="I235" s="274" t="s">
        <v>1071</v>
      </c>
      <c r="J235" s="277">
        <v>3.9421296296296295E-2</v>
      </c>
      <c r="K235" s="274" t="s">
        <v>3108</v>
      </c>
      <c r="L235" s="274" t="s">
        <v>3112</v>
      </c>
      <c r="M235" s="276">
        <v>32660</v>
      </c>
      <c r="N235" s="274" t="s">
        <v>3076</v>
      </c>
    </row>
    <row r="236" spans="2:14" ht="13.8">
      <c r="B236" s="279" t="s">
        <v>4547</v>
      </c>
      <c r="C236" s="274">
        <v>1994</v>
      </c>
      <c r="D236" s="277">
        <v>3.2002314814814817E-2</v>
      </c>
      <c r="E236" s="274">
        <v>18</v>
      </c>
      <c r="F236" s="274" t="s">
        <v>1069</v>
      </c>
      <c r="G236" s="274">
        <v>10</v>
      </c>
      <c r="H236" s="274">
        <f t="shared" si="3"/>
        <v>30</v>
      </c>
      <c r="I236" s="274" t="s">
        <v>1071</v>
      </c>
      <c r="J236" s="277">
        <v>3.2361111111111111E-2</v>
      </c>
      <c r="K236" s="274" t="s">
        <v>2862</v>
      </c>
      <c r="L236" s="274" t="s">
        <v>3113</v>
      </c>
      <c r="M236" s="278">
        <v>34635</v>
      </c>
      <c r="N236" s="274" t="s">
        <v>3076</v>
      </c>
    </row>
    <row r="237" spans="2:14" ht="14.4">
      <c r="B237" s="286" t="s">
        <v>4548</v>
      </c>
      <c r="C237" s="274">
        <v>1984</v>
      </c>
      <c r="D237" s="277">
        <v>3.8634259259259257E-2</v>
      </c>
      <c r="E237" s="274">
        <v>18</v>
      </c>
      <c r="F237" s="274" t="s">
        <v>1070</v>
      </c>
      <c r="G237" s="274">
        <v>10</v>
      </c>
      <c r="H237" s="274">
        <f t="shared" si="3"/>
        <v>40</v>
      </c>
      <c r="I237" s="274" t="s">
        <v>1071</v>
      </c>
      <c r="J237" s="277">
        <v>3.9456018518518515E-2</v>
      </c>
      <c r="K237" s="274" t="s">
        <v>3114</v>
      </c>
      <c r="L237" s="274" t="s">
        <v>3115</v>
      </c>
      <c r="M237" s="276">
        <v>30780</v>
      </c>
      <c r="N237" s="274" t="s">
        <v>3076</v>
      </c>
    </row>
    <row r="238" spans="2:14" ht="13.8">
      <c r="B238" s="279" t="s">
        <v>4549</v>
      </c>
      <c r="C238" s="274">
        <v>1992</v>
      </c>
      <c r="D238" s="277">
        <v>3.9097222222222221E-2</v>
      </c>
      <c r="E238" s="274">
        <v>19</v>
      </c>
      <c r="F238" s="274" t="s">
        <v>1070</v>
      </c>
      <c r="G238" s="274">
        <v>10</v>
      </c>
      <c r="H238" s="274">
        <f t="shared" si="3"/>
        <v>32</v>
      </c>
      <c r="I238" s="274" t="s">
        <v>1071</v>
      </c>
      <c r="J238" s="277">
        <v>3.9502314814814816E-2</v>
      </c>
      <c r="K238" s="274" t="s">
        <v>2819</v>
      </c>
      <c r="L238" s="274" t="s">
        <v>3116</v>
      </c>
      <c r="M238" s="276">
        <v>33736</v>
      </c>
      <c r="N238" s="274" t="s">
        <v>3076</v>
      </c>
    </row>
    <row r="239" spans="2:14" ht="13.8">
      <c r="B239" s="279" t="s">
        <v>4550</v>
      </c>
      <c r="C239" s="274">
        <v>1983</v>
      </c>
      <c r="D239" s="277">
        <v>3.2581018518518516E-2</v>
      </c>
      <c r="E239" s="274">
        <v>19</v>
      </c>
      <c r="F239" s="274" t="s">
        <v>1069</v>
      </c>
      <c r="G239" s="274">
        <v>10</v>
      </c>
      <c r="H239" s="274">
        <f t="shared" si="3"/>
        <v>41</v>
      </c>
      <c r="I239" s="274" t="s">
        <v>1071</v>
      </c>
      <c r="J239" s="277">
        <v>3.2581018518518516E-2</v>
      </c>
      <c r="K239" s="274" t="s">
        <v>2913</v>
      </c>
      <c r="L239" s="274" t="s">
        <v>3106</v>
      </c>
      <c r="M239" s="276">
        <v>30342</v>
      </c>
      <c r="N239" s="274" t="s">
        <v>3076</v>
      </c>
    </row>
    <row r="240" spans="2:14" ht="13.8">
      <c r="B240" s="279" t="s">
        <v>4551</v>
      </c>
      <c r="C240" s="274">
        <v>1990</v>
      </c>
      <c r="D240" s="277">
        <v>3.8935185185185184E-2</v>
      </c>
      <c r="E240" s="274">
        <v>20</v>
      </c>
      <c r="F240" s="274" t="s">
        <v>1070</v>
      </c>
      <c r="G240" s="274">
        <v>10</v>
      </c>
      <c r="H240" s="274">
        <f t="shared" si="3"/>
        <v>34</v>
      </c>
      <c r="I240" s="274" t="s">
        <v>1071</v>
      </c>
      <c r="J240" s="277">
        <v>3.9618055555555552E-2</v>
      </c>
      <c r="K240" s="274" t="s">
        <v>2866</v>
      </c>
      <c r="L240" s="274" t="s">
        <v>3117</v>
      </c>
      <c r="M240" s="278">
        <v>33158</v>
      </c>
      <c r="N240" s="274" t="s">
        <v>3076</v>
      </c>
    </row>
    <row r="241" spans="2:14" ht="13.8">
      <c r="B241" s="279" t="s">
        <v>4552</v>
      </c>
      <c r="C241" s="274">
        <v>1989</v>
      </c>
      <c r="D241" s="277">
        <v>3.2777777777777781E-2</v>
      </c>
      <c r="E241" s="274">
        <v>20</v>
      </c>
      <c r="F241" s="274" t="s">
        <v>1069</v>
      </c>
      <c r="G241" s="274">
        <v>10</v>
      </c>
      <c r="H241" s="274">
        <f t="shared" si="3"/>
        <v>35</v>
      </c>
      <c r="I241" s="274" t="s">
        <v>1071</v>
      </c>
      <c r="J241" s="277">
        <v>3.2800925925925928E-2</v>
      </c>
      <c r="K241" s="274" t="s">
        <v>2896</v>
      </c>
      <c r="L241" s="274" t="s">
        <v>3118</v>
      </c>
      <c r="M241" s="276">
        <v>32785</v>
      </c>
      <c r="N241" s="274" t="s">
        <v>3076</v>
      </c>
    </row>
    <row r="242" spans="2:14" ht="14.4">
      <c r="B242" s="286" t="s">
        <v>4553</v>
      </c>
      <c r="C242" s="274">
        <v>1983</v>
      </c>
      <c r="D242" s="277">
        <v>3.8935185185185184E-2</v>
      </c>
      <c r="E242" s="274">
        <v>21</v>
      </c>
      <c r="F242" s="274" t="s">
        <v>1070</v>
      </c>
      <c r="G242" s="274">
        <v>10</v>
      </c>
      <c r="H242" s="274">
        <f t="shared" si="3"/>
        <v>41</v>
      </c>
      <c r="I242" s="274" t="s">
        <v>1071</v>
      </c>
      <c r="J242" s="277">
        <v>3.9641203703703706E-2</v>
      </c>
      <c r="K242" s="274" t="s">
        <v>2838</v>
      </c>
      <c r="L242" s="274" t="s">
        <v>3119</v>
      </c>
      <c r="M242" s="276">
        <v>30574</v>
      </c>
      <c r="N242" s="274" t="s">
        <v>3076</v>
      </c>
    </row>
    <row r="243" spans="2:14" ht="13.8">
      <c r="B243" s="279" t="s">
        <v>4554</v>
      </c>
      <c r="C243" s="274">
        <v>1977</v>
      </c>
      <c r="D243" s="277">
        <v>3.2476851851851854E-2</v>
      </c>
      <c r="E243" s="274">
        <v>21</v>
      </c>
      <c r="F243" s="274" t="s">
        <v>1069</v>
      </c>
      <c r="G243" s="274">
        <v>10</v>
      </c>
      <c r="H243" s="274">
        <f t="shared" si="3"/>
        <v>47</v>
      </c>
      <c r="I243" s="274" t="s">
        <v>1071</v>
      </c>
      <c r="J243" s="277">
        <v>3.2847222222222222E-2</v>
      </c>
      <c r="K243" s="274" t="s">
        <v>2859</v>
      </c>
      <c r="L243" s="274" t="s">
        <v>3120</v>
      </c>
      <c r="M243" s="278">
        <v>28459</v>
      </c>
      <c r="N243" s="274" t="s">
        <v>3076</v>
      </c>
    </row>
    <row r="244" spans="2:14" ht="13.8">
      <c r="B244" s="279" t="s">
        <v>4555</v>
      </c>
      <c r="C244" s="274">
        <v>1988</v>
      </c>
      <c r="D244" s="277">
        <v>3.9317129629629632E-2</v>
      </c>
      <c r="E244" s="274">
        <v>22</v>
      </c>
      <c r="F244" s="274" t="s">
        <v>1070</v>
      </c>
      <c r="G244" s="274">
        <v>10</v>
      </c>
      <c r="H244" s="274">
        <f t="shared" si="3"/>
        <v>36</v>
      </c>
      <c r="I244" s="274" t="s">
        <v>1071</v>
      </c>
      <c r="J244" s="277">
        <v>3.9710648148148148E-2</v>
      </c>
      <c r="K244" s="274" t="s">
        <v>2920</v>
      </c>
      <c r="L244" s="274" t="s">
        <v>3121</v>
      </c>
      <c r="M244" s="278">
        <v>32459</v>
      </c>
      <c r="N244" s="274" t="s">
        <v>3076</v>
      </c>
    </row>
    <row r="245" spans="2:14" ht="13.8">
      <c r="B245" s="279" t="s">
        <v>4556</v>
      </c>
      <c r="C245" s="274">
        <v>1989</v>
      </c>
      <c r="D245" s="277">
        <v>3.2118055555555552E-2</v>
      </c>
      <c r="E245" s="274">
        <v>22</v>
      </c>
      <c r="F245" s="274" t="s">
        <v>1069</v>
      </c>
      <c r="G245" s="274">
        <v>10</v>
      </c>
      <c r="H245" s="274">
        <f t="shared" si="3"/>
        <v>35</v>
      </c>
      <c r="I245" s="274" t="s">
        <v>1071</v>
      </c>
      <c r="J245" s="277">
        <v>3.2870370370370369E-2</v>
      </c>
      <c r="K245" s="274" t="s">
        <v>3122</v>
      </c>
      <c r="L245" s="274" t="s">
        <v>3123</v>
      </c>
      <c r="M245" s="278">
        <v>32825</v>
      </c>
      <c r="N245" s="274" t="s">
        <v>3076</v>
      </c>
    </row>
    <row r="246" spans="2:14" ht="14.4">
      <c r="B246" s="286" t="s">
        <v>4557</v>
      </c>
      <c r="C246" s="274">
        <v>1980</v>
      </c>
      <c r="D246" s="277">
        <v>3.7083333333333336E-2</v>
      </c>
      <c r="E246" s="274">
        <v>23</v>
      </c>
      <c r="F246" s="274" t="s">
        <v>1070</v>
      </c>
      <c r="G246" s="274">
        <v>10</v>
      </c>
      <c r="H246" s="274">
        <f t="shared" si="3"/>
        <v>44</v>
      </c>
      <c r="I246" s="274" t="s">
        <v>1071</v>
      </c>
      <c r="J246" s="277">
        <v>3.982638888888889E-2</v>
      </c>
      <c r="K246" s="274" t="s">
        <v>2838</v>
      </c>
      <c r="L246" s="274" t="s">
        <v>3124</v>
      </c>
      <c r="M246" s="276">
        <v>29380</v>
      </c>
      <c r="N246" s="274" t="s">
        <v>3076</v>
      </c>
    </row>
    <row r="247" spans="2:14" ht="13.8">
      <c r="B247" s="279" t="s">
        <v>4558</v>
      </c>
      <c r="C247" s="274">
        <v>1983</v>
      </c>
      <c r="D247" s="277">
        <v>3.2719907407407406E-2</v>
      </c>
      <c r="E247" s="274">
        <v>23</v>
      </c>
      <c r="F247" s="274" t="s">
        <v>1069</v>
      </c>
      <c r="G247" s="274">
        <v>10</v>
      </c>
      <c r="H247" s="274">
        <f t="shared" si="3"/>
        <v>41</v>
      </c>
      <c r="I247" s="274" t="s">
        <v>1071</v>
      </c>
      <c r="J247" s="277">
        <v>3.3067129629629627E-2</v>
      </c>
      <c r="K247" s="274" t="s">
        <v>2825</v>
      </c>
      <c r="L247" s="274" t="s">
        <v>3125</v>
      </c>
      <c r="M247" s="276">
        <v>30368</v>
      </c>
      <c r="N247" s="274" t="s">
        <v>3076</v>
      </c>
    </row>
    <row r="248" spans="2:14" ht="13.8">
      <c r="B248" s="279" t="s">
        <v>4559</v>
      </c>
      <c r="C248" s="274">
        <v>1988</v>
      </c>
      <c r="D248" s="277">
        <v>3.8831018518518522E-2</v>
      </c>
      <c r="E248" s="274">
        <v>24</v>
      </c>
      <c r="F248" s="274" t="s">
        <v>1070</v>
      </c>
      <c r="G248" s="274">
        <v>10</v>
      </c>
      <c r="H248" s="274">
        <f t="shared" si="3"/>
        <v>36</v>
      </c>
      <c r="I248" s="274" t="s">
        <v>1071</v>
      </c>
      <c r="J248" s="277">
        <v>4.0034722222222222E-2</v>
      </c>
      <c r="K248" s="274" t="s">
        <v>2935</v>
      </c>
      <c r="L248" s="274" t="s">
        <v>3126</v>
      </c>
      <c r="M248" s="276">
        <v>32277</v>
      </c>
      <c r="N248" s="274" t="s">
        <v>3076</v>
      </c>
    </row>
    <row r="249" spans="2:14" ht="13.8">
      <c r="B249" s="279" t="s">
        <v>4560</v>
      </c>
      <c r="C249" s="274">
        <v>1988</v>
      </c>
      <c r="D249" s="277">
        <v>3.2048611111111111E-2</v>
      </c>
      <c r="E249" s="274">
        <v>24</v>
      </c>
      <c r="F249" s="274" t="s">
        <v>1069</v>
      </c>
      <c r="G249" s="274">
        <v>10</v>
      </c>
      <c r="H249" s="274">
        <f t="shared" si="3"/>
        <v>36</v>
      </c>
      <c r="I249" s="274" t="s">
        <v>1071</v>
      </c>
      <c r="J249" s="277">
        <v>3.3113425925925928E-2</v>
      </c>
      <c r="K249" s="274" t="s">
        <v>2859</v>
      </c>
      <c r="L249" s="274" t="s">
        <v>3127</v>
      </c>
      <c r="M249" s="276">
        <v>32311</v>
      </c>
      <c r="N249" s="274" t="s">
        <v>3076</v>
      </c>
    </row>
    <row r="250" spans="2:14" ht="14.4">
      <c r="B250" s="286" t="s">
        <v>4561</v>
      </c>
      <c r="C250" s="274">
        <v>1984</v>
      </c>
      <c r="D250" s="277">
        <v>3.9583333333333331E-2</v>
      </c>
      <c r="E250" s="274">
        <v>25</v>
      </c>
      <c r="F250" s="274" t="s">
        <v>1070</v>
      </c>
      <c r="G250" s="274">
        <v>10</v>
      </c>
      <c r="H250" s="274">
        <f t="shared" si="3"/>
        <v>40</v>
      </c>
      <c r="I250" s="274" t="s">
        <v>1071</v>
      </c>
      <c r="J250" s="277">
        <v>4.0335648148148148E-2</v>
      </c>
      <c r="K250" s="274" t="s">
        <v>2827</v>
      </c>
      <c r="L250" s="274" t="s">
        <v>3128</v>
      </c>
      <c r="M250" s="278">
        <v>31028</v>
      </c>
      <c r="N250" s="274" t="s">
        <v>3076</v>
      </c>
    </row>
    <row r="251" spans="2:14" ht="13.8">
      <c r="B251" s="279" t="s">
        <v>4562</v>
      </c>
      <c r="C251" s="274">
        <v>1986</v>
      </c>
      <c r="D251" s="277">
        <v>3.2951388888888891E-2</v>
      </c>
      <c r="E251" s="274">
        <v>25</v>
      </c>
      <c r="F251" s="274" t="s">
        <v>1069</v>
      </c>
      <c r="G251" s="274">
        <v>10</v>
      </c>
      <c r="H251" s="274">
        <f t="shared" si="3"/>
        <v>38</v>
      </c>
      <c r="I251" s="274" t="s">
        <v>1071</v>
      </c>
      <c r="J251" s="277">
        <v>3.3310185185185186E-2</v>
      </c>
      <c r="K251" s="274" t="s">
        <v>2933</v>
      </c>
      <c r="L251" s="274" t="s">
        <v>3129</v>
      </c>
      <c r="M251" s="276">
        <v>31552</v>
      </c>
      <c r="N251" s="274" t="s">
        <v>3076</v>
      </c>
    </row>
    <row r="252" spans="2:14" ht="13.8">
      <c r="B252" s="279" t="s">
        <v>4563</v>
      </c>
      <c r="C252" s="274">
        <v>1989</v>
      </c>
      <c r="D252" s="277">
        <v>3.9722222222222221E-2</v>
      </c>
      <c r="E252" s="274">
        <v>26</v>
      </c>
      <c r="F252" s="274" t="s">
        <v>1070</v>
      </c>
      <c r="G252" s="274">
        <v>10</v>
      </c>
      <c r="H252" s="274">
        <f t="shared" si="3"/>
        <v>35</v>
      </c>
      <c r="I252" s="274" t="s">
        <v>1071</v>
      </c>
      <c r="J252" s="277">
        <v>4.0416666666666663E-2</v>
      </c>
      <c r="K252" s="274" t="s">
        <v>2920</v>
      </c>
      <c r="L252" s="274" t="s">
        <v>3130</v>
      </c>
      <c r="M252" s="276">
        <v>32509</v>
      </c>
      <c r="N252" s="274" t="s">
        <v>3076</v>
      </c>
    </row>
    <row r="253" spans="2:14" ht="13.8">
      <c r="B253" s="279" t="s">
        <v>4564</v>
      </c>
      <c r="C253" s="274">
        <v>1996</v>
      </c>
      <c r="D253" s="277">
        <v>3.2974537037037038E-2</v>
      </c>
      <c r="E253" s="274">
        <v>26</v>
      </c>
      <c r="F253" s="274" t="s">
        <v>1069</v>
      </c>
      <c r="G253" s="274">
        <v>10</v>
      </c>
      <c r="H253" s="274">
        <f t="shared" si="3"/>
        <v>28</v>
      </c>
      <c r="I253" s="274" t="s">
        <v>1071</v>
      </c>
      <c r="J253" s="277">
        <v>3.3321759259259259E-2</v>
      </c>
      <c r="K253" s="274" t="s">
        <v>2943</v>
      </c>
      <c r="L253" s="274" t="s">
        <v>3131</v>
      </c>
      <c r="M253" s="276">
        <v>35206</v>
      </c>
      <c r="N253" s="274" t="s">
        <v>3076</v>
      </c>
    </row>
    <row r="254" spans="2:14" ht="13.8">
      <c r="B254" s="279" t="s">
        <v>4565</v>
      </c>
      <c r="C254" s="274">
        <v>1994</v>
      </c>
      <c r="D254" s="277">
        <v>3.2870370370370369E-2</v>
      </c>
      <c r="E254" s="274">
        <v>27</v>
      </c>
      <c r="F254" s="274" t="s">
        <v>1069</v>
      </c>
      <c r="G254" s="274">
        <v>10</v>
      </c>
      <c r="H254" s="274">
        <f t="shared" si="3"/>
        <v>30</v>
      </c>
      <c r="I254" s="274" t="s">
        <v>1071</v>
      </c>
      <c r="J254" s="277">
        <v>3.3611111111111112E-2</v>
      </c>
      <c r="K254" s="274" t="s">
        <v>3132</v>
      </c>
      <c r="L254" s="274" t="s">
        <v>3133</v>
      </c>
      <c r="M254" s="276">
        <v>34453</v>
      </c>
      <c r="N254" s="274" t="s">
        <v>3076</v>
      </c>
    </row>
    <row r="255" spans="2:14" ht="13.8">
      <c r="B255" s="279" t="s">
        <v>332</v>
      </c>
      <c r="C255" s="274">
        <v>1985</v>
      </c>
      <c r="D255" s="277">
        <v>4.0150462962962964E-2</v>
      </c>
      <c r="E255" s="274">
        <v>27</v>
      </c>
      <c r="F255" s="274" t="s">
        <v>1070</v>
      </c>
      <c r="G255" s="274">
        <v>10</v>
      </c>
      <c r="H255" s="274">
        <f t="shared" si="3"/>
        <v>39</v>
      </c>
      <c r="I255" s="274" t="s">
        <v>1071</v>
      </c>
      <c r="J255" s="277">
        <v>4.0555555555555553E-2</v>
      </c>
      <c r="K255" s="274" t="s">
        <v>3108</v>
      </c>
      <c r="L255" s="274" t="s">
        <v>3134</v>
      </c>
      <c r="M255" s="276">
        <v>31055</v>
      </c>
      <c r="N255" s="274" t="s">
        <v>3076</v>
      </c>
    </row>
    <row r="256" spans="2:14" ht="13.8">
      <c r="B256" s="279" t="s">
        <v>4566</v>
      </c>
      <c r="C256" s="274">
        <v>1987</v>
      </c>
      <c r="D256" s="277">
        <v>3.3761574074074076E-2</v>
      </c>
      <c r="E256" s="274">
        <v>28</v>
      </c>
      <c r="F256" s="274" t="s">
        <v>1069</v>
      </c>
      <c r="G256" s="274">
        <v>10</v>
      </c>
      <c r="H256" s="274">
        <f t="shared" si="3"/>
        <v>37</v>
      </c>
      <c r="I256" s="274" t="s">
        <v>1071</v>
      </c>
      <c r="J256" s="277">
        <v>3.408564814814815E-2</v>
      </c>
      <c r="K256" s="274" t="s">
        <v>2943</v>
      </c>
      <c r="L256" s="274" t="s">
        <v>3135</v>
      </c>
      <c r="M256" s="278">
        <v>32100</v>
      </c>
      <c r="N256" s="274" t="s">
        <v>3076</v>
      </c>
    </row>
    <row r="257" spans="2:14" ht="13.8">
      <c r="B257" s="279" t="s">
        <v>4567</v>
      </c>
      <c r="C257" s="274">
        <v>1994</v>
      </c>
      <c r="D257" s="277">
        <v>4.010416666666667E-2</v>
      </c>
      <c r="E257" s="274">
        <v>28</v>
      </c>
      <c r="F257" s="274" t="s">
        <v>1070</v>
      </c>
      <c r="G257" s="274">
        <v>10</v>
      </c>
      <c r="H257" s="274">
        <f t="shared" si="3"/>
        <v>30</v>
      </c>
      <c r="I257" s="274" t="s">
        <v>1071</v>
      </c>
      <c r="J257" s="277">
        <v>4.0914351851851855E-2</v>
      </c>
      <c r="K257" s="274" t="s">
        <v>2935</v>
      </c>
      <c r="L257" s="274" t="s">
        <v>3136</v>
      </c>
      <c r="M257" s="278">
        <v>34697</v>
      </c>
      <c r="N257" s="274" t="s">
        <v>3076</v>
      </c>
    </row>
    <row r="258" spans="2:14" ht="13.8">
      <c r="B258" s="279" t="s">
        <v>4568</v>
      </c>
      <c r="C258" s="274">
        <v>1994</v>
      </c>
      <c r="D258" s="277">
        <v>3.3761574074074076E-2</v>
      </c>
      <c r="E258" s="274">
        <v>29</v>
      </c>
      <c r="F258" s="274" t="s">
        <v>1069</v>
      </c>
      <c r="G258" s="274">
        <v>10</v>
      </c>
      <c r="H258" s="274">
        <f t="shared" si="3"/>
        <v>30</v>
      </c>
      <c r="I258" s="274" t="s">
        <v>1071</v>
      </c>
      <c r="J258" s="277">
        <v>3.4108796296296297E-2</v>
      </c>
      <c r="K258" s="274" t="s">
        <v>2825</v>
      </c>
      <c r="L258" s="274" t="s">
        <v>3137</v>
      </c>
      <c r="M258" s="276">
        <v>34374</v>
      </c>
      <c r="N258" s="274" t="s">
        <v>3076</v>
      </c>
    </row>
    <row r="259" spans="2:14" ht="14.4">
      <c r="B259" s="286" t="s">
        <v>4569</v>
      </c>
      <c r="C259" s="274">
        <v>1978</v>
      </c>
      <c r="D259" s="277">
        <v>4.0370370370370369E-2</v>
      </c>
      <c r="E259" s="274">
        <v>29</v>
      </c>
      <c r="F259" s="274" t="s">
        <v>1070</v>
      </c>
      <c r="G259" s="274">
        <v>10</v>
      </c>
      <c r="H259" s="274">
        <f t="shared" ref="H259:H322" si="4">2024-C259</f>
        <v>46</v>
      </c>
      <c r="I259" s="274" t="s">
        <v>1071</v>
      </c>
      <c r="J259" s="277">
        <v>4.1134259259259259E-2</v>
      </c>
      <c r="K259" s="274" t="s">
        <v>2923</v>
      </c>
      <c r="L259" s="274" t="s">
        <v>3138</v>
      </c>
      <c r="M259" s="278">
        <v>28780</v>
      </c>
      <c r="N259" s="274" t="s">
        <v>3076</v>
      </c>
    </row>
    <row r="260" spans="2:14" ht="13.8">
      <c r="B260" s="279" t="s">
        <v>4570</v>
      </c>
      <c r="C260" s="274">
        <v>1991</v>
      </c>
      <c r="D260" s="277">
        <v>4.0567129629629627E-2</v>
      </c>
      <c r="E260" s="274">
        <v>30</v>
      </c>
      <c r="F260" s="274" t="s">
        <v>1070</v>
      </c>
      <c r="G260" s="274">
        <v>10</v>
      </c>
      <c r="H260" s="274">
        <f t="shared" si="4"/>
        <v>33</v>
      </c>
      <c r="I260" s="274" t="s">
        <v>1071</v>
      </c>
      <c r="J260" s="277">
        <v>4.130787037037037E-2</v>
      </c>
      <c r="K260" s="274" t="s">
        <v>3071</v>
      </c>
      <c r="L260" s="274" t="s">
        <v>3139</v>
      </c>
      <c r="M260" s="276">
        <v>33355</v>
      </c>
      <c r="N260" s="274" t="s">
        <v>3076</v>
      </c>
    </row>
    <row r="261" spans="2:14" ht="13.8">
      <c r="B261" s="279" t="s">
        <v>5725</v>
      </c>
      <c r="C261" s="274">
        <v>1986</v>
      </c>
      <c r="D261" s="277">
        <v>3.349537037037037E-2</v>
      </c>
      <c r="E261" s="274">
        <v>30</v>
      </c>
      <c r="F261" s="274" t="s">
        <v>1069</v>
      </c>
      <c r="G261" s="274">
        <v>10</v>
      </c>
      <c r="H261" s="274">
        <f t="shared" si="4"/>
        <v>38</v>
      </c>
      <c r="I261" s="274" t="s">
        <v>1071</v>
      </c>
      <c r="J261" s="277">
        <v>3.4212962962962966E-2</v>
      </c>
      <c r="K261" s="274" t="s">
        <v>3140</v>
      </c>
      <c r="L261" s="274" t="s">
        <v>3141</v>
      </c>
      <c r="M261" s="276">
        <v>31581</v>
      </c>
      <c r="N261" s="274" t="s">
        <v>3076</v>
      </c>
    </row>
    <row r="262" spans="2:14" ht="13.8">
      <c r="B262" s="279" t="s">
        <v>4571</v>
      </c>
      <c r="C262" s="274">
        <v>1989</v>
      </c>
      <c r="D262" s="277">
        <v>3.4016203703703701E-2</v>
      </c>
      <c r="E262" s="274">
        <v>31</v>
      </c>
      <c r="F262" s="274" t="s">
        <v>1069</v>
      </c>
      <c r="G262" s="274">
        <v>10</v>
      </c>
      <c r="H262" s="274">
        <f t="shared" si="4"/>
        <v>35</v>
      </c>
      <c r="I262" s="274" t="s">
        <v>1071</v>
      </c>
      <c r="J262" s="277">
        <v>3.439814814814815E-2</v>
      </c>
      <c r="K262" s="274" t="s">
        <v>2825</v>
      </c>
      <c r="L262" s="274" t="s">
        <v>3142</v>
      </c>
      <c r="M262" s="276">
        <v>32616</v>
      </c>
      <c r="N262" s="274" t="s">
        <v>3076</v>
      </c>
    </row>
    <row r="263" spans="2:14" ht="13.8">
      <c r="B263" s="279" t="s">
        <v>5726</v>
      </c>
      <c r="C263" s="274">
        <v>1986</v>
      </c>
      <c r="D263" s="277">
        <v>4.0983796296296296E-2</v>
      </c>
      <c r="E263" s="274">
        <v>31</v>
      </c>
      <c r="F263" s="274" t="s">
        <v>1070</v>
      </c>
      <c r="G263" s="274">
        <v>10</v>
      </c>
      <c r="H263" s="274">
        <f t="shared" si="4"/>
        <v>38</v>
      </c>
      <c r="I263" s="274" t="s">
        <v>1071</v>
      </c>
      <c r="J263" s="277">
        <v>4.1377314814814818E-2</v>
      </c>
      <c r="K263" s="274" t="s">
        <v>3143</v>
      </c>
      <c r="L263" s="274" t="s">
        <v>3144</v>
      </c>
      <c r="M263" s="276">
        <v>31526</v>
      </c>
      <c r="N263" s="274" t="s">
        <v>3076</v>
      </c>
    </row>
    <row r="264" spans="2:14" ht="13.8">
      <c r="B264" s="279" t="s">
        <v>4572</v>
      </c>
      <c r="C264" s="274">
        <v>1983</v>
      </c>
      <c r="D264" s="277">
        <v>3.3761574074074076E-2</v>
      </c>
      <c r="E264" s="274">
        <v>32</v>
      </c>
      <c r="F264" s="274" t="s">
        <v>1069</v>
      </c>
      <c r="G264" s="274">
        <v>10</v>
      </c>
      <c r="H264" s="274">
        <f t="shared" si="4"/>
        <v>41</v>
      </c>
      <c r="I264" s="274" t="s">
        <v>1071</v>
      </c>
      <c r="J264" s="277">
        <v>3.4467592592592591E-2</v>
      </c>
      <c r="K264" s="274" t="s">
        <v>2833</v>
      </c>
      <c r="L264" s="274" t="s">
        <v>3145</v>
      </c>
      <c r="M264" s="276">
        <v>30357</v>
      </c>
      <c r="N264" s="274" t="s">
        <v>3076</v>
      </c>
    </row>
    <row r="265" spans="2:14" ht="13.8">
      <c r="B265" s="279" t="s">
        <v>2023</v>
      </c>
      <c r="C265" s="274">
        <v>1986</v>
      </c>
      <c r="D265" s="277">
        <v>4.0196759259259258E-2</v>
      </c>
      <c r="E265" s="274">
        <v>32</v>
      </c>
      <c r="F265" s="274" t="s">
        <v>1070</v>
      </c>
      <c r="G265" s="274">
        <v>10</v>
      </c>
      <c r="H265" s="274">
        <f t="shared" si="4"/>
        <v>38</v>
      </c>
      <c r="I265" s="274" t="s">
        <v>1071</v>
      </c>
      <c r="J265" s="277">
        <v>4.1400462962962965E-2</v>
      </c>
      <c r="K265" s="274" t="s">
        <v>3146</v>
      </c>
      <c r="L265" s="274" t="s">
        <v>3147</v>
      </c>
      <c r="M265" s="276">
        <v>31537</v>
      </c>
      <c r="N265" s="274" t="s">
        <v>3076</v>
      </c>
    </row>
    <row r="266" spans="2:14" ht="13.8">
      <c r="B266" s="279" t="s">
        <v>4573</v>
      </c>
      <c r="C266" s="274">
        <v>1987</v>
      </c>
      <c r="D266" s="277">
        <v>3.4606481481481481E-2</v>
      </c>
      <c r="E266" s="274">
        <v>33</v>
      </c>
      <c r="F266" s="274" t="s">
        <v>1069</v>
      </c>
      <c r="G266" s="274">
        <v>10</v>
      </c>
      <c r="H266" s="274">
        <f t="shared" si="4"/>
        <v>37</v>
      </c>
      <c r="I266" s="274" t="s">
        <v>1071</v>
      </c>
      <c r="J266" s="277">
        <v>3.4618055555555555E-2</v>
      </c>
      <c r="K266" s="274" t="s">
        <v>2940</v>
      </c>
      <c r="L266" s="274" t="s">
        <v>3148</v>
      </c>
      <c r="M266" s="276">
        <v>31905</v>
      </c>
      <c r="N266" s="274" t="s">
        <v>3076</v>
      </c>
    </row>
    <row r="267" spans="2:14" ht="13.8">
      <c r="B267" s="279" t="s">
        <v>4574</v>
      </c>
      <c r="C267" s="274">
        <v>1990</v>
      </c>
      <c r="D267" s="277">
        <v>4.1134259259259259E-2</v>
      </c>
      <c r="E267" s="274">
        <v>33</v>
      </c>
      <c r="F267" s="274" t="s">
        <v>1070</v>
      </c>
      <c r="G267" s="274">
        <v>10</v>
      </c>
      <c r="H267" s="274">
        <f t="shared" si="4"/>
        <v>34</v>
      </c>
      <c r="I267" s="274" t="s">
        <v>1071</v>
      </c>
      <c r="J267" s="277">
        <v>4.1527777777777775E-2</v>
      </c>
      <c r="K267" s="274" t="s">
        <v>3149</v>
      </c>
      <c r="L267" s="274" t="s">
        <v>3150</v>
      </c>
      <c r="M267" s="276">
        <v>33122</v>
      </c>
      <c r="N267" s="274" t="s">
        <v>3076</v>
      </c>
    </row>
    <row r="268" spans="2:14" ht="13.8">
      <c r="B268" s="279" t="s">
        <v>4575</v>
      </c>
      <c r="C268" s="274">
        <v>1990</v>
      </c>
      <c r="D268" s="277">
        <v>3.4282407407407407E-2</v>
      </c>
      <c r="E268" s="274">
        <v>34</v>
      </c>
      <c r="F268" s="274" t="s">
        <v>1069</v>
      </c>
      <c r="G268" s="274">
        <v>10</v>
      </c>
      <c r="H268" s="274">
        <f t="shared" si="4"/>
        <v>34</v>
      </c>
      <c r="I268" s="274" t="s">
        <v>1071</v>
      </c>
      <c r="J268" s="277">
        <v>3.4629629629629628E-2</v>
      </c>
      <c r="K268" s="274" t="s">
        <v>2940</v>
      </c>
      <c r="L268" s="274" t="s">
        <v>3028</v>
      </c>
      <c r="M268" s="276">
        <v>33152</v>
      </c>
      <c r="N268" s="274" t="s">
        <v>3076</v>
      </c>
    </row>
    <row r="269" spans="2:14" ht="13.8">
      <c r="B269" s="279" t="s">
        <v>4576</v>
      </c>
      <c r="C269" s="274">
        <v>1986</v>
      </c>
      <c r="D269" s="277">
        <v>4.0520833333333332E-2</v>
      </c>
      <c r="E269" s="274">
        <v>34</v>
      </c>
      <c r="F269" s="274" t="s">
        <v>1070</v>
      </c>
      <c r="G269" s="274">
        <v>10</v>
      </c>
      <c r="H269" s="274">
        <f t="shared" si="4"/>
        <v>38</v>
      </c>
      <c r="I269" s="274" t="s">
        <v>1071</v>
      </c>
      <c r="J269" s="277">
        <v>4.1608796296296297E-2</v>
      </c>
      <c r="K269" s="274" t="s">
        <v>2838</v>
      </c>
      <c r="L269" s="274" t="s">
        <v>3151</v>
      </c>
      <c r="M269" s="276">
        <v>31571</v>
      </c>
      <c r="N269" s="274" t="s">
        <v>3076</v>
      </c>
    </row>
    <row r="270" spans="2:14" ht="13.8">
      <c r="B270" s="279" t="s">
        <v>4577</v>
      </c>
      <c r="C270" s="274">
        <v>1980</v>
      </c>
      <c r="D270" s="277">
        <v>3.425925925925926E-2</v>
      </c>
      <c r="E270" s="274">
        <v>35</v>
      </c>
      <c r="F270" s="274" t="s">
        <v>1069</v>
      </c>
      <c r="G270" s="274">
        <v>10</v>
      </c>
      <c r="H270" s="274">
        <f t="shared" si="4"/>
        <v>44</v>
      </c>
      <c r="I270" s="274" t="s">
        <v>1071</v>
      </c>
      <c r="J270" s="277">
        <v>3.4641203703703702E-2</v>
      </c>
      <c r="K270" s="274" t="s">
        <v>2821</v>
      </c>
      <c r="L270" s="274" t="s">
        <v>3152</v>
      </c>
      <c r="M270" s="276">
        <v>29497</v>
      </c>
      <c r="N270" s="274" t="s">
        <v>3076</v>
      </c>
    </row>
    <row r="271" spans="2:14" ht="13.8">
      <c r="B271" s="279" t="s">
        <v>4578</v>
      </c>
      <c r="C271" s="274">
        <v>1900</v>
      </c>
      <c r="D271" s="277">
        <v>4.1747685185185186E-2</v>
      </c>
      <c r="E271" s="274">
        <v>35</v>
      </c>
      <c r="F271" s="274" t="s">
        <v>1070</v>
      </c>
      <c r="G271" s="274">
        <v>10</v>
      </c>
      <c r="H271" s="274">
        <f t="shared" si="4"/>
        <v>124</v>
      </c>
      <c r="I271" s="274" t="s">
        <v>1071</v>
      </c>
      <c r="J271" s="277">
        <v>4.1770833333333333E-2</v>
      </c>
      <c r="K271" s="274" t="s">
        <v>3153</v>
      </c>
      <c r="L271" s="274" t="s">
        <v>3154</v>
      </c>
      <c r="M271" s="278">
        <v>0</v>
      </c>
      <c r="N271" s="274" t="s">
        <v>3076</v>
      </c>
    </row>
    <row r="272" spans="2:14" ht="13.8">
      <c r="B272" s="279" t="s">
        <v>4579</v>
      </c>
      <c r="C272" s="274">
        <v>1981</v>
      </c>
      <c r="D272" s="277">
        <v>3.4340277777777775E-2</v>
      </c>
      <c r="E272" s="274">
        <v>36</v>
      </c>
      <c r="F272" s="274" t="s">
        <v>1069</v>
      </c>
      <c r="G272" s="274">
        <v>10</v>
      </c>
      <c r="H272" s="274">
        <f t="shared" si="4"/>
        <v>43</v>
      </c>
      <c r="I272" s="274" t="s">
        <v>1071</v>
      </c>
      <c r="J272" s="277">
        <v>3.4699074074074077E-2</v>
      </c>
      <c r="K272" s="274" t="s">
        <v>2896</v>
      </c>
      <c r="L272" s="274" t="s">
        <v>3155</v>
      </c>
      <c r="M272" s="276">
        <v>29868</v>
      </c>
      <c r="N272" s="274" t="s">
        <v>3076</v>
      </c>
    </row>
    <row r="273" spans="2:14" ht="14.4">
      <c r="B273" s="286" t="s">
        <v>5685</v>
      </c>
      <c r="C273" s="274">
        <v>1984</v>
      </c>
      <c r="D273" s="277">
        <v>4.1458333333333333E-2</v>
      </c>
      <c r="E273" s="274">
        <v>36</v>
      </c>
      <c r="F273" s="274" t="s">
        <v>1070</v>
      </c>
      <c r="G273" s="274">
        <v>10</v>
      </c>
      <c r="H273" s="274">
        <f t="shared" si="4"/>
        <v>40</v>
      </c>
      <c r="I273" s="274" t="s">
        <v>1071</v>
      </c>
      <c r="J273" s="277">
        <v>4.1828703703703701E-2</v>
      </c>
      <c r="K273" s="274" t="s">
        <v>3156</v>
      </c>
      <c r="L273" s="274" t="s">
        <v>3157</v>
      </c>
      <c r="M273" s="276">
        <v>30726</v>
      </c>
      <c r="N273" s="274" t="s">
        <v>3076</v>
      </c>
    </row>
    <row r="274" spans="2:14" ht="13.8">
      <c r="B274" s="279" t="s">
        <v>4580</v>
      </c>
      <c r="C274" s="274">
        <v>1990</v>
      </c>
      <c r="D274" s="277">
        <v>4.1157407407407406E-2</v>
      </c>
      <c r="E274" s="274">
        <v>37</v>
      </c>
      <c r="F274" s="274" t="s">
        <v>1070</v>
      </c>
      <c r="G274" s="274">
        <v>10</v>
      </c>
      <c r="H274" s="274">
        <f t="shared" si="4"/>
        <v>34</v>
      </c>
      <c r="I274" s="274" t="s">
        <v>1071</v>
      </c>
      <c r="J274" s="277">
        <v>4.1875000000000002E-2</v>
      </c>
      <c r="K274" s="274" t="s">
        <v>2831</v>
      </c>
      <c r="L274" s="274" t="s">
        <v>3158</v>
      </c>
      <c r="M274" s="276">
        <v>33043</v>
      </c>
      <c r="N274" s="274" t="s">
        <v>3076</v>
      </c>
    </row>
    <row r="275" spans="2:14" ht="13.8">
      <c r="B275" s="279" t="s">
        <v>5727</v>
      </c>
      <c r="C275" s="274">
        <v>1978</v>
      </c>
      <c r="D275" s="277">
        <v>3.3981481481481481E-2</v>
      </c>
      <c r="E275" s="274">
        <v>37</v>
      </c>
      <c r="F275" s="274" t="s">
        <v>1069</v>
      </c>
      <c r="G275" s="274">
        <v>10</v>
      </c>
      <c r="H275" s="274">
        <f t="shared" si="4"/>
        <v>46</v>
      </c>
      <c r="I275" s="274" t="s">
        <v>1071</v>
      </c>
      <c r="J275" s="277">
        <v>3.4803240740740739E-2</v>
      </c>
      <c r="K275" s="274" t="s">
        <v>3159</v>
      </c>
      <c r="L275" s="274" t="s">
        <v>2849</v>
      </c>
      <c r="M275" s="276">
        <v>28554</v>
      </c>
      <c r="N275" s="274" t="s">
        <v>3076</v>
      </c>
    </row>
    <row r="276" spans="2:14" ht="13.8">
      <c r="B276" s="279" t="s">
        <v>5728</v>
      </c>
      <c r="C276" s="274">
        <v>1983</v>
      </c>
      <c r="D276" s="277">
        <v>3.3854166666666664E-2</v>
      </c>
      <c r="E276" s="274">
        <v>38</v>
      </c>
      <c r="F276" s="274" t="s">
        <v>1069</v>
      </c>
      <c r="G276" s="274">
        <v>10</v>
      </c>
      <c r="H276" s="274">
        <f t="shared" si="4"/>
        <v>41</v>
      </c>
      <c r="I276" s="274" t="s">
        <v>1071</v>
      </c>
      <c r="J276" s="277">
        <v>3.4988425925925923E-2</v>
      </c>
      <c r="K276" s="274" t="s">
        <v>3160</v>
      </c>
      <c r="L276" s="274" t="s">
        <v>2862</v>
      </c>
      <c r="M276" s="276">
        <v>30423</v>
      </c>
      <c r="N276" s="274" t="s">
        <v>3076</v>
      </c>
    </row>
    <row r="277" spans="2:14" ht="14.4">
      <c r="B277" s="286" t="s">
        <v>4581</v>
      </c>
      <c r="C277" s="274">
        <v>1983</v>
      </c>
      <c r="D277" s="277">
        <v>4.1319444444444443E-2</v>
      </c>
      <c r="E277" s="274">
        <v>38</v>
      </c>
      <c r="F277" s="274" t="s">
        <v>1070</v>
      </c>
      <c r="G277" s="274">
        <v>10</v>
      </c>
      <c r="H277" s="274">
        <f t="shared" si="4"/>
        <v>41</v>
      </c>
      <c r="I277" s="274" t="s">
        <v>1071</v>
      </c>
      <c r="J277" s="277">
        <v>4.2141203703703702E-2</v>
      </c>
      <c r="K277" s="274" t="s">
        <v>3161</v>
      </c>
      <c r="L277" s="274" t="s">
        <v>3162</v>
      </c>
      <c r="M277" s="276">
        <v>30587</v>
      </c>
      <c r="N277" s="274" t="s">
        <v>3076</v>
      </c>
    </row>
    <row r="278" spans="2:14" ht="14.4">
      <c r="B278" s="286" t="s">
        <v>4582</v>
      </c>
      <c r="C278" s="274">
        <v>1974</v>
      </c>
      <c r="D278" s="277">
        <v>4.1562500000000002E-2</v>
      </c>
      <c r="E278" s="274">
        <v>39</v>
      </c>
      <c r="F278" s="274" t="s">
        <v>1070</v>
      </c>
      <c r="G278" s="274">
        <v>10</v>
      </c>
      <c r="H278" s="274">
        <f t="shared" si="4"/>
        <v>50</v>
      </c>
      <c r="I278" s="274" t="s">
        <v>1071</v>
      </c>
      <c r="J278" s="277">
        <v>4.2395833333333334E-2</v>
      </c>
      <c r="K278" s="274" t="s">
        <v>2866</v>
      </c>
      <c r="L278" s="274" t="s">
        <v>3163</v>
      </c>
      <c r="M278" s="276">
        <v>27248</v>
      </c>
      <c r="N278" s="274" t="s">
        <v>3076</v>
      </c>
    </row>
    <row r="279" spans="2:14" ht="13.8">
      <c r="B279" s="279" t="s">
        <v>4583</v>
      </c>
      <c r="C279" s="274">
        <v>1985</v>
      </c>
      <c r="D279" s="277">
        <v>3.4629629629629628E-2</v>
      </c>
      <c r="E279" s="274">
        <v>39</v>
      </c>
      <c r="F279" s="274" t="s">
        <v>1069</v>
      </c>
      <c r="G279" s="274">
        <v>10</v>
      </c>
      <c r="H279" s="274">
        <f t="shared" si="4"/>
        <v>39</v>
      </c>
      <c r="I279" s="274" t="s">
        <v>1071</v>
      </c>
      <c r="J279" s="277">
        <v>3.4988425925925923E-2</v>
      </c>
      <c r="K279" s="274" t="s">
        <v>2829</v>
      </c>
      <c r="L279" s="274" t="s">
        <v>3164</v>
      </c>
      <c r="M279" s="276">
        <v>31239</v>
      </c>
      <c r="N279" s="274" t="s">
        <v>3076</v>
      </c>
    </row>
    <row r="280" spans="2:14" ht="13.8">
      <c r="B280" s="279" t="s">
        <v>4584</v>
      </c>
      <c r="C280" s="274">
        <v>1980</v>
      </c>
      <c r="D280" s="277">
        <v>3.4317129629629628E-2</v>
      </c>
      <c r="E280" s="274">
        <v>40</v>
      </c>
      <c r="F280" s="274" t="s">
        <v>1069</v>
      </c>
      <c r="G280" s="274">
        <v>10</v>
      </c>
      <c r="H280" s="274">
        <f t="shared" si="4"/>
        <v>44</v>
      </c>
      <c r="I280" s="274" t="s">
        <v>1071</v>
      </c>
      <c r="J280" s="277">
        <v>3.502314814814815E-2</v>
      </c>
      <c r="K280" s="274" t="s">
        <v>2913</v>
      </c>
      <c r="L280" s="274" t="s">
        <v>3165</v>
      </c>
      <c r="M280" s="276">
        <v>29470</v>
      </c>
      <c r="N280" s="274" t="s">
        <v>3076</v>
      </c>
    </row>
    <row r="281" spans="2:14" ht="13.8">
      <c r="B281" s="279" t="s">
        <v>4585</v>
      </c>
      <c r="C281" s="274">
        <v>2000</v>
      </c>
      <c r="D281" s="277">
        <v>4.1921296296296297E-2</v>
      </c>
      <c r="E281" s="274">
        <v>40</v>
      </c>
      <c r="F281" s="274" t="s">
        <v>1070</v>
      </c>
      <c r="G281" s="274">
        <v>10</v>
      </c>
      <c r="H281" s="274">
        <f t="shared" si="4"/>
        <v>24</v>
      </c>
      <c r="I281" s="274" t="s">
        <v>1071</v>
      </c>
      <c r="J281" s="277">
        <v>4.2708333333333334E-2</v>
      </c>
      <c r="K281" s="274" t="s">
        <v>2951</v>
      </c>
      <c r="L281" s="274" t="s">
        <v>3166</v>
      </c>
      <c r="M281" s="276">
        <v>36629</v>
      </c>
      <c r="N281" s="274" t="s">
        <v>3076</v>
      </c>
    </row>
    <row r="282" spans="2:14" ht="13.8">
      <c r="B282" s="279" t="s">
        <v>4586</v>
      </c>
      <c r="C282" s="274">
        <v>1998</v>
      </c>
      <c r="D282" s="277">
        <v>3.4328703703703702E-2</v>
      </c>
      <c r="E282" s="274">
        <v>41</v>
      </c>
      <c r="F282" s="274" t="s">
        <v>1069</v>
      </c>
      <c r="G282" s="274">
        <v>10</v>
      </c>
      <c r="H282" s="274">
        <f t="shared" si="4"/>
        <v>26</v>
      </c>
      <c r="I282" s="274" t="s">
        <v>1071</v>
      </c>
      <c r="J282" s="277">
        <v>3.5057870370370371E-2</v>
      </c>
      <c r="K282" s="274" t="s">
        <v>3167</v>
      </c>
      <c r="L282" s="274" t="s">
        <v>3168</v>
      </c>
      <c r="M282" s="276">
        <v>35913</v>
      </c>
      <c r="N282" s="274" t="s">
        <v>3076</v>
      </c>
    </row>
    <row r="283" spans="2:14" ht="13.8">
      <c r="B283" s="279" t="s">
        <v>4587</v>
      </c>
      <c r="C283" s="274">
        <v>2002</v>
      </c>
      <c r="D283" s="277">
        <v>4.1724537037037039E-2</v>
      </c>
      <c r="E283" s="274">
        <v>41</v>
      </c>
      <c r="F283" s="274" t="s">
        <v>1070</v>
      </c>
      <c r="G283" s="274">
        <v>10</v>
      </c>
      <c r="H283" s="274">
        <f t="shared" si="4"/>
        <v>22</v>
      </c>
      <c r="I283" s="274" t="s">
        <v>1071</v>
      </c>
      <c r="J283" s="277">
        <v>4.2928240740740739E-2</v>
      </c>
      <c r="K283" s="274" t="s">
        <v>3068</v>
      </c>
      <c r="L283" s="274" t="s">
        <v>2952</v>
      </c>
      <c r="M283" s="278">
        <v>37608</v>
      </c>
      <c r="N283" s="274" t="s">
        <v>3076</v>
      </c>
    </row>
    <row r="284" spans="2:14" ht="13.8">
      <c r="B284" s="279" t="s">
        <v>4588</v>
      </c>
      <c r="C284" s="274">
        <v>1993</v>
      </c>
      <c r="D284" s="277">
        <v>3.4664351851851849E-2</v>
      </c>
      <c r="E284" s="274">
        <v>42</v>
      </c>
      <c r="F284" s="274" t="s">
        <v>1069</v>
      </c>
      <c r="G284" s="274">
        <v>10</v>
      </c>
      <c r="H284" s="274">
        <f t="shared" si="4"/>
        <v>31</v>
      </c>
      <c r="I284" s="274" t="s">
        <v>1071</v>
      </c>
      <c r="J284" s="277">
        <v>3.5069444444444445E-2</v>
      </c>
      <c r="K284" s="274" t="s">
        <v>2992</v>
      </c>
      <c r="L284" s="274" t="s">
        <v>3169</v>
      </c>
      <c r="M284" s="276">
        <v>34002</v>
      </c>
      <c r="N284" s="274" t="s">
        <v>3076</v>
      </c>
    </row>
    <row r="285" spans="2:14" ht="13.8">
      <c r="B285" s="279" t="s">
        <v>4589</v>
      </c>
      <c r="C285" s="274">
        <v>1986</v>
      </c>
      <c r="D285" s="277">
        <v>4.2280092592592591E-2</v>
      </c>
      <c r="E285" s="274">
        <v>42</v>
      </c>
      <c r="F285" s="274" t="s">
        <v>1070</v>
      </c>
      <c r="G285" s="274">
        <v>10</v>
      </c>
      <c r="H285" s="274">
        <f t="shared" si="4"/>
        <v>38</v>
      </c>
      <c r="I285" s="274" t="s">
        <v>1071</v>
      </c>
      <c r="J285" s="277">
        <v>4.3287037037037034E-2</v>
      </c>
      <c r="K285" s="274" t="s">
        <v>2920</v>
      </c>
      <c r="L285" s="274" t="s">
        <v>3170</v>
      </c>
      <c r="M285" s="276">
        <v>31449</v>
      </c>
      <c r="N285" s="274" t="s">
        <v>3076</v>
      </c>
    </row>
    <row r="286" spans="2:14" ht="13.8">
      <c r="B286" s="279" t="s">
        <v>4590</v>
      </c>
      <c r="C286" s="274">
        <v>1995</v>
      </c>
      <c r="D286" s="277">
        <v>3.4687500000000003E-2</v>
      </c>
      <c r="E286" s="274">
        <v>43</v>
      </c>
      <c r="F286" s="274" t="s">
        <v>1069</v>
      </c>
      <c r="G286" s="274">
        <v>10</v>
      </c>
      <c r="H286" s="274">
        <f t="shared" si="4"/>
        <v>29</v>
      </c>
      <c r="I286" s="274" t="s">
        <v>1071</v>
      </c>
      <c r="J286" s="277">
        <v>3.5069444444444445E-2</v>
      </c>
      <c r="K286" s="274" t="s">
        <v>2901</v>
      </c>
      <c r="L286" s="274" t="s">
        <v>3171</v>
      </c>
      <c r="M286" s="276">
        <v>34757</v>
      </c>
      <c r="N286" s="274" t="s">
        <v>3076</v>
      </c>
    </row>
    <row r="287" spans="2:14" ht="13.8">
      <c r="B287" s="279" t="s">
        <v>4591</v>
      </c>
      <c r="C287" s="274">
        <v>2000</v>
      </c>
      <c r="D287" s="277">
        <v>4.2604166666666665E-2</v>
      </c>
      <c r="E287" s="274">
        <v>43</v>
      </c>
      <c r="F287" s="274" t="s">
        <v>1070</v>
      </c>
      <c r="G287" s="274">
        <v>10</v>
      </c>
      <c r="H287" s="274">
        <f t="shared" si="4"/>
        <v>24</v>
      </c>
      <c r="I287" s="274" t="s">
        <v>1071</v>
      </c>
      <c r="J287" s="277">
        <v>4.3391203703703703E-2</v>
      </c>
      <c r="K287" s="274" t="s">
        <v>3172</v>
      </c>
      <c r="L287" s="274" t="s">
        <v>3173</v>
      </c>
      <c r="M287" s="276">
        <v>36681</v>
      </c>
      <c r="N287" s="274" t="s">
        <v>3076</v>
      </c>
    </row>
    <row r="288" spans="2:14" ht="13.8">
      <c r="B288" s="279" t="s">
        <v>4592</v>
      </c>
      <c r="C288" s="274">
        <v>1993</v>
      </c>
      <c r="D288" s="277">
        <v>4.2048611111111113E-2</v>
      </c>
      <c r="E288" s="274">
        <v>44</v>
      </c>
      <c r="F288" s="274" t="s">
        <v>1070</v>
      </c>
      <c r="G288" s="274">
        <v>10</v>
      </c>
      <c r="H288" s="274">
        <f t="shared" si="4"/>
        <v>31</v>
      </c>
      <c r="I288" s="274" t="s">
        <v>1071</v>
      </c>
      <c r="J288" s="277">
        <v>4.3391203703703703E-2</v>
      </c>
      <c r="K288" s="274" t="s">
        <v>2831</v>
      </c>
      <c r="L288" s="274" t="s">
        <v>3174</v>
      </c>
      <c r="M288" s="276">
        <v>34187</v>
      </c>
      <c r="N288" s="274" t="s">
        <v>3076</v>
      </c>
    </row>
    <row r="289" spans="2:14" ht="13.8">
      <c r="B289" s="279" t="s">
        <v>5694</v>
      </c>
      <c r="C289" s="274">
        <v>1997</v>
      </c>
      <c r="D289" s="277">
        <v>3.4699074074074077E-2</v>
      </c>
      <c r="E289" s="274">
        <v>44</v>
      </c>
      <c r="F289" s="274" t="s">
        <v>1069</v>
      </c>
      <c r="G289" s="274">
        <v>10</v>
      </c>
      <c r="H289" s="274">
        <f t="shared" si="4"/>
        <v>27</v>
      </c>
      <c r="I289" s="274" t="s">
        <v>1071</v>
      </c>
      <c r="J289" s="277">
        <v>3.5092592592592592E-2</v>
      </c>
      <c r="K289" s="274" t="s">
        <v>2874</v>
      </c>
      <c r="L289" s="274" t="s">
        <v>3175</v>
      </c>
      <c r="M289" s="276">
        <v>35535</v>
      </c>
      <c r="N289" s="274" t="s">
        <v>3076</v>
      </c>
    </row>
    <row r="290" spans="2:14" ht="13.8">
      <c r="B290" s="279" t="s">
        <v>4593</v>
      </c>
      <c r="C290" s="274">
        <v>2006</v>
      </c>
      <c r="D290" s="277">
        <v>3.4467592592592591E-2</v>
      </c>
      <c r="E290" s="274">
        <v>45</v>
      </c>
      <c r="F290" s="274" t="s">
        <v>1069</v>
      </c>
      <c r="G290" s="274">
        <v>10</v>
      </c>
      <c r="H290" s="274">
        <f t="shared" si="4"/>
        <v>18</v>
      </c>
      <c r="I290" s="274" t="s">
        <v>1071</v>
      </c>
      <c r="J290" s="277">
        <v>3.5138888888888886E-2</v>
      </c>
      <c r="K290" s="274" t="s">
        <v>3122</v>
      </c>
      <c r="L290" s="274" t="s">
        <v>3176</v>
      </c>
      <c r="M290" s="276">
        <v>38748</v>
      </c>
      <c r="N290" s="274" t="s">
        <v>3076</v>
      </c>
    </row>
    <row r="291" spans="2:14" ht="13.8">
      <c r="B291" s="279" t="s">
        <v>4594</v>
      </c>
      <c r="C291" s="274">
        <v>1987</v>
      </c>
      <c r="D291" s="277">
        <v>4.2222222222222223E-2</v>
      </c>
      <c r="E291" s="274">
        <v>45</v>
      </c>
      <c r="F291" s="274" t="s">
        <v>1070</v>
      </c>
      <c r="G291" s="274">
        <v>10</v>
      </c>
      <c r="H291" s="274">
        <f t="shared" si="4"/>
        <v>37</v>
      </c>
      <c r="I291" s="274" t="s">
        <v>1071</v>
      </c>
      <c r="J291" s="277">
        <v>4.3402777777777776E-2</v>
      </c>
      <c r="K291" s="274" t="s">
        <v>2813</v>
      </c>
      <c r="L291" s="274" t="s">
        <v>2946</v>
      </c>
      <c r="M291" s="278">
        <v>32097</v>
      </c>
      <c r="N291" s="274" t="s">
        <v>3076</v>
      </c>
    </row>
    <row r="292" spans="2:14" ht="13.8">
      <c r="B292" s="279" t="s">
        <v>1019</v>
      </c>
      <c r="C292" s="274">
        <v>1971</v>
      </c>
      <c r="D292" s="277">
        <v>4.2430555555555555E-2</v>
      </c>
      <c r="E292" s="274">
        <v>46</v>
      </c>
      <c r="F292" s="274" t="s">
        <v>1070</v>
      </c>
      <c r="G292" s="274">
        <v>10</v>
      </c>
      <c r="H292" s="274">
        <f t="shared" si="4"/>
        <v>53</v>
      </c>
      <c r="I292" s="274" t="s">
        <v>1071</v>
      </c>
      <c r="J292" s="277">
        <v>4.3518518518518519E-2</v>
      </c>
      <c r="K292" s="274" t="s">
        <v>2831</v>
      </c>
      <c r="L292" s="274" t="s">
        <v>3177</v>
      </c>
      <c r="M292" s="276">
        <v>26074</v>
      </c>
      <c r="N292" s="274" t="s">
        <v>3076</v>
      </c>
    </row>
    <row r="293" spans="2:14" ht="13.8">
      <c r="B293" s="279" t="s">
        <v>4595</v>
      </c>
      <c r="C293" s="274">
        <v>1988</v>
      </c>
      <c r="D293" s="277">
        <v>3.4780092592592592E-2</v>
      </c>
      <c r="E293" s="274">
        <v>46</v>
      </c>
      <c r="F293" s="274" t="s">
        <v>1069</v>
      </c>
      <c r="G293" s="274">
        <v>10</v>
      </c>
      <c r="H293" s="274">
        <f t="shared" si="4"/>
        <v>36</v>
      </c>
      <c r="I293" s="274" t="s">
        <v>1071</v>
      </c>
      <c r="J293" s="277">
        <v>3.516203703703704E-2</v>
      </c>
      <c r="K293" s="274" t="s">
        <v>2940</v>
      </c>
      <c r="L293" s="274" t="s">
        <v>3178</v>
      </c>
      <c r="M293" s="276">
        <v>32385</v>
      </c>
      <c r="N293" s="274" t="s">
        <v>3076</v>
      </c>
    </row>
    <row r="294" spans="2:14" ht="14.4">
      <c r="B294" s="286" t="s">
        <v>5775</v>
      </c>
      <c r="C294" s="274">
        <v>1977</v>
      </c>
      <c r="D294" s="277">
        <v>3.4930555555555555E-2</v>
      </c>
      <c r="E294" s="274">
        <v>47</v>
      </c>
      <c r="F294" s="274" t="s">
        <v>1069</v>
      </c>
      <c r="G294" s="274">
        <v>10</v>
      </c>
      <c r="H294" s="274">
        <f t="shared" si="4"/>
        <v>47</v>
      </c>
      <c r="I294" s="274" t="s">
        <v>1071</v>
      </c>
      <c r="J294" s="277">
        <v>3.5312499999999997E-2</v>
      </c>
      <c r="K294" s="274" t="s">
        <v>2933</v>
      </c>
      <c r="L294" s="274" t="s">
        <v>3179</v>
      </c>
      <c r="M294" s="276">
        <v>28318</v>
      </c>
      <c r="N294" s="274" t="s">
        <v>3076</v>
      </c>
    </row>
    <row r="295" spans="2:14" ht="13.8">
      <c r="B295" s="279" t="s">
        <v>4596</v>
      </c>
      <c r="C295" s="274">
        <v>1987</v>
      </c>
      <c r="D295" s="277">
        <v>4.2395833333333334E-2</v>
      </c>
      <c r="E295" s="274">
        <v>47</v>
      </c>
      <c r="F295" s="274" t="s">
        <v>1070</v>
      </c>
      <c r="G295" s="274">
        <v>10</v>
      </c>
      <c r="H295" s="274">
        <f t="shared" si="4"/>
        <v>37</v>
      </c>
      <c r="I295" s="274" t="s">
        <v>1071</v>
      </c>
      <c r="J295" s="277">
        <v>4.3564814814814813E-2</v>
      </c>
      <c r="K295" s="274" t="s">
        <v>2813</v>
      </c>
      <c r="L295" s="274" t="s">
        <v>3180</v>
      </c>
      <c r="M295" s="276">
        <v>31989</v>
      </c>
      <c r="N295" s="274" t="s">
        <v>3076</v>
      </c>
    </row>
    <row r="296" spans="2:14" ht="14.4">
      <c r="B296" s="286" t="s">
        <v>4597</v>
      </c>
      <c r="C296" s="274">
        <v>1984</v>
      </c>
      <c r="D296" s="277">
        <v>4.2638888888888886E-2</v>
      </c>
      <c r="E296" s="274">
        <v>48</v>
      </c>
      <c r="F296" s="274" t="s">
        <v>1070</v>
      </c>
      <c r="G296" s="274">
        <v>10</v>
      </c>
      <c r="H296" s="274">
        <f t="shared" si="4"/>
        <v>40</v>
      </c>
      <c r="I296" s="274" t="s">
        <v>1071</v>
      </c>
      <c r="J296" s="277">
        <v>4.3715277777777777E-2</v>
      </c>
      <c r="K296" s="274" t="s">
        <v>2827</v>
      </c>
      <c r="L296" s="274" t="s">
        <v>3181</v>
      </c>
      <c r="M296" s="276">
        <v>30853</v>
      </c>
      <c r="N296" s="274" t="s">
        <v>3076</v>
      </c>
    </row>
    <row r="297" spans="2:14" ht="13.8">
      <c r="B297" s="279" t="s">
        <v>4598</v>
      </c>
      <c r="C297" s="274">
        <v>1985</v>
      </c>
      <c r="D297" s="277">
        <v>3.4988425925925923E-2</v>
      </c>
      <c r="E297" s="274">
        <v>48</v>
      </c>
      <c r="F297" s="274" t="s">
        <v>1069</v>
      </c>
      <c r="G297" s="274">
        <v>10</v>
      </c>
      <c r="H297" s="274">
        <f t="shared" si="4"/>
        <v>39</v>
      </c>
      <c r="I297" s="274" t="s">
        <v>1071</v>
      </c>
      <c r="J297" s="277">
        <v>3.5370370370370371E-2</v>
      </c>
      <c r="K297" s="274" t="s">
        <v>2842</v>
      </c>
      <c r="L297" s="274" t="s">
        <v>3182</v>
      </c>
      <c r="M297" s="276">
        <v>31307</v>
      </c>
      <c r="N297" s="274" t="s">
        <v>3076</v>
      </c>
    </row>
    <row r="298" spans="2:14" ht="14.4">
      <c r="B298" s="286" t="s">
        <v>2358</v>
      </c>
      <c r="C298" s="274">
        <v>1984</v>
      </c>
      <c r="D298" s="277">
        <v>4.3206018518518519E-2</v>
      </c>
      <c r="E298" s="274">
        <v>49</v>
      </c>
      <c r="F298" s="274" t="s">
        <v>1070</v>
      </c>
      <c r="G298" s="274">
        <v>10</v>
      </c>
      <c r="H298" s="274">
        <f t="shared" si="4"/>
        <v>40</v>
      </c>
      <c r="I298" s="274" t="s">
        <v>1071</v>
      </c>
      <c r="J298" s="277">
        <v>4.3923611111111108E-2</v>
      </c>
      <c r="K298" s="274" t="s">
        <v>2840</v>
      </c>
      <c r="L298" s="274" t="s">
        <v>3183</v>
      </c>
      <c r="M298" s="276">
        <v>30850</v>
      </c>
      <c r="N298" s="274" t="s">
        <v>3076</v>
      </c>
    </row>
    <row r="299" spans="2:14" ht="13.8">
      <c r="B299" s="279" t="s">
        <v>4599</v>
      </c>
      <c r="C299" s="274">
        <v>1990</v>
      </c>
      <c r="D299" s="277">
        <v>3.5069444444444445E-2</v>
      </c>
      <c r="E299" s="274">
        <v>49</v>
      </c>
      <c r="F299" s="274" t="s">
        <v>1069</v>
      </c>
      <c r="G299" s="274">
        <v>10</v>
      </c>
      <c r="H299" s="274">
        <f t="shared" si="4"/>
        <v>34</v>
      </c>
      <c r="I299" s="274" t="s">
        <v>1071</v>
      </c>
      <c r="J299" s="277">
        <v>3.5428240740740739E-2</v>
      </c>
      <c r="K299" s="274" t="s">
        <v>2901</v>
      </c>
      <c r="L299" s="274" t="s">
        <v>3184</v>
      </c>
      <c r="M299" s="276">
        <v>32900</v>
      </c>
      <c r="N299" s="274" t="s">
        <v>3076</v>
      </c>
    </row>
    <row r="300" spans="2:14" ht="13.8">
      <c r="B300" s="279" t="s">
        <v>4600</v>
      </c>
      <c r="C300" s="274">
        <v>1994</v>
      </c>
      <c r="D300" s="277">
        <v>4.3263888888888886E-2</v>
      </c>
      <c r="E300" s="274">
        <v>50</v>
      </c>
      <c r="F300" s="274" t="s">
        <v>1070</v>
      </c>
      <c r="G300" s="274">
        <v>10</v>
      </c>
      <c r="H300" s="274">
        <f t="shared" si="4"/>
        <v>30</v>
      </c>
      <c r="I300" s="274" t="s">
        <v>1071</v>
      </c>
      <c r="J300" s="277">
        <v>4.3958333333333335E-2</v>
      </c>
      <c r="K300" s="274" t="s">
        <v>2926</v>
      </c>
      <c r="L300" s="274" t="s">
        <v>3185</v>
      </c>
      <c r="M300" s="276">
        <v>34464</v>
      </c>
      <c r="N300" s="274" t="s">
        <v>3076</v>
      </c>
    </row>
    <row r="301" spans="2:14" ht="13.8">
      <c r="B301" s="279" t="s">
        <v>4601</v>
      </c>
      <c r="C301" s="274">
        <v>1989</v>
      </c>
      <c r="D301" s="277">
        <v>3.5115740740740739E-2</v>
      </c>
      <c r="E301" s="274">
        <v>50</v>
      </c>
      <c r="F301" s="274" t="s">
        <v>1069</v>
      </c>
      <c r="G301" s="274">
        <v>10</v>
      </c>
      <c r="H301" s="274">
        <f t="shared" si="4"/>
        <v>35</v>
      </c>
      <c r="I301" s="274" t="s">
        <v>1071</v>
      </c>
      <c r="J301" s="277">
        <v>3.5497685185185188E-2</v>
      </c>
      <c r="K301" s="274" t="s">
        <v>2940</v>
      </c>
      <c r="L301" s="274" t="s">
        <v>3186</v>
      </c>
      <c r="M301" s="276">
        <v>32581</v>
      </c>
      <c r="N301" s="274" t="s">
        <v>3076</v>
      </c>
    </row>
    <row r="302" spans="2:14" ht="14.4">
      <c r="B302" s="286" t="s">
        <v>4602</v>
      </c>
      <c r="C302" s="274">
        <v>1982</v>
      </c>
      <c r="D302" s="277">
        <v>4.3344907407407408E-2</v>
      </c>
      <c r="E302" s="274">
        <v>51</v>
      </c>
      <c r="F302" s="274" t="s">
        <v>1070</v>
      </c>
      <c r="G302" s="274">
        <v>10</v>
      </c>
      <c r="H302" s="274">
        <f t="shared" si="4"/>
        <v>42</v>
      </c>
      <c r="I302" s="274" t="s">
        <v>1071</v>
      </c>
      <c r="J302" s="277">
        <v>4.4143518518518519E-2</v>
      </c>
      <c r="K302" s="274" t="s">
        <v>2866</v>
      </c>
      <c r="L302" s="274" t="s">
        <v>3187</v>
      </c>
      <c r="M302" s="276">
        <v>30215</v>
      </c>
      <c r="N302" s="274" t="s">
        <v>3076</v>
      </c>
    </row>
    <row r="303" spans="2:14" ht="13.8">
      <c r="B303" s="279" t="s">
        <v>4603</v>
      </c>
      <c r="C303" s="274">
        <v>1994</v>
      </c>
      <c r="D303" s="277">
        <v>3.4872685185185187E-2</v>
      </c>
      <c r="E303" s="274">
        <v>51</v>
      </c>
      <c r="F303" s="274" t="s">
        <v>1069</v>
      </c>
      <c r="G303" s="274">
        <v>10</v>
      </c>
      <c r="H303" s="274">
        <f t="shared" si="4"/>
        <v>30</v>
      </c>
      <c r="I303" s="274" t="s">
        <v>1071</v>
      </c>
      <c r="J303" s="277">
        <v>3.5578703703703703E-2</v>
      </c>
      <c r="K303" s="274" t="s">
        <v>2842</v>
      </c>
      <c r="L303" s="274" t="s">
        <v>3188</v>
      </c>
      <c r="M303" s="276">
        <v>34358</v>
      </c>
      <c r="N303" s="274" t="s">
        <v>3076</v>
      </c>
    </row>
    <row r="304" spans="2:14" ht="13.8">
      <c r="B304" s="279" t="s">
        <v>4604</v>
      </c>
      <c r="C304" s="274">
        <v>1988</v>
      </c>
      <c r="D304" s="277">
        <v>4.3391203703703703E-2</v>
      </c>
      <c r="E304" s="274">
        <v>52</v>
      </c>
      <c r="F304" s="274" t="s">
        <v>1070</v>
      </c>
      <c r="G304" s="274">
        <v>10</v>
      </c>
      <c r="H304" s="274">
        <f t="shared" si="4"/>
        <v>36</v>
      </c>
      <c r="I304" s="274" t="s">
        <v>1071</v>
      </c>
      <c r="J304" s="277">
        <v>4.4166666666666667E-2</v>
      </c>
      <c r="K304" s="274" t="s">
        <v>3189</v>
      </c>
      <c r="L304" s="274" t="s">
        <v>3190</v>
      </c>
      <c r="M304" s="276">
        <v>32146</v>
      </c>
      <c r="N304" s="274" t="s">
        <v>3076</v>
      </c>
    </row>
    <row r="305" spans="2:14" ht="13.8">
      <c r="B305" s="279" t="s">
        <v>4605</v>
      </c>
      <c r="C305" s="274">
        <v>1992</v>
      </c>
      <c r="D305" s="277">
        <v>3.5231481481481482E-2</v>
      </c>
      <c r="E305" s="274">
        <v>52</v>
      </c>
      <c r="F305" s="274" t="s">
        <v>1069</v>
      </c>
      <c r="G305" s="274">
        <v>10</v>
      </c>
      <c r="H305" s="274">
        <f t="shared" si="4"/>
        <v>32</v>
      </c>
      <c r="I305" s="274" t="s">
        <v>1071</v>
      </c>
      <c r="J305" s="277">
        <v>3.5590277777777776E-2</v>
      </c>
      <c r="K305" s="274" t="s">
        <v>3191</v>
      </c>
      <c r="L305" s="274" t="s">
        <v>3192</v>
      </c>
      <c r="M305" s="276">
        <v>33872</v>
      </c>
      <c r="N305" s="274" t="s">
        <v>3076</v>
      </c>
    </row>
    <row r="306" spans="2:14" ht="13.8">
      <c r="B306" s="279" t="s">
        <v>4606</v>
      </c>
      <c r="C306" s="274">
        <v>1986</v>
      </c>
      <c r="D306" s="277">
        <v>3.5254629629629629E-2</v>
      </c>
      <c r="E306" s="274">
        <v>53</v>
      </c>
      <c r="F306" s="274" t="s">
        <v>1069</v>
      </c>
      <c r="G306" s="274">
        <v>10</v>
      </c>
      <c r="H306" s="274">
        <f t="shared" si="4"/>
        <v>38</v>
      </c>
      <c r="I306" s="274" t="s">
        <v>1071</v>
      </c>
      <c r="J306" s="277">
        <v>3.5613425925925923E-2</v>
      </c>
      <c r="K306" s="274" t="s">
        <v>2842</v>
      </c>
      <c r="L306" s="274" t="s">
        <v>3193</v>
      </c>
      <c r="M306" s="276">
        <v>31485</v>
      </c>
      <c r="N306" s="274" t="s">
        <v>3076</v>
      </c>
    </row>
    <row r="307" spans="2:14" ht="14.4">
      <c r="B307" s="286" t="s">
        <v>4607</v>
      </c>
      <c r="C307" s="274">
        <v>1981</v>
      </c>
      <c r="D307" s="277">
        <v>4.2986111111111114E-2</v>
      </c>
      <c r="E307" s="274">
        <v>53</v>
      </c>
      <c r="F307" s="274" t="s">
        <v>1070</v>
      </c>
      <c r="G307" s="274">
        <v>10</v>
      </c>
      <c r="H307" s="274">
        <f t="shared" si="4"/>
        <v>43</v>
      </c>
      <c r="I307" s="274" t="s">
        <v>1071</v>
      </c>
      <c r="J307" s="277">
        <v>4.4201388888888887E-2</v>
      </c>
      <c r="K307" s="274" t="s">
        <v>2851</v>
      </c>
      <c r="L307" s="274" t="s">
        <v>3194</v>
      </c>
      <c r="M307" s="278">
        <v>29944</v>
      </c>
      <c r="N307" s="274" t="s">
        <v>3076</v>
      </c>
    </row>
    <row r="308" spans="2:14" ht="13.8">
      <c r="B308" s="279" t="s">
        <v>1489</v>
      </c>
      <c r="C308" s="274">
        <v>1986</v>
      </c>
      <c r="D308" s="277">
        <v>3.5243055555555555E-2</v>
      </c>
      <c r="E308" s="274">
        <v>54</v>
      </c>
      <c r="F308" s="274" t="s">
        <v>1069</v>
      </c>
      <c r="G308" s="274">
        <v>10</v>
      </c>
      <c r="H308" s="274">
        <f t="shared" si="4"/>
        <v>38</v>
      </c>
      <c r="I308" s="274" t="s">
        <v>1071</v>
      </c>
      <c r="J308" s="277">
        <v>3.5624999999999997E-2</v>
      </c>
      <c r="K308" s="274" t="s">
        <v>2859</v>
      </c>
      <c r="L308" s="274" t="s">
        <v>3195</v>
      </c>
      <c r="M308" s="278">
        <v>31710</v>
      </c>
      <c r="N308" s="274" t="s">
        <v>3076</v>
      </c>
    </row>
    <row r="309" spans="2:14" ht="13.8">
      <c r="B309" s="279" t="s">
        <v>2113</v>
      </c>
      <c r="C309" s="274">
        <v>1989</v>
      </c>
      <c r="D309" s="277">
        <v>4.3506944444444445E-2</v>
      </c>
      <c r="E309" s="274">
        <v>54</v>
      </c>
      <c r="F309" s="274" t="s">
        <v>1070</v>
      </c>
      <c r="G309" s="274">
        <v>10</v>
      </c>
      <c r="H309" s="274">
        <f t="shared" si="4"/>
        <v>35</v>
      </c>
      <c r="I309" s="274" t="s">
        <v>1071</v>
      </c>
      <c r="J309" s="277">
        <v>4.4270833333333336E-2</v>
      </c>
      <c r="K309" s="274" t="s">
        <v>2935</v>
      </c>
      <c r="L309" s="274" t="s">
        <v>3196</v>
      </c>
      <c r="M309" s="276">
        <v>32659</v>
      </c>
      <c r="N309" s="274" t="s">
        <v>3076</v>
      </c>
    </row>
    <row r="310" spans="2:14" ht="13.8">
      <c r="B310" s="279" t="s">
        <v>4608</v>
      </c>
      <c r="C310" s="274">
        <v>1986</v>
      </c>
      <c r="D310" s="277">
        <v>4.3229166666666666E-2</v>
      </c>
      <c r="E310" s="274">
        <v>55</v>
      </c>
      <c r="F310" s="274" t="s">
        <v>1070</v>
      </c>
      <c r="G310" s="274">
        <v>10</v>
      </c>
      <c r="H310" s="274">
        <f t="shared" si="4"/>
        <v>38</v>
      </c>
      <c r="I310" s="274" t="s">
        <v>1071</v>
      </c>
      <c r="J310" s="277">
        <v>4.4328703703703703E-2</v>
      </c>
      <c r="K310" s="274" t="s">
        <v>2920</v>
      </c>
      <c r="L310" s="274" t="s">
        <v>3197</v>
      </c>
      <c r="M310" s="276">
        <v>31592</v>
      </c>
      <c r="N310" s="274" t="s">
        <v>3076</v>
      </c>
    </row>
    <row r="311" spans="2:14" ht="13.8">
      <c r="B311" s="279" t="s">
        <v>4609</v>
      </c>
      <c r="C311" s="274">
        <v>1983</v>
      </c>
      <c r="D311" s="277">
        <v>3.5011574074074077E-2</v>
      </c>
      <c r="E311" s="274">
        <v>55</v>
      </c>
      <c r="F311" s="274" t="s">
        <v>1069</v>
      </c>
      <c r="G311" s="274">
        <v>10</v>
      </c>
      <c r="H311" s="274">
        <f t="shared" si="4"/>
        <v>41</v>
      </c>
      <c r="I311" s="274" t="s">
        <v>1071</v>
      </c>
      <c r="J311" s="277">
        <v>3.577546296296296E-2</v>
      </c>
      <c r="K311" s="274" t="s">
        <v>2859</v>
      </c>
      <c r="L311" s="274" t="s">
        <v>3198</v>
      </c>
      <c r="M311" s="276">
        <v>30659</v>
      </c>
      <c r="N311" s="274" t="s">
        <v>3076</v>
      </c>
    </row>
    <row r="312" spans="2:14" ht="14.4">
      <c r="B312" s="286" t="s">
        <v>4610</v>
      </c>
      <c r="C312" s="274">
        <v>1962</v>
      </c>
      <c r="D312" s="277">
        <v>3.5428240740740739E-2</v>
      </c>
      <c r="E312" s="274">
        <v>56</v>
      </c>
      <c r="F312" s="274" t="s">
        <v>1069</v>
      </c>
      <c r="G312" s="274">
        <v>10</v>
      </c>
      <c r="H312" s="274">
        <f t="shared" si="4"/>
        <v>62</v>
      </c>
      <c r="I312" s="274" t="s">
        <v>1071</v>
      </c>
      <c r="J312" s="277">
        <v>3.5798611111111114E-2</v>
      </c>
      <c r="K312" s="274" t="s">
        <v>2940</v>
      </c>
      <c r="L312" s="274" t="s">
        <v>3199</v>
      </c>
      <c r="M312" s="276">
        <v>22792</v>
      </c>
      <c r="N312" s="274" t="s">
        <v>3076</v>
      </c>
    </row>
    <row r="313" spans="2:14" ht="13.8">
      <c r="B313" s="279" t="s">
        <v>4611</v>
      </c>
      <c r="C313" s="274">
        <v>1988</v>
      </c>
      <c r="D313" s="277">
        <v>4.3634259259259262E-2</v>
      </c>
      <c r="E313" s="274">
        <v>56</v>
      </c>
      <c r="F313" s="274" t="s">
        <v>1070</v>
      </c>
      <c r="G313" s="274">
        <v>10</v>
      </c>
      <c r="H313" s="274">
        <f t="shared" si="4"/>
        <v>36</v>
      </c>
      <c r="I313" s="274" t="s">
        <v>1071</v>
      </c>
      <c r="J313" s="277">
        <v>4.4363425925925924E-2</v>
      </c>
      <c r="K313" s="274" t="s">
        <v>2855</v>
      </c>
      <c r="L313" s="274" t="s">
        <v>3200</v>
      </c>
      <c r="M313" s="276">
        <v>32299</v>
      </c>
      <c r="N313" s="274" t="s">
        <v>3076</v>
      </c>
    </row>
    <row r="314" spans="2:14" ht="13.8">
      <c r="B314" s="279" t="s">
        <v>4612</v>
      </c>
      <c r="C314" s="274">
        <v>1986</v>
      </c>
      <c r="D314" s="277">
        <v>3.6018518518518519E-2</v>
      </c>
      <c r="E314" s="274">
        <v>57</v>
      </c>
      <c r="F314" s="274" t="s">
        <v>1069</v>
      </c>
      <c r="G314" s="274">
        <v>10</v>
      </c>
      <c r="H314" s="274">
        <f t="shared" si="4"/>
        <v>38</v>
      </c>
      <c r="I314" s="274" t="s">
        <v>1071</v>
      </c>
      <c r="J314" s="277">
        <v>3.6030092592592593E-2</v>
      </c>
      <c r="K314" s="274" t="s">
        <v>2829</v>
      </c>
      <c r="L314" s="274" t="s">
        <v>3064</v>
      </c>
      <c r="M314" s="276">
        <v>31541</v>
      </c>
      <c r="N314" s="274" t="s">
        <v>3076</v>
      </c>
    </row>
    <row r="315" spans="2:14" ht="13.8">
      <c r="B315" s="279" t="s">
        <v>4613</v>
      </c>
      <c r="C315" s="274">
        <v>1985</v>
      </c>
      <c r="D315" s="277">
        <v>4.3425925925925923E-2</v>
      </c>
      <c r="E315" s="274">
        <v>57</v>
      </c>
      <c r="F315" s="274" t="s">
        <v>1070</v>
      </c>
      <c r="G315" s="274">
        <v>10</v>
      </c>
      <c r="H315" s="274">
        <f t="shared" si="4"/>
        <v>39</v>
      </c>
      <c r="I315" s="274" t="s">
        <v>1071</v>
      </c>
      <c r="J315" s="277">
        <v>4.4421296296296299E-2</v>
      </c>
      <c r="K315" s="274" t="s">
        <v>2869</v>
      </c>
      <c r="L315" s="274" t="s">
        <v>3201</v>
      </c>
      <c r="M315" s="276">
        <v>31112</v>
      </c>
      <c r="N315" s="274" t="s">
        <v>3076</v>
      </c>
    </row>
    <row r="316" spans="2:14" ht="13.8">
      <c r="B316" s="279" t="s">
        <v>1781</v>
      </c>
      <c r="C316" s="274">
        <v>1982</v>
      </c>
      <c r="D316" s="277">
        <v>3.5752314814814813E-2</v>
      </c>
      <c r="E316" s="274">
        <v>58</v>
      </c>
      <c r="F316" s="274" t="s">
        <v>1069</v>
      </c>
      <c r="G316" s="274">
        <v>10</v>
      </c>
      <c r="H316" s="274">
        <f t="shared" si="4"/>
        <v>42</v>
      </c>
      <c r="I316" s="274" t="s">
        <v>1071</v>
      </c>
      <c r="J316" s="277">
        <v>3.6122685185185188E-2</v>
      </c>
      <c r="K316" s="274" t="s">
        <v>2975</v>
      </c>
      <c r="L316" s="274" t="s">
        <v>3202</v>
      </c>
      <c r="M316" s="278">
        <v>30310</v>
      </c>
      <c r="N316" s="274" t="s">
        <v>3076</v>
      </c>
    </row>
    <row r="317" spans="2:14" ht="14.4">
      <c r="B317" s="286" t="s">
        <v>4614</v>
      </c>
      <c r="C317" s="274">
        <v>1982</v>
      </c>
      <c r="D317" s="277">
        <v>4.2951388888888886E-2</v>
      </c>
      <c r="E317" s="274">
        <v>58</v>
      </c>
      <c r="F317" s="274" t="s">
        <v>1070</v>
      </c>
      <c r="G317" s="274">
        <v>10</v>
      </c>
      <c r="H317" s="274">
        <f t="shared" si="4"/>
        <v>42</v>
      </c>
      <c r="I317" s="274" t="s">
        <v>1071</v>
      </c>
      <c r="J317" s="277">
        <v>4.4421296296296299E-2</v>
      </c>
      <c r="K317" s="274" t="s">
        <v>2840</v>
      </c>
      <c r="L317" s="274" t="s">
        <v>3203</v>
      </c>
      <c r="M317" s="276">
        <v>30071</v>
      </c>
      <c r="N317" s="274" t="s">
        <v>3076</v>
      </c>
    </row>
    <row r="318" spans="2:14" ht="13.8">
      <c r="B318" s="279" t="s">
        <v>4615</v>
      </c>
      <c r="C318" s="274">
        <v>1986</v>
      </c>
      <c r="D318" s="277">
        <v>3.5856481481481482E-2</v>
      </c>
      <c r="E318" s="274">
        <v>59</v>
      </c>
      <c r="F318" s="274" t="s">
        <v>1069</v>
      </c>
      <c r="G318" s="274">
        <v>10</v>
      </c>
      <c r="H318" s="274">
        <f t="shared" si="4"/>
        <v>38</v>
      </c>
      <c r="I318" s="274" t="s">
        <v>1071</v>
      </c>
      <c r="J318" s="277">
        <v>3.6249999999999998E-2</v>
      </c>
      <c r="K318" s="274" t="s">
        <v>2833</v>
      </c>
      <c r="L318" s="274" t="s">
        <v>3204</v>
      </c>
      <c r="M318" s="276">
        <v>31569</v>
      </c>
      <c r="N318" s="274" t="s">
        <v>3076</v>
      </c>
    </row>
    <row r="319" spans="2:14" ht="14.4">
      <c r="B319" s="286" t="s">
        <v>4616</v>
      </c>
      <c r="C319" s="274">
        <v>1981</v>
      </c>
      <c r="D319" s="277">
        <v>4.310185185185185E-2</v>
      </c>
      <c r="E319" s="274">
        <v>59</v>
      </c>
      <c r="F319" s="274" t="s">
        <v>1070</v>
      </c>
      <c r="G319" s="274">
        <v>10</v>
      </c>
      <c r="H319" s="274">
        <f t="shared" si="4"/>
        <v>43</v>
      </c>
      <c r="I319" s="274" t="s">
        <v>1071</v>
      </c>
      <c r="J319" s="277">
        <v>4.4502314814814814E-2</v>
      </c>
      <c r="K319" s="274" t="s">
        <v>2869</v>
      </c>
      <c r="L319" s="274" t="s">
        <v>3205</v>
      </c>
      <c r="M319" s="276">
        <v>29749</v>
      </c>
      <c r="N319" s="274" t="s">
        <v>3076</v>
      </c>
    </row>
    <row r="320" spans="2:14" ht="14.4">
      <c r="B320" s="286" t="s">
        <v>4617</v>
      </c>
      <c r="C320" s="274">
        <v>1984</v>
      </c>
      <c r="D320" s="277">
        <v>4.3460648148148151E-2</v>
      </c>
      <c r="E320" s="274">
        <v>60</v>
      </c>
      <c r="F320" s="274" t="s">
        <v>1070</v>
      </c>
      <c r="G320" s="274">
        <v>10</v>
      </c>
      <c r="H320" s="274">
        <f t="shared" si="4"/>
        <v>40</v>
      </c>
      <c r="I320" s="274" t="s">
        <v>1071</v>
      </c>
      <c r="J320" s="277">
        <v>4.4502314814814814E-2</v>
      </c>
      <c r="K320" s="274" t="s">
        <v>2908</v>
      </c>
      <c r="L320" s="274" t="s">
        <v>3206</v>
      </c>
      <c r="M320" s="276">
        <v>30870</v>
      </c>
      <c r="N320" s="274" t="s">
        <v>3076</v>
      </c>
    </row>
    <row r="321" spans="2:14" ht="13.8">
      <c r="B321" s="279" t="s">
        <v>4618</v>
      </c>
      <c r="C321" s="274">
        <v>1989</v>
      </c>
      <c r="D321" s="277">
        <v>3.5879629629629629E-2</v>
      </c>
      <c r="E321" s="274">
        <v>60</v>
      </c>
      <c r="F321" s="274" t="s">
        <v>1069</v>
      </c>
      <c r="G321" s="274">
        <v>10</v>
      </c>
      <c r="H321" s="274">
        <f t="shared" si="4"/>
        <v>35</v>
      </c>
      <c r="I321" s="274" t="s">
        <v>1071</v>
      </c>
      <c r="J321" s="277">
        <v>3.6261574074074071E-2</v>
      </c>
      <c r="K321" s="274" t="s">
        <v>2913</v>
      </c>
      <c r="L321" s="274" t="s">
        <v>3207</v>
      </c>
      <c r="M321" s="276">
        <v>32645</v>
      </c>
      <c r="N321" s="274" t="s">
        <v>3076</v>
      </c>
    </row>
    <row r="322" spans="2:14" ht="14.4">
      <c r="B322" s="286" t="s">
        <v>4619</v>
      </c>
      <c r="C322" s="274">
        <v>1984</v>
      </c>
      <c r="D322" s="277">
        <v>4.3842592592592593E-2</v>
      </c>
      <c r="E322" s="274">
        <v>61</v>
      </c>
      <c r="F322" s="274" t="s">
        <v>1070</v>
      </c>
      <c r="G322" s="274">
        <v>10</v>
      </c>
      <c r="H322" s="274">
        <f t="shared" si="4"/>
        <v>40</v>
      </c>
      <c r="I322" s="274" t="s">
        <v>1071</v>
      </c>
      <c r="J322" s="277">
        <v>4.4652777777777777E-2</v>
      </c>
      <c r="K322" s="274" t="s">
        <v>2866</v>
      </c>
      <c r="L322" s="274" t="s">
        <v>3208</v>
      </c>
      <c r="M322" s="278">
        <v>31046</v>
      </c>
      <c r="N322" s="274" t="s">
        <v>3076</v>
      </c>
    </row>
    <row r="323" spans="2:14" ht="13.8">
      <c r="B323" s="279" t="s">
        <v>4620</v>
      </c>
      <c r="C323" s="274">
        <v>1987</v>
      </c>
      <c r="D323" s="277">
        <v>3.5659722222222225E-2</v>
      </c>
      <c r="E323" s="274">
        <v>61</v>
      </c>
      <c r="F323" s="274" t="s">
        <v>1069</v>
      </c>
      <c r="G323" s="274">
        <v>10</v>
      </c>
      <c r="H323" s="274">
        <f t="shared" ref="H323:H386" si="5">2024-C323</f>
        <v>37</v>
      </c>
      <c r="I323" s="274" t="s">
        <v>1071</v>
      </c>
      <c r="J323" s="277">
        <v>3.6377314814814814E-2</v>
      </c>
      <c r="K323" s="274" t="s">
        <v>2833</v>
      </c>
      <c r="L323" s="274" t="s">
        <v>3209</v>
      </c>
      <c r="M323" s="276">
        <v>31880</v>
      </c>
      <c r="N323" s="274" t="s">
        <v>3076</v>
      </c>
    </row>
    <row r="324" spans="2:14" ht="13.8">
      <c r="B324" s="279" t="s">
        <v>4621</v>
      </c>
      <c r="C324" s="274">
        <v>1987</v>
      </c>
      <c r="D324" s="277">
        <v>3.6122685185185188E-2</v>
      </c>
      <c r="E324" s="274">
        <v>62</v>
      </c>
      <c r="F324" s="274" t="s">
        <v>1069</v>
      </c>
      <c r="G324" s="274">
        <v>10</v>
      </c>
      <c r="H324" s="274">
        <f t="shared" si="5"/>
        <v>37</v>
      </c>
      <c r="I324" s="274" t="s">
        <v>1071</v>
      </c>
      <c r="J324" s="277">
        <v>3.6469907407407409E-2</v>
      </c>
      <c r="K324" s="274" t="s">
        <v>2833</v>
      </c>
      <c r="L324" s="274" t="s">
        <v>3210</v>
      </c>
      <c r="M324" s="276">
        <v>31927</v>
      </c>
      <c r="N324" s="274" t="s">
        <v>3076</v>
      </c>
    </row>
    <row r="325" spans="2:14" ht="14.4">
      <c r="B325" s="286" t="s">
        <v>4622</v>
      </c>
      <c r="C325" s="274">
        <v>1971</v>
      </c>
      <c r="D325" s="277">
        <v>4.3356481481481482E-2</v>
      </c>
      <c r="E325" s="274">
        <v>62</v>
      </c>
      <c r="F325" s="274" t="s">
        <v>1070</v>
      </c>
      <c r="G325" s="274">
        <v>10</v>
      </c>
      <c r="H325" s="274">
        <f t="shared" si="5"/>
        <v>53</v>
      </c>
      <c r="I325" s="274" t="s">
        <v>1071</v>
      </c>
      <c r="J325" s="277">
        <v>4.4699074074074072E-2</v>
      </c>
      <c r="K325" s="274" t="s">
        <v>3108</v>
      </c>
      <c r="L325" s="274" t="s">
        <v>3211</v>
      </c>
      <c r="M325" s="276">
        <v>26100</v>
      </c>
      <c r="N325" s="274" t="s">
        <v>3076</v>
      </c>
    </row>
    <row r="326" spans="2:14" ht="13.8">
      <c r="B326" s="279" t="s">
        <v>4623</v>
      </c>
      <c r="C326" s="274">
        <v>1987</v>
      </c>
      <c r="D326" s="277">
        <v>3.5266203703703702E-2</v>
      </c>
      <c r="E326" s="274">
        <v>63</v>
      </c>
      <c r="F326" s="274" t="s">
        <v>1069</v>
      </c>
      <c r="G326" s="274">
        <v>10</v>
      </c>
      <c r="H326" s="274">
        <f t="shared" si="5"/>
        <v>37</v>
      </c>
      <c r="I326" s="274" t="s">
        <v>1071</v>
      </c>
      <c r="J326" s="277">
        <v>3.6539351851851851E-2</v>
      </c>
      <c r="K326" s="274" t="s">
        <v>3212</v>
      </c>
      <c r="L326" s="274" t="s">
        <v>3213</v>
      </c>
      <c r="M326" s="276">
        <v>31971</v>
      </c>
      <c r="N326" s="274" t="s">
        <v>3076</v>
      </c>
    </row>
    <row r="327" spans="2:14" ht="14.4">
      <c r="B327" s="286" t="s">
        <v>4624</v>
      </c>
      <c r="C327" s="274">
        <v>1969</v>
      </c>
      <c r="D327" s="277">
        <v>4.3819444444444446E-2</v>
      </c>
      <c r="E327" s="274">
        <v>63</v>
      </c>
      <c r="F327" s="274" t="s">
        <v>1070</v>
      </c>
      <c r="G327" s="274">
        <v>10</v>
      </c>
      <c r="H327" s="274">
        <f t="shared" si="5"/>
        <v>55</v>
      </c>
      <c r="I327" s="274" t="s">
        <v>1071</v>
      </c>
      <c r="J327" s="277">
        <v>4.4884259259259263E-2</v>
      </c>
      <c r="K327" s="274" t="s">
        <v>2886</v>
      </c>
      <c r="L327" s="274" t="s">
        <v>3214</v>
      </c>
      <c r="M327" s="276">
        <v>25479</v>
      </c>
      <c r="N327" s="274" t="s">
        <v>3076</v>
      </c>
    </row>
    <row r="328" spans="2:14" ht="13.8">
      <c r="B328" s="279" t="s">
        <v>4625</v>
      </c>
      <c r="C328" s="274">
        <v>1990</v>
      </c>
      <c r="D328" s="277">
        <v>4.3657407407407409E-2</v>
      </c>
      <c r="E328" s="274">
        <v>64</v>
      </c>
      <c r="F328" s="274" t="s">
        <v>1070</v>
      </c>
      <c r="G328" s="274">
        <v>10</v>
      </c>
      <c r="H328" s="274">
        <f t="shared" si="5"/>
        <v>34</v>
      </c>
      <c r="I328" s="274" t="s">
        <v>1071</v>
      </c>
      <c r="J328" s="277">
        <v>4.4918981481481483E-2</v>
      </c>
      <c r="K328" s="274" t="s">
        <v>3215</v>
      </c>
      <c r="L328" s="274" t="s">
        <v>3216</v>
      </c>
      <c r="M328" s="276">
        <v>32962</v>
      </c>
      <c r="N328" s="274" t="s">
        <v>3076</v>
      </c>
    </row>
    <row r="329" spans="2:14" ht="13.8">
      <c r="B329" s="279" t="s">
        <v>4626</v>
      </c>
      <c r="C329" s="274">
        <v>1992</v>
      </c>
      <c r="D329" s="277">
        <v>3.5474537037037034E-2</v>
      </c>
      <c r="E329" s="274">
        <v>64</v>
      </c>
      <c r="F329" s="274" t="s">
        <v>1069</v>
      </c>
      <c r="G329" s="274">
        <v>10</v>
      </c>
      <c r="H329" s="274">
        <f t="shared" si="5"/>
        <v>32</v>
      </c>
      <c r="I329" s="274" t="s">
        <v>1071</v>
      </c>
      <c r="J329" s="277">
        <v>3.6597222222222225E-2</v>
      </c>
      <c r="K329" s="274" t="s">
        <v>2833</v>
      </c>
      <c r="L329" s="274" t="s">
        <v>3217</v>
      </c>
      <c r="M329" s="276">
        <v>33748</v>
      </c>
      <c r="N329" s="274" t="s">
        <v>3076</v>
      </c>
    </row>
    <row r="330" spans="2:14" ht="13.8">
      <c r="B330" s="279" t="s">
        <v>4627</v>
      </c>
      <c r="C330" s="274">
        <v>1979</v>
      </c>
      <c r="D330" s="277">
        <v>3.6354166666666667E-2</v>
      </c>
      <c r="E330" s="274">
        <v>65</v>
      </c>
      <c r="F330" s="274" t="s">
        <v>1069</v>
      </c>
      <c r="G330" s="274">
        <v>10</v>
      </c>
      <c r="H330" s="274">
        <f t="shared" si="5"/>
        <v>45</v>
      </c>
      <c r="I330" s="274" t="s">
        <v>1071</v>
      </c>
      <c r="J330" s="277">
        <v>3.6712962962962961E-2</v>
      </c>
      <c r="K330" s="274" t="s">
        <v>3218</v>
      </c>
      <c r="L330" s="274" t="s">
        <v>3219</v>
      </c>
      <c r="M330" s="276">
        <v>29096</v>
      </c>
      <c r="N330" s="274" t="s">
        <v>3076</v>
      </c>
    </row>
    <row r="331" spans="2:14" ht="14.4">
      <c r="B331" s="286" t="s">
        <v>4628</v>
      </c>
      <c r="C331" s="274">
        <v>1984</v>
      </c>
      <c r="D331" s="277">
        <v>4.3761574074074071E-2</v>
      </c>
      <c r="E331" s="274">
        <v>65</v>
      </c>
      <c r="F331" s="274" t="s">
        <v>1070</v>
      </c>
      <c r="G331" s="274">
        <v>10</v>
      </c>
      <c r="H331" s="274">
        <f t="shared" si="5"/>
        <v>40</v>
      </c>
      <c r="I331" s="274" t="s">
        <v>1071</v>
      </c>
      <c r="J331" s="277">
        <v>4.494212962962963E-2</v>
      </c>
      <c r="K331" s="274" t="s">
        <v>3220</v>
      </c>
      <c r="L331" s="274" t="s">
        <v>3221</v>
      </c>
      <c r="M331" s="278">
        <v>31031</v>
      </c>
      <c r="N331" s="274" t="s">
        <v>3076</v>
      </c>
    </row>
    <row r="332" spans="2:14" ht="13.8">
      <c r="B332" s="284" t="s">
        <v>5751</v>
      </c>
      <c r="C332" s="274">
        <v>1987</v>
      </c>
      <c r="D332" s="277">
        <v>4.3680555555555556E-2</v>
      </c>
      <c r="E332" s="274">
        <v>66</v>
      </c>
      <c r="F332" s="274" t="s">
        <v>1070</v>
      </c>
      <c r="G332" s="274">
        <v>10</v>
      </c>
      <c r="H332" s="274">
        <f t="shared" si="5"/>
        <v>37</v>
      </c>
      <c r="I332" s="274" t="s">
        <v>1071</v>
      </c>
      <c r="J332" s="277">
        <v>4.4965277777777778E-2</v>
      </c>
      <c r="K332" s="274" t="s">
        <v>2838</v>
      </c>
      <c r="L332" s="274" t="s">
        <v>2878</v>
      </c>
      <c r="M332" s="278">
        <v>32125</v>
      </c>
      <c r="N332" s="274" t="s">
        <v>3076</v>
      </c>
    </row>
    <row r="333" spans="2:14" ht="13.8">
      <c r="B333" s="279" t="s">
        <v>4629</v>
      </c>
      <c r="C333" s="274">
        <v>1990</v>
      </c>
      <c r="D333" s="277">
        <v>3.577546296296296E-2</v>
      </c>
      <c r="E333" s="274">
        <v>66</v>
      </c>
      <c r="F333" s="274" t="s">
        <v>1069</v>
      </c>
      <c r="G333" s="274">
        <v>10</v>
      </c>
      <c r="H333" s="274">
        <f t="shared" si="5"/>
        <v>34</v>
      </c>
      <c r="I333" s="274" t="s">
        <v>1071</v>
      </c>
      <c r="J333" s="277">
        <v>3.6863425925925924E-2</v>
      </c>
      <c r="K333" s="274" t="s">
        <v>2833</v>
      </c>
      <c r="L333" s="274" t="s">
        <v>3222</v>
      </c>
      <c r="M333" s="276">
        <v>33125</v>
      </c>
      <c r="N333" s="274" t="s">
        <v>3076</v>
      </c>
    </row>
    <row r="334" spans="2:14" ht="13.8">
      <c r="B334" s="279" t="s">
        <v>1917</v>
      </c>
      <c r="C334" s="274">
        <v>1994</v>
      </c>
      <c r="D334" s="277">
        <v>3.5590277777777776E-2</v>
      </c>
      <c r="E334" s="274">
        <v>67</v>
      </c>
      <c r="F334" s="274" t="s">
        <v>1069</v>
      </c>
      <c r="G334" s="274">
        <v>10</v>
      </c>
      <c r="H334" s="274">
        <f t="shared" si="5"/>
        <v>30</v>
      </c>
      <c r="I334" s="274" t="s">
        <v>1071</v>
      </c>
      <c r="J334" s="277">
        <v>3.6921296296296299E-2</v>
      </c>
      <c r="K334" s="274" t="s">
        <v>3223</v>
      </c>
      <c r="L334" s="274" t="s">
        <v>3224</v>
      </c>
      <c r="M334" s="276">
        <v>34495</v>
      </c>
      <c r="N334" s="274" t="s">
        <v>3076</v>
      </c>
    </row>
    <row r="335" spans="2:14" ht="13.8">
      <c r="B335" s="279" t="s">
        <v>4630</v>
      </c>
      <c r="C335" s="274">
        <v>1996</v>
      </c>
      <c r="D335" s="277">
        <v>4.3576388888888887E-2</v>
      </c>
      <c r="E335" s="274">
        <v>67</v>
      </c>
      <c r="F335" s="274" t="s">
        <v>1070</v>
      </c>
      <c r="G335" s="274">
        <v>10</v>
      </c>
      <c r="H335" s="274">
        <f t="shared" si="5"/>
        <v>28</v>
      </c>
      <c r="I335" s="274" t="s">
        <v>1071</v>
      </c>
      <c r="J335" s="277">
        <v>4.5057870370370373E-2</v>
      </c>
      <c r="K335" s="274" t="s">
        <v>2935</v>
      </c>
      <c r="L335" s="274" t="s">
        <v>3225</v>
      </c>
      <c r="M335" s="276">
        <v>35281</v>
      </c>
      <c r="N335" s="274" t="s">
        <v>3076</v>
      </c>
    </row>
    <row r="336" spans="2:14" ht="13.8">
      <c r="B336" s="279" t="s">
        <v>4631</v>
      </c>
      <c r="C336" s="274">
        <v>1999</v>
      </c>
      <c r="D336" s="277">
        <v>4.4305555555555556E-2</v>
      </c>
      <c r="E336" s="274">
        <v>68</v>
      </c>
      <c r="F336" s="274" t="s">
        <v>1070</v>
      </c>
      <c r="G336" s="274">
        <v>10</v>
      </c>
      <c r="H336" s="274">
        <f t="shared" si="5"/>
        <v>25</v>
      </c>
      <c r="I336" s="274" t="s">
        <v>1071</v>
      </c>
      <c r="J336" s="277">
        <v>4.5069444444444447E-2</v>
      </c>
      <c r="K336" s="274" t="s">
        <v>3226</v>
      </c>
      <c r="L336" s="274" t="s">
        <v>3227</v>
      </c>
      <c r="M336" s="276">
        <v>36269</v>
      </c>
      <c r="N336" s="274" t="s">
        <v>3076</v>
      </c>
    </row>
    <row r="337" spans="2:14" ht="13.8">
      <c r="B337" s="279" t="s">
        <v>2598</v>
      </c>
      <c r="C337" s="274">
        <v>1986</v>
      </c>
      <c r="D337" s="277">
        <v>3.6134259259259262E-2</v>
      </c>
      <c r="E337" s="274">
        <v>68</v>
      </c>
      <c r="F337" s="274" t="s">
        <v>1069</v>
      </c>
      <c r="G337" s="274">
        <v>10</v>
      </c>
      <c r="H337" s="274">
        <f t="shared" si="5"/>
        <v>38</v>
      </c>
      <c r="I337" s="274" t="s">
        <v>1071</v>
      </c>
      <c r="J337" s="277">
        <v>3.695601851851852E-2</v>
      </c>
      <c r="K337" s="274" t="s">
        <v>3228</v>
      </c>
      <c r="L337" s="274" t="s">
        <v>3229</v>
      </c>
      <c r="M337" s="276">
        <v>31547</v>
      </c>
      <c r="N337" s="274" t="s">
        <v>3076</v>
      </c>
    </row>
    <row r="338" spans="2:14" ht="13.8">
      <c r="B338" s="279" t="s">
        <v>4632</v>
      </c>
      <c r="C338" s="274">
        <v>1999</v>
      </c>
      <c r="D338" s="277">
        <v>4.431712962962963E-2</v>
      </c>
      <c r="E338" s="274">
        <v>69</v>
      </c>
      <c r="F338" s="274" t="s">
        <v>1070</v>
      </c>
      <c r="G338" s="274">
        <v>10</v>
      </c>
      <c r="H338" s="274">
        <f t="shared" si="5"/>
        <v>25</v>
      </c>
      <c r="I338" s="274" t="s">
        <v>1071</v>
      </c>
      <c r="J338" s="277">
        <v>4.508101851851852E-2</v>
      </c>
      <c r="K338" s="274" t="s">
        <v>2838</v>
      </c>
      <c r="L338" s="274" t="s">
        <v>3230</v>
      </c>
      <c r="M338" s="276">
        <v>36428</v>
      </c>
      <c r="N338" s="274" t="s">
        <v>3076</v>
      </c>
    </row>
    <row r="339" spans="2:14" ht="13.8">
      <c r="B339" s="279" t="s">
        <v>4633</v>
      </c>
      <c r="C339" s="274">
        <v>1992</v>
      </c>
      <c r="D339" s="277">
        <v>3.6261574074074071E-2</v>
      </c>
      <c r="E339" s="274">
        <v>69</v>
      </c>
      <c r="F339" s="274" t="s">
        <v>1069</v>
      </c>
      <c r="G339" s="274">
        <v>10</v>
      </c>
      <c r="H339" s="274">
        <f t="shared" si="5"/>
        <v>32</v>
      </c>
      <c r="I339" s="274" t="s">
        <v>1071</v>
      </c>
      <c r="J339" s="277">
        <v>3.7025462962962961E-2</v>
      </c>
      <c r="K339" s="274" t="s">
        <v>3122</v>
      </c>
      <c r="L339" s="274" t="s">
        <v>3231</v>
      </c>
      <c r="M339" s="276">
        <v>33711</v>
      </c>
      <c r="N339" s="274" t="s">
        <v>3076</v>
      </c>
    </row>
    <row r="340" spans="2:14" ht="13.8">
      <c r="B340" s="279" t="s">
        <v>4634</v>
      </c>
      <c r="C340" s="274">
        <v>1998</v>
      </c>
      <c r="D340" s="277">
        <v>3.5474537037037034E-2</v>
      </c>
      <c r="E340" s="274">
        <v>70</v>
      </c>
      <c r="F340" s="274" t="s">
        <v>1069</v>
      </c>
      <c r="G340" s="274">
        <v>10</v>
      </c>
      <c r="H340" s="274">
        <f t="shared" si="5"/>
        <v>26</v>
      </c>
      <c r="I340" s="274" t="s">
        <v>1071</v>
      </c>
      <c r="J340" s="277">
        <v>3.7303240740740741E-2</v>
      </c>
      <c r="K340" s="274" t="s">
        <v>2862</v>
      </c>
      <c r="L340" s="274" t="s">
        <v>3232</v>
      </c>
      <c r="M340" s="276">
        <v>35999</v>
      </c>
      <c r="N340" s="274" t="s">
        <v>3076</v>
      </c>
    </row>
    <row r="341" spans="2:14" ht="14.4">
      <c r="B341" s="286" t="s">
        <v>4635</v>
      </c>
      <c r="C341" s="274">
        <v>1981</v>
      </c>
      <c r="D341" s="277">
        <v>4.4537037037037035E-2</v>
      </c>
      <c r="E341" s="274">
        <v>70</v>
      </c>
      <c r="F341" s="274" t="s">
        <v>1070</v>
      </c>
      <c r="G341" s="274">
        <v>10</v>
      </c>
      <c r="H341" s="274">
        <f t="shared" si="5"/>
        <v>43</v>
      </c>
      <c r="I341" s="274" t="s">
        <v>1071</v>
      </c>
      <c r="J341" s="277">
        <v>4.5185185185185182E-2</v>
      </c>
      <c r="K341" s="274" t="s">
        <v>2838</v>
      </c>
      <c r="L341" s="274" t="s">
        <v>3233</v>
      </c>
      <c r="M341" s="276">
        <v>29735</v>
      </c>
      <c r="N341" s="274" t="s">
        <v>3076</v>
      </c>
    </row>
    <row r="342" spans="2:14" ht="13.8">
      <c r="B342" s="279" t="s">
        <v>4636</v>
      </c>
      <c r="C342" s="274">
        <v>1982</v>
      </c>
      <c r="D342" s="277">
        <v>3.6990740740740741E-2</v>
      </c>
      <c r="E342" s="274">
        <v>71</v>
      </c>
      <c r="F342" s="274" t="s">
        <v>1069</v>
      </c>
      <c r="G342" s="274">
        <v>10</v>
      </c>
      <c r="H342" s="274">
        <f t="shared" si="5"/>
        <v>42</v>
      </c>
      <c r="I342" s="274" t="s">
        <v>1071</v>
      </c>
      <c r="J342" s="277">
        <v>3.7395833333333336E-2</v>
      </c>
      <c r="K342" s="274" t="s">
        <v>2842</v>
      </c>
      <c r="L342" s="274" t="s">
        <v>2941</v>
      </c>
      <c r="M342" s="276">
        <v>30262</v>
      </c>
      <c r="N342" s="274" t="s">
        <v>3076</v>
      </c>
    </row>
    <row r="343" spans="2:14" ht="13.8">
      <c r="B343" s="279" t="s">
        <v>4637</v>
      </c>
      <c r="C343" s="274">
        <v>1988</v>
      </c>
      <c r="D343" s="277">
        <v>4.3981481481481483E-2</v>
      </c>
      <c r="E343" s="274">
        <v>71</v>
      </c>
      <c r="F343" s="274" t="s">
        <v>1070</v>
      </c>
      <c r="G343" s="274">
        <v>10</v>
      </c>
      <c r="H343" s="274">
        <f t="shared" si="5"/>
        <v>36</v>
      </c>
      <c r="I343" s="274" t="s">
        <v>1071</v>
      </c>
      <c r="J343" s="277">
        <v>4.521990740740741E-2</v>
      </c>
      <c r="K343" s="274" t="s">
        <v>2926</v>
      </c>
      <c r="L343" s="274" t="s">
        <v>3234</v>
      </c>
      <c r="M343" s="276">
        <v>32233</v>
      </c>
      <c r="N343" s="274" t="s">
        <v>3076</v>
      </c>
    </row>
    <row r="344" spans="2:14" ht="13.8">
      <c r="B344" s="279" t="s">
        <v>2386</v>
      </c>
      <c r="C344" s="274">
        <v>1978</v>
      </c>
      <c r="D344" s="277">
        <v>3.6712962962962961E-2</v>
      </c>
      <c r="E344" s="274">
        <v>72</v>
      </c>
      <c r="F344" s="274" t="s">
        <v>1069</v>
      </c>
      <c r="G344" s="274">
        <v>10</v>
      </c>
      <c r="H344" s="274">
        <f t="shared" si="5"/>
        <v>46</v>
      </c>
      <c r="I344" s="274" t="s">
        <v>1071</v>
      </c>
      <c r="J344" s="277">
        <v>3.7465277777777778E-2</v>
      </c>
      <c r="K344" s="274" t="s">
        <v>2975</v>
      </c>
      <c r="L344" s="274" t="s">
        <v>3235</v>
      </c>
      <c r="M344" s="276">
        <v>28654</v>
      </c>
      <c r="N344" s="274" t="s">
        <v>3076</v>
      </c>
    </row>
    <row r="345" spans="2:14" ht="13.8">
      <c r="B345" s="279" t="s">
        <v>4638</v>
      </c>
      <c r="C345" s="274">
        <v>1997</v>
      </c>
      <c r="D345" s="277">
        <v>4.4432870370370373E-2</v>
      </c>
      <c r="E345" s="274">
        <v>72</v>
      </c>
      <c r="F345" s="274" t="s">
        <v>1070</v>
      </c>
      <c r="G345" s="274">
        <v>10</v>
      </c>
      <c r="H345" s="274">
        <f t="shared" si="5"/>
        <v>27</v>
      </c>
      <c r="I345" s="274" t="s">
        <v>1071</v>
      </c>
      <c r="J345" s="277">
        <v>4.5243055555555557E-2</v>
      </c>
      <c r="K345" s="274" t="s">
        <v>2886</v>
      </c>
      <c r="L345" s="274" t="s">
        <v>2853</v>
      </c>
      <c r="M345" s="276">
        <v>35648</v>
      </c>
      <c r="N345" s="274" t="s">
        <v>3076</v>
      </c>
    </row>
    <row r="346" spans="2:14" ht="13.8">
      <c r="B346" s="279" t="s">
        <v>4639</v>
      </c>
      <c r="C346" s="274">
        <v>1987</v>
      </c>
      <c r="D346" s="277">
        <v>3.6400462962962961E-2</v>
      </c>
      <c r="E346" s="274">
        <v>73</v>
      </c>
      <c r="F346" s="274" t="s">
        <v>1069</v>
      </c>
      <c r="G346" s="274">
        <v>10</v>
      </c>
      <c r="H346" s="274">
        <f t="shared" si="5"/>
        <v>37</v>
      </c>
      <c r="I346" s="274" t="s">
        <v>1071</v>
      </c>
      <c r="J346" s="277">
        <v>3.7569444444444447E-2</v>
      </c>
      <c r="K346" s="274" t="s">
        <v>2825</v>
      </c>
      <c r="L346" s="274" t="s">
        <v>3236</v>
      </c>
      <c r="M346" s="278">
        <v>32096</v>
      </c>
      <c r="N346" s="274" t="s">
        <v>3076</v>
      </c>
    </row>
    <row r="347" spans="2:14" ht="13.8">
      <c r="B347" s="279" t="s">
        <v>4640</v>
      </c>
      <c r="C347" s="274">
        <v>1996</v>
      </c>
      <c r="D347" s="277">
        <v>4.4131944444444446E-2</v>
      </c>
      <c r="E347" s="274">
        <v>73</v>
      </c>
      <c r="F347" s="274" t="s">
        <v>1070</v>
      </c>
      <c r="G347" s="274">
        <v>10</v>
      </c>
      <c r="H347" s="274">
        <f t="shared" si="5"/>
        <v>28</v>
      </c>
      <c r="I347" s="274" t="s">
        <v>1071</v>
      </c>
      <c r="J347" s="277">
        <v>4.5277777777777778E-2</v>
      </c>
      <c r="K347" s="274" t="s">
        <v>3108</v>
      </c>
      <c r="L347" s="274" t="s">
        <v>3237</v>
      </c>
      <c r="M347" s="276">
        <v>35149</v>
      </c>
      <c r="N347" s="274" t="s">
        <v>3076</v>
      </c>
    </row>
    <row r="348" spans="2:14" ht="13.8">
      <c r="B348" s="279" t="s">
        <v>4641</v>
      </c>
      <c r="C348" s="274">
        <v>1989</v>
      </c>
      <c r="D348" s="277">
        <v>4.403935185185185E-2</v>
      </c>
      <c r="E348" s="274">
        <v>74</v>
      </c>
      <c r="F348" s="274" t="s">
        <v>1070</v>
      </c>
      <c r="G348" s="274">
        <v>10</v>
      </c>
      <c r="H348" s="274">
        <f t="shared" si="5"/>
        <v>35</v>
      </c>
      <c r="I348" s="274" t="s">
        <v>1071</v>
      </c>
      <c r="J348" s="277">
        <v>4.5289351851851851E-2</v>
      </c>
      <c r="K348" s="274" t="s">
        <v>3068</v>
      </c>
      <c r="L348" s="274" t="s">
        <v>3238</v>
      </c>
      <c r="M348" s="276">
        <v>32534</v>
      </c>
      <c r="N348" s="274" t="s">
        <v>3076</v>
      </c>
    </row>
    <row r="349" spans="2:14" ht="13.8">
      <c r="B349" s="284" t="s">
        <v>5757</v>
      </c>
      <c r="C349" s="274">
        <v>2001</v>
      </c>
      <c r="D349" s="277">
        <v>3.6597222222222225E-2</v>
      </c>
      <c r="E349" s="274">
        <v>74</v>
      </c>
      <c r="F349" s="274" t="s">
        <v>1069</v>
      </c>
      <c r="G349" s="274">
        <v>10</v>
      </c>
      <c r="H349" s="274">
        <f t="shared" si="5"/>
        <v>23</v>
      </c>
      <c r="I349" s="274" t="s">
        <v>1071</v>
      </c>
      <c r="J349" s="277">
        <v>3.7638888888888888E-2</v>
      </c>
      <c r="K349" s="274" t="s">
        <v>2933</v>
      </c>
      <c r="L349" s="274" t="s">
        <v>3239</v>
      </c>
      <c r="M349" s="276">
        <v>37045</v>
      </c>
      <c r="N349" s="274" t="s">
        <v>3076</v>
      </c>
    </row>
    <row r="350" spans="2:14" ht="13.8">
      <c r="B350" s="279" t="s">
        <v>4642</v>
      </c>
      <c r="C350" s="274">
        <v>1988</v>
      </c>
      <c r="D350" s="277">
        <v>3.6793981481481483E-2</v>
      </c>
      <c r="E350" s="274">
        <v>75</v>
      </c>
      <c r="F350" s="274" t="s">
        <v>1069</v>
      </c>
      <c r="G350" s="274">
        <v>10</v>
      </c>
      <c r="H350" s="274">
        <f t="shared" si="5"/>
        <v>36</v>
      </c>
      <c r="I350" s="274" t="s">
        <v>1071</v>
      </c>
      <c r="J350" s="277">
        <v>3.7951388888888889E-2</v>
      </c>
      <c r="K350" s="274" t="s">
        <v>3240</v>
      </c>
      <c r="L350" s="274" t="s">
        <v>3241</v>
      </c>
      <c r="M350" s="278">
        <v>32442</v>
      </c>
      <c r="N350" s="274" t="s">
        <v>3076</v>
      </c>
    </row>
    <row r="351" spans="2:14" ht="13.8">
      <c r="B351" s="279" t="s">
        <v>4643</v>
      </c>
      <c r="C351" s="274">
        <v>1998</v>
      </c>
      <c r="D351" s="277">
        <v>4.4583333333333336E-2</v>
      </c>
      <c r="E351" s="274">
        <v>75</v>
      </c>
      <c r="F351" s="274" t="s">
        <v>1070</v>
      </c>
      <c r="G351" s="274">
        <v>10</v>
      </c>
      <c r="H351" s="274">
        <f t="shared" si="5"/>
        <v>26</v>
      </c>
      <c r="I351" s="274" t="s">
        <v>1071</v>
      </c>
      <c r="J351" s="277">
        <v>4.5613425925925925E-2</v>
      </c>
      <c r="K351" s="274" t="s">
        <v>2851</v>
      </c>
      <c r="L351" s="274" t="s">
        <v>3242</v>
      </c>
      <c r="M351" s="276">
        <v>35818</v>
      </c>
      <c r="N351" s="274" t="s">
        <v>3076</v>
      </c>
    </row>
    <row r="352" spans="2:14" ht="13.8">
      <c r="B352" s="279" t="s">
        <v>4644</v>
      </c>
      <c r="C352" s="274">
        <v>1991</v>
      </c>
      <c r="D352" s="277">
        <v>3.6863425925925924E-2</v>
      </c>
      <c r="E352" s="274">
        <v>76</v>
      </c>
      <c r="F352" s="274" t="s">
        <v>1069</v>
      </c>
      <c r="G352" s="274">
        <v>10</v>
      </c>
      <c r="H352" s="274">
        <f t="shared" si="5"/>
        <v>33</v>
      </c>
      <c r="I352" s="274" t="s">
        <v>1071</v>
      </c>
      <c r="J352" s="277">
        <v>3.7974537037037036E-2</v>
      </c>
      <c r="K352" s="274" t="s">
        <v>2888</v>
      </c>
      <c r="L352" s="274" t="s">
        <v>3243</v>
      </c>
      <c r="M352" s="276">
        <v>33309</v>
      </c>
      <c r="N352" s="274" t="s">
        <v>3076</v>
      </c>
    </row>
    <row r="353" spans="2:14" ht="13.8">
      <c r="B353" s="279" t="s">
        <v>4645</v>
      </c>
      <c r="C353" s="274">
        <v>1989</v>
      </c>
      <c r="D353" s="277">
        <v>4.462962962962963E-2</v>
      </c>
      <c r="E353" s="274">
        <v>76</v>
      </c>
      <c r="F353" s="274" t="s">
        <v>1070</v>
      </c>
      <c r="G353" s="274">
        <v>10</v>
      </c>
      <c r="H353" s="274">
        <f t="shared" si="5"/>
        <v>35</v>
      </c>
      <c r="I353" s="274" t="s">
        <v>1071</v>
      </c>
      <c r="J353" s="277">
        <v>4.5937499999999999E-2</v>
      </c>
      <c r="K353" s="274" t="s">
        <v>3244</v>
      </c>
      <c r="L353" s="274" t="s">
        <v>3245</v>
      </c>
      <c r="M353" s="276">
        <v>32713</v>
      </c>
      <c r="N353" s="274" t="s">
        <v>3076</v>
      </c>
    </row>
    <row r="354" spans="2:14" ht="13.8">
      <c r="B354" s="279" t="s">
        <v>4646</v>
      </c>
      <c r="C354" s="274">
        <v>1987</v>
      </c>
      <c r="D354" s="277">
        <v>4.521990740740741E-2</v>
      </c>
      <c r="E354" s="274">
        <v>77</v>
      </c>
      <c r="F354" s="274" t="s">
        <v>1070</v>
      </c>
      <c r="G354" s="274">
        <v>10</v>
      </c>
      <c r="H354" s="274">
        <f t="shared" si="5"/>
        <v>37</v>
      </c>
      <c r="I354" s="274" t="s">
        <v>1071</v>
      </c>
      <c r="J354" s="277">
        <v>4.5983796296296293E-2</v>
      </c>
      <c r="K354" s="274" t="s">
        <v>2908</v>
      </c>
      <c r="L354" s="274" t="s">
        <v>3246</v>
      </c>
      <c r="M354" s="276">
        <v>31964</v>
      </c>
      <c r="N354" s="274" t="s">
        <v>3076</v>
      </c>
    </row>
    <row r="355" spans="2:14" ht="13.8">
      <c r="B355" s="279" t="s">
        <v>4647</v>
      </c>
      <c r="C355" s="274">
        <v>1988</v>
      </c>
      <c r="D355" s="277">
        <v>3.7361111111111109E-2</v>
      </c>
      <c r="E355" s="274">
        <v>77</v>
      </c>
      <c r="F355" s="274" t="s">
        <v>1069</v>
      </c>
      <c r="G355" s="274">
        <v>10</v>
      </c>
      <c r="H355" s="274">
        <f t="shared" si="5"/>
        <v>36</v>
      </c>
      <c r="I355" s="274" t="s">
        <v>1071</v>
      </c>
      <c r="J355" s="277">
        <v>3.8032407407407411E-2</v>
      </c>
      <c r="K355" s="274" t="s">
        <v>2940</v>
      </c>
      <c r="L355" s="274" t="s">
        <v>3247</v>
      </c>
      <c r="M355" s="276">
        <v>32347</v>
      </c>
      <c r="N355" s="274" t="s">
        <v>3076</v>
      </c>
    </row>
    <row r="356" spans="2:14" ht="13.8">
      <c r="B356" s="279" t="s">
        <v>4648</v>
      </c>
      <c r="C356" s="274">
        <v>1975</v>
      </c>
      <c r="D356" s="277">
        <v>3.6990740740740741E-2</v>
      </c>
      <c r="E356" s="274">
        <v>78</v>
      </c>
      <c r="F356" s="274" t="s">
        <v>1069</v>
      </c>
      <c r="G356" s="274">
        <v>10</v>
      </c>
      <c r="H356" s="274">
        <f t="shared" si="5"/>
        <v>49</v>
      </c>
      <c r="I356" s="274" t="s">
        <v>1071</v>
      </c>
      <c r="J356" s="277">
        <v>3.8148148148148146E-2</v>
      </c>
      <c r="K356" s="274" t="s">
        <v>3020</v>
      </c>
      <c r="L356" s="274" t="s">
        <v>3248</v>
      </c>
      <c r="M356" s="276">
        <v>27668</v>
      </c>
      <c r="N356" s="274" t="s">
        <v>3076</v>
      </c>
    </row>
    <row r="357" spans="2:14" ht="13.8">
      <c r="B357" s="279" t="s">
        <v>4649</v>
      </c>
      <c r="C357" s="274">
        <v>1992</v>
      </c>
      <c r="D357" s="277">
        <v>4.4745370370370373E-2</v>
      </c>
      <c r="E357" s="274">
        <v>78</v>
      </c>
      <c r="F357" s="274" t="s">
        <v>1070</v>
      </c>
      <c r="G357" s="274">
        <v>10</v>
      </c>
      <c r="H357" s="274">
        <f t="shared" si="5"/>
        <v>32</v>
      </c>
      <c r="I357" s="274" t="s">
        <v>1071</v>
      </c>
      <c r="J357" s="277">
        <v>4.5995370370370367E-2</v>
      </c>
      <c r="K357" s="274" t="s">
        <v>2831</v>
      </c>
      <c r="L357" s="274" t="s">
        <v>3249</v>
      </c>
      <c r="M357" s="278">
        <v>33919</v>
      </c>
      <c r="N357" s="274" t="s">
        <v>3076</v>
      </c>
    </row>
    <row r="358" spans="2:14" ht="13.8">
      <c r="B358" s="279" t="s">
        <v>5729</v>
      </c>
      <c r="C358" s="274">
        <v>1998</v>
      </c>
      <c r="D358" s="277">
        <v>3.7465277777777778E-2</v>
      </c>
      <c r="E358" s="274">
        <v>79</v>
      </c>
      <c r="F358" s="274" t="s">
        <v>1069</v>
      </c>
      <c r="G358" s="274">
        <v>10</v>
      </c>
      <c r="H358" s="274">
        <f t="shared" si="5"/>
        <v>26</v>
      </c>
      <c r="I358" s="274" t="s">
        <v>1071</v>
      </c>
      <c r="J358" s="277">
        <v>3.8206018518518521E-2</v>
      </c>
      <c r="K358" s="274" t="s">
        <v>3143</v>
      </c>
      <c r="L358" s="274" t="s">
        <v>2934</v>
      </c>
      <c r="M358" s="276">
        <v>35880</v>
      </c>
      <c r="N358" s="274" t="s">
        <v>3076</v>
      </c>
    </row>
    <row r="359" spans="2:14" ht="13.8">
      <c r="B359" s="279" t="s">
        <v>4650</v>
      </c>
      <c r="C359" s="274">
        <v>1985</v>
      </c>
      <c r="D359" s="277">
        <v>4.476851851851852E-2</v>
      </c>
      <c r="E359" s="274">
        <v>79</v>
      </c>
      <c r="F359" s="274" t="s">
        <v>1070</v>
      </c>
      <c r="G359" s="274">
        <v>10</v>
      </c>
      <c r="H359" s="274">
        <f t="shared" si="5"/>
        <v>39</v>
      </c>
      <c r="I359" s="274" t="s">
        <v>1071</v>
      </c>
      <c r="J359" s="277">
        <v>4.6064814814814815E-2</v>
      </c>
      <c r="K359" s="274" t="s">
        <v>2908</v>
      </c>
      <c r="L359" s="274" t="s">
        <v>3250</v>
      </c>
      <c r="M359" s="276">
        <v>31358</v>
      </c>
      <c r="N359" s="274" t="s">
        <v>3076</v>
      </c>
    </row>
    <row r="360" spans="2:14" ht="13.8">
      <c r="B360" s="279" t="s">
        <v>4651</v>
      </c>
      <c r="C360" s="274">
        <v>1995</v>
      </c>
      <c r="D360" s="277">
        <v>3.7870370370370374E-2</v>
      </c>
      <c r="E360" s="274">
        <v>80</v>
      </c>
      <c r="F360" s="274" t="s">
        <v>1069</v>
      </c>
      <c r="G360" s="274">
        <v>10</v>
      </c>
      <c r="H360" s="274">
        <f t="shared" si="5"/>
        <v>29</v>
      </c>
      <c r="I360" s="274" t="s">
        <v>1071</v>
      </c>
      <c r="J360" s="277">
        <v>3.8217592592592595E-2</v>
      </c>
      <c r="K360" s="274" t="s">
        <v>2857</v>
      </c>
      <c r="L360" s="274" t="s">
        <v>3251</v>
      </c>
      <c r="M360" s="276">
        <v>34736</v>
      </c>
      <c r="N360" s="274" t="s">
        <v>3076</v>
      </c>
    </row>
    <row r="361" spans="2:14" ht="13.8">
      <c r="B361" s="279" t="s">
        <v>4652</v>
      </c>
      <c r="C361" s="274">
        <v>1985</v>
      </c>
      <c r="D361" s="277">
        <v>4.4988425925925925E-2</v>
      </c>
      <c r="E361" s="274">
        <v>80</v>
      </c>
      <c r="F361" s="274" t="s">
        <v>1070</v>
      </c>
      <c r="G361" s="274">
        <v>10</v>
      </c>
      <c r="H361" s="274">
        <f t="shared" si="5"/>
        <v>39</v>
      </c>
      <c r="I361" s="274" t="s">
        <v>1071</v>
      </c>
      <c r="J361" s="277">
        <v>4.6076388888888889E-2</v>
      </c>
      <c r="K361" s="274" t="s">
        <v>3252</v>
      </c>
      <c r="L361" s="274" t="s">
        <v>3253</v>
      </c>
      <c r="M361" s="278">
        <v>31348</v>
      </c>
      <c r="N361" s="274" t="s">
        <v>3076</v>
      </c>
    </row>
    <row r="362" spans="2:14" ht="13.8">
      <c r="B362" s="279" t="s">
        <v>4653</v>
      </c>
      <c r="C362" s="274">
        <v>2000</v>
      </c>
      <c r="D362" s="277">
        <v>4.4988425925925925E-2</v>
      </c>
      <c r="E362" s="274">
        <v>81</v>
      </c>
      <c r="F362" s="274" t="s">
        <v>1070</v>
      </c>
      <c r="G362" s="274">
        <v>10</v>
      </c>
      <c r="H362" s="274">
        <f t="shared" si="5"/>
        <v>24</v>
      </c>
      <c r="I362" s="274" t="s">
        <v>1071</v>
      </c>
      <c r="J362" s="277">
        <v>4.614583333333333E-2</v>
      </c>
      <c r="K362" s="274" t="s">
        <v>2813</v>
      </c>
      <c r="L362" s="274" t="s">
        <v>3254</v>
      </c>
      <c r="M362" s="276">
        <v>36668</v>
      </c>
      <c r="N362" s="274" t="s">
        <v>3076</v>
      </c>
    </row>
    <row r="363" spans="2:14" ht="13.8">
      <c r="B363" s="279" t="s">
        <v>4654</v>
      </c>
      <c r="C363" s="274">
        <v>1984</v>
      </c>
      <c r="D363" s="277">
        <v>3.7511574074074072E-2</v>
      </c>
      <c r="E363" s="274">
        <v>81</v>
      </c>
      <c r="F363" s="274" t="s">
        <v>1069</v>
      </c>
      <c r="G363" s="274">
        <v>10</v>
      </c>
      <c r="H363" s="274">
        <f t="shared" si="5"/>
        <v>40</v>
      </c>
      <c r="I363" s="274" t="s">
        <v>1071</v>
      </c>
      <c r="J363" s="277">
        <v>3.8275462962962963E-2</v>
      </c>
      <c r="K363" s="274" t="s">
        <v>3255</v>
      </c>
      <c r="L363" s="274" t="s">
        <v>3256</v>
      </c>
      <c r="M363" s="276">
        <v>30781</v>
      </c>
      <c r="N363" s="274" t="s">
        <v>3076</v>
      </c>
    </row>
    <row r="364" spans="2:14" ht="13.8">
      <c r="B364" s="279" t="s">
        <v>4655</v>
      </c>
      <c r="C364" s="274">
        <v>1900</v>
      </c>
      <c r="D364" s="277">
        <v>3.8368055555555558E-2</v>
      </c>
      <c r="E364" s="274">
        <v>82</v>
      </c>
      <c r="F364" s="274" t="s">
        <v>1069</v>
      </c>
      <c r="G364" s="274">
        <v>10</v>
      </c>
      <c r="H364" s="274">
        <f t="shared" si="5"/>
        <v>124</v>
      </c>
      <c r="I364" s="274" t="s">
        <v>1071</v>
      </c>
      <c r="J364" s="277">
        <v>3.8425925925925926E-2</v>
      </c>
      <c r="K364" s="274" t="s">
        <v>2862</v>
      </c>
      <c r="L364" s="274" t="s">
        <v>3257</v>
      </c>
      <c r="M364" s="278">
        <v>0</v>
      </c>
      <c r="N364" s="274" t="s">
        <v>3076</v>
      </c>
    </row>
    <row r="365" spans="2:14" ht="13.8">
      <c r="B365" s="279" t="s">
        <v>4656</v>
      </c>
      <c r="C365" s="274">
        <v>1992</v>
      </c>
      <c r="D365" s="277">
        <v>4.5254629629629631E-2</v>
      </c>
      <c r="E365" s="274">
        <v>82</v>
      </c>
      <c r="F365" s="274" t="s">
        <v>1070</v>
      </c>
      <c r="G365" s="274">
        <v>10</v>
      </c>
      <c r="H365" s="274">
        <f t="shared" si="5"/>
        <v>32</v>
      </c>
      <c r="I365" s="274" t="s">
        <v>1071</v>
      </c>
      <c r="J365" s="277">
        <v>4.6550925925925926E-2</v>
      </c>
      <c r="K365" s="274" t="s">
        <v>2866</v>
      </c>
      <c r="L365" s="274" t="s">
        <v>3258</v>
      </c>
      <c r="M365" s="276">
        <v>33784</v>
      </c>
      <c r="N365" s="274" t="s">
        <v>3076</v>
      </c>
    </row>
    <row r="366" spans="2:14" ht="13.8">
      <c r="B366" s="279" t="s">
        <v>4657</v>
      </c>
      <c r="C366" s="274">
        <v>1986</v>
      </c>
      <c r="D366" s="277">
        <v>3.7256944444444447E-2</v>
      </c>
      <c r="E366" s="274">
        <v>83</v>
      </c>
      <c r="F366" s="274" t="s">
        <v>1069</v>
      </c>
      <c r="G366" s="274">
        <v>10</v>
      </c>
      <c r="H366" s="274">
        <f t="shared" si="5"/>
        <v>38</v>
      </c>
      <c r="I366" s="274" t="s">
        <v>1071</v>
      </c>
      <c r="J366" s="277">
        <v>3.8437499999999999E-2</v>
      </c>
      <c r="K366" s="274" t="s">
        <v>3259</v>
      </c>
      <c r="L366" s="274" t="s">
        <v>3260</v>
      </c>
      <c r="M366" s="276">
        <v>31419</v>
      </c>
      <c r="N366" s="274" t="s">
        <v>3076</v>
      </c>
    </row>
    <row r="367" spans="2:14" ht="13.8">
      <c r="B367" s="279" t="s">
        <v>4658</v>
      </c>
      <c r="C367" s="274">
        <v>1987</v>
      </c>
      <c r="D367" s="277">
        <v>4.5208333333333336E-2</v>
      </c>
      <c r="E367" s="274">
        <v>83</v>
      </c>
      <c r="F367" s="274" t="s">
        <v>1070</v>
      </c>
      <c r="G367" s="274">
        <v>10</v>
      </c>
      <c r="H367" s="274">
        <f t="shared" si="5"/>
        <v>37</v>
      </c>
      <c r="I367" s="274" t="s">
        <v>1071</v>
      </c>
      <c r="J367" s="277">
        <v>4.6655092592592595E-2</v>
      </c>
      <c r="K367" s="274" t="s">
        <v>3261</v>
      </c>
      <c r="L367" s="274" t="s">
        <v>3262</v>
      </c>
      <c r="M367" s="276">
        <v>31989</v>
      </c>
      <c r="N367" s="274" t="s">
        <v>3076</v>
      </c>
    </row>
    <row r="368" spans="2:14" ht="13.8">
      <c r="B368" s="279" t="s">
        <v>4659</v>
      </c>
      <c r="C368" s="274">
        <v>1976</v>
      </c>
      <c r="D368" s="277">
        <v>3.7673611111111109E-2</v>
      </c>
      <c r="E368" s="274">
        <v>84</v>
      </c>
      <c r="F368" s="274" t="s">
        <v>1069</v>
      </c>
      <c r="G368" s="274">
        <v>10</v>
      </c>
      <c r="H368" s="274">
        <f t="shared" si="5"/>
        <v>48</v>
      </c>
      <c r="I368" s="274" t="s">
        <v>1071</v>
      </c>
      <c r="J368" s="277">
        <v>3.8449074074074073E-2</v>
      </c>
      <c r="K368" s="274" t="s">
        <v>2829</v>
      </c>
      <c r="L368" s="274" t="s">
        <v>2934</v>
      </c>
      <c r="M368" s="276">
        <v>27887</v>
      </c>
      <c r="N368" s="274" t="s">
        <v>3076</v>
      </c>
    </row>
    <row r="369" spans="2:14" ht="13.8">
      <c r="B369" s="279" t="s">
        <v>1460</v>
      </c>
      <c r="C369" s="274">
        <v>1985</v>
      </c>
      <c r="D369" s="277">
        <v>4.5393518518518521E-2</v>
      </c>
      <c r="E369" s="274">
        <v>84</v>
      </c>
      <c r="F369" s="274" t="s">
        <v>1070</v>
      </c>
      <c r="G369" s="274">
        <v>10</v>
      </c>
      <c r="H369" s="274">
        <f t="shared" si="5"/>
        <v>39</v>
      </c>
      <c r="I369" s="274" t="s">
        <v>1071</v>
      </c>
      <c r="J369" s="277">
        <v>4.6655092592592595E-2</v>
      </c>
      <c r="K369" s="274" t="s">
        <v>2831</v>
      </c>
      <c r="L369" s="274" t="s">
        <v>3263</v>
      </c>
      <c r="M369" s="276">
        <v>31081</v>
      </c>
      <c r="N369" s="274" t="s">
        <v>3076</v>
      </c>
    </row>
    <row r="370" spans="2:14" ht="13.8">
      <c r="B370" s="279" t="s">
        <v>4660</v>
      </c>
      <c r="C370" s="274">
        <v>1983</v>
      </c>
      <c r="D370" s="277">
        <v>3.7800925925925925E-2</v>
      </c>
      <c r="E370" s="274">
        <v>85</v>
      </c>
      <c r="F370" s="274" t="s">
        <v>1069</v>
      </c>
      <c r="G370" s="274">
        <v>10</v>
      </c>
      <c r="H370" s="274">
        <f t="shared" si="5"/>
        <v>41</v>
      </c>
      <c r="I370" s="274" t="s">
        <v>1071</v>
      </c>
      <c r="J370" s="277">
        <v>3.8541666666666669E-2</v>
      </c>
      <c r="K370" s="274" t="s">
        <v>2944</v>
      </c>
      <c r="L370" s="274" t="s">
        <v>3193</v>
      </c>
      <c r="M370" s="276">
        <v>30461</v>
      </c>
      <c r="N370" s="274" t="s">
        <v>3076</v>
      </c>
    </row>
    <row r="371" spans="2:14" ht="13.8">
      <c r="B371" s="279" t="s">
        <v>4661</v>
      </c>
      <c r="C371" s="274">
        <v>1996</v>
      </c>
      <c r="D371" s="277">
        <v>4.5555555555555557E-2</v>
      </c>
      <c r="E371" s="274">
        <v>85</v>
      </c>
      <c r="F371" s="274" t="s">
        <v>1070</v>
      </c>
      <c r="G371" s="274">
        <v>10</v>
      </c>
      <c r="H371" s="274">
        <f t="shared" si="5"/>
        <v>28</v>
      </c>
      <c r="I371" s="274" t="s">
        <v>1071</v>
      </c>
      <c r="J371" s="277">
        <v>4.6793981481481478E-2</v>
      </c>
      <c r="K371" s="274" t="s">
        <v>3264</v>
      </c>
      <c r="L371" s="274" t="s">
        <v>3265</v>
      </c>
      <c r="M371" s="276">
        <v>35331</v>
      </c>
      <c r="N371" s="274" t="s">
        <v>3076</v>
      </c>
    </row>
    <row r="372" spans="2:14" ht="14.4">
      <c r="B372" s="286" t="s">
        <v>4662</v>
      </c>
      <c r="C372" s="274">
        <v>1980</v>
      </c>
      <c r="D372" s="277">
        <v>4.6342592592592595E-2</v>
      </c>
      <c r="E372" s="274">
        <v>86</v>
      </c>
      <c r="F372" s="274" t="s">
        <v>1070</v>
      </c>
      <c r="G372" s="274">
        <v>10</v>
      </c>
      <c r="H372" s="274">
        <f t="shared" si="5"/>
        <v>44</v>
      </c>
      <c r="I372" s="274" t="s">
        <v>1071</v>
      </c>
      <c r="J372" s="277">
        <v>4.7025462962962963E-2</v>
      </c>
      <c r="K372" s="274" t="s">
        <v>2831</v>
      </c>
      <c r="L372" s="274" t="s">
        <v>3266</v>
      </c>
      <c r="M372" s="276">
        <v>29331</v>
      </c>
      <c r="N372" s="274" t="s">
        <v>3076</v>
      </c>
    </row>
    <row r="373" spans="2:14" ht="13.8">
      <c r="B373" s="279" t="s">
        <v>4663</v>
      </c>
      <c r="C373" s="274">
        <v>1981</v>
      </c>
      <c r="D373" s="277">
        <v>3.7291666666666667E-2</v>
      </c>
      <c r="E373" s="274">
        <v>86</v>
      </c>
      <c r="F373" s="274" t="s">
        <v>1069</v>
      </c>
      <c r="G373" s="274">
        <v>10</v>
      </c>
      <c r="H373" s="274">
        <f t="shared" si="5"/>
        <v>43</v>
      </c>
      <c r="I373" s="274" t="s">
        <v>1071</v>
      </c>
      <c r="J373" s="277">
        <v>3.8576388888888889E-2</v>
      </c>
      <c r="K373" s="274" t="s">
        <v>2836</v>
      </c>
      <c r="L373" s="274" t="s">
        <v>3267</v>
      </c>
      <c r="M373" s="276">
        <v>29597</v>
      </c>
      <c r="N373" s="274" t="s">
        <v>3076</v>
      </c>
    </row>
    <row r="374" spans="2:14" ht="13.8">
      <c r="B374" s="279" t="s">
        <v>4664</v>
      </c>
      <c r="C374" s="274">
        <v>1988</v>
      </c>
      <c r="D374" s="277">
        <v>4.5787037037037036E-2</v>
      </c>
      <c r="E374" s="274">
        <v>87</v>
      </c>
      <c r="F374" s="274" t="s">
        <v>1070</v>
      </c>
      <c r="G374" s="274">
        <v>10</v>
      </c>
      <c r="H374" s="274">
        <f t="shared" si="5"/>
        <v>36</v>
      </c>
      <c r="I374" s="274" t="s">
        <v>1071</v>
      </c>
      <c r="J374" s="277">
        <v>4.704861111111111E-2</v>
      </c>
      <c r="K374" s="274" t="s">
        <v>2869</v>
      </c>
      <c r="L374" s="274" t="s">
        <v>3268</v>
      </c>
      <c r="M374" s="276">
        <v>32333</v>
      </c>
      <c r="N374" s="274" t="s">
        <v>3076</v>
      </c>
    </row>
    <row r="375" spans="2:14" ht="13.8">
      <c r="B375" s="279" t="s">
        <v>4665</v>
      </c>
      <c r="C375" s="274">
        <v>1982</v>
      </c>
      <c r="D375" s="277">
        <v>3.72337962962963E-2</v>
      </c>
      <c r="E375" s="274">
        <v>87</v>
      </c>
      <c r="F375" s="274" t="s">
        <v>1069</v>
      </c>
      <c r="G375" s="274">
        <v>10</v>
      </c>
      <c r="H375" s="274">
        <f t="shared" si="5"/>
        <v>42</v>
      </c>
      <c r="I375" s="274" t="s">
        <v>1071</v>
      </c>
      <c r="J375" s="277">
        <v>3.8668981481481485E-2</v>
      </c>
      <c r="K375" s="274" t="s">
        <v>2913</v>
      </c>
      <c r="L375" s="274" t="s">
        <v>3269</v>
      </c>
      <c r="M375" s="276">
        <v>30189</v>
      </c>
      <c r="N375" s="274" t="s">
        <v>3076</v>
      </c>
    </row>
    <row r="376" spans="2:14" ht="13.8">
      <c r="B376" s="279" t="s">
        <v>4666</v>
      </c>
      <c r="C376" s="274">
        <v>1999</v>
      </c>
      <c r="D376" s="277">
        <v>4.6319444444444448E-2</v>
      </c>
      <c r="E376" s="274">
        <v>88</v>
      </c>
      <c r="F376" s="274" t="s">
        <v>1070</v>
      </c>
      <c r="G376" s="274">
        <v>10</v>
      </c>
      <c r="H376" s="274">
        <f t="shared" si="5"/>
        <v>25</v>
      </c>
      <c r="I376" s="274" t="s">
        <v>1071</v>
      </c>
      <c r="J376" s="277">
        <v>4.704861111111111E-2</v>
      </c>
      <c r="K376" s="274" t="s">
        <v>2866</v>
      </c>
      <c r="L376" s="274" t="s">
        <v>3270</v>
      </c>
      <c r="M376" s="276">
        <v>36335</v>
      </c>
      <c r="N376" s="274" t="s">
        <v>3076</v>
      </c>
    </row>
    <row r="377" spans="2:14" ht="13.8">
      <c r="B377" s="279" t="s">
        <v>4667</v>
      </c>
      <c r="C377" s="274">
        <v>1984</v>
      </c>
      <c r="D377" s="277">
        <v>3.7962962962962962E-2</v>
      </c>
      <c r="E377" s="274">
        <v>88</v>
      </c>
      <c r="F377" s="274" t="s">
        <v>1069</v>
      </c>
      <c r="G377" s="274">
        <v>10</v>
      </c>
      <c r="H377" s="274">
        <f t="shared" si="5"/>
        <v>40</v>
      </c>
      <c r="I377" s="274" t="s">
        <v>1071</v>
      </c>
      <c r="J377" s="277">
        <v>3.8692129629629632E-2</v>
      </c>
      <c r="K377" s="274" t="s">
        <v>2833</v>
      </c>
      <c r="L377" s="274" t="s">
        <v>3271</v>
      </c>
      <c r="M377" s="276">
        <v>30931</v>
      </c>
      <c r="N377" s="274" t="s">
        <v>3076</v>
      </c>
    </row>
    <row r="378" spans="2:14" ht="13.8">
      <c r="B378" s="279" t="s">
        <v>4668</v>
      </c>
      <c r="C378" s="274">
        <v>1995</v>
      </c>
      <c r="D378" s="277">
        <v>4.4467592592592593E-2</v>
      </c>
      <c r="E378" s="274">
        <v>89</v>
      </c>
      <c r="F378" s="274" t="s">
        <v>1070</v>
      </c>
      <c r="G378" s="274">
        <v>10</v>
      </c>
      <c r="H378" s="274">
        <f t="shared" si="5"/>
        <v>29</v>
      </c>
      <c r="I378" s="274" t="s">
        <v>1071</v>
      </c>
      <c r="J378" s="277">
        <v>4.7071759259259258E-2</v>
      </c>
      <c r="K378" s="274" t="s">
        <v>2866</v>
      </c>
      <c r="L378" s="274" t="s">
        <v>3272</v>
      </c>
      <c r="M378" s="278">
        <v>35024</v>
      </c>
      <c r="N378" s="274" t="s">
        <v>3076</v>
      </c>
    </row>
    <row r="379" spans="2:14" ht="14.4">
      <c r="B379" s="286" t="s">
        <v>4669</v>
      </c>
      <c r="C379" s="274">
        <v>1972</v>
      </c>
      <c r="D379" s="277">
        <v>3.7557870370370373E-2</v>
      </c>
      <c r="E379" s="274">
        <v>89</v>
      </c>
      <c r="F379" s="274" t="s">
        <v>1069</v>
      </c>
      <c r="G379" s="274">
        <v>10</v>
      </c>
      <c r="H379" s="274">
        <f t="shared" si="5"/>
        <v>52</v>
      </c>
      <c r="I379" s="274" t="s">
        <v>1071</v>
      </c>
      <c r="J379" s="277">
        <v>3.875E-2</v>
      </c>
      <c r="K379" s="274" t="s">
        <v>2859</v>
      </c>
      <c r="L379" s="274" t="s">
        <v>3273</v>
      </c>
      <c r="M379" s="278">
        <v>26585</v>
      </c>
      <c r="N379" s="274" t="s">
        <v>3076</v>
      </c>
    </row>
    <row r="380" spans="2:14" ht="13.8">
      <c r="B380" s="279" t="s">
        <v>4670</v>
      </c>
      <c r="C380" s="274">
        <v>1986</v>
      </c>
      <c r="D380" s="277">
        <v>4.5729166666666668E-2</v>
      </c>
      <c r="E380" s="274">
        <v>90</v>
      </c>
      <c r="F380" s="274" t="s">
        <v>1070</v>
      </c>
      <c r="G380" s="274">
        <v>10</v>
      </c>
      <c r="H380" s="274">
        <f t="shared" si="5"/>
        <v>38</v>
      </c>
      <c r="I380" s="274" t="s">
        <v>1071</v>
      </c>
      <c r="J380" s="277">
        <v>4.7083333333333331E-2</v>
      </c>
      <c r="K380" s="274" t="s">
        <v>3252</v>
      </c>
      <c r="L380" s="274" t="s">
        <v>3274</v>
      </c>
      <c r="M380" s="276">
        <v>31646</v>
      </c>
      <c r="N380" s="274" t="s">
        <v>3076</v>
      </c>
    </row>
    <row r="381" spans="2:14" ht="13.8">
      <c r="B381" s="279" t="s">
        <v>4671</v>
      </c>
      <c r="C381" s="274">
        <v>2001</v>
      </c>
      <c r="D381" s="277">
        <v>3.8009259259259257E-2</v>
      </c>
      <c r="E381" s="274">
        <v>90</v>
      </c>
      <c r="F381" s="274" t="s">
        <v>1069</v>
      </c>
      <c r="G381" s="274">
        <v>10</v>
      </c>
      <c r="H381" s="274">
        <f t="shared" si="5"/>
        <v>23</v>
      </c>
      <c r="I381" s="274" t="s">
        <v>1071</v>
      </c>
      <c r="J381" s="277">
        <v>3.878472222222222E-2</v>
      </c>
      <c r="K381" s="274" t="s">
        <v>2842</v>
      </c>
      <c r="L381" s="274" t="s">
        <v>3275</v>
      </c>
      <c r="M381" s="276">
        <v>37171</v>
      </c>
      <c r="N381" s="274" t="s">
        <v>3076</v>
      </c>
    </row>
    <row r="382" spans="2:14" ht="13.8">
      <c r="B382" s="279" t="s">
        <v>4672</v>
      </c>
      <c r="C382" s="274">
        <v>1986</v>
      </c>
      <c r="D382" s="277">
        <v>4.6331018518518521E-2</v>
      </c>
      <c r="E382" s="274">
        <v>91</v>
      </c>
      <c r="F382" s="274" t="s">
        <v>1070</v>
      </c>
      <c r="G382" s="274">
        <v>10</v>
      </c>
      <c r="H382" s="274">
        <f t="shared" si="5"/>
        <v>38</v>
      </c>
      <c r="I382" s="274" t="s">
        <v>1071</v>
      </c>
      <c r="J382" s="277">
        <v>4.7129629629629632E-2</v>
      </c>
      <c r="K382" s="274" t="s">
        <v>2886</v>
      </c>
      <c r="L382" s="274" t="s">
        <v>3276</v>
      </c>
      <c r="M382" s="276">
        <v>31748</v>
      </c>
      <c r="N382" s="274" t="s">
        <v>3076</v>
      </c>
    </row>
    <row r="383" spans="2:14" ht="13.8">
      <c r="B383" s="279" t="s">
        <v>4673</v>
      </c>
      <c r="C383" s="274">
        <v>1999</v>
      </c>
      <c r="D383" s="277">
        <v>3.7592592592592594E-2</v>
      </c>
      <c r="E383" s="274">
        <v>91</v>
      </c>
      <c r="F383" s="274" t="s">
        <v>1069</v>
      </c>
      <c r="G383" s="274">
        <v>10</v>
      </c>
      <c r="H383" s="274">
        <f t="shared" si="5"/>
        <v>25</v>
      </c>
      <c r="I383" s="274" t="s">
        <v>1071</v>
      </c>
      <c r="J383" s="277">
        <v>3.8900462962962963E-2</v>
      </c>
      <c r="K383" s="274" t="s">
        <v>3014</v>
      </c>
      <c r="L383" s="274" t="s">
        <v>3277</v>
      </c>
      <c r="M383" s="276">
        <v>36266</v>
      </c>
      <c r="N383" s="274" t="s">
        <v>3076</v>
      </c>
    </row>
    <row r="384" spans="2:14" ht="13.8">
      <c r="B384" s="279" t="s">
        <v>4674</v>
      </c>
      <c r="C384" s="274">
        <v>1992</v>
      </c>
      <c r="D384" s="277">
        <v>3.8113425925925926E-2</v>
      </c>
      <c r="E384" s="274">
        <v>92</v>
      </c>
      <c r="F384" s="274" t="s">
        <v>1069</v>
      </c>
      <c r="G384" s="274">
        <v>10</v>
      </c>
      <c r="H384" s="274">
        <f t="shared" si="5"/>
        <v>32</v>
      </c>
      <c r="I384" s="274" t="s">
        <v>1071</v>
      </c>
      <c r="J384" s="277">
        <v>3.8935185185185184E-2</v>
      </c>
      <c r="K384" s="274" t="s">
        <v>2975</v>
      </c>
      <c r="L384" s="274" t="s">
        <v>3278</v>
      </c>
      <c r="M384" s="276">
        <v>33749</v>
      </c>
      <c r="N384" s="274" t="s">
        <v>3076</v>
      </c>
    </row>
    <row r="385" spans="2:14" ht="13.8">
      <c r="B385" s="279" t="s">
        <v>1720</v>
      </c>
      <c r="C385" s="274">
        <v>1995</v>
      </c>
      <c r="D385" s="277">
        <v>4.5937499999999999E-2</v>
      </c>
      <c r="E385" s="274">
        <v>92</v>
      </c>
      <c r="F385" s="274" t="s">
        <v>1070</v>
      </c>
      <c r="G385" s="274">
        <v>10</v>
      </c>
      <c r="H385" s="274">
        <f t="shared" si="5"/>
        <v>29</v>
      </c>
      <c r="I385" s="274" t="s">
        <v>1071</v>
      </c>
      <c r="J385" s="277">
        <v>4.732638888888889E-2</v>
      </c>
      <c r="K385" s="274" t="s">
        <v>2923</v>
      </c>
      <c r="L385" s="274" t="s">
        <v>3279</v>
      </c>
      <c r="M385" s="276">
        <v>34803</v>
      </c>
      <c r="N385" s="274" t="s">
        <v>3076</v>
      </c>
    </row>
    <row r="386" spans="2:14" ht="13.8">
      <c r="B386" s="279" t="s">
        <v>4675</v>
      </c>
      <c r="C386" s="274">
        <v>1989</v>
      </c>
      <c r="D386" s="277">
        <v>4.6238425925925926E-2</v>
      </c>
      <c r="E386" s="274">
        <v>93</v>
      </c>
      <c r="F386" s="274" t="s">
        <v>1070</v>
      </c>
      <c r="G386" s="274">
        <v>10</v>
      </c>
      <c r="H386" s="274">
        <f t="shared" si="5"/>
        <v>35</v>
      </c>
      <c r="I386" s="274" t="s">
        <v>1071</v>
      </c>
      <c r="J386" s="277">
        <v>4.746527777777778E-2</v>
      </c>
      <c r="K386" s="274" t="s">
        <v>2819</v>
      </c>
      <c r="L386" s="274" t="s">
        <v>3280</v>
      </c>
      <c r="M386" s="276">
        <v>32627</v>
      </c>
      <c r="N386" s="274" t="s">
        <v>3076</v>
      </c>
    </row>
    <row r="387" spans="2:14" ht="13.8">
      <c r="B387" s="279" t="s">
        <v>4676</v>
      </c>
      <c r="C387" s="274">
        <v>1977</v>
      </c>
      <c r="D387" s="277">
        <v>3.8171296296296293E-2</v>
      </c>
      <c r="E387" s="274">
        <v>93</v>
      </c>
      <c r="F387" s="274" t="s">
        <v>1069</v>
      </c>
      <c r="G387" s="274">
        <v>10</v>
      </c>
      <c r="H387" s="274">
        <f t="shared" ref="H387:H450" si="6">2024-C387</f>
        <v>47</v>
      </c>
      <c r="I387" s="274" t="s">
        <v>1071</v>
      </c>
      <c r="J387" s="277">
        <v>3.9004629629629632E-2</v>
      </c>
      <c r="K387" s="274" t="s">
        <v>2864</v>
      </c>
      <c r="L387" s="274" t="s">
        <v>3281</v>
      </c>
      <c r="M387" s="276">
        <v>28153</v>
      </c>
      <c r="N387" s="274" t="s">
        <v>3076</v>
      </c>
    </row>
    <row r="388" spans="2:14" ht="14.4">
      <c r="B388" s="286" t="s">
        <v>4677</v>
      </c>
      <c r="C388" s="274">
        <v>1981</v>
      </c>
      <c r="D388" s="277">
        <v>4.6226851851851852E-2</v>
      </c>
      <c r="E388" s="274">
        <v>94</v>
      </c>
      <c r="F388" s="274" t="s">
        <v>1070</v>
      </c>
      <c r="G388" s="274">
        <v>10</v>
      </c>
      <c r="H388" s="274">
        <f t="shared" si="6"/>
        <v>43</v>
      </c>
      <c r="I388" s="274" t="s">
        <v>1071</v>
      </c>
      <c r="J388" s="277">
        <v>4.760416666666667E-2</v>
      </c>
      <c r="K388" s="274" t="s">
        <v>2935</v>
      </c>
      <c r="L388" s="274" t="s">
        <v>3282</v>
      </c>
      <c r="M388" s="276">
        <v>29705</v>
      </c>
      <c r="N388" s="274" t="s">
        <v>3076</v>
      </c>
    </row>
    <row r="389" spans="2:14" ht="13.8">
      <c r="B389" s="279" t="s">
        <v>1869</v>
      </c>
      <c r="C389" s="274">
        <v>1983</v>
      </c>
      <c r="D389" s="277">
        <v>3.8321759259259257E-2</v>
      </c>
      <c r="E389" s="274">
        <v>94</v>
      </c>
      <c r="F389" s="274" t="s">
        <v>1069</v>
      </c>
      <c r="G389" s="274">
        <v>10</v>
      </c>
      <c r="H389" s="274">
        <f t="shared" si="6"/>
        <v>41</v>
      </c>
      <c r="I389" s="274" t="s">
        <v>1071</v>
      </c>
      <c r="J389" s="277">
        <v>3.9004629629629632E-2</v>
      </c>
      <c r="K389" s="274" t="s">
        <v>2943</v>
      </c>
      <c r="L389" s="274" t="s">
        <v>3283</v>
      </c>
      <c r="M389" s="276">
        <v>30481</v>
      </c>
      <c r="N389" s="274" t="s">
        <v>3076</v>
      </c>
    </row>
    <row r="390" spans="2:14" ht="14.4">
      <c r="B390" s="286" t="s">
        <v>4678</v>
      </c>
      <c r="C390" s="274">
        <v>1983</v>
      </c>
      <c r="D390" s="277">
        <v>4.6608796296296294E-2</v>
      </c>
      <c r="E390" s="274">
        <v>95</v>
      </c>
      <c r="F390" s="274" t="s">
        <v>1070</v>
      </c>
      <c r="G390" s="274">
        <v>10</v>
      </c>
      <c r="H390" s="274">
        <f t="shared" si="6"/>
        <v>41</v>
      </c>
      <c r="I390" s="274" t="s">
        <v>1071</v>
      </c>
      <c r="J390" s="277">
        <v>4.7650462962962964E-2</v>
      </c>
      <c r="K390" s="274" t="s">
        <v>2840</v>
      </c>
      <c r="L390" s="274" t="s">
        <v>3284</v>
      </c>
      <c r="M390" s="276">
        <v>30562</v>
      </c>
      <c r="N390" s="274" t="s">
        <v>3076</v>
      </c>
    </row>
    <row r="391" spans="2:14" ht="13.8">
      <c r="B391" s="279" t="s">
        <v>313</v>
      </c>
      <c r="C391" s="274">
        <v>1988</v>
      </c>
      <c r="D391" s="277">
        <v>3.7696759259259256E-2</v>
      </c>
      <c r="E391" s="274">
        <v>95</v>
      </c>
      <c r="F391" s="274" t="s">
        <v>1069</v>
      </c>
      <c r="G391" s="274">
        <v>10</v>
      </c>
      <c r="H391" s="274">
        <f t="shared" si="6"/>
        <v>36</v>
      </c>
      <c r="I391" s="274" t="s">
        <v>1071</v>
      </c>
      <c r="J391" s="277">
        <v>3.9027777777777779E-2</v>
      </c>
      <c r="K391" s="274" t="s">
        <v>2862</v>
      </c>
      <c r="L391" s="274" t="s">
        <v>3285</v>
      </c>
      <c r="M391" s="276">
        <v>32399</v>
      </c>
      <c r="N391" s="274" t="s">
        <v>3076</v>
      </c>
    </row>
    <row r="392" spans="2:14" ht="14.4">
      <c r="B392" s="286" t="s">
        <v>4679</v>
      </c>
      <c r="C392" s="274">
        <v>1979</v>
      </c>
      <c r="D392" s="277">
        <v>4.6574074074074073E-2</v>
      </c>
      <c r="E392" s="274">
        <v>96</v>
      </c>
      <c r="F392" s="274" t="s">
        <v>1070</v>
      </c>
      <c r="G392" s="274">
        <v>10</v>
      </c>
      <c r="H392" s="274">
        <f t="shared" si="6"/>
        <v>45</v>
      </c>
      <c r="I392" s="274" t="s">
        <v>1071</v>
      </c>
      <c r="J392" s="277">
        <v>4.7662037037037037E-2</v>
      </c>
      <c r="K392" s="274" t="s">
        <v>3161</v>
      </c>
      <c r="L392" s="274" t="s">
        <v>3286</v>
      </c>
      <c r="M392" s="276">
        <v>29045</v>
      </c>
      <c r="N392" s="274" t="s">
        <v>3076</v>
      </c>
    </row>
    <row r="393" spans="2:14" ht="13.8">
      <c r="B393" s="279" t="s">
        <v>4680</v>
      </c>
      <c r="C393" s="274">
        <v>1991</v>
      </c>
      <c r="D393" s="277">
        <v>3.829861111111111E-2</v>
      </c>
      <c r="E393" s="274">
        <v>96</v>
      </c>
      <c r="F393" s="274" t="s">
        <v>1069</v>
      </c>
      <c r="G393" s="274">
        <v>10</v>
      </c>
      <c r="H393" s="274">
        <f t="shared" si="6"/>
        <v>33</v>
      </c>
      <c r="I393" s="274" t="s">
        <v>1071</v>
      </c>
      <c r="J393" s="277">
        <v>3.9050925925925926E-2</v>
      </c>
      <c r="K393" s="274" t="s">
        <v>2833</v>
      </c>
      <c r="L393" s="274" t="s">
        <v>3287</v>
      </c>
      <c r="M393" s="276">
        <v>33250</v>
      </c>
      <c r="N393" s="274" t="s">
        <v>3076</v>
      </c>
    </row>
    <row r="394" spans="2:14" ht="13.8">
      <c r="B394" s="279" t="s">
        <v>4681</v>
      </c>
      <c r="C394" s="274">
        <v>1985</v>
      </c>
      <c r="D394" s="277">
        <v>4.659722222222222E-2</v>
      </c>
      <c r="E394" s="274">
        <v>97</v>
      </c>
      <c r="F394" s="274" t="s">
        <v>1070</v>
      </c>
      <c r="G394" s="274">
        <v>10</v>
      </c>
      <c r="H394" s="274">
        <f t="shared" si="6"/>
        <v>39</v>
      </c>
      <c r="I394" s="274" t="s">
        <v>1071</v>
      </c>
      <c r="J394" s="277">
        <v>4.7766203703703707E-2</v>
      </c>
      <c r="K394" s="274" t="s">
        <v>2923</v>
      </c>
      <c r="L394" s="274" t="s">
        <v>3288</v>
      </c>
      <c r="M394" s="276">
        <v>31146</v>
      </c>
      <c r="N394" s="274" t="s">
        <v>3076</v>
      </c>
    </row>
    <row r="395" spans="2:14" ht="13.8">
      <c r="B395" s="279" t="s">
        <v>4682</v>
      </c>
      <c r="C395" s="274">
        <v>1982</v>
      </c>
      <c r="D395" s="277">
        <v>3.6701388888888888E-2</v>
      </c>
      <c r="E395" s="274">
        <v>97</v>
      </c>
      <c r="F395" s="274" t="s">
        <v>1069</v>
      </c>
      <c r="G395" s="274">
        <v>10</v>
      </c>
      <c r="H395" s="274">
        <f t="shared" si="6"/>
        <v>42</v>
      </c>
      <c r="I395" s="274" t="s">
        <v>1071</v>
      </c>
      <c r="J395" s="277">
        <v>3.9120370370370368E-2</v>
      </c>
      <c r="K395" s="274" t="s">
        <v>2954</v>
      </c>
      <c r="L395" s="274" t="s">
        <v>3289</v>
      </c>
      <c r="M395" s="278">
        <v>30303</v>
      </c>
      <c r="N395" s="274" t="s">
        <v>3076</v>
      </c>
    </row>
    <row r="396" spans="2:14" ht="13.8">
      <c r="B396" s="279" t="s">
        <v>4683</v>
      </c>
      <c r="C396" s="274">
        <v>1990</v>
      </c>
      <c r="D396" s="277">
        <v>4.6469907407407404E-2</v>
      </c>
      <c r="E396" s="274">
        <v>98</v>
      </c>
      <c r="F396" s="274" t="s">
        <v>1070</v>
      </c>
      <c r="G396" s="274">
        <v>10</v>
      </c>
      <c r="H396" s="274">
        <f t="shared" si="6"/>
        <v>34</v>
      </c>
      <c r="I396" s="274" t="s">
        <v>1071</v>
      </c>
      <c r="J396" s="277">
        <v>4.7847222222222222E-2</v>
      </c>
      <c r="K396" s="274" t="s">
        <v>2827</v>
      </c>
      <c r="L396" s="274" t="s">
        <v>3290</v>
      </c>
      <c r="M396" s="276">
        <v>33123</v>
      </c>
      <c r="N396" s="274" t="s">
        <v>3076</v>
      </c>
    </row>
    <row r="397" spans="2:14" ht="13.8">
      <c r="B397" s="279" t="s">
        <v>4684</v>
      </c>
      <c r="C397" s="274">
        <v>1985</v>
      </c>
      <c r="D397" s="277">
        <v>3.8391203703703705E-2</v>
      </c>
      <c r="E397" s="274">
        <v>98</v>
      </c>
      <c r="F397" s="274" t="s">
        <v>1069</v>
      </c>
      <c r="G397" s="274">
        <v>10</v>
      </c>
      <c r="H397" s="274">
        <f t="shared" si="6"/>
        <v>39</v>
      </c>
      <c r="I397" s="274" t="s">
        <v>1071</v>
      </c>
      <c r="J397" s="277">
        <v>3.9189814814814816E-2</v>
      </c>
      <c r="K397" s="274" t="s">
        <v>2859</v>
      </c>
      <c r="L397" s="274" t="s">
        <v>3291</v>
      </c>
      <c r="M397" s="276">
        <v>31230</v>
      </c>
      <c r="N397" s="274" t="s">
        <v>3076</v>
      </c>
    </row>
    <row r="398" spans="2:14" ht="13.8">
      <c r="B398" s="279" t="s">
        <v>4685</v>
      </c>
      <c r="C398" s="274">
        <v>1992</v>
      </c>
      <c r="D398" s="277">
        <v>3.8564814814814816E-2</v>
      </c>
      <c r="E398" s="274">
        <v>99</v>
      </c>
      <c r="F398" s="274" t="s">
        <v>1069</v>
      </c>
      <c r="G398" s="274">
        <v>10</v>
      </c>
      <c r="H398" s="274">
        <f t="shared" si="6"/>
        <v>32</v>
      </c>
      <c r="I398" s="274" t="s">
        <v>1071</v>
      </c>
      <c r="J398" s="277">
        <v>3.9293981481481478E-2</v>
      </c>
      <c r="K398" s="274" t="s">
        <v>2874</v>
      </c>
      <c r="L398" s="274" t="s">
        <v>3292</v>
      </c>
      <c r="M398" s="276">
        <v>33726</v>
      </c>
      <c r="N398" s="274" t="s">
        <v>3076</v>
      </c>
    </row>
    <row r="399" spans="2:14" ht="13.8">
      <c r="B399" s="279" t="s">
        <v>4686</v>
      </c>
      <c r="C399" s="274">
        <v>1990</v>
      </c>
      <c r="D399" s="277">
        <v>4.6840277777777779E-2</v>
      </c>
      <c r="E399" s="274">
        <v>99</v>
      </c>
      <c r="F399" s="274" t="s">
        <v>1070</v>
      </c>
      <c r="G399" s="274">
        <v>10</v>
      </c>
      <c r="H399" s="274">
        <f t="shared" si="6"/>
        <v>34</v>
      </c>
      <c r="I399" s="274" t="s">
        <v>1071</v>
      </c>
      <c r="J399" s="277">
        <v>4.7997685185185185E-2</v>
      </c>
      <c r="K399" s="274" t="s">
        <v>2827</v>
      </c>
      <c r="L399" s="274" t="s">
        <v>3293</v>
      </c>
      <c r="M399" s="278">
        <v>33223</v>
      </c>
      <c r="N399" s="274" t="s">
        <v>3076</v>
      </c>
    </row>
    <row r="400" spans="2:14" ht="13.8">
      <c r="B400" s="279" t="s">
        <v>4687</v>
      </c>
      <c r="C400" s="274">
        <v>2000</v>
      </c>
      <c r="D400" s="277">
        <v>3.8518518518518521E-2</v>
      </c>
      <c r="E400" s="274">
        <v>100</v>
      </c>
      <c r="F400" s="274" t="s">
        <v>1069</v>
      </c>
      <c r="G400" s="274">
        <v>10</v>
      </c>
      <c r="H400" s="274">
        <f t="shared" si="6"/>
        <v>24</v>
      </c>
      <c r="I400" s="274" t="s">
        <v>1071</v>
      </c>
      <c r="J400" s="277">
        <v>3.9317129629629632E-2</v>
      </c>
      <c r="K400" s="274" t="s">
        <v>3294</v>
      </c>
      <c r="L400" s="274" t="s">
        <v>3295</v>
      </c>
      <c r="M400" s="276">
        <v>36617</v>
      </c>
      <c r="N400" s="274" t="s">
        <v>3076</v>
      </c>
    </row>
    <row r="401" spans="2:14" ht="13.8">
      <c r="B401" s="279" t="s">
        <v>4688</v>
      </c>
      <c r="C401" s="274">
        <v>1994</v>
      </c>
      <c r="D401" s="277">
        <v>4.7268518518518515E-2</v>
      </c>
      <c r="E401" s="274">
        <v>100</v>
      </c>
      <c r="F401" s="274" t="s">
        <v>1070</v>
      </c>
      <c r="G401" s="274">
        <v>10</v>
      </c>
      <c r="H401" s="274">
        <f t="shared" si="6"/>
        <v>30</v>
      </c>
      <c r="I401" s="274" t="s">
        <v>1071</v>
      </c>
      <c r="J401" s="277">
        <v>4.7997685185185185E-2</v>
      </c>
      <c r="K401" s="274" t="s">
        <v>2838</v>
      </c>
      <c r="L401" s="274" t="s">
        <v>3296</v>
      </c>
      <c r="M401" s="276">
        <v>34527</v>
      </c>
      <c r="N401" s="274" t="s">
        <v>3076</v>
      </c>
    </row>
    <row r="402" spans="2:14" ht="13.8">
      <c r="B402" s="279" t="s">
        <v>2207</v>
      </c>
      <c r="C402" s="274">
        <v>1985</v>
      </c>
      <c r="D402" s="277">
        <v>3.8599537037037036E-2</v>
      </c>
      <c r="E402" s="274">
        <v>101</v>
      </c>
      <c r="F402" s="274" t="s">
        <v>1069</v>
      </c>
      <c r="G402" s="274">
        <v>10</v>
      </c>
      <c r="H402" s="274">
        <f t="shared" si="6"/>
        <v>39</v>
      </c>
      <c r="I402" s="274" t="s">
        <v>1071</v>
      </c>
      <c r="J402" s="277">
        <v>3.9351851851851853E-2</v>
      </c>
      <c r="K402" s="274" t="s">
        <v>2825</v>
      </c>
      <c r="L402" s="274" t="s">
        <v>3297</v>
      </c>
      <c r="M402" s="276">
        <v>31224</v>
      </c>
      <c r="N402" s="274" t="s">
        <v>3076</v>
      </c>
    </row>
    <row r="403" spans="2:14" ht="14.4">
      <c r="B403" s="286" t="s">
        <v>5730</v>
      </c>
      <c r="C403" s="274">
        <v>1984</v>
      </c>
      <c r="D403" s="277">
        <v>4.6817129629629632E-2</v>
      </c>
      <c r="E403" s="274">
        <v>101</v>
      </c>
      <c r="F403" s="274" t="s">
        <v>1070</v>
      </c>
      <c r="G403" s="274">
        <v>10</v>
      </c>
      <c r="H403" s="274">
        <f t="shared" si="6"/>
        <v>40</v>
      </c>
      <c r="I403" s="274" t="s">
        <v>1071</v>
      </c>
      <c r="J403" s="277">
        <v>4.8055555555555553E-2</v>
      </c>
      <c r="K403" s="274" t="s">
        <v>3298</v>
      </c>
      <c r="L403" s="274" t="s">
        <v>3299</v>
      </c>
      <c r="M403" s="276">
        <v>30703</v>
      </c>
      <c r="N403" s="274" t="s">
        <v>3076</v>
      </c>
    </row>
    <row r="404" spans="2:14" ht="14.4">
      <c r="B404" s="286" t="s">
        <v>2497</v>
      </c>
      <c r="C404" s="274">
        <v>1982</v>
      </c>
      <c r="D404" s="277">
        <v>4.7395833333333331E-2</v>
      </c>
      <c r="E404" s="274">
        <v>102</v>
      </c>
      <c r="F404" s="274" t="s">
        <v>1070</v>
      </c>
      <c r="G404" s="274">
        <v>10</v>
      </c>
      <c r="H404" s="274">
        <f t="shared" si="6"/>
        <v>42</v>
      </c>
      <c r="I404" s="274" t="s">
        <v>1071</v>
      </c>
      <c r="J404" s="277">
        <v>4.8055555555555553E-2</v>
      </c>
      <c r="K404" s="274" t="s">
        <v>2920</v>
      </c>
      <c r="L404" s="274" t="s">
        <v>3300</v>
      </c>
      <c r="M404" s="276">
        <v>30294</v>
      </c>
      <c r="N404" s="274" t="s">
        <v>3076</v>
      </c>
    </row>
    <row r="405" spans="2:14" ht="13.8">
      <c r="B405" s="279" t="s">
        <v>4689</v>
      </c>
      <c r="C405" s="274">
        <v>1989</v>
      </c>
      <c r="D405" s="277">
        <v>3.8587962962962963E-2</v>
      </c>
      <c r="E405" s="274">
        <v>102</v>
      </c>
      <c r="F405" s="274" t="s">
        <v>1069</v>
      </c>
      <c r="G405" s="274">
        <v>10</v>
      </c>
      <c r="H405" s="274">
        <f t="shared" si="6"/>
        <v>35</v>
      </c>
      <c r="I405" s="274" t="s">
        <v>1071</v>
      </c>
      <c r="J405" s="277">
        <v>3.9351851851851853E-2</v>
      </c>
      <c r="K405" s="274" t="s">
        <v>2874</v>
      </c>
      <c r="L405" s="274" t="s">
        <v>3301</v>
      </c>
      <c r="M405" s="276">
        <v>32634</v>
      </c>
      <c r="N405" s="274" t="s">
        <v>3076</v>
      </c>
    </row>
    <row r="406" spans="2:14" ht="13.8">
      <c r="B406" s="279" t="s">
        <v>4690</v>
      </c>
      <c r="C406" s="274">
        <v>1993</v>
      </c>
      <c r="D406" s="277">
        <v>4.6863425925925926E-2</v>
      </c>
      <c r="E406" s="274">
        <v>103</v>
      </c>
      <c r="F406" s="274" t="s">
        <v>1070</v>
      </c>
      <c r="G406" s="274">
        <v>10</v>
      </c>
      <c r="H406" s="274">
        <f t="shared" si="6"/>
        <v>31</v>
      </c>
      <c r="I406" s="274" t="s">
        <v>1071</v>
      </c>
      <c r="J406" s="277">
        <v>4.8067129629629626E-2</v>
      </c>
      <c r="K406" s="274" t="s">
        <v>2840</v>
      </c>
      <c r="L406" s="274" t="s">
        <v>3302</v>
      </c>
      <c r="M406" s="276">
        <v>34169</v>
      </c>
      <c r="N406" s="274" t="s">
        <v>3076</v>
      </c>
    </row>
    <row r="407" spans="2:14" ht="13.8">
      <c r="B407" s="279" t="s">
        <v>4691</v>
      </c>
      <c r="C407" s="274">
        <v>1983</v>
      </c>
      <c r="D407" s="277">
        <v>3.8692129629629632E-2</v>
      </c>
      <c r="E407" s="274">
        <v>103</v>
      </c>
      <c r="F407" s="274" t="s">
        <v>1069</v>
      </c>
      <c r="G407" s="274">
        <v>10</v>
      </c>
      <c r="H407" s="274">
        <f t="shared" si="6"/>
        <v>41</v>
      </c>
      <c r="I407" s="274" t="s">
        <v>1071</v>
      </c>
      <c r="J407" s="277">
        <v>3.9409722222222221E-2</v>
      </c>
      <c r="K407" s="274" t="s">
        <v>2896</v>
      </c>
      <c r="L407" s="274" t="s">
        <v>3303</v>
      </c>
      <c r="M407" s="276">
        <v>30372</v>
      </c>
      <c r="N407" s="274" t="s">
        <v>3076</v>
      </c>
    </row>
    <row r="408" spans="2:14" ht="14.4">
      <c r="B408" s="286" t="s">
        <v>4692</v>
      </c>
      <c r="C408" s="274">
        <v>1984</v>
      </c>
      <c r="D408" s="277">
        <v>4.6932870370370368E-2</v>
      </c>
      <c r="E408" s="274">
        <v>104</v>
      </c>
      <c r="F408" s="274" t="s">
        <v>1070</v>
      </c>
      <c r="G408" s="274">
        <v>10</v>
      </c>
      <c r="H408" s="274">
        <f t="shared" si="6"/>
        <v>40</v>
      </c>
      <c r="I408" s="274" t="s">
        <v>1071</v>
      </c>
      <c r="J408" s="277">
        <v>4.809027777777778E-2</v>
      </c>
      <c r="K408" s="274" t="s">
        <v>2930</v>
      </c>
      <c r="L408" s="274" t="s">
        <v>3304</v>
      </c>
      <c r="M408" s="276">
        <v>30718</v>
      </c>
      <c r="N408" s="274" t="s">
        <v>3076</v>
      </c>
    </row>
    <row r="409" spans="2:14" ht="13.8">
      <c r="B409" s="279" t="s">
        <v>4693</v>
      </c>
      <c r="C409" s="274">
        <v>1987</v>
      </c>
      <c r="D409" s="277">
        <v>3.8587962962962963E-2</v>
      </c>
      <c r="E409" s="274">
        <v>104</v>
      </c>
      <c r="F409" s="274" t="s">
        <v>1069</v>
      </c>
      <c r="G409" s="274">
        <v>10</v>
      </c>
      <c r="H409" s="274">
        <f t="shared" si="6"/>
        <v>37</v>
      </c>
      <c r="I409" s="274" t="s">
        <v>1071</v>
      </c>
      <c r="J409" s="277">
        <v>3.9409722222222221E-2</v>
      </c>
      <c r="K409" s="274" t="s">
        <v>2836</v>
      </c>
      <c r="L409" s="274" t="s">
        <v>3305</v>
      </c>
      <c r="M409" s="278">
        <v>32062</v>
      </c>
      <c r="N409" s="274" t="s">
        <v>3076</v>
      </c>
    </row>
    <row r="410" spans="2:14" ht="13.8">
      <c r="B410" s="279" t="s">
        <v>4694</v>
      </c>
      <c r="C410" s="274">
        <v>1989</v>
      </c>
      <c r="D410" s="277">
        <v>4.6863425925925926E-2</v>
      </c>
      <c r="E410" s="274">
        <v>105</v>
      </c>
      <c r="F410" s="274" t="s">
        <v>1070</v>
      </c>
      <c r="G410" s="274">
        <v>10</v>
      </c>
      <c r="H410" s="274">
        <f t="shared" si="6"/>
        <v>35</v>
      </c>
      <c r="I410" s="274" t="s">
        <v>1071</v>
      </c>
      <c r="J410" s="277">
        <v>4.8101851851851854E-2</v>
      </c>
      <c r="K410" s="274" t="s">
        <v>2831</v>
      </c>
      <c r="L410" s="274" t="s">
        <v>3072</v>
      </c>
      <c r="M410" s="276">
        <v>32845</v>
      </c>
      <c r="N410" s="274" t="s">
        <v>3076</v>
      </c>
    </row>
    <row r="411" spans="2:14" ht="13.8">
      <c r="B411" s="279" t="s">
        <v>4695</v>
      </c>
      <c r="C411" s="274">
        <v>1995</v>
      </c>
      <c r="D411" s="277">
        <v>3.875E-2</v>
      </c>
      <c r="E411" s="274">
        <v>105</v>
      </c>
      <c r="F411" s="274" t="s">
        <v>1069</v>
      </c>
      <c r="G411" s="274">
        <v>10</v>
      </c>
      <c r="H411" s="274">
        <f t="shared" si="6"/>
        <v>29</v>
      </c>
      <c r="I411" s="274" t="s">
        <v>1071</v>
      </c>
      <c r="J411" s="277">
        <v>3.9421296296296295E-2</v>
      </c>
      <c r="K411" s="274" t="s">
        <v>2849</v>
      </c>
      <c r="L411" s="274" t="s">
        <v>3306</v>
      </c>
      <c r="M411" s="278">
        <v>34990</v>
      </c>
      <c r="N411" s="274" t="s">
        <v>3076</v>
      </c>
    </row>
    <row r="412" spans="2:14" ht="13.8">
      <c r="B412" s="279" t="s">
        <v>4696</v>
      </c>
      <c r="C412" s="274">
        <v>1984</v>
      </c>
      <c r="D412" s="277">
        <v>3.829861111111111E-2</v>
      </c>
      <c r="E412" s="274">
        <v>106</v>
      </c>
      <c r="F412" s="274" t="s">
        <v>1069</v>
      </c>
      <c r="G412" s="274">
        <v>10</v>
      </c>
      <c r="H412" s="274">
        <f t="shared" si="6"/>
        <v>40</v>
      </c>
      <c r="I412" s="274" t="s">
        <v>1071</v>
      </c>
      <c r="J412" s="277">
        <v>3.9456018518518515E-2</v>
      </c>
      <c r="K412" s="274" t="s">
        <v>2833</v>
      </c>
      <c r="L412" s="274" t="s">
        <v>3307</v>
      </c>
      <c r="M412" s="276">
        <v>30936</v>
      </c>
      <c r="N412" s="274" t="s">
        <v>3076</v>
      </c>
    </row>
    <row r="413" spans="2:14" ht="13.8">
      <c r="B413" s="279" t="s">
        <v>4697</v>
      </c>
      <c r="C413" s="274">
        <v>1998</v>
      </c>
      <c r="D413" s="277">
        <v>4.704861111111111E-2</v>
      </c>
      <c r="E413" s="274">
        <v>106</v>
      </c>
      <c r="F413" s="274" t="s">
        <v>1070</v>
      </c>
      <c r="G413" s="274">
        <v>10</v>
      </c>
      <c r="H413" s="274">
        <f t="shared" si="6"/>
        <v>26</v>
      </c>
      <c r="I413" s="274" t="s">
        <v>1071</v>
      </c>
      <c r="J413" s="277">
        <v>4.8182870370370369E-2</v>
      </c>
      <c r="K413" s="274" t="s">
        <v>2831</v>
      </c>
      <c r="L413" s="274" t="s">
        <v>3308</v>
      </c>
      <c r="M413" s="276">
        <v>35960</v>
      </c>
      <c r="N413" s="274" t="s">
        <v>3076</v>
      </c>
    </row>
    <row r="414" spans="2:14" ht="13.8">
      <c r="B414" s="279" t="s">
        <v>4698</v>
      </c>
      <c r="C414" s="274">
        <v>1993</v>
      </c>
      <c r="D414" s="277">
        <v>3.8425925925925926E-2</v>
      </c>
      <c r="E414" s="274">
        <v>107</v>
      </c>
      <c r="F414" s="274" t="s">
        <v>1069</v>
      </c>
      <c r="G414" s="274">
        <v>10</v>
      </c>
      <c r="H414" s="274">
        <f t="shared" si="6"/>
        <v>31</v>
      </c>
      <c r="I414" s="274" t="s">
        <v>1071</v>
      </c>
      <c r="J414" s="277">
        <v>3.9479166666666669E-2</v>
      </c>
      <c r="K414" s="274" t="s">
        <v>3309</v>
      </c>
      <c r="L414" s="274" t="s">
        <v>3310</v>
      </c>
      <c r="M414" s="276">
        <v>34072</v>
      </c>
      <c r="N414" s="274" t="s">
        <v>3076</v>
      </c>
    </row>
    <row r="415" spans="2:14" ht="13.8">
      <c r="B415" s="279" t="s">
        <v>5695</v>
      </c>
      <c r="C415" s="274">
        <v>1991</v>
      </c>
      <c r="D415" s="277">
        <v>4.6678240740740742E-2</v>
      </c>
      <c r="E415" s="274">
        <v>107</v>
      </c>
      <c r="F415" s="274" t="s">
        <v>1070</v>
      </c>
      <c r="G415" s="274">
        <v>10</v>
      </c>
      <c r="H415" s="274">
        <f t="shared" si="6"/>
        <v>33</v>
      </c>
      <c r="I415" s="274" t="s">
        <v>1071</v>
      </c>
      <c r="J415" s="277">
        <v>4.8194444444444443E-2</v>
      </c>
      <c r="K415" s="274" t="s">
        <v>3095</v>
      </c>
      <c r="L415" s="274" t="s">
        <v>5696</v>
      </c>
      <c r="M415" s="276">
        <v>33408</v>
      </c>
      <c r="N415" s="274" t="s">
        <v>3076</v>
      </c>
    </row>
    <row r="416" spans="2:14" ht="13.8">
      <c r="B416" s="279" t="s">
        <v>1741</v>
      </c>
      <c r="C416" s="274">
        <v>1986</v>
      </c>
      <c r="D416" s="277">
        <v>4.7210648148148147E-2</v>
      </c>
      <c r="E416" s="274">
        <v>108</v>
      </c>
      <c r="F416" s="274" t="s">
        <v>1070</v>
      </c>
      <c r="G416" s="274">
        <v>10</v>
      </c>
      <c r="H416" s="274">
        <f t="shared" si="6"/>
        <v>38</v>
      </c>
      <c r="I416" s="274" t="s">
        <v>1071</v>
      </c>
      <c r="J416" s="277">
        <v>4.8298611111111112E-2</v>
      </c>
      <c r="K416" s="274" t="s">
        <v>2827</v>
      </c>
      <c r="L416" s="274" t="s">
        <v>3311</v>
      </c>
      <c r="M416" s="276">
        <v>31559</v>
      </c>
      <c r="N416" s="274" t="s">
        <v>3076</v>
      </c>
    </row>
    <row r="417" spans="2:14" ht="13.8">
      <c r="B417" s="279" t="s">
        <v>4699</v>
      </c>
      <c r="C417" s="274">
        <v>1989</v>
      </c>
      <c r="D417" s="277">
        <v>3.9166666666666669E-2</v>
      </c>
      <c r="E417" s="274">
        <v>108</v>
      </c>
      <c r="F417" s="274" t="s">
        <v>1069</v>
      </c>
      <c r="G417" s="274">
        <v>10</v>
      </c>
      <c r="H417" s="274">
        <f t="shared" si="6"/>
        <v>35</v>
      </c>
      <c r="I417" s="274" t="s">
        <v>1071</v>
      </c>
      <c r="J417" s="277">
        <v>3.9537037037037037E-2</v>
      </c>
      <c r="K417" s="274" t="s">
        <v>2842</v>
      </c>
      <c r="L417" s="274" t="s">
        <v>3312</v>
      </c>
      <c r="M417" s="276">
        <v>32577</v>
      </c>
      <c r="N417" s="274" t="s">
        <v>3076</v>
      </c>
    </row>
    <row r="418" spans="2:14" ht="13.8">
      <c r="B418" s="279" t="s">
        <v>4700</v>
      </c>
      <c r="C418" s="274">
        <v>1982</v>
      </c>
      <c r="D418" s="277">
        <v>3.8761574074074073E-2</v>
      </c>
      <c r="E418" s="274">
        <v>109</v>
      </c>
      <c r="F418" s="274" t="s">
        <v>1069</v>
      </c>
      <c r="G418" s="274">
        <v>10</v>
      </c>
      <c r="H418" s="274">
        <f t="shared" si="6"/>
        <v>42</v>
      </c>
      <c r="I418" s="274" t="s">
        <v>1071</v>
      </c>
      <c r="J418" s="277">
        <v>3.9537037037037037E-2</v>
      </c>
      <c r="K418" s="274" t="s">
        <v>2888</v>
      </c>
      <c r="L418" s="274" t="s">
        <v>3313</v>
      </c>
      <c r="M418" s="276">
        <v>30111</v>
      </c>
      <c r="N418" s="274" t="s">
        <v>3076</v>
      </c>
    </row>
    <row r="419" spans="2:14" ht="13.8">
      <c r="B419" s="279" t="s">
        <v>5731</v>
      </c>
      <c r="C419" s="274">
        <v>1990</v>
      </c>
      <c r="D419" s="277">
        <v>4.7314814814814816E-2</v>
      </c>
      <c r="E419" s="274">
        <v>109</v>
      </c>
      <c r="F419" s="274" t="s">
        <v>1070</v>
      </c>
      <c r="G419" s="274">
        <v>10</v>
      </c>
      <c r="H419" s="274">
        <f t="shared" si="6"/>
        <v>34</v>
      </c>
      <c r="I419" s="274" t="s">
        <v>1071</v>
      </c>
      <c r="J419" s="277">
        <v>4.8321759259259259E-2</v>
      </c>
      <c r="K419" s="274" t="s">
        <v>3314</v>
      </c>
      <c r="L419" s="274" t="s">
        <v>2819</v>
      </c>
      <c r="M419" s="276">
        <v>33184</v>
      </c>
      <c r="N419" s="274" t="s">
        <v>3076</v>
      </c>
    </row>
    <row r="420" spans="2:14" ht="14.4">
      <c r="B420" s="286" t="s">
        <v>2134</v>
      </c>
      <c r="C420" s="274">
        <v>1982</v>
      </c>
      <c r="D420" s="277">
        <v>4.7210648148148147E-2</v>
      </c>
      <c r="E420" s="274">
        <v>110</v>
      </c>
      <c r="F420" s="274" t="s">
        <v>1070</v>
      </c>
      <c r="G420" s="274">
        <v>10</v>
      </c>
      <c r="H420" s="274">
        <f t="shared" si="6"/>
        <v>42</v>
      </c>
      <c r="I420" s="274" t="s">
        <v>1071</v>
      </c>
      <c r="J420" s="277">
        <v>4.8483796296296296E-2</v>
      </c>
      <c r="K420" s="274" t="s">
        <v>2886</v>
      </c>
      <c r="L420" s="274" t="s">
        <v>3315</v>
      </c>
      <c r="M420" s="276">
        <v>30086</v>
      </c>
      <c r="N420" s="274" t="s">
        <v>3076</v>
      </c>
    </row>
    <row r="421" spans="2:14" ht="13.8">
      <c r="B421" s="279" t="s">
        <v>4701</v>
      </c>
      <c r="C421" s="274">
        <v>1989</v>
      </c>
      <c r="D421" s="277">
        <v>3.878472222222222E-2</v>
      </c>
      <c r="E421" s="274">
        <v>110</v>
      </c>
      <c r="F421" s="274" t="s">
        <v>1069</v>
      </c>
      <c r="G421" s="274">
        <v>10</v>
      </c>
      <c r="H421" s="274">
        <f t="shared" si="6"/>
        <v>35</v>
      </c>
      <c r="I421" s="274" t="s">
        <v>1071</v>
      </c>
      <c r="J421" s="277">
        <v>3.9594907407407405E-2</v>
      </c>
      <c r="K421" s="274" t="s">
        <v>2829</v>
      </c>
      <c r="L421" s="274" t="s">
        <v>3316</v>
      </c>
      <c r="M421" s="276">
        <v>32617</v>
      </c>
      <c r="N421" s="274" t="s">
        <v>3076</v>
      </c>
    </row>
    <row r="422" spans="2:14" ht="13.8">
      <c r="B422" s="279" t="s">
        <v>4702</v>
      </c>
      <c r="C422" s="274">
        <v>1986</v>
      </c>
      <c r="D422" s="277">
        <v>3.8842592592592595E-2</v>
      </c>
      <c r="E422" s="274">
        <v>111</v>
      </c>
      <c r="F422" s="274" t="s">
        <v>1069</v>
      </c>
      <c r="G422" s="274">
        <v>10</v>
      </c>
      <c r="H422" s="274">
        <f t="shared" si="6"/>
        <v>38</v>
      </c>
      <c r="I422" s="274" t="s">
        <v>1071</v>
      </c>
      <c r="J422" s="277">
        <v>3.9606481481481479E-2</v>
      </c>
      <c r="K422" s="274" t="s">
        <v>2859</v>
      </c>
      <c r="L422" s="274" t="s">
        <v>3317</v>
      </c>
      <c r="M422" s="276">
        <v>31691</v>
      </c>
      <c r="N422" s="274" t="s">
        <v>3076</v>
      </c>
    </row>
    <row r="423" spans="2:14" ht="13.8">
      <c r="B423" s="279" t="s">
        <v>4703</v>
      </c>
      <c r="C423" s="274">
        <v>1990</v>
      </c>
      <c r="D423" s="277">
        <v>4.7453703703703706E-2</v>
      </c>
      <c r="E423" s="274">
        <v>111</v>
      </c>
      <c r="F423" s="274" t="s">
        <v>1070</v>
      </c>
      <c r="G423" s="274">
        <v>10</v>
      </c>
      <c r="H423" s="274">
        <f t="shared" si="6"/>
        <v>34</v>
      </c>
      <c r="I423" s="274" t="s">
        <v>1071</v>
      </c>
      <c r="J423" s="277">
        <v>4.8495370370370369E-2</v>
      </c>
      <c r="K423" s="274" t="s">
        <v>3318</v>
      </c>
      <c r="L423" s="274" t="s">
        <v>3319</v>
      </c>
      <c r="M423" s="276">
        <v>33181</v>
      </c>
      <c r="N423" s="274" t="s">
        <v>3076</v>
      </c>
    </row>
    <row r="424" spans="2:14" ht="13.8">
      <c r="B424" s="279" t="s">
        <v>4704</v>
      </c>
      <c r="C424" s="274">
        <v>1992</v>
      </c>
      <c r="D424" s="277">
        <v>3.8680555555555558E-2</v>
      </c>
      <c r="E424" s="274">
        <v>112</v>
      </c>
      <c r="F424" s="274" t="s">
        <v>1069</v>
      </c>
      <c r="G424" s="274">
        <v>10</v>
      </c>
      <c r="H424" s="274">
        <f t="shared" si="6"/>
        <v>32</v>
      </c>
      <c r="I424" s="274" t="s">
        <v>1071</v>
      </c>
      <c r="J424" s="277">
        <v>3.9756944444444442E-2</v>
      </c>
      <c r="K424" s="274" t="s">
        <v>2913</v>
      </c>
      <c r="L424" s="274" t="s">
        <v>3320</v>
      </c>
      <c r="M424" s="276">
        <v>33636</v>
      </c>
      <c r="N424" s="274" t="s">
        <v>3076</v>
      </c>
    </row>
    <row r="425" spans="2:14" ht="13.8">
      <c r="B425" s="279" t="s">
        <v>4705</v>
      </c>
      <c r="C425" s="274">
        <v>1989</v>
      </c>
      <c r="D425" s="277">
        <v>4.7696759259259258E-2</v>
      </c>
      <c r="E425" s="274">
        <v>112</v>
      </c>
      <c r="F425" s="274" t="s">
        <v>1070</v>
      </c>
      <c r="G425" s="274">
        <v>10</v>
      </c>
      <c r="H425" s="274">
        <f t="shared" si="6"/>
        <v>35</v>
      </c>
      <c r="I425" s="274" t="s">
        <v>1071</v>
      </c>
      <c r="J425" s="277">
        <v>4.8518518518518516E-2</v>
      </c>
      <c r="K425" s="274" t="s">
        <v>2840</v>
      </c>
      <c r="L425" s="274" t="s">
        <v>3321</v>
      </c>
      <c r="M425" s="276">
        <v>32723</v>
      </c>
      <c r="N425" s="274" t="s">
        <v>3076</v>
      </c>
    </row>
    <row r="426" spans="2:14" ht="13.8">
      <c r="B426" s="279" t="s">
        <v>4706</v>
      </c>
      <c r="C426" s="274">
        <v>1997</v>
      </c>
      <c r="D426" s="277">
        <v>4.7847222222222222E-2</v>
      </c>
      <c r="E426" s="274">
        <v>113</v>
      </c>
      <c r="F426" s="274" t="s">
        <v>1070</v>
      </c>
      <c r="G426" s="274">
        <v>10</v>
      </c>
      <c r="H426" s="274">
        <f t="shared" si="6"/>
        <v>27</v>
      </c>
      <c r="I426" s="274" t="s">
        <v>1071</v>
      </c>
      <c r="J426" s="277">
        <v>4.8564814814814818E-2</v>
      </c>
      <c r="K426" s="274" t="s">
        <v>3322</v>
      </c>
      <c r="L426" s="274" t="s">
        <v>3323</v>
      </c>
      <c r="M426" s="276">
        <v>35671</v>
      </c>
      <c r="N426" s="274" t="s">
        <v>3076</v>
      </c>
    </row>
    <row r="427" spans="2:14" ht="13.8">
      <c r="B427" s="279" t="s">
        <v>1659</v>
      </c>
      <c r="C427" s="274">
        <v>1994</v>
      </c>
      <c r="D427" s="277">
        <v>3.8437499999999999E-2</v>
      </c>
      <c r="E427" s="274">
        <v>113</v>
      </c>
      <c r="F427" s="274" t="s">
        <v>1069</v>
      </c>
      <c r="G427" s="274">
        <v>10</v>
      </c>
      <c r="H427" s="274">
        <f t="shared" si="6"/>
        <v>30</v>
      </c>
      <c r="I427" s="274" t="s">
        <v>1071</v>
      </c>
      <c r="J427" s="277">
        <v>3.9930555555555552E-2</v>
      </c>
      <c r="K427" s="274" t="s">
        <v>2901</v>
      </c>
      <c r="L427" s="274" t="s">
        <v>3324</v>
      </c>
      <c r="M427" s="276">
        <v>34548</v>
      </c>
      <c r="N427" s="274" t="s">
        <v>3076</v>
      </c>
    </row>
    <row r="428" spans="2:14" ht="13.8">
      <c r="B428" s="279" t="s">
        <v>4707</v>
      </c>
      <c r="C428" s="274">
        <v>1988</v>
      </c>
      <c r="D428" s="277">
        <v>4.5104166666666667E-2</v>
      </c>
      <c r="E428" s="274">
        <v>114</v>
      </c>
      <c r="F428" s="274" t="s">
        <v>1070</v>
      </c>
      <c r="G428" s="274">
        <v>10</v>
      </c>
      <c r="H428" s="274">
        <f t="shared" si="6"/>
        <v>36</v>
      </c>
      <c r="I428" s="274" t="s">
        <v>1071</v>
      </c>
      <c r="J428" s="277">
        <v>4.8576388888888891E-2</v>
      </c>
      <c r="K428" s="274" t="s">
        <v>3068</v>
      </c>
      <c r="L428" s="274" t="s">
        <v>3325</v>
      </c>
      <c r="M428" s="276">
        <v>32323</v>
      </c>
      <c r="N428" s="274" t="s">
        <v>3076</v>
      </c>
    </row>
    <row r="429" spans="2:14" ht="13.8">
      <c r="B429" s="279" t="s">
        <v>4708</v>
      </c>
      <c r="C429" s="274">
        <v>1991</v>
      </c>
      <c r="D429" s="277">
        <v>3.9131944444444441E-2</v>
      </c>
      <c r="E429" s="274">
        <v>114</v>
      </c>
      <c r="F429" s="274" t="s">
        <v>1069</v>
      </c>
      <c r="G429" s="274">
        <v>10</v>
      </c>
      <c r="H429" s="274">
        <f t="shared" si="6"/>
        <v>33</v>
      </c>
      <c r="I429" s="274" t="s">
        <v>1071</v>
      </c>
      <c r="J429" s="277">
        <v>3.9942129629629633E-2</v>
      </c>
      <c r="K429" s="274" t="s">
        <v>2882</v>
      </c>
      <c r="L429" s="274" t="s">
        <v>3326</v>
      </c>
      <c r="M429" s="276">
        <v>33511</v>
      </c>
      <c r="N429" s="274" t="s">
        <v>3076</v>
      </c>
    </row>
    <row r="430" spans="2:14" ht="13.8">
      <c r="B430" s="279" t="s">
        <v>4709</v>
      </c>
      <c r="C430" s="274">
        <v>1989</v>
      </c>
      <c r="D430" s="277">
        <v>3.9282407407407405E-2</v>
      </c>
      <c r="E430" s="274">
        <v>115</v>
      </c>
      <c r="F430" s="274" t="s">
        <v>1069</v>
      </c>
      <c r="G430" s="274">
        <v>10</v>
      </c>
      <c r="H430" s="274">
        <f t="shared" si="6"/>
        <v>35</v>
      </c>
      <c r="I430" s="274" t="s">
        <v>1071</v>
      </c>
      <c r="J430" s="277">
        <v>0.04</v>
      </c>
      <c r="K430" s="274" t="s">
        <v>2943</v>
      </c>
      <c r="L430" s="274" t="s">
        <v>3327</v>
      </c>
      <c r="M430" s="276">
        <v>32517</v>
      </c>
      <c r="N430" s="274" t="s">
        <v>3076</v>
      </c>
    </row>
    <row r="431" spans="2:14" ht="13.8">
      <c r="B431" s="279" t="s">
        <v>4710</v>
      </c>
      <c r="C431" s="274">
        <v>1993</v>
      </c>
      <c r="D431" s="277">
        <v>4.7337962962962964E-2</v>
      </c>
      <c r="E431" s="274">
        <v>115</v>
      </c>
      <c r="F431" s="274" t="s">
        <v>1070</v>
      </c>
      <c r="G431" s="274">
        <v>10</v>
      </c>
      <c r="H431" s="274">
        <f t="shared" si="6"/>
        <v>31</v>
      </c>
      <c r="I431" s="274" t="s">
        <v>1071</v>
      </c>
      <c r="J431" s="277">
        <v>4.8634259259259259E-2</v>
      </c>
      <c r="K431" s="274" t="s">
        <v>2935</v>
      </c>
      <c r="L431" s="274" t="s">
        <v>3328</v>
      </c>
      <c r="M431" s="278">
        <v>34267</v>
      </c>
      <c r="N431" s="274" t="s">
        <v>3076</v>
      </c>
    </row>
    <row r="432" spans="2:14" ht="13.8">
      <c r="B432" s="279" t="s">
        <v>2483</v>
      </c>
      <c r="C432" s="274">
        <v>1989</v>
      </c>
      <c r="D432" s="277">
        <v>3.8807870370370368E-2</v>
      </c>
      <c r="E432" s="274">
        <v>116</v>
      </c>
      <c r="F432" s="274" t="s">
        <v>1069</v>
      </c>
      <c r="G432" s="274">
        <v>10</v>
      </c>
      <c r="H432" s="274">
        <f t="shared" si="6"/>
        <v>35</v>
      </c>
      <c r="I432" s="274" t="s">
        <v>1071</v>
      </c>
      <c r="J432" s="277">
        <v>4.0023148148148148E-2</v>
      </c>
      <c r="K432" s="274" t="s">
        <v>2896</v>
      </c>
      <c r="L432" s="274" t="s">
        <v>3329</v>
      </c>
      <c r="M432" s="276">
        <v>32629</v>
      </c>
      <c r="N432" s="274" t="s">
        <v>3076</v>
      </c>
    </row>
    <row r="433" spans="2:14" ht="13.8">
      <c r="B433" s="279" t="s">
        <v>4711</v>
      </c>
      <c r="C433" s="274">
        <v>1993</v>
      </c>
      <c r="D433" s="277">
        <v>4.7766203703703707E-2</v>
      </c>
      <c r="E433" s="274">
        <v>116</v>
      </c>
      <c r="F433" s="274" t="s">
        <v>1070</v>
      </c>
      <c r="G433" s="274">
        <v>10</v>
      </c>
      <c r="H433" s="274">
        <f t="shared" si="6"/>
        <v>31</v>
      </c>
      <c r="I433" s="274" t="s">
        <v>1071</v>
      </c>
      <c r="J433" s="277">
        <v>4.898148148148148E-2</v>
      </c>
      <c r="K433" s="274" t="s">
        <v>3108</v>
      </c>
      <c r="L433" s="274" t="s">
        <v>3330</v>
      </c>
      <c r="M433" s="276">
        <v>34100</v>
      </c>
      <c r="N433" s="274" t="s">
        <v>3076</v>
      </c>
    </row>
    <row r="434" spans="2:14" ht="13.8">
      <c r="B434" s="279" t="s">
        <v>4712</v>
      </c>
      <c r="C434" s="274">
        <v>1990</v>
      </c>
      <c r="D434" s="277">
        <v>4.7650462962962964E-2</v>
      </c>
      <c r="E434" s="274">
        <v>117</v>
      </c>
      <c r="F434" s="274" t="s">
        <v>1070</v>
      </c>
      <c r="G434" s="274">
        <v>10</v>
      </c>
      <c r="H434" s="274">
        <f t="shared" si="6"/>
        <v>34</v>
      </c>
      <c r="I434" s="274" t="s">
        <v>1071</v>
      </c>
      <c r="J434" s="277">
        <v>4.9062500000000002E-2</v>
      </c>
      <c r="K434" s="274" t="s">
        <v>2891</v>
      </c>
      <c r="L434" s="274" t="s">
        <v>3331</v>
      </c>
      <c r="M434" s="276">
        <v>32967</v>
      </c>
      <c r="N434" s="274" t="s">
        <v>3076</v>
      </c>
    </row>
    <row r="435" spans="2:14" ht="13.8">
      <c r="B435" s="279" t="s">
        <v>4713</v>
      </c>
      <c r="C435" s="274">
        <v>1985</v>
      </c>
      <c r="D435" s="277">
        <v>3.8912037037037037E-2</v>
      </c>
      <c r="E435" s="274">
        <v>117</v>
      </c>
      <c r="F435" s="274" t="s">
        <v>1069</v>
      </c>
      <c r="G435" s="274">
        <v>10</v>
      </c>
      <c r="H435" s="274">
        <f t="shared" si="6"/>
        <v>39</v>
      </c>
      <c r="I435" s="274" t="s">
        <v>1071</v>
      </c>
      <c r="J435" s="277">
        <v>4.0057870370370369E-2</v>
      </c>
      <c r="K435" s="274" t="s">
        <v>3332</v>
      </c>
      <c r="L435" s="274" t="s">
        <v>3333</v>
      </c>
      <c r="M435" s="276">
        <v>31254</v>
      </c>
      <c r="N435" s="274" t="s">
        <v>3076</v>
      </c>
    </row>
    <row r="436" spans="2:14" ht="13.8">
      <c r="B436" s="279" t="s">
        <v>4714</v>
      </c>
      <c r="C436" s="274">
        <v>1989</v>
      </c>
      <c r="D436" s="277">
        <v>3.9409722222222221E-2</v>
      </c>
      <c r="E436" s="274">
        <v>118</v>
      </c>
      <c r="F436" s="274" t="s">
        <v>1069</v>
      </c>
      <c r="G436" s="274">
        <v>10</v>
      </c>
      <c r="H436" s="274">
        <f t="shared" si="6"/>
        <v>35</v>
      </c>
      <c r="I436" s="274" t="s">
        <v>1071</v>
      </c>
      <c r="J436" s="277">
        <v>4.0115740740740743E-2</v>
      </c>
      <c r="K436" s="274" t="s">
        <v>2944</v>
      </c>
      <c r="L436" s="274" t="s">
        <v>3334</v>
      </c>
      <c r="M436" s="278">
        <v>32853</v>
      </c>
      <c r="N436" s="274" t="s">
        <v>3076</v>
      </c>
    </row>
    <row r="437" spans="2:14" ht="13.8">
      <c r="B437" s="279" t="s">
        <v>4715</v>
      </c>
      <c r="C437" s="274">
        <v>1986</v>
      </c>
      <c r="D437" s="277">
        <v>4.7997685185185185E-2</v>
      </c>
      <c r="E437" s="274">
        <v>118</v>
      </c>
      <c r="F437" s="274" t="s">
        <v>1070</v>
      </c>
      <c r="G437" s="274">
        <v>10</v>
      </c>
      <c r="H437" s="274">
        <f t="shared" si="6"/>
        <v>38</v>
      </c>
      <c r="I437" s="274" t="s">
        <v>1071</v>
      </c>
      <c r="J437" s="277">
        <v>4.9108796296296296E-2</v>
      </c>
      <c r="K437" s="274" t="s">
        <v>2923</v>
      </c>
      <c r="L437" s="274" t="s">
        <v>3112</v>
      </c>
      <c r="M437" s="276">
        <v>31666</v>
      </c>
      <c r="N437" s="274" t="s">
        <v>3076</v>
      </c>
    </row>
    <row r="438" spans="2:14" ht="13.8">
      <c r="B438" s="279" t="s">
        <v>4716</v>
      </c>
      <c r="C438" s="274">
        <v>1988</v>
      </c>
      <c r="D438" s="277">
        <v>3.9398148148148147E-2</v>
      </c>
      <c r="E438" s="274">
        <v>119</v>
      </c>
      <c r="F438" s="274" t="s">
        <v>1069</v>
      </c>
      <c r="G438" s="274">
        <v>10</v>
      </c>
      <c r="H438" s="274">
        <f t="shared" si="6"/>
        <v>36</v>
      </c>
      <c r="I438" s="274" t="s">
        <v>1071</v>
      </c>
      <c r="J438" s="277">
        <v>4.0138888888888891E-2</v>
      </c>
      <c r="K438" s="274" t="s">
        <v>2825</v>
      </c>
      <c r="L438" s="274" t="s">
        <v>3335</v>
      </c>
      <c r="M438" s="276">
        <v>32403</v>
      </c>
      <c r="N438" s="274" t="s">
        <v>3076</v>
      </c>
    </row>
    <row r="439" spans="2:14" ht="13.8">
      <c r="B439" s="279" t="s">
        <v>4717</v>
      </c>
      <c r="C439" s="274">
        <v>1997</v>
      </c>
      <c r="D439" s="277">
        <v>4.8067129629629626E-2</v>
      </c>
      <c r="E439" s="274">
        <v>119</v>
      </c>
      <c r="F439" s="274" t="s">
        <v>1070</v>
      </c>
      <c r="G439" s="274">
        <v>10</v>
      </c>
      <c r="H439" s="274">
        <f t="shared" si="6"/>
        <v>27</v>
      </c>
      <c r="I439" s="274" t="s">
        <v>1071</v>
      </c>
      <c r="J439" s="277">
        <v>4.9108796296296296E-2</v>
      </c>
      <c r="K439" s="274" t="s">
        <v>2855</v>
      </c>
      <c r="L439" s="274" t="s">
        <v>3336</v>
      </c>
      <c r="M439" s="278">
        <v>35716</v>
      </c>
      <c r="N439" s="274" t="s">
        <v>3076</v>
      </c>
    </row>
    <row r="440" spans="2:14" ht="13.8">
      <c r="B440" s="279" t="s">
        <v>5697</v>
      </c>
      <c r="C440" s="274">
        <v>1998</v>
      </c>
      <c r="D440" s="277">
        <v>4.8055555555555553E-2</v>
      </c>
      <c r="E440" s="274">
        <v>120</v>
      </c>
      <c r="F440" s="274" t="s">
        <v>1070</v>
      </c>
      <c r="G440" s="274">
        <v>10</v>
      </c>
      <c r="H440" s="274">
        <f t="shared" si="6"/>
        <v>26</v>
      </c>
      <c r="I440" s="274" t="s">
        <v>1071</v>
      </c>
      <c r="J440" s="277">
        <v>4.9375000000000002E-2</v>
      </c>
      <c r="K440" s="274" t="s">
        <v>3318</v>
      </c>
      <c r="L440" s="274" t="s">
        <v>3886</v>
      </c>
      <c r="M440" s="276">
        <v>35884</v>
      </c>
      <c r="N440" s="274" t="s">
        <v>3076</v>
      </c>
    </row>
    <row r="441" spans="2:14" ht="13.8">
      <c r="B441" s="279" t="s">
        <v>2490</v>
      </c>
      <c r="C441" s="274">
        <v>1989</v>
      </c>
      <c r="D441" s="277">
        <v>3.9050925925925926E-2</v>
      </c>
      <c r="E441" s="274">
        <v>120</v>
      </c>
      <c r="F441" s="274" t="s">
        <v>1069</v>
      </c>
      <c r="G441" s="274">
        <v>10</v>
      </c>
      <c r="H441" s="274">
        <f t="shared" si="6"/>
        <v>35</v>
      </c>
      <c r="I441" s="274" t="s">
        <v>1071</v>
      </c>
      <c r="J441" s="277">
        <v>4.0173611111111111E-2</v>
      </c>
      <c r="K441" s="274" t="s">
        <v>2862</v>
      </c>
      <c r="L441" s="274" t="s">
        <v>3337</v>
      </c>
      <c r="M441" s="276">
        <v>32736</v>
      </c>
      <c r="N441" s="274" t="s">
        <v>3076</v>
      </c>
    </row>
    <row r="442" spans="2:14" ht="13.8">
      <c r="B442" s="279" t="s">
        <v>4718</v>
      </c>
      <c r="C442" s="274">
        <v>1983</v>
      </c>
      <c r="D442" s="277">
        <v>3.9050925925925926E-2</v>
      </c>
      <c r="E442" s="274">
        <v>121</v>
      </c>
      <c r="F442" s="274" t="s">
        <v>1069</v>
      </c>
      <c r="G442" s="274">
        <v>10</v>
      </c>
      <c r="H442" s="274">
        <f t="shared" si="6"/>
        <v>41</v>
      </c>
      <c r="I442" s="274" t="s">
        <v>1071</v>
      </c>
      <c r="J442" s="277">
        <v>4.0185185185185185E-2</v>
      </c>
      <c r="K442" s="274" t="s">
        <v>2864</v>
      </c>
      <c r="L442" s="274" t="s">
        <v>3338</v>
      </c>
      <c r="M442" s="276">
        <v>30370</v>
      </c>
      <c r="N442" s="274" t="s">
        <v>3076</v>
      </c>
    </row>
    <row r="443" spans="2:14" ht="13.8">
      <c r="B443" s="279" t="s">
        <v>4719</v>
      </c>
      <c r="C443" s="274">
        <v>1994</v>
      </c>
      <c r="D443" s="277">
        <v>4.8113425925925928E-2</v>
      </c>
      <c r="E443" s="274">
        <v>121</v>
      </c>
      <c r="F443" s="274" t="s">
        <v>1070</v>
      </c>
      <c r="G443" s="274">
        <v>10</v>
      </c>
      <c r="H443" s="274">
        <f t="shared" si="6"/>
        <v>30</v>
      </c>
      <c r="I443" s="274" t="s">
        <v>1071</v>
      </c>
      <c r="J443" s="277">
        <v>4.943287037037037E-2</v>
      </c>
      <c r="K443" s="274" t="s">
        <v>2831</v>
      </c>
      <c r="L443" s="274" t="s">
        <v>3339</v>
      </c>
      <c r="M443" s="276">
        <v>34386</v>
      </c>
      <c r="N443" s="274" t="s">
        <v>3076</v>
      </c>
    </row>
    <row r="444" spans="2:14" ht="13.8">
      <c r="B444" s="279" t="s">
        <v>4720</v>
      </c>
      <c r="C444" s="274">
        <v>1976</v>
      </c>
      <c r="D444" s="277">
        <v>3.9467592592592596E-2</v>
      </c>
      <c r="E444" s="274">
        <v>122</v>
      </c>
      <c r="F444" s="274" t="s">
        <v>1069</v>
      </c>
      <c r="G444" s="274">
        <v>10</v>
      </c>
      <c r="H444" s="274">
        <f t="shared" si="6"/>
        <v>48</v>
      </c>
      <c r="I444" s="274" t="s">
        <v>1071</v>
      </c>
      <c r="J444" s="277">
        <v>4.0208333333333332E-2</v>
      </c>
      <c r="K444" s="274" t="s">
        <v>3340</v>
      </c>
      <c r="L444" s="274" t="s">
        <v>3341</v>
      </c>
      <c r="M444" s="276">
        <v>28066</v>
      </c>
      <c r="N444" s="274" t="s">
        <v>3076</v>
      </c>
    </row>
    <row r="445" spans="2:14" ht="13.8">
      <c r="B445" s="279" t="s">
        <v>4721</v>
      </c>
      <c r="C445" s="274">
        <v>1988</v>
      </c>
      <c r="D445" s="277">
        <v>4.8356481481481479E-2</v>
      </c>
      <c r="E445" s="274">
        <v>122</v>
      </c>
      <c r="F445" s="274" t="s">
        <v>1070</v>
      </c>
      <c r="G445" s="274">
        <v>10</v>
      </c>
      <c r="H445" s="274">
        <f t="shared" si="6"/>
        <v>36</v>
      </c>
      <c r="I445" s="274" t="s">
        <v>1071</v>
      </c>
      <c r="J445" s="277">
        <v>4.9444444444444444E-2</v>
      </c>
      <c r="K445" s="274" t="s">
        <v>2831</v>
      </c>
      <c r="L445" s="274" t="s">
        <v>3342</v>
      </c>
      <c r="M445" s="276">
        <v>32288</v>
      </c>
      <c r="N445" s="274" t="s">
        <v>3076</v>
      </c>
    </row>
    <row r="446" spans="2:14" ht="13.8">
      <c r="B446" s="279" t="s">
        <v>2374</v>
      </c>
      <c r="C446" s="274">
        <v>1982</v>
      </c>
      <c r="D446" s="277">
        <v>3.9803240740740743E-2</v>
      </c>
      <c r="E446" s="274">
        <v>123</v>
      </c>
      <c r="F446" s="274" t="s">
        <v>1069</v>
      </c>
      <c r="G446" s="274">
        <v>10</v>
      </c>
      <c r="H446" s="274">
        <f t="shared" si="6"/>
        <v>42</v>
      </c>
      <c r="I446" s="274" t="s">
        <v>1071</v>
      </c>
      <c r="J446" s="277">
        <v>4.0208333333333332E-2</v>
      </c>
      <c r="K446" s="274" t="s">
        <v>2933</v>
      </c>
      <c r="L446" s="274" t="s">
        <v>3285</v>
      </c>
      <c r="M446" s="276">
        <v>30216</v>
      </c>
      <c r="N446" s="274" t="s">
        <v>3076</v>
      </c>
    </row>
    <row r="447" spans="2:14" ht="13.8">
      <c r="B447" s="279" t="s">
        <v>4722</v>
      </c>
      <c r="C447" s="274">
        <v>1999</v>
      </c>
      <c r="D447" s="277">
        <v>4.7905092592592589E-2</v>
      </c>
      <c r="E447" s="274">
        <v>123</v>
      </c>
      <c r="F447" s="274" t="s">
        <v>1070</v>
      </c>
      <c r="G447" s="274">
        <v>10</v>
      </c>
      <c r="H447" s="274">
        <f t="shared" si="6"/>
        <v>25</v>
      </c>
      <c r="I447" s="274" t="s">
        <v>1071</v>
      </c>
      <c r="J447" s="277">
        <v>4.957175925925926E-2</v>
      </c>
      <c r="K447" s="274" t="s">
        <v>3071</v>
      </c>
      <c r="L447" s="274" t="s">
        <v>3343</v>
      </c>
      <c r="M447" s="276">
        <v>36277</v>
      </c>
      <c r="N447" s="274" t="s">
        <v>3076</v>
      </c>
    </row>
    <row r="448" spans="2:14" ht="13.8">
      <c r="B448" s="279" t="s">
        <v>2391</v>
      </c>
      <c r="C448" s="274">
        <v>1998</v>
      </c>
      <c r="D448" s="277">
        <v>4.8425925925925928E-2</v>
      </c>
      <c r="E448" s="274">
        <v>124</v>
      </c>
      <c r="F448" s="274" t="s">
        <v>1070</v>
      </c>
      <c r="G448" s="274">
        <v>10</v>
      </c>
      <c r="H448" s="274">
        <f t="shared" si="6"/>
        <v>26</v>
      </c>
      <c r="I448" s="274" t="s">
        <v>1071</v>
      </c>
      <c r="J448" s="277">
        <v>4.9687500000000002E-2</v>
      </c>
      <c r="K448" s="274" t="s">
        <v>2846</v>
      </c>
      <c r="L448" s="274" t="s">
        <v>3344</v>
      </c>
      <c r="M448" s="278">
        <v>36088</v>
      </c>
      <c r="N448" s="274" t="s">
        <v>3076</v>
      </c>
    </row>
    <row r="449" spans="2:14" ht="13.8">
      <c r="B449" s="279" t="s">
        <v>548</v>
      </c>
      <c r="C449" s="274">
        <v>1900</v>
      </c>
      <c r="D449" s="277">
        <v>3.8877314814814816E-2</v>
      </c>
      <c r="E449" s="274">
        <v>124</v>
      </c>
      <c r="F449" s="274" t="s">
        <v>1069</v>
      </c>
      <c r="G449" s="274">
        <v>10</v>
      </c>
      <c r="H449" s="274">
        <f t="shared" si="6"/>
        <v>124</v>
      </c>
      <c r="I449" s="274" t="s">
        <v>1071</v>
      </c>
      <c r="J449" s="277">
        <v>4.027777777777778E-2</v>
      </c>
      <c r="K449" s="274" t="s">
        <v>2988</v>
      </c>
      <c r="L449" s="274" t="s">
        <v>3345</v>
      </c>
      <c r="M449" s="278">
        <v>0</v>
      </c>
      <c r="N449" s="274" t="s">
        <v>3076</v>
      </c>
    </row>
    <row r="450" spans="2:14" ht="13.8">
      <c r="B450" s="279" t="s">
        <v>4723</v>
      </c>
      <c r="C450" s="274">
        <v>1994</v>
      </c>
      <c r="D450" s="277">
        <v>4.8692129629629627E-2</v>
      </c>
      <c r="E450" s="274">
        <v>125</v>
      </c>
      <c r="F450" s="274" t="s">
        <v>1070</v>
      </c>
      <c r="G450" s="274">
        <v>10</v>
      </c>
      <c r="H450" s="274">
        <f t="shared" si="6"/>
        <v>30</v>
      </c>
      <c r="I450" s="274" t="s">
        <v>1071</v>
      </c>
      <c r="J450" s="277">
        <v>4.9803240740740738E-2</v>
      </c>
      <c r="K450" s="274" t="s">
        <v>2923</v>
      </c>
      <c r="L450" s="274" t="s">
        <v>3346</v>
      </c>
      <c r="M450" s="278">
        <v>34698</v>
      </c>
      <c r="N450" s="274" t="s">
        <v>3076</v>
      </c>
    </row>
    <row r="451" spans="2:14" ht="14.4">
      <c r="B451" s="286" t="s">
        <v>4724</v>
      </c>
      <c r="C451" s="274">
        <v>1968</v>
      </c>
      <c r="D451" s="277">
        <v>3.9293981481481478E-2</v>
      </c>
      <c r="E451" s="274">
        <v>125</v>
      </c>
      <c r="F451" s="274" t="s">
        <v>1069</v>
      </c>
      <c r="G451" s="274">
        <v>10</v>
      </c>
      <c r="H451" s="274">
        <f t="shared" ref="H451:H514" si="7">2024-C451</f>
        <v>56</v>
      </c>
      <c r="I451" s="274" t="s">
        <v>1071</v>
      </c>
      <c r="J451" s="277">
        <v>4.0381944444444443E-2</v>
      </c>
      <c r="K451" s="274" t="s">
        <v>2862</v>
      </c>
      <c r="L451" s="274" t="s">
        <v>3347</v>
      </c>
      <c r="M451" s="276">
        <v>24859</v>
      </c>
      <c r="N451" s="274" t="s">
        <v>3076</v>
      </c>
    </row>
    <row r="452" spans="2:14" ht="13.8">
      <c r="B452" s="279" t="s">
        <v>4725</v>
      </c>
      <c r="C452" s="274">
        <v>1993</v>
      </c>
      <c r="D452" s="277">
        <v>4.8472222222222222E-2</v>
      </c>
      <c r="E452" s="274">
        <v>126</v>
      </c>
      <c r="F452" s="274" t="s">
        <v>1070</v>
      </c>
      <c r="G452" s="274">
        <v>10</v>
      </c>
      <c r="H452" s="274">
        <f t="shared" si="7"/>
        <v>31</v>
      </c>
      <c r="I452" s="274" t="s">
        <v>1071</v>
      </c>
      <c r="J452" s="277">
        <v>4.9814814814814812E-2</v>
      </c>
      <c r="K452" s="274" t="s">
        <v>2838</v>
      </c>
      <c r="L452" s="274" t="s">
        <v>3348</v>
      </c>
      <c r="M452" s="276">
        <v>33971</v>
      </c>
      <c r="N452" s="274" t="s">
        <v>3076</v>
      </c>
    </row>
    <row r="453" spans="2:14" ht="13.8">
      <c r="B453" s="279" t="s">
        <v>4726</v>
      </c>
      <c r="C453" s="274">
        <v>1991</v>
      </c>
      <c r="D453" s="277">
        <v>3.9247685185185184E-2</v>
      </c>
      <c r="E453" s="274">
        <v>126</v>
      </c>
      <c r="F453" s="274" t="s">
        <v>1069</v>
      </c>
      <c r="G453" s="274">
        <v>10</v>
      </c>
      <c r="H453" s="274">
        <f t="shared" si="7"/>
        <v>33</v>
      </c>
      <c r="I453" s="274" t="s">
        <v>1071</v>
      </c>
      <c r="J453" s="277">
        <v>4.040509259259259E-2</v>
      </c>
      <c r="K453" s="274" t="s">
        <v>2944</v>
      </c>
      <c r="L453" s="274" t="s">
        <v>3349</v>
      </c>
      <c r="M453" s="276">
        <v>33239</v>
      </c>
      <c r="N453" s="274" t="s">
        <v>3076</v>
      </c>
    </row>
    <row r="454" spans="2:14" ht="13.8">
      <c r="B454" s="279" t="s">
        <v>4727</v>
      </c>
      <c r="C454" s="274">
        <v>1993</v>
      </c>
      <c r="D454" s="277">
        <v>3.9351851851851853E-2</v>
      </c>
      <c r="E454" s="274">
        <v>127</v>
      </c>
      <c r="F454" s="274" t="s">
        <v>1069</v>
      </c>
      <c r="G454" s="274">
        <v>10</v>
      </c>
      <c r="H454" s="274">
        <f t="shared" si="7"/>
        <v>31</v>
      </c>
      <c r="I454" s="274" t="s">
        <v>1071</v>
      </c>
      <c r="J454" s="277">
        <v>4.0486111111111112E-2</v>
      </c>
      <c r="K454" s="274" t="s">
        <v>2896</v>
      </c>
      <c r="L454" s="274" t="s">
        <v>3350</v>
      </c>
      <c r="M454" s="276">
        <v>34003</v>
      </c>
      <c r="N454" s="274" t="s">
        <v>3076</v>
      </c>
    </row>
    <row r="455" spans="2:14" ht="13.8">
      <c r="B455" s="279" t="s">
        <v>4728</v>
      </c>
      <c r="C455" s="274">
        <v>1989</v>
      </c>
      <c r="D455" s="277">
        <v>4.8726851851851855E-2</v>
      </c>
      <c r="E455" s="274">
        <v>127</v>
      </c>
      <c r="F455" s="274" t="s">
        <v>1070</v>
      </c>
      <c r="G455" s="274">
        <v>10</v>
      </c>
      <c r="H455" s="274">
        <f t="shared" si="7"/>
        <v>35</v>
      </c>
      <c r="I455" s="274" t="s">
        <v>1071</v>
      </c>
      <c r="J455" s="277">
        <v>4.9895833333333334E-2</v>
      </c>
      <c r="K455" s="274" t="s">
        <v>2831</v>
      </c>
      <c r="L455" s="274" t="s">
        <v>3351</v>
      </c>
      <c r="M455" s="276">
        <v>32627</v>
      </c>
      <c r="N455" s="274" t="s">
        <v>3076</v>
      </c>
    </row>
    <row r="456" spans="2:14" ht="14.4">
      <c r="B456" s="286" t="s">
        <v>2121</v>
      </c>
      <c r="C456" s="274">
        <v>1983</v>
      </c>
      <c r="D456" s="277">
        <v>4.8634259259259259E-2</v>
      </c>
      <c r="E456" s="274">
        <v>128</v>
      </c>
      <c r="F456" s="274" t="s">
        <v>1070</v>
      </c>
      <c r="G456" s="274">
        <v>10</v>
      </c>
      <c r="H456" s="274">
        <f t="shared" si="7"/>
        <v>41</v>
      </c>
      <c r="I456" s="274" t="s">
        <v>1071</v>
      </c>
      <c r="J456" s="277">
        <v>4.9965277777777775E-2</v>
      </c>
      <c r="K456" s="274" t="s">
        <v>2920</v>
      </c>
      <c r="L456" s="274" t="s">
        <v>3352</v>
      </c>
      <c r="M456" s="276">
        <v>30470</v>
      </c>
      <c r="N456" s="274" t="s">
        <v>3076</v>
      </c>
    </row>
    <row r="457" spans="2:14" ht="13.8">
      <c r="B457" s="279" t="s">
        <v>603</v>
      </c>
      <c r="C457" s="274">
        <v>2000</v>
      </c>
      <c r="D457" s="277">
        <v>3.9745370370370368E-2</v>
      </c>
      <c r="E457" s="274">
        <v>128</v>
      </c>
      <c r="F457" s="274" t="s">
        <v>1069</v>
      </c>
      <c r="G457" s="274">
        <v>10</v>
      </c>
      <c r="H457" s="274">
        <f t="shared" si="7"/>
        <v>24</v>
      </c>
      <c r="I457" s="274" t="s">
        <v>1071</v>
      </c>
      <c r="J457" s="277">
        <v>4.0543981481481479E-2</v>
      </c>
      <c r="K457" s="274" t="s">
        <v>2829</v>
      </c>
      <c r="L457" s="274" t="s">
        <v>2989</v>
      </c>
      <c r="M457" s="276">
        <v>36734</v>
      </c>
      <c r="N457" s="274" t="s">
        <v>3076</v>
      </c>
    </row>
    <row r="458" spans="2:14" ht="13.8">
      <c r="B458" s="279" t="s">
        <v>4729</v>
      </c>
      <c r="C458" s="274">
        <v>1983</v>
      </c>
      <c r="D458" s="277">
        <v>3.923611111111111E-2</v>
      </c>
      <c r="E458" s="274">
        <v>129</v>
      </c>
      <c r="F458" s="274" t="s">
        <v>1069</v>
      </c>
      <c r="G458" s="274">
        <v>10</v>
      </c>
      <c r="H458" s="274">
        <f t="shared" si="7"/>
        <v>41</v>
      </c>
      <c r="I458" s="274" t="s">
        <v>1071</v>
      </c>
      <c r="J458" s="277">
        <v>4.0578703703703707E-2</v>
      </c>
      <c r="K458" s="274" t="s">
        <v>2833</v>
      </c>
      <c r="L458" s="274" t="s">
        <v>3353</v>
      </c>
      <c r="M458" s="276">
        <v>30596</v>
      </c>
      <c r="N458" s="274" t="s">
        <v>3076</v>
      </c>
    </row>
    <row r="459" spans="2:14" ht="13.8">
      <c r="B459" s="279" t="s">
        <v>4730</v>
      </c>
      <c r="C459" s="274">
        <v>1989</v>
      </c>
      <c r="D459" s="277">
        <v>4.9305555555555554E-2</v>
      </c>
      <c r="E459" s="274">
        <v>129</v>
      </c>
      <c r="F459" s="274" t="s">
        <v>1070</v>
      </c>
      <c r="G459" s="274">
        <v>10</v>
      </c>
      <c r="H459" s="274">
        <f t="shared" si="7"/>
        <v>35</v>
      </c>
      <c r="I459" s="274" t="s">
        <v>1071</v>
      </c>
      <c r="J459" s="277">
        <v>5.0081018518518518E-2</v>
      </c>
      <c r="K459" s="274" t="s">
        <v>2935</v>
      </c>
      <c r="L459" s="274" t="s">
        <v>3354</v>
      </c>
      <c r="M459" s="278">
        <v>32828</v>
      </c>
      <c r="N459" s="274" t="s">
        <v>3076</v>
      </c>
    </row>
    <row r="460" spans="2:14" ht="13.8">
      <c r="B460" s="279" t="s">
        <v>4731</v>
      </c>
      <c r="C460" s="274">
        <v>1986</v>
      </c>
      <c r="D460" s="277">
        <v>4.866898148148148E-2</v>
      </c>
      <c r="E460" s="274">
        <v>130</v>
      </c>
      <c r="F460" s="274" t="s">
        <v>1070</v>
      </c>
      <c r="G460" s="274">
        <v>10</v>
      </c>
      <c r="H460" s="274">
        <f t="shared" si="7"/>
        <v>38</v>
      </c>
      <c r="I460" s="274" t="s">
        <v>1071</v>
      </c>
      <c r="J460" s="277">
        <v>5.0104166666666665E-2</v>
      </c>
      <c r="K460" s="274" t="s">
        <v>2920</v>
      </c>
      <c r="L460" s="274" t="s">
        <v>3355</v>
      </c>
      <c r="M460" s="276">
        <v>31575</v>
      </c>
      <c r="N460" s="274" t="s">
        <v>3076</v>
      </c>
    </row>
    <row r="461" spans="2:14" ht="13.8">
      <c r="B461" s="279" t="s">
        <v>4732</v>
      </c>
      <c r="C461" s="274">
        <v>1995</v>
      </c>
      <c r="D461" s="277">
        <v>3.9814814814814817E-2</v>
      </c>
      <c r="E461" s="274">
        <v>130</v>
      </c>
      <c r="F461" s="274" t="s">
        <v>1069</v>
      </c>
      <c r="G461" s="274">
        <v>10</v>
      </c>
      <c r="H461" s="274">
        <f t="shared" si="7"/>
        <v>29</v>
      </c>
      <c r="I461" s="274" t="s">
        <v>1071</v>
      </c>
      <c r="J461" s="277">
        <v>4.0601851851851854E-2</v>
      </c>
      <c r="K461" s="274" t="s">
        <v>2943</v>
      </c>
      <c r="L461" s="274" t="s">
        <v>3356</v>
      </c>
      <c r="M461" s="278">
        <v>34983</v>
      </c>
      <c r="N461" s="274" t="s">
        <v>3076</v>
      </c>
    </row>
    <row r="462" spans="2:14" ht="13.8">
      <c r="B462" s="279" t="s">
        <v>5698</v>
      </c>
      <c r="C462" s="274">
        <v>2001</v>
      </c>
      <c r="D462" s="277">
        <v>4.8796296296296296E-2</v>
      </c>
      <c r="E462" s="274">
        <v>131</v>
      </c>
      <c r="F462" s="274" t="s">
        <v>1070</v>
      </c>
      <c r="G462" s="274">
        <v>10</v>
      </c>
      <c r="H462" s="274">
        <f t="shared" si="7"/>
        <v>23</v>
      </c>
      <c r="I462" s="274" t="s">
        <v>1071</v>
      </c>
      <c r="J462" s="277">
        <v>5.0289351851851849E-2</v>
      </c>
      <c r="K462" s="274" t="s">
        <v>3318</v>
      </c>
      <c r="L462" s="274" t="s">
        <v>3357</v>
      </c>
      <c r="M462" s="276">
        <v>37115</v>
      </c>
      <c r="N462" s="274" t="s">
        <v>3076</v>
      </c>
    </row>
    <row r="463" spans="2:14" ht="13.8">
      <c r="B463" s="279" t="s">
        <v>4733</v>
      </c>
      <c r="C463" s="274">
        <v>1988</v>
      </c>
      <c r="D463" s="277">
        <v>3.9907407407407405E-2</v>
      </c>
      <c r="E463" s="274">
        <v>131</v>
      </c>
      <c r="F463" s="274" t="s">
        <v>1069</v>
      </c>
      <c r="G463" s="274">
        <v>10</v>
      </c>
      <c r="H463" s="274">
        <f t="shared" si="7"/>
        <v>36</v>
      </c>
      <c r="I463" s="274" t="s">
        <v>1071</v>
      </c>
      <c r="J463" s="277">
        <v>4.0671296296296296E-2</v>
      </c>
      <c r="K463" s="274" t="s">
        <v>2842</v>
      </c>
      <c r="L463" s="274" t="s">
        <v>3358</v>
      </c>
      <c r="M463" s="276">
        <v>32204</v>
      </c>
      <c r="N463" s="274" t="s">
        <v>3076</v>
      </c>
    </row>
    <row r="464" spans="2:14" ht="13.8">
      <c r="B464" s="279" t="s">
        <v>4734</v>
      </c>
      <c r="C464" s="274">
        <v>1985</v>
      </c>
      <c r="D464" s="277">
        <v>4.884259259259259E-2</v>
      </c>
      <c r="E464" s="274">
        <v>132</v>
      </c>
      <c r="F464" s="274" t="s">
        <v>1070</v>
      </c>
      <c r="G464" s="274">
        <v>10</v>
      </c>
      <c r="H464" s="274">
        <f t="shared" si="7"/>
        <v>39</v>
      </c>
      <c r="I464" s="274" t="s">
        <v>1071</v>
      </c>
      <c r="J464" s="277">
        <v>5.0358796296296297E-2</v>
      </c>
      <c r="K464" s="274" t="s">
        <v>2920</v>
      </c>
      <c r="L464" s="274" t="s">
        <v>3359</v>
      </c>
      <c r="M464" s="276">
        <v>31076</v>
      </c>
      <c r="N464" s="274" t="s">
        <v>3076</v>
      </c>
    </row>
    <row r="465" spans="2:14" ht="13.8">
      <c r="B465" s="279" t="s">
        <v>4735</v>
      </c>
      <c r="C465" s="274">
        <v>1983</v>
      </c>
      <c r="D465" s="277">
        <v>3.9398148148148147E-2</v>
      </c>
      <c r="E465" s="274">
        <v>132</v>
      </c>
      <c r="F465" s="274" t="s">
        <v>1069</v>
      </c>
      <c r="G465" s="274">
        <v>10</v>
      </c>
      <c r="H465" s="274">
        <f t="shared" si="7"/>
        <v>41</v>
      </c>
      <c r="I465" s="274" t="s">
        <v>1071</v>
      </c>
      <c r="J465" s="277">
        <v>4.0740740740740744E-2</v>
      </c>
      <c r="K465" s="274" t="s">
        <v>2933</v>
      </c>
      <c r="L465" s="274" t="s">
        <v>3360</v>
      </c>
      <c r="M465" s="276">
        <v>30503</v>
      </c>
      <c r="N465" s="274" t="s">
        <v>3076</v>
      </c>
    </row>
    <row r="466" spans="2:14" ht="13.8">
      <c r="B466" s="279" t="s">
        <v>4736</v>
      </c>
      <c r="C466" s="274">
        <v>1987</v>
      </c>
      <c r="D466" s="277">
        <v>4.0011574074074074E-2</v>
      </c>
      <c r="E466" s="274">
        <v>133</v>
      </c>
      <c r="F466" s="274" t="s">
        <v>1069</v>
      </c>
      <c r="G466" s="274">
        <v>10</v>
      </c>
      <c r="H466" s="274">
        <f t="shared" si="7"/>
        <v>37</v>
      </c>
      <c r="I466" s="274" t="s">
        <v>1071</v>
      </c>
      <c r="J466" s="277">
        <v>4.0763888888888891E-2</v>
      </c>
      <c r="K466" s="274" t="s">
        <v>3122</v>
      </c>
      <c r="L466" s="274" t="s">
        <v>3361</v>
      </c>
      <c r="M466" s="276">
        <v>32009</v>
      </c>
      <c r="N466" s="274" t="s">
        <v>3076</v>
      </c>
    </row>
    <row r="467" spans="2:14" ht="13.8">
      <c r="B467" s="279" t="s">
        <v>4737</v>
      </c>
      <c r="C467" s="274">
        <v>1990</v>
      </c>
      <c r="D467" s="277">
        <v>4.884259259259259E-2</v>
      </c>
      <c r="E467" s="274">
        <v>133</v>
      </c>
      <c r="F467" s="274" t="s">
        <v>1070</v>
      </c>
      <c r="G467" s="274">
        <v>10</v>
      </c>
      <c r="H467" s="274">
        <f t="shared" si="7"/>
        <v>34</v>
      </c>
      <c r="I467" s="274" t="s">
        <v>1071</v>
      </c>
      <c r="J467" s="277">
        <v>5.0381944444444444E-2</v>
      </c>
      <c r="K467" s="274" t="s">
        <v>2866</v>
      </c>
      <c r="L467" s="274" t="s">
        <v>3362</v>
      </c>
      <c r="M467" s="276">
        <v>32881</v>
      </c>
      <c r="N467" s="274" t="s">
        <v>3076</v>
      </c>
    </row>
    <row r="468" spans="2:14" ht="13.8">
      <c r="B468" s="279" t="s">
        <v>4738</v>
      </c>
      <c r="C468" s="274">
        <v>1985</v>
      </c>
      <c r="D468" s="277">
        <v>0.04</v>
      </c>
      <c r="E468" s="274">
        <v>134</v>
      </c>
      <c r="F468" s="274" t="s">
        <v>1069</v>
      </c>
      <c r="G468" s="274">
        <v>10</v>
      </c>
      <c r="H468" s="274">
        <f t="shared" si="7"/>
        <v>39</v>
      </c>
      <c r="I468" s="274" t="s">
        <v>1071</v>
      </c>
      <c r="J468" s="277">
        <v>4.0821759259259259E-2</v>
      </c>
      <c r="K468" s="274" t="s">
        <v>2833</v>
      </c>
      <c r="L468" s="274" t="s">
        <v>2922</v>
      </c>
      <c r="M468" s="276">
        <v>31304</v>
      </c>
      <c r="N468" s="274" t="s">
        <v>3076</v>
      </c>
    </row>
    <row r="469" spans="2:14" ht="13.8">
      <c r="B469" s="279" t="s">
        <v>4739</v>
      </c>
      <c r="C469" s="274">
        <v>1992</v>
      </c>
      <c r="D469" s="277">
        <v>4.9340277777777775E-2</v>
      </c>
      <c r="E469" s="274">
        <v>134</v>
      </c>
      <c r="F469" s="274" t="s">
        <v>1070</v>
      </c>
      <c r="G469" s="274">
        <v>10</v>
      </c>
      <c r="H469" s="274">
        <f t="shared" si="7"/>
        <v>32</v>
      </c>
      <c r="I469" s="274" t="s">
        <v>1071</v>
      </c>
      <c r="J469" s="277">
        <v>5.0416666666666665E-2</v>
      </c>
      <c r="K469" s="274" t="s">
        <v>2923</v>
      </c>
      <c r="L469" s="274" t="s">
        <v>3363</v>
      </c>
      <c r="M469" s="276">
        <v>33647</v>
      </c>
      <c r="N469" s="274" t="s">
        <v>3076</v>
      </c>
    </row>
    <row r="470" spans="2:14" ht="13.8">
      <c r="B470" s="279" t="s">
        <v>4740</v>
      </c>
      <c r="C470" s="274">
        <v>1981</v>
      </c>
      <c r="D470" s="277">
        <v>4.0081018518518516E-2</v>
      </c>
      <c r="E470" s="274">
        <v>135</v>
      </c>
      <c r="F470" s="274" t="s">
        <v>1069</v>
      </c>
      <c r="G470" s="274">
        <v>10</v>
      </c>
      <c r="H470" s="274">
        <f t="shared" si="7"/>
        <v>43</v>
      </c>
      <c r="I470" s="274" t="s">
        <v>1071</v>
      </c>
      <c r="J470" s="277">
        <v>4.0833333333333333E-2</v>
      </c>
      <c r="K470" s="274" t="s">
        <v>2859</v>
      </c>
      <c r="L470" s="274" t="s">
        <v>3364</v>
      </c>
      <c r="M470" s="278">
        <v>29943</v>
      </c>
      <c r="N470" s="274" t="s">
        <v>3076</v>
      </c>
    </row>
    <row r="471" spans="2:14" ht="14.4">
      <c r="B471" s="286" t="s">
        <v>4741</v>
      </c>
      <c r="C471" s="274">
        <v>1984</v>
      </c>
      <c r="D471" s="277">
        <v>4.9756944444444444E-2</v>
      </c>
      <c r="E471" s="274">
        <v>135</v>
      </c>
      <c r="F471" s="274" t="s">
        <v>1070</v>
      </c>
      <c r="G471" s="274">
        <v>10</v>
      </c>
      <c r="H471" s="274">
        <f t="shared" si="7"/>
        <v>40</v>
      </c>
      <c r="I471" s="274" t="s">
        <v>1071</v>
      </c>
      <c r="J471" s="277">
        <v>5.0590277777777776E-2</v>
      </c>
      <c r="K471" s="274" t="s">
        <v>3244</v>
      </c>
      <c r="L471" s="274" t="s">
        <v>3365</v>
      </c>
      <c r="M471" s="276">
        <v>30939</v>
      </c>
      <c r="N471" s="274" t="s">
        <v>3076</v>
      </c>
    </row>
    <row r="472" spans="2:14" ht="14.4">
      <c r="B472" s="286" t="s">
        <v>2508</v>
      </c>
      <c r="C472" s="274">
        <v>1976</v>
      </c>
      <c r="D472" s="277">
        <v>4.9652777777777775E-2</v>
      </c>
      <c r="E472" s="274">
        <v>136</v>
      </c>
      <c r="F472" s="274" t="s">
        <v>1070</v>
      </c>
      <c r="G472" s="274">
        <v>10</v>
      </c>
      <c r="H472" s="274">
        <f t="shared" si="7"/>
        <v>48</v>
      </c>
      <c r="I472" s="274" t="s">
        <v>1071</v>
      </c>
      <c r="J472" s="277">
        <v>5.0833333333333335E-2</v>
      </c>
      <c r="K472" s="274" t="s">
        <v>2923</v>
      </c>
      <c r="L472" s="274" t="s">
        <v>3366</v>
      </c>
      <c r="M472" s="276">
        <v>28017</v>
      </c>
      <c r="N472" s="274" t="s">
        <v>3076</v>
      </c>
    </row>
    <row r="473" spans="2:14" ht="13.8">
      <c r="B473" s="279" t="s">
        <v>4742</v>
      </c>
      <c r="C473" s="274">
        <v>1979</v>
      </c>
      <c r="D473" s="277">
        <v>3.9560185185185184E-2</v>
      </c>
      <c r="E473" s="274">
        <v>136</v>
      </c>
      <c r="F473" s="274" t="s">
        <v>1069</v>
      </c>
      <c r="G473" s="274">
        <v>10</v>
      </c>
      <c r="H473" s="274">
        <f t="shared" si="7"/>
        <v>45</v>
      </c>
      <c r="I473" s="274" t="s">
        <v>1071</v>
      </c>
      <c r="J473" s="277">
        <v>4.0844907407407406E-2</v>
      </c>
      <c r="K473" s="274" t="s">
        <v>2833</v>
      </c>
      <c r="L473" s="274" t="s">
        <v>3367</v>
      </c>
      <c r="M473" s="276">
        <v>28959</v>
      </c>
      <c r="N473" s="274" t="s">
        <v>3076</v>
      </c>
    </row>
    <row r="474" spans="2:14" ht="13.8">
      <c r="B474" s="279" t="s">
        <v>4743</v>
      </c>
      <c r="C474" s="274">
        <v>1987</v>
      </c>
      <c r="D474" s="277">
        <v>3.9768518518518516E-2</v>
      </c>
      <c r="E474" s="274">
        <v>137</v>
      </c>
      <c r="F474" s="274" t="s">
        <v>1069</v>
      </c>
      <c r="G474" s="274">
        <v>10</v>
      </c>
      <c r="H474" s="274">
        <f t="shared" si="7"/>
        <v>37</v>
      </c>
      <c r="I474" s="274" t="s">
        <v>1071</v>
      </c>
      <c r="J474" s="277">
        <v>4.085648148148148E-2</v>
      </c>
      <c r="K474" s="274" t="s">
        <v>2829</v>
      </c>
      <c r="L474" s="274" t="s">
        <v>3368</v>
      </c>
      <c r="M474" s="278">
        <v>32133</v>
      </c>
      <c r="N474" s="274" t="s">
        <v>3076</v>
      </c>
    </row>
    <row r="475" spans="2:14" ht="13.8">
      <c r="B475" s="279" t="s">
        <v>4744</v>
      </c>
      <c r="C475" s="274">
        <v>1993</v>
      </c>
      <c r="D475" s="277">
        <v>4.9375000000000002E-2</v>
      </c>
      <c r="E475" s="274">
        <v>137</v>
      </c>
      <c r="F475" s="274" t="s">
        <v>1070</v>
      </c>
      <c r="G475" s="274">
        <v>10</v>
      </c>
      <c r="H475" s="274">
        <f t="shared" si="7"/>
        <v>31</v>
      </c>
      <c r="I475" s="274" t="s">
        <v>1071</v>
      </c>
      <c r="J475" s="277">
        <v>5.0879629629629629E-2</v>
      </c>
      <c r="K475" s="274" t="s">
        <v>2838</v>
      </c>
      <c r="L475" s="274" t="s">
        <v>3369</v>
      </c>
      <c r="M475" s="276">
        <v>34312</v>
      </c>
      <c r="N475" s="274" t="s">
        <v>3076</v>
      </c>
    </row>
    <row r="476" spans="2:14" ht="13.8">
      <c r="B476" s="279" t="s">
        <v>4745</v>
      </c>
      <c r="C476" s="274">
        <v>1991</v>
      </c>
      <c r="D476" s="277">
        <v>4.0150462962962964E-2</v>
      </c>
      <c r="E476" s="274">
        <v>138</v>
      </c>
      <c r="F476" s="274" t="s">
        <v>1069</v>
      </c>
      <c r="G476" s="274">
        <v>10</v>
      </c>
      <c r="H476" s="274">
        <f t="shared" si="7"/>
        <v>33</v>
      </c>
      <c r="I476" s="274" t="s">
        <v>1071</v>
      </c>
      <c r="J476" s="277">
        <v>4.0879629629629627E-2</v>
      </c>
      <c r="K476" s="274" t="s">
        <v>2896</v>
      </c>
      <c r="L476" s="274" t="s">
        <v>3370</v>
      </c>
      <c r="M476" s="276">
        <v>33267</v>
      </c>
      <c r="N476" s="274" t="s">
        <v>3076</v>
      </c>
    </row>
    <row r="477" spans="2:14" ht="13.8">
      <c r="B477" s="279" t="s">
        <v>4746</v>
      </c>
      <c r="C477" s="274">
        <v>1994</v>
      </c>
      <c r="D477" s="277">
        <v>4.9513888888888892E-2</v>
      </c>
      <c r="E477" s="274">
        <v>138</v>
      </c>
      <c r="F477" s="274" t="s">
        <v>1070</v>
      </c>
      <c r="G477" s="274">
        <v>10</v>
      </c>
      <c r="H477" s="274">
        <f t="shared" si="7"/>
        <v>30</v>
      </c>
      <c r="I477" s="274" t="s">
        <v>1071</v>
      </c>
      <c r="J477" s="277">
        <v>5.0891203703703702E-2</v>
      </c>
      <c r="K477" s="274" t="s">
        <v>2920</v>
      </c>
      <c r="L477" s="274" t="s">
        <v>3371</v>
      </c>
      <c r="M477" s="278">
        <v>34633</v>
      </c>
      <c r="N477" s="274" t="s">
        <v>3076</v>
      </c>
    </row>
    <row r="478" spans="2:14" ht="13.8">
      <c r="B478" s="279" t="s">
        <v>4747</v>
      </c>
      <c r="C478" s="274">
        <v>1975</v>
      </c>
      <c r="D478" s="277">
        <v>4.0115740740740743E-2</v>
      </c>
      <c r="E478" s="274">
        <v>139</v>
      </c>
      <c r="F478" s="274" t="s">
        <v>1069</v>
      </c>
      <c r="G478" s="274">
        <v>10</v>
      </c>
      <c r="H478" s="274">
        <f t="shared" si="7"/>
        <v>49</v>
      </c>
      <c r="I478" s="274" t="s">
        <v>1071</v>
      </c>
      <c r="J478" s="277">
        <v>4.0902777777777781E-2</v>
      </c>
      <c r="K478" s="274" t="s">
        <v>2821</v>
      </c>
      <c r="L478" s="274" t="s">
        <v>3372</v>
      </c>
      <c r="M478" s="276">
        <v>27628</v>
      </c>
      <c r="N478" s="274" t="s">
        <v>3076</v>
      </c>
    </row>
    <row r="479" spans="2:14" ht="13.8">
      <c r="B479" s="279" t="s">
        <v>4748</v>
      </c>
      <c r="C479" s="274">
        <v>1996</v>
      </c>
      <c r="D479" s="277">
        <v>4.9525462962962966E-2</v>
      </c>
      <c r="E479" s="274">
        <v>139</v>
      </c>
      <c r="F479" s="274" t="s">
        <v>1070</v>
      </c>
      <c r="G479" s="274">
        <v>10</v>
      </c>
      <c r="H479" s="274">
        <f t="shared" si="7"/>
        <v>28</v>
      </c>
      <c r="I479" s="274" t="s">
        <v>1071</v>
      </c>
      <c r="J479" s="277">
        <v>5.0891203703703702E-2</v>
      </c>
      <c r="K479" s="274" t="s">
        <v>2827</v>
      </c>
      <c r="L479" s="274" t="s">
        <v>3373</v>
      </c>
      <c r="M479" s="276">
        <v>35241</v>
      </c>
      <c r="N479" s="274" t="s">
        <v>3076</v>
      </c>
    </row>
    <row r="480" spans="2:14" ht="13.8">
      <c r="B480" s="279" t="s">
        <v>4749</v>
      </c>
      <c r="C480" s="274">
        <v>2002</v>
      </c>
      <c r="D480" s="277">
        <v>4.9803240740740738E-2</v>
      </c>
      <c r="E480" s="274">
        <v>140</v>
      </c>
      <c r="F480" s="274" t="s">
        <v>1070</v>
      </c>
      <c r="G480" s="274">
        <v>10</v>
      </c>
      <c r="H480" s="274">
        <f t="shared" si="7"/>
        <v>22</v>
      </c>
      <c r="I480" s="274" t="s">
        <v>1071</v>
      </c>
      <c r="J480" s="277">
        <v>5.1203703703703703E-2</v>
      </c>
      <c r="K480" s="274" t="s">
        <v>2935</v>
      </c>
      <c r="L480" s="274" t="s">
        <v>3374</v>
      </c>
      <c r="M480" s="276">
        <v>37423</v>
      </c>
      <c r="N480" s="274" t="s">
        <v>3076</v>
      </c>
    </row>
    <row r="481" spans="2:14" ht="13.8">
      <c r="B481" s="284" t="s">
        <v>5771</v>
      </c>
      <c r="C481" s="274">
        <v>1995</v>
      </c>
      <c r="D481" s="277">
        <v>4.0023148148148148E-2</v>
      </c>
      <c r="E481" s="274">
        <v>140</v>
      </c>
      <c r="F481" s="274" t="s">
        <v>1069</v>
      </c>
      <c r="G481" s="274">
        <v>10</v>
      </c>
      <c r="H481" s="274">
        <f t="shared" si="7"/>
        <v>29</v>
      </c>
      <c r="I481" s="274" t="s">
        <v>1071</v>
      </c>
      <c r="J481" s="277">
        <v>4.1041666666666664E-2</v>
      </c>
      <c r="K481" s="274" t="s">
        <v>2829</v>
      </c>
      <c r="L481" s="274" t="s">
        <v>3375</v>
      </c>
      <c r="M481" s="276">
        <v>34950</v>
      </c>
      <c r="N481" s="274" t="s">
        <v>3076</v>
      </c>
    </row>
    <row r="482" spans="2:14" ht="13.8">
      <c r="B482" s="279" t="s">
        <v>4750</v>
      </c>
      <c r="C482" s="274">
        <v>1981</v>
      </c>
      <c r="D482" s="277">
        <v>3.9699074074074074E-2</v>
      </c>
      <c r="E482" s="274">
        <v>141</v>
      </c>
      <c r="F482" s="274" t="s">
        <v>1069</v>
      </c>
      <c r="G482" s="274">
        <v>10</v>
      </c>
      <c r="H482" s="274">
        <f t="shared" si="7"/>
        <v>43</v>
      </c>
      <c r="I482" s="274" t="s">
        <v>1071</v>
      </c>
      <c r="J482" s="277">
        <v>4.1053240740740737E-2</v>
      </c>
      <c r="K482" s="274" t="s">
        <v>2862</v>
      </c>
      <c r="L482" s="274" t="s">
        <v>3303</v>
      </c>
      <c r="M482" s="276">
        <v>29788</v>
      </c>
      <c r="N482" s="274" t="s">
        <v>3076</v>
      </c>
    </row>
    <row r="483" spans="2:14" ht="14.4">
      <c r="B483" s="286" t="s">
        <v>4751</v>
      </c>
      <c r="C483" s="274">
        <v>1983</v>
      </c>
      <c r="D483" s="277">
        <v>5.002314814814815E-2</v>
      </c>
      <c r="E483" s="274">
        <v>141</v>
      </c>
      <c r="F483" s="274" t="s">
        <v>1070</v>
      </c>
      <c r="G483" s="274">
        <v>10</v>
      </c>
      <c r="H483" s="274">
        <f t="shared" si="7"/>
        <v>41</v>
      </c>
      <c r="I483" s="274" t="s">
        <v>1071</v>
      </c>
      <c r="J483" s="277">
        <v>5.1238425925925923E-2</v>
      </c>
      <c r="K483" s="274" t="s">
        <v>2935</v>
      </c>
      <c r="L483" s="274" t="s">
        <v>3376</v>
      </c>
      <c r="M483" s="278">
        <v>30672</v>
      </c>
      <c r="N483" s="274" t="s">
        <v>3076</v>
      </c>
    </row>
    <row r="484" spans="2:14" ht="13.8">
      <c r="B484" s="279" t="s">
        <v>4752</v>
      </c>
      <c r="C484" s="274">
        <v>1986</v>
      </c>
      <c r="D484" s="277">
        <v>3.9988425925925927E-2</v>
      </c>
      <c r="E484" s="274">
        <v>142</v>
      </c>
      <c r="F484" s="274" t="s">
        <v>1069</v>
      </c>
      <c r="G484" s="274">
        <v>10</v>
      </c>
      <c r="H484" s="274">
        <f t="shared" si="7"/>
        <v>38</v>
      </c>
      <c r="I484" s="274" t="s">
        <v>1071</v>
      </c>
      <c r="J484" s="277">
        <v>4.1064814814814818E-2</v>
      </c>
      <c r="K484" s="274" t="s">
        <v>2975</v>
      </c>
      <c r="L484" s="274" t="s">
        <v>3239</v>
      </c>
      <c r="M484" s="276">
        <v>31675</v>
      </c>
      <c r="N484" s="274" t="s">
        <v>3076</v>
      </c>
    </row>
    <row r="485" spans="2:14" ht="13.8">
      <c r="B485" s="279" t="s">
        <v>4753</v>
      </c>
      <c r="C485" s="274">
        <v>1992</v>
      </c>
      <c r="D485" s="277">
        <v>4.6782407407407404E-2</v>
      </c>
      <c r="E485" s="274">
        <v>142</v>
      </c>
      <c r="F485" s="274" t="s">
        <v>1070</v>
      </c>
      <c r="G485" s="274">
        <v>10</v>
      </c>
      <c r="H485" s="274">
        <f t="shared" si="7"/>
        <v>32</v>
      </c>
      <c r="I485" s="274" t="s">
        <v>1071</v>
      </c>
      <c r="J485" s="277">
        <v>5.1307870370370372E-2</v>
      </c>
      <c r="K485" s="274" t="s">
        <v>2838</v>
      </c>
      <c r="L485" s="274" t="s">
        <v>3377</v>
      </c>
      <c r="M485" s="278">
        <v>33925</v>
      </c>
      <c r="N485" s="274" t="s">
        <v>3076</v>
      </c>
    </row>
    <row r="486" spans="2:14" ht="13.8">
      <c r="B486" s="284" t="s">
        <v>5754</v>
      </c>
      <c r="C486" s="274">
        <v>1992</v>
      </c>
      <c r="D486" s="277">
        <v>5.0532407407407408E-2</v>
      </c>
      <c r="E486" s="274">
        <v>143</v>
      </c>
      <c r="F486" s="274" t="s">
        <v>1070</v>
      </c>
      <c r="G486" s="274">
        <v>10</v>
      </c>
      <c r="H486" s="274">
        <f t="shared" si="7"/>
        <v>32</v>
      </c>
      <c r="I486" s="274" t="s">
        <v>1071</v>
      </c>
      <c r="J486" s="277">
        <v>5.1550925925925924E-2</v>
      </c>
      <c r="K486" s="274" t="s">
        <v>2840</v>
      </c>
      <c r="L486" s="274" t="s">
        <v>2947</v>
      </c>
      <c r="M486" s="276">
        <v>33773</v>
      </c>
      <c r="N486" s="274" t="s">
        <v>3076</v>
      </c>
    </row>
    <row r="487" spans="2:14" ht="13.8">
      <c r="B487" s="279" t="s">
        <v>4754</v>
      </c>
      <c r="C487" s="274">
        <v>1989</v>
      </c>
      <c r="D487" s="277">
        <v>4.0370370370370369E-2</v>
      </c>
      <c r="E487" s="274">
        <v>143</v>
      </c>
      <c r="F487" s="274" t="s">
        <v>1069</v>
      </c>
      <c r="G487" s="274">
        <v>10</v>
      </c>
      <c r="H487" s="274">
        <f t="shared" si="7"/>
        <v>35</v>
      </c>
      <c r="I487" s="274" t="s">
        <v>1071</v>
      </c>
      <c r="J487" s="277">
        <v>4.1064814814814818E-2</v>
      </c>
      <c r="K487" s="274" t="s">
        <v>2954</v>
      </c>
      <c r="L487" s="274" t="s">
        <v>3378</v>
      </c>
      <c r="M487" s="276">
        <v>32726</v>
      </c>
      <c r="N487" s="274" t="s">
        <v>3076</v>
      </c>
    </row>
    <row r="488" spans="2:14" ht="13.8">
      <c r="B488" s="279" t="s">
        <v>4755</v>
      </c>
      <c r="C488" s="274">
        <v>1987</v>
      </c>
      <c r="D488" s="277">
        <v>4.0671296296296296E-2</v>
      </c>
      <c r="E488" s="274">
        <v>144</v>
      </c>
      <c r="F488" s="274" t="s">
        <v>1069</v>
      </c>
      <c r="G488" s="274">
        <v>10</v>
      </c>
      <c r="H488" s="274">
        <f t="shared" si="7"/>
        <v>37</v>
      </c>
      <c r="I488" s="274" t="s">
        <v>1071</v>
      </c>
      <c r="J488" s="277">
        <v>4.1087962962962965E-2</v>
      </c>
      <c r="K488" s="274" t="s">
        <v>2842</v>
      </c>
      <c r="L488" s="274" t="s">
        <v>3379</v>
      </c>
      <c r="M488" s="276">
        <v>31786</v>
      </c>
      <c r="N488" s="274" t="s">
        <v>3076</v>
      </c>
    </row>
    <row r="489" spans="2:14" ht="14.4">
      <c r="B489" s="286" t="s">
        <v>2125</v>
      </c>
      <c r="C489" s="274">
        <v>1981</v>
      </c>
      <c r="D489" s="277">
        <v>5.033564814814815E-2</v>
      </c>
      <c r="E489" s="274">
        <v>144</v>
      </c>
      <c r="F489" s="274" t="s">
        <v>1070</v>
      </c>
      <c r="G489" s="274">
        <v>10</v>
      </c>
      <c r="H489" s="274">
        <f t="shared" si="7"/>
        <v>43</v>
      </c>
      <c r="I489" s="274" t="s">
        <v>1071</v>
      </c>
      <c r="J489" s="277">
        <v>5.1701388888888887E-2</v>
      </c>
      <c r="K489" s="274" t="s">
        <v>3380</v>
      </c>
      <c r="L489" s="274" t="s">
        <v>3381</v>
      </c>
      <c r="M489" s="278">
        <v>29890</v>
      </c>
      <c r="N489" s="274" t="s">
        <v>3076</v>
      </c>
    </row>
    <row r="490" spans="2:14" ht="14.4">
      <c r="B490" s="286" t="s">
        <v>4756</v>
      </c>
      <c r="C490" s="274">
        <v>1984</v>
      </c>
      <c r="D490" s="277">
        <v>5.0671296296296298E-2</v>
      </c>
      <c r="E490" s="274">
        <v>145</v>
      </c>
      <c r="F490" s="274" t="s">
        <v>1070</v>
      </c>
      <c r="G490" s="274">
        <v>10</v>
      </c>
      <c r="H490" s="274">
        <f t="shared" si="7"/>
        <v>40</v>
      </c>
      <c r="I490" s="274" t="s">
        <v>1071</v>
      </c>
      <c r="J490" s="277">
        <v>5.1956018518518519E-2</v>
      </c>
      <c r="K490" s="274" t="s">
        <v>2851</v>
      </c>
      <c r="L490" s="274" t="s">
        <v>3382</v>
      </c>
      <c r="M490" s="276">
        <v>30849</v>
      </c>
      <c r="N490" s="274" t="s">
        <v>3076</v>
      </c>
    </row>
    <row r="491" spans="2:14" ht="13.8">
      <c r="B491" s="279" t="s">
        <v>4757</v>
      </c>
      <c r="C491" s="274">
        <v>1983</v>
      </c>
      <c r="D491" s="277">
        <v>4.0196759259259258E-2</v>
      </c>
      <c r="E491" s="274">
        <v>145</v>
      </c>
      <c r="F491" s="274" t="s">
        <v>1069</v>
      </c>
      <c r="G491" s="274">
        <v>10</v>
      </c>
      <c r="H491" s="274">
        <f t="shared" si="7"/>
        <v>41</v>
      </c>
      <c r="I491" s="274" t="s">
        <v>1071</v>
      </c>
      <c r="J491" s="277">
        <v>4.1400462962962965E-2</v>
      </c>
      <c r="K491" s="274" t="s">
        <v>2829</v>
      </c>
      <c r="L491" s="274" t="s">
        <v>3383</v>
      </c>
      <c r="M491" s="276">
        <v>30576</v>
      </c>
      <c r="N491" s="274" t="s">
        <v>3076</v>
      </c>
    </row>
    <row r="492" spans="2:14" ht="13.8">
      <c r="B492" s="279" t="s">
        <v>5732</v>
      </c>
      <c r="C492" s="274">
        <v>1980</v>
      </c>
      <c r="D492" s="277">
        <v>4.0208333333333332E-2</v>
      </c>
      <c r="E492" s="274">
        <v>146</v>
      </c>
      <c r="F492" s="274" t="s">
        <v>1069</v>
      </c>
      <c r="G492" s="274">
        <v>10</v>
      </c>
      <c r="H492" s="274">
        <f t="shared" si="7"/>
        <v>44</v>
      </c>
      <c r="I492" s="274" t="s">
        <v>1071</v>
      </c>
      <c r="J492" s="277">
        <v>4.1412037037037039E-2</v>
      </c>
      <c r="K492" s="274" t="s">
        <v>3384</v>
      </c>
      <c r="L492" s="274" t="s">
        <v>3385</v>
      </c>
      <c r="M492" s="276">
        <v>29407</v>
      </c>
      <c r="N492" s="274" t="s">
        <v>3076</v>
      </c>
    </row>
    <row r="493" spans="2:14" ht="13.8">
      <c r="B493" s="279" t="s">
        <v>4758</v>
      </c>
      <c r="C493" s="274">
        <v>1985</v>
      </c>
      <c r="D493" s="277">
        <v>5.0671296296296298E-2</v>
      </c>
      <c r="E493" s="274">
        <v>146</v>
      </c>
      <c r="F493" s="274" t="s">
        <v>1070</v>
      </c>
      <c r="G493" s="274">
        <v>10</v>
      </c>
      <c r="H493" s="274">
        <f t="shared" si="7"/>
        <v>39</v>
      </c>
      <c r="I493" s="274" t="s">
        <v>1071</v>
      </c>
      <c r="J493" s="277">
        <v>5.1956018518518519E-2</v>
      </c>
      <c r="K493" s="274" t="s">
        <v>2840</v>
      </c>
      <c r="L493" s="274" t="s">
        <v>3386</v>
      </c>
      <c r="M493" s="276">
        <v>31055</v>
      </c>
      <c r="N493" s="274" t="s">
        <v>3076</v>
      </c>
    </row>
    <row r="494" spans="2:14" ht="14.4">
      <c r="B494" s="286" t="s">
        <v>4759</v>
      </c>
      <c r="C494" s="274">
        <v>1983</v>
      </c>
      <c r="D494" s="277">
        <v>5.0671296296296298E-2</v>
      </c>
      <c r="E494" s="274">
        <v>147</v>
      </c>
      <c r="F494" s="274" t="s">
        <v>1070</v>
      </c>
      <c r="G494" s="274">
        <v>10</v>
      </c>
      <c r="H494" s="274">
        <f t="shared" si="7"/>
        <v>41</v>
      </c>
      <c r="I494" s="274" t="s">
        <v>1071</v>
      </c>
      <c r="J494" s="277">
        <v>5.1956018518518519E-2</v>
      </c>
      <c r="K494" s="274" t="s">
        <v>2923</v>
      </c>
      <c r="L494" s="274" t="s">
        <v>3387</v>
      </c>
      <c r="M494" s="276">
        <v>30622</v>
      </c>
      <c r="N494" s="274" t="s">
        <v>3076</v>
      </c>
    </row>
    <row r="495" spans="2:14" ht="13.8">
      <c r="B495" s="279" t="s">
        <v>4760</v>
      </c>
      <c r="C495" s="274">
        <v>1992</v>
      </c>
      <c r="D495" s="277">
        <v>4.0798611111111112E-2</v>
      </c>
      <c r="E495" s="274">
        <v>147</v>
      </c>
      <c r="F495" s="274" t="s">
        <v>1069</v>
      </c>
      <c r="G495" s="274">
        <v>10</v>
      </c>
      <c r="H495" s="274">
        <f t="shared" si="7"/>
        <v>32</v>
      </c>
      <c r="I495" s="274" t="s">
        <v>1071</v>
      </c>
      <c r="J495" s="277">
        <v>4.1527777777777775E-2</v>
      </c>
      <c r="K495" s="274" t="s">
        <v>3388</v>
      </c>
      <c r="L495" s="274" t="s">
        <v>3389</v>
      </c>
      <c r="M495" s="276">
        <v>33701</v>
      </c>
      <c r="N495" s="274" t="s">
        <v>3076</v>
      </c>
    </row>
    <row r="496" spans="2:14" ht="14.4">
      <c r="B496" s="286" t="s">
        <v>4761</v>
      </c>
      <c r="C496" s="274">
        <v>1980</v>
      </c>
      <c r="D496" s="277">
        <v>5.0937499999999997E-2</v>
      </c>
      <c r="E496" s="274">
        <v>148</v>
      </c>
      <c r="F496" s="274" t="s">
        <v>1070</v>
      </c>
      <c r="G496" s="274">
        <v>10</v>
      </c>
      <c r="H496" s="274">
        <f t="shared" si="7"/>
        <v>44</v>
      </c>
      <c r="I496" s="274" t="s">
        <v>1071</v>
      </c>
      <c r="J496" s="277">
        <v>5.2152777777777777E-2</v>
      </c>
      <c r="K496" s="274" t="s">
        <v>2827</v>
      </c>
      <c r="L496" s="274" t="s">
        <v>3390</v>
      </c>
      <c r="M496" s="276">
        <v>29531</v>
      </c>
      <c r="N496" s="274" t="s">
        <v>3076</v>
      </c>
    </row>
    <row r="497" spans="2:14" ht="13.8">
      <c r="B497" s="279" t="s">
        <v>4762</v>
      </c>
      <c r="C497" s="274">
        <v>1986</v>
      </c>
      <c r="D497" s="277">
        <v>4.1203703703703701E-2</v>
      </c>
      <c r="E497" s="274">
        <v>148</v>
      </c>
      <c r="F497" s="274" t="s">
        <v>1069</v>
      </c>
      <c r="G497" s="274">
        <v>10</v>
      </c>
      <c r="H497" s="274">
        <f t="shared" si="7"/>
        <v>38</v>
      </c>
      <c r="I497" s="274" t="s">
        <v>1071</v>
      </c>
      <c r="J497" s="277">
        <v>4.1608796296296297E-2</v>
      </c>
      <c r="K497" s="274" t="s">
        <v>3218</v>
      </c>
      <c r="L497" s="274" t="s">
        <v>3391</v>
      </c>
      <c r="M497" s="276">
        <v>31419</v>
      </c>
      <c r="N497" s="274" t="s">
        <v>3076</v>
      </c>
    </row>
    <row r="498" spans="2:14" ht="13.8">
      <c r="B498" s="279" t="s">
        <v>4763</v>
      </c>
      <c r="C498" s="274">
        <v>1992</v>
      </c>
      <c r="D498" s="277">
        <v>4.130787037037037E-2</v>
      </c>
      <c r="E498" s="274">
        <v>149</v>
      </c>
      <c r="F498" s="274" t="s">
        <v>1069</v>
      </c>
      <c r="G498" s="274">
        <v>10</v>
      </c>
      <c r="H498" s="274">
        <f t="shared" si="7"/>
        <v>32</v>
      </c>
      <c r="I498" s="274" t="s">
        <v>1071</v>
      </c>
      <c r="J498" s="277">
        <v>4.1678240740740738E-2</v>
      </c>
      <c r="K498" s="274" t="s">
        <v>2896</v>
      </c>
      <c r="L498" s="274" t="s">
        <v>3312</v>
      </c>
      <c r="M498" s="276">
        <v>33865</v>
      </c>
      <c r="N498" s="274" t="s">
        <v>3076</v>
      </c>
    </row>
    <row r="499" spans="2:14" ht="14.4">
      <c r="B499" s="286" t="s">
        <v>4764</v>
      </c>
      <c r="C499" s="274">
        <v>1981</v>
      </c>
      <c r="D499" s="277">
        <v>5.1516203703703703E-2</v>
      </c>
      <c r="E499" s="274">
        <v>149</v>
      </c>
      <c r="F499" s="274" t="s">
        <v>1070</v>
      </c>
      <c r="G499" s="274">
        <v>10</v>
      </c>
      <c r="H499" s="274">
        <f t="shared" si="7"/>
        <v>43</v>
      </c>
      <c r="I499" s="274" t="s">
        <v>1071</v>
      </c>
      <c r="J499" s="277">
        <v>5.226851851851852E-2</v>
      </c>
      <c r="K499" s="274" t="s">
        <v>2827</v>
      </c>
      <c r="L499" s="274" t="s">
        <v>3392</v>
      </c>
      <c r="M499" s="276">
        <v>29921</v>
      </c>
      <c r="N499" s="274" t="s">
        <v>3076</v>
      </c>
    </row>
    <row r="500" spans="2:14" ht="13.8">
      <c r="B500" s="279" t="s">
        <v>582</v>
      </c>
      <c r="C500" s="274">
        <v>1976</v>
      </c>
      <c r="D500" s="277">
        <v>4.0914351851851855E-2</v>
      </c>
      <c r="E500" s="274">
        <v>150</v>
      </c>
      <c r="F500" s="274" t="s">
        <v>1069</v>
      </c>
      <c r="G500" s="274">
        <v>10</v>
      </c>
      <c r="H500" s="274">
        <f t="shared" si="7"/>
        <v>48</v>
      </c>
      <c r="I500" s="274" t="s">
        <v>1071</v>
      </c>
      <c r="J500" s="277">
        <v>4.1747685185185186E-2</v>
      </c>
      <c r="K500" s="274" t="s">
        <v>2825</v>
      </c>
      <c r="L500" s="274" t="s">
        <v>3393</v>
      </c>
      <c r="M500" s="276">
        <v>27849</v>
      </c>
      <c r="N500" s="274" t="s">
        <v>3076</v>
      </c>
    </row>
    <row r="501" spans="2:14" ht="13.8">
      <c r="B501" s="279" t="s">
        <v>4765</v>
      </c>
      <c r="C501" s="274">
        <v>1988</v>
      </c>
      <c r="D501" s="277">
        <v>5.1458333333333335E-2</v>
      </c>
      <c r="E501" s="274">
        <v>150</v>
      </c>
      <c r="F501" s="274" t="s">
        <v>1070</v>
      </c>
      <c r="G501" s="274">
        <v>10</v>
      </c>
      <c r="H501" s="274">
        <f t="shared" si="7"/>
        <v>36</v>
      </c>
      <c r="I501" s="274" t="s">
        <v>1071</v>
      </c>
      <c r="J501" s="277">
        <v>5.2280092592592593E-2</v>
      </c>
      <c r="K501" s="274" t="s">
        <v>2827</v>
      </c>
      <c r="L501" s="274" t="s">
        <v>3211</v>
      </c>
      <c r="M501" s="276">
        <v>32181</v>
      </c>
      <c r="N501" s="274" t="s">
        <v>3076</v>
      </c>
    </row>
    <row r="502" spans="2:14" ht="13.8">
      <c r="B502" s="279" t="s">
        <v>4766</v>
      </c>
      <c r="C502" s="274">
        <v>1997</v>
      </c>
      <c r="D502" s="277">
        <v>4.0729166666666664E-2</v>
      </c>
      <c r="E502" s="274">
        <v>151</v>
      </c>
      <c r="F502" s="274" t="s">
        <v>1069</v>
      </c>
      <c r="G502" s="274">
        <v>10</v>
      </c>
      <c r="H502" s="274">
        <f t="shared" si="7"/>
        <v>27</v>
      </c>
      <c r="I502" s="274" t="s">
        <v>1071</v>
      </c>
      <c r="J502" s="277">
        <v>4.1840277777777775E-2</v>
      </c>
      <c r="K502" s="274" t="s">
        <v>2833</v>
      </c>
      <c r="L502" s="274" t="s">
        <v>3394</v>
      </c>
      <c r="M502" s="278">
        <v>35753</v>
      </c>
      <c r="N502" s="274" t="s">
        <v>3076</v>
      </c>
    </row>
    <row r="503" spans="2:14" ht="14.4">
      <c r="B503" s="286" t="s">
        <v>4767</v>
      </c>
      <c r="C503" s="274">
        <v>1974</v>
      </c>
      <c r="D503" s="277">
        <v>5.0972222222222224E-2</v>
      </c>
      <c r="E503" s="274">
        <v>151</v>
      </c>
      <c r="F503" s="274" t="s">
        <v>1070</v>
      </c>
      <c r="G503" s="274">
        <v>10</v>
      </c>
      <c r="H503" s="274">
        <f t="shared" si="7"/>
        <v>50</v>
      </c>
      <c r="I503" s="274" t="s">
        <v>1071</v>
      </c>
      <c r="J503" s="277">
        <v>5.2291666666666667E-2</v>
      </c>
      <c r="K503" s="274" t="s">
        <v>2840</v>
      </c>
      <c r="L503" s="274" t="s">
        <v>3395</v>
      </c>
      <c r="M503" s="276">
        <v>27107</v>
      </c>
      <c r="N503" s="274" t="s">
        <v>3076</v>
      </c>
    </row>
    <row r="504" spans="2:14" ht="13.8">
      <c r="B504" s="279" t="s">
        <v>4768</v>
      </c>
      <c r="C504" s="274">
        <v>1994</v>
      </c>
      <c r="D504" s="277">
        <v>5.0983796296296298E-2</v>
      </c>
      <c r="E504" s="274">
        <v>152</v>
      </c>
      <c r="F504" s="274" t="s">
        <v>1070</v>
      </c>
      <c r="G504" s="274">
        <v>10</v>
      </c>
      <c r="H504" s="274">
        <f t="shared" si="7"/>
        <v>30</v>
      </c>
      <c r="I504" s="274" t="s">
        <v>1071</v>
      </c>
      <c r="J504" s="277">
        <v>5.2314814814814814E-2</v>
      </c>
      <c r="K504" s="274" t="s">
        <v>2819</v>
      </c>
      <c r="L504" s="274" t="s">
        <v>3396</v>
      </c>
      <c r="M504" s="278">
        <v>34689</v>
      </c>
      <c r="N504" s="274" t="s">
        <v>3076</v>
      </c>
    </row>
    <row r="505" spans="2:14" ht="13.8">
      <c r="B505" s="279" t="s">
        <v>4769</v>
      </c>
      <c r="C505" s="274">
        <v>1989</v>
      </c>
      <c r="D505" s="277">
        <v>4.0833333333333333E-2</v>
      </c>
      <c r="E505" s="274">
        <v>152</v>
      </c>
      <c r="F505" s="274" t="s">
        <v>1069</v>
      </c>
      <c r="G505" s="274">
        <v>10</v>
      </c>
      <c r="H505" s="274">
        <f t="shared" si="7"/>
        <v>35</v>
      </c>
      <c r="I505" s="274" t="s">
        <v>1071</v>
      </c>
      <c r="J505" s="277">
        <v>4.2002314814814812E-2</v>
      </c>
      <c r="K505" s="274" t="s">
        <v>2829</v>
      </c>
      <c r="L505" s="274" t="s">
        <v>3397</v>
      </c>
      <c r="M505" s="278">
        <v>32842</v>
      </c>
      <c r="N505" s="274" t="s">
        <v>3076</v>
      </c>
    </row>
    <row r="506" spans="2:14" ht="13.8">
      <c r="B506" s="279" t="s">
        <v>4770</v>
      </c>
      <c r="C506" s="274">
        <v>1989</v>
      </c>
      <c r="D506" s="277">
        <v>5.0856481481481482E-2</v>
      </c>
      <c r="E506" s="274">
        <v>153</v>
      </c>
      <c r="F506" s="274" t="s">
        <v>1070</v>
      </c>
      <c r="G506" s="274">
        <v>10</v>
      </c>
      <c r="H506" s="274">
        <f t="shared" si="7"/>
        <v>35</v>
      </c>
      <c r="I506" s="274" t="s">
        <v>1071</v>
      </c>
      <c r="J506" s="277">
        <v>5.2326388888888888E-2</v>
      </c>
      <c r="K506" s="274" t="s">
        <v>2831</v>
      </c>
      <c r="L506" s="274" t="s">
        <v>3398</v>
      </c>
      <c r="M506" s="276">
        <v>32633</v>
      </c>
      <c r="N506" s="274" t="s">
        <v>3076</v>
      </c>
    </row>
    <row r="507" spans="2:14" ht="13.8">
      <c r="B507" s="279" t="s">
        <v>1481</v>
      </c>
      <c r="C507" s="274">
        <v>1979</v>
      </c>
      <c r="D507" s="277">
        <v>4.0509259259259259E-2</v>
      </c>
      <c r="E507" s="274">
        <v>153</v>
      </c>
      <c r="F507" s="274" t="s">
        <v>1069</v>
      </c>
      <c r="G507" s="274">
        <v>10</v>
      </c>
      <c r="H507" s="274">
        <f t="shared" si="7"/>
        <v>45</v>
      </c>
      <c r="I507" s="274" t="s">
        <v>1071</v>
      </c>
      <c r="J507" s="277">
        <v>4.2013888888888892E-2</v>
      </c>
      <c r="K507" s="274" t="s">
        <v>2888</v>
      </c>
      <c r="L507" s="274" t="s">
        <v>3399</v>
      </c>
      <c r="M507" s="276">
        <v>28987</v>
      </c>
      <c r="N507" s="274" t="s">
        <v>3076</v>
      </c>
    </row>
    <row r="508" spans="2:14" ht="13.8">
      <c r="B508" s="279" t="s">
        <v>4771</v>
      </c>
      <c r="C508" s="274">
        <v>1988</v>
      </c>
      <c r="D508" s="277">
        <v>5.0856481481481482E-2</v>
      </c>
      <c r="E508" s="274">
        <v>154</v>
      </c>
      <c r="F508" s="274" t="s">
        <v>1070</v>
      </c>
      <c r="G508" s="274">
        <v>10</v>
      </c>
      <c r="H508" s="274">
        <f t="shared" si="7"/>
        <v>36</v>
      </c>
      <c r="I508" s="274" t="s">
        <v>1071</v>
      </c>
      <c r="J508" s="277">
        <v>5.2326388888888888E-2</v>
      </c>
      <c r="K508" s="274" t="s">
        <v>2819</v>
      </c>
      <c r="L508" s="274" t="s">
        <v>3400</v>
      </c>
      <c r="M508" s="278">
        <v>32506</v>
      </c>
      <c r="N508" s="274" t="s">
        <v>3076</v>
      </c>
    </row>
    <row r="509" spans="2:14" ht="13.8">
      <c r="B509" s="279" t="s">
        <v>4772</v>
      </c>
      <c r="C509" s="274">
        <v>1976</v>
      </c>
      <c r="D509" s="277">
        <v>4.0833333333333333E-2</v>
      </c>
      <c r="E509" s="274">
        <v>154</v>
      </c>
      <c r="F509" s="274" t="s">
        <v>1069</v>
      </c>
      <c r="G509" s="274">
        <v>10</v>
      </c>
      <c r="H509" s="274">
        <f t="shared" si="7"/>
        <v>48</v>
      </c>
      <c r="I509" s="274" t="s">
        <v>1071</v>
      </c>
      <c r="J509" s="277">
        <v>4.2025462962962966E-2</v>
      </c>
      <c r="K509" s="274" t="s">
        <v>3401</v>
      </c>
      <c r="L509" s="274" t="s">
        <v>3402</v>
      </c>
      <c r="M509" s="276">
        <v>27871</v>
      </c>
      <c r="N509" s="274" t="s">
        <v>3076</v>
      </c>
    </row>
    <row r="510" spans="2:14" ht="13.8">
      <c r="B510" s="279" t="s">
        <v>4773</v>
      </c>
      <c r="C510" s="274">
        <v>1988</v>
      </c>
      <c r="D510" s="277">
        <v>4.099537037037037E-2</v>
      </c>
      <c r="E510" s="274">
        <v>155</v>
      </c>
      <c r="F510" s="274" t="s">
        <v>1069</v>
      </c>
      <c r="G510" s="274">
        <v>10</v>
      </c>
      <c r="H510" s="274">
        <f t="shared" si="7"/>
        <v>36</v>
      </c>
      <c r="I510" s="274" t="s">
        <v>1071</v>
      </c>
      <c r="J510" s="277">
        <v>4.2048611111111113E-2</v>
      </c>
      <c r="K510" s="274" t="s">
        <v>2954</v>
      </c>
      <c r="L510" s="274" t="s">
        <v>3403</v>
      </c>
      <c r="M510" s="276">
        <v>32382</v>
      </c>
      <c r="N510" s="274" t="s">
        <v>3076</v>
      </c>
    </row>
    <row r="511" spans="2:14" ht="14.4">
      <c r="B511" s="286" t="s">
        <v>4774</v>
      </c>
      <c r="C511" s="274">
        <v>1982</v>
      </c>
      <c r="D511" s="277">
        <v>5.1192129629629629E-2</v>
      </c>
      <c r="E511" s="274">
        <v>155</v>
      </c>
      <c r="F511" s="274" t="s">
        <v>1070</v>
      </c>
      <c r="G511" s="274">
        <v>10</v>
      </c>
      <c r="H511" s="274">
        <f t="shared" si="7"/>
        <v>42</v>
      </c>
      <c r="I511" s="274" t="s">
        <v>1071</v>
      </c>
      <c r="J511" s="277">
        <v>5.2349537037037035E-2</v>
      </c>
      <c r="K511" s="274" t="s">
        <v>2840</v>
      </c>
      <c r="L511" s="274" t="s">
        <v>3404</v>
      </c>
      <c r="M511" s="278">
        <v>30247</v>
      </c>
      <c r="N511" s="274" t="s">
        <v>3076</v>
      </c>
    </row>
    <row r="512" spans="2:14" ht="13.8">
      <c r="B512" s="279" t="s">
        <v>4775</v>
      </c>
      <c r="C512" s="274">
        <v>1988</v>
      </c>
      <c r="D512" s="277">
        <v>5.1053240740740739E-2</v>
      </c>
      <c r="E512" s="274">
        <v>156</v>
      </c>
      <c r="F512" s="274" t="s">
        <v>1070</v>
      </c>
      <c r="G512" s="274">
        <v>10</v>
      </c>
      <c r="H512" s="274">
        <f t="shared" si="7"/>
        <v>36</v>
      </c>
      <c r="I512" s="274" t="s">
        <v>1071</v>
      </c>
      <c r="J512" s="277">
        <v>5.2361111111111108E-2</v>
      </c>
      <c r="K512" s="274" t="s">
        <v>2866</v>
      </c>
      <c r="L512" s="274" t="s">
        <v>3405</v>
      </c>
      <c r="M512" s="276">
        <v>32265</v>
      </c>
      <c r="N512" s="274" t="s">
        <v>3076</v>
      </c>
    </row>
    <row r="513" spans="2:14" ht="13.8">
      <c r="B513" s="279" t="s">
        <v>4776</v>
      </c>
      <c r="C513" s="274">
        <v>1986</v>
      </c>
      <c r="D513" s="277">
        <v>4.0868055555555553E-2</v>
      </c>
      <c r="E513" s="274">
        <v>156</v>
      </c>
      <c r="F513" s="274" t="s">
        <v>1069</v>
      </c>
      <c r="G513" s="274">
        <v>10</v>
      </c>
      <c r="H513" s="274">
        <f t="shared" si="7"/>
        <v>38</v>
      </c>
      <c r="I513" s="274" t="s">
        <v>1071</v>
      </c>
      <c r="J513" s="277">
        <v>4.2094907407407407E-2</v>
      </c>
      <c r="K513" s="274" t="s">
        <v>2862</v>
      </c>
      <c r="L513" s="274" t="s">
        <v>3406</v>
      </c>
      <c r="M513" s="278">
        <v>31716</v>
      </c>
      <c r="N513" s="274" t="s">
        <v>3076</v>
      </c>
    </row>
    <row r="514" spans="2:14" ht="13.8">
      <c r="B514" s="279" t="s">
        <v>4777</v>
      </c>
      <c r="C514" s="274">
        <v>1982</v>
      </c>
      <c r="D514" s="277">
        <v>4.1331018518518517E-2</v>
      </c>
      <c r="E514" s="274">
        <v>157</v>
      </c>
      <c r="F514" s="274" t="s">
        <v>1069</v>
      </c>
      <c r="G514" s="274">
        <v>10</v>
      </c>
      <c r="H514" s="274">
        <f t="shared" si="7"/>
        <v>42</v>
      </c>
      <c r="I514" s="274" t="s">
        <v>1071</v>
      </c>
      <c r="J514" s="277">
        <v>4.2106481481481481E-2</v>
      </c>
      <c r="K514" s="274" t="s">
        <v>2825</v>
      </c>
      <c r="L514" s="274" t="s">
        <v>3407</v>
      </c>
      <c r="M514" s="276">
        <v>30055</v>
      </c>
      <c r="N514" s="274" t="s">
        <v>3076</v>
      </c>
    </row>
    <row r="515" spans="2:14" ht="14.4">
      <c r="B515" s="286" t="s">
        <v>4778</v>
      </c>
      <c r="C515" s="274">
        <v>1982</v>
      </c>
      <c r="D515" s="277">
        <v>5.1504629629629629E-2</v>
      </c>
      <c r="E515" s="274">
        <v>157</v>
      </c>
      <c r="F515" s="274" t="s">
        <v>1070</v>
      </c>
      <c r="G515" s="274">
        <v>10</v>
      </c>
      <c r="H515" s="274">
        <f t="shared" ref="H515:H578" si="8">2024-C515</f>
        <v>42</v>
      </c>
      <c r="I515" s="274" t="s">
        <v>1071</v>
      </c>
      <c r="J515" s="277">
        <v>5.2557870370370373E-2</v>
      </c>
      <c r="K515" s="274" t="s">
        <v>2838</v>
      </c>
      <c r="L515" s="274" t="s">
        <v>3408</v>
      </c>
      <c r="M515" s="276">
        <v>30118</v>
      </c>
      <c r="N515" s="274" t="s">
        <v>3076</v>
      </c>
    </row>
    <row r="516" spans="2:14" ht="13.8">
      <c r="B516" s="279" t="s">
        <v>4779</v>
      </c>
      <c r="C516" s="274">
        <v>1987</v>
      </c>
      <c r="D516" s="277">
        <v>5.1342592592592592E-2</v>
      </c>
      <c r="E516" s="274">
        <v>158</v>
      </c>
      <c r="F516" s="274" t="s">
        <v>1070</v>
      </c>
      <c r="G516" s="274">
        <v>10</v>
      </c>
      <c r="H516" s="274">
        <f t="shared" si="8"/>
        <v>37</v>
      </c>
      <c r="I516" s="274" t="s">
        <v>1071</v>
      </c>
      <c r="J516" s="277">
        <v>5.2592592592592594E-2</v>
      </c>
      <c r="K516" s="274" t="s">
        <v>2869</v>
      </c>
      <c r="L516" s="274" t="s">
        <v>3409</v>
      </c>
      <c r="M516" s="276">
        <v>31927</v>
      </c>
      <c r="N516" s="274" t="s">
        <v>3076</v>
      </c>
    </row>
    <row r="517" spans="2:14" ht="13.8">
      <c r="B517" s="279" t="s">
        <v>1767</v>
      </c>
      <c r="C517" s="274">
        <v>1992</v>
      </c>
      <c r="D517" s="277">
        <v>4.0879629629629627E-2</v>
      </c>
      <c r="E517" s="274">
        <v>158</v>
      </c>
      <c r="F517" s="274" t="s">
        <v>1069</v>
      </c>
      <c r="G517" s="274">
        <v>10</v>
      </c>
      <c r="H517" s="274">
        <f t="shared" si="8"/>
        <v>32</v>
      </c>
      <c r="I517" s="274" t="s">
        <v>1071</v>
      </c>
      <c r="J517" s="277">
        <v>4.2164351851851849E-2</v>
      </c>
      <c r="K517" s="274" t="s">
        <v>2859</v>
      </c>
      <c r="L517" s="274" t="s">
        <v>3410</v>
      </c>
      <c r="M517" s="276">
        <v>33857</v>
      </c>
      <c r="N517" s="274" t="s">
        <v>3076</v>
      </c>
    </row>
    <row r="518" spans="2:14" ht="13.8">
      <c r="B518" s="279" t="s">
        <v>4780</v>
      </c>
      <c r="C518" s="274">
        <v>1988</v>
      </c>
      <c r="D518" s="277">
        <v>5.108796296296296E-2</v>
      </c>
      <c r="E518" s="274">
        <v>159</v>
      </c>
      <c r="F518" s="274" t="s">
        <v>1070</v>
      </c>
      <c r="G518" s="274">
        <v>10</v>
      </c>
      <c r="H518" s="274">
        <f t="shared" si="8"/>
        <v>36</v>
      </c>
      <c r="I518" s="274" t="s">
        <v>1071</v>
      </c>
      <c r="J518" s="277">
        <v>5.2638888888888888E-2</v>
      </c>
      <c r="K518" s="274" t="s">
        <v>2886</v>
      </c>
      <c r="L518" s="274" t="s">
        <v>3411</v>
      </c>
      <c r="M518" s="276">
        <v>32186</v>
      </c>
      <c r="N518" s="274" t="s">
        <v>3076</v>
      </c>
    </row>
    <row r="519" spans="2:14" ht="13.8">
      <c r="B519" s="279" t="s">
        <v>4781</v>
      </c>
      <c r="C519" s="274">
        <v>1997</v>
      </c>
      <c r="D519" s="277">
        <v>4.1562500000000002E-2</v>
      </c>
      <c r="E519" s="274">
        <v>159</v>
      </c>
      <c r="F519" s="274" t="s">
        <v>1069</v>
      </c>
      <c r="G519" s="274">
        <v>10</v>
      </c>
      <c r="H519" s="274">
        <f t="shared" si="8"/>
        <v>27</v>
      </c>
      <c r="I519" s="274" t="s">
        <v>1071</v>
      </c>
      <c r="J519" s="277">
        <v>4.2326388888888886E-2</v>
      </c>
      <c r="K519" s="274" t="s">
        <v>2833</v>
      </c>
      <c r="L519" s="274" t="s">
        <v>3412</v>
      </c>
      <c r="M519" s="276">
        <v>35687</v>
      </c>
      <c r="N519" s="274" t="s">
        <v>3076</v>
      </c>
    </row>
    <row r="520" spans="2:14" ht="13.8">
      <c r="B520" s="279" t="s">
        <v>4782</v>
      </c>
      <c r="C520" s="274">
        <v>1988</v>
      </c>
      <c r="D520" s="277">
        <v>4.1238425925925928E-2</v>
      </c>
      <c r="E520" s="274">
        <v>160</v>
      </c>
      <c r="F520" s="274" t="s">
        <v>1069</v>
      </c>
      <c r="G520" s="274">
        <v>10</v>
      </c>
      <c r="H520" s="274">
        <f t="shared" si="8"/>
        <v>36</v>
      </c>
      <c r="I520" s="274" t="s">
        <v>1071</v>
      </c>
      <c r="J520" s="277">
        <v>4.2361111111111113E-2</v>
      </c>
      <c r="K520" s="274" t="s">
        <v>2825</v>
      </c>
      <c r="L520" s="274" t="s">
        <v>3413</v>
      </c>
      <c r="M520" s="276">
        <v>32320</v>
      </c>
      <c r="N520" s="274" t="s">
        <v>3076</v>
      </c>
    </row>
    <row r="521" spans="2:14" ht="13.8">
      <c r="B521" s="279" t="s">
        <v>4783</v>
      </c>
      <c r="C521" s="274">
        <v>1992</v>
      </c>
      <c r="D521" s="277">
        <v>5.1585648148148151E-2</v>
      </c>
      <c r="E521" s="274">
        <v>160</v>
      </c>
      <c r="F521" s="274" t="s">
        <v>1070</v>
      </c>
      <c r="G521" s="274">
        <v>10</v>
      </c>
      <c r="H521" s="274">
        <f t="shared" si="8"/>
        <v>32</v>
      </c>
      <c r="I521" s="274" t="s">
        <v>1071</v>
      </c>
      <c r="J521" s="277">
        <v>5.2638888888888888E-2</v>
      </c>
      <c r="K521" s="274" t="s">
        <v>3108</v>
      </c>
      <c r="L521" s="274" t="s">
        <v>3414</v>
      </c>
      <c r="M521" s="278">
        <v>33896</v>
      </c>
      <c r="N521" s="274" t="s">
        <v>3076</v>
      </c>
    </row>
    <row r="522" spans="2:14" ht="13.8">
      <c r="B522" s="279" t="s">
        <v>4784</v>
      </c>
      <c r="C522" s="274">
        <v>1990</v>
      </c>
      <c r="D522" s="277">
        <v>5.1574074074074071E-2</v>
      </c>
      <c r="E522" s="274">
        <v>161</v>
      </c>
      <c r="F522" s="274" t="s">
        <v>1070</v>
      </c>
      <c r="G522" s="274">
        <v>10</v>
      </c>
      <c r="H522" s="274">
        <f t="shared" si="8"/>
        <v>34</v>
      </c>
      <c r="I522" s="274" t="s">
        <v>1071</v>
      </c>
      <c r="J522" s="277">
        <v>5.2650462962962961E-2</v>
      </c>
      <c r="K522" s="274" t="s">
        <v>3108</v>
      </c>
      <c r="L522" s="274" t="s">
        <v>3415</v>
      </c>
      <c r="M522" s="276">
        <v>33108</v>
      </c>
      <c r="N522" s="274" t="s">
        <v>3076</v>
      </c>
    </row>
    <row r="523" spans="2:14" ht="13.8">
      <c r="B523" s="279" t="s">
        <v>4785</v>
      </c>
      <c r="C523" s="274">
        <v>1987</v>
      </c>
      <c r="D523" s="277">
        <v>4.0937500000000002E-2</v>
      </c>
      <c r="E523" s="274">
        <v>161</v>
      </c>
      <c r="F523" s="274" t="s">
        <v>1069</v>
      </c>
      <c r="G523" s="274">
        <v>10</v>
      </c>
      <c r="H523" s="274">
        <f t="shared" si="8"/>
        <v>37</v>
      </c>
      <c r="I523" s="274" t="s">
        <v>1071</v>
      </c>
      <c r="J523" s="277">
        <v>4.2372685185185187E-2</v>
      </c>
      <c r="K523" s="274" t="s">
        <v>2842</v>
      </c>
      <c r="L523" s="274" t="s">
        <v>3416</v>
      </c>
      <c r="M523" s="276">
        <v>31887</v>
      </c>
      <c r="N523" s="274" t="s">
        <v>3076</v>
      </c>
    </row>
    <row r="524" spans="2:14" ht="14.4">
      <c r="B524" s="286" t="s">
        <v>1835</v>
      </c>
      <c r="C524" s="274">
        <v>1984</v>
      </c>
      <c r="D524" s="277">
        <v>5.2071759259259262E-2</v>
      </c>
      <c r="E524" s="274">
        <v>162</v>
      </c>
      <c r="F524" s="274" t="s">
        <v>1070</v>
      </c>
      <c r="G524" s="274">
        <v>10</v>
      </c>
      <c r="H524" s="274">
        <f t="shared" si="8"/>
        <v>40</v>
      </c>
      <c r="I524" s="274" t="s">
        <v>1071</v>
      </c>
      <c r="J524" s="277">
        <v>5.2789351851851851E-2</v>
      </c>
      <c r="K524" s="274" t="s">
        <v>2866</v>
      </c>
      <c r="L524" s="274" t="s">
        <v>3417</v>
      </c>
      <c r="M524" s="276">
        <v>30733</v>
      </c>
      <c r="N524" s="274" t="s">
        <v>3076</v>
      </c>
    </row>
    <row r="525" spans="2:14" ht="13.8">
      <c r="B525" s="279" t="s">
        <v>4786</v>
      </c>
      <c r="C525" s="274">
        <v>1983</v>
      </c>
      <c r="D525" s="277">
        <v>4.2002314814814812E-2</v>
      </c>
      <c r="E525" s="274">
        <v>162</v>
      </c>
      <c r="F525" s="274" t="s">
        <v>1069</v>
      </c>
      <c r="G525" s="274">
        <v>10</v>
      </c>
      <c r="H525" s="274">
        <f t="shared" si="8"/>
        <v>41</v>
      </c>
      <c r="I525" s="274" t="s">
        <v>1071</v>
      </c>
      <c r="J525" s="277">
        <v>4.2407407407407408E-2</v>
      </c>
      <c r="K525" s="274" t="s">
        <v>2913</v>
      </c>
      <c r="L525" s="274" t="s">
        <v>3285</v>
      </c>
      <c r="M525" s="276">
        <v>30654</v>
      </c>
      <c r="N525" s="274" t="s">
        <v>3076</v>
      </c>
    </row>
    <row r="526" spans="2:14" ht="14.4">
      <c r="B526" s="286" t="s">
        <v>4787</v>
      </c>
      <c r="C526" s="274">
        <v>1981</v>
      </c>
      <c r="D526" s="277">
        <v>5.1956018518518519E-2</v>
      </c>
      <c r="E526" s="274">
        <v>163</v>
      </c>
      <c r="F526" s="274" t="s">
        <v>1070</v>
      </c>
      <c r="G526" s="274">
        <v>10</v>
      </c>
      <c r="H526" s="274">
        <f t="shared" si="8"/>
        <v>43</v>
      </c>
      <c r="I526" s="274" t="s">
        <v>1071</v>
      </c>
      <c r="J526" s="277">
        <v>5.3101851851851851E-2</v>
      </c>
      <c r="K526" s="274" t="s">
        <v>3244</v>
      </c>
      <c r="L526" s="274" t="s">
        <v>3418</v>
      </c>
      <c r="M526" s="276">
        <v>29812</v>
      </c>
      <c r="N526" s="274" t="s">
        <v>3076</v>
      </c>
    </row>
    <row r="527" spans="2:14" ht="13.8">
      <c r="B527" s="279" t="s">
        <v>4788</v>
      </c>
      <c r="C527" s="274">
        <v>1982</v>
      </c>
      <c r="D527" s="277">
        <v>4.1712962962962966E-2</v>
      </c>
      <c r="E527" s="274">
        <v>163</v>
      </c>
      <c r="F527" s="274" t="s">
        <v>1069</v>
      </c>
      <c r="G527" s="274">
        <v>10</v>
      </c>
      <c r="H527" s="274">
        <f t="shared" si="8"/>
        <v>42</v>
      </c>
      <c r="I527" s="274" t="s">
        <v>1071</v>
      </c>
      <c r="J527" s="277">
        <v>4.2418981481481481E-2</v>
      </c>
      <c r="K527" s="274" t="s">
        <v>2859</v>
      </c>
      <c r="L527" s="274" t="s">
        <v>3419</v>
      </c>
      <c r="M527" s="278">
        <v>30311</v>
      </c>
      <c r="N527" s="274" t="s">
        <v>3076</v>
      </c>
    </row>
    <row r="528" spans="2:14" ht="13.8">
      <c r="B528" s="279" t="s">
        <v>4789</v>
      </c>
      <c r="C528" s="274">
        <v>1986</v>
      </c>
      <c r="D528" s="277">
        <v>3.9988425925925927E-2</v>
      </c>
      <c r="E528" s="274">
        <v>164</v>
      </c>
      <c r="F528" s="274" t="s">
        <v>1069</v>
      </c>
      <c r="G528" s="274">
        <v>10</v>
      </c>
      <c r="H528" s="274">
        <f t="shared" si="8"/>
        <v>38</v>
      </c>
      <c r="I528" s="274" t="s">
        <v>1071</v>
      </c>
      <c r="J528" s="277">
        <v>4.2581018518518518E-2</v>
      </c>
      <c r="K528" s="274" t="s">
        <v>2849</v>
      </c>
      <c r="L528" s="274" t="s">
        <v>3420</v>
      </c>
      <c r="M528" s="276">
        <v>31517</v>
      </c>
      <c r="N528" s="274" t="s">
        <v>3076</v>
      </c>
    </row>
    <row r="529" spans="2:14" ht="13.8">
      <c r="B529" s="279" t="s">
        <v>417</v>
      </c>
      <c r="C529" s="274">
        <v>1986</v>
      </c>
      <c r="D529" s="277">
        <v>5.3321759259259256E-2</v>
      </c>
      <c r="E529" s="274">
        <v>164</v>
      </c>
      <c r="F529" s="274" t="s">
        <v>1070</v>
      </c>
      <c r="G529" s="274">
        <v>10</v>
      </c>
      <c r="H529" s="274">
        <f t="shared" si="8"/>
        <v>38</v>
      </c>
      <c r="I529" s="274" t="s">
        <v>1071</v>
      </c>
      <c r="J529" s="277">
        <v>5.3703703703703705E-2</v>
      </c>
      <c r="K529" s="274" t="s">
        <v>3421</v>
      </c>
      <c r="L529" s="274" t="s">
        <v>2959</v>
      </c>
      <c r="M529" s="278">
        <v>31705</v>
      </c>
      <c r="N529" s="274" t="s">
        <v>3076</v>
      </c>
    </row>
    <row r="530" spans="2:14" ht="13.8">
      <c r="B530" s="279" t="s">
        <v>4790</v>
      </c>
      <c r="C530" s="274">
        <v>1987</v>
      </c>
      <c r="D530" s="277">
        <v>4.1365740740740738E-2</v>
      </c>
      <c r="E530" s="274">
        <v>165</v>
      </c>
      <c r="F530" s="274" t="s">
        <v>1069</v>
      </c>
      <c r="G530" s="274">
        <v>10</v>
      </c>
      <c r="H530" s="274">
        <f t="shared" si="8"/>
        <v>37</v>
      </c>
      <c r="I530" s="274" t="s">
        <v>1071</v>
      </c>
      <c r="J530" s="277">
        <v>4.2627314814814812E-2</v>
      </c>
      <c r="K530" s="274" t="s">
        <v>2825</v>
      </c>
      <c r="L530" s="274" t="s">
        <v>3257</v>
      </c>
      <c r="M530" s="276">
        <v>31887</v>
      </c>
      <c r="N530" s="274" t="s">
        <v>3076</v>
      </c>
    </row>
    <row r="531" spans="2:14" ht="14.4">
      <c r="B531" s="286" t="s">
        <v>1442</v>
      </c>
      <c r="C531" s="274">
        <v>1977</v>
      </c>
      <c r="D531" s="277">
        <v>5.2777777777777778E-2</v>
      </c>
      <c r="E531" s="274">
        <v>165</v>
      </c>
      <c r="F531" s="274" t="s">
        <v>1070</v>
      </c>
      <c r="G531" s="274">
        <v>10</v>
      </c>
      <c r="H531" s="274">
        <f t="shared" si="8"/>
        <v>47</v>
      </c>
      <c r="I531" s="274" t="s">
        <v>1071</v>
      </c>
      <c r="J531" s="277">
        <v>5.409722222222222E-2</v>
      </c>
      <c r="K531" s="274" t="s">
        <v>2923</v>
      </c>
      <c r="L531" s="274" t="s">
        <v>3422</v>
      </c>
      <c r="M531" s="276">
        <v>28198</v>
      </c>
      <c r="N531" s="274" t="s">
        <v>3076</v>
      </c>
    </row>
    <row r="532" spans="2:14" ht="13.8">
      <c r="B532" s="279" t="s">
        <v>4791</v>
      </c>
      <c r="C532" s="274">
        <v>1987</v>
      </c>
      <c r="D532" s="277">
        <v>4.1273148148148149E-2</v>
      </c>
      <c r="E532" s="274">
        <v>166</v>
      </c>
      <c r="F532" s="274" t="s">
        <v>1069</v>
      </c>
      <c r="G532" s="274">
        <v>10</v>
      </c>
      <c r="H532" s="274">
        <f t="shared" si="8"/>
        <v>37</v>
      </c>
      <c r="I532" s="274" t="s">
        <v>1071</v>
      </c>
      <c r="J532" s="277">
        <v>4.2685185185185187E-2</v>
      </c>
      <c r="K532" s="274" t="s">
        <v>2940</v>
      </c>
      <c r="L532" s="274" t="s">
        <v>3423</v>
      </c>
      <c r="M532" s="276">
        <v>32023</v>
      </c>
      <c r="N532" s="274" t="s">
        <v>3076</v>
      </c>
    </row>
    <row r="533" spans="2:14" ht="13.8">
      <c r="B533" s="279" t="s">
        <v>1912</v>
      </c>
      <c r="C533" s="274">
        <v>1995</v>
      </c>
      <c r="D533" s="277">
        <v>5.2928240740740741E-2</v>
      </c>
      <c r="E533" s="274">
        <v>166</v>
      </c>
      <c r="F533" s="274" t="s">
        <v>1070</v>
      </c>
      <c r="G533" s="274">
        <v>10</v>
      </c>
      <c r="H533" s="274">
        <f t="shared" si="8"/>
        <v>29</v>
      </c>
      <c r="I533" s="274" t="s">
        <v>1071</v>
      </c>
      <c r="J533" s="277">
        <v>5.4120370370370367E-2</v>
      </c>
      <c r="K533" s="274" t="s">
        <v>2891</v>
      </c>
      <c r="L533" s="274" t="s">
        <v>3089</v>
      </c>
      <c r="M533" s="276">
        <v>34903</v>
      </c>
      <c r="N533" s="274" t="s">
        <v>3076</v>
      </c>
    </row>
    <row r="534" spans="2:14" ht="14.4">
      <c r="B534" s="286" t="s">
        <v>4792</v>
      </c>
      <c r="C534" s="274">
        <v>1979</v>
      </c>
      <c r="D534" s="277">
        <v>5.3530092592592594E-2</v>
      </c>
      <c r="E534" s="274">
        <v>167</v>
      </c>
      <c r="F534" s="274" t="s">
        <v>1070</v>
      </c>
      <c r="G534" s="274">
        <v>10</v>
      </c>
      <c r="H534" s="274">
        <f t="shared" si="8"/>
        <v>45</v>
      </c>
      <c r="I534" s="274" t="s">
        <v>1071</v>
      </c>
      <c r="J534" s="277">
        <v>5.423611111111111E-2</v>
      </c>
      <c r="K534" s="274" t="s">
        <v>3114</v>
      </c>
      <c r="L534" s="274" t="s">
        <v>3424</v>
      </c>
      <c r="M534" s="276">
        <v>29097</v>
      </c>
      <c r="N534" s="274" t="s">
        <v>3076</v>
      </c>
    </row>
    <row r="535" spans="2:14" ht="13.8">
      <c r="B535" s="279" t="s">
        <v>4793</v>
      </c>
      <c r="C535" s="274">
        <v>1982</v>
      </c>
      <c r="D535" s="277">
        <v>4.1203703703703701E-2</v>
      </c>
      <c r="E535" s="274">
        <v>167</v>
      </c>
      <c r="F535" s="274" t="s">
        <v>1069</v>
      </c>
      <c r="G535" s="274">
        <v>10</v>
      </c>
      <c r="H535" s="274">
        <f t="shared" si="8"/>
        <v>42</v>
      </c>
      <c r="I535" s="274" t="s">
        <v>1071</v>
      </c>
      <c r="J535" s="277">
        <v>4.2731481481481481E-2</v>
      </c>
      <c r="K535" s="274" t="s">
        <v>2874</v>
      </c>
      <c r="L535" s="274" t="s">
        <v>3425</v>
      </c>
      <c r="M535" s="276">
        <v>30162</v>
      </c>
      <c r="N535" s="274" t="s">
        <v>3076</v>
      </c>
    </row>
    <row r="536" spans="2:14" ht="13.8">
      <c r="B536" s="279" t="s">
        <v>4794</v>
      </c>
      <c r="C536" s="274">
        <v>1988</v>
      </c>
      <c r="D536" s="277">
        <v>4.2187500000000003E-2</v>
      </c>
      <c r="E536" s="274">
        <v>168</v>
      </c>
      <c r="F536" s="274" t="s">
        <v>1069</v>
      </c>
      <c r="G536" s="274">
        <v>10</v>
      </c>
      <c r="H536" s="274">
        <f t="shared" si="8"/>
        <v>36</v>
      </c>
      <c r="I536" s="274" t="s">
        <v>1071</v>
      </c>
      <c r="J536" s="277">
        <v>4.2870370370370371E-2</v>
      </c>
      <c r="K536" s="274" t="s">
        <v>2913</v>
      </c>
      <c r="L536" s="274" t="s">
        <v>3426</v>
      </c>
      <c r="M536" s="276">
        <v>32226</v>
      </c>
      <c r="N536" s="274" t="s">
        <v>3076</v>
      </c>
    </row>
    <row r="537" spans="2:14" ht="13.8">
      <c r="B537" s="279" t="s">
        <v>4795</v>
      </c>
      <c r="C537" s="274">
        <v>2003</v>
      </c>
      <c r="D537" s="277">
        <v>5.3275462962962962E-2</v>
      </c>
      <c r="E537" s="274">
        <v>168</v>
      </c>
      <c r="F537" s="274" t="s">
        <v>1070</v>
      </c>
      <c r="G537" s="274">
        <v>10</v>
      </c>
      <c r="H537" s="274">
        <f t="shared" si="8"/>
        <v>21</v>
      </c>
      <c r="I537" s="274" t="s">
        <v>1071</v>
      </c>
      <c r="J537" s="277">
        <v>5.4490740740740742E-2</v>
      </c>
      <c r="K537" s="274" t="s">
        <v>3189</v>
      </c>
      <c r="L537" s="274" t="s">
        <v>3427</v>
      </c>
      <c r="M537" s="276">
        <v>37775</v>
      </c>
      <c r="N537" s="274" t="s">
        <v>3076</v>
      </c>
    </row>
    <row r="538" spans="2:14" ht="13.8">
      <c r="B538" s="279" t="s">
        <v>4796</v>
      </c>
      <c r="C538" s="274">
        <v>2001</v>
      </c>
      <c r="D538" s="277">
        <v>5.3263888888888888E-2</v>
      </c>
      <c r="E538" s="274">
        <v>169</v>
      </c>
      <c r="F538" s="274" t="s">
        <v>1070</v>
      </c>
      <c r="G538" s="274">
        <v>10</v>
      </c>
      <c r="H538" s="274">
        <f t="shared" si="8"/>
        <v>23</v>
      </c>
      <c r="I538" s="274" t="s">
        <v>1071</v>
      </c>
      <c r="J538" s="277">
        <v>5.4490740740740742E-2</v>
      </c>
      <c r="K538" s="274" t="s">
        <v>3428</v>
      </c>
      <c r="L538" s="274" t="s">
        <v>3429</v>
      </c>
      <c r="M538" s="276">
        <v>36925</v>
      </c>
      <c r="N538" s="274" t="s">
        <v>3076</v>
      </c>
    </row>
    <row r="539" spans="2:14" ht="13.8">
      <c r="B539" s="279" t="s">
        <v>4797</v>
      </c>
      <c r="C539" s="274">
        <v>1991</v>
      </c>
      <c r="D539" s="277">
        <v>4.2083333333333334E-2</v>
      </c>
      <c r="E539" s="274">
        <v>169</v>
      </c>
      <c r="F539" s="274" t="s">
        <v>1069</v>
      </c>
      <c r="G539" s="274">
        <v>10</v>
      </c>
      <c r="H539" s="274">
        <f t="shared" si="8"/>
        <v>33</v>
      </c>
      <c r="I539" s="274" t="s">
        <v>1071</v>
      </c>
      <c r="J539" s="277">
        <v>4.2905092592592592E-2</v>
      </c>
      <c r="K539" s="274" t="s">
        <v>2829</v>
      </c>
      <c r="L539" s="274" t="s">
        <v>3356</v>
      </c>
      <c r="M539" s="278">
        <v>33559</v>
      </c>
      <c r="N539" s="274" t="s">
        <v>3076</v>
      </c>
    </row>
    <row r="540" spans="2:14" ht="13.8">
      <c r="B540" s="279" t="s">
        <v>4798</v>
      </c>
      <c r="C540" s="274">
        <v>1988</v>
      </c>
      <c r="D540" s="277">
        <v>5.3576388888888889E-2</v>
      </c>
      <c r="E540" s="274">
        <v>170</v>
      </c>
      <c r="F540" s="274" t="s">
        <v>1070</v>
      </c>
      <c r="G540" s="274">
        <v>10</v>
      </c>
      <c r="H540" s="274">
        <f t="shared" si="8"/>
        <v>36</v>
      </c>
      <c r="I540" s="274" t="s">
        <v>1071</v>
      </c>
      <c r="J540" s="277">
        <v>5.4652777777777779E-2</v>
      </c>
      <c r="K540" s="274" t="s">
        <v>2819</v>
      </c>
      <c r="L540" s="274" t="s">
        <v>3430</v>
      </c>
      <c r="M540" s="276">
        <v>32371</v>
      </c>
      <c r="N540" s="274" t="s">
        <v>3076</v>
      </c>
    </row>
    <row r="541" spans="2:14" ht="13.8">
      <c r="B541" s="279" t="s">
        <v>5686</v>
      </c>
      <c r="C541" s="274">
        <v>1982</v>
      </c>
      <c r="D541" s="277">
        <v>4.2881944444444445E-2</v>
      </c>
      <c r="E541" s="274">
        <v>170</v>
      </c>
      <c r="F541" s="274" t="s">
        <v>1069</v>
      </c>
      <c r="G541" s="274">
        <v>10</v>
      </c>
      <c r="H541" s="274">
        <f t="shared" si="8"/>
        <v>42</v>
      </c>
      <c r="I541" s="274" t="s">
        <v>1071</v>
      </c>
      <c r="J541" s="277">
        <v>4.2928240740740739E-2</v>
      </c>
      <c r="K541" s="274" t="s">
        <v>3431</v>
      </c>
      <c r="L541" s="274" t="s">
        <v>3432</v>
      </c>
      <c r="M541" s="278">
        <v>30266</v>
      </c>
      <c r="N541" s="274" t="s">
        <v>3076</v>
      </c>
    </row>
    <row r="542" spans="2:14" ht="14.4">
      <c r="B542" s="286" t="s">
        <v>4799</v>
      </c>
      <c r="C542" s="274">
        <v>1983</v>
      </c>
      <c r="D542" s="277">
        <v>5.3587962962962962E-2</v>
      </c>
      <c r="E542" s="274">
        <v>171</v>
      </c>
      <c r="F542" s="274" t="s">
        <v>1070</v>
      </c>
      <c r="G542" s="274">
        <v>10</v>
      </c>
      <c r="H542" s="274">
        <f t="shared" si="8"/>
        <v>41</v>
      </c>
      <c r="I542" s="274" t="s">
        <v>1071</v>
      </c>
      <c r="J542" s="277">
        <v>5.4664351851851853E-2</v>
      </c>
      <c r="K542" s="274" t="s">
        <v>2827</v>
      </c>
      <c r="L542" s="274" t="s">
        <v>3433</v>
      </c>
      <c r="M542" s="278">
        <v>30631</v>
      </c>
      <c r="N542" s="274" t="s">
        <v>3076</v>
      </c>
    </row>
    <row r="543" spans="2:14" ht="13.8">
      <c r="B543" s="279" t="s">
        <v>4800</v>
      </c>
      <c r="C543" s="274">
        <v>1988</v>
      </c>
      <c r="D543" s="277">
        <v>4.2326388888888886E-2</v>
      </c>
      <c r="E543" s="274">
        <v>171</v>
      </c>
      <c r="F543" s="274" t="s">
        <v>1069</v>
      </c>
      <c r="G543" s="274">
        <v>10</v>
      </c>
      <c r="H543" s="274">
        <f t="shared" si="8"/>
        <v>36</v>
      </c>
      <c r="I543" s="274" t="s">
        <v>1071</v>
      </c>
      <c r="J543" s="277">
        <v>4.3009259259259261E-2</v>
      </c>
      <c r="K543" s="274" t="s">
        <v>2833</v>
      </c>
      <c r="L543" s="274" t="s">
        <v>3434</v>
      </c>
      <c r="M543" s="276">
        <v>32406</v>
      </c>
      <c r="N543" s="274" t="s">
        <v>3076</v>
      </c>
    </row>
    <row r="544" spans="2:14" ht="13.8">
      <c r="B544" s="279" t="s">
        <v>4801</v>
      </c>
      <c r="C544" s="274">
        <v>1995</v>
      </c>
      <c r="D544" s="277">
        <v>4.1967592592592591E-2</v>
      </c>
      <c r="E544" s="274">
        <v>172</v>
      </c>
      <c r="F544" s="274" t="s">
        <v>1069</v>
      </c>
      <c r="G544" s="274">
        <v>10</v>
      </c>
      <c r="H544" s="274">
        <f t="shared" si="8"/>
        <v>29</v>
      </c>
      <c r="I544" s="274" t="s">
        <v>1071</v>
      </c>
      <c r="J544" s="277">
        <v>4.3043981481481482E-2</v>
      </c>
      <c r="K544" s="274" t="s">
        <v>2888</v>
      </c>
      <c r="L544" s="274" t="s">
        <v>3435</v>
      </c>
      <c r="M544" s="278">
        <v>35051</v>
      </c>
      <c r="N544" s="274" t="s">
        <v>3076</v>
      </c>
    </row>
    <row r="545" spans="2:14" ht="13.8">
      <c r="B545" s="279" t="s">
        <v>5733</v>
      </c>
      <c r="C545" s="274">
        <v>1995</v>
      </c>
      <c r="D545" s="277">
        <v>5.3599537037037036E-2</v>
      </c>
      <c r="E545" s="274">
        <v>172</v>
      </c>
      <c r="F545" s="274" t="s">
        <v>1070</v>
      </c>
      <c r="G545" s="274">
        <v>10</v>
      </c>
      <c r="H545" s="274">
        <f t="shared" si="8"/>
        <v>29</v>
      </c>
      <c r="I545" s="274" t="s">
        <v>1071</v>
      </c>
      <c r="J545" s="277">
        <v>5.4733796296296294E-2</v>
      </c>
      <c r="K545" s="274" t="s">
        <v>3436</v>
      </c>
      <c r="L545" s="274" t="s">
        <v>3095</v>
      </c>
      <c r="M545" s="276">
        <v>34871</v>
      </c>
      <c r="N545" s="274" t="s">
        <v>3076</v>
      </c>
    </row>
    <row r="546" spans="2:14" ht="13.8">
      <c r="B546" s="279" t="s">
        <v>4802</v>
      </c>
      <c r="C546" s="274">
        <v>1989</v>
      </c>
      <c r="D546" s="277">
        <v>5.3356481481481484E-2</v>
      </c>
      <c r="E546" s="274">
        <v>173</v>
      </c>
      <c r="F546" s="274" t="s">
        <v>1070</v>
      </c>
      <c r="G546" s="274">
        <v>10</v>
      </c>
      <c r="H546" s="274">
        <f t="shared" si="8"/>
        <v>35</v>
      </c>
      <c r="I546" s="274" t="s">
        <v>1071</v>
      </c>
      <c r="J546" s="277">
        <v>5.4803240740740743E-2</v>
      </c>
      <c r="K546" s="274" t="s">
        <v>3437</v>
      </c>
      <c r="L546" s="274" t="s">
        <v>3438</v>
      </c>
      <c r="M546" s="276">
        <v>32532</v>
      </c>
      <c r="N546" s="274" t="s">
        <v>3076</v>
      </c>
    </row>
    <row r="547" spans="2:14" ht="13.8">
      <c r="B547" s="279" t="s">
        <v>4803</v>
      </c>
      <c r="C547" s="274">
        <v>1983</v>
      </c>
      <c r="D547" s="277">
        <v>4.2326388888888886E-2</v>
      </c>
      <c r="E547" s="274">
        <v>173</v>
      </c>
      <c r="F547" s="274" t="s">
        <v>1069</v>
      </c>
      <c r="G547" s="274">
        <v>10</v>
      </c>
      <c r="H547" s="274">
        <f t="shared" si="8"/>
        <v>41</v>
      </c>
      <c r="I547" s="274" t="s">
        <v>1071</v>
      </c>
      <c r="J547" s="277">
        <v>4.310185185185185E-2</v>
      </c>
      <c r="K547" s="274" t="s">
        <v>2859</v>
      </c>
      <c r="L547" s="274" t="s">
        <v>3439</v>
      </c>
      <c r="M547" s="276">
        <v>30384</v>
      </c>
      <c r="N547" s="274" t="s">
        <v>3076</v>
      </c>
    </row>
    <row r="548" spans="2:14" ht="13.8">
      <c r="B548" s="279" t="s">
        <v>4804</v>
      </c>
      <c r="C548" s="274">
        <v>1986</v>
      </c>
      <c r="D548" s="277">
        <v>4.2766203703703702E-2</v>
      </c>
      <c r="E548" s="274">
        <v>174</v>
      </c>
      <c r="F548" s="274" t="s">
        <v>1069</v>
      </c>
      <c r="G548" s="274">
        <v>10</v>
      </c>
      <c r="H548" s="274">
        <f t="shared" si="8"/>
        <v>38</v>
      </c>
      <c r="I548" s="274" t="s">
        <v>1071</v>
      </c>
      <c r="J548" s="277">
        <v>4.3182870370370371E-2</v>
      </c>
      <c r="K548" s="274" t="s">
        <v>2888</v>
      </c>
      <c r="L548" s="274" t="s">
        <v>3440</v>
      </c>
      <c r="M548" s="278">
        <v>31772</v>
      </c>
      <c r="N548" s="274" t="s">
        <v>3076</v>
      </c>
    </row>
    <row r="549" spans="2:14" ht="13.8">
      <c r="B549" s="279" t="s">
        <v>2682</v>
      </c>
      <c r="C549" s="274">
        <v>1990</v>
      </c>
      <c r="D549" s="277">
        <v>5.3935185185185183E-2</v>
      </c>
      <c r="E549" s="274">
        <v>174</v>
      </c>
      <c r="F549" s="274" t="s">
        <v>1070</v>
      </c>
      <c r="G549" s="274">
        <v>10</v>
      </c>
      <c r="H549" s="274">
        <f t="shared" si="8"/>
        <v>34</v>
      </c>
      <c r="I549" s="274" t="s">
        <v>1071</v>
      </c>
      <c r="J549" s="277">
        <v>5.5034722222222221E-2</v>
      </c>
      <c r="K549" s="274" t="s">
        <v>2935</v>
      </c>
      <c r="L549" s="274" t="s">
        <v>3441</v>
      </c>
      <c r="M549" s="278">
        <v>33236</v>
      </c>
      <c r="N549" s="274" t="s">
        <v>3076</v>
      </c>
    </row>
    <row r="550" spans="2:14" ht="13.8">
      <c r="B550" s="279" t="s">
        <v>981</v>
      </c>
      <c r="C550" s="274">
        <v>1985</v>
      </c>
      <c r="D550" s="277">
        <v>5.4027777777777779E-2</v>
      </c>
      <c r="E550" s="274">
        <v>175</v>
      </c>
      <c r="F550" s="274" t="s">
        <v>1070</v>
      </c>
      <c r="G550" s="274">
        <v>10</v>
      </c>
      <c r="H550" s="274">
        <f t="shared" si="8"/>
        <v>39</v>
      </c>
      <c r="I550" s="274" t="s">
        <v>1071</v>
      </c>
      <c r="J550" s="277">
        <v>5.513888888888889E-2</v>
      </c>
      <c r="K550" s="274" t="s">
        <v>3161</v>
      </c>
      <c r="L550" s="274" t="s">
        <v>3227</v>
      </c>
      <c r="M550" s="276">
        <v>31143</v>
      </c>
      <c r="N550" s="274" t="s">
        <v>3076</v>
      </c>
    </row>
    <row r="551" spans="2:14" ht="13.8">
      <c r="B551" s="279" t="s">
        <v>4805</v>
      </c>
      <c r="C551" s="274">
        <v>1994</v>
      </c>
      <c r="D551" s="277">
        <v>4.2256944444444444E-2</v>
      </c>
      <c r="E551" s="274">
        <v>175</v>
      </c>
      <c r="F551" s="274" t="s">
        <v>1069</v>
      </c>
      <c r="G551" s="274">
        <v>10</v>
      </c>
      <c r="H551" s="274">
        <f t="shared" si="8"/>
        <v>30</v>
      </c>
      <c r="I551" s="274" t="s">
        <v>1071</v>
      </c>
      <c r="J551" s="277">
        <v>4.3310185185185188E-2</v>
      </c>
      <c r="K551" s="274" t="s">
        <v>2874</v>
      </c>
      <c r="L551" s="274" t="s">
        <v>3442</v>
      </c>
      <c r="M551" s="276">
        <v>34672</v>
      </c>
      <c r="N551" s="274" t="s">
        <v>3076</v>
      </c>
    </row>
    <row r="552" spans="2:14" ht="13.8">
      <c r="B552" s="279" t="s">
        <v>2574</v>
      </c>
      <c r="C552" s="274">
        <v>1998</v>
      </c>
      <c r="D552" s="277">
        <v>4.221064814814815E-2</v>
      </c>
      <c r="E552" s="274">
        <v>176</v>
      </c>
      <c r="F552" s="274" t="s">
        <v>1069</v>
      </c>
      <c r="G552" s="274">
        <v>10</v>
      </c>
      <c r="H552" s="274">
        <f t="shared" si="8"/>
        <v>26</v>
      </c>
      <c r="I552" s="274" t="s">
        <v>1071</v>
      </c>
      <c r="J552" s="277">
        <v>4.3321759259259261E-2</v>
      </c>
      <c r="K552" s="274" t="s">
        <v>2862</v>
      </c>
      <c r="L552" s="274" t="s">
        <v>3443</v>
      </c>
      <c r="M552" s="276">
        <v>35950</v>
      </c>
      <c r="N552" s="274" t="s">
        <v>3076</v>
      </c>
    </row>
    <row r="553" spans="2:14" ht="13.8">
      <c r="B553" s="279" t="s">
        <v>4806</v>
      </c>
      <c r="C553" s="274">
        <v>2001</v>
      </c>
      <c r="D553" s="277">
        <v>5.4351851851851853E-2</v>
      </c>
      <c r="E553" s="274">
        <v>176</v>
      </c>
      <c r="F553" s="274" t="s">
        <v>1070</v>
      </c>
      <c r="G553" s="274">
        <v>10</v>
      </c>
      <c r="H553" s="274">
        <f t="shared" si="8"/>
        <v>23</v>
      </c>
      <c r="I553" s="274" t="s">
        <v>1071</v>
      </c>
      <c r="J553" s="277">
        <v>5.5358796296296295E-2</v>
      </c>
      <c r="K553" s="274" t="s">
        <v>3189</v>
      </c>
      <c r="L553" s="274" t="s">
        <v>3444</v>
      </c>
      <c r="M553" s="276">
        <v>36991</v>
      </c>
      <c r="N553" s="274" t="s">
        <v>3076</v>
      </c>
    </row>
    <row r="554" spans="2:14" ht="13.8">
      <c r="B554" s="279" t="s">
        <v>4807</v>
      </c>
      <c r="C554" s="274">
        <v>1998</v>
      </c>
      <c r="D554" s="277">
        <v>4.2615740740740739E-2</v>
      </c>
      <c r="E554" s="274">
        <v>177</v>
      </c>
      <c r="F554" s="274" t="s">
        <v>1069</v>
      </c>
      <c r="G554" s="274">
        <v>10</v>
      </c>
      <c r="H554" s="274">
        <f t="shared" si="8"/>
        <v>26</v>
      </c>
      <c r="I554" s="274" t="s">
        <v>1071</v>
      </c>
      <c r="J554" s="277">
        <v>4.3379629629629629E-2</v>
      </c>
      <c r="K554" s="274" t="s">
        <v>3122</v>
      </c>
      <c r="L554" s="274" t="s">
        <v>3445</v>
      </c>
      <c r="M554" s="276">
        <v>36064</v>
      </c>
      <c r="N554" s="274" t="s">
        <v>3076</v>
      </c>
    </row>
    <row r="555" spans="2:14" ht="13.8">
      <c r="B555" s="279" t="s">
        <v>4808</v>
      </c>
      <c r="C555" s="274">
        <v>1987</v>
      </c>
      <c r="D555" s="277">
        <v>5.4131944444444448E-2</v>
      </c>
      <c r="E555" s="274">
        <v>177</v>
      </c>
      <c r="F555" s="274" t="s">
        <v>1070</v>
      </c>
      <c r="G555" s="274">
        <v>10</v>
      </c>
      <c r="H555" s="274">
        <f t="shared" si="8"/>
        <v>37</v>
      </c>
      <c r="I555" s="274" t="s">
        <v>1071</v>
      </c>
      <c r="J555" s="277">
        <v>5.5428240740740743E-2</v>
      </c>
      <c r="K555" s="274" t="s">
        <v>2813</v>
      </c>
      <c r="L555" s="274" t="s">
        <v>3446</v>
      </c>
      <c r="M555" s="276">
        <v>32088</v>
      </c>
      <c r="N555" s="274" t="s">
        <v>3076</v>
      </c>
    </row>
    <row r="556" spans="2:14" ht="13.8">
      <c r="B556" s="279" t="s">
        <v>4809</v>
      </c>
      <c r="C556" s="274">
        <v>1986</v>
      </c>
      <c r="D556" s="277">
        <v>4.2685185185185187E-2</v>
      </c>
      <c r="E556" s="274">
        <v>178</v>
      </c>
      <c r="F556" s="274" t="s">
        <v>1069</v>
      </c>
      <c r="G556" s="274">
        <v>10</v>
      </c>
      <c r="H556" s="274">
        <f t="shared" si="8"/>
        <v>38</v>
      </c>
      <c r="I556" s="274" t="s">
        <v>1071</v>
      </c>
      <c r="J556" s="277">
        <v>4.341435185185185E-2</v>
      </c>
      <c r="K556" s="274" t="s">
        <v>2913</v>
      </c>
      <c r="L556" s="274" t="s">
        <v>3447</v>
      </c>
      <c r="M556" s="276">
        <v>31456</v>
      </c>
      <c r="N556" s="274" t="s">
        <v>3076</v>
      </c>
    </row>
    <row r="557" spans="2:14" ht="13.8">
      <c r="B557" s="279" t="s">
        <v>4810</v>
      </c>
      <c r="C557" s="274">
        <v>1985</v>
      </c>
      <c r="D557" s="277">
        <v>5.4201388888888889E-2</v>
      </c>
      <c r="E557" s="274">
        <v>178</v>
      </c>
      <c r="F557" s="274" t="s">
        <v>1070</v>
      </c>
      <c r="G557" s="274">
        <v>10</v>
      </c>
      <c r="H557" s="274">
        <f t="shared" si="8"/>
        <v>39</v>
      </c>
      <c r="I557" s="274" t="s">
        <v>1071</v>
      </c>
      <c r="J557" s="277">
        <v>5.5486111111111111E-2</v>
      </c>
      <c r="K557" s="274" t="s">
        <v>3448</v>
      </c>
      <c r="L557" s="274" t="s">
        <v>3449</v>
      </c>
      <c r="M557" s="278">
        <v>31394</v>
      </c>
      <c r="N557" s="274" t="s">
        <v>3076</v>
      </c>
    </row>
    <row r="558" spans="2:14" ht="13.8">
      <c r="B558" s="279" t="s">
        <v>4811</v>
      </c>
      <c r="C558" s="274">
        <v>1987</v>
      </c>
      <c r="D558" s="277">
        <v>5.4479166666666669E-2</v>
      </c>
      <c r="E558" s="274">
        <v>179</v>
      </c>
      <c r="F558" s="274" t="s">
        <v>1070</v>
      </c>
      <c r="G558" s="274">
        <v>10</v>
      </c>
      <c r="H558" s="274">
        <f t="shared" si="8"/>
        <v>37</v>
      </c>
      <c r="I558" s="274" t="s">
        <v>1071</v>
      </c>
      <c r="J558" s="277">
        <v>5.5717592592592589E-2</v>
      </c>
      <c r="K558" s="274" t="s">
        <v>2838</v>
      </c>
      <c r="L558" s="274" t="s">
        <v>3450</v>
      </c>
      <c r="M558" s="278">
        <v>32107</v>
      </c>
      <c r="N558" s="274" t="s">
        <v>3076</v>
      </c>
    </row>
    <row r="559" spans="2:14" ht="13.8">
      <c r="B559" s="279" t="s">
        <v>4812</v>
      </c>
      <c r="C559" s="274">
        <v>1989</v>
      </c>
      <c r="D559" s="277">
        <v>4.2187500000000003E-2</v>
      </c>
      <c r="E559" s="274">
        <v>179</v>
      </c>
      <c r="F559" s="274" t="s">
        <v>1069</v>
      </c>
      <c r="G559" s="274">
        <v>10</v>
      </c>
      <c r="H559" s="274">
        <f t="shared" si="8"/>
        <v>35</v>
      </c>
      <c r="I559" s="274" t="s">
        <v>1071</v>
      </c>
      <c r="J559" s="277">
        <v>4.341435185185185E-2</v>
      </c>
      <c r="K559" s="274" t="s">
        <v>2829</v>
      </c>
      <c r="L559" s="274" t="s">
        <v>3451</v>
      </c>
      <c r="M559" s="276">
        <v>32697</v>
      </c>
      <c r="N559" s="274" t="s">
        <v>3076</v>
      </c>
    </row>
    <row r="560" spans="2:14" ht="13.8">
      <c r="B560" s="279" t="s">
        <v>4813</v>
      </c>
      <c r="C560" s="274">
        <v>1992</v>
      </c>
      <c r="D560" s="277">
        <v>4.2164351851851849E-2</v>
      </c>
      <c r="E560" s="274">
        <v>180</v>
      </c>
      <c r="F560" s="274" t="s">
        <v>1069</v>
      </c>
      <c r="G560" s="274">
        <v>10</v>
      </c>
      <c r="H560" s="274">
        <f t="shared" si="8"/>
        <v>32</v>
      </c>
      <c r="I560" s="274" t="s">
        <v>1071</v>
      </c>
      <c r="J560" s="277">
        <v>4.341435185185185E-2</v>
      </c>
      <c r="K560" s="274" t="s">
        <v>2943</v>
      </c>
      <c r="L560" s="274" t="s">
        <v>3452</v>
      </c>
      <c r="M560" s="276">
        <v>33716</v>
      </c>
      <c r="N560" s="274" t="s">
        <v>3076</v>
      </c>
    </row>
    <row r="561" spans="2:14" ht="13.8">
      <c r="B561" s="279" t="s">
        <v>4814</v>
      </c>
      <c r="C561" s="274">
        <v>1993</v>
      </c>
      <c r="D561" s="277">
        <v>5.496527777777778E-2</v>
      </c>
      <c r="E561" s="274">
        <v>180</v>
      </c>
      <c r="F561" s="274" t="s">
        <v>1070</v>
      </c>
      <c r="G561" s="274">
        <v>10</v>
      </c>
      <c r="H561" s="274">
        <f t="shared" si="8"/>
        <v>31</v>
      </c>
      <c r="I561" s="274" t="s">
        <v>1071</v>
      </c>
      <c r="J561" s="277">
        <v>5.5995370370370369E-2</v>
      </c>
      <c r="K561" s="274" t="s">
        <v>3161</v>
      </c>
      <c r="L561" s="274" t="s">
        <v>3453</v>
      </c>
      <c r="M561" s="276">
        <v>34229</v>
      </c>
      <c r="N561" s="274" t="s">
        <v>3076</v>
      </c>
    </row>
    <row r="562" spans="2:14" ht="13.8">
      <c r="B562" s="279" t="s">
        <v>1025</v>
      </c>
      <c r="C562" s="274">
        <v>1967</v>
      </c>
      <c r="D562" s="277">
        <v>4.2418981481481481E-2</v>
      </c>
      <c r="E562" s="274">
        <v>181</v>
      </c>
      <c r="F562" s="274" t="s">
        <v>1069</v>
      </c>
      <c r="G562" s="274">
        <v>10</v>
      </c>
      <c r="H562" s="274">
        <f t="shared" si="8"/>
        <v>57</v>
      </c>
      <c r="I562" s="274" t="s">
        <v>1071</v>
      </c>
      <c r="J562" s="277">
        <v>4.3506944444444445E-2</v>
      </c>
      <c r="K562" s="274" t="s">
        <v>2833</v>
      </c>
      <c r="L562" s="274" t="s">
        <v>3454</v>
      </c>
      <c r="M562" s="276">
        <v>24711</v>
      </c>
      <c r="N562" s="274" t="s">
        <v>3076</v>
      </c>
    </row>
    <row r="563" spans="2:14" ht="13.8">
      <c r="B563" s="279" t="s">
        <v>4815</v>
      </c>
      <c r="C563" s="274">
        <v>1900</v>
      </c>
      <c r="D563" s="277">
        <v>5.4918981481481478E-2</v>
      </c>
      <c r="E563" s="274">
        <v>181</v>
      </c>
      <c r="F563" s="274" t="s">
        <v>1070</v>
      </c>
      <c r="G563" s="274">
        <v>10</v>
      </c>
      <c r="H563" s="274">
        <f t="shared" si="8"/>
        <v>124</v>
      </c>
      <c r="I563" s="274" t="s">
        <v>1071</v>
      </c>
      <c r="J563" s="277">
        <v>5.6261574074074075E-2</v>
      </c>
      <c r="K563" s="274" t="s">
        <v>2851</v>
      </c>
      <c r="L563" s="274" t="s">
        <v>3455</v>
      </c>
      <c r="M563" s="278">
        <v>0</v>
      </c>
      <c r="N563" s="274" t="s">
        <v>3076</v>
      </c>
    </row>
    <row r="564" spans="2:14" ht="13.8">
      <c r="B564" s="279" t="s">
        <v>1229</v>
      </c>
      <c r="C564" s="274">
        <v>1992</v>
      </c>
      <c r="D564" s="277">
        <v>4.2824074074074077E-2</v>
      </c>
      <c r="E564" s="274">
        <v>182</v>
      </c>
      <c r="F564" s="274" t="s">
        <v>1069</v>
      </c>
      <c r="G564" s="274">
        <v>10</v>
      </c>
      <c r="H564" s="274">
        <f t="shared" si="8"/>
        <v>32</v>
      </c>
      <c r="I564" s="274" t="s">
        <v>1071</v>
      </c>
      <c r="J564" s="277">
        <v>4.355324074074074E-2</v>
      </c>
      <c r="K564" s="274" t="s">
        <v>2833</v>
      </c>
      <c r="L564" s="274" t="s">
        <v>3239</v>
      </c>
      <c r="M564" s="276">
        <v>33858</v>
      </c>
      <c r="N564" s="274" t="s">
        <v>3076</v>
      </c>
    </row>
    <row r="565" spans="2:14" ht="13.8">
      <c r="B565" s="279" t="s">
        <v>4816</v>
      </c>
      <c r="C565" s="274">
        <v>1992</v>
      </c>
      <c r="D565" s="277">
        <v>5.5347222222222221E-2</v>
      </c>
      <c r="E565" s="274">
        <v>182</v>
      </c>
      <c r="F565" s="274" t="s">
        <v>1070</v>
      </c>
      <c r="G565" s="274">
        <v>10</v>
      </c>
      <c r="H565" s="274">
        <f t="shared" si="8"/>
        <v>32</v>
      </c>
      <c r="I565" s="274" t="s">
        <v>1071</v>
      </c>
      <c r="J565" s="277">
        <v>5.6527777777777781E-2</v>
      </c>
      <c r="K565" s="274" t="s">
        <v>3071</v>
      </c>
      <c r="L565" s="274" t="s">
        <v>3456</v>
      </c>
      <c r="M565" s="276">
        <v>33836</v>
      </c>
      <c r="N565" s="274" t="s">
        <v>3076</v>
      </c>
    </row>
    <row r="566" spans="2:14" ht="13.8">
      <c r="B566" s="279" t="s">
        <v>4817</v>
      </c>
      <c r="C566" s="274">
        <v>1985</v>
      </c>
      <c r="D566" s="277">
        <v>5.5358796296296295E-2</v>
      </c>
      <c r="E566" s="274">
        <v>183</v>
      </c>
      <c r="F566" s="274" t="s">
        <v>1070</v>
      </c>
      <c r="G566" s="274">
        <v>10</v>
      </c>
      <c r="H566" s="274">
        <f t="shared" si="8"/>
        <v>39</v>
      </c>
      <c r="I566" s="274" t="s">
        <v>1071</v>
      </c>
      <c r="J566" s="277">
        <v>5.6562500000000002E-2</v>
      </c>
      <c r="K566" s="274" t="s">
        <v>2827</v>
      </c>
      <c r="L566" s="274" t="s">
        <v>3457</v>
      </c>
      <c r="M566" s="276">
        <v>31170</v>
      </c>
      <c r="N566" s="274" t="s">
        <v>3076</v>
      </c>
    </row>
    <row r="567" spans="2:14" ht="13.8">
      <c r="B567" s="279" t="s">
        <v>4818</v>
      </c>
      <c r="C567" s="274">
        <v>2001</v>
      </c>
      <c r="D567" s="277">
        <v>4.2824074074074077E-2</v>
      </c>
      <c r="E567" s="274">
        <v>183</v>
      </c>
      <c r="F567" s="274" t="s">
        <v>1069</v>
      </c>
      <c r="G567" s="274">
        <v>10</v>
      </c>
      <c r="H567" s="274">
        <f t="shared" si="8"/>
        <v>23</v>
      </c>
      <c r="I567" s="274" t="s">
        <v>1071</v>
      </c>
      <c r="J567" s="277">
        <v>4.355324074074074E-2</v>
      </c>
      <c r="K567" s="274" t="s">
        <v>2836</v>
      </c>
      <c r="L567" s="274" t="s">
        <v>3458</v>
      </c>
      <c r="M567" s="276">
        <v>37031</v>
      </c>
      <c r="N567" s="274" t="s">
        <v>3076</v>
      </c>
    </row>
    <row r="568" spans="2:14" ht="13.8">
      <c r="B568" s="279" t="s">
        <v>4819</v>
      </c>
      <c r="C568" s="274">
        <v>1987</v>
      </c>
      <c r="D568" s="277">
        <v>5.5520833333333332E-2</v>
      </c>
      <c r="E568" s="274">
        <v>184</v>
      </c>
      <c r="F568" s="274" t="s">
        <v>1070</v>
      </c>
      <c r="G568" s="274">
        <v>10</v>
      </c>
      <c r="H568" s="274">
        <f t="shared" si="8"/>
        <v>37</v>
      </c>
      <c r="I568" s="274" t="s">
        <v>1071</v>
      </c>
      <c r="J568" s="277">
        <v>5.6574074074074075E-2</v>
      </c>
      <c r="K568" s="274" t="s">
        <v>2851</v>
      </c>
      <c r="L568" s="274" t="s">
        <v>3459</v>
      </c>
      <c r="M568" s="276">
        <v>31997</v>
      </c>
      <c r="N568" s="274" t="s">
        <v>3076</v>
      </c>
    </row>
    <row r="569" spans="2:14" ht="13.8">
      <c r="B569" s="279" t="s">
        <v>4820</v>
      </c>
      <c r="C569" s="274">
        <v>2006</v>
      </c>
      <c r="D569" s="277">
        <v>4.2337962962962966E-2</v>
      </c>
      <c r="E569" s="274">
        <v>184</v>
      </c>
      <c r="F569" s="274" t="s">
        <v>1069</v>
      </c>
      <c r="G569" s="274">
        <v>10</v>
      </c>
      <c r="H569" s="274">
        <f t="shared" si="8"/>
        <v>18</v>
      </c>
      <c r="I569" s="274" t="s">
        <v>1071</v>
      </c>
      <c r="J569" s="277">
        <v>4.3564814814814813E-2</v>
      </c>
      <c r="K569" s="274" t="s">
        <v>3460</v>
      </c>
      <c r="L569" s="274" t="s">
        <v>3032</v>
      </c>
      <c r="M569" s="276">
        <v>38796</v>
      </c>
      <c r="N569" s="274" t="s">
        <v>3076</v>
      </c>
    </row>
    <row r="570" spans="2:14" ht="13.8">
      <c r="B570" s="279" t="s">
        <v>4821</v>
      </c>
      <c r="C570" s="274">
        <v>1987</v>
      </c>
      <c r="D570" s="277">
        <v>4.2407407407407408E-2</v>
      </c>
      <c r="E570" s="274">
        <v>185</v>
      </c>
      <c r="F570" s="274" t="s">
        <v>1069</v>
      </c>
      <c r="G570" s="274">
        <v>10</v>
      </c>
      <c r="H570" s="274">
        <f t="shared" si="8"/>
        <v>37</v>
      </c>
      <c r="I570" s="274" t="s">
        <v>1071</v>
      </c>
      <c r="J570" s="277">
        <v>4.3564814814814813E-2</v>
      </c>
      <c r="K570" s="274" t="s">
        <v>2836</v>
      </c>
      <c r="L570" s="274" t="s">
        <v>3461</v>
      </c>
      <c r="M570" s="278">
        <v>32125</v>
      </c>
      <c r="N570" s="274" t="s">
        <v>3076</v>
      </c>
    </row>
    <row r="571" spans="2:14" ht="13.8">
      <c r="B571" s="279" t="s">
        <v>4822</v>
      </c>
      <c r="C571" s="274">
        <v>1996</v>
      </c>
      <c r="D571" s="277">
        <v>5.5567129629629633E-2</v>
      </c>
      <c r="E571" s="274">
        <v>185</v>
      </c>
      <c r="F571" s="274" t="s">
        <v>1070</v>
      </c>
      <c r="G571" s="274">
        <v>10</v>
      </c>
      <c r="H571" s="274">
        <f t="shared" si="8"/>
        <v>28</v>
      </c>
      <c r="I571" s="274" t="s">
        <v>1071</v>
      </c>
      <c r="J571" s="277">
        <v>5.6701388888888891E-2</v>
      </c>
      <c r="K571" s="274" t="s">
        <v>2923</v>
      </c>
      <c r="L571" s="274" t="s">
        <v>3462</v>
      </c>
      <c r="M571" s="276">
        <v>35404</v>
      </c>
      <c r="N571" s="274" t="s">
        <v>3076</v>
      </c>
    </row>
    <row r="572" spans="2:14" ht="13.8">
      <c r="B572" s="279" t="s">
        <v>4823</v>
      </c>
      <c r="C572" s="274">
        <v>2000</v>
      </c>
      <c r="D572" s="277">
        <v>4.2141203703703702E-2</v>
      </c>
      <c r="E572" s="274">
        <v>186</v>
      </c>
      <c r="F572" s="274" t="s">
        <v>1069</v>
      </c>
      <c r="G572" s="274">
        <v>10</v>
      </c>
      <c r="H572" s="274">
        <f t="shared" si="8"/>
        <v>24</v>
      </c>
      <c r="I572" s="274" t="s">
        <v>1071</v>
      </c>
      <c r="J572" s="277">
        <v>4.3622685185185188E-2</v>
      </c>
      <c r="K572" s="274" t="s">
        <v>3463</v>
      </c>
      <c r="L572" s="274" t="s">
        <v>3464</v>
      </c>
      <c r="M572" s="276">
        <v>36557</v>
      </c>
      <c r="N572" s="274" t="s">
        <v>3076</v>
      </c>
    </row>
    <row r="573" spans="2:14" ht="14.4">
      <c r="B573" s="286" t="s">
        <v>4824</v>
      </c>
      <c r="C573" s="274">
        <v>1982</v>
      </c>
      <c r="D573" s="277">
        <v>5.6238425925925928E-2</v>
      </c>
      <c r="E573" s="274">
        <v>186</v>
      </c>
      <c r="F573" s="274" t="s">
        <v>1070</v>
      </c>
      <c r="G573" s="274">
        <v>10</v>
      </c>
      <c r="H573" s="274">
        <f t="shared" si="8"/>
        <v>42</v>
      </c>
      <c r="I573" s="274" t="s">
        <v>1071</v>
      </c>
      <c r="J573" s="277">
        <v>5.7743055555555554E-2</v>
      </c>
      <c r="K573" s="274" t="s">
        <v>3095</v>
      </c>
      <c r="L573" s="274" t="s">
        <v>3465</v>
      </c>
      <c r="M573" s="276">
        <v>30205</v>
      </c>
      <c r="N573" s="274" t="s">
        <v>3076</v>
      </c>
    </row>
    <row r="574" spans="2:14" ht="13.8">
      <c r="B574" s="279" t="s">
        <v>4825</v>
      </c>
      <c r="C574" s="274">
        <v>1985</v>
      </c>
      <c r="D574" s="277">
        <v>4.2685185185185187E-2</v>
      </c>
      <c r="E574" s="274">
        <v>187</v>
      </c>
      <c r="F574" s="274" t="s">
        <v>1069</v>
      </c>
      <c r="G574" s="274">
        <v>10</v>
      </c>
      <c r="H574" s="274">
        <f t="shared" si="8"/>
        <v>39</v>
      </c>
      <c r="I574" s="274" t="s">
        <v>1071</v>
      </c>
      <c r="J574" s="277">
        <v>4.3819444444444446E-2</v>
      </c>
      <c r="K574" s="274" t="s">
        <v>3466</v>
      </c>
      <c r="L574" s="274" t="s">
        <v>3467</v>
      </c>
      <c r="M574" s="276">
        <v>31118</v>
      </c>
      <c r="N574" s="274" t="s">
        <v>3076</v>
      </c>
    </row>
    <row r="575" spans="2:14" ht="13.8">
      <c r="B575" s="279" t="s">
        <v>4826</v>
      </c>
      <c r="C575" s="274">
        <v>1990</v>
      </c>
      <c r="D575" s="277">
        <v>5.6851851851851855E-2</v>
      </c>
      <c r="E575" s="274">
        <v>187</v>
      </c>
      <c r="F575" s="274" t="s">
        <v>1070</v>
      </c>
      <c r="G575" s="274">
        <v>10</v>
      </c>
      <c r="H575" s="274">
        <f t="shared" si="8"/>
        <v>34</v>
      </c>
      <c r="I575" s="274" t="s">
        <v>1071</v>
      </c>
      <c r="J575" s="277">
        <v>5.7951388888888886E-2</v>
      </c>
      <c r="K575" s="274" t="s">
        <v>2819</v>
      </c>
      <c r="L575" s="274" t="s">
        <v>3468</v>
      </c>
      <c r="M575" s="276">
        <v>33045</v>
      </c>
      <c r="N575" s="274" t="s">
        <v>3076</v>
      </c>
    </row>
    <row r="576" spans="2:14" ht="13.8">
      <c r="B576" s="279" t="s">
        <v>2333</v>
      </c>
      <c r="C576" s="274">
        <v>1994</v>
      </c>
      <c r="D576" s="277">
        <v>4.2418981481481481E-2</v>
      </c>
      <c r="E576" s="274">
        <v>188</v>
      </c>
      <c r="F576" s="274" t="s">
        <v>1069</v>
      </c>
      <c r="G576" s="274">
        <v>10</v>
      </c>
      <c r="H576" s="274">
        <f t="shared" si="8"/>
        <v>30</v>
      </c>
      <c r="I576" s="274" t="s">
        <v>1071</v>
      </c>
      <c r="J576" s="277">
        <v>4.3877314814814813E-2</v>
      </c>
      <c r="K576" s="274" t="s">
        <v>2849</v>
      </c>
      <c r="L576" s="274" t="s">
        <v>3469</v>
      </c>
      <c r="M576" s="276">
        <v>34482</v>
      </c>
      <c r="N576" s="274" t="s">
        <v>3076</v>
      </c>
    </row>
    <row r="577" spans="2:14" ht="13.8">
      <c r="B577" s="279" t="s">
        <v>4827</v>
      </c>
      <c r="C577" s="274">
        <v>1987</v>
      </c>
      <c r="D577" s="277">
        <v>5.710648148148148E-2</v>
      </c>
      <c r="E577" s="274">
        <v>188</v>
      </c>
      <c r="F577" s="274" t="s">
        <v>1070</v>
      </c>
      <c r="G577" s="274">
        <v>10</v>
      </c>
      <c r="H577" s="274">
        <f t="shared" si="8"/>
        <v>37</v>
      </c>
      <c r="I577" s="274" t="s">
        <v>1071</v>
      </c>
      <c r="J577" s="277">
        <v>5.8333333333333334E-2</v>
      </c>
      <c r="K577" s="274" t="s">
        <v>2819</v>
      </c>
      <c r="L577" s="274" t="s">
        <v>3470</v>
      </c>
      <c r="M577" s="276">
        <v>31958</v>
      </c>
      <c r="N577" s="274" t="s">
        <v>3076</v>
      </c>
    </row>
    <row r="578" spans="2:14" ht="14.4">
      <c r="B578" s="286" t="s">
        <v>2124</v>
      </c>
      <c r="C578" s="274">
        <v>1976</v>
      </c>
      <c r="D578" s="277">
        <v>5.7094907407407407E-2</v>
      </c>
      <c r="E578" s="274">
        <v>189</v>
      </c>
      <c r="F578" s="274" t="s">
        <v>1070</v>
      </c>
      <c r="G578" s="274">
        <v>10</v>
      </c>
      <c r="H578" s="274">
        <f t="shared" si="8"/>
        <v>48</v>
      </c>
      <c r="I578" s="274" t="s">
        <v>1071</v>
      </c>
      <c r="J578" s="277">
        <v>5.8506944444444445E-2</v>
      </c>
      <c r="K578" s="274" t="s">
        <v>3071</v>
      </c>
      <c r="L578" s="274" t="s">
        <v>3471</v>
      </c>
      <c r="M578" s="276">
        <v>27960</v>
      </c>
      <c r="N578" s="274" t="s">
        <v>3076</v>
      </c>
    </row>
    <row r="579" spans="2:14" ht="13.8">
      <c r="B579" s="279" t="s">
        <v>2043</v>
      </c>
      <c r="C579" s="274">
        <v>1984</v>
      </c>
      <c r="D579" s="277">
        <v>4.3240740740740739E-2</v>
      </c>
      <c r="E579" s="274">
        <v>189</v>
      </c>
      <c r="F579" s="274" t="s">
        <v>1069</v>
      </c>
      <c r="G579" s="274">
        <v>10</v>
      </c>
      <c r="H579" s="274">
        <f t="shared" ref="H579:H642" si="9">2024-C579</f>
        <v>40</v>
      </c>
      <c r="I579" s="274" t="s">
        <v>1071</v>
      </c>
      <c r="J579" s="277">
        <v>4.3981481481481483E-2</v>
      </c>
      <c r="K579" s="274" t="s">
        <v>2825</v>
      </c>
      <c r="L579" s="274" t="s">
        <v>3472</v>
      </c>
      <c r="M579" s="278">
        <v>31002</v>
      </c>
      <c r="N579" s="274" t="s">
        <v>3076</v>
      </c>
    </row>
    <row r="580" spans="2:14" ht="13.8">
      <c r="B580" s="279" t="s">
        <v>4828</v>
      </c>
      <c r="C580" s="274">
        <v>1990</v>
      </c>
      <c r="D580" s="277">
        <v>4.2731481481481481E-2</v>
      </c>
      <c r="E580" s="274">
        <v>190</v>
      </c>
      <c r="F580" s="274" t="s">
        <v>1069</v>
      </c>
      <c r="G580" s="274">
        <v>10</v>
      </c>
      <c r="H580" s="274">
        <f t="shared" si="9"/>
        <v>34</v>
      </c>
      <c r="I580" s="274" t="s">
        <v>1071</v>
      </c>
      <c r="J580" s="277">
        <v>4.4027777777777777E-2</v>
      </c>
      <c r="K580" s="274" t="s">
        <v>3473</v>
      </c>
      <c r="L580" s="274" t="s">
        <v>3474</v>
      </c>
      <c r="M580" s="278">
        <v>33226</v>
      </c>
      <c r="N580" s="274" t="s">
        <v>3076</v>
      </c>
    </row>
    <row r="581" spans="2:14" ht="13.8">
      <c r="B581" s="279" t="s">
        <v>4829</v>
      </c>
      <c r="C581" s="274">
        <v>1990</v>
      </c>
      <c r="D581" s="277">
        <v>5.7314814814814811E-2</v>
      </c>
      <c r="E581" s="274">
        <v>190</v>
      </c>
      <c r="F581" s="274" t="s">
        <v>1070</v>
      </c>
      <c r="G581" s="274">
        <v>10</v>
      </c>
      <c r="H581" s="274">
        <f t="shared" si="9"/>
        <v>34</v>
      </c>
      <c r="I581" s="274" t="s">
        <v>1071</v>
      </c>
      <c r="J581" s="277">
        <v>5.8645833333333335E-2</v>
      </c>
      <c r="K581" s="274" t="s">
        <v>3475</v>
      </c>
      <c r="L581" s="274" t="s">
        <v>3476</v>
      </c>
      <c r="M581" s="278">
        <v>33161</v>
      </c>
      <c r="N581" s="274" t="s">
        <v>3076</v>
      </c>
    </row>
    <row r="582" spans="2:14" ht="13.8">
      <c r="B582" s="279" t="s">
        <v>5699</v>
      </c>
      <c r="C582" s="274">
        <v>1986</v>
      </c>
      <c r="D582" s="277">
        <v>5.8541666666666665E-2</v>
      </c>
      <c r="E582" s="274">
        <v>191</v>
      </c>
      <c r="F582" s="274" t="s">
        <v>1070</v>
      </c>
      <c r="G582" s="274">
        <v>10</v>
      </c>
      <c r="H582" s="274">
        <f t="shared" si="9"/>
        <v>38</v>
      </c>
      <c r="I582" s="274" t="s">
        <v>1071</v>
      </c>
      <c r="J582" s="277">
        <v>5.980324074074074E-2</v>
      </c>
      <c r="K582" s="274" t="s">
        <v>2891</v>
      </c>
      <c r="L582" s="274" t="s">
        <v>2947</v>
      </c>
      <c r="M582" s="278">
        <v>31711</v>
      </c>
      <c r="N582" s="274" t="s">
        <v>3076</v>
      </c>
    </row>
    <row r="583" spans="2:14" ht="13.8">
      <c r="B583" s="279" t="s">
        <v>4830</v>
      </c>
      <c r="C583" s="274">
        <v>1996</v>
      </c>
      <c r="D583" s="277">
        <v>4.3078703703703702E-2</v>
      </c>
      <c r="E583" s="274">
        <v>191</v>
      </c>
      <c r="F583" s="274" t="s">
        <v>1069</v>
      </c>
      <c r="G583" s="274">
        <v>10</v>
      </c>
      <c r="H583" s="274">
        <f t="shared" si="9"/>
        <v>28</v>
      </c>
      <c r="I583" s="274" t="s">
        <v>1071</v>
      </c>
      <c r="J583" s="277">
        <v>4.417824074074074E-2</v>
      </c>
      <c r="K583" s="274" t="s">
        <v>3073</v>
      </c>
      <c r="L583" s="274" t="s">
        <v>3477</v>
      </c>
      <c r="M583" s="278">
        <v>35384</v>
      </c>
      <c r="N583" s="274" t="s">
        <v>3076</v>
      </c>
    </row>
    <row r="584" spans="2:14" ht="13.8">
      <c r="B584" s="279" t="s">
        <v>4831</v>
      </c>
      <c r="C584" s="274">
        <v>1989</v>
      </c>
      <c r="D584" s="277">
        <v>4.297453703703704E-2</v>
      </c>
      <c r="E584" s="274">
        <v>192</v>
      </c>
      <c r="F584" s="274" t="s">
        <v>1069</v>
      </c>
      <c r="G584" s="274">
        <v>10</v>
      </c>
      <c r="H584" s="274">
        <f t="shared" si="9"/>
        <v>35</v>
      </c>
      <c r="I584" s="274" t="s">
        <v>1071</v>
      </c>
      <c r="J584" s="277">
        <v>4.4189814814814814E-2</v>
      </c>
      <c r="K584" s="274" t="s">
        <v>2825</v>
      </c>
      <c r="L584" s="274" t="s">
        <v>3478</v>
      </c>
      <c r="M584" s="276">
        <v>32682</v>
      </c>
      <c r="N584" s="274" t="s">
        <v>3076</v>
      </c>
    </row>
    <row r="585" spans="2:14" ht="13.8">
      <c r="B585" s="279" t="s">
        <v>4832</v>
      </c>
      <c r="C585" s="274">
        <v>1999</v>
      </c>
      <c r="D585" s="277">
        <v>5.9247685185185188E-2</v>
      </c>
      <c r="E585" s="274">
        <v>192</v>
      </c>
      <c r="F585" s="274" t="s">
        <v>1070</v>
      </c>
      <c r="G585" s="274">
        <v>10</v>
      </c>
      <c r="H585" s="274">
        <f t="shared" si="9"/>
        <v>25</v>
      </c>
      <c r="I585" s="274" t="s">
        <v>1071</v>
      </c>
      <c r="J585" s="277">
        <v>6.0370370370370373E-2</v>
      </c>
      <c r="K585" s="274" t="s">
        <v>3479</v>
      </c>
      <c r="L585" s="274" t="s">
        <v>3480</v>
      </c>
      <c r="M585" s="276">
        <v>36403</v>
      </c>
      <c r="N585" s="274" t="s">
        <v>3076</v>
      </c>
    </row>
    <row r="586" spans="2:14" ht="14.4">
      <c r="B586" s="286" t="s">
        <v>2019</v>
      </c>
      <c r="C586" s="274">
        <v>1984</v>
      </c>
      <c r="D586" s="277">
        <v>6.3981481481481486E-2</v>
      </c>
      <c r="E586" s="274">
        <v>193</v>
      </c>
      <c r="F586" s="274" t="s">
        <v>1070</v>
      </c>
      <c r="G586" s="274">
        <v>10</v>
      </c>
      <c r="H586" s="274">
        <f t="shared" si="9"/>
        <v>40</v>
      </c>
      <c r="I586" s="274" t="s">
        <v>1071</v>
      </c>
      <c r="J586" s="277">
        <v>6.4675925925925928E-2</v>
      </c>
      <c r="K586" s="274" t="s">
        <v>2819</v>
      </c>
      <c r="L586" s="274" t="s">
        <v>3481</v>
      </c>
      <c r="M586" s="278">
        <v>30997</v>
      </c>
      <c r="N586" s="274" t="s">
        <v>3076</v>
      </c>
    </row>
    <row r="587" spans="2:14" ht="13.8">
      <c r="B587" s="279" t="s">
        <v>4833</v>
      </c>
      <c r="C587" s="274">
        <v>1995</v>
      </c>
      <c r="D587" s="277">
        <v>4.2800925925925923E-2</v>
      </c>
      <c r="E587" s="274">
        <v>193</v>
      </c>
      <c r="F587" s="274" t="s">
        <v>1069</v>
      </c>
      <c r="G587" s="274">
        <v>10</v>
      </c>
      <c r="H587" s="274">
        <f t="shared" si="9"/>
        <v>29</v>
      </c>
      <c r="I587" s="274" t="s">
        <v>1071</v>
      </c>
      <c r="J587" s="277">
        <v>4.4259259259259262E-2</v>
      </c>
      <c r="K587" s="274" t="s">
        <v>2857</v>
      </c>
      <c r="L587" s="274" t="s">
        <v>3482</v>
      </c>
      <c r="M587" s="276">
        <v>34744</v>
      </c>
      <c r="N587" s="274" t="s">
        <v>3076</v>
      </c>
    </row>
    <row r="588" spans="2:14" ht="13.8">
      <c r="B588" s="279" t="s">
        <v>2112</v>
      </c>
      <c r="C588" s="274">
        <v>1991</v>
      </c>
      <c r="D588" s="277">
        <v>4.3506944444444445E-2</v>
      </c>
      <c r="E588" s="274">
        <v>194</v>
      </c>
      <c r="F588" s="274" t="s">
        <v>1069</v>
      </c>
      <c r="G588" s="274">
        <v>10</v>
      </c>
      <c r="H588" s="274">
        <f t="shared" si="9"/>
        <v>33</v>
      </c>
      <c r="I588" s="274" t="s">
        <v>1071</v>
      </c>
      <c r="J588" s="277">
        <v>4.4270833333333336E-2</v>
      </c>
      <c r="K588" s="274" t="s">
        <v>2874</v>
      </c>
      <c r="L588" s="274" t="s">
        <v>3483</v>
      </c>
      <c r="M588" s="276">
        <v>33268</v>
      </c>
      <c r="N588" s="274" t="s">
        <v>3076</v>
      </c>
    </row>
    <row r="589" spans="2:14" ht="14.4">
      <c r="B589" s="286" t="s">
        <v>4834</v>
      </c>
      <c r="C589" s="274">
        <v>1976</v>
      </c>
      <c r="D589" s="277">
        <v>6.3831018518518523E-2</v>
      </c>
      <c r="E589" s="274">
        <v>194</v>
      </c>
      <c r="F589" s="274" t="s">
        <v>1070</v>
      </c>
      <c r="G589" s="274">
        <v>10</v>
      </c>
      <c r="H589" s="274">
        <f t="shared" si="9"/>
        <v>48</v>
      </c>
      <c r="I589" s="274" t="s">
        <v>1071</v>
      </c>
      <c r="J589" s="277">
        <v>6.4953703703703708E-2</v>
      </c>
      <c r="K589" s="274" t="s">
        <v>2840</v>
      </c>
      <c r="L589" s="274" t="s">
        <v>3480</v>
      </c>
      <c r="M589" s="276">
        <v>27851</v>
      </c>
      <c r="N589" s="274" t="s">
        <v>3076</v>
      </c>
    </row>
    <row r="590" spans="2:14" ht="13.8">
      <c r="B590" s="279" t="s">
        <v>4835</v>
      </c>
      <c r="C590" s="274">
        <v>1986</v>
      </c>
      <c r="D590" s="277">
        <v>4.3645833333333335E-2</v>
      </c>
      <c r="E590" s="274">
        <v>195</v>
      </c>
      <c r="F590" s="274" t="s">
        <v>1069</v>
      </c>
      <c r="G590" s="274">
        <v>10</v>
      </c>
      <c r="H590" s="274">
        <f t="shared" si="9"/>
        <v>38</v>
      </c>
      <c r="I590" s="274" t="s">
        <v>1071</v>
      </c>
      <c r="J590" s="277">
        <v>4.4305555555555556E-2</v>
      </c>
      <c r="K590" s="274" t="s">
        <v>2849</v>
      </c>
      <c r="L590" s="274" t="s">
        <v>2934</v>
      </c>
      <c r="M590" s="278">
        <v>31742</v>
      </c>
      <c r="N590" s="274" t="s">
        <v>3076</v>
      </c>
    </row>
    <row r="591" spans="2:14" ht="13.8">
      <c r="B591" s="279" t="s">
        <v>682</v>
      </c>
      <c r="C591" s="274">
        <v>1988</v>
      </c>
      <c r="D591" s="277">
        <v>6.3773148148148148E-2</v>
      </c>
      <c r="E591" s="274">
        <v>195</v>
      </c>
      <c r="F591" s="274" t="s">
        <v>1070</v>
      </c>
      <c r="G591" s="274">
        <v>10</v>
      </c>
      <c r="H591" s="274">
        <f t="shared" si="9"/>
        <v>36</v>
      </c>
      <c r="I591" s="274" t="s">
        <v>1071</v>
      </c>
      <c r="J591" s="277">
        <v>6.5150462962962966E-2</v>
      </c>
      <c r="K591" s="274" t="s">
        <v>3153</v>
      </c>
      <c r="L591" s="274" t="s">
        <v>3484</v>
      </c>
      <c r="M591" s="276">
        <v>32188</v>
      </c>
      <c r="N591" s="274" t="s">
        <v>3076</v>
      </c>
    </row>
    <row r="592" spans="2:14" ht="14.4">
      <c r="B592" s="286" t="s">
        <v>4836</v>
      </c>
      <c r="C592" s="274">
        <v>1973</v>
      </c>
      <c r="D592" s="277">
        <v>4.3530092592592592E-2</v>
      </c>
      <c r="E592" s="274">
        <v>196</v>
      </c>
      <c r="F592" s="274" t="s">
        <v>1069</v>
      </c>
      <c r="G592" s="274">
        <v>10</v>
      </c>
      <c r="H592" s="274">
        <f t="shared" si="9"/>
        <v>51</v>
      </c>
      <c r="I592" s="274" t="s">
        <v>1071</v>
      </c>
      <c r="J592" s="277">
        <v>4.4328703703703703E-2</v>
      </c>
      <c r="K592" s="274" t="s">
        <v>2857</v>
      </c>
      <c r="L592" s="274" t="s">
        <v>3485</v>
      </c>
      <c r="M592" s="276">
        <v>26707</v>
      </c>
      <c r="N592" s="274" t="s">
        <v>3076</v>
      </c>
    </row>
    <row r="593" spans="2:14" ht="13.8">
      <c r="B593" s="279" t="s">
        <v>4837</v>
      </c>
      <c r="C593" s="274">
        <v>1989</v>
      </c>
      <c r="D593" s="277">
        <v>6.4212962962962958E-2</v>
      </c>
      <c r="E593" s="274">
        <v>196</v>
      </c>
      <c r="F593" s="274" t="s">
        <v>1070</v>
      </c>
      <c r="G593" s="274">
        <v>10</v>
      </c>
      <c r="H593" s="274">
        <f t="shared" si="9"/>
        <v>35</v>
      </c>
      <c r="I593" s="274" t="s">
        <v>1071</v>
      </c>
      <c r="J593" s="277">
        <v>6.5277777777777782E-2</v>
      </c>
      <c r="K593" s="274" t="s">
        <v>2851</v>
      </c>
      <c r="L593" s="274" t="s">
        <v>3486</v>
      </c>
      <c r="M593" s="276">
        <v>32579</v>
      </c>
      <c r="N593" s="274" t="s">
        <v>3076</v>
      </c>
    </row>
    <row r="594" spans="2:14" ht="13.8">
      <c r="B594" s="279" t="s">
        <v>4838</v>
      </c>
      <c r="C594" s="274">
        <v>1991</v>
      </c>
      <c r="D594" s="277">
        <v>6.4236111111111105E-2</v>
      </c>
      <c r="E594" s="274">
        <v>197</v>
      </c>
      <c r="F594" s="274" t="s">
        <v>1070</v>
      </c>
      <c r="G594" s="274">
        <v>10</v>
      </c>
      <c r="H594" s="274">
        <f t="shared" si="9"/>
        <v>33</v>
      </c>
      <c r="I594" s="274" t="s">
        <v>1071</v>
      </c>
      <c r="J594" s="277">
        <v>6.5289351851851848E-2</v>
      </c>
      <c r="K594" s="274" t="s">
        <v>2866</v>
      </c>
      <c r="L594" s="274" t="s">
        <v>3487</v>
      </c>
      <c r="M594" s="276">
        <v>33501</v>
      </c>
      <c r="N594" s="274" t="s">
        <v>3076</v>
      </c>
    </row>
    <row r="595" spans="2:14" ht="13.8">
      <c r="B595" s="279" t="s">
        <v>4839</v>
      </c>
      <c r="C595" s="274">
        <v>1978</v>
      </c>
      <c r="D595" s="277">
        <v>4.296296296296296E-2</v>
      </c>
      <c r="E595" s="274">
        <v>197</v>
      </c>
      <c r="F595" s="274" t="s">
        <v>1069</v>
      </c>
      <c r="G595" s="274">
        <v>10</v>
      </c>
      <c r="H595" s="274">
        <f t="shared" si="9"/>
        <v>46</v>
      </c>
      <c r="I595" s="274" t="s">
        <v>1071</v>
      </c>
      <c r="J595" s="277">
        <v>4.4421296296296299E-2</v>
      </c>
      <c r="K595" s="274" t="s">
        <v>2862</v>
      </c>
      <c r="L595" s="274" t="s">
        <v>3488</v>
      </c>
      <c r="M595" s="276">
        <v>28529</v>
      </c>
      <c r="N595" s="274" t="s">
        <v>3076</v>
      </c>
    </row>
    <row r="596" spans="2:14" ht="13.8">
      <c r="B596" s="279" t="s">
        <v>103</v>
      </c>
      <c r="C596" s="274">
        <v>1964</v>
      </c>
      <c r="D596" s="277">
        <v>4.2719907407407408E-2</v>
      </c>
      <c r="E596" s="274">
        <v>198</v>
      </c>
      <c r="F596" s="274" t="s">
        <v>1069</v>
      </c>
      <c r="G596" s="274">
        <v>10</v>
      </c>
      <c r="H596" s="274">
        <f t="shared" si="9"/>
        <v>60</v>
      </c>
      <c r="I596" s="274" t="s">
        <v>1071</v>
      </c>
      <c r="J596" s="277">
        <v>4.449074074074074E-2</v>
      </c>
      <c r="K596" s="274" t="s">
        <v>2940</v>
      </c>
      <c r="L596" s="274" t="s">
        <v>3489</v>
      </c>
      <c r="M596" s="276">
        <v>23521</v>
      </c>
      <c r="N596" s="274" t="s">
        <v>3076</v>
      </c>
    </row>
    <row r="597" spans="2:14" ht="13.8">
      <c r="B597" s="279" t="s">
        <v>2435</v>
      </c>
      <c r="C597" s="274">
        <v>1974</v>
      </c>
      <c r="D597" s="277">
        <v>6.5312499999999996E-2</v>
      </c>
      <c r="E597" s="274">
        <v>198</v>
      </c>
      <c r="F597" s="274" t="s">
        <v>1070</v>
      </c>
      <c r="G597" s="274">
        <v>10</v>
      </c>
      <c r="H597" s="274">
        <f t="shared" si="9"/>
        <v>50</v>
      </c>
      <c r="I597" s="274" t="s">
        <v>1071</v>
      </c>
      <c r="J597" s="277">
        <v>6.6631944444444438E-2</v>
      </c>
      <c r="K597" s="274" t="s">
        <v>2819</v>
      </c>
      <c r="L597" s="274" t="s">
        <v>3490</v>
      </c>
      <c r="M597" s="278">
        <v>27328</v>
      </c>
      <c r="N597" s="274" t="s">
        <v>3076</v>
      </c>
    </row>
    <row r="598" spans="2:14" ht="13.8">
      <c r="B598" s="279" t="s">
        <v>4840</v>
      </c>
      <c r="C598" s="274">
        <v>1987</v>
      </c>
      <c r="D598" s="277">
        <v>7.0972222222222228E-2</v>
      </c>
      <c r="E598" s="274">
        <v>199</v>
      </c>
      <c r="F598" s="274" t="s">
        <v>1070</v>
      </c>
      <c r="G598" s="274">
        <v>10</v>
      </c>
      <c r="H598" s="274">
        <f t="shared" si="9"/>
        <v>37</v>
      </c>
      <c r="I598" s="274" t="s">
        <v>1071</v>
      </c>
      <c r="J598" s="277">
        <v>7.2465277777777781E-2</v>
      </c>
      <c r="K598" s="274" t="s">
        <v>2866</v>
      </c>
      <c r="L598" s="274" t="s">
        <v>3491</v>
      </c>
      <c r="M598" s="276">
        <v>31896</v>
      </c>
      <c r="N598" s="274" t="s">
        <v>3076</v>
      </c>
    </row>
    <row r="599" spans="2:14" ht="13.8">
      <c r="B599" s="279" t="s">
        <v>2260</v>
      </c>
      <c r="C599" s="274">
        <v>1999</v>
      </c>
      <c r="D599" s="277">
        <v>4.207175925925926E-2</v>
      </c>
      <c r="E599" s="274">
        <v>199</v>
      </c>
      <c r="F599" s="274" t="s">
        <v>1069</v>
      </c>
      <c r="G599" s="274">
        <v>10</v>
      </c>
      <c r="H599" s="274">
        <f t="shared" si="9"/>
        <v>25</v>
      </c>
      <c r="I599" s="274" t="s">
        <v>1071</v>
      </c>
      <c r="J599" s="277">
        <v>4.4513888888888888E-2</v>
      </c>
      <c r="K599" s="274" t="s">
        <v>2862</v>
      </c>
      <c r="L599" s="274" t="s">
        <v>3492</v>
      </c>
      <c r="M599" s="276">
        <v>36220</v>
      </c>
      <c r="N599" s="274" t="s">
        <v>3076</v>
      </c>
    </row>
    <row r="600" spans="2:14" ht="13.8">
      <c r="B600" s="279" t="s">
        <v>4841</v>
      </c>
      <c r="C600" s="274">
        <v>2000</v>
      </c>
      <c r="D600" s="277">
        <v>4.207175925925926E-2</v>
      </c>
      <c r="E600" s="274">
        <v>200</v>
      </c>
      <c r="F600" s="274" t="s">
        <v>1069</v>
      </c>
      <c r="G600" s="274">
        <v>10</v>
      </c>
      <c r="H600" s="274">
        <f t="shared" si="9"/>
        <v>24</v>
      </c>
      <c r="I600" s="274" t="s">
        <v>1071</v>
      </c>
      <c r="J600" s="277">
        <v>4.4513888888888888E-2</v>
      </c>
      <c r="K600" s="274" t="s">
        <v>2833</v>
      </c>
      <c r="L600" s="274" t="s">
        <v>3493</v>
      </c>
      <c r="M600" s="276">
        <v>36626</v>
      </c>
      <c r="N600" s="274" t="s">
        <v>3076</v>
      </c>
    </row>
    <row r="601" spans="2:14" ht="13.8">
      <c r="B601" s="279" t="s">
        <v>4842</v>
      </c>
      <c r="C601" s="274">
        <v>1991</v>
      </c>
      <c r="D601" s="277">
        <v>4.341435185185185E-2</v>
      </c>
      <c r="E601" s="274">
        <v>201</v>
      </c>
      <c r="F601" s="274" t="s">
        <v>1069</v>
      </c>
      <c r="G601" s="274">
        <v>10</v>
      </c>
      <c r="H601" s="274">
        <f t="shared" si="9"/>
        <v>33</v>
      </c>
      <c r="I601" s="274" t="s">
        <v>1071</v>
      </c>
      <c r="J601" s="277">
        <v>4.4548611111111108E-2</v>
      </c>
      <c r="K601" s="274" t="s">
        <v>2833</v>
      </c>
      <c r="L601" s="274" t="s">
        <v>3494</v>
      </c>
      <c r="M601" s="276">
        <v>33505</v>
      </c>
      <c r="N601" s="274" t="s">
        <v>3076</v>
      </c>
    </row>
    <row r="602" spans="2:14" ht="13.8">
      <c r="B602" s="279" t="s">
        <v>4843</v>
      </c>
      <c r="C602" s="274">
        <v>1981</v>
      </c>
      <c r="D602" s="277">
        <v>4.3541666666666666E-2</v>
      </c>
      <c r="E602" s="274">
        <v>202</v>
      </c>
      <c r="F602" s="274" t="s">
        <v>1069</v>
      </c>
      <c r="G602" s="274">
        <v>10</v>
      </c>
      <c r="H602" s="274">
        <f t="shared" si="9"/>
        <v>43</v>
      </c>
      <c r="I602" s="274" t="s">
        <v>1071</v>
      </c>
      <c r="J602" s="277">
        <v>4.462962962962963E-2</v>
      </c>
      <c r="K602" s="274" t="s">
        <v>2833</v>
      </c>
      <c r="L602" s="274" t="s">
        <v>3495</v>
      </c>
      <c r="M602" s="276">
        <v>29754</v>
      </c>
      <c r="N602" s="274" t="s">
        <v>3076</v>
      </c>
    </row>
    <row r="603" spans="2:14" ht="14.4">
      <c r="B603" s="286" t="s">
        <v>4844</v>
      </c>
      <c r="C603" s="274">
        <v>1966</v>
      </c>
      <c r="D603" s="277">
        <v>4.3287037037037034E-2</v>
      </c>
      <c r="E603" s="274">
        <v>203</v>
      </c>
      <c r="F603" s="274" t="s">
        <v>1069</v>
      </c>
      <c r="G603" s="274">
        <v>10</v>
      </c>
      <c r="H603" s="274">
        <f t="shared" si="9"/>
        <v>58</v>
      </c>
      <c r="I603" s="274" t="s">
        <v>1071</v>
      </c>
      <c r="J603" s="277">
        <v>4.4641203703703704E-2</v>
      </c>
      <c r="K603" s="274" t="s">
        <v>2836</v>
      </c>
      <c r="L603" s="274" t="s">
        <v>3496</v>
      </c>
      <c r="M603" s="276">
        <v>24365</v>
      </c>
      <c r="N603" s="274" t="s">
        <v>3076</v>
      </c>
    </row>
    <row r="604" spans="2:14" ht="13.8">
      <c r="B604" s="279" t="s">
        <v>598</v>
      </c>
      <c r="C604" s="274">
        <v>1983</v>
      </c>
      <c r="D604" s="277">
        <v>4.3622685185185188E-2</v>
      </c>
      <c r="E604" s="274">
        <v>204</v>
      </c>
      <c r="F604" s="274" t="s">
        <v>1069</v>
      </c>
      <c r="G604" s="274">
        <v>10</v>
      </c>
      <c r="H604" s="274">
        <f t="shared" si="9"/>
        <v>41</v>
      </c>
      <c r="I604" s="274" t="s">
        <v>1071</v>
      </c>
      <c r="J604" s="277">
        <v>4.4699074074074072E-2</v>
      </c>
      <c r="K604" s="274" t="s">
        <v>2825</v>
      </c>
      <c r="L604" s="274" t="s">
        <v>3497</v>
      </c>
      <c r="M604" s="276">
        <v>30567</v>
      </c>
      <c r="N604" s="274" t="s">
        <v>3076</v>
      </c>
    </row>
    <row r="605" spans="2:14" ht="13.8">
      <c r="B605" s="279" t="s">
        <v>4845</v>
      </c>
      <c r="C605" s="274">
        <v>1989</v>
      </c>
      <c r="D605" s="277">
        <v>4.358796296296296E-2</v>
      </c>
      <c r="E605" s="274">
        <v>205</v>
      </c>
      <c r="F605" s="274" t="s">
        <v>1069</v>
      </c>
      <c r="G605" s="274">
        <v>10</v>
      </c>
      <c r="H605" s="274">
        <f t="shared" si="9"/>
        <v>35</v>
      </c>
      <c r="I605" s="274" t="s">
        <v>1071</v>
      </c>
      <c r="J605" s="277">
        <v>4.4861111111111109E-2</v>
      </c>
      <c r="K605" s="274" t="s">
        <v>2901</v>
      </c>
      <c r="L605" s="274" t="s">
        <v>3498</v>
      </c>
      <c r="M605" s="276">
        <v>32713</v>
      </c>
      <c r="N605" s="274" t="s">
        <v>3076</v>
      </c>
    </row>
    <row r="606" spans="2:14" ht="13.8">
      <c r="B606" s="279" t="s">
        <v>4846</v>
      </c>
      <c r="C606" s="274">
        <v>1985</v>
      </c>
      <c r="D606" s="277">
        <v>4.3738425925925924E-2</v>
      </c>
      <c r="E606" s="274">
        <v>206</v>
      </c>
      <c r="F606" s="274" t="s">
        <v>1069</v>
      </c>
      <c r="G606" s="274">
        <v>10</v>
      </c>
      <c r="H606" s="274">
        <f t="shared" si="9"/>
        <v>39</v>
      </c>
      <c r="I606" s="274" t="s">
        <v>1071</v>
      </c>
      <c r="J606" s="277">
        <v>4.4872685185185182E-2</v>
      </c>
      <c r="K606" s="274" t="s">
        <v>2842</v>
      </c>
      <c r="L606" s="274" t="s">
        <v>3160</v>
      </c>
      <c r="M606" s="276">
        <v>31172</v>
      </c>
      <c r="N606" s="274" t="s">
        <v>3076</v>
      </c>
    </row>
    <row r="607" spans="2:14" ht="13.8">
      <c r="B607" s="279" t="s">
        <v>4847</v>
      </c>
      <c r="C607" s="274">
        <v>1983</v>
      </c>
      <c r="D607" s="277">
        <v>4.3634259259259262E-2</v>
      </c>
      <c r="E607" s="274">
        <v>207</v>
      </c>
      <c r="F607" s="274" t="s">
        <v>1069</v>
      </c>
      <c r="G607" s="274">
        <v>10</v>
      </c>
      <c r="H607" s="274">
        <f t="shared" si="9"/>
        <v>41</v>
      </c>
      <c r="I607" s="274" t="s">
        <v>1071</v>
      </c>
      <c r="J607" s="277">
        <v>4.4895833333333336E-2</v>
      </c>
      <c r="K607" s="274" t="s">
        <v>2829</v>
      </c>
      <c r="L607" s="274" t="s">
        <v>3499</v>
      </c>
      <c r="M607" s="278">
        <v>30647</v>
      </c>
      <c r="N607" s="274" t="s">
        <v>3076</v>
      </c>
    </row>
    <row r="608" spans="2:14" ht="13.8">
      <c r="B608" s="279" t="s">
        <v>4848</v>
      </c>
      <c r="C608" s="274">
        <v>1996</v>
      </c>
      <c r="D608" s="277">
        <v>4.3576388888888887E-2</v>
      </c>
      <c r="E608" s="274">
        <v>208</v>
      </c>
      <c r="F608" s="274" t="s">
        <v>1069</v>
      </c>
      <c r="G608" s="274">
        <v>10</v>
      </c>
      <c r="H608" s="274">
        <f t="shared" si="9"/>
        <v>28</v>
      </c>
      <c r="I608" s="274" t="s">
        <v>1071</v>
      </c>
      <c r="J608" s="277">
        <v>4.4895833333333336E-2</v>
      </c>
      <c r="K608" s="274" t="s">
        <v>2913</v>
      </c>
      <c r="L608" s="274" t="s">
        <v>3133</v>
      </c>
      <c r="M608" s="276">
        <v>35183</v>
      </c>
      <c r="N608" s="274" t="s">
        <v>3076</v>
      </c>
    </row>
    <row r="609" spans="2:14" ht="13.8">
      <c r="B609" s="279" t="s">
        <v>4849</v>
      </c>
      <c r="C609" s="274">
        <v>1979</v>
      </c>
      <c r="D609" s="277">
        <v>4.3680555555555556E-2</v>
      </c>
      <c r="E609" s="274">
        <v>209</v>
      </c>
      <c r="F609" s="274" t="s">
        <v>1069</v>
      </c>
      <c r="G609" s="274">
        <v>10</v>
      </c>
      <c r="H609" s="274">
        <f t="shared" si="9"/>
        <v>45</v>
      </c>
      <c r="I609" s="274" t="s">
        <v>1071</v>
      </c>
      <c r="J609" s="277">
        <v>4.494212962962963E-2</v>
      </c>
      <c r="K609" s="274" t="s">
        <v>2859</v>
      </c>
      <c r="L609" s="274" t="s">
        <v>3500</v>
      </c>
      <c r="M609" s="276">
        <v>29050</v>
      </c>
      <c r="N609" s="274" t="s">
        <v>3076</v>
      </c>
    </row>
    <row r="610" spans="2:14" ht="13.8">
      <c r="B610" s="279" t="s">
        <v>1863</v>
      </c>
      <c r="C610" s="274">
        <v>1984</v>
      </c>
      <c r="D610" s="277">
        <v>4.3576388888888887E-2</v>
      </c>
      <c r="E610" s="274">
        <v>210</v>
      </c>
      <c r="F610" s="274" t="s">
        <v>1069</v>
      </c>
      <c r="G610" s="274">
        <v>10</v>
      </c>
      <c r="H610" s="274">
        <f t="shared" si="9"/>
        <v>40</v>
      </c>
      <c r="I610" s="274" t="s">
        <v>1071</v>
      </c>
      <c r="J610" s="277">
        <v>4.4999999999999998E-2</v>
      </c>
      <c r="K610" s="274" t="s">
        <v>2940</v>
      </c>
      <c r="L610" s="274" t="s">
        <v>3501</v>
      </c>
      <c r="M610" s="276">
        <v>30684</v>
      </c>
      <c r="N610" s="274" t="s">
        <v>3076</v>
      </c>
    </row>
    <row r="611" spans="2:14" ht="13.8">
      <c r="B611" s="279" t="s">
        <v>4850</v>
      </c>
      <c r="C611" s="274">
        <v>1984</v>
      </c>
      <c r="D611" s="277">
        <v>4.4062499999999998E-2</v>
      </c>
      <c r="E611" s="274">
        <v>211</v>
      </c>
      <c r="F611" s="274" t="s">
        <v>1069</v>
      </c>
      <c r="G611" s="274">
        <v>10</v>
      </c>
      <c r="H611" s="274">
        <f t="shared" si="9"/>
        <v>40</v>
      </c>
      <c r="I611" s="274" t="s">
        <v>1071</v>
      </c>
      <c r="J611" s="277">
        <v>4.5208333333333336E-2</v>
      </c>
      <c r="K611" s="274" t="s">
        <v>2888</v>
      </c>
      <c r="L611" s="274" t="s">
        <v>3502</v>
      </c>
      <c r="M611" s="276">
        <v>30716</v>
      </c>
      <c r="N611" s="274" t="s">
        <v>3076</v>
      </c>
    </row>
    <row r="612" spans="2:14" ht="13.8">
      <c r="B612" s="279" t="s">
        <v>4851</v>
      </c>
      <c r="C612" s="274">
        <v>1987</v>
      </c>
      <c r="D612" s="277">
        <v>4.3969907407407409E-2</v>
      </c>
      <c r="E612" s="274">
        <v>212</v>
      </c>
      <c r="F612" s="274" t="s">
        <v>1069</v>
      </c>
      <c r="G612" s="274">
        <v>10</v>
      </c>
      <c r="H612" s="274">
        <f t="shared" si="9"/>
        <v>37</v>
      </c>
      <c r="I612" s="274" t="s">
        <v>1071</v>
      </c>
      <c r="J612" s="277">
        <v>4.521990740740741E-2</v>
      </c>
      <c r="K612" s="274" t="s">
        <v>2829</v>
      </c>
      <c r="L612" s="274" t="s">
        <v>3503</v>
      </c>
      <c r="M612" s="276">
        <v>31842</v>
      </c>
      <c r="N612" s="274" t="s">
        <v>3076</v>
      </c>
    </row>
    <row r="613" spans="2:14" ht="13.8">
      <c r="B613" s="279" t="s">
        <v>4852</v>
      </c>
      <c r="C613" s="274">
        <v>1995</v>
      </c>
      <c r="D613" s="277">
        <v>4.4479166666666667E-2</v>
      </c>
      <c r="E613" s="274">
        <v>213</v>
      </c>
      <c r="F613" s="274" t="s">
        <v>1069</v>
      </c>
      <c r="G613" s="274">
        <v>10</v>
      </c>
      <c r="H613" s="274">
        <f t="shared" si="9"/>
        <v>29</v>
      </c>
      <c r="I613" s="274" t="s">
        <v>1071</v>
      </c>
      <c r="J613" s="277">
        <v>4.5289351851851851E-2</v>
      </c>
      <c r="K613" s="274" t="s">
        <v>2833</v>
      </c>
      <c r="L613" s="274" t="s">
        <v>3248</v>
      </c>
      <c r="M613" s="276">
        <v>34896</v>
      </c>
      <c r="N613" s="274" t="s">
        <v>3076</v>
      </c>
    </row>
    <row r="614" spans="2:14" ht="13.8">
      <c r="B614" s="279" t="s">
        <v>4853</v>
      </c>
      <c r="C614" s="274">
        <v>1987</v>
      </c>
      <c r="D614" s="277">
        <v>4.4074074074074071E-2</v>
      </c>
      <c r="E614" s="274">
        <v>214</v>
      </c>
      <c r="F614" s="274" t="s">
        <v>1069</v>
      </c>
      <c r="G614" s="274">
        <v>10</v>
      </c>
      <c r="H614" s="274">
        <f t="shared" si="9"/>
        <v>37</v>
      </c>
      <c r="I614" s="274" t="s">
        <v>1071</v>
      </c>
      <c r="J614" s="277">
        <v>4.5312499999999999E-2</v>
      </c>
      <c r="K614" s="274" t="s">
        <v>2842</v>
      </c>
      <c r="L614" s="274" t="s">
        <v>2822</v>
      </c>
      <c r="M614" s="276">
        <v>31795</v>
      </c>
      <c r="N614" s="274" t="s">
        <v>3076</v>
      </c>
    </row>
    <row r="615" spans="2:14" ht="13.8">
      <c r="B615" s="279" t="s">
        <v>4854</v>
      </c>
      <c r="C615" s="274">
        <v>1990</v>
      </c>
      <c r="D615" s="277">
        <v>4.4664351851851851E-2</v>
      </c>
      <c r="E615" s="274">
        <v>215</v>
      </c>
      <c r="F615" s="274" t="s">
        <v>1069</v>
      </c>
      <c r="G615" s="274">
        <v>10</v>
      </c>
      <c r="H615" s="274">
        <f t="shared" si="9"/>
        <v>34</v>
      </c>
      <c r="I615" s="274" t="s">
        <v>1071</v>
      </c>
      <c r="J615" s="277">
        <v>4.5416666666666668E-2</v>
      </c>
      <c r="K615" s="274" t="s">
        <v>2975</v>
      </c>
      <c r="L615" s="274" t="s">
        <v>3504</v>
      </c>
      <c r="M615" s="276">
        <v>32991</v>
      </c>
      <c r="N615" s="274" t="s">
        <v>3076</v>
      </c>
    </row>
    <row r="616" spans="2:14" ht="13.8">
      <c r="B616" s="279" t="s">
        <v>4855</v>
      </c>
      <c r="C616" s="274">
        <v>1986</v>
      </c>
      <c r="D616" s="277">
        <v>4.4247685185185189E-2</v>
      </c>
      <c r="E616" s="274">
        <v>216</v>
      </c>
      <c r="F616" s="274" t="s">
        <v>1069</v>
      </c>
      <c r="G616" s="274">
        <v>10</v>
      </c>
      <c r="H616" s="274">
        <f t="shared" si="9"/>
        <v>38</v>
      </c>
      <c r="I616" s="274" t="s">
        <v>1071</v>
      </c>
      <c r="J616" s="277">
        <v>4.5439814814814815E-2</v>
      </c>
      <c r="K616" s="274" t="s">
        <v>2975</v>
      </c>
      <c r="L616" s="274" t="s">
        <v>3505</v>
      </c>
      <c r="M616" s="276">
        <v>31627</v>
      </c>
      <c r="N616" s="274" t="s">
        <v>3076</v>
      </c>
    </row>
    <row r="617" spans="2:14" ht="13.8">
      <c r="B617" s="279" t="s">
        <v>5700</v>
      </c>
      <c r="C617" s="274">
        <v>1988</v>
      </c>
      <c r="D617" s="277">
        <v>4.4884259259259263E-2</v>
      </c>
      <c r="E617" s="274">
        <v>217</v>
      </c>
      <c r="F617" s="274" t="s">
        <v>1069</v>
      </c>
      <c r="G617" s="274">
        <v>10</v>
      </c>
      <c r="H617" s="274">
        <f t="shared" si="9"/>
        <v>36</v>
      </c>
      <c r="I617" s="274" t="s">
        <v>1071</v>
      </c>
      <c r="J617" s="277">
        <v>4.5636574074074072E-2</v>
      </c>
      <c r="K617" s="274" t="s">
        <v>2874</v>
      </c>
      <c r="L617" s="274" t="s">
        <v>3239</v>
      </c>
      <c r="M617" s="278">
        <v>32498</v>
      </c>
      <c r="N617" s="274" t="s">
        <v>3076</v>
      </c>
    </row>
    <row r="618" spans="2:14" ht="13.8">
      <c r="B618" s="279" t="s">
        <v>4856</v>
      </c>
      <c r="C618" s="274">
        <v>1985</v>
      </c>
      <c r="D618" s="277">
        <v>4.4374999999999998E-2</v>
      </c>
      <c r="E618" s="274">
        <v>218</v>
      </c>
      <c r="F618" s="274" t="s">
        <v>1069</v>
      </c>
      <c r="G618" s="274">
        <v>10</v>
      </c>
      <c r="H618" s="274">
        <f t="shared" si="9"/>
        <v>39</v>
      </c>
      <c r="I618" s="274" t="s">
        <v>1071</v>
      </c>
      <c r="J618" s="277">
        <v>4.5706018518518521E-2</v>
      </c>
      <c r="K618" s="274" t="s">
        <v>2829</v>
      </c>
      <c r="L618" s="274" t="s">
        <v>3506</v>
      </c>
      <c r="M618" s="276">
        <v>31298</v>
      </c>
      <c r="N618" s="274" t="s">
        <v>3076</v>
      </c>
    </row>
    <row r="619" spans="2:14" ht="13.8">
      <c r="B619" s="279" t="s">
        <v>4857</v>
      </c>
      <c r="C619" s="274">
        <v>1980</v>
      </c>
      <c r="D619" s="277">
        <v>4.5740740740740742E-2</v>
      </c>
      <c r="E619" s="274">
        <v>219</v>
      </c>
      <c r="F619" s="274" t="s">
        <v>1069</v>
      </c>
      <c r="G619" s="274">
        <v>10</v>
      </c>
      <c r="H619" s="274">
        <f t="shared" si="9"/>
        <v>44</v>
      </c>
      <c r="I619" s="274" t="s">
        <v>1071</v>
      </c>
      <c r="J619" s="277">
        <v>4.6087962962962963E-2</v>
      </c>
      <c r="K619" s="274" t="s">
        <v>2825</v>
      </c>
      <c r="L619" s="274" t="s">
        <v>3507</v>
      </c>
      <c r="M619" s="276">
        <v>29422</v>
      </c>
      <c r="N619" s="274" t="s">
        <v>3076</v>
      </c>
    </row>
    <row r="620" spans="2:14" ht="13.8">
      <c r="B620" s="279" t="s">
        <v>4858</v>
      </c>
      <c r="C620" s="274">
        <v>1984</v>
      </c>
      <c r="D620" s="277">
        <v>4.4999999999999998E-2</v>
      </c>
      <c r="E620" s="274">
        <v>220</v>
      </c>
      <c r="F620" s="274" t="s">
        <v>1069</v>
      </c>
      <c r="G620" s="274">
        <v>10</v>
      </c>
      <c r="H620" s="274">
        <f t="shared" si="9"/>
        <v>40</v>
      </c>
      <c r="I620" s="274" t="s">
        <v>1071</v>
      </c>
      <c r="J620" s="277">
        <v>4.6400462962962963E-2</v>
      </c>
      <c r="K620" s="274" t="s">
        <v>2940</v>
      </c>
      <c r="L620" s="274" t="s">
        <v>3508</v>
      </c>
      <c r="M620" s="276">
        <v>30745</v>
      </c>
      <c r="N620" s="274" t="s">
        <v>3076</v>
      </c>
    </row>
    <row r="621" spans="2:14" ht="13.8">
      <c r="B621" s="279" t="s">
        <v>4859</v>
      </c>
      <c r="C621" s="274">
        <v>2002</v>
      </c>
      <c r="D621" s="277">
        <v>4.5196759259259256E-2</v>
      </c>
      <c r="E621" s="274">
        <v>221</v>
      </c>
      <c r="F621" s="274" t="s">
        <v>1069</v>
      </c>
      <c r="G621" s="274">
        <v>10</v>
      </c>
      <c r="H621" s="274">
        <f t="shared" si="9"/>
        <v>22</v>
      </c>
      <c r="I621" s="274" t="s">
        <v>1071</v>
      </c>
      <c r="J621" s="277">
        <v>4.6550925925925926E-2</v>
      </c>
      <c r="K621" s="274" t="s">
        <v>3401</v>
      </c>
      <c r="L621" s="274" t="s">
        <v>3509</v>
      </c>
      <c r="M621" s="276">
        <v>37271</v>
      </c>
      <c r="N621" s="274" t="s">
        <v>3076</v>
      </c>
    </row>
    <row r="622" spans="2:14" ht="13.8">
      <c r="B622" s="279" t="s">
        <v>1509</v>
      </c>
      <c r="C622" s="274">
        <v>1996</v>
      </c>
      <c r="D622" s="277">
        <v>4.6180555555555558E-2</v>
      </c>
      <c r="E622" s="274">
        <v>222</v>
      </c>
      <c r="F622" s="274" t="s">
        <v>1069</v>
      </c>
      <c r="G622" s="274">
        <v>10</v>
      </c>
      <c r="H622" s="274">
        <f t="shared" si="9"/>
        <v>28</v>
      </c>
      <c r="I622" s="274" t="s">
        <v>1071</v>
      </c>
      <c r="J622" s="277">
        <v>4.6574074074074073E-2</v>
      </c>
      <c r="K622" s="274" t="s">
        <v>2913</v>
      </c>
      <c r="L622" s="274" t="s">
        <v>3037</v>
      </c>
      <c r="M622" s="278">
        <v>35395</v>
      </c>
      <c r="N622" s="274" t="s">
        <v>3076</v>
      </c>
    </row>
    <row r="623" spans="2:14" ht="14.4">
      <c r="B623" s="286" t="s">
        <v>4860</v>
      </c>
      <c r="C623" s="274">
        <v>1973</v>
      </c>
      <c r="D623" s="277">
        <v>4.5937499999999999E-2</v>
      </c>
      <c r="E623" s="274">
        <v>223</v>
      </c>
      <c r="F623" s="274" t="s">
        <v>1069</v>
      </c>
      <c r="G623" s="274">
        <v>10</v>
      </c>
      <c r="H623" s="274">
        <f t="shared" si="9"/>
        <v>51</v>
      </c>
      <c r="I623" s="274" t="s">
        <v>1071</v>
      </c>
      <c r="J623" s="277">
        <v>4.6620370370370368E-2</v>
      </c>
      <c r="K623" s="274" t="s">
        <v>2940</v>
      </c>
      <c r="L623" s="274" t="s">
        <v>3510</v>
      </c>
      <c r="M623" s="276">
        <v>26774</v>
      </c>
      <c r="N623" s="274" t="s">
        <v>3076</v>
      </c>
    </row>
    <row r="624" spans="2:14" ht="13.8">
      <c r="B624" s="279" t="s">
        <v>1456</v>
      </c>
      <c r="C624" s="274">
        <v>1998</v>
      </c>
      <c r="D624" s="277">
        <v>4.5509259259259256E-2</v>
      </c>
      <c r="E624" s="274">
        <v>224</v>
      </c>
      <c r="F624" s="274" t="s">
        <v>1069</v>
      </c>
      <c r="G624" s="274">
        <v>10</v>
      </c>
      <c r="H624" s="274">
        <f t="shared" si="9"/>
        <v>26</v>
      </c>
      <c r="I624" s="274" t="s">
        <v>1071</v>
      </c>
      <c r="J624" s="277">
        <v>4.6689814814814816E-2</v>
      </c>
      <c r="K624" s="274" t="s">
        <v>3511</v>
      </c>
      <c r="L624" s="274" t="s">
        <v>3512</v>
      </c>
      <c r="M624" s="278">
        <v>36082</v>
      </c>
      <c r="N624" s="274" t="s">
        <v>3076</v>
      </c>
    </row>
    <row r="625" spans="2:14" ht="13.8">
      <c r="B625" s="279" t="s">
        <v>4861</v>
      </c>
      <c r="C625" s="274">
        <v>1992</v>
      </c>
      <c r="D625" s="277">
        <v>4.2511574074074077E-2</v>
      </c>
      <c r="E625" s="274">
        <v>225</v>
      </c>
      <c r="F625" s="274" t="s">
        <v>1069</v>
      </c>
      <c r="G625" s="274">
        <v>10</v>
      </c>
      <c r="H625" s="274">
        <f t="shared" si="9"/>
        <v>32</v>
      </c>
      <c r="I625" s="274" t="s">
        <v>1071</v>
      </c>
      <c r="J625" s="277">
        <v>4.6759259259259257E-2</v>
      </c>
      <c r="K625" s="274" t="s">
        <v>2833</v>
      </c>
      <c r="L625" s="274" t="s">
        <v>3513</v>
      </c>
      <c r="M625" s="276">
        <v>33605</v>
      </c>
      <c r="N625" s="274" t="s">
        <v>3076</v>
      </c>
    </row>
    <row r="626" spans="2:14" ht="13.8">
      <c r="B626" s="279" t="s">
        <v>4862</v>
      </c>
      <c r="C626" s="274">
        <v>1978</v>
      </c>
      <c r="D626" s="277">
        <v>4.5474537037037036E-2</v>
      </c>
      <c r="E626" s="274">
        <v>226</v>
      </c>
      <c r="F626" s="274" t="s">
        <v>1069</v>
      </c>
      <c r="G626" s="274">
        <v>10</v>
      </c>
      <c r="H626" s="274">
        <f t="shared" si="9"/>
        <v>46</v>
      </c>
      <c r="I626" s="274" t="s">
        <v>1071</v>
      </c>
      <c r="J626" s="277">
        <v>4.6770833333333331E-2</v>
      </c>
      <c r="K626" s="274" t="s">
        <v>2833</v>
      </c>
      <c r="L626" s="274" t="s">
        <v>3514</v>
      </c>
      <c r="M626" s="276">
        <v>28661</v>
      </c>
      <c r="N626" s="274" t="s">
        <v>3076</v>
      </c>
    </row>
    <row r="627" spans="2:14" ht="13.8">
      <c r="B627" s="279" t="s">
        <v>4863</v>
      </c>
      <c r="C627" s="274">
        <v>2001</v>
      </c>
      <c r="D627" s="277">
        <v>4.5439814814814815E-2</v>
      </c>
      <c r="E627" s="274">
        <v>227</v>
      </c>
      <c r="F627" s="274" t="s">
        <v>1069</v>
      </c>
      <c r="G627" s="274">
        <v>10</v>
      </c>
      <c r="H627" s="274">
        <f t="shared" si="9"/>
        <v>23</v>
      </c>
      <c r="I627" s="274" t="s">
        <v>1071</v>
      </c>
      <c r="J627" s="277">
        <v>4.6851851851851853E-2</v>
      </c>
      <c r="K627" s="274" t="s">
        <v>2825</v>
      </c>
      <c r="L627" s="274" t="s">
        <v>3515</v>
      </c>
      <c r="M627" s="276">
        <v>36971</v>
      </c>
      <c r="N627" s="274" t="s">
        <v>3076</v>
      </c>
    </row>
    <row r="628" spans="2:14" ht="13.8">
      <c r="B628" s="279" t="s">
        <v>2035</v>
      </c>
      <c r="C628" s="274">
        <v>1900</v>
      </c>
      <c r="D628" s="277">
        <v>4.5763888888888889E-2</v>
      </c>
      <c r="E628" s="274">
        <v>228</v>
      </c>
      <c r="F628" s="274" t="s">
        <v>1069</v>
      </c>
      <c r="G628" s="274">
        <v>10</v>
      </c>
      <c r="H628" s="274">
        <f t="shared" si="9"/>
        <v>124</v>
      </c>
      <c r="I628" s="274" t="s">
        <v>1071</v>
      </c>
      <c r="J628" s="277">
        <v>4.6875E-2</v>
      </c>
      <c r="K628" s="274" t="s">
        <v>2954</v>
      </c>
      <c r="L628" s="274" t="s">
        <v>3516</v>
      </c>
      <c r="M628" s="278">
        <v>0</v>
      </c>
      <c r="N628" s="274" t="s">
        <v>3076</v>
      </c>
    </row>
    <row r="629" spans="2:14" ht="13.8">
      <c r="B629" s="279" t="s">
        <v>4864</v>
      </c>
      <c r="C629" s="274">
        <v>1986</v>
      </c>
      <c r="D629" s="277">
        <v>4.6168981481481484E-2</v>
      </c>
      <c r="E629" s="274">
        <v>229</v>
      </c>
      <c r="F629" s="274" t="s">
        <v>1069</v>
      </c>
      <c r="G629" s="274">
        <v>10</v>
      </c>
      <c r="H629" s="274">
        <f t="shared" si="9"/>
        <v>38</v>
      </c>
      <c r="I629" s="274" t="s">
        <v>1071</v>
      </c>
      <c r="J629" s="277">
        <v>4.6932870370370368E-2</v>
      </c>
      <c r="K629" s="274" t="s">
        <v>2975</v>
      </c>
      <c r="L629" s="274" t="s">
        <v>2934</v>
      </c>
      <c r="M629" s="276">
        <v>31451</v>
      </c>
      <c r="N629" s="274" t="s">
        <v>3076</v>
      </c>
    </row>
    <row r="630" spans="2:14" ht="13.8">
      <c r="B630" s="279" t="s">
        <v>4865</v>
      </c>
      <c r="C630" s="274">
        <v>1988</v>
      </c>
      <c r="D630" s="277">
        <v>4.614583333333333E-2</v>
      </c>
      <c r="E630" s="274">
        <v>230</v>
      </c>
      <c r="F630" s="274" t="s">
        <v>1069</v>
      </c>
      <c r="G630" s="274">
        <v>10</v>
      </c>
      <c r="H630" s="274">
        <f t="shared" si="9"/>
        <v>36</v>
      </c>
      <c r="I630" s="274" t="s">
        <v>1071</v>
      </c>
      <c r="J630" s="277">
        <v>4.6956018518518522E-2</v>
      </c>
      <c r="K630" s="274" t="s">
        <v>2944</v>
      </c>
      <c r="L630" s="274" t="s">
        <v>3056</v>
      </c>
      <c r="M630" s="276">
        <v>32190</v>
      </c>
      <c r="N630" s="274" t="s">
        <v>3076</v>
      </c>
    </row>
    <row r="631" spans="2:14" ht="13.8">
      <c r="B631" s="279" t="s">
        <v>4866</v>
      </c>
      <c r="C631" s="274">
        <v>1999</v>
      </c>
      <c r="D631" s="277">
        <v>4.6203703703703705E-2</v>
      </c>
      <c r="E631" s="274">
        <v>231</v>
      </c>
      <c r="F631" s="274" t="s">
        <v>1069</v>
      </c>
      <c r="G631" s="274">
        <v>10</v>
      </c>
      <c r="H631" s="274">
        <f t="shared" si="9"/>
        <v>25</v>
      </c>
      <c r="I631" s="274" t="s">
        <v>1071</v>
      </c>
      <c r="J631" s="277">
        <v>4.7025462962962963E-2</v>
      </c>
      <c r="K631" s="274" t="s">
        <v>3122</v>
      </c>
      <c r="L631" s="274" t="s">
        <v>3517</v>
      </c>
      <c r="M631" s="276">
        <v>36342</v>
      </c>
      <c r="N631" s="274" t="s">
        <v>3076</v>
      </c>
    </row>
    <row r="632" spans="2:14" ht="13.8">
      <c r="B632" s="279" t="s">
        <v>4867</v>
      </c>
      <c r="C632" s="274">
        <v>1988</v>
      </c>
      <c r="D632" s="277">
        <v>4.5671296296296293E-2</v>
      </c>
      <c r="E632" s="274">
        <v>232</v>
      </c>
      <c r="F632" s="274" t="s">
        <v>1069</v>
      </c>
      <c r="G632" s="274">
        <v>10</v>
      </c>
      <c r="H632" s="274">
        <f t="shared" si="9"/>
        <v>36</v>
      </c>
      <c r="I632" s="274" t="s">
        <v>1071</v>
      </c>
      <c r="J632" s="277">
        <v>4.7037037037037037E-2</v>
      </c>
      <c r="K632" s="274" t="s">
        <v>2888</v>
      </c>
      <c r="L632" s="274" t="s">
        <v>3518</v>
      </c>
      <c r="M632" s="276">
        <v>32486</v>
      </c>
      <c r="N632" s="274" t="s">
        <v>3076</v>
      </c>
    </row>
    <row r="633" spans="2:14" ht="13.8">
      <c r="B633" s="279" t="s">
        <v>4868</v>
      </c>
      <c r="C633" s="274">
        <v>1988</v>
      </c>
      <c r="D633" s="277">
        <v>4.5891203703703705E-2</v>
      </c>
      <c r="E633" s="274">
        <v>233</v>
      </c>
      <c r="F633" s="274" t="s">
        <v>1069</v>
      </c>
      <c r="G633" s="274">
        <v>10</v>
      </c>
      <c r="H633" s="274">
        <f t="shared" si="9"/>
        <v>36</v>
      </c>
      <c r="I633" s="274" t="s">
        <v>1071</v>
      </c>
      <c r="J633" s="277">
        <v>4.7141203703703706E-2</v>
      </c>
      <c r="K633" s="274" t="s">
        <v>2933</v>
      </c>
      <c r="L633" s="274" t="s">
        <v>2899</v>
      </c>
      <c r="M633" s="276">
        <v>32330</v>
      </c>
      <c r="N633" s="274" t="s">
        <v>3076</v>
      </c>
    </row>
    <row r="634" spans="2:14" ht="13.8">
      <c r="B634" s="279" t="s">
        <v>4869</v>
      </c>
      <c r="C634" s="274">
        <v>2002</v>
      </c>
      <c r="D634" s="277">
        <v>4.642361111111111E-2</v>
      </c>
      <c r="E634" s="274">
        <v>234</v>
      </c>
      <c r="F634" s="274" t="s">
        <v>1069</v>
      </c>
      <c r="G634" s="274">
        <v>10</v>
      </c>
      <c r="H634" s="274">
        <f t="shared" si="9"/>
        <v>22</v>
      </c>
      <c r="I634" s="274" t="s">
        <v>1071</v>
      </c>
      <c r="J634" s="277">
        <v>4.715277777777778E-2</v>
      </c>
      <c r="K634" s="274" t="s">
        <v>3073</v>
      </c>
      <c r="L634" s="274" t="s">
        <v>2889</v>
      </c>
      <c r="M634" s="278">
        <v>37577</v>
      </c>
      <c r="N634" s="274" t="s">
        <v>3076</v>
      </c>
    </row>
    <row r="635" spans="2:14" ht="13.8">
      <c r="B635" s="279" t="s">
        <v>4870</v>
      </c>
      <c r="C635" s="274">
        <v>1982</v>
      </c>
      <c r="D635" s="277">
        <v>4.642361111111111E-2</v>
      </c>
      <c r="E635" s="274">
        <v>235</v>
      </c>
      <c r="F635" s="274" t="s">
        <v>1069</v>
      </c>
      <c r="G635" s="274">
        <v>10</v>
      </c>
      <c r="H635" s="274">
        <f t="shared" si="9"/>
        <v>42</v>
      </c>
      <c r="I635" s="274" t="s">
        <v>1071</v>
      </c>
      <c r="J635" s="277">
        <v>4.7222222222222221E-2</v>
      </c>
      <c r="K635" s="274" t="s">
        <v>2849</v>
      </c>
      <c r="L635" s="274" t="s">
        <v>3519</v>
      </c>
      <c r="M635" s="276">
        <v>30196</v>
      </c>
      <c r="N635" s="274" t="s">
        <v>3076</v>
      </c>
    </row>
    <row r="636" spans="2:14" ht="13.8">
      <c r="B636" s="284" t="s">
        <v>5773</v>
      </c>
      <c r="C636" s="274">
        <v>1984</v>
      </c>
      <c r="D636" s="277">
        <v>4.6435185185185184E-2</v>
      </c>
      <c r="E636" s="274">
        <v>236</v>
      </c>
      <c r="F636" s="274" t="s">
        <v>1069</v>
      </c>
      <c r="G636" s="274">
        <v>10</v>
      </c>
      <c r="H636" s="274">
        <f t="shared" si="9"/>
        <v>40</v>
      </c>
      <c r="I636" s="274" t="s">
        <v>1071</v>
      </c>
      <c r="J636" s="277">
        <v>4.7245370370370368E-2</v>
      </c>
      <c r="K636" s="274" t="s">
        <v>2933</v>
      </c>
      <c r="L636" s="274" t="s">
        <v>3239</v>
      </c>
      <c r="M636" s="276">
        <v>30865</v>
      </c>
      <c r="N636" s="274" t="s">
        <v>3076</v>
      </c>
    </row>
    <row r="637" spans="2:14" ht="13.8">
      <c r="B637" s="279" t="s">
        <v>4871</v>
      </c>
      <c r="C637" s="274">
        <v>1983</v>
      </c>
      <c r="D637" s="277">
        <v>4.5937499999999999E-2</v>
      </c>
      <c r="E637" s="274">
        <v>237</v>
      </c>
      <c r="F637" s="274" t="s">
        <v>1069</v>
      </c>
      <c r="G637" s="274">
        <v>10</v>
      </c>
      <c r="H637" s="274">
        <f t="shared" si="9"/>
        <v>41</v>
      </c>
      <c r="I637" s="274" t="s">
        <v>1071</v>
      </c>
      <c r="J637" s="277">
        <v>4.7314814814814816E-2</v>
      </c>
      <c r="K637" s="274" t="s">
        <v>2915</v>
      </c>
      <c r="L637" s="274" t="s">
        <v>3520</v>
      </c>
      <c r="M637" s="276">
        <v>30340</v>
      </c>
      <c r="N637" s="274" t="s">
        <v>3076</v>
      </c>
    </row>
    <row r="638" spans="2:14" ht="13.8">
      <c r="B638" s="279" t="s">
        <v>4872</v>
      </c>
      <c r="C638" s="274">
        <v>1982</v>
      </c>
      <c r="D638" s="277">
        <v>4.6076388888888889E-2</v>
      </c>
      <c r="E638" s="274">
        <v>238</v>
      </c>
      <c r="F638" s="274" t="s">
        <v>1069</v>
      </c>
      <c r="G638" s="274">
        <v>10</v>
      </c>
      <c r="H638" s="274">
        <f t="shared" si="9"/>
        <v>42</v>
      </c>
      <c r="I638" s="274" t="s">
        <v>1071</v>
      </c>
      <c r="J638" s="277">
        <v>4.7349537037037037E-2</v>
      </c>
      <c r="K638" s="274" t="s">
        <v>2888</v>
      </c>
      <c r="L638" s="274" t="s">
        <v>3521</v>
      </c>
      <c r="M638" s="276">
        <v>29983</v>
      </c>
      <c r="N638" s="274" t="s">
        <v>3076</v>
      </c>
    </row>
    <row r="639" spans="2:14" ht="13.8">
      <c r="B639" s="279" t="s">
        <v>4873</v>
      </c>
      <c r="C639" s="274">
        <v>1989</v>
      </c>
      <c r="D639" s="277">
        <v>4.6053240740740742E-2</v>
      </c>
      <c r="E639" s="274">
        <v>239</v>
      </c>
      <c r="F639" s="274" t="s">
        <v>1069</v>
      </c>
      <c r="G639" s="274">
        <v>10</v>
      </c>
      <c r="H639" s="274">
        <f t="shared" si="9"/>
        <v>35</v>
      </c>
      <c r="I639" s="274" t="s">
        <v>1071</v>
      </c>
      <c r="J639" s="277">
        <v>4.7361111111111111E-2</v>
      </c>
      <c r="K639" s="274" t="s">
        <v>2940</v>
      </c>
      <c r="L639" s="274" t="s">
        <v>3522</v>
      </c>
      <c r="M639" s="276">
        <v>32689</v>
      </c>
      <c r="N639" s="274" t="s">
        <v>3076</v>
      </c>
    </row>
    <row r="640" spans="2:14" ht="13.8">
      <c r="B640" s="279" t="s">
        <v>4874</v>
      </c>
      <c r="C640" s="274">
        <v>1993</v>
      </c>
      <c r="D640" s="277">
        <v>4.6354166666666669E-2</v>
      </c>
      <c r="E640" s="274">
        <v>240</v>
      </c>
      <c r="F640" s="274" t="s">
        <v>1069</v>
      </c>
      <c r="G640" s="274">
        <v>10</v>
      </c>
      <c r="H640" s="274">
        <f t="shared" si="9"/>
        <v>31</v>
      </c>
      <c r="I640" s="274" t="s">
        <v>1071</v>
      </c>
      <c r="J640" s="277">
        <v>4.7395833333333331E-2</v>
      </c>
      <c r="K640" s="274" t="s">
        <v>3523</v>
      </c>
      <c r="L640" s="274" t="s">
        <v>3524</v>
      </c>
      <c r="M640" s="278">
        <v>34273</v>
      </c>
      <c r="N640" s="274" t="s">
        <v>3076</v>
      </c>
    </row>
    <row r="641" spans="2:14" ht="13.8">
      <c r="B641" s="279" t="s">
        <v>4875</v>
      </c>
      <c r="C641" s="274">
        <v>1987</v>
      </c>
      <c r="D641" s="277">
        <v>4.6365740740740742E-2</v>
      </c>
      <c r="E641" s="274">
        <v>241</v>
      </c>
      <c r="F641" s="274" t="s">
        <v>1069</v>
      </c>
      <c r="G641" s="274">
        <v>10</v>
      </c>
      <c r="H641" s="274">
        <f t="shared" si="9"/>
        <v>37</v>
      </c>
      <c r="I641" s="274" t="s">
        <v>1071</v>
      </c>
      <c r="J641" s="277">
        <v>4.7418981481481479E-2</v>
      </c>
      <c r="K641" s="274" t="s">
        <v>2940</v>
      </c>
      <c r="L641" s="274" t="s">
        <v>3525</v>
      </c>
      <c r="M641" s="276">
        <v>31941</v>
      </c>
      <c r="N641" s="274" t="s">
        <v>3076</v>
      </c>
    </row>
    <row r="642" spans="2:14" ht="13.8">
      <c r="B642" s="279" t="s">
        <v>4876</v>
      </c>
      <c r="C642" s="274">
        <v>1900</v>
      </c>
      <c r="D642" s="277">
        <v>4.6238425925925926E-2</v>
      </c>
      <c r="E642" s="274">
        <v>242</v>
      </c>
      <c r="F642" s="274" t="s">
        <v>1069</v>
      </c>
      <c r="G642" s="274">
        <v>10</v>
      </c>
      <c r="H642" s="274">
        <f t="shared" si="9"/>
        <v>124</v>
      </c>
      <c r="I642" s="274" t="s">
        <v>1071</v>
      </c>
      <c r="J642" s="277">
        <v>4.746527777777778E-2</v>
      </c>
      <c r="K642" s="274" t="s">
        <v>2862</v>
      </c>
      <c r="L642" s="274" t="s">
        <v>3526</v>
      </c>
      <c r="M642" s="278">
        <v>0</v>
      </c>
      <c r="N642" s="274" t="s">
        <v>3076</v>
      </c>
    </row>
    <row r="643" spans="2:14" ht="13.8">
      <c r="B643" s="279" t="s">
        <v>4877</v>
      </c>
      <c r="C643" s="274">
        <v>1991</v>
      </c>
      <c r="D643" s="277">
        <v>4.7627314814814817E-2</v>
      </c>
      <c r="E643" s="274">
        <v>243</v>
      </c>
      <c r="F643" s="274" t="s">
        <v>1069</v>
      </c>
      <c r="G643" s="274">
        <v>10</v>
      </c>
      <c r="H643" s="274">
        <f t="shared" ref="H643:H706" si="10">2024-C643</f>
        <v>33</v>
      </c>
      <c r="I643" s="274" t="s">
        <v>1071</v>
      </c>
      <c r="J643" s="277">
        <v>4.8043981481481479E-2</v>
      </c>
      <c r="K643" s="274" t="s">
        <v>2915</v>
      </c>
      <c r="L643" s="274" t="s">
        <v>3527</v>
      </c>
      <c r="M643" s="276">
        <v>33489</v>
      </c>
      <c r="N643" s="274" t="s">
        <v>3076</v>
      </c>
    </row>
    <row r="644" spans="2:14" ht="13.8">
      <c r="B644" s="279" t="s">
        <v>5734</v>
      </c>
      <c r="C644" s="274">
        <v>1976</v>
      </c>
      <c r="D644" s="277">
        <v>4.6817129629629632E-2</v>
      </c>
      <c r="E644" s="274">
        <v>244</v>
      </c>
      <c r="F644" s="274" t="s">
        <v>1069</v>
      </c>
      <c r="G644" s="274">
        <v>10</v>
      </c>
      <c r="H644" s="274">
        <f t="shared" si="10"/>
        <v>48</v>
      </c>
      <c r="I644" s="274" t="s">
        <v>1071</v>
      </c>
      <c r="J644" s="277">
        <v>4.8043981481481479E-2</v>
      </c>
      <c r="K644" s="274" t="s">
        <v>3528</v>
      </c>
      <c r="L644" s="274" t="s">
        <v>3529</v>
      </c>
      <c r="M644" s="276">
        <v>27913</v>
      </c>
      <c r="N644" s="274" t="s">
        <v>3076</v>
      </c>
    </row>
    <row r="645" spans="2:14" ht="13.8">
      <c r="B645" s="279" t="s">
        <v>1703</v>
      </c>
      <c r="C645" s="274">
        <v>1992</v>
      </c>
      <c r="D645" s="277">
        <v>4.6851851851851853E-2</v>
      </c>
      <c r="E645" s="274">
        <v>245</v>
      </c>
      <c r="F645" s="274" t="s">
        <v>1069</v>
      </c>
      <c r="G645" s="274">
        <v>10</v>
      </c>
      <c r="H645" s="274">
        <f t="shared" si="10"/>
        <v>32</v>
      </c>
      <c r="I645" s="274" t="s">
        <v>1071</v>
      </c>
      <c r="J645" s="277">
        <v>4.8055555555555553E-2</v>
      </c>
      <c r="K645" s="274" t="s">
        <v>2829</v>
      </c>
      <c r="L645" s="274" t="s">
        <v>3530</v>
      </c>
      <c r="M645" s="276">
        <v>33761</v>
      </c>
      <c r="N645" s="274" t="s">
        <v>3076</v>
      </c>
    </row>
    <row r="646" spans="2:14" ht="13.8">
      <c r="B646" s="279" t="s">
        <v>4878</v>
      </c>
      <c r="C646" s="274">
        <v>1976</v>
      </c>
      <c r="D646" s="277">
        <v>4.6990740740740743E-2</v>
      </c>
      <c r="E646" s="274">
        <v>246</v>
      </c>
      <c r="F646" s="274" t="s">
        <v>1069</v>
      </c>
      <c r="G646" s="274">
        <v>10</v>
      </c>
      <c r="H646" s="274">
        <f t="shared" si="10"/>
        <v>48</v>
      </c>
      <c r="I646" s="274" t="s">
        <v>1071</v>
      </c>
      <c r="J646" s="277">
        <v>4.8101851851851854E-2</v>
      </c>
      <c r="K646" s="274" t="s">
        <v>2913</v>
      </c>
      <c r="L646" s="274" t="s">
        <v>3531</v>
      </c>
      <c r="M646" s="276">
        <v>27875</v>
      </c>
      <c r="N646" s="274" t="s">
        <v>3076</v>
      </c>
    </row>
    <row r="647" spans="2:14" ht="13.8">
      <c r="B647" s="279" t="s">
        <v>4879</v>
      </c>
      <c r="C647" s="274">
        <v>1989</v>
      </c>
      <c r="D647" s="277">
        <v>4.7060185185185184E-2</v>
      </c>
      <c r="E647" s="274">
        <v>247</v>
      </c>
      <c r="F647" s="274" t="s">
        <v>1069</v>
      </c>
      <c r="G647" s="274">
        <v>10</v>
      </c>
      <c r="H647" s="274">
        <f t="shared" si="10"/>
        <v>35</v>
      </c>
      <c r="I647" s="274" t="s">
        <v>1071</v>
      </c>
      <c r="J647" s="277">
        <v>4.8206018518518516E-2</v>
      </c>
      <c r="K647" s="274" t="s">
        <v>2896</v>
      </c>
      <c r="L647" s="274" t="s">
        <v>3532</v>
      </c>
      <c r="M647" s="276">
        <v>32786</v>
      </c>
      <c r="N647" s="274" t="s">
        <v>3076</v>
      </c>
    </row>
    <row r="648" spans="2:14" ht="13.8">
      <c r="B648" s="279" t="s">
        <v>4880</v>
      </c>
      <c r="C648" s="274">
        <v>1993</v>
      </c>
      <c r="D648" s="277">
        <v>4.7071759259259258E-2</v>
      </c>
      <c r="E648" s="274">
        <v>248</v>
      </c>
      <c r="F648" s="274" t="s">
        <v>1069</v>
      </c>
      <c r="G648" s="274">
        <v>10</v>
      </c>
      <c r="H648" s="274">
        <f t="shared" si="10"/>
        <v>31</v>
      </c>
      <c r="I648" s="274" t="s">
        <v>1071</v>
      </c>
      <c r="J648" s="277">
        <v>4.8206018518518516E-2</v>
      </c>
      <c r="K648" s="274" t="s">
        <v>2954</v>
      </c>
      <c r="L648" s="274" t="s">
        <v>3533</v>
      </c>
      <c r="M648" s="276">
        <v>34005</v>
      </c>
      <c r="N648" s="274" t="s">
        <v>3076</v>
      </c>
    </row>
    <row r="649" spans="2:14" ht="13.8">
      <c r="B649" s="279" t="s">
        <v>4881</v>
      </c>
      <c r="C649" s="274">
        <v>2000</v>
      </c>
      <c r="D649" s="277">
        <v>4.7256944444444442E-2</v>
      </c>
      <c r="E649" s="274">
        <v>249</v>
      </c>
      <c r="F649" s="274" t="s">
        <v>1069</v>
      </c>
      <c r="G649" s="274">
        <v>10</v>
      </c>
      <c r="H649" s="274">
        <f t="shared" si="10"/>
        <v>24</v>
      </c>
      <c r="I649" s="274" t="s">
        <v>1071</v>
      </c>
      <c r="J649" s="277">
        <v>4.8321759259259259E-2</v>
      </c>
      <c r="K649" s="274" t="s">
        <v>2933</v>
      </c>
      <c r="L649" s="274" t="s">
        <v>3534</v>
      </c>
      <c r="M649" s="276">
        <v>36659</v>
      </c>
      <c r="N649" s="274" t="s">
        <v>3076</v>
      </c>
    </row>
    <row r="650" spans="2:14" ht="13.8">
      <c r="B650" s="279" t="s">
        <v>4882</v>
      </c>
      <c r="C650" s="274">
        <v>1995</v>
      </c>
      <c r="D650" s="277">
        <v>4.732638888888889E-2</v>
      </c>
      <c r="E650" s="274">
        <v>250</v>
      </c>
      <c r="F650" s="274" t="s">
        <v>1069</v>
      </c>
      <c r="G650" s="274">
        <v>10</v>
      </c>
      <c r="H650" s="274">
        <f t="shared" si="10"/>
        <v>29</v>
      </c>
      <c r="I650" s="274" t="s">
        <v>1071</v>
      </c>
      <c r="J650" s="277">
        <v>4.8472222222222222E-2</v>
      </c>
      <c r="K650" s="274" t="s">
        <v>2896</v>
      </c>
      <c r="L650" s="274" t="s">
        <v>3535</v>
      </c>
      <c r="M650" s="276">
        <v>34879</v>
      </c>
      <c r="N650" s="274" t="s">
        <v>3076</v>
      </c>
    </row>
    <row r="651" spans="2:14" ht="13.8">
      <c r="B651" s="279" t="s">
        <v>2135</v>
      </c>
      <c r="C651" s="274">
        <v>1979</v>
      </c>
      <c r="D651" s="277">
        <v>4.71875E-2</v>
      </c>
      <c r="E651" s="274">
        <v>251</v>
      </c>
      <c r="F651" s="274" t="s">
        <v>1069</v>
      </c>
      <c r="G651" s="274">
        <v>10</v>
      </c>
      <c r="H651" s="274">
        <f t="shared" si="10"/>
        <v>45</v>
      </c>
      <c r="I651" s="274" t="s">
        <v>1071</v>
      </c>
      <c r="J651" s="277">
        <v>4.8483796296296296E-2</v>
      </c>
      <c r="K651" s="274" t="s">
        <v>2913</v>
      </c>
      <c r="L651" s="274" t="s">
        <v>3536</v>
      </c>
      <c r="M651" s="278">
        <v>29199</v>
      </c>
      <c r="N651" s="274" t="s">
        <v>3076</v>
      </c>
    </row>
    <row r="652" spans="2:14" ht="13.8">
      <c r="B652" s="279" t="s">
        <v>4883</v>
      </c>
      <c r="C652" s="274">
        <v>1987</v>
      </c>
      <c r="D652" s="277">
        <v>4.5115740740740741E-2</v>
      </c>
      <c r="E652" s="274">
        <v>252</v>
      </c>
      <c r="F652" s="274" t="s">
        <v>1069</v>
      </c>
      <c r="G652" s="274">
        <v>10</v>
      </c>
      <c r="H652" s="274">
        <f t="shared" si="10"/>
        <v>37</v>
      </c>
      <c r="I652" s="274" t="s">
        <v>1071</v>
      </c>
      <c r="J652" s="277">
        <v>4.8564814814814818E-2</v>
      </c>
      <c r="K652" s="274" t="s">
        <v>2862</v>
      </c>
      <c r="L652" s="274" t="s">
        <v>3537</v>
      </c>
      <c r="M652" s="278">
        <v>32127</v>
      </c>
      <c r="N652" s="274" t="s">
        <v>3076</v>
      </c>
    </row>
    <row r="653" spans="2:14" ht="13.8">
      <c r="B653" s="279" t="s">
        <v>4884</v>
      </c>
      <c r="C653" s="274">
        <v>1988</v>
      </c>
      <c r="D653" s="277">
        <v>4.7858796296296295E-2</v>
      </c>
      <c r="E653" s="274">
        <v>253</v>
      </c>
      <c r="F653" s="274" t="s">
        <v>1069</v>
      </c>
      <c r="G653" s="274">
        <v>10</v>
      </c>
      <c r="H653" s="274">
        <f t="shared" si="10"/>
        <v>36</v>
      </c>
      <c r="I653" s="274" t="s">
        <v>1071</v>
      </c>
      <c r="J653" s="277">
        <v>4.8576388888888891E-2</v>
      </c>
      <c r="K653" s="274" t="s">
        <v>3538</v>
      </c>
      <c r="L653" s="274" t="s">
        <v>3539</v>
      </c>
      <c r="M653" s="276">
        <v>32481</v>
      </c>
      <c r="N653" s="274" t="s">
        <v>3076</v>
      </c>
    </row>
    <row r="654" spans="2:14" ht="13.8">
      <c r="B654" s="279" t="s">
        <v>4885</v>
      </c>
      <c r="C654" s="274">
        <v>1992</v>
      </c>
      <c r="D654" s="277">
        <v>4.8020833333333332E-2</v>
      </c>
      <c r="E654" s="274">
        <v>254</v>
      </c>
      <c r="F654" s="274" t="s">
        <v>1069</v>
      </c>
      <c r="G654" s="274">
        <v>10</v>
      </c>
      <c r="H654" s="274">
        <f t="shared" si="10"/>
        <v>32</v>
      </c>
      <c r="I654" s="274" t="s">
        <v>1071</v>
      </c>
      <c r="J654" s="277">
        <v>4.87037037037037E-2</v>
      </c>
      <c r="K654" s="274" t="s">
        <v>2933</v>
      </c>
      <c r="L654" s="274" t="s">
        <v>3540</v>
      </c>
      <c r="M654" s="278">
        <v>33892</v>
      </c>
      <c r="N654" s="274" t="s">
        <v>3076</v>
      </c>
    </row>
    <row r="655" spans="2:14" ht="13.8">
      <c r="B655" s="279" t="s">
        <v>4886</v>
      </c>
      <c r="C655" s="274">
        <v>1988</v>
      </c>
      <c r="D655" s="277">
        <v>4.7488425925925927E-2</v>
      </c>
      <c r="E655" s="274">
        <v>255</v>
      </c>
      <c r="F655" s="274" t="s">
        <v>1069</v>
      </c>
      <c r="G655" s="274">
        <v>10</v>
      </c>
      <c r="H655" s="274">
        <f t="shared" si="10"/>
        <v>36</v>
      </c>
      <c r="I655" s="274" t="s">
        <v>1071</v>
      </c>
      <c r="J655" s="277">
        <v>4.8761574074074075E-2</v>
      </c>
      <c r="K655" s="274" t="s">
        <v>2825</v>
      </c>
      <c r="L655" s="274" t="s">
        <v>3541</v>
      </c>
      <c r="M655" s="276">
        <v>32192</v>
      </c>
      <c r="N655" s="274" t="s">
        <v>3076</v>
      </c>
    </row>
    <row r="656" spans="2:14" ht="13.8">
      <c r="B656" s="279" t="s">
        <v>4887</v>
      </c>
      <c r="C656" s="274">
        <v>1991</v>
      </c>
      <c r="D656" s="277">
        <v>4.7592592592592596E-2</v>
      </c>
      <c r="E656" s="274">
        <v>256</v>
      </c>
      <c r="F656" s="274" t="s">
        <v>1069</v>
      </c>
      <c r="G656" s="274">
        <v>10</v>
      </c>
      <c r="H656" s="274">
        <f t="shared" si="10"/>
        <v>33</v>
      </c>
      <c r="I656" s="274" t="s">
        <v>1071</v>
      </c>
      <c r="J656" s="277">
        <v>4.8900462962962965E-2</v>
      </c>
      <c r="K656" s="274" t="s">
        <v>3309</v>
      </c>
      <c r="L656" s="274" t="s">
        <v>3542</v>
      </c>
      <c r="M656" s="276">
        <v>33388</v>
      </c>
      <c r="N656" s="274" t="s">
        <v>3076</v>
      </c>
    </row>
    <row r="657" spans="2:14" ht="13.8">
      <c r="B657" s="279" t="s">
        <v>4888</v>
      </c>
      <c r="C657" s="274">
        <v>1992</v>
      </c>
      <c r="D657" s="277">
        <v>4.7557870370370368E-2</v>
      </c>
      <c r="E657" s="274">
        <v>257</v>
      </c>
      <c r="F657" s="274" t="s">
        <v>1069</v>
      </c>
      <c r="G657" s="274">
        <v>10</v>
      </c>
      <c r="H657" s="274">
        <f t="shared" si="10"/>
        <v>32</v>
      </c>
      <c r="I657" s="274" t="s">
        <v>1071</v>
      </c>
      <c r="J657" s="277">
        <v>4.9016203703703701E-2</v>
      </c>
      <c r="K657" s="274" t="s">
        <v>2833</v>
      </c>
      <c r="L657" s="274" t="s">
        <v>3542</v>
      </c>
      <c r="M657" s="276">
        <v>33695</v>
      </c>
      <c r="N657" s="274" t="s">
        <v>3076</v>
      </c>
    </row>
    <row r="658" spans="2:14" ht="13.8">
      <c r="B658" s="279" t="s">
        <v>4889</v>
      </c>
      <c r="C658" s="274">
        <v>1993</v>
      </c>
      <c r="D658" s="277">
        <v>4.7662037037037037E-2</v>
      </c>
      <c r="E658" s="274">
        <v>258</v>
      </c>
      <c r="F658" s="274" t="s">
        <v>1069</v>
      </c>
      <c r="G658" s="274">
        <v>10</v>
      </c>
      <c r="H658" s="274">
        <f t="shared" si="10"/>
        <v>31</v>
      </c>
      <c r="I658" s="274" t="s">
        <v>1071</v>
      </c>
      <c r="J658" s="277">
        <v>4.9155092592592591E-2</v>
      </c>
      <c r="K658" s="274" t="s">
        <v>2896</v>
      </c>
      <c r="L658" s="274" t="s">
        <v>3543</v>
      </c>
      <c r="M658" s="276">
        <v>34135</v>
      </c>
      <c r="N658" s="274" t="s">
        <v>3076</v>
      </c>
    </row>
    <row r="659" spans="2:14" ht="13.8">
      <c r="B659" s="279" t="s">
        <v>4890</v>
      </c>
      <c r="C659" s="274">
        <v>1986</v>
      </c>
      <c r="D659" s="277">
        <v>4.7847222222222222E-2</v>
      </c>
      <c r="E659" s="274">
        <v>259</v>
      </c>
      <c r="F659" s="274" t="s">
        <v>1069</v>
      </c>
      <c r="G659" s="274">
        <v>10</v>
      </c>
      <c r="H659" s="274">
        <f t="shared" si="10"/>
        <v>38</v>
      </c>
      <c r="I659" s="274" t="s">
        <v>1071</v>
      </c>
      <c r="J659" s="277">
        <v>4.9224537037037039E-2</v>
      </c>
      <c r="K659" s="274" t="s">
        <v>2859</v>
      </c>
      <c r="L659" s="274" t="s">
        <v>3544</v>
      </c>
      <c r="M659" s="278">
        <v>31739</v>
      </c>
      <c r="N659" s="274" t="s">
        <v>3076</v>
      </c>
    </row>
    <row r="660" spans="2:14" ht="13.8">
      <c r="B660" s="279" t="s">
        <v>4891</v>
      </c>
      <c r="C660" s="274">
        <v>1990</v>
      </c>
      <c r="D660" s="277">
        <v>4.7939814814814817E-2</v>
      </c>
      <c r="E660" s="274">
        <v>260</v>
      </c>
      <c r="F660" s="274" t="s">
        <v>1069</v>
      </c>
      <c r="G660" s="274">
        <v>10</v>
      </c>
      <c r="H660" s="274">
        <f t="shared" si="10"/>
        <v>34</v>
      </c>
      <c r="I660" s="274" t="s">
        <v>1071</v>
      </c>
      <c r="J660" s="277">
        <v>4.9305555555555554E-2</v>
      </c>
      <c r="K660" s="274" t="s">
        <v>3545</v>
      </c>
      <c r="L660" s="274" t="s">
        <v>3546</v>
      </c>
      <c r="M660" s="276">
        <v>33017</v>
      </c>
      <c r="N660" s="274" t="s">
        <v>3076</v>
      </c>
    </row>
    <row r="661" spans="2:14" ht="13.8">
      <c r="B661" s="279" t="s">
        <v>4892</v>
      </c>
      <c r="C661" s="274">
        <v>1995</v>
      </c>
      <c r="D661" s="277">
        <v>4.7905092592592589E-2</v>
      </c>
      <c r="E661" s="274">
        <v>261</v>
      </c>
      <c r="F661" s="274" t="s">
        <v>1069</v>
      </c>
      <c r="G661" s="274">
        <v>10</v>
      </c>
      <c r="H661" s="274">
        <f t="shared" si="10"/>
        <v>29</v>
      </c>
      <c r="I661" s="274" t="s">
        <v>1071</v>
      </c>
      <c r="J661" s="277">
        <v>4.9317129629629627E-2</v>
      </c>
      <c r="K661" s="274" t="s">
        <v>3073</v>
      </c>
      <c r="L661" s="274" t="s">
        <v>3547</v>
      </c>
      <c r="M661" s="278">
        <v>35028</v>
      </c>
      <c r="N661" s="274" t="s">
        <v>3076</v>
      </c>
    </row>
    <row r="662" spans="2:14" ht="13.8">
      <c r="B662" s="279" t="s">
        <v>621</v>
      </c>
      <c r="C662" s="274">
        <v>2001</v>
      </c>
      <c r="D662" s="277">
        <v>4.866898148148148E-2</v>
      </c>
      <c r="E662" s="274">
        <v>262</v>
      </c>
      <c r="F662" s="274" t="s">
        <v>1069</v>
      </c>
      <c r="G662" s="274">
        <v>10</v>
      </c>
      <c r="H662" s="274">
        <f t="shared" si="10"/>
        <v>23</v>
      </c>
      <c r="I662" s="274" t="s">
        <v>1071</v>
      </c>
      <c r="J662" s="277">
        <v>4.9479166666666664E-2</v>
      </c>
      <c r="K662" s="274" t="s">
        <v>2833</v>
      </c>
      <c r="L662" s="274" t="s">
        <v>3548</v>
      </c>
      <c r="M662" s="276">
        <v>37172</v>
      </c>
      <c r="N662" s="274" t="s">
        <v>3076</v>
      </c>
    </row>
    <row r="663" spans="2:14" ht="13.8">
      <c r="B663" s="279" t="s">
        <v>4893</v>
      </c>
      <c r="C663" s="274">
        <v>2000</v>
      </c>
      <c r="D663" s="277">
        <v>4.7893518518518516E-2</v>
      </c>
      <c r="E663" s="274">
        <v>263</v>
      </c>
      <c r="F663" s="274" t="s">
        <v>1069</v>
      </c>
      <c r="G663" s="274">
        <v>10</v>
      </c>
      <c r="H663" s="274">
        <f t="shared" si="10"/>
        <v>24</v>
      </c>
      <c r="I663" s="274" t="s">
        <v>1071</v>
      </c>
      <c r="J663" s="277">
        <v>4.9560185185185186E-2</v>
      </c>
      <c r="K663" s="274" t="s">
        <v>3549</v>
      </c>
      <c r="L663" s="274" t="s">
        <v>3550</v>
      </c>
      <c r="M663" s="276">
        <v>36545</v>
      </c>
      <c r="N663" s="274" t="s">
        <v>3076</v>
      </c>
    </row>
    <row r="664" spans="2:14" ht="13.8">
      <c r="B664" s="279" t="s">
        <v>5735</v>
      </c>
      <c r="C664" s="274">
        <v>1987</v>
      </c>
      <c r="D664" s="277">
        <v>4.8460648148148149E-2</v>
      </c>
      <c r="E664" s="274">
        <v>264</v>
      </c>
      <c r="F664" s="274" t="s">
        <v>1069</v>
      </c>
      <c r="G664" s="274">
        <v>10</v>
      </c>
      <c r="H664" s="274">
        <f t="shared" si="10"/>
        <v>37</v>
      </c>
      <c r="I664" s="274" t="s">
        <v>1071</v>
      </c>
      <c r="J664" s="277">
        <v>4.9826388888888892E-2</v>
      </c>
      <c r="K664" s="274" t="s">
        <v>3551</v>
      </c>
      <c r="L664" s="274" t="s">
        <v>2943</v>
      </c>
      <c r="M664" s="276">
        <v>31822</v>
      </c>
      <c r="N664" s="274" t="s">
        <v>3076</v>
      </c>
    </row>
    <row r="665" spans="2:14" ht="13.8">
      <c r="B665" s="279" t="s">
        <v>591</v>
      </c>
      <c r="C665" s="274">
        <v>1990</v>
      </c>
      <c r="D665" s="277">
        <v>4.8587962962962965E-2</v>
      </c>
      <c r="E665" s="274">
        <v>265</v>
      </c>
      <c r="F665" s="274" t="s">
        <v>1069</v>
      </c>
      <c r="G665" s="274">
        <v>10</v>
      </c>
      <c r="H665" s="274">
        <f t="shared" si="10"/>
        <v>34</v>
      </c>
      <c r="I665" s="274" t="s">
        <v>1071</v>
      </c>
      <c r="J665" s="277">
        <v>4.9861111111111113E-2</v>
      </c>
      <c r="K665" s="274" t="s">
        <v>2896</v>
      </c>
      <c r="L665" s="274" t="s">
        <v>3552</v>
      </c>
      <c r="M665" s="276">
        <v>33067</v>
      </c>
      <c r="N665" s="274" t="s">
        <v>3076</v>
      </c>
    </row>
    <row r="666" spans="2:14" ht="13.8">
      <c r="B666" s="279" t="s">
        <v>4894</v>
      </c>
      <c r="C666" s="274">
        <v>1991</v>
      </c>
      <c r="D666" s="277">
        <v>4.8587962962962965E-2</v>
      </c>
      <c r="E666" s="274">
        <v>266</v>
      </c>
      <c r="F666" s="274" t="s">
        <v>1069</v>
      </c>
      <c r="G666" s="274">
        <v>10</v>
      </c>
      <c r="H666" s="274">
        <f t="shared" si="10"/>
        <v>33</v>
      </c>
      <c r="I666" s="274" t="s">
        <v>1071</v>
      </c>
      <c r="J666" s="277">
        <v>4.9942129629629628E-2</v>
      </c>
      <c r="K666" s="274" t="s">
        <v>2849</v>
      </c>
      <c r="L666" s="274" t="s">
        <v>3553</v>
      </c>
      <c r="M666" s="276">
        <v>33408</v>
      </c>
      <c r="N666" s="274" t="s">
        <v>3076</v>
      </c>
    </row>
    <row r="667" spans="2:14" ht="13.8">
      <c r="B667" s="279" t="s">
        <v>4895</v>
      </c>
      <c r="C667" s="274">
        <v>1991</v>
      </c>
      <c r="D667" s="277">
        <v>4.8599537037037038E-2</v>
      </c>
      <c r="E667" s="274">
        <v>267</v>
      </c>
      <c r="F667" s="274" t="s">
        <v>1069</v>
      </c>
      <c r="G667" s="274">
        <v>10</v>
      </c>
      <c r="H667" s="274">
        <f t="shared" si="10"/>
        <v>33</v>
      </c>
      <c r="I667" s="274" t="s">
        <v>1071</v>
      </c>
      <c r="J667" s="277">
        <v>4.9953703703703702E-2</v>
      </c>
      <c r="K667" s="274" t="s">
        <v>2829</v>
      </c>
      <c r="L667" s="274" t="s">
        <v>3554</v>
      </c>
      <c r="M667" s="276">
        <v>33336</v>
      </c>
      <c r="N667" s="274" t="s">
        <v>3076</v>
      </c>
    </row>
    <row r="668" spans="2:14" ht="13.8">
      <c r="B668" s="279" t="s">
        <v>2520</v>
      </c>
      <c r="C668" s="274">
        <v>1988</v>
      </c>
      <c r="D668" s="277">
        <v>4.8958333333333333E-2</v>
      </c>
      <c r="E668" s="274">
        <v>268</v>
      </c>
      <c r="F668" s="274" t="s">
        <v>1069</v>
      </c>
      <c r="G668" s="274">
        <v>10</v>
      </c>
      <c r="H668" s="274">
        <f t="shared" si="10"/>
        <v>36</v>
      </c>
      <c r="I668" s="274" t="s">
        <v>1071</v>
      </c>
      <c r="J668" s="277">
        <v>5.0081018518518518E-2</v>
      </c>
      <c r="K668" s="274" t="s">
        <v>2829</v>
      </c>
      <c r="L668" s="274" t="s">
        <v>3043</v>
      </c>
      <c r="M668" s="276">
        <v>32382</v>
      </c>
      <c r="N668" s="274" t="s">
        <v>3076</v>
      </c>
    </row>
    <row r="669" spans="2:14" ht="13.8">
      <c r="B669" s="279" t="s">
        <v>4896</v>
      </c>
      <c r="C669" s="274">
        <v>1984</v>
      </c>
      <c r="D669" s="277">
        <v>4.87037037037037E-2</v>
      </c>
      <c r="E669" s="274">
        <v>269</v>
      </c>
      <c r="F669" s="274" t="s">
        <v>1069</v>
      </c>
      <c r="G669" s="274">
        <v>10</v>
      </c>
      <c r="H669" s="274">
        <f t="shared" si="10"/>
        <v>40</v>
      </c>
      <c r="I669" s="274" t="s">
        <v>1071</v>
      </c>
      <c r="J669" s="277">
        <v>5.0127314814814812E-2</v>
      </c>
      <c r="K669" s="274" t="s">
        <v>3555</v>
      </c>
      <c r="L669" s="274" t="s">
        <v>3556</v>
      </c>
      <c r="M669" s="276">
        <v>30992</v>
      </c>
      <c r="N669" s="274" t="s">
        <v>3076</v>
      </c>
    </row>
    <row r="670" spans="2:14" ht="14.4">
      <c r="B670" s="286" t="s">
        <v>4897</v>
      </c>
      <c r="C670" s="274">
        <v>1968</v>
      </c>
      <c r="D670" s="277">
        <v>4.9444444444444444E-2</v>
      </c>
      <c r="E670" s="274">
        <v>270</v>
      </c>
      <c r="F670" s="274" t="s">
        <v>1069</v>
      </c>
      <c r="G670" s="274">
        <v>10</v>
      </c>
      <c r="H670" s="274">
        <f t="shared" si="10"/>
        <v>56</v>
      </c>
      <c r="I670" s="274" t="s">
        <v>1071</v>
      </c>
      <c r="J670" s="277">
        <v>5.0138888888888886E-2</v>
      </c>
      <c r="K670" s="274" t="s">
        <v>3557</v>
      </c>
      <c r="L670" s="274" t="s">
        <v>3558</v>
      </c>
      <c r="M670" s="276">
        <v>24990</v>
      </c>
      <c r="N670" s="274" t="s">
        <v>3076</v>
      </c>
    </row>
    <row r="671" spans="2:14" ht="13.8">
      <c r="B671" s="279" t="s">
        <v>4898</v>
      </c>
      <c r="C671" s="274">
        <v>1994</v>
      </c>
      <c r="D671" s="277">
        <v>4.9143518518518517E-2</v>
      </c>
      <c r="E671" s="274">
        <v>271</v>
      </c>
      <c r="F671" s="274" t="s">
        <v>1069</v>
      </c>
      <c r="G671" s="274">
        <v>10</v>
      </c>
      <c r="H671" s="274">
        <f t="shared" si="10"/>
        <v>30</v>
      </c>
      <c r="I671" s="274" t="s">
        <v>1071</v>
      </c>
      <c r="J671" s="277">
        <v>5.0266203703703702E-2</v>
      </c>
      <c r="K671" s="274" t="s">
        <v>2825</v>
      </c>
      <c r="L671" s="274" t="s">
        <v>3559</v>
      </c>
      <c r="M671" s="276">
        <v>34677</v>
      </c>
      <c r="N671" s="274" t="s">
        <v>3076</v>
      </c>
    </row>
    <row r="672" spans="2:14" ht="13.8">
      <c r="B672" s="279" t="s">
        <v>2564</v>
      </c>
      <c r="C672" s="274">
        <v>1974</v>
      </c>
      <c r="D672" s="277">
        <v>4.9398148148148149E-2</v>
      </c>
      <c r="E672" s="274">
        <v>272</v>
      </c>
      <c r="F672" s="274" t="s">
        <v>1069</v>
      </c>
      <c r="G672" s="274">
        <v>10</v>
      </c>
      <c r="H672" s="274">
        <f t="shared" si="10"/>
        <v>50</v>
      </c>
      <c r="I672" s="274" t="s">
        <v>1071</v>
      </c>
      <c r="J672" s="277">
        <v>5.047453703703704E-2</v>
      </c>
      <c r="K672" s="274" t="s">
        <v>2862</v>
      </c>
      <c r="L672" s="274" t="s">
        <v>5701</v>
      </c>
      <c r="M672" s="276">
        <v>27039</v>
      </c>
      <c r="N672" s="274" t="s">
        <v>3076</v>
      </c>
    </row>
    <row r="673" spans="2:14" ht="13.8">
      <c r="B673" s="279" t="s">
        <v>4899</v>
      </c>
      <c r="C673" s="274">
        <v>1987</v>
      </c>
      <c r="D673" s="277">
        <v>4.9375000000000002E-2</v>
      </c>
      <c r="E673" s="274">
        <v>273</v>
      </c>
      <c r="F673" s="274" t="s">
        <v>1069</v>
      </c>
      <c r="G673" s="274">
        <v>10</v>
      </c>
      <c r="H673" s="274">
        <f t="shared" si="10"/>
        <v>37</v>
      </c>
      <c r="I673" s="274" t="s">
        <v>1071</v>
      </c>
      <c r="J673" s="277">
        <v>5.0613425925925923E-2</v>
      </c>
      <c r="K673" s="274" t="s">
        <v>2829</v>
      </c>
      <c r="L673" s="274" t="s">
        <v>3560</v>
      </c>
      <c r="M673" s="276">
        <v>31933</v>
      </c>
      <c r="N673" s="274" t="s">
        <v>3076</v>
      </c>
    </row>
    <row r="674" spans="2:14" ht="13.8">
      <c r="B674" s="279" t="s">
        <v>4900</v>
      </c>
      <c r="C674" s="274">
        <v>1983</v>
      </c>
      <c r="D674" s="277">
        <v>4.9375000000000002E-2</v>
      </c>
      <c r="E674" s="274">
        <v>274</v>
      </c>
      <c r="F674" s="274" t="s">
        <v>1069</v>
      </c>
      <c r="G674" s="274">
        <v>10</v>
      </c>
      <c r="H674" s="274">
        <f t="shared" si="10"/>
        <v>41</v>
      </c>
      <c r="I674" s="274" t="s">
        <v>1071</v>
      </c>
      <c r="J674" s="277">
        <v>5.0879629629629629E-2</v>
      </c>
      <c r="K674" s="274" t="s">
        <v>2864</v>
      </c>
      <c r="L674" s="274" t="s">
        <v>3058</v>
      </c>
      <c r="M674" s="276">
        <v>30572</v>
      </c>
      <c r="N674" s="274" t="s">
        <v>3076</v>
      </c>
    </row>
    <row r="675" spans="2:14" ht="13.8">
      <c r="B675" s="279" t="s">
        <v>4901</v>
      </c>
      <c r="C675" s="274">
        <v>1982</v>
      </c>
      <c r="D675" s="277">
        <v>4.9803240740740738E-2</v>
      </c>
      <c r="E675" s="274">
        <v>275</v>
      </c>
      <c r="F675" s="274" t="s">
        <v>1069</v>
      </c>
      <c r="G675" s="274">
        <v>10</v>
      </c>
      <c r="H675" s="274">
        <f t="shared" si="10"/>
        <v>42</v>
      </c>
      <c r="I675" s="274" t="s">
        <v>1071</v>
      </c>
      <c r="J675" s="277">
        <v>5.1122685185185188E-2</v>
      </c>
      <c r="K675" s="274" t="s">
        <v>2864</v>
      </c>
      <c r="L675" s="274" t="s">
        <v>3561</v>
      </c>
      <c r="M675" s="276">
        <v>29973</v>
      </c>
      <c r="N675" s="274" t="s">
        <v>3076</v>
      </c>
    </row>
    <row r="676" spans="2:14" ht="13.8">
      <c r="B676" s="279" t="s">
        <v>4902</v>
      </c>
      <c r="C676" s="274">
        <v>1987</v>
      </c>
      <c r="D676" s="277">
        <v>4.6493055555555558E-2</v>
      </c>
      <c r="E676" s="274">
        <v>276</v>
      </c>
      <c r="F676" s="274" t="s">
        <v>1069</v>
      </c>
      <c r="G676" s="274">
        <v>10</v>
      </c>
      <c r="H676" s="274">
        <f t="shared" si="10"/>
        <v>37</v>
      </c>
      <c r="I676" s="274" t="s">
        <v>1071</v>
      </c>
      <c r="J676" s="277">
        <v>5.1249999999999997E-2</v>
      </c>
      <c r="K676" s="274" t="s">
        <v>2943</v>
      </c>
      <c r="L676" s="274" t="s">
        <v>3199</v>
      </c>
      <c r="M676" s="276">
        <v>31858</v>
      </c>
      <c r="N676" s="274" t="s">
        <v>3076</v>
      </c>
    </row>
    <row r="677" spans="2:14" ht="13.8">
      <c r="B677" s="279" t="s">
        <v>4903</v>
      </c>
      <c r="C677" s="274">
        <v>1988</v>
      </c>
      <c r="D677" s="277">
        <v>4.673611111111111E-2</v>
      </c>
      <c r="E677" s="274">
        <v>277</v>
      </c>
      <c r="F677" s="274" t="s">
        <v>1069</v>
      </c>
      <c r="G677" s="274">
        <v>10</v>
      </c>
      <c r="H677" s="274">
        <f t="shared" si="10"/>
        <v>36</v>
      </c>
      <c r="I677" s="274" t="s">
        <v>1071</v>
      </c>
      <c r="J677" s="277">
        <v>5.1296296296296298E-2</v>
      </c>
      <c r="K677" s="274" t="s">
        <v>2825</v>
      </c>
      <c r="L677" s="274" t="s">
        <v>3562</v>
      </c>
      <c r="M677" s="278">
        <v>32502</v>
      </c>
      <c r="N677" s="274" t="s">
        <v>3076</v>
      </c>
    </row>
    <row r="678" spans="2:14" ht="13.8">
      <c r="B678" s="279" t="s">
        <v>935</v>
      </c>
      <c r="C678" s="274">
        <v>1979</v>
      </c>
      <c r="D678" s="277">
        <v>4.9930555555555554E-2</v>
      </c>
      <c r="E678" s="274">
        <v>278</v>
      </c>
      <c r="F678" s="274" t="s">
        <v>1069</v>
      </c>
      <c r="G678" s="274">
        <v>10</v>
      </c>
      <c r="H678" s="274">
        <f t="shared" si="10"/>
        <v>45</v>
      </c>
      <c r="I678" s="274" t="s">
        <v>1071</v>
      </c>
      <c r="J678" s="277">
        <v>5.1446759259259262E-2</v>
      </c>
      <c r="K678" s="274" t="s">
        <v>2933</v>
      </c>
      <c r="L678" s="274" t="s">
        <v>3563</v>
      </c>
      <c r="M678" s="278">
        <v>29151</v>
      </c>
      <c r="N678" s="274" t="s">
        <v>3076</v>
      </c>
    </row>
    <row r="679" spans="2:14" ht="13.8">
      <c r="B679" s="279" t="s">
        <v>2687</v>
      </c>
      <c r="C679" s="274">
        <v>1982</v>
      </c>
      <c r="D679" s="277">
        <v>5.0324074074074077E-2</v>
      </c>
      <c r="E679" s="274">
        <v>279</v>
      </c>
      <c r="F679" s="274" t="s">
        <v>1069</v>
      </c>
      <c r="G679" s="274">
        <v>10</v>
      </c>
      <c r="H679" s="274">
        <f t="shared" si="10"/>
        <v>42</v>
      </c>
      <c r="I679" s="274" t="s">
        <v>1071</v>
      </c>
      <c r="J679" s="277">
        <v>5.1701388888888887E-2</v>
      </c>
      <c r="K679" s="274" t="s">
        <v>2896</v>
      </c>
      <c r="L679" s="274" t="s">
        <v>3564</v>
      </c>
      <c r="M679" s="276">
        <v>30036</v>
      </c>
      <c r="N679" s="274" t="s">
        <v>3076</v>
      </c>
    </row>
    <row r="680" spans="2:14" ht="13.8">
      <c r="B680" s="279" t="s">
        <v>4904</v>
      </c>
      <c r="C680" s="274">
        <v>1996</v>
      </c>
      <c r="D680" s="277">
        <v>5.1006944444444445E-2</v>
      </c>
      <c r="E680" s="274">
        <v>280</v>
      </c>
      <c r="F680" s="274" t="s">
        <v>1069</v>
      </c>
      <c r="G680" s="274">
        <v>10</v>
      </c>
      <c r="H680" s="274">
        <f t="shared" si="10"/>
        <v>28</v>
      </c>
      <c r="I680" s="274" t="s">
        <v>1071</v>
      </c>
      <c r="J680" s="277">
        <v>5.1736111111111108E-2</v>
      </c>
      <c r="K680" s="274" t="s">
        <v>3539</v>
      </c>
      <c r="L680" s="274" t="s">
        <v>3565</v>
      </c>
      <c r="M680" s="276">
        <v>35068</v>
      </c>
      <c r="N680" s="274" t="s">
        <v>3076</v>
      </c>
    </row>
    <row r="681" spans="2:14" ht="13.8">
      <c r="B681" s="279" t="s">
        <v>4905</v>
      </c>
      <c r="C681" s="274">
        <v>1997</v>
      </c>
      <c r="D681" s="277">
        <v>5.047453703703704E-2</v>
      </c>
      <c r="E681" s="274">
        <v>281</v>
      </c>
      <c r="F681" s="274" t="s">
        <v>1069</v>
      </c>
      <c r="G681" s="274">
        <v>10</v>
      </c>
      <c r="H681" s="274">
        <f t="shared" si="10"/>
        <v>27</v>
      </c>
      <c r="I681" s="274" t="s">
        <v>1071</v>
      </c>
      <c r="J681" s="277">
        <v>5.1956018518518519E-2</v>
      </c>
      <c r="K681" s="274" t="s">
        <v>2913</v>
      </c>
      <c r="L681" s="274" t="s">
        <v>3566</v>
      </c>
      <c r="M681" s="278">
        <v>35755</v>
      </c>
      <c r="N681" s="274" t="s">
        <v>3076</v>
      </c>
    </row>
    <row r="682" spans="2:14" ht="13.8">
      <c r="B682" s="279" t="s">
        <v>2040</v>
      </c>
      <c r="C682" s="274">
        <v>1987</v>
      </c>
      <c r="D682" s="277">
        <v>5.0937499999999997E-2</v>
      </c>
      <c r="E682" s="274">
        <v>282</v>
      </c>
      <c r="F682" s="274" t="s">
        <v>1069</v>
      </c>
      <c r="G682" s="274">
        <v>10</v>
      </c>
      <c r="H682" s="274">
        <f t="shared" si="10"/>
        <v>37</v>
      </c>
      <c r="I682" s="274" t="s">
        <v>1071</v>
      </c>
      <c r="J682" s="277">
        <v>5.2152777777777777E-2</v>
      </c>
      <c r="K682" s="274" t="s">
        <v>3567</v>
      </c>
      <c r="L682" s="274" t="s">
        <v>3568</v>
      </c>
      <c r="M682" s="278">
        <v>32141</v>
      </c>
      <c r="N682" s="274" t="s">
        <v>3076</v>
      </c>
    </row>
    <row r="683" spans="2:14" ht="13.8">
      <c r="B683" s="279" t="s">
        <v>4906</v>
      </c>
      <c r="C683" s="274">
        <v>1985</v>
      </c>
      <c r="D683" s="277">
        <v>5.1504629629629629E-2</v>
      </c>
      <c r="E683" s="274">
        <v>283</v>
      </c>
      <c r="F683" s="274" t="s">
        <v>1069</v>
      </c>
      <c r="G683" s="274">
        <v>10</v>
      </c>
      <c r="H683" s="274">
        <f t="shared" si="10"/>
        <v>39</v>
      </c>
      <c r="I683" s="274" t="s">
        <v>1071</v>
      </c>
      <c r="J683" s="277">
        <v>5.2256944444444446E-2</v>
      </c>
      <c r="K683" s="274" t="s">
        <v>2882</v>
      </c>
      <c r="L683" s="274" t="s">
        <v>2993</v>
      </c>
      <c r="M683" s="276">
        <v>31095</v>
      </c>
      <c r="N683" s="274" t="s">
        <v>3076</v>
      </c>
    </row>
    <row r="684" spans="2:14" ht="13.8">
      <c r="B684" s="279" t="s">
        <v>4907</v>
      </c>
      <c r="C684" s="274">
        <v>1985</v>
      </c>
      <c r="D684" s="277">
        <v>5.1064814814814813E-2</v>
      </c>
      <c r="E684" s="274">
        <v>284</v>
      </c>
      <c r="F684" s="274" t="s">
        <v>1069</v>
      </c>
      <c r="G684" s="274">
        <v>10</v>
      </c>
      <c r="H684" s="274">
        <f t="shared" si="10"/>
        <v>39</v>
      </c>
      <c r="I684" s="274" t="s">
        <v>1071</v>
      </c>
      <c r="J684" s="277">
        <v>5.2395833333333336E-2</v>
      </c>
      <c r="K684" s="274" t="s">
        <v>2864</v>
      </c>
      <c r="L684" s="274" t="s">
        <v>3569</v>
      </c>
      <c r="M684" s="276">
        <v>31192</v>
      </c>
      <c r="N684" s="274" t="s">
        <v>3076</v>
      </c>
    </row>
    <row r="685" spans="2:14" ht="13.8">
      <c r="B685" s="279" t="s">
        <v>4908</v>
      </c>
      <c r="C685" s="274">
        <v>1979</v>
      </c>
      <c r="D685" s="277">
        <v>5.1319444444444445E-2</v>
      </c>
      <c r="E685" s="274">
        <v>285</v>
      </c>
      <c r="F685" s="274" t="s">
        <v>1069</v>
      </c>
      <c r="G685" s="274">
        <v>10</v>
      </c>
      <c r="H685" s="274">
        <f t="shared" si="10"/>
        <v>45</v>
      </c>
      <c r="I685" s="274" t="s">
        <v>1071</v>
      </c>
      <c r="J685" s="277">
        <v>5.258101851851852E-2</v>
      </c>
      <c r="K685" s="274" t="s">
        <v>2825</v>
      </c>
      <c r="L685" s="274" t="s">
        <v>3570</v>
      </c>
      <c r="M685" s="276">
        <v>28882</v>
      </c>
      <c r="N685" s="274" t="s">
        <v>3076</v>
      </c>
    </row>
    <row r="686" spans="2:14" ht="13.8">
      <c r="B686" s="279" t="s">
        <v>4909</v>
      </c>
      <c r="C686" s="274">
        <v>1986</v>
      </c>
      <c r="D686" s="277">
        <v>5.1099537037037034E-2</v>
      </c>
      <c r="E686" s="274">
        <v>286</v>
      </c>
      <c r="F686" s="274" t="s">
        <v>1069</v>
      </c>
      <c r="G686" s="274">
        <v>10</v>
      </c>
      <c r="H686" s="274">
        <f t="shared" si="10"/>
        <v>38</v>
      </c>
      <c r="I686" s="274" t="s">
        <v>1071</v>
      </c>
      <c r="J686" s="277">
        <v>5.2627314814814814E-2</v>
      </c>
      <c r="K686" s="274" t="s">
        <v>2975</v>
      </c>
      <c r="L686" s="274" t="s">
        <v>3501</v>
      </c>
      <c r="M686" s="278">
        <v>31712</v>
      </c>
      <c r="N686" s="274" t="s">
        <v>3076</v>
      </c>
    </row>
    <row r="687" spans="2:14" ht="13.8">
      <c r="B687" s="279" t="s">
        <v>4910</v>
      </c>
      <c r="C687" s="274">
        <v>1998</v>
      </c>
      <c r="D687" s="277">
        <v>5.1273148148148151E-2</v>
      </c>
      <c r="E687" s="274">
        <v>287</v>
      </c>
      <c r="F687" s="274" t="s">
        <v>1069</v>
      </c>
      <c r="G687" s="274">
        <v>10</v>
      </c>
      <c r="H687" s="274">
        <f t="shared" si="10"/>
        <v>26</v>
      </c>
      <c r="I687" s="274" t="s">
        <v>1071</v>
      </c>
      <c r="J687" s="277">
        <v>5.2627314814814814E-2</v>
      </c>
      <c r="K687" s="274" t="s">
        <v>2849</v>
      </c>
      <c r="L687" s="274" t="s">
        <v>3571</v>
      </c>
      <c r="M687" s="276">
        <v>35957</v>
      </c>
      <c r="N687" s="274" t="s">
        <v>3076</v>
      </c>
    </row>
    <row r="688" spans="2:14" ht="13.8">
      <c r="B688" s="279" t="s">
        <v>4911</v>
      </c>
      <c r="C688" s="274">
        <v>1983</v>
      </c>
      <c r="D688" s="277">
        <v>5.2222222222222225E-2</v>
      </c>
      <c r="E688" s="274">
        <v>288</v>
      </c>
      <c r="F688" s="274" t="s">
        <v>1069</v>
      </c>
      <c r="G688" s="274">
        <v>10</v>
      </c>
      <c r="H688" s="274">
        <f t="shared" si="10"/>
        <v>41</v>
      </c>
      <c r="I688" s="274" t="s">
        <v>1071</v>
      </c>
      <c r="J688" s="277">
        <v>5.3310185185185183E-2</v>
      </c>
      <c r="K688" s="274" t="s">
        <v>3572</v>
      </c>
      <c r="L688" s="274" t="s">
        <v>3573</v>
      </c>
      <c r="M688" s="276">
        <v>30355</v>
      </c>
      <c r="N688" s="274" t="s">
        <v>3076</v>
      </c>
    </row>
    <row r="689" spans="1:14" ht="13.8">
      <c r="B689" s="279" t="s">
        <v>4912</v>
      </c>
      <c r="C689" s="274">
        <v>1999</v>
      </c>
      <c r="D689" s="277">
        <v>5.2013888888888887E-2</v>
      </c>
      <c r="E689" s="274">
        <v>289</v>
      </c>
      <c r="F689" s="274" t="s">
        <v>1069</v>
      </c>
      <c r="G689" s="274">
        <v>10</v>
      </c>
      <c r="H689" s="274">
        <f t="shared" si="10"/>
        <v>25</v>
      </c>
      <c r="I689" s="274" t="s">
        <v>1071</v>
      </c>
      <c r="J689" s="277">
        <v>5.3506944444444447E-2</v>
      </c>
      <c r="K689" s="274" t="s">
        <v>3020</v>
      </c>
      <c r="L689" s="274" t="s">
        <v>2989</v>
      </c>
      <c r="M689" s="278">
        <v>36479</v>
      </c>
      <c r="N689" s="274" t="s">
        <v>3076</v>
      </c>
    </row>
    <row r="690" spans="1:14" ht="13.8">
      <c r="B690" s="279" t="s">
        <v>4913</v>
      </c>
      <c r="C690" s="274">
        <v>1994</v>
      </c>
      <c r="D690" s="277">
        <v>5.3275462962962962E-2</v>
      </c>
      <c r="E690" s="274">
        <v>290</v>
      </c>
      <c r="F690" s="274" t="s">
        <v>1069</v>
      </c>
      <c r="G690" s="274">
        <v>10</v>
      </c>
      <c r="H690" s="274">
        <f t="shared" si="10"/>
        <v>30</v>
      </c>
      <c r="I690" s="274" t="s">
        <v>1071</v>
      </c>
      <c r="J690" s="277">
        <v>5.440972222222222E-2</v>
      </c>
      <c r="K690" s="274" t="s">
        <v>2849</v>
      </c>
      <c r="L690" s="274" t="s">
        <v>3574</v>
      </c>
      <c r="M690" s="278">
        <v>34648</v>
      </c>
      <c r="N690" s="274" t="s">
        <v>3076</v>
      </c>
    </row>
    <row r="691" spans="1:14" ht="13.8">
      <c r="B691" s="279" t="s">
        <v>2279</v>
      </c>
      <c r="C691" s="274">
        <v>1984</v>
      </c>
      <c r="D691" s="277">
        <v>5.3402777777777778E-2</v>
      </c>
      <c r="E691" s="274">
        <v>291</v>
      </c>
      <c r="F691" s="274" t="s">
        <v>1069</v>
      </c>
      <c r="G691" s="274">
        <v>10</v>
      </c>
      <c r="H691" s="274">
        <f t="shared" si="10"/>
        <v>40</v>
      </c>
      <c r="I691" s="274" t="s">
        <v>1071</v>
      </c>
      <c r="J691" s="277">
        <v>5.4664351851851853E-2</v>
      </c>
      <c r="K691" s="274" t="s">
        <v>2829</v>
      </c>
      <c r="L691" s="274" t="s">
        <v>3575</v>
      </c>
      <c r="M691" s="276">
        <v>30889</v>
      </c>
      <c r="N691" s="274" t="s">
        <v>3076</v>
      </c>
    </row>
    <row r="692" spans="1:14" ht="13.8">
      <c r="B692" s="279" t="s">
        <v>4914</v>
      </c>
      <c r="C692" s="274">
        <v>1988</v>
      </c>
      <c r="D692" s="277">
        <v>5.347222222222222E-2</v>
      </c>
      <c r="E692" s="274">
        <v>292</v>
      </c>
      <c r="F692" s="274" t="s">
        <v>1069</v>
      </c>
      <c r="G692" s="274">
        <v>10</v>
      </c>
      <c r="H692" s="274">
        <f t="shared" si="10"/>
        <v>36</v>
      </c>
      <c r="I692" s="274" t="s">
        <v>1071</v>
      </c>
      <c r="J692" s="277">
        <v>5.4988425925925927E-2</v>
      </c>
      <c r="K692" s="274" t="s">
        <v>2825</v>
      </c>
      <c r="L692" s="274" t="s">
        <v>3576</v>
      </c>
      <c r="M692" s="278">
        <v>32465</v>
      </c>
      <c r="N692" s="274" t="s">
        <v>3076</v>
      </c>
    </row>
    <row r="693" spans="1:14" ht="13.8">
      <c r="B693" s="279" t="s">
        <v>1644</v>
      </c>
      <c r="C693" s="274">
        <v>1990</v>
      </c>
      <c r="D693" s="277">
        <v>5.4328703703703705E-2</v>
      </c>
      <c r="E693" s="274">
        <v>293</v>
      </c>
      <c r="F693" s="274" t="s">
        <v>1069</v>
      </c>
      <c r="G693" s="274">
        <v>10</v>
      </c>
      <c r="H693" s="274">
        <f t="shared" si="10"/>
        <v>34</v>
      </c>
      <c r="I693" s="274" t="s">
        <v>1071</v>
      </c>
      <c r="J693" s="277">
        <v>5.5775462962962964E-2</v>
      </c>
      <c r="K693" s="274" t="s">
        <v>2825</v>
      </c>
      <c r="L693" s="274" t="s">
        <v>3160</v>
      </c>
      <c r="M693" s="278">
        <v>33217</v>
      </c>
      <c r="N693" s="274" t="s">
        <v>3076</v>
      </c>
    </row>
    <row r="694" spans="1:14" ht="13.8">
      <c r="B694" s="279" t="s">
        <v>4915</v>
      </c>
      <c r="C694" s="274">
        <v>1977</v>
      </c>
      <c r="D694" s="277">
        <v>5.5011574074074074E-2</v>
      </c>
      <c r="E694" s="274">
        <v>294</v>
      </c>
      <c r="F694" s="274" t="s">
        <v>1069</v>
      </c>
      <c r="G694" s="274">
        <v>10</v>
      </c>
      <c r="H694" s="274">
        <f t="shared" si="10"/>
        <v>47</v>
      </c>
      <c r="I694" s="274" t="s">
        <v>1071</v>
      </c>
      <c r="J694" s="277">
        <v>5.6493055555555553E-2</v>
      </c>
      <c r="K694" s="274" t="s">
        <v>2954</v>
      </c>
      <c r="L694" s="274" t="s">
        <v>3577</v>
      </c>
      <c r="M694" s="276">
        <v>28239</v>
      </c>
      <c r="N694" s="274" t="s">
        <v>3076</v>
      </c>
    </row>
    <row r="695" spans="1:14" ht="13.8">
      <c r="B695" s="279" t="s">
        <v>4916</v>
      </c>
      <c r="C695" s="274">
        <v>1988</v>
      </c>
      <c r="D695" s="277">
        <v>5.5358796296296295E-2</v>
      </c>
      <c r="E695" s="274">
        <v>295</v>
      </c>
      <c r="F695" s="274" t="s">
        <v>1069</v>
      </c>
      <c r="G695" s="274">
        <v>10</v>
      </c>
      <c r="H695" s="274">
        <f t="shared" si="10"/>
        <v>36</v>
      </c>
      <c r="I695" s="274" t="s">
        <v>1071</v>
      </c>
      <c r="J695" s="277">
        <v>5.6539351851851855E-2</v>
      </c>
      <c r="K695" s="274" t="s">
        <v>2857</v>
      </c>
      <c r="L695" s="274" t="s">
        <v>3578</v>
      </c>
      <c r="M695" s="276">
        <v>32329</v>
      </c>
      <c r="N695" s="274" t="s">
        <v>3076</v>
      </c>
    </row>
    <row r="696" spans="1:14" ht="13.8">
      <c r="B696" s="279" t="s">
        <v>4917</v>
      </c>
      <c r="C696" s="274">
        <v>1985</v>
      </c>
      <c r="D696" s="277">
        <v>5.5578703703703707E-2</v>
      </c>
      <c r="E696" s="274">
        <v>296</v>
      </c>
      <c r="F696" s="274" t="s">
        <v>1069</v>
      </c>
      <c r="G696" s="274">
        <v>10</v>
      </c>
      <c r="H696" s="274">
        <f t="shared" si="10"/>
        <v>39</v>
      </c>
      <c r="I696" s="274" t="s">
        <v>1071</v>
      </c>
      <c r="J696" s="277">
        <v>5.6712962962962965E-2</v>
      </c>
      <c r="K696" s="274" t="s">
        <v>2846</v>
      </c>
      <c r="L696" s="274" t="s">
        <v>3579</v>
      </c>
      <c r="M696" s="278">
        <v>31395</v>
      </c>
      <c r="N696" s="274" t="s">
        <v>3076</v>
      </c>
    </row>
    <row r="697" spans="1:14" ht="14.4">
      <c r="B697" s="286" t="s">
        <v>5758</v>
      </c>
      <c r="C697" s="274">
        <v>1969</v>
      </c>
      <c r="D697" s="277">
        <v>5.5798611111111111E-2</v>
      </c>
      <c r="E697" s="274">
        <v>297</v>
      </c>
      <c r="F697" s="274" t="s">
        <v>1069</v>
      </c>
      <c r="G697" s="274">
        <v>10</v>
      </c>
      <c r="H697" s="274">
        <f t="shared" si="10"/>
        <v>55</v>
      </c>
      <c r="I697" s="274" t="s">
        <v>1071</v>
      </c>
      <c r="J697" s="277">
        <v>5.7060185185185186E-2</v>
      </c>
      <c r="K697" s="274" t="s">
        <v>2975</v>
      </c>
      <c r="L697" s="274" t="s">
        <v>2985</v>
      </c>
      <c r="M697" s="276">
        <v>25398</v>
      </c>
      <c r="N697" s="274" t="s">
        <v>3076</v>
      </c>
    </row>
    <row r="698" spans="1:14" ht="13.8">
      <c r="B698" s="279" t="s">
        <v>4918</v>
      </c>
      <c r="C698" s="274">
        <v>1979</v>
      </c>
      <c r="D698" s="277">
        <v>5.797453703703704E-2</v>
      </c>
      <c r="E698" s="274">
        <v>298</v>
      </c>
      <c r="F698" s="274" t="s">
        <v>1069</v>
      </c>
      <c r="G698" s="274">
        <v>10</v>
      </c>
      <c r="H698" s="274">
        <f t="shared" si="10"/>
        <v>45</v>
      </c>
      <c r="I698" s="274" t="s">
        <v>1071</v>
      </c>
      <c r="J698" s="277">
        <v>5.903935185185185E-2</v>
      </c>
      <c r="K698" s="274" t="s">
        <v>2829</v>
      </c>
      <c r="L698" s="274" t="s">
        <v>3580</v>
      </c>
      <c r="M698" s="276">
        <v>28922</v>
      </c>
      <c r="N698" s="274" t="s">
        <v>3076</v>
      </c>
    </row>
    <row r="699" spans="1:14" ht="13.8">
      <c r="B699" s="284" t="s">
        <v>5772</v>
      </c>
      <c r="C699" s="274">
        <v>1988</v>
      </c>
      <c r="D699" s="277">
        <v>5.8113425925925923E-2</v>
      </c>
      <c r="E699" s="274">
        <v>299</v>
      </c>
      <c r="F699" s="274" t="s">
        <v>1069</v>
      </c>
      <c r="G699" s="274">
        <v>10</v>
      </c>
      <c r="H699" s="274">
        <f t="shared" si="10"/>
        <v>36</v>
      </c>
      <c r="I699" s="274" t="s">
        <v>1071</v>
      </c>
      <c r="J699" s="277">
        <v>5.9155092592592592E-2</v>
      </c>
      <c r="K699" s="274" t="s">
        <v>2829</v>
      </c>
      <c r="L699" s="274" t="s">
        <v>3375</v>
      </c>
      <c r="M699" s="276">
        <v>32479</v>
      </c>
      <c r="N699" s="274" t="s">
        <v>3076</v>
      </c>
    </row>
    <row r="700" spans="1:14" ht="14.4">
      <c r="B700" s="286" t="s">
        <v>4919</v>
      </c>
      <c r="C700" s="274">
        <v>1959</v>
      </c>
      <c r="D700" s="277">
        <v>6.3831018518518523E-2</v>
      </c>
      <c r="E700" s="274">
        <v>300</v>
      </c>
      <c r="F700" s="274" t="s">
        <v>1069</v>
      </c>
      <c r="G700" s="274">
        <v>10</v>
      </c>
      <c r="H700" s="274">
        <f t="shared" si="10"/>
        <v>65</v>
      </c>
      <c r="I700" s="274" t="s">
        <v>1071</v>
      </c>
      <c r="J700" s="277">
        <v>6.4953703703703708E-2</v>
      </c>
      <c r="K700" s="274" t="s">
        <v>2944</v>
      </c>
      <c r="L700" s="274" t="s">
        <v>3581</v>
      </c>
      <c r="M700" s="278">
        <v>21884</v>
      </c>
      <c r="N700" s="274" t="s">
        <v>3076</v>
      </c>
    </row>
    <row r="701" spans="1:14" ht="13.8">
      <c r="A701" s="285"/>
      <c r="B701" s="279" t="s">
        <v>4920</v>
      </c>
      <c r="C701" s="274">
        <v>1995</v>
      </c>
      <c r="D701" s="274"/>
      <c r="E701" s="274"/>
      <c r="F701" s="274" t="s">
        <v>1069</v>
      </c>
      <c r="G701" s="274">
        <v>10</v>
      </c>
      <c r="H701" s="274">
        <f t="shared" si="10"/>
        <v>29</v>
      </c>
      <c r="I701" s="274" t="s">
        <v>42</v>
      </c>
      <c r="J701" s="274"/>
      <c r="K701" s="274" t="s">
        <v>2915</v>
      </c>
      <c r="L701" s="274" t="s">
        <v>3582</v>
      </c>
      <c r="M701" s="276">
        <v>34883</v>
      </c>
      <c r="N701" s="274" t="s">
        <v>3076</v>
      </c>
    </row>
    <row r="702" spans="1:14" ht="13.8">
      <c r="A702" s="285"/>
      <c r="B702" s="284" t="s">
        <v>5766</v>
      </c>
      <c r="C702" s="274">
        <v>1900</v>
      </c>
      <c r="D702" s="274"/>
      <c r="E702" s="274"/>
      <c r="F702" s="274" t="s">
        <v>1069</v>
      </c>
      <c r="G702" s="274">
        <v>10</v>
      </c>
      <c r="H702" s="274">
        <f t="shared" si="10"/>
        <v>124</v>
      </c>
      <c r="I702" s="274" t="s">
        <v>42</v>
      </c>
      <c r="J702" s="274"/>
      <c r="K702" s="274" t="s">
        <v>3108</v>
      </c>
      <c r="L702" s="274" t="s">
        <v>3211</v>
      </c>
      <c r="M702" s="278">
        <v>0</v>
      </c>
      <c r="N702" s="274" t="s">
        <v>3076</v>
      </c>
    </row>
    <row r="703" spans="1:14" ht="13.8">
      <c r="A703" s="285"/>
      <c r="B703" s="279" t="s">
        <v>4921</v>
      </c>
      <c r="C703" s="274">
        <v>1995</v>
      </c>
      <c r="D703" s="274"/>
      <c r="E703" s="274"/>
      <c r="F703" s="274" t="s">
        <v>1069</v>
      </c>
      <c r="G703" s="274">
        <v>10</v>
      </c>
      <c r="H703" s="274">
        <f t="shared" si="10"/>
        <v>29</v>
      </c>
      <c r="I703" s="274" t="s">
        <v>42</v>
      </c>
      <c r="J703" s="274"/>
      <c r="K703" s="274" t="s">
        <v>2896</v>
      </c>
      <c r="L703" s="274" t="s">
        <v>3583</v>
      </c>
      <c r="M703" s="276">
        <v>34826</v>
      </c>
      <c r="N703" s="274" t="s">
        <v>3076</v>
      </c>
    </row>
    <row r="704" spans="1:14" ht="13.8">
      <c r="A704" s="285"/>
      <c r="B704" s="279" t="s">
        <v>4922</v>
      </c>
      <c r="C704" s="274">
        <v>1988</v>
      </c>
      <c r="D704" s="274"/>
      <c r="E704" s="274"/>
      <c r="F704" s="274" t="s">
        <v>1069</v>
      </c>
      <c r="G704" s="274">
        <v>10</v>
      </c>
      <c r="H704" s="274">
        <f t="shared" si="10"/>
        <v>36</v>
      </c>
      <c r="I704" s="274" t="s">
        <v>42</v>
      </c>
      <c r="J704" s="274"/>
      <c r="K704" s="274" t="s">
        <v>3555</v>
      </c>
      <c r="L704" s="274" t="s">
        <v>3584</v>
      </c>
      <c r="M704" s="276">
        <v>32369</v>
      </c>
      <c r="N704" s="274" t="s">
        <v>3076</v>
      </c>
    </row>
    <row r="705" spans="1:14" ht="13.8">
      <c r="A705" s="285"/>
      <c r="B705" s="279" t="s">
        <v>4923</v>
      </c>
      <c r="C705" s="274">
        <v>1995</v>
      </c>
      <c r="D705" s="274"/>
      <c r="E705" s="274"/>
      <c r="F705" s="274" t="s">
        <v>1069</v>
      </c>
      <c r="G705" s="274">
        <v>10</v>
      </c>
      <c r="H705" s="274">
        <f t="shared" si="10"/>
        <v>29</v>
      </c>
      <c r="I705" s="274" t="s">
        <v>42</v>
      </c>
      <c r="J705" s="274"/>
      <c r="K705" s="274" t="s">
        <v>2836</v>
      </c>
      <c r="L705" s="274" t="s">
        <v>3585</v>
      </c>
      <c r="M705" s="276">
        <v>34895</v>
      </c>
      <c r="N705" s="274" t="s">
        <v>3076</v>
      </c>
    </row>
    <row r="706" spans="1:14" ht="13.8">
      <c r="A706" s="285"/>
      <c r="B706" s="279" t="s">
        <v>4924</v>
      </c>
      <c r="C706" s="274">
        <v>1997</v>
      </c>
      <c r="D706" s="274"/>
      <c r="E706" s="274"/>
      <c r="F706" s="274" t="s">
        <v>1070</v>
      </c>
      <c r="G706" s="274">
        <v>10</v>
      </c>
      <c r="H706" s="274">
        <f t="shared" si="10"/>
        <v>27</v>
      </c>
      <c r="I706" s="274" t="s">
        <v>42</v>
      </c>
      <c r="J706" s="274"/>
      <c r="K706" s="274" t="s">
        <v>3586</v>
      </c>
      <c r="L706" s="274" t="s">
        <v>3587</v>
      </c>
      <c r="M706" s="276">
        <v>35487</v>
      </c>
      <c r="N706" s="274" t="s">
        <v>3076</v>
      </c>
    </row>
    <row r="707" spans="1:14" ht="13.8">
      <c r="A707" s="285"/>
      <c r="B707" s="279" t="s">
        <v>4925</v>
      </c>
      <c r="C707" s="274">
        <v>1975</v>
      </c>
      <c r="D707" s="274"/>
      <c r="E707" s="274"/>
      <c r="F707" s="274" t="s">
        <v>1069</v>
      </c>
      <c r="G707" s="274">
        <v>10</v>
      </c>
      <c r="H707" s="274">
        <f t="shared" ref="H707:H770" si="11">2024-C707</f>
        <v>49</v>
      </c>
      <c r="I707" s="274" t="s">
        <v>42</v>
      </c>
      <c r="J707" s="274"/>
      <c r="K707" s="274" t="s">
        <v>2833</v>
      </c>
      <c r="L707" s="274" t="s">
        <v>3588</v>
      </c>
      <c r="M707" s="276">
        <v>27647</v>
      </c>
      <c r="N707" s="274" t="s">
        <v>3076</v>
      </c>
    </row>
    <row r="708" spans="1:14" ht="13.8">
      <c r="A708" s="285"/>
      <c r="B708" s="279" t="s">
        <v>4926</v>
      </c>
      <c r="C708" s="274">
        <v>1994</v>
      </c>
      <c r="D708" s="274"/>
      <c r="E708" s="274"/>
      <c r="F708" s="274" t="s">
        <v>1069</v>
      </c>
      <c r="G708" s="274">
        <v>10</v>
      </c>
      <c r="H708" s="274">
        <f t="shared" si="11"/>
        <v>30</v>
      </c>
      <c r="I708" s="274" t="s">
        <v>42</v>
      </c>
      <c r="J708" s="274"/>
      <c r="K708" s="274" t="s">
        <v>2940</v>
      </c>
      <c r="L708" s="274" t="s">
        <v>3472</v>
      </c>
      <c r="M708" s="276">
        <v>34440</v>
      </c>
      <c r="N708" s="274" t="s">
        <v>3076</v>
      </c>
    </row>
    <row r="709" spans="1:14" ht="13.8">
      <c r="A709" s="285"/>
      <c r="B709" s="279" t="s">
        <v>4927</v>
      </c>
      <c r="C709" s="274">
        <v>1985</v>
      </c>
      <c r="D709" s="274"/>
      <c r="E709" s="274"/>
      <c r="F709" s="274" t="s">
        <v>1069</v>
      </c>
      <c r="G709" s="274">
        <v>10</v>
      </c>
      <c r="H709" s="274">
        <f t="shared" si="11"/>
        <v>39</v>
      </c>
      <c r="I709" s="274" t="s">
        <v>42</v>
      </c>
      <c r="J709" s="274"/>
      <c r="K709" s="274" t="s">
        <v>2829</v>
      </c>
      <c r="L709" s="274" t="s">
        <v>3589</v>
      </c>
      <c r="M709" s="276">
        <v>31269</v>
      </c>
      <c r="N709" s="274" t="s">
        <v>3076</v>
      </c>
    </row>
    <row r="710" spans="1:14" ht="13.8">
      <c r="A710" s="285"/>
      <c r="B710" s="279" t="s">
        <v>4928</v>
      </c>
      <c r="C710" s="274">
        <v>1990</v>
      </c>
      <c r="D710" s="274"/>
      <c r="E710" s="274"/>
      <c r="F710" s="274" t="s">
        <v>1070</v>
      </c>
      <c r="G710" s="274">
        <v>10</v>
      </c>
      <c r="H710" s="274">
        <f t="shared" si="11"/>
        <v>34</v>
      </c>
      <c r="I710" s="274" t="s">
        <v>42</v>
      </c>
      <c r="J710" s="274"/>
      <c r="K710" s="274" t="s">
        <v>3590</v>
      </c>
      <c r="L710" s="274" t="s">
        <v>3591</v>
      </c>
      <c r="M710" s="276">
        <v>32912</v>
      </c>
      <c r="N710" s="274" t="s">
        <v>3076</v>
      </c>
    </row>
    <row r="711" spans="1:14" ht="13.8">
      <c r="A711" s="285"/>
      <c r="B711" s="279" t="s">
        <v>4929</v>
      </c>
      <c r="C711" s="274">
        <v>1993</v>
      </c>
      <c r="D711" s="274"/>
      <c r="E711" s="274"/>
      <c r="F711" s="274" t="s">
        <v>1070</v>
      </c>
      <c r="G711" s="274">
        <v>10</v>
      </c>
      <c r="H711" s="274">
        <f t="shared" si="11"/>
        <v>31</v>
      </c>
      <c r="I711" s="274" t="s">
        <v>42</v>
      </c>
      <c r="J711" s="274"/>
      <c r="K711" s="274" t="s">
        <v>2851</v>
      </c>
      <c r="L711" s="274" t="s">
        <v>3592</v>
      </c>
      <c r="M711" s="276">
        <v>34068</v>
      </c>
      <c r="N711" s="274" t="s">
        <v>3076</v>
      </c>
    </row>
    <row r="712" spans="1:14" ht="13.8">
      <c r="A712" s="285"/>
      <c r="B712" s="279" t="s">
        <v>2443</v>
      </c>
      <c r="C712" s="274">
        <v>2005</v>
      </c>
      <c r="D712" s="274"/>
      <c r="E712" s="274"/>
      <c r="F712" s="274" t="s">
        <v>1070</v>
      </c>
      <c r="G712" s="274">
        <v>10</v>
      </c>
      <c r="H712" s="274">
        <f t="shared" si="11"/>
        <v>19</v>
      </c>
      <c r="I712" s="274" t="s">
        <v>42</v>
      </c>
      <c r="J712" s="274"/>
      <c r="K712" s="274" t="s">
        <v>3071</v>
      </c>
      <c r="L712" s="274" t="s">
        <v>3593</v>
      </c>
      <c r="M712" s="276">
        <v>38463</v>
      </c>
      <c r="N712" s="274" t="s">
        <v>3076</v>
      </c>
    </row>
    <row r="713" spans="1:14" ht="13.8">
      <c r="A713" s="285"/>
      <c r="B713" s="279" t="s">
        <v>4930</v>
      </c>
      <c r="C713" s="274">
        <v>1991</v>
      </c>
      <c r="D713" s="274"/>
      <c r="E713" s="274"/>
      <c r="F713" s="274" t="s">
        <v>1069</v>
      </c>
      <c r="G713" s="274">
        <v>10</v>
      </c>
      <c r="H713" s="274">
        <f t="shared" si="11"/>
        <v>33</v>
      </c>
      <c r="I713" s="274" t="s">
        <v>42</v>
      </c>
      <c r="J713" s="274"/>
      <c r="K713" s="274" t="s">
        <v>2954</v>
      </c>
      <c r="L713" s="274" t="s">
        <v>3594</v>
      </c>
      <c r="M713" s="276">
        <v>33403</v>
      </c>
      <c r="N713" s="274" t="s">
        <v>3076</v>
      </c>
    </row>
    <row r="714" spans="1:14" ht="13.8">
      <c r="A714" s="285"/>
      <c r="B714" s="279" t="s">
        <v>4931</v>
      </c>
      <c r="C714" s="274">
        <v>1979</v>
      </c>
      <c r="D714" s="274"/>
      <c r="E714" s="274"/>
      <c r="F714" s="274" t="s">
        <v>1069</v>
      </c>
      <c r="G714" s="274">
        <v>10</v>
      </c>
      <c r="H714" s="274">
        <f t="shared" si="11"/>
        <v>45</v>
      </c>
      <c r="I714" s="274" t="s">
        <v>42</v>
      </c>
      <c r="J714" s="274"/>
      <c r="K714" s="274" t="s">
        <v>2933</v>
      </c>
      <c r="L714" s="274" t="s">
        <v>3595</v>
      </c>
      <c r="M714" s="276">
        <v>28931</v>
      </c>
      <c r="N714" s="274" t="s">
        <v>3076</v>
      </c>
    </row>
    <row r="715" spans="1:14" ht="13.8">
      <c r="A715" s="285"/>
      <c r="B715" s="279" t="s">
        <v>1639</v>
      </c>
      <c r="C715" s="274">
        <v>1978</v>
      </c>
      <c r="D715" s="274"/>
      <c r="E715" s="274"/>
      <c r="F715" s="274" t="s">
        <v>1069</v>
      </c>
      <c r="G715" s="274">
        <v>10</v>
      </c>
      <c r="H715" s="274">
        <f t="shared" si="11"/>
        <v>46</v>
      </c>
      <c r="I715" s="274" t="s">
        <v>42</v>
      </c>
      <c r="J715" s="274"/>
      <c r="K715" s="274" t="s">
        <v>2859</v>
      </c>
      <c r="L715" s="274" t="s">
        <v>3596</v>
      </c>
      <c r="M715" s="276">
        <v>28762</v>
      </c>
      <c r="N715" s="274" t="s">
        <v>3076</v>
      </c>
    </row>
    <row r="716" spans="1:14" ht="13.8">
      <c r="A716" s="285"/>
      <c r="B716" s="279" t="s">
        <v>4932</v>
      </c>
      <c r="C716" s="274">
        <v>2001</v>
      </c>
      <c r="D716" s="274"/>
      <c r="E716" s="274"/>
      <c r="F716" s="274" t="s">
        <v>1070</v>
      </c>
      <c r="G716" s="274">
        <v>10</v>
      </c>
      <c r="H716" s="274">
        <f t="shared" si="11"/>
        <v>23</v>
      </c>
      <c r="I716" s="274" t="s">
        <v>42</v>
      </c>
      <c r="J716" s="274"/>
      <c r="K716" s="274" t="s">
        <v>2838</v>
      </c>
      <c r="L716" s="274" t="s">
        <v>3597</v>
      </c>
      <c r="M716" s="276">
        <v>37139</v>
      </c>
      <c r="N716" s="274" t="s">
        <v>3076</v>
      </c>
    </row>
    <row r="717" spans="1:14" ht="13.8">
      <c r="A717" s="285"/>
      <c r="B717" s="279" t="s">
        <v>4933</v>
      </c>
      <c r="C717" s="274">
        <v>1971</v>
      </c>
      <c r="D717" s="274"/>
      <c r="E717" s="274"/>
      <c r="F717" s="274" t="s">
        <v>1069</v>
      </c>
      <c r="G717" s="274">
        <v>10</v>
      </c>
      <c r="H717" s="274">
        <f t="shared" si="11"/>
        <v>53</v>
      </c>
      <c r="I717" s="274" t="s">
        <v>42</v>
      </c>
      <c r="J717" s="274"/>
      <c r="K717" s="274" t="s">
        <v>2940</v>
      </c>
      <c r="L717" s="274" t="s">
        <v>3598</v>
      </c>
      <c r="M717" s="276">
        <v>26196</v>
      </c>
      <c r="N717" s="274" t="s">
        <v>3076</v>
      </c>
    </row>
    <row r="718" spans="1:14" ht="13.8">
      <c r="A718" s="285"/>
      <c r="B718" s="279" t="s">
        <v>4934</v>
      </c>
      <c r="C718" s="274">
        <v>2000</v>
      </c>
      <c r="D718" s="274"/>
      <c r="E718" s="274"/>
      <c r="F718" s="274" t="s">
        <v>1070</v>
      </c>
      <c r="G718" s="274">
        <v>10</v>
      </c>
      <c r="H718" s="274">
        <f t="shared" si="11"/>
        <v>24</v>
      </c>
      <c r="I718" s="274" t="s">
        <v>42</v>
      </c>
      <c r="J718" s="274"/>
      <c r="K718" s="274" t="s">
        <v>2819</v>
      </c>
      <c r="L718" s="274" t="s">
        <v>3599</v>
      </c>
      <c r="M718" s="276">
        <v>36712</v>
      </c>
      <c r="N718" s="274" t="s">
        <v>3076</v>
      </c>
    </row>
    <row r="719" spans="1:14" ht="13.8">
      <c r="A719" s="285"/>
      <c r="B719" s="279" t="s">
        <v>4935</v>
      </c>
      <c r="C719" s="274">
        <v>1990</v>
      </c>
      <c r="D719" s="274"/>
      <c r="E719" s="274"/>
      <c r="F719" s="274" t="s">
        <v>1070</v>
      </c>
      <c r="G719" s="274">
        <v>10</v>
      </c>
      <c r="H719" s="274">
        <f t="shared" si="11"/>
        <v>34</v>
      </c>
      <c r="I719" s="274" t="s">
        <v>42</v>
      </c>
      <c r="J719" s="274"/>
      <c r="K719" s="274" t="s">
        <v>3437</v>
      </c>
      <c r="L719" s="274" t="s">
        <v>3600</v>
      </c>
      <c r="M719" s="276">
        <v>33105</v>
      </c>
      <c r="N719" s="274" t="s">
        <v>3076</v>
      </c>
    </row>
    <row r="720" spans="1:14" ht="13.8">
      <c r="A720" s="285"/>
      <c r="B720" s="279" t="s">
        <v>4936</v>
      </c>
      <c r="C720" s="274">
        <v>1990</v>
      </c>
      <c r="D720" s="274"/>
      <c r="E720" s="274"/>
      <c r="F720" s="274" t="s">
        <v>1069</v>
      </c>
      <c r="G720" s="274">
        <v>10</v>
      </c>
      <c r="H720" s="274">
        <f t="shared" si="11"/>
        <v>34</v>
      </c>
      <c r="I720" s="274" t="s">
        <v>42</v>
      </c>
      <c r="J720" s="274"/>
      <c r="K720" s="274" t="s">
        <v>3014</v>
      </c>
      <c r="L720" s="274" t="s">
        <v>3601</v>
      </c>
      <c r="M720" s="276">
        <v>33056</v>
      </c>
      <c r="N720" s="274" t="s">
        <v>3076</v>
      </c>
    </row>
    <row r="721" spans="1:14" ht="13.8">
      <c r="A721" s="285"/>
      <c r="B721" s="279" t="s">
        <v>4937</v>
      </c>
      <c r="C721" s="274">
        <v>1996</v>
      </c>
      <c r="D721" s="274"/>
      <c r="E721" s="274"/>
      <c r="F721" s="274" t="s">
        <v>1069</v>
      </c>
      <c r="G721" s="274">
        <v>10</v>
      </c>
      <c r="H721" s="274">
        <f t="shared" si="11"/>
        <v>28</v>
      </c>
      <c r="I721" s="274" t="s">
        <v>42</v>
      </c>
      <c r="J721" s="274"/>
      <c r="K721" s="274" t="s">
        <v>2864</v>
      </c>
      <c r="L721" s="274" t="s">
        <v>3602</v>
      </c>
      <c r="M721" s="276">
        <v>35122</v>
      </c>
      <c r="N721" s="274" t="s">
        <v>3076</v>
      </c>
    </row>
    <row r="722" spans="1:14" ht="13.8">
      <c r="A722" s="285"/>
      <c r="B722" s="284" t="s">
        <v>5767</v>
      </c>
      <c r="C722" s="274">
        <v>1961</v>
      </c>
      <c r="D722" s="274"/>
      <c r="E722" s="274"/>
      <c r="F722" s="274" t="s">
        <v>1069</v>
      </c>
      <c r="G722" s="274">
        <v>10</v>
      </c>
      <c r="H722" s="274">
        <f t="shared" si="11"/>
        <v>63</v>
      </c>
      <c r="I722" s="274" t="s">
        <v>42</v>
      </c>
      <c r="J722" s="274"/>
      <c r="K722" s="274" t="s">
        <v>2862</v>
      </c>
      <c r="L722" s="274" t="s">
        <v>2863</v>
      </c>
      <c r="M722" s="276">
        <v>22619</v>
      </c>
      <c r="N722" s="274" t="s">
        <v>3076</v>
      </c>
    </row>
    <row r="723" spans="1:14" ht="13.8">
      <c r="A723" s="285"/>
      <c r="B723" s="279" t="s">
        <v>4938</v>
      </c>
      <c r="C723" s="274">
        <v>1986</v>
      </c>
      <c r="D723" s="274"/>
      <c r="E723" s="274"/>
      <c r="F723" s="274" t="s">
        <v>1069</v>
      </c>
      <c r="G723" s="274">
        <v>10</v>
      </c>
      <c r="H723" s="274">
        <f t="shared" si="11"/>
        <v>38</v>
      </c>
      <c r="I723" s="274" t="s">
        <v>42</v>
      </c>
      <c r="J723" s="274"/>
      <c r="K723" s="274" t="s">
        <v>2874</v>
      </c>
      <c r="L723" s="274" t="s">
        <v>3603</v>
      </c>
      <c r="M723" s="276">
        <v>31481</v>
      </c>
      <c r="N723" s="274" t="s">
        <v>3076</v>
      </c>
    </row>
    <row r="724" spans="1:14" ht="13.8">
      <c r="A724" s="285"/>
      <c r="B724" s="279" t="s">
        <v>4939</v>
      </c>
      <c r="C724" s="274">
        <v>1989</v>
      </c>
      <c r="D724" s="274"/>
      <c r="E724" s="274"/>
      <c r="F724" s="274" t="s">
        <v>1070</v>
      </c>
      <c r="G724" s="274">
        <v>10</v>
      </c>
      <c r="H724" s="274">
        <f t="shared" si="11"/>
        <v>35</v>
      </c>
      <c r="I724" s="274" t="s">
        <v>42</v>
      </c>
      <c r="J724" s="274"/>
      <c r="K724" s="274" t="s">
        <v>3108</v>
      </c>
      <c r="L724" s="274" t="s">
        <v>3604</v>
      </c>
      <c r="M724" s="276">
        <v>32673</v>
      </c>
      <c r="N724" s="274" t="s">
        <v>3076</v>
      </c>
    </row>
    <row r="725" spans="1:14" ht="13.8">
      <c r="A725" s="285"/>
      <c r="B725" s="279" t="s">
        <v>4940</v>
      </c>
      <c r="C725" s="274">
        <v>1982</v>
      </c>
      <c r="D725" s="274"/>
      <c r="E725" s="274"/>
      <c r="F725" s="274" t="s">
        <v>1070</v>
      </c>
      <c r="G725" s="274">
        <v>10</v>
      </c>
      <c r="H725" s="274">
        <f t="shared" si="11"/>
        <v>42</v>
      </c>
      <c r="I725" s="274" t="s">
        <v>42</v>
      </c>
      <c r="J725" s="274"/>
      <c r="K725" s="274" t="s">
        <v>2923</v>
      </c>
      <c r="L725" s="274" t="s">
        <v>3605</v>
      </c>
      <c r="M725" s="276">
        <v>29986</v>
      </c>
      <c r="N725" s="274" t="s">
        <v>3076</v>
      </c>
    </row>
    <row r="726" spans="1:14" ht="13.8">
      <c r="A726" s="285"/>
      <c r="B726" s="279" t="s">
        <v>2059</v>
      </c>
      <c r="C726" s="274">
        <v>1994</v>
      </c>
      <c r="D726" s="274"/>
      <c r="E726" s="274"/>
      <c r="F726" s="274" t="s">
        <v>1070</v>
      </c>
      <c r="G726" s="274">
        <v>10</v>
      </c>
      <c r="H726" s="274">
        <f t="shared" si="11"/>
        <v>30</v>
      </c>
      <c r="I726" s="274" t="s">
        <v>42</v>
      </c>
      <c r="J726" s="274"/>
      <c r="K726" s="274" t="s">
        <v>2866</v>
      </c>
      <c r="L726" s="274" t="s">
        <v>3606</v>
      </c>
      <c r="M726" s="278">
        <v>34636</v>
      </c>
      <c r="N726" s="274" t="s">
        <v>3076</v>
      </c>
    </row>
    <row r="727" spans="1:14" ht="13.8">
      <c r="A727" s="285"/>
      <c r="B727" s="279" t="s">
        <v>4941</v>
      </c>
      <c r="C727" s="274">
        <v>1987</v>
      </c>
      <c r="D727" s="274"/>
      <c r="E727" s="274"/>
      <c r="F727" s="274" t="s">
        <v>1069</v>
      </c>
      <c r="G727" s="274">
        <v>10</v>
      </c>
      <c r="H727" s="274">
        <f t="shared" si="11"/>
        <v>37</v>
      </c>
      <c r="I727" s="274" t="s">
        <v>42</v>
      </c>
      <c r="J727" s="274"/>
      <c r="K727" s="274" t="s">
        <v>2859</v>
      </c>
      <c r="L727" s="274" t="s">
        <v>3607</v>
      </c>
      <c r="M727" s="278">
        <v>32077</v>
      </c>
      <c r="N727" s="274" t="s">
        <v>3076</v>
      </c>
    </row>
    <row r="728" spans="1:14" ht="13.8">
      <c r="A728" s="285"/>
      <c r="B728" s="279" t="s">
        <v>4942</v>
      </c>
      <c r="C728" s="274">
        <v>1986</v>
      </c>
      <c r="D728" s="274"/>
      <c r="E728" s="274"/>
      <c r="F728" s="274" t="s">
        <v>1069</v>
      </c>
      <c r="G728" s="274">
        <v>10</v>
      </c>
      <c r="H728" s="274">
        <f t="shared" si="11"/>
        <v>38</v>
      </c>
      <c r="I728" s="274" t="s">
        <v>42</v>
      </c>
      <c r="J728" s="274"/>
      <c r="K728" s="274" t="s">
        <v>2825</v>
      </c>
      <c r="L728" s="274" t="s">
        <v>3608</v>
      </c>
      <c r="M728" s="276">
        <v>31536</v>
      </c>
      <c r="N728" s="274" t="s">
        <v>3076</v>
      </c>
    </row>
    <row r="729" spans="1:14" ht="13.8">
      <c r="A729" s="285"/>
      <c r="B729" s="279" t="s">
        <v>4943</v>
      </c>
      <c r="C729" s="274">
        <v>1977</v>
      </c>
      <c r="D729" s="274"/>
      <c r="E729" s="274"/>
      <c r="F729" s="274" t="s">
        <v>1069</v>
      </c>
      <c r="G729" s="274">
        <v>10</v>
      </c>
      <c r="H729" s="274">
        <f t="shared" si="11"/>
        <v>47</v>
      </c>
      <c r="I729" s="274" t="s">
        <v>42</v>
      </c>
      <c r="J729" s="274"/>
      <c r="K729" s="274" t="s">
        <v>2849</v>
      </c>
      <c r="L729" s="274" t="s">
        <v>3609</v>
      </c>
      <c r="M729" s="276">
        <v>28242</v>
      </c>
      <c r="N729" s="274" t="s">
        <v>3076</v>
      </c>
    </row>
    <row r="730" spans="1:14" ht="13.8">
      <c r="A730" s="285"/>
      <c r="B730" s="279" t="s">
        <v>4944</v>
      </c>
      <c r="C730" s="274">
        <v>1987</v>
      </c>
      <c r="D730" s="274"/>
      <c r="E730" s="274"/>
      <c r="F730" s="274" t="s">
        <v>1070</v>
      </c>
      <c r="G730" s="274">
        <v>10</v>
      </c>
      <c r="H730" s="274">
        <f t="shared" si="11"/>
        <v>37</v>
      </c>
      <c r="I730" s="274" t="s">
        <v>42</v>
      </c>
      <c r="J730" s="274"/>
      <c r="K730" s="274" t="s">
        <v>2866</v>
      </c>
      <c r="L730" s="274" t="s">
        <v>3408</v>
      </c>
      <c r="M730" s="276">
        <v>31803</v>
      </c>
      <c r="N730" s="274" t="s">
        <v>3076</v>
      </c>
    </row>
    <row r="731" spans="1:14" ht="13.8">
      <c r="A731" s="285"/>
      <c r="B731" s="279" t="s">
        <v>4945</v>
      </c>
      <c r="C731" s="274">
        <v>1994</v>
      </c>
      <c r="D731" s="274"/>
      <c r="E731" s="274"/>
      <c r="F731" s="274" t="s">
        <v>1070</v>
      </c>
      <c r="G731" s="274">
        <v>10</v>
      </c>
      <c r="H731" s="274">
        <f t="shared" si="11"/>
        <v>30</v>
      </c>
      <c r="I731" s="274" t="s">
        <v>42</v>
      </c>
      <c r="J731" s="274"/>
      <c r="K731" s="274" t="s">
        <v>2838</v>
      </c>
      <c r="L731" s="274" t="s">
        <v>3610</v>
      </c>
      <c r="M731" s="276">
        <v>34392</v>
      </c>
      <c r="N731" s="274" t="s">
        <v>3076</v>
      </c>
    </row>
    <row r="732" spans="1:14" ht="13.8">
      <c r="A732" s="285"/>
      <c r="B732" s="279" t="s">
        <v>4946</v>
      </c>
      <c r="C732" s="274">
        <v>1991</v>
      </c>
      <c r="D732" s="274"/>
      <c r="E732" s="274"/>
      <c r="F732" s="274" t="s">
        <v>1070</v>
      </c>
      <c r="G732" s="274">
        <v>10</v>
      </c>
      <c r="H732" s="274">
        <f t="shared" si="11"/>
        <v>33</v>
      </c>
      <c r="I732" s="274" t="s">
        <v>42</v>
      </c>
      <c r="J732" s="274"/>
      <c r="K732" s="274" t="s">
        <v>2851</v>
      </c>
      <c r="L732" s="274" t="s">
        <v>3611</v>
      </c>
      <c r="M732" s="276">
        <v>33239</v>
      </c>
      <c r="N732" s="274" t="s">
        <v>3076</v>
      </c>
    </row>
    <row r="733" spans="1:14" ht="13.8">
      <c r="A733" s="285"/>
      <c r="B733" s="279" t="s">
        <v>565</v>
      </c>
      <c r="C733" s="274">
        <v>1979</v>
      </c>
      <c r="D733" s="274"/>
      <c r="E733" s="274"/>
      <c r="F733" s="274" t="s">
        <v>1069</v>
      </c>
      <c r="G733" s="274">
        <v>10</v>
      </c>
      <c r="H733" s="274">
        <f t="shared" si="11"/>
        <v>45</v>
      </c>
      <c r="I733" s="274" t="s">
        <v>42</v>
      </c>
      <c r="J733" s="274"/>
      <c r="K733" s="274" t="s">
        <v>2833</v>
      </c>
      <c r="L733" s="274" t="s">
        <v>3612</v>
      </c>
      <c r="M733" s="276">
        <v>29042</v>
      </c>
      <c r="N733" s="274" t="s">
        <v>3076</v>
      </c>
    </row>
    <row r="734" spans="1:14" ht="13.8">
      <c r="A734" s="285"/>
      <c r="B734" s="279" t="s">
        <v>4947</v>
      </c>
      <c r="C734" s="274">
        <v>1985</v>
      </c>
      <c r="D734" s="274"/>
      <c r="E734" s="274"/>
      <c r="F734" s="274" t="s">
        <v>1069</v>
      </c>
      <c r="G734" s="274">
        <v>10</v>
      </c>
      <c r="H734" s="274">
        <f t="shared" si="11"/>
        <v>39</v>
      </c>
      <c r="I734" s="274" t="s">
        <v>42</v>
      </c>
      <c r="J734" s="274"/>
      <c r="K734" s="274" t="s">
        <v>2829</v>
      </c>
      <c r="L734" s="274" t="s">
        <v>3613</v>
      </c>
      <c r="M734" s="276">
        <v>31191</v>
      </c>
      <c r="N734" s="274" t="s">
        <v>3076</v>
      </c>
    </row>
    <row r="735" spans="1:14" ht="13.8">
      <c r="A735" s="285"/>
      <c r="B735" s="279" t="s">
        <v>4948</v>
      </c>
      <c r="C735" s="274">
        <v>1994</v>
      </c>
      <c r="D735" s="274"/>
      <c r="E735" s="274"/>
      <c r="F735" s="274" t="s">
        <v>1069</v>
      </c>
      <c r="G735" s="274">
        <v>10</v>
      </c>
      <c r="H735" s="274">
        <f t="shared" si="11"/>
        <v>30</v>
      </c>
      <c r="I735" s="274" t="s">
        <v>3615</v>
      </c>
      <c r="J735" s="274"/>
      <c r="K735" s="274" t="s">
        <v>2857</v>
      </c>
      <c r="L735" s="274" t="s">
        <v>3614</v>
      </c>
      <c r="M735" s="276">
        <v>34388</v>
      </c>
      <c r="N735" s="274" t="s">
        <v>3076</v>
      </c>
    </row>
    <row r="736" spans="1:14" ht="13.8">
      <c r="A736" s="285"/>
      <c r="B736" s="279" t="s">
        <v>4949</v>
      </c>
      <c r="C736" s="274">
        <v>1994</v>
      </c>
      <c r="D736" s="274"/>
      <c r="E736" s="274"/>
      <c r="F736" s="274" t="s">
        <v>1070</v>
      </c>
      <c r="G736" s="274">
        <v>10</v>
      </c>
      <c r="H736" s="274">
        <f t="shared" si="11"/>
        <v>30</v>
      </c>
      <c r="I736" s="274" t="s">
        <v>42</v>
      </c>
      <c r="J736" s="274"/>
      <c r="K736" s="274" t="s">
        <v>2831</v>
      </c>
      <c r="L736" s="274" t="s">
        <v>3616</v>
      </c>
      <c r="M736" s="276">
        <v>34340</v>
      </c>
      <c r="N736" s="274" t="s">
        <v>3076</v>
      </c>
    </row>
    <row r="737" spans="1:14" ht="13.8">
      <c r="A737" s="285"/>
      <c r="B737" s="279" t="s">
        <v>4950</v>
      </c>
      <c r="C737" s="274">
        <v>1981</v>
      </c>
      <c r="D737" s="274"/>
      <c r="E737" s="274"/>
      <c r="F737" s="274" t="s">
        <v>1069</v>
      </c>
      <c r="G737" s="274">
        <v>10</v>
      </c>
      <c r="H737" s="274">
        <f t="shared" si="11"/>
        <v>43</v>
      </c>
      <c r="I737" s="274" t="s">
        <v>42</v>
      </c>
      <c r="J737" s="274"/>
      <c r="K737" s="274" t="s">
        <v>2825</v>
      </c>
      <c r="L737" s="274" t="s">
        <v>3617</v>
      </c>
      <c r="M737" s="278">
        <v>29872</v>
      </c>
      <c r="N737" s="274" t="s">
        <v>3076</v>
      </c>
    </row>
    <row r="738" spans="1:14" ht="13.8">
      <c r="A738" s="285"/>
      <c r="B738" s="279" t="s">
        <v>4951</v>
      </c>
      <c r="C738" s="274">
        <v>1993</v>
      </c>
      <c r="D738" s="274"/>
      <c r="E738" s="274"/>
      <c r="F738" s="274" t="s">
        <v>1069</v>
      </c>
      <c r="G738" s="274">
        <v>10</v>
      </c>
      <c r="H738" s="274">
        <f t="shared" si="11"/>
        <v>31</v>
      </c>
      <c r="I738" s="274" t="s">
        <v>42</v>
      </c>
      <c r="J738" s="274"/>
      <c r="K738" s="274" t="s">
        <v>2901</v>
      </c>
      <c r="L738" s="274" t="s">
        <v>3066</v>
      </c>
      <c r="M738" s="276">
        <v>34150</v>
      </c>
      <c r="N738" s="274" t="s">
        <v>3076</v>
      </c>
    </row>
    <row r="739" spans="1:14" ht="13.8">
      <c r="A739" s="285"/>
      <c r="B739" s="279" t="s">
        <v>4952</v>
      </c>
      <c r="C739" s="274">
        <v>1987</v>
      </c>
      <c r="D739" s="274"/>
      <c r="E739" s="274"/>
      <c r="F739" s="274" t="s">
        <v>1070</v>
      </c>
      <c r="G739" s="274">
        <v>10</v>
      </c>
      <c r="H739" s="274">
        <f t="shared" si="11"/>
        <v>37</v>
      </c>
      <c r="I739" s="274" t="s">
        <v>42</v>
      </c>
      <c r="J739" s="274"/>
      <c r="K739" s="274" t="s">
        <v>3618</v>
      </c>
      <c r="L739" s="274" t="s">
        <v>3619</v>
      </c>
      <c r="M739" s="276">
        <v>31882</v>
      </c>
      <c r="N739" s="274" t="s">
        <v>3076</v>
      </c>
    </row>
    <row r="740" spans="1:14" ht="13.8">
      <c r="A740" s="285"/>
      <c r="B740" s="279" t="s">
        <v>4953</v>
      </c>
      <c r="C740" s="274">
        <v>1985</v>
      </c>
      <c r="D740" s="274"/>
      <c r="E740" s="274"/>
      <c r="F740" s="274" t="s">
        <v>1069</v>
      </c>
      <c r="G740" s="274">
        <v>10</v>
      </c>
      <c r="H740" s="274">
        <f t="shared" si="11"/>
        <v>39</v>
      </c>
      <c r="I740" s="274" t="s">
        <v>42</v>
      </c>
      <c r="J740" s="274"/>
      <c r="K740" s="274" t="s">
        <v>2940</v>
      </c>
      <c r="L740" s="274" t="s">
        <v>3529</v>
      </c>
      <c r="M740" s="278">
        <v>31331</v>
      </c>
      <c r="N740" s="274" t="s">
        <v>3076</v>
      </c>
    </row>
    <row r="741" spans="1:14" ht="13.8">
      <c r="A741" s="285"/>
      <c r="B741" s="279" t="s">
        <v>4954</v>
      </c>
      <c r="C741" s="274">
        <v>1983</v>
      </c>
      <c r="D741" s="274"/>
      <c r="E741" s="274"/>
      <c r="F741" s="274" t="s">
        <v>1069</v>
      </c>
      <c r="G741" s="274">
        <v>10</v>
      </c>
      <c r="H741" s="274">
        <f t="shared" si="11"/>
        <v>41</v>
      </c>
      <c r="I741" s="274" t="s">
        <v>42</v>
      </c>
      <c r="J741" s="274"/>
      <c r="K741" s="274" t="s">
        <v>2829</v>
      </c>
      <c r="L741" s="274" t="s">
        <v>3620</v>
      </c>
      <c r="M741" s="278">
        <v>30674</v>
      </c>
      <c r="N741" s="274" t="s">
        <v>3076</v>
      </c>
    </row>
    <row r="742" spans="1:14" ht="13.8">
      <c r="A742" s="285"/>
      <c r="B742" s="279" t="s">
        <v>4955</v>
      </c>
      <c r="C742" s="274">
        <v>1983</v>
      </c>
      <c r="D742" s="274"/>
      <c r="E742" s="274"/>
      <c r="F742" s="274" t="s">
        <v>1070</v>
      </c>
      <c r="G742" s="274">
        <v>10</v>
      </c>
      <c r="H742" s="274">
        <f t="shared" si="11"/>
        <v>41</v>
      </c>
      <c r="I742" s="274" t="s">
        <v>42</v>
      </c>
      <c r="J742" s="274"/>
      <c r="K742" s="274" t="s">
        <v>2923</v>
      </c>
      <c r="L742" s="274" t="s">
        <v>3621</v>
      </c>
      <c r="M742" s="276">
        <v>30413</v>
      </c>
      <c r="N742" s="274" t="s">
        <v>3076</v>
      </c>
    </row>
    <row r="743" spans="1:14" ht="13.8">
      <c r="A743" s="285"/>
      <c r="B743" s="279" t="s">
        <v>4956</v>
      </c>
      <c r="C743" s="274">
        <v>1982</v>
      </c>
      <c r="D743" s="274"/>
      <c r="E743" s="274"/>
      <c r="F743" s="274" t="s">
        <v>1069</v>
      </c>
      <c r="G743" s="274">
        <v>10</v>
      </c>
      <c r="H743" s="274">
        <f t="shared" si="11"/>
        <v>42</v>
      </c>
      <c r="I743" s="274" t="s">
        <v>42</v>
      </c>
      <c r="J743" s="274"/>
      <c r="K743" s="274" t="s">
        <v>2829</v>
      </c>
      <c r="L743" s="274" t="s">
        <v>3622</v>
      </c>
      <c r="M743" s="276">
        <v>30258</v>
      </c>
      <c r="N743" s="274" t="s">
        <v>3076</v>
      </c>
    </row>
    <row r="744" spans="1:14" ht="13.8">
      <c r="A744" s="285"/>
      <c r="B744" s="279" t="s">
        <v>4957</v>
      </c>
      <c r="C744" s="274">
        <v>1997</v>
      </c>
      <c r="D744" s="274"/>
      <c r="E744" s="274"/>
      <c r="F744" s="274" t="s">
        <v>1070</v>
      </c>
      <c r="G744" s="274">
        <v>10</v>
      </c>
      <c r="H744" s="274">
        <f t="shared" si="11"/>
        <v>27</v>
      </c>
      <c r="I744" s="274" t="s">
        <v>42</v>
      </c>
      <c r="J744" s="274"/>
      <c r="K744" s="274" t="s">
        <v>2851</v>
      </c>
      <c r="L744" s="274" t="s">
        <v>3623</v>
      </c>
      <c r="M744" s="278">
        <v>35719</v>
      </c>
      <c r="N744" s="274" t="s">
        <v>3076</v>
      </c>
    </row>
    <row r="745" spans="1:14" ht="13.8">
      <c r="A745" s="285"/>
      <c r="B745" s="279" t="s">
        <v>1689</v>
      </c>
      <c r="C745" s="274">
        <v>1949</v>
      </c>
      <c r="D745" s="274"/>
      <c r="E745" s="274"/>
      <c r="F745" s="274" t="s">
        <v>1069</v>
      </c>
      <c r="G745" s="274">
        <v>10</v>
      </c>
      <c r="H745" s="274">
        <f t="shared" si="11"/>
        <v>75</v>
      </c>
      <c r="I745" s="274" t="s">
        <v>42</v>
      </c>
      <c r="J745" s="274"/>
      <c r="K745" s="274" t="s">
        <v>3624</v>
      </c>
      <c r="L745" s="274" t="s">
        <v>3625</v>
      </c>
      <c r="M745" s="276">
        <v>18062</v>
      </c>
      <c r="N745" s="274" t="s">
        <v>3076</v>
      </c>
    </row>
    <row r="746" spans="1:14" ht="13.8">
      <c r="A746" s="285"/>
      <c r="B746" s="279" t="s">
        <v>4958</v>
      </c>
      <c r="C746" s="274">
        <v>1980</v>
      </c>
      <c r="D746" s="274"/>
      <c r="E746" s="274"/>
      <c r="F746" s="274" t="s">
        <v>1070</v>
      </c>
      <c r="G746" s="274">
        <v>10</v>
      </c>
      <c r="H746" s="274">
        <f t="shared" si="11"/>
        <v>44</v>
      </c>
      <c r="I746" s="274" t="s">
        <v>42</v>
      </c>
      <c r="J746" s="274"/>
      <c r="K746" s="274" t="s">
        <v>2819</v>
      </c>
      <c r="L746" s="274" t="s">
        <v>3626</v>
      </c>
      <c r="M746" s="276">
        <v>29466</v>
      </c>
      <c r="N746" s="274" t="s">
        <v>3076</v>
      </c>
    </row>
    <row r="747" spans="1:14" ht="13.8">
      <c r="A747" s="285"/>
      <c r="B747" s="279" t="s">
        <v>4959</v>
      </c>
      <c r="C747" s="274">
        <v>1985</v>
      </c>
      <c r="D747" s="274"/>
      <c r="E747" s="274"/>
      <c r="F747" s="274" t="s">
        <v>1070</v>
      </c>
      <c r="G747" s="274">
        <v>10</v>
      </c>
      <c r="H747" s="274">
        <f t="shared" si="11"/>
        <v>39</v>
      </c>
      <c r="I747" s="274" t="s">
        <v>42</v>
      </c>
      <c r="J747" s="274"/>
      <c r="K747" s="274" t="s">
        <v>2886</v>
      </c>
      <c r="L747" s="274" t="s">
        <v>3627</v>
      </c>
      <c r="M747" s="276">
        <v>31290</v>
      </c>
      <c r="N747" s="274" t="s">
        <v>3076</v>
      </c>
    </row>
    <row r="748" spans="1:14" ht="13.8">
      <c r="A748" s="285"/>
      <c r="B748" s="279" t="s">
        <v>4960</v>
      </c>
      <c r="C748" s="274">
        <v>1988</v>
      </c>
      <c r="D748" s="274"/>
      <c r="E748" s="274"/>
      <c r="F748" s="274" t="s">
        <v>1070</v>
      </c>
      <c r="G748" s="274">
        <v>10</v>
      </c>
      <c r="H748" s="274">
        <f t="shared" si="11"/>
        <v>36</v>
      </c>
      <c r="I748" s="274" t="s">
        <v>42</v>
      </c>
      <c r="J748" s="274"/>
      <c r="K748" s="274" t="s">
        <v>2869</v>
      </c>
      <c r="L748" s="274" t="s">
        <v>3628</v>
      </c>
      <c r="M748" s="278">
        <v>32503</v>
      </c>
      <c r="N748" s="274" t="s">
        <v>3076</v>
      </c>
    </row>
    <row r="749" spans="1:14" ht="13.8">
      <c r="A749" s="285"/>
      <c r="B749" s="279" t="s">
        <v>4961</v>
      </c>
      <c r="C749" s="274">
        <v>1970</v>
      </c>
      <c r="D749" s="274"/>
      <c r="E749" s="274"/>
      <c r="F749" s="274" t="s">
        <v>1069</v>
      </c>
      <c r="G749" s="274">
        <v>10</v>
      </c>
      <c r="H749" s="274">
        <f t="shared" si="11"/>
        <v>54</v>
      </c>
      <c r="I749" s="274" t="s">
        <v>42</v>
      </c>
      <c r="J749" s="274"/>
      <c r="K749" s="274" t="s">
        <v>2971</v>
      </c>
      <c r="L749" s="274" t="s">
        <v>3629</v>
      </c>
      <c r="M749" s="276">
        <v>25906</v>
      </c>
      <c r="N749" s="274" t="s">
        <v>3076</v>
      </c>
    </row>
    <row r="750" spans="1:14" ht="13.8">
      <c r="A750" s="285"/>
      <c r="B750" s="279" t="s">
        <v>4962</v>
      </c>
      <c r="C750" s="274">
        <v>1998</v>
      </c>
      <c r="D750" s="274"/>
      <c r="E750" s="274"/>
      <c r="F750" s="274" t="s">
        <v>1069</v>
      </c>
      <c r="G750" s="274">
        <v>10</v>
      </c>
      <c r="H750" s="274">
        <f t="shared" si="11"/>
        <v>26</v>
      </c>
      <c r="I750" s="274" t="s">
        <v>42</v>
      </c>
      <c r="J750" s="274"/>
      <c r="K750" s="274" t="s">
        <v>2915</v>
      </c>
      <c r="L750" s="274" t="s">
        <v>3630</v>
      </c>
      <c r="M750" s="276">
        <v>35934</v>
      </c>
      <c r="N750" s="274" t="s">
        <v>3076</v>
      </c>
    </row>
    <row r="751" spans="1:14" ht="13.8">
      <c r="A751" s="285"/>
      <c r="B751" s="279" t="s">
        <v>2284</v>
      </c>
      <c r="C751" s="274">
        <v>1999</v>
      </c>
      <c r="D751" s="274"/>
      <c r="E751" s="274"/>
      <c r="F751" s="274" t="s">
        <v>1069</v>
      </c>
      <c r="G751" s="274">
        <v>10</v>
      </c>
      <c r="H751" s="274">
        <f t="shared" si="11"/>
        <v>25</v>
      </c>
      <c r="I751" s="274" t="s">
        <v>42</v>
      </c>
      <c r="J751" s="274"/>
      <c r="K751" s="274" t="s">
        <v>2901</v>
      </c>
      <c r="L751" s="274" t="s">
        <v>3631</v>
      </c>
      <c r="M751" s="276">
        <v>36187</v>
      </c>
      <c r="N751" s="274" t="s">
        <v>3076</v>
      </c>
    </row>
    <row r="752" spans="1:14" ht="13.8">
      <c r="A752" s="285"/>
      <c r="B752" s="279" t="s">
        <v>4963</v>
      </c>
      <c r="C752" s="274">
        <v>1984</v>
      </c>
      <c r="D752" s="274"/>
      <c r="E752" s="274"/>
      <c r="F752" s="274" t="s">
        <v>1070</v>
      </c>
      <c r="G752" s="274">
        <v>10</v>
      </c>
      <c r="H752" s="274">
        <f t="shared" si="11"/>
        <v>40</v>
      </c>
      <c r="I752" s="274" t="s">
        <v>42</v>
      </c>
      <c r="J752" s="274"/>
      <c r="K752" s="274" t="s">
        <v>2827</v>
      </c>
      <c r="L752" s="274" t="s">
        <v>3632</v>
      </c>
      <c r="M752" s="276">
        <v>30761</v>
      </c>
      <c r="N752" s="274" t="s">
        <v>3076</v>
      </c>
    </row>
    <row r="753" spans="1:14" ht="13.8">
      <c r="A753" s="285"/>
      <c r="B753" s="279" t="s">
        <v>4964</v>
      </c>
      <c r="C753" s="274">
        <v>1990</v>
      </c>
      <c r="D753" s="274"/>
      <c r="E753" s="274"/>
      <c r="F753" s="274" t="s">
        <v>1069</v>
      </c>
      <c r="G753" s="274">
        <v>10</v>
      </c>
      <c r="H753" s="274">
        <f t="shared" si="11"/>
        <v>34</v>
      </c>
      <c r="I753" s="274" t="s">
        <v>42</v>
      </c>
      <c r="J753" s="274"/>
      <c r="K753" s="274" t="s">
        <v>3122</v>
      </c>
      <c r="L753" s="274" t="s">
        <v>3633</v>
      </c>
      <c r="M753" s="276">
        <v>33089</v>
      </c>
      <c r="N753" s="274" t="s">
        <v>3076</v>
      </c>
    </row>
    <row r="754" spans="1:14" ht="13.8">
      <c r="A754" s="285"/>
      <c r="B754" s="279" t="s">
        <v>4965</v>
      </c>
      <c r="C754" s="274">
        <v>1994</v>
      </c>
      <c r="D754" s="274"/>
      <c r="E754" s="274"/>
      <c r="F754" s="274" t="s">
        <v>1070</v>
      </c>
      <c r="G754" s="274">
        <v>10</v>
      </c>
      <c r="H754" s="274">
        <f t="shared" si="11"/>
        <v>30</v>
      </c>
      <c r="I754" s="274" t="s">
        <v>1072</v>
      </c>
      <c r="J754" s="274"/>
      <c r="K754" s="274" t="s">
        <v>2935</v>
      </c>
      <c r="L754" s="274" t="s">
        <v>3634</v>
      </c>
      <c r="M754" s="276">
        <v>34606</v>
      </c>
      <c r="N754" s="274" t="s">
        <v>3076</v>
      </c>
    </row>
    <row r="755" spans="1:14" ht="13.8">
      <c r="A755" s="285"/>
      <c r="B755" s="279" t="s">
        <v>4966</v>
      </c>
      <c r="C755" s="274">
        <v>1986</v>
      </c>
      <c r="D755" s="274"/>
      <c r="E755" s="274"/>
      <c r="F755" s="274" t="s">
        <v>1070</v>
      </c>
      <c r="G755" s="274">
        <v>10</v>
      </c>
      <c r="H755" s="274">
        <f t="shared" si="11"/>
        <v>38</v>
      </c>
      <c r="I755" s="274" t="s">
        <v>42</v>
      </c>
      <c r="J755" s="274"/>
      <c r="K755" s="274" t="s">
        <v>3635</v>
      </c>
      <c r="L755" s="274" t="s">
        <v>3636</v>
      </c>
      <c r="M755" s="276">
        <v>31444</v>
      </c>
      <c r="N755" s="274" t="s">
        <v>3076</v>
      </c>
    </row>
    <row r="756" spans="1:14" ht="13.8">
      <c r="A756" s="285"/>
      <c r="B756" s="279" t="s">
        <v>4967</v>
      </c>
      <c r="C756" s="274">
        <v>1995</v>
      </c>
      <c r="D756" s="274"/>
      <c r="E756" s="274"/>
      <c r="F756" s="274" t="s">
        <v>1069</v>
      </c>
      <c r="G756" s="274">
        <v>10</v>
      </c>
      <c r="H756" s="274">
        <f t="shared" si="11"/>
        <v>29</v>
      </c>
      <c r="I756" s="274" t="s">
        <v>42</v>
      </c>
      <c r="J756" s="274"/>
      <c r="K756" s="274" t="s">
        <v>2817</v>
      </c>
      <c r="L756" s="274" t="s">
        <v>3578</v>
      </c>
      <c r="M756" s="276">
        <v>34964</v>
      </c>
      <c r="N756" s="274" t="s">
        <v>3076</v>
      </c>
    </row>
    <row r="757" spans="1:14" ht="13.8">
      <c r="A757" s="285"/>
      <c r="B757" s="279" t="s">
        <v>4968</v>
      </c>
      <c r="C757" s="274">
        <v>1989</v>
      </c>
      <c r="D757" s="274"/>
      <c r="E757" s="274"/>
      <c r="F757" s="274" t="s">
        <v>1070</v>
      </c>
      <c r="G757" s="274">
        <v>10</v>
      </c>
      <c r="H757" s="274">
        <f t="shared" si="11"/>
        <v>35</v>
      </c>
      <c r="I757" s="274" t="s">
        <v>42</v>
      </c>
      <c r="J757" s="274"/>
      <c r="K757" s="274" t="s">
        <v>3637</v>
      </c>
      <c r="L757" s="274" t="s">
        <v>3108</v>
      </c>
      <c r="M757" s="276">
        <v>32749</v>
      </c>
      <c r="N757" s="274" t="s">
        <v>3076</v>
      </c>
    </row>
    <row r="758" spans="1:14" ht="13.8">
      <c r="A758" s="285"/>
      <c r="B758" s="279" t="s">
        <v>4969</v>
      </c>
      <c r="C758" s="274">
        <v>2000</v>
      </c>
      <c r="D758" s="274"/>
      <c r="E758" s="274"/>
      <c r="F758" s="274" t="s">
        <v>1069</v>
      </c>
      <c r="G758" s="274">
        <v>10</v>
      </c>
      <c r="H758" s="274">
        <f t="shared" si="11"/>
        <v>24</v>
      </c>
      <c r="I758" s="274" t="s">
        <v>42</v>
      </c>
      <c r="J758" s="274"/>
      <c r="K758" s="274" t="s">
        <v>3549</v>
      </c>
      <c r="L758" s="274" t="s">
        <v>3638</v>
      </c>
      <c r="M758" s="276">
        <v>36713</v>
      </c>
      <c r="N758" s="274" t="s">
        <v>3076</v>
      </c>
    </row>
    <row r="759" spans="1:14" ht="13.8">
      <c r="A759" s="285"/>
      <c r="B759" s="279" t="s">
        <v>4970</v>
      </c>
      <c r="C759" s="274">
        <v>1977</v>
      </c>
      <c r="D759" s="274"/>
      <c r="E759" s="274"/>
      <c r="F759" s="274" t="s">
        <v>1070</v>
      </c>
      <c r="G759" s="274">
        <v>10</v>
      </c>
      <c r="H759" s="274">
        <f t="shared" si="11"/>
        <v>47</v>
      </c>
      <c r="I759" s="274" t="s">
        <v>42</v>
      </c>
      <c r="J759" s="274"/>
      <c r="K759" s="274" t="s">
        <v>2831</v>
      </c>
      <c r="L759" s="274" t="s">
        <v>3639</v>
      </c>
      <c r="M759" s="276">
        <v>28365</v>
      </c>
      <c r="N759" s="274" t="s">
        <v>3076</v>
      </c>
    </row>
    <row r="760" spans="1:14" ht="13.8">
      <c r="A760" s="285"/>
      <c r="B760" s="279" t="s">
        <v>4971</v>
      </c>
      <c r="C760" s="274">
        <v>1982</v>
      </c>
      <c r="D760" s="274"/>
      <c r="E760" s="274"/>
      <c r="F760" s="274" t="s">
        <v>1070</v>
      </c>
      <c r="G760" s="274">
        <v>10</v>
      </c>
      <c r="H760" s="274">
        <f t="shared" si="11"/>
        <v>42</v>
      </c>
      <c r="I760" s="274" t="s">
        <v>42</v>
      </c>
      <c r="J760" s="274"/>
      <c r="K760" s="274" t="s">
        <v>2886</v>
      </c>
      <c r="L760" s="274" t="s">
        <v>3640</v>
      </c>
      <c r="M760" s="276">
        <v>30290</v>
      </c>
      <c r="N760" s="274" t="s">
        <v>3076</v>
      </c>
    </row>
    <row r="761" spans="1:14" ht="13.8">
      <c r="A761" s="285"/>
      <c r="B761" s="279" t="s">
        <v>4972</v>
      </c>
      <c r="C761" s="274">
        <v>1997</v>
      </c>
      <c r="D761" s="274"/>
      <c r="E761" s="274"/>
      <c r="F761" s="274" t="s">
        <v>1069</v>
      </c>
      <c r="G761" s="274">
        <v>10</v>
      </c>
      <c r="H761" s="274">
        <f t="shared" si="11"/>
        <v>27</v>
      </c>
      <c r="I761" s="274" t="s">
        <v>42</v>
      </c>
      <c r="J761" s="274"/>
      <c r="K761" s="274" t="s">
        <v>2849</v>
      </c>
      <c r="L761" s="274" t="s">
        <v>3641</v>
      </c>
      <c r="M761" s="276">
        <v>35535</v>
      </c>
      <c r="N761" s="274" t="s">
        <v>3076</v>
      </c>
    </row>
    <row r="762" spans="1:14" ht="13.8">
      <c r="A762" s="285"/>
      <c r="B762" s="279" t="s">
        <v>4973</v>
      </c>
      <c r="C762" s="274">
        <v>1989</v>
      </c>
      <c r="D762" s="274"/>
      <c r="E762" s="274"/>
      <c r="F762" s="274" t="s">
        <v>1069</v>
      </c>
      <c r="G762" s="274">
        <v>10</v>
      </c>
      <c r="H762" s="274">
        <f t="shared" si="11"/>
        <v>35</v>
      </c>
      <c r="I762" s="274" t="s">
        <v>42</v>
      </c>
      <c r="J762" s="274"/>
      <c r="K762" s="274" t="s">
        <v>2833</v>
      </c>
      <c r="L762" s="274" t="s">
        <v>3642</v>
      </c>
      <c r="M762" s="276">
        <v>32753</v>
      </c>
      <c r="N762" s="274" t="s">
        <v>3076</v>
      </c>
    </row>
    <row r="763" spans="1:14" ht="13.8">
      <c r="A763" s="285"/>
      <c r="B763" s="284" t="s">
        <v>5768</v>
      </c>
      <c r="C763" s="274">
        <v>1987</v>
      </c>
      <c r="D763" s="274"/>
      <c r="E763" s="274"/>
      <c r="F763" s="274" t="s">
        <v>1069</v>
      </c>
      <c r="G763" s="274">
        <v>10</v>
      </c>
      <c r="H763" s="274">
        <f t="shared" si="11"/>
        <v>37</v>
      </c>
      <c r="I763" s="274" t="s">
        <v>42</v>
      </c>
      <c r="J763" s="274"/>
      <c r="K763" s="274" t="s">
        <v>2842</v>
      </c>
      <c r="L763" s="274" t="s">
        <v>2979</v>
      </c>
      <c r="M763" s="276">
        <v>31902</v>
      </c>
      <c r="N763" s="274" t="s">
        <v>3076</v>
      </c>
    </row>
    <row r="764" spans="1:14" ht="13.8">
      <c r="A764" s="285"/>
      <c r="B764" s="279" t="s">
        <v>4974</v>
      </c>
      <c r="C764" s="274">
        <v>1987</v>
      </c>
      <c r="D764" s="274"/>
      <c r="E764" s="274"/>
      <c r="F764" s="274" t="s">
        <v>1070</v>
      </c>
      <c r="G764" s="274">
        <v>10</v>
      </c>
      <c r="H764" s="274">
        <f t="shared" si="11"/>
        <v>37</v>
      </c>
      <c r="I764" s="274" t="s">
        <v>42</v>
      </c>
      <c r="J764" s="274"/>
      <c r="K764" s="274" t="s">
        <v>2831</v>
      </c>
      <c r="L764" s="274" t="s">
        <v>3643</v>
      </c>
      <c r="M764" s="276">
        <v>31828</v>
      </c>
      <c r="N764" s="274" t="s">
        <v>3076</v>
      </c>
    </row>
    <row r="765" spans="1:14" ht="13.8">
      <c r="A765" s="285"/>
      <c r="B765" s="279" t="s">
        <v>4975</v>
      </c>
      <c r="C765" s="274">
        <v>1998</v>
      </c>
      <c r="D765" s="274"/>
      <c r="E765" s="274"/>
      <c r="F765" s="274" t="s">
        <v>1070</v>
      </c>
      <c r="G765" s="274">
        <v>10</v>
      </c>
      <c r="H765" s="274">
        <f t="shared" si="11"/>
        <v>26</v>
      </c>
      <c r="I765" s="274" t="s">
        <v>42</v>
      </c>
      <c r="J765" s="274"/>
      <c r="K765" s="274" t="s">
        <v>3095</v>
      </c>
      <c r="L765" s="274" t="s">
        <v>3602</v>
      </c>
      <c r="M765" s="276">
        <v>36038</v>
      </c>
      <c r="N765" s="274" t="s">
        <v>3076</v>
      </c>
    </row>
    <row r="766" spans="1:14" ht="13.8">
      <c r="A766" s="285"/>
      <c r="B766" s="279" t="s">
        <v>1806</v>
      </c>
      <c r="C766" s="274">
        <v>1976</v>
      </c>
      <c r="D766" s="274"/>
      <c r="E766" s="274"/>
      <c r="F766" s="274" t="s">
        <v>1069</v>
      </c>
      <c r="G766" s="274">
        <v>10</v>
      </c>
      <c r="H766" s="274">
        <f t="shared" si="11"/>
        <v>48</v>
      </c>
      <c r="I766" s="274" t="s">
        <v>42</v>
      </c>
      <c r="J766" s="274"/>
      <c r="K766" s="274" t="s">
        <v>2842</v>
      </c>
      <c r="L766" s="274" t="s">
        <v>3644</v>
      </c>
      <c r="M766" s="276">
        <v>27977</v>
      </c>
      <c r="N766" s="274" t="s">
        <v>3076</v>
      </c>
    </row>
    <row r="767" spans="1:14" ht="13.8">
      <c r="A767" s="285"/>
      <c r="B767" s="279" t="s">
        <v>4976</v>
      </c>
      <c r="C767" s="274">
        <v>1985</v>
      </c>
      <c r="D767" s="274"/>
      <c r="E767" s="274"/>
      <c r="F767" s="274" t="s">
        <v>1069</v>
      </c>
      <c r="G767" s="274">
        <v>10</v>
      </c>
      <c r="H767" s="274">
        <f t="shared" si="11"/>
        <v>39</v>
      </c>
      <c r="I767" s="274" t="s">
        <v>42</v>
      </c>
      <c r="J767" s="274"/>
      <c r="K767" s="274" t="s">
        <v>2944</v>
      </c>
      <c r="L767" s="274" t="s">
        <v>3645</v>
      </c>
      <c r="M767" s="276">
        <v>31299</v>
      </c>
      <c r="N767" s="274" t="s">
        <v>3076</v>
      </c>
    </row>
    <row r="768" spans="1:14" ht="13.8">
      <c r="A768" s="285"/>
      <c r="B768" s="279" t="s">
        <v>4977</v>
      </c>
      <c r="C768" s="274">
        <v>1985</v>
      </c>
      <c r="D768" s="274"/>
      <c r="E768" s="274"/>
      <c r="F768" s="274" t="s">
        <v>1069</v>
      </c>
      <c r="G768" s="274">
        <v>10</v>
      </c>
      <c r="H768" s="274">
        <f t="shared" si="11"/>
        <v>39</v>
      </c>
      <c r="I768" s="274" t="s">
        <v>42</v>
      </c>
      <c r="J768" s="274"/>
      <c r="K768" s="274" t="s">
        <v>2896</v>
      </c>
      <c r="L768" s="274" t="s">
        <v>3646</v>
      </c>
      <c r="M768" s="278">
        <v>31408</v>
      </c>
      <c r="N768" s="274" t="s">
        <v>3076</v>
      </c>
    </row>
    <row r="769" spans="1:14" ht="13.8">
      <c r="A769" s="285"/>
      <c r="B769" s="279" t="s">
        <v>4978</v>
      </c>
      <c r="C769" s="274">
        <v>1985</v>
      </c>
      <c r="D769" s="274"/>
      <c r="E769" s="274"/>
      <c r="F769" s="274" t="s">
        <v>1070</v>
      </c>
      <c r="G769" s="274">
        <v>10</v>
      </c>
      <c r="H769" s="274">
        <f t="shared" si="11"/>
        <v>39</v>
      </c>
      <c r="I769" s="274" t="s">
        <v>42</v>
      </c>
      <c r="J769" s="274"/>
      <c r="K769" s="274" t="s">
        <v>2819</v>
      </c>
      <c r="L769" s="274" t="s">
        <v>3647</v>
      </c>
      <c r="M769" s="276">
        <v>31263</v>
      </c>
      <c r="N769" s="274" t="s">
        <v>3076</v>
      </c>
    </row>
    <row r="770" spans="1:14" ht="13.8">
      <c r="A770" s="285"/>
      <c r="B770" s="279" t="s">
        <v>4979</v>
      </c>
      <c r="C770" s="274">
        <v>1986</v>
      </c>
      <c r="D770" s="274"/>
      <c r="E770" s="274"/>
      <c r="F770" s="274" t="s">
        <v>1070</v>
      </c>
      <c r="G770" s="274">
        <v>10</v>
      </c>
      <c r="H770" s="274">
        <f t="shared" si="11"/>
        <v>38</v>
      </c>
      <c r="I770" s="274" t="s">
        <v>42</v>
      </c>
      <c r="J770" s="274"/>
      <c r="K770" s="274" t="s">
        <v>3189</v>
      </c>
      <c r="L770" s="274" t="s">
        <v>3089</v>
      </c>
      <c r="M770" s="276">
        <v>31446</v>
      </c>
      <c r="N770" s="274" t="s">
        <v>3076</v>
      </c>
    </row>
    <row r="771" spans="1:14" ht="13.8">
      <c r="A771" s="285"/>
      <c r="B771" s="279" t="s">
        <v>1467</v>
      </c>
      <c r="C771" s="274">
        <v>1986</v>
      </c>
      <c r="D771" s="274"/>
      <c r="E771" s="274"/>
      <c r="F771" s="274" t="s">
        <v>1070</v>
      </c>
      <c r="G771" s="274">
        <v>10</v>
      </c>
      <c r="H771" s="274">
        <f t="shared" ref="H771:H834" si="12">2024-C771</f>
        <v>38</v>
      </c>
      <c r="I771" s="274" t="s">
        <v>42</v>
      </c>
      <c r="J771" s="274"/>
      <c r="K771" s="274" t="s">
        <v>2840</v>
      </c>
      <c r="L771" s="274" t="s">
        <v>3648</v>
      </c>
      <c r="M771" s="276">
        <v>31443</v>
      </c>
      <c r="N771" s="274" t="s">
        <v>3076</v>
      </c>
    </row>
    <row r="772" spans="1:14" ht="13.8">
      <c r="A772" s="285"/>
      <c r="B772" s="279" t="s">
        <v>4980</v>
      </c>
      <c r="C772" s="274">
        <v>1988</v>
      </c>
      <c r="D772" s="274"/>
      <c r="E772" s="274"/>
      <c r="F772" s="274" t="s">
        <v>1070</v>
      </c>
      <c r="G772" s="274">
        <v>10</v>
      </c>
      <c r="H772" s="274">
        <f t="shared" si="12"/>
        <v>36</v>
      </c>
      <c r="I772" s="274" t="s">
        <v>42</v>
      </c>
      <c r="J772" s="274"/>
      <c r="K772" s="274" t="s">
        <v>3649</v>
      </c>
      <c r="L772" s="274" t="s">
        <v>3650</v>
      </c>
      <c r="M772" s="276">
        <v>32264</v>
      </c>
      <c r="N772" s="274" t="s">
        <v>3076</v>
      </c>
    </row>
    <row r="773" spans="1:14" ht="13.8">
      <c r="A773" s="285"/>
      <c r="B773" s="279" t="s">
        <v>4922</v>
      </c>
      <c r="C773" s="274">
        <v>1988</v>
      </c>
      <c r="D773" s="274"/>
      <c r="E773" s="274"/>
      <c r="F773" s="274" t="s">
        <v>1069</v>
      </c>
      <c r="G773" s="274">
        <v>10</v>
      </c>
      <c r="H773" s="274">
        <f t="shared" si="12"/>
        <v>36</v>
      </c>
      <c r="I773" s="274" t="s">
        <v>42</v>
      </c>
      <c r="J773" s="274"/>
      <c r="K773" s="274" t="s">
        <v>3555</v>
      </c>
      <c r="L773" s="274" t="s">
        <v>3584</v>
      </c>
      <c r="M773" s="276">
        <v>32369</v>
      </c>
      <c r="N773" s="274" t="s">
        <v>3076</v>
      </c>
    </row>
    <row r="774" spans="1:14" ht="13.8">
      <c r="A774" s="285"/>
      <c r="B774" s="279" t="s">
        <v>4974</v>
      </c>
      <c r="C774" s="274">
        <v>1987</v>
      </c>
      <c r="D774" s="274"/>
      <c r="E774" s="274"/>
      <c r="F774" s="274" t="s">
        <v>1070</v>
      </c>
      <c r="G774" s="274">
        <v>10</v>
      </c>
      <c r="H774" s="274">
        <f t="shared" si="12"/>
        <v>37</v>
      </c>
      <c r="I774" s="274" t="s">
        <v>42</v>
      </c>
      <c r="J774" s="274"/>
      <c r="K774" s="274" t="s">
        <v>2831</v>
      </c>
      <c r="L774" s="274" t="s">
        <v>3643</v>
      </c>
      <c r="M774" s="276">
        <v>31828</v>
      </c>
      <c r="N774" s="274" t="s">
        <v>3076</v>
      </c>
    </row>
    <row r="775" spans="1:14" ht="13.8">
      <c r="A775" s="285"/>
      <c r="B775" s="279" t="s">
        <v>4981</v>
      </c>
      <c r="C775" s="274">
        <v>1998</v>
      </c>
      <c r="D775" s="274"/>
      <c r="E775" s="274"/>
      <c r="F775" s="274" t="s">
        <v>1070</v>
      </c>
      <c r="G775" s="274">
        <v>10</v>
      </c>
      <c r="H775" s="274">
        <f t="shared" si="12"/>
        <v>26</v>
      </c>
      <c r="I775" s="274" t="s">
        <v>42</v>
      </c>
      <c r="J775" s="274"/>
      <c r="K775" s="274" t="s">
        <v>3651</v>
      </c>
      <c r="L775" s="274" t="s">
        <v>3652</v>
      </c>
      <c r="M775" s="276">
        <v>36053</v>
      </c>
      <c r="N775" s="274" t="s">
        <v>3076</v>
      </c>
    </row>
    <row r="776" spans="1:14" ht="13.8">
      <c r="A776" s="285"/>
      <c r="B776" s="279" t="s">
        <v>4982</v>
      </c>
      <c r="C776" s="274">
        <v>1997</v>
      </c>
      <c r="D776" s="274"/>
      <c r="E776" s="274"/>
      <c r="F776" s="274" t="s">
        <v>1069</v>
      </c>
      <c r="G776" s="274">
        <v>10</v>
      </c>
      <c r="H776" s="274">
        <f t="shared" si="12"/>
        <v>27</v>
      </c>
      <c r="I776" s="274" t="s">
        <v>42</v>
      </c>
      <c r="J776" s="274"/>
      <c r="K776" s="274" t="s">
        <v>2933</v>
      </c>
      <c r="L776" s="274" t="s">
        <v>3653</v>
      </c>
      <c r="M776" s="276">
        <v>35437</v>
      </c>
      <c r="N776" s="274" t="s">
        <v>3076</v>
      </c>
    </row>
    <row r="777" spans="1:14" ht="13.8">
      <c r="A777" s="285"/>
      <c r="B777" s="279" t="s">
        <v>4983</v>
      </c>
      <c r="C777" s="274">
        <v>1988</v>
      </c>
      <c r="D777" s="274"/>
      <c r="E777" s="274"/>
      <c r="F777" s="274" t="s">
        <v>1069</v>
      </c>
      <c r="G777" s="274">
        <v>10</v>
      </c>
      <c r="H777" s="274">
        <f t="shared" si="12"/>
        <v>36</v>
      </c>
      <c r="I777" s="274" t="s">
        <v>42</v>
      </c>
      <c r="J777" s="274"/>
      <c r="K777" s="274" t="s">
        <v>2817</v>
      </c>
      <c r="L777" s="274" t="s">
        <v>3654</v>
      </c>
      <c r="M777" s="278">
        <v>32477</v>
      </c>
      <c r="N777" s="274" t="s">
        <v>3076</v>
      </c>
    </row>
    <row r="778" spans="1:14" ht="13.8">
      <c r="A778" s="285"/>
      <c r="B778" s="284" t="s">
        <v>5769</v>
      </c>
      <c r="C778" s="274">
        <v>1984</v>
      </c>
      <c r="D778" s="274"/>
      <c r="E778" s="274"/>
      <c r="F778" s="274" t="s">
        <v>1069</v>
      </c>
      <c r="G778" s="274">
        <v>10</v>
      </c>
      <c r="H778" s="274">
        <f t="shared" si="12"/>
        <v>40</v>
      </c>
      <c r="I778" s="274" t="s">
        <v>42</v>
      </c>
      <c r="J778" s="274"/>
      <c r="K778" s="274" t="s">
        <v>2940</v>
      </c>
      <c r="L778" s="274" t="s">
        <v>3508</v>
      </c>
      <c r="M778" s="276">
        <v>30745</v>
      </c>
      <c r="N778" s="274" t="s">
        <v>3076</v>
      </c>
    </row>
    <row r="779" spans="1:14" ht="13.8">
      <c r="A779" s="285"/>
      <c r="B779" s="279" t="s">
        <v>4984</v>
      </c>
      <c r="C779" s="274">
        <v>1996</v>
      </c>
      <c r="D779" s="274"/>
      <c r="E779" s="274"/>
      <c r="F779" s="274" t="s">
        <v>1069</v>
      </c>
      <c r="G779" s="274">
        <v>10</v>
      </c>
      <c r="H779" s="274">
        <f t="shared" si="12"/>
        <v>28</v>
      </c>
      <c r="I779" s="274" t="s">
        <v>42</v>
      </c>
      <c r="J779" s="274"/>
      <c r="K779" s="274" t="s">
        <v>2940</v>
      </c>
      <c r="L779" s="274" t="s">
        <v>3563</v>
      </c>
      <c r="M779" s="276">
        <v>35076</v>
      </c>
      <c r="N779" s="274" t="s">
        <v>3076</v>
      </c>
    </row>
    <row r="780" spans="1:14" ht="13.8">
      <c r="A780" s="285"/>
      <c r="B780" s="279" t="s">
        <v>4985</v>
      </c>
      <c r="C780" s="274">
        <v>1982</v>
      </c>
      <c r="D780" s="274"/>
      <c r="E780" s="274"/>
      <c r="F780" s="274" t="s">
        <v>1069</v>
      </c>
      <c r="G780" s="274">
        <v>10</v>
      </c>
      <c r="H780" s="274">
        <f t="shared" si="12"/>
        <v>42</v>
      </c>
      <c r="I780" s="274" t="s">
        <v>42</v>
      </c>
      <c r="J780" s="274"/>
      <c r="K780" s="274" t="s">
        <v>2829</v>
      </c>
      <c r="L780" s="274" t="s">
        <v>3655</v>
      </c>
      <c r="M780" s="276">
        <v>30090</v>
      </c>
      <c r="N780" s="274" t="s">
        <v>3076</v>
      </c>
    </row>
    <row r="781" spans="1:14" ht="13.8">
      <c r="A781" s="285"/>
      <c r="B781" s="279" t="s">
        <v>2037</v>
      </c>
      <c r="C781" s="274">
        <v>1993</v>
      </c>
      <c r="D781" s="274"/>
      <c r="E781" s="274"/>
      <c r="F781" s="274" t="s">
        <v>1069</v>
      </c>
      <c r="G781" s="274">
        <v>10</v>
      </c>
      <c r="H781" s="274">
        <f t="shared" si="12"/>
        <v>31</v>
      </c>
      <c r="I781" s="274" t="s">
        <v>42</v>
      </c>
      <c r="J781" s="274"/>
      <c r="K781" s="274" t="s">
        <v>2836</v>
      </c>
      <c r="L781" s="274" t="s">
        <v>3656</v>
      </c>
      <c r="M781" s="276">
        <v>34037</v>
      </c>
      <c r="N781" s="274" t="s">
        <v>3076</v>
      </c>
    </row>
    <row r="782" spans="1:14" ht="13.8">
      <c r="A782" s="285"/>
      <c r="B782" s="279" t="s">
        <v>4986</v>
      </c>
      <c r="C782" s="274">
        <v>1993</v>
      </c>
      <c r="D782" s="274"/>
      <c r="E782" s="274"/>
      <c r="F782" s="274" t="s">
        <v>1070</v>
      </c>
      <c r="G782" s="274">
        <v>10</v>
      </c>
      <c r="H782" s="274">
        <f t="shared" si="12"/>
        <v>31</v>
      </c>
      <c r="I782" s="274" t="s">
        <v>42</v>
      </c>
      <c r="J782" s="274"/>
      <c r="K782" s="274" t="s">
        <v>3172</v>
      </c>
      <c r="L782" s="274" t="s">
        <v>3657</v>
      </c>
      <c r="M782" s="276">
        <v>34231</v>
      </c>
      <c r="N782" s="274" t="s">
        <v>3076</v>
      </c>
    </row>
    <row r="783" spans="1:14" ht="13.8">
      <c r="A783" s="285"/>
      <c r="B783" s="279" t="s">
        <v>4987</v>
      </c>
      <c r="C783" s="274">
        <v>1985</v>
      </c>
      <c r="D783" s="274"/>
      <c r="E783" s="274"/>
      <c r="F783" s="274" t="s">
        <v>1069</v>
      </c>
      <c r="G783" s="274">
        <v>10</v>
      </c>
      <c r="H783" s="274">
        <f t="shared" si="12"/>
        <v>39</v>
      </c>
      <c r="I783" s="274" t="s">
        <v>3615</v>
      </c>
      <c r="J783" s="274"/>
      <c r="K783" s="274" t="s">
        <v>2849</v>
      </c>
      <c r="L783" s="274" t="s">
        <v>3658</v>
      </c>
      <c r="M783" s="276">
        <v>31225</v>
      </c>
      <c r="N783" s="274" t="s">
        <v>3076</v>
      </c>
    </row>
    <row r="784" spans="1:14" ht="13.8">
      <c r="A784" s="285"/>
      <c r="B784" s="279" t="s">
        <v>4988</v>
      </c>
      <c r="C784" s="274">
        <v>1984</v>
      </c>
      <c r="D784" s="274"/>
      <c r="E784" s="274"/>
      <c r="F784" s="274" t="s">
        <v>1069</v>
      </c>
      <c r="G784" s="274">
        <v>10</v>
      </c>
      <c r="H784" s="274">
        <f t="shared" si="12"/>
        <v>40</v>
      </c>
      <c r="I784" s="274" t="s">
        <v>42</v>
      </c>
      <c r="J784" s="274"/>
      <c r="K784" s="274" t="s">
        <v>2833</v>
      </c>
      <c r="L784" s="274" t="s">
        <v>3659</v>
      </c>
      <c r="M784" s="276">
        <v>30727</v>
      </c>
      <c r="N784" s="274" t="s">
        <v>3076</v>
      </c>
    </row>
    <row r="785" spans="1:14" ht="13.8">
      <c r="A785" s="285"/>
      <c r="B785" s="279" t="s">
        <v>4989</v>
      </c>
      <c r="C785" s="274">
        <v>1985</v>
      </c>
      <c r="D785" s="274"/>
      <c r="E785" s="274"/>
      <c r="F785" s="274" t="s">
        <v>1070</v>
      </c>
      <c r="G785" s="274">
        <v>10</v>
      </c>
      <c r="H785" s="274">
        <f t="shared" si="12"/>
        <v>39</v>
      </c>
      <c r="I785" s="274" t="s">
        <v>1072</v>
      </c>
      <c r="J785" s="274"/>
      <c r="K785" s="274" t="s">
        <v>2840</v>
      </c>
      <c r="L785" s="274" t="s">
        <v>3660</v>
      </c>
      <c r="M785" s="276">
        <v>31107</v>
      </c>
      <c r="N785" s="274" t="s">
        <v>3076</v>
      </c>
    </row>
    <row r="786" spans="1:14" ht="13.8">
      <c r="A786" s="285"/>
      <c r="B786" s="279" t="s">
        <v>4990</v>
      </c>
      <c r="C786" s="274">
        <v>1993</v>
      </c>
      <c r="D786" s="274"/>
      <c r="E786" s="274"/>
      <c r="F786" s="274" t="s">
        <v>1070</v>
      </c>
      <c r="G786" s="274">
        <v>10</v>
      </c>
      <c r="H786" s="274">
        <f t="shared" si="12"/>
        <v>31</v>
      </c>
      <c r="I786" s="274" t="s">
        <v>42</v>
      </c>
      <c r="J786" s="274"/>
      <c r="K786" s="274" t="s">
        <v>3661</v>
      </c>
      <c r="L786" s="274" t="s">
        <v>2851</v>
      </c>
      <c r="M786" s="276">
        <v>34207</v>
      </c>
      <c r="N786" s="274" t="s">
        <v>3076</v>
      </c>
    </row>
    <row r="787" spans="1:14" ht="13.8">
      <c r="A787" s="285"/>
      <c r="B787" s="279" t="s">
        <v>4523</v>
      </c>
      <c r="C787" s="274">
        <v>1987</v>
      </c>
      <c r="D787" s="274"/>
      <c r="E787" s="274"/>
      <c r="F787" s="274" t="s">
        <v>1070</v>
      </c>
      <c r="G787" s="274">
        <v>10</v>
      </c>
      <c r="H787" s="274">
        <f t="shared" si="12"/>
        <v>37</v>
      </c>
      <c r="I787" s="274" t="s">
        <v>42</v>
      </c>
      <c r="J787" s="274"/>
      <c r="K787" s="274" t="s">
        <v>2926</v>
      </c>
      <c r="L787" s="274" t="s">
        <v>3072</v>
      </c>
      <c r="M787" s="276">
        <v>31797</v>
      </c>
      <c r="N787" s="274" t="s">
        <v>3076</v>
      </c>
    </row>
    <row r="788" spans="1:14" ht="13.8">
      <c r="A788" s="285"/>
      <c r="B788" s="279" t="s">
        <v>4991</v>
      </c>
      <c r="C788" s="274">
        <v>1992</v>
      </c>
      <c r="D788" s="274"/>
      <c r="E788" s="274"/>
      <c r="F788" s="274" t="s">
        <v>1069</v>
      </c>
      <c r="G788" s="274">
        <v>10</v>
      </c>
      <c r="H788" s="274">
        <f t="shared" si="12"/>
        <v>32</v>
      </c>
      <c r="I788" s="274" t="s">
        <v>42</v>
      </c>
      <c r="J788" s="274"/>
      <c r="K788" s="274" t="s">
        <v>2833</v>
      </c>
      <c r="L788" s="274" t="s">
        <v>3662</v>
      </c>
      <c r="M788" s="276">
        <v>33716</v>
      </c>
      <c r="N788" s="274" t="s">
        <v>3076</v>
      </c>
    </row>
    <row r="789" spans="1:14" ht="13.8">
      <c r="A789" s="285"/>
      <c r="B789" s="279" t="s">
        <v>4992</v>
      </c>
      <c r="C789" s="274">
        <v>1982</v>
      </c>
      <c r="D789" s="274"/>
      <c r="E789" s="274"/>
      <c r="F789" s="274" t="s">
        <v>1069</v>
      </c>
      <c r="G789" s="274">
        <v>10</v>
      </c>
      <c r="H789" s="274">
        <f t="shared" si="12"/>
        <v>42</v>
      </c>
      <c r="I789" s="274" t="s">
        <v>42</v>
      </c>
      <c r="J789" s="274"/>
      <c r="K789" s="274" t="s">
        <v>2833</v>
      </c>
      <c r="L789" s="274" t="s">
        <v>3663</v>
      </c>
      <c r="M789" s="276">
        <v>29996</v>
      </c>
      <c r="N789" s="274" t="s">
        <v>3076</v>
      </c>
    </row>
    <row r="790" spans="1:14" ht="13.8">
      <c r="A790" s="285"/>
      <c r="B790" s="279" t="s">
        <v>4993</v>
      </c>
      <c r="C790" s="274">
        <v>1997</v>
      </c>
      <c r="D790" s="274"/>
      <c r="E790" s="274"/>
      <c r="F790" s="274" t="s">
        <v>1069</v>
      </c>
      <c r="G790" s="274">
        <v>10</v>
      </c>
      <c r="H790" s="274">
        <f t="shared" si="12"/>
        <v>27</v>
      </c>
      <c r="I790" s="274" t="s">
        <v>42</v>
      </c>
      <c r="J790" s="274"/>
      <c r="K790" s="274" t="s">
        <v>3401</v>
      </c>
      <c r="L790" s="274" t="s">
        <v>3664</v>
      </c>
      <c r="M790" s="278">
        <v>35788</v>
      </c>
      <c r="N790" s="274" t="s">
        <v>3076</v>
      </c>
    </row>
    <row r="791" spans="1:14" ht="13.8">
      <c r="A791" s="285"/>
      <c r="B791" s="279" t="s">
        <v>4994</v>
      </c>
      <c r="C791" s="274">
        <v>2002</v>
      </c>
      <c r="D791" s="274"/>
      <c r="E791" s="274"/>
      <c r="F791" s="274" t="s">
        <v>1069</v>
      </c>
      <c r="G791" s="274">
        <v>10</v>
      </c>
      <c r="H791" s="274">
        <f t="shared" si="12"/>
        <v>22</v>
      </c>
      <c r="I791" s="274" t="s">
        <v>42</v>
      </c>
      <c r="J791" s="274"/>
      <c r="K791" s="274" t="s">
        <v>3665</v>
      </c>
      <c r="L791" s="274" t="s">
        <v>3666</v>
      </c>
      <c r="M791" s="276">
        <v>37322</v>
      </c>
      <c r="N791" s="274" t="s">
        <v>3076</v>
      </c>
    </row>
    <row r="792" spans="1:14" ht="13.8">
      <c r="A792" s="285"/>
      <c r="B792" s="279" t="s">
        <v>4995</v>
      </c>
      <c r="C792" s="274">
        <v>1990</v>
      </c>
      <c r="D792" s="274"/>
      <c r="E792" s="274"/>
      <c r="F792" s="274" t="s">
        <v>1069</v>
      </c>
      <c r="G792" s="274">
        <v>10</v>
      </c>
      <c r="H792" s="274">
        <f t="shared" si="12"/>
        <v>34</v>
      </c>
      <c r="I792" s="274" t="s">
        <v>42</v>
      </c>
      <c r="J792" s="274"/>
      <c r="K792" s="274" t="s">
        <v>3667</v>
      </c>
      <c r="L792" s="274" t="s">
        <v>2859</v>
      </c>
      <c r="M792" s="276">
        <v>33117</v>
      </c>
      <c r="N792" s="274" t="s">
        <v>3076</v>
      </c>
    </row>
    <row r="793" spans="1:14" ht="13.8">
      <c r="A793" s="285"/>
      <c r="B793" s="279" t="s">
        <v>4996</v>
      </c>
      <c r="C793" s="274">
        <v>1995</v>
      </c>
      <c r="D793" s="274"/>
      <c r="E793" s="274"/>
      <c r="F793" s="274" t="s">
        <v>1069</v>
      </c>
      <c r="G793" s="274">
        <v>10</v>
      </c>
      <c r="H793" s="274">
        <f t="shared" si="12"/>
        <v>29</v>
      </c>
      <c r="I793" s="274" t="s">
        <v>42</v>
      </c>
      <c r="J793" s="274"/>
      <c r="K793" s="274" t="s">
        <v>3668</v>
      </c>
      <c r="L793" s="274" t="s">
        <v>3669</v>
      </c>
      <c r="M793" s="276">
        <v>34839</v>
      </c>
      <c r="N793" s="274" t="s">
        <v>3076</v>
      </c>
    </row>
    <row r="794" spans="1:14" ht="13.8">
      <c r="A794" s="285"/>
      <c r="B794" s="279" t="s">
        <v>4997</v>
      </c>
      <c r="C794" s="274">
        <v>1986</v>
      </c>
      <c r="D794" s="274"/>
      <c r="E794" s="274"/>
      <c r="F794" s="274" t="s">
        <v>1070</v>
      </c>
      <c r="G794" s="274">
        <v>10</v>
      </c>
      <c r="H794" s="274">
        <f t="shared" si="12"/>
        <v>38</v>
      </c>
      <c r="I794" s="274" t="s">
        <v>42</v>
      </c>
      <c r="J794" s="274"/>
      <c r="K794" s="274" t="s">
        <v>2886</v>
      </c>
      <c r="L794" s="274" t="s">
        <v>3670</v>
      </c>
      <c r="M794" s="278">
        <v>31730</v>
      </c>
      <c r="N794" s="274" t="s">
        <v>3076</v>
      </c>
    </row>
    <row r="795" spans="1:14" ht="13.8">
      <c r="A795" s="285"/>
      <c r="B795" s="279" t="s">
        <v>4998</v>
      </c>
      <c r="C795" s="274">
        <v>1996</v>
      </c>
      <c r="D795" s="274"/>
      <c r="E795" s="274"/>
      <c r="F795" s="274" t="s">
        <v>1069</v>
      </c>
      <c r="G795" s="274">
        <v>10</v>
      </c>
      <c r="H795" s="274">
        <f t="shared" si="12"/>
        <v>28</v>
      </c>
      <c r="I795" s="274" t="s">
        <v>42</v>
      </c>
      <c r="J795" s="274"/>
      <c r="K795" s="274" t="s">
        <v>2896</v>
      </c>
      <c r="L795" s="274" t="s">
        <v>3671</v>
      </c>
      <c r="M795" s="276">
        <v>35335</v>
      </c>
      <c r="N795" s="274" t="s">
        <v>3076</v>
      </c>
    </row>
    <row r="796" spans="1:14" ht="13.8">
      <c r="A796" s="285"/>
      <c r="B796" s="279" t="s">
        <v>4999</v>
      </c>
      <c r="C796" s="274">
        <v>1996</v>
      </c>
      <c r="D796" s="274"/>
      <c r="E796" s="274"/>
      <c r="F796" s="274" t="s">
        <v>1070</v>
      </c>
      <c r="G796" s="274">
        <v>10</v>
      </c>
      <c r="H796" s="274">
        <f t="shared" si="12"/>
        <v>28</v>
      </c>
      <c r="I796" s="274" t="s">
        <v>42</v>
      </c>
      <c r="J796" s="274"/>
      <c r="K796" s="274" t="s">
        <v>2813</v>
      </c>
      <c r="L796" s="274" t="s">
        <v>3089</v>
      </c>
      <c r="M796" s="276">
        <v>35240</v>
      </c>
      <c r="N796" s="274" t="s">
        <v>3076</v>
      </c>
    </row>
    <row r="797" spans="1:14" ht="13.8">
      <c r="A797" s="285"/>
      <c r="B797" s="279" t="s">
        <v>5000</v>
      </c>
      <c r="C797" s="274">
        <v>1986</v>
      </c>
      <c r="D797" s="274"/>
      <c r="E797" s="274"/>
      <c r="F797" s="274" t="s">
        <v>1069</v>
      </c>
      <c r="G797" s="274">
        <v>10</v>
      </c>
      <c r="H797" s="274">
        <f t="shared" si="12"/>
        <v>38</v>
      </c>
      <c r="I797" s="274" t="s">
        <v>42</v>
      </c>
      <c r="J797" s="274"/>
      <c r="K797" s="274" t="s">
        <v>2975</v>
      </c>
      <c r="L797" s="274" t="s">
        <v>3672</v>
      </c>
      <c r="M797" s="276">
        <v>31510</v>
      </c>
      <c r="N797" s="274" t="s">
        <v>3076</v>
      </c>
    </row>
    <row r="798" spans="1:14" ht="13.8">
      <c r="A798" s="285"/>
      <c r="B798" s="279" t="s">
        <v>5001</v>
      </c>
      <c r="C798" s="274">
        <v>2000</v>
      </c>
      <c r="D798" s="274"/>
      <c r="E798" s="274"/>
      <c r="F798" s="274" t="s">
        <v>1069</v>
      </c>
      <c r="G798" s="274">
        <v>10</v>
      </c>
      <c r="H798" s="274">
        <f t="shared" si="12"/>
        <v>24</v>
      </c>
      <c r="I798" s="274" t="s">
        <v>42</v>
      </c>
      <c r="J798" s="274"/>
      <c r="K798" s="274" t="s">
        <v>2954</v>
      </c>
      <c r="L798" s="274" t="s">
        <v>3673</v>
      </c>
      <c r="M798" s="276">
        <v>36766</v>
      </c>
      <c r="N798" s="274" t="s">
        <v>3076</v>
      </c>
    </row>
    <row r="799" spans="1:14" ht="13.8">
      <c r="A799" s="285"/>
      <c r="B799" s="279" t="s">
        <v>5002</v>
      </c>
      <c r="C799" s="274">
        <v>1998</v>
      </c>
      <c r="D799" s="274"/>
      <c r="E799" s="274"/>
      <c r="F799" s="274" t="s">
        <v>1070</v>
      </c>
      <c r="G799" s="274">
        <v>10</v>
      </c>
      <c r="H799" s="274">
        <f t="shared" si="12"/>
        <v>26</v>
      </c>
      <c r="I799" s="274" t="s">
        <v>42</v>
      </c>
      <c r="J799" s="274"/>
      <c r="K799" s="274" t="s">
        <v>2851</v>
      </c>
      <c r="L799" s="274" t="s">
        <v>3109</v>
      </c>
      <c r="M799" s="276">
        <v>36014</v>
      </c>
      <c r="N799" s="274" t="s">
        <v>3076</v>
      </c>
    </row>
    <row r="800" spans="1:14" ht="13.8">
      <c r="A800" s="285"/>
      <c r="B800" s="279" t="s">
        <v>5003</v>
      </c>
      <c r="C800" s="274">
        <v>1998</v>
      </c>
      <c r="D800" s="274"/>
      <c r="E800" s="274"/>
      <c r="F800" s="274" t="s">
        <v>1070</v>
      </c>
      <c r="G800" s="274">
        <v>10</v>
      </c>
      <c r="H800" s="274">
        <f t="shared" si="12"/>
        <v>26</v>
      </c>
      <c r="I800" s="274" t="s">
        <v>42</v>
      </c>
      <c r="J800" s="274"/>
      <c r="K800" s="274" t="s">
        <v>2831</v>
      </c>
      <c r="L800" s="274" t="s">
        <v>3674</v>
      </c>
      <c r="M800" s="276">
        <v>35875</v>
      </c>
      <c r="N800" s="274" t="s">
        <v>3076</v>
      </c>
    </row>
    <row r="801" spans="1:14" ht="13.8">
      <c r="A801" s="285"/>
      <c r="B801" s="279" t="s">
        <v>5004</v>
      </c>
      <c r="C801" s="274">
        <v>1990</v>
      </c>
      <c r="D801" s="274"/>
      <c r="E801" s="274"/>
      <c r="F801" s="274" t="s">
        <v>1070</v>
      </c>
      <c r="G801" s="274">
        <v>10</v>
      </c>
      <c r="H801" s="274">
        <f t="shared" si="12"/>
        <v>34</v>
      </c>
      <c r="I801" s="274" t="s">
        <v>42</v>
      </c>
      <c r="J801" s="274"/>
      <c r="K801" s="274" t="s">
        <v>2813</v>
      </c>
      <c r="L801" s="274" t="s">
        <v>3675</v>
      </c>
      <c r="M801" s="276">
        <v>33071</v>
      </c>
      <c r="N801" s="274" t="s">
        <v>3076</v>
      </c>
    </row>
    <row r="802" spans="1:14" ht="13.8">
      <c r="A802" s="285"/>
      <c r="B802" s="279" t="s">
        <v>5005</v>
      </c>
      <c r="C802" s="274">
        <v>1993</v>
      </c>
      <c r="D802" s="274"/>
      <c r="E802" s="274"/>
      <c r="F802" s="274" t="s">
        <v>1069</v>
      </c>
      <c r="G802" s="274">
        <v>10</v>
      </c>
      <c r="H802" s="274">
        <f t="shared" si="12"/>
        <v>31</v>
      </c>
      <c r="I802" s="274" t="s">
        <v>42</v>
      </c>
      <c r="J802" s="274"/>
      <c r="K802" s="274" t="s">
        <v>3122</v>
      </c>
      <c r="L802" s="274" t="s">
        <v>3676</v>
      </c>
      <c r="M802" s="276">
        <v>34061</v>
      </c>
      <c r="N802" s="274" t="s">
        <v>3076</v>
      </c>
    </row>
    <row r="803" spans="1:14" ht="13.8">
      <c r="A803" s="285"/>
      <c r="B803" s="279" t="s">
        <v>5006</v>
      </c>
      <c r="C803" s="274">
        <v>1975</v>
      </c>
      <c r="D803" s="274"/>
      <c r="E803" s="274"/>
      <c r="F803" s="274" t="s">
        <v>1069</v>
      </c>
      <c r="G803" s="274">
        <v>10</v>
      </c>
      <c r="H803" s="274">
        <f t="shared" si="12"/>
        <v>49</v>
      </c>
      <c r="I803" s="274" t="s">
        <v>42</v>
      </c>
      <c r="J803" s="274"/>
      <c r="K803" s="274" t="s">
        <v>2829</v>
      </c>
      <c r="L803" s="274" t="s">
        <v>3677</v>
      </c>
      <c r="M803" s="276">
        <v>27671</v>
      </c>
      <c r="N803" s="274" t="s">
        <v>3076</v>
      </c>
    </row>
    <row r="804" spans="1:14" ht="13.8">
      <c r="A804" s="285"/>
      <c r="B804" s="279" t="s">
        <v>5007</v>
      </c>
      <c r="C804" s="274">
        <v>1983</v>
      </c>
      <c r="D804" s="274"/>
      <c r="E804" s="274"/>
      <c r="F804" s="274" t="s">
        <v>1069</v>
      </c>
      <c r="G804" s="274">
        <v>10</v>
      </c>
      <c r="H804" s="274">
        <f t="shared" si="12"/>
        <v>41</v>
      </c>
      <c r="I804" s="274" t="s">
        <v>42</v>
      </c>
      <c r="J804" s="274"/>
      <c r="K804" s="274" t="s">
        <v>2933</v>
      </c>
      <c r="L804" s="274" t="s">
        <v>2863</v>
      </c>
      <c r="M804" s="276">
        <v>30366</v>
      </c>
      <c r="N804" s="274" t="s">
        <v>3076</v>
      </c>
    </row>
    <row r="805" spans="1:14" ht="13.8">
      <c r="A805" s="285"/>
      <c r="B805" s="279" t="s">
        <v>5008</v>
      </c>
      <c r="C805" s="274">
        <v>1993</v>
      </c>
      <c r="D805" s="274"/>
      <c r="E805" s="274"/>
      <c r="F805" s="274" t="s">
        <v>1070</v>
      </c>
      <c r="G805" s="274">
        <v>10</v>
      </c>
      <c r="H805" s="274">
        <f t="shared" si="12"/>
        <v>31</v>
      </c>
      <c r="I805" s="274" t="s">
        <v>42</v>
      </c>
      <c r="J805" s="274"/>
      <c r="K805" s="274" t="s">
        <v>2926</v>
      </c>
      <c r="L805" s="274" t="s">
        <v>3678</v>
      </c>
      <c r="M805" s="276">
        <v>34070</v>
      </c>
      <c r="N805" s="274" t="s">
        <v>3076</v>
      </c>
    </row>
    <row r="806" spans="1:14" ht="13.8">
      <c r="A806" s="285"/>
      <c r="B806" s="279" t="s">
        <v>5009</v>
      </c>
      <c r="C806" s="274">
        <v>1982</v>
      </c>
      <c r="D806" s="274"/>
      <c r="E806" s="274"/>
      <c r="F806" s="274" t="s">
        <v>1070</v>
      </c>
      <c r="G806" s="274">
        <v>10</v>
      </c>
      <c r="H806" s="274">
        <f t="shared" si="12"/>
        <v>42</v>
      </c>
      <c r="I806" s="274" t="s">
        <v>42</v>
      </c>
      <c r="J806" s="274"/>
      <c r="K806" s="274" t="s">
        <v>2840</v>
      </c>
      <c r="L806" s="274" t="s">
        <v>3679</v>
      </c>
      <c r="M806" s="276">
        <v>29963</v>
      </c>
      <c r="N806" s="274" t="s">
        <v>3076</v>
      </c>
    </row>
    <row r="807" spans="1:14" ht="13.8">
      <c r="A807" s="285"/>
      <c r="B807" s="279" t="s">
        <v>5010</v>
      </c>
      <c r="C807" s="274">
        <v>1990</v>
      </c>
      <c r="D807" s="274"/>
      <c r="E807" s="274"/>
      <c r="F807" s="274" t="s">
        <v>1069</v>
      </c>
      <c r="G807" s="274">
        <v>10</v>
      </c>
      <c r="H807" s="274">
        <f t="shared" si="12"/>
        <v>34</v>
      </c>
      <c r="I807" s="274" t="s">
        <v>42</v>
      </c>
      <c r="J807" s="274"/>
      <c r="K807" s="274" t="s">
        <v>2825</v>
      </c>
      <c r="L807" s="274" t="s">
        <v>3680</v>
      </c>
      <c r="M807" s="276">
        <v>33050</v>
      </c>
      <c r="N807" s="274" t="s">
        <v>3076</v>
      </c>
    </row>
    <row r="808" spans="1:14" ht="13.8">
      <c r="A808" s="285"/>
      <c r="B808" s="279" t="s">
        <v>2029</v>
      </c>
      <c r="C808" s="274">
        <v>1978</v>
      </c>
      <c r="D808" s="274"/>
      <c r="E808" s="274"/>
      <c r="F808" s="274" t="s">
        <v>1069</v>
      </c>
      <c r="G808" s="274">
        <v>10</v>
      </c>
      <c r="H808" s="274">
        <f t="shared" si="12"/>
        <v>46</v>
      </c>
      <c r="I808" s="274" t="s">
        <v>42</v>
      </c>
      <c r="J808" s="274"/>
      <c r="K808" s="274" t="s">
        <v>2825</v>
      </c>
      <c r="L808" s="274" t="s">
        <v>3065</v>
      </c>
      <c r="M808" s="276">
        <v>28564</v>
      </c>
      <c r="N808" s="274" t="s">
        <v>3076</v>
      </c>
    </row>
    <row r="809" spans="1:14" ht="13.8">
      <c r="A809" s="285"/>
      <c r="B809" s="279" t="s">
        <v>2152</v>
      </c>
      <c r="C809" s="274">
        <v>1987</v>
      </c>
      <c r="D809" s="274"/>
      <c r="E809" s="274"/>
      <c r="F809" s="274" t="s">
        <v>1069</v>
      </c>
      <c r="G809" s="274">
        <v>10</v>
      </c>
      <c r="H809" s="274">
        <f t="shared" si="12"/>
        <v>37</v>
      </c>
      <c r="I809" s="274" t="s">
        <v>42</v>
      </c>
      <c r="J809" s="274"/>
      <c r="K809" s="274" t="s">
        <v>2896</v>
      </c>
      <c r="L809" s="274" t="s">
        <v>3681</v>
      </c>
      <c r="M809" s="276">
        <v>31999</v>
      </c>
      <c r="N809" s="274" t="s">
        <v>3076</v>
      </c>
    </row>
    <row r="810" spans="1:14" ht="13.8">
      <c r="A810" s="285"/>
      <c r="B810" s="279" t="s">
        <v>2264</v>
      </c>
      <c r="C810" s="274">
        <v>1991</v>
      </c>
      <c r="D810" s="274"/>
      <c r="E810" s="274"/>
      <c r="F810" s="274" t="s">
        <v>1069</v>
      </c>
      <c r="G810" s="274">
        <v>10</v>
      </c>
      <c r="H810" s="274">
        <f t="shared" si="12"/>
        <v>33</v>
      </c>
      <c r="I810" s="274" t="s">
        <v>42</v>
      </c>
      <c r="J810" s="274"/>
      <c r="K810" s="274" t="s">
        <v>2821</v>
      </c>
      <c r="L810" s="274" t="s">
        <v>3682</v>
      </c>
      <c r="M810" s="276">
        <v>33428</v>
      </c>
      <c r="N810" s="274" t="s">
        <v>3076</v>
      </c>
    </row>
    <row r="811" spans="1:14" ht="13.8">
      <c r="B811" s="279" t="s">
        <v>5011</v>
      </c>
      <c r="C811" s="274">
        <v>1988</v>
      </c>
      <c r="D811" s="277">
        <v>1.6053240740740739E-2</v>
      </c>
      <c r="E811" s="274">
        <v>1</v>
      </c>
      <c r="F811" s="274" t="s">
        <v>1070</v>
      </c>
      <c r="G811" s="274">
        <v>5</v>
      </c>
      <c r="H811" s="274">
        <f t="shared" si="12"/>
        <v>36</v>
      </c>
      <c r="I811" s="274" t="s">
        <v>1071</v>
      </c>
      <c r="J811" s="277">
        <v>1.6064814814814816E-2</v>
      </c>
      <c r="K811" s="274" t="s">
        <v>2840</v>
      </c>
      <c r="L811" s="274" t="s">
        <v>3683</v>
      </c>
      <c r="M811" s="276">
        <v>32394</v>
      </c>
      <c r="N811" s="274" t="s">
        <v>3684</v>
      </c>
    </row>
    <row r="812" spans="1:14" ht="13.8">
      <c r="B812" s="279" t="s">
        <v>5012</v>
      </c>
      <c r="C812" s="274">
        <v>1994</v>
      </c>
      <c r="D812" s="277">
        <v>1.3125E-2</v>
      </c>
      <c r="E812" s="274">
        <v>1</v>
      </c>
      <c r="F812" s="274" t="s">
        <v>1069</v>
      </c>
      <c r="G812" s="274">
        <v>5</v>
      </c>
      <c r="H812" s="274">
        <f t="shared" si="12"/>
        <v>30</v>
      </c>
      <c r="I812" s="274" t="s">
        <v>1071</v>
      </c>
      <c r="J812" s="277">
        <v>1.3136574074074075E-2</v>
      </c>
      <c r="K812" s="274" t="s">
        <v>3309</v>
      </c>
      <c r="L812" s="274" t="s">
        <v>3685</v>
      </c>
      <c r="M812" s="276">
        <v>34614</v>
      </c>
      <c r="N812" s="274" t="s">
        <v>3684</v>
      </c>
    </row>
    <row r="813" spans="1:14" ht="13.8">
      <c r="B813" s="279" t="s">
        <v>5013</v>
      </c>
      <c r="C813" s="274">
        <v>1995</v>
      </c>
      <c r="D813" s="277">
        <v>1.3333333333333334E-2</v>
      </c>
      <c r="E813" s="274">
        <v>2</v>
      </c>
      <c r="F813" s="274" t="s">
        <v>1069</v>
      </c>
      <c r="G813" s="274">
        <v>5</v>
      </c>
      <c r="H813" s="274">
        <f t="shared" si="12"/>
        <v>29</v>
      </c>
      <c r="I813" s="274" t="s">
        <v>1071</v>
      </c>
      <c r="J813" s="277">
        <v>1.3333333333333334E-2</v>
      </c>
      <c r="K813" s="274" t="s">
        <v>2882</v>
      </c>
      <c r="L813" s="274" t="s">
        <v>3686</v>
      </c>
      <c r="M813" s="276">
        <v>34956</v>
      </c>
      <c r="N813" s="274" t="s">
        <v>3684</v>
      </c>
    </row>
    <row r="814" spans="1:14" ht="13.8">
      <c r="B814" s="279" t="s">
        <v>5014</v>
      </c>
      <c r="C814" s="274">
        <v>2004</v>
      </c>
      <c r="D814" s="277">
        <v>1.6458333333333332E-2</v>
      </c>
      <c r="E814" s="274">
        <v>2</v>
      </c>
      <c r="F814" s="274" t="s">
        <v>1070</v>
      </c>
      <c r="G814" s="274">
        <v>5</v>
      </c>
      <c r="H814" s="274">
        <f t="shared" si="12"/>
        <v>20</v>
      </c>
      <c r="I814" s="274" t="s">
        <v>1071</v>
      </c>
      <c r="J814" s="277">
        <v>1.6828703703703703E-2</v>
      </c>
      <c r="K814" s="274" t="s">
        <v>3687</v>
      </c>
      <c r="L814" s="274" t="s">
        <v>2853</v>
      </c>
      <c r="M814" s="276">
        <v>38015</v>
      </c>
      <c r="N814" s="274" t="s">
        <v>3684</v>
      </c>
    </row>
    <row r="815" spans="1:14" ht="13.8">
      <c r="B815" s="279" t="s">
        <v>5015</v>
      </c>
      <c r="C815" s="274">
        <v>1995</v>
      </c>
      <c r="D815" s="277">
        <v>1.4456018518518519E-2</v>
      </c>
      <c r="E815" s="274">
        <v>3</v>
      </c>
      <c r="F815" s="274" t="s">
        <v>1069</v>
      </c>
      <c r="G815" s="274">
        <v>5</v>
      </c>
      <c r="H815" s="274">
        <f t="shared" si="12"/>
        <v>29</v>
      </c>
      <c r="I815" s="274" t="s">
        <v>1071</v>
      </c>
      <c r="J815" s="277">
        <v>1.4467592592592593E-2</v>
      </c>
      <c r="K815" s="274" t="s">
        <v>2975</v>
      </c>
      <c r="L815" s="274" t="s">
        <v>3688</v>
      </c>
      <c r="M815" s="276">
        <v>34765</v>
      </c>
      <c r="N815" s="274" t="s">
        <v>3684</v>
      </c>
    </row>
    <row r="816" spans="1:14" ht="13.8">
      <c r="B816" s="279" t="s">
        <v>1502</v>
      </c>
      <c r="C816" s="274">
        <v>1987</v>
      </c>
      <c r="D816" s="277">
        <v>1.7025462962962964E-2</v>
      </c>
      <c r="E816" s="274">
        <v>3</v>
      </c>
      <c r="F816" s="274" t="s">
        <v>1070</v>
      </c>
      <c r="G816" s="274">
        <v>5</v>
      </c>
      <c r="H816" s="274">
        <f t="shared" si="12"/>
        <v>37</v>
      </c>
      <c r="I816" s="274" t="s">
        <v>1071</v>
      </c>
      <c r="J816" s="277">
        <v>1.7037037037037038E-2</v>
      </c>
      <c r="K816" s="274" t="s">
        <v>2831</v>
      </c>
      <c r="L816" s="274" t="s">
        <v>3689</v>
      </c>
      <c r="M816" s="278">
        <v>32135</v>
      </c>
      <c r="N816" s="274" t="s">
        <v>3684</v>
      </c>
    </row>
    <row r="817" spans="2:14" ht="13.8">
      <c r="B817" s="279" t="s">
        <v>5016</v>
      </c>
      <c r="C817" s="274">
        <v>1986</v>
      </c>
      <c r="D817" s="277">
        <v>1.7824074074074076E-2</v>
      </c>
      <c r="E817" s="274">
        <v>4</v>
      </c>
      <c r="F817" s="274" t="s">
        <v>1070</v>
      </c>
      <c r="G817" s="274">
        <v>5</v>
      </c>
      <c r="H817" s="274">
        <f t="shared" si="12"/>
        <v>38</v>
      </c>
      <c r="I817" s="274" t="s">
        <v>1071</v>
      </c>
      <c r="J817" s="277">
        <v>1.7847222222222223E-2</v>
      </c>
      <c r="K817" s="274" t="s">
        <v>3690</v>
      </c>
      <c r="L817" s="274" t="s">
        <v>3691</v>
      </c>
      <c r="M817" s="276">
        <v>31474</v>
      </c>
      <c r="N817" s="274" t="s">
        <v>3684</v>
      </c>
    </row>
    <row r="818" spans="2:14" ht="13.8">
      <c r="B818" s="279" t="s">
        <v>5017</v>
      </c>
      <c r="C818" s="274">
        <v>1987</v>
      </c>
      <c r="D818" s="277">
        <v>1.4999999999999999E-2</v>
      </c>
      <c r="E818" s="274">
        <v>4</v>
      </c>
      <c r="F818" s="274" t="s">
        <v>1069</v>
      </c>
      <c r="G818" s="274">
        <v>5</v>
      </c>
      <c r="H818" s="274">
        <f t="shared" si="12"/>
        <v>37</v>
      </c>
      <c r="I818" s="274" t="s">
        <v>1071</v>
      </c>
      <c r="J818" s="277">
        <v>1.5034722222222222E-2</v>
      </c>
      <c r="K818" s="274" t="s">
        <v>2829</v>
      </c>
      <c r="L818" s="274" t="s">
        <v>3692</v>
      </c>
      <c r="M818" s="276">
        <v>32119</v>
      </c>
      <c r="N818" s="274" t="s">
        <v>3684</v>
      </c>
    </row>
    <row r="819" spans="2:14" ht="13.8">
      <c r="B819" s="279" t="s">
        <v>5018</v>
      </c>
      <c r="C819" s="274">
        <v>2001</v>
      </c>
      <c r="D819" s="277">
        <v>1.5474537037037037E-2</v>
      </c>
      <c r="E819" s="274">
        <v>5</v>
      </c>
      <c r="F819" s="274" t="s">
        <v>1069</v>
      </c>
      <c r="G819" s="274">
        <v>5</v>
      </c>
      <c r="H819" s="274">
        <f t="shared" si="12"/>
        <v>23</v>
      </c>
      <c r="I819" s="274" t="s">
        <v>1071</v>
      </c>
      <c r="J819" s="277">
        <v>1.5509259259259259E-2</v>
      </c>
      <c r="K819" s="274" t="s">
        <v>3693</v>
      </c>
      <c r="L819" s="274" t="s">
        <v>3694</v>
      </c>
      <c r="M819" s="276">
        <v>36992</v>
      </c>
      <c r="N819" s="274" t="s">
        <v>3684</v>
      </c>
    </row>
    <row r="820" spans="2:14" ht="13.8">
      <c r="B820" s="279" t="s">
        <v>5019</v>
      </c>
      <c r="C820" s="274">
        <v>1989</v>
      </c>
      <c r="D820" s="277">
        <v>1.8379629629629631E-2</v>
      </c>
      <c r="E820" s="274">
        <v>5</v>
      </c>
      <c r="F820" s="274" t="s">
        <v>1070</v>
      </c>
      <c r="G820" s="274">
        <v>5</v>
      </c>
      <c r="H820" s="274">
        <f t="shared" si="12"/>
        <v>35</v>
      </c>
      <c r="I820" s="274" t="s">
        <v>1071</v>
      </c>
      <c r="J820" s="277">
        <v>1.8738425925925926E-2</v>
      </c>
      <c r="K820" s="274" t="s">
        <v>2920</v>
      </c>
      <c r="L820" s="274" t="s">
        <v>3695</v>
      </c>
      <c r="M820" s="278">
        <v>0</v>
      </c>
      <c r="N820" s="274" t="s">
        <v>3684</v>
      </c>
    </row>
    <row r="821" spans="2:14" ht="13.8">
      <c r="B821" s="279" t="s">
        <v>5020</v>
      </c>
      <c r="C821" s="274">
        <v>1995</v>
      </c>
      <c r="D821" s="277">
        <v>1.5949074074074074E-2</v>
      </c>
      <c r="E821" s="274">
        <v>6</v>
      </c>
      <c r="F821" s="274" t="s">
        <v>1069</v>
      </c>
      <c r="G821" s="274">
        <v>5</v>
      </c>
      <c r="H821" s="274">
        <f t="shared" si="12"/>
        <v>29</v>
      </c>
      <c r="I821" s="274" t="s">
        <v>1071</v>
      </c>
      <c r="J821" s="277">
        <v>1.5949074074074074E-2</v>
      </c>
      <c r="K821" s="274" t="s">
        <v>2859</v>
      </c>
      <c r="L821" s="274" t="s">
        <v>3696</v>
      </c>
      <c r="M821" s="276">
        <v>34765</v>
      </c>
      <c r="N821" s="274" t="s">
        <v>3684</v>
      </c>
    </row>
    <row r="822" spans="2:14" ht="13.8">
      <c r="B822" s="279" t="s">
        <v>5021</v>
      </c>
      <c r="C822" s="274">
        <v>1989</v>
      </c>
      <c r="D822" s="277">
        <v>1.8784722222222223E-2</v>
      </c>
      <c r="E822" s="274">
        <v>6</v>
      </c>
      <c r="F822" s="274" t="s">
        <v>1070</v>
      </c>
      <c r="G822" s="274">
        <v>5</v>
      </c>
      <c r="H822" s="274">
        <f t="shared" si="12"/>
        <v>35</v>
      </c>
      <c r="I822" s="274" t="s">
        <v>1071</v>
      </c>
      <c r="J822" s="277">
        <v>1.9224537037037037E-2</v>
      </c>
      <c r="K822" s="274" t="s">
        <v>2838</v>
      </c>
      <c r="L822" s="274" t="s">
        <v>3697</v>
      </c>
      <c r="M822" s="276">
        <v>32790</v>
      </c>
      <c r="N822" s="274" t="s">
        <v>3684</v>
      </c>
    </row>
    <row r="823" spans="2:14" ht="13.8">
      <c r="B823" s="279" t="s">
        <v>5022</v>
      </c>
      <c r="C823" s="274">
        <v>1987</v>
      </c>
      <c r="D823" s="277">
        <v>1.8981481481481481E-2</v>
      </c>
      <c r="E823" s="274">
        <v>7</v>
      </c>
      <c r="F823" s="274" t="s">
        <v>1070</v>
      </c>
      <c r="G823" s="274">
        <v>5</v>
      </c>
      <c r="H823" s="274">
        <f t="shared" si="12"/>
        <v>37</v>
      </c>
      <c r="I823" s="274" t="s">
        <v>1071</v>
      </c>
      <c r="J823" s="277">
        <v>1.9409722222222221E-2</v>
      </c>
      <c r="K823" s="274" t="s">
        <v>2827</v>
      </c>
      <c r="L823" s="274" t="s">
        <v>3698</v>
      </c>
      <c r="M823" s="276">
        <v>31804</v>
      </c>
      <c r="N823" s="274" t="s">
        <v>3684</v>
      </c>
    </row>
    <row r="824" spans="2:14" ht="13.8">
      <c r="B824" s="279" t="s">
        <v>5023</v>
      </c>
      <c r="C824" s="274">
        <v>1982</v>
      </c>
      <c r="D824" s="277">
        <v>1.6585648148148148E-2</v>
      </c>
      <c r="E824" s="274">
        <v>7</v>
      </c>
      <c r="F824" s="274" t="s">
        <v>1069</v>
      </c>
      <c r="G824" s="274">
        <v>5</v>
      </c>
      <c r="H824" s="274">
        <f t="shared" si="12"/>
        <v>42</v>
      </c>
      <c r="I824" s="274" t="s">
        <v>1071</v>
      </c>
      <c r="J824" s="277">
        <v>1.6620370370370369E-2</v>
      </c>
      <c r="K824" s="274" t="s">
        <v>2859</v>
      </c>
      <c r="L824" s="274" t="s">
        <v>3699</v>
      </c>
      <c r="M824" s="276">
        <v>30159</v>
      </c>
      <c r="N824" s="274" t="s">
        <v>3684</v>
      </c>
    </row>
    <row r="825" spans="2:14" ht="13.8">
      <c r="B825" s="279" t="s">
        <v>5024</v>
      </c>
      <c r="C825" s="274">
        <v>1985</v>
      </c>
      <c r="D825" s="277">
        <v>1.6712962962962964E-2</v>
      </c>
      <c r="E825" s="274">
        <v>8</v>
      </c>
      <c r="F825" s="274" t="s">
        <v>1069</v>
      </c>
      <c r="G825" s="274">
        <v>5</v>
      </c>
      <c r="H825" s="274">
        <f t="shared" si="12"/>
        <v>39</v>
      </c>
      <c r="I825" s="274" t="s">
        <v>1071</v>
      </c>
      <c r="J825" s="277">
        <v>1.6747685185185185E-2</v>
      </c>
      <c r="K825" s="274" t="s">
        <v>2859</v>
      </c>
      <c r="L825" s="274" t="s">
        <v>3700</v>
      </c>
      <c r="M825" s="276">
        <v>31176</v>
      </c>
      <c r="N825" s="274" t="s">
        <v>3684</v>
      </c>
    </row>
    <row r="826" spans="2:14" ht="13.8">
      <c r="B826" s="279" t="s">
        <v>5025</v>
      </c>
      <c r="C826" s="274">
        <v>1996</v>
      </c>
      <c r="D826" s="277">
        <v>1.9074074074074073E-2</v>
      </c>
      <c r="E826" s="274">
        <v>8</v>
      </c>
      <c r="F826" s="274" t="s">
        <v>1070</v>
      </c>
      <c r="G826" s="274">
        <v>5</v>
      </c>
      <c r="H826" s="274">
        <f t="shared" si="12"/>
        <v>28</v>
      </c>
      <c r="I826" s="274" t="s">
        <v>1071</v>
      </c>
      <c r="J826" s="277">
        <v>1.9444444444444445E-2</v>
      </c>
      <c r="K826" s="274" t="s">
        <v>2827</v>
      </c>
      <c r="L826" s="274" t="s">
        <v>3701</v>
      </c>
      <c r="M826" s="276">
        <v>35252</v>
      </c>
      <c r="N826" s="274" t="s">
        <v>3684</v>
      </c>
    </row>
    <row r="827" spans="2:14" ht="13.8">
      <c r="B827" s="279" t="s">
        <v>5026</v>
      </c>
      <c r="C827" s="274">
        <v>1985</v>
      </c>
      <c r="D827" s="277">
        <v>1.6747685185185185E-2</v>
      </c>
      <c r="E827" s="274">
        <v>9</v>
      </c>
      <c r="F827" s="274" t="s">
        <v>1069</v>
      </c>
      <c r="G827" s="274">
        <v>5</v>
      </c>
      <c r="H827" s="274">
        <f t="shared" si="12"/>
        <v>39</v>
      </c>
      <c r="I827" s="274" t="s">
        <v>1071</v>
      </c>
      <c r="J827" s="277">
        <v>1.7141203703703704E-2</v>
      </c>
      <c r="K827" s="274" t="s">
        <v>2862</v>
      </c>
      <c r="L827" s="274" t="s">
        <v>3702</v>
      </c>
      <c r="M827" s="276">
        <v>31153</v>
      </c>
      <c r="N827" s="274" t="s">
        <v>3684</v>
      </c>
    </row>
    <row r="828" spans="2:14" ht="13.8">
      <c r="B828" s="279" t="s">
        <v>5027</v>
      </c>
      <c r="C828" s="274">
        <v>1989</v>
      </c>
      <c r="D828" s="277">
        <v>1.9398148148148147E-2</v>
      </c>
      <c r="E828" s="274">
        <v>9</v>
      </c>
      <c r="F828" s="274" t="s">
        <v>1070</v>
      </c>
      <c r="G828" s="274">
        <v>5</v>
      </c>
      <c r="H828" s="274">
        <f t="shared" si="12"/>
        <v>35</v>
      </c>
      <c r="I828" s="274" t="s">
        <v>1071</v>
      </c>
      <c r="J828" s="277">
        <v>1.9456018518518518E-2</v>
      </c>
      <c r="K828" s="274" t="s">
        <v>3108</v>
      </c>
      <c r="L828" s="274" t="s">
        <v>2878</v>
      </c>
      <c r="M828" s="276">
        <v>32746</v>
      </c>
      <c r="N828" s="274" t="s">
        <v>3684</v>
      </c>
    </row>
    <row r="829" spans="2:14" ht="13.8">
      <c r="B829" s="279" t="s">
        <v>5028</v>
      </c>
      <c r="C829" s="274">
        <v>1997</v>
      </c>
      <c r="D829" s="277">
        <v>1.7233796296296296E-2</v>
      </c>
      <c r="E829" s="274">
        <v>10</v>
      </c>
      <c r="F829" s="274" t="s">
        <v>1069</v>
      </c>
      <c r="G829" s="274">
        <v>5</v>
      </c>
      <c r="H829" s="274">
        <f t="shared" si="12"/>
        <v>27</v>
      </c>
      <c r="I829" s="274" t="s">
        <v>1071</v>
      </c>
      <c r="J829" s="277">
        <v>1.7256944444444443E-2</v>
      </c>
      <c r="K829" s="274" t="s">
        <v>2833</v>
      </c>
      <c r="L829" s="274" t="s">
        <v>3703</v>
      </c>
      <c r="M829" s="276">
        <v>35516</v>
      </c>
      <c r="N829" s="274" t="s">
        <v>3684</v>
      </c>
    </row>
    <row r="830" spans="2:14" ht="13.8">
      <c r="B830" s="279" t="s">
        <v>5029</v>
      </c>
      <c r="C830" s="274">
        <v>1988</v>
      </c>
      <c r="D830" s="277">
        <v>1.8749999999999999E-2</v>
      </c>
      <c r="E830" s="274">
        <v>10</v>
      </c>
      <c r="F830" s="274" t="s">
        <v>1070</v>
      </c>
      <c r="G830" s="274">
        <v>5</v>
      </c>
      <c r="H830" s="274">
        <f t="shared" si="12"/>
        <v>36</v>
      </c>
      <c r="I830" s="274" t="s">
        <v>1071</v>
      </c>
      <c r="J830" s="277">
        <v>1.9652777777777779E-2</v>
      </c>
      <c r="K830" s="274" t="s">
        <v>3071</v>
      </c>
      <c r="L830" s="274" t="s">
        <v>3704</v>
      </c>
      <c r="M830" s="276">
        <v>32273</v>
      </c>
      <c r="N830" s="274" t="s">
        <v>3684</v>
      </c>
    </row>
    <row r="831" spans="2:14" ht="13.8">
      <c r="B831" s="279" t="s">
        <v>5030</v>
      </c>
      <c r="C831" s="274">
        <v>1987</v>
      </c>
      <c r="D831" s="277">
        <v>1.9386574074074073E-2</v>
      </c>
      <c r="E831" s="274">
        <v>11</v>
      </c>
      <c r="F831" s="274" t="s">
        <v>1070</v>
      </c>
      <c r="G831" s="274">
        <v>5</v>
      </c>
      <c r="H831" s="274">
        <f t="shared" si="12"/>
        <v>37</v>
      </c>
      <c r="I831" s="274" t="s">
        <v>1071</v>
      </c>
      <c r="J831" s="277">
        <v>1.9756944444444445E-2</v>
      </c>
      <c r="K831" s="274" t="s">
        <v>2930</v>
      </c>
      <c r="L831" s="274" t="s">
        <v>3705</v>
      </c>
      <c r="M831" s="278">
        <v>32080</v>
      </c>
      <c r="N831" s="274" t="s">
        <v>3684</v>
      </c>
    </row>
    <row r="832" spans="2:14" ht="13.8">
      <c r="B832" s="279" t="s">
        <v>1991</v>
      </c>
      <c r="C832" s="274">
        <v>1985</v>
      </c>
      <c r="D832" s="277">
        <v>1.6921296296296295E-2</v>
      </c>
      <c r="E832" s="274">
        <v>11</v>
      </c>
      <c r="F832" s="274" t="s">
        <v>1069</v>
      </c>
      <c r="G832" s="274">
        <v>5</v>
      </c>
      <c r="H832" s="274">
        <f t="shared" si="12"/>
        <v>39</v>
      </c>
      <c r="I832" s="274" t="s">
        <v>1071</v>
      </c>
      <c r="J832" s="277">
        <v>1.7280092592592593E-2</v>
      </c>
      <c r="K832" s="274" t="s">
        <v>2829</v>
      </c>
      <c r="L832" s="274" t="s">
        <v>3706</v>
      </c>
      <c r="M832" s="276">
        <v>31113</v>
      </c>
      <c r="N832" s="274" t="s">
        <v>3684</v>
      </c>
    </row>
    <row r="833" spans="2:14" ht="13.8">
      <c r="B833" s="279" t="s">
        <v>5031</v>
      </c>
      <c r="C833" s="274">
        <v>1995</v>
      </c>
      <c r="D833" s="277">
        <v>1.9479166666666665E-2</v>
      </c>
      <c r="E833" s="274">
        <v>12</v>
      </c>
      <c r="F833" s="274" t="s">
        <v>1070</v>
      </c>
      <c r="G833" s="274">
        <v>5</v>
      </c>
      <c r="H833" s="274">
        <f t="shared" si="12"/>
        <v>29</v>
      </c>
      <c r="I833" s="274" t="s">
        <v>1071</v>
      </c>
      <c r="J833" s="277">
        <v>2.0185185185185184E-2</v>
      </c>
      <c r="K833" s="274" t="s">
        <v>2930</v>
      </c>
      <c r="L833" s="274" t="s">
        <v>3707</v>
      </c>
      <c r="M833" s="278">
        <v>35013</v>
      </c>
      <c r="N833" s="274" t="s">
        <v>3684</v>
      </c>
    </row>
    <row r="834" spans="2:14" ht="13.8">
      <c r="B834" s="279" t="s">
        <v>5032</v>
      </c>
      <c r="C834" s="274">
        <v>1990</v>
      </c>
      <c r="D834" s="277">
        <v>1.7152777777777777E-2</v>
      </c>
      <c r="E834" s="274">
        <v>12</v>
      </c>
      <c r="F834" s="274" t="s">
        <v>1069</v>
      </c>
      <c r="G834" s="274">
        <v>5</v>
      </c>
      <c r="H834" s="274">
        <f t="shared" si="12"/>
        <v>34</v>
      </c>
      <c r="I834" s="274" t="s">
        <v>1071</v>
      </c>
      <c r="J834" s="277">
        <v>1.7569444444444443E-2</v>
      </c>
      <c r="K834" s="274" t="s">
        <v>2836</v>
      </c>
      <c r="L834" s="274" t="s">
        <v>3708</v>
      </c>
      <c r="M834" s="278">
        <v>33230</v>
      </c>
      <c r="N834" s="274" t="s">
        <v>3684</v>
      </c>
    </row>
    <row r="835" spans="2:14" ht="13.8">
      <c r="B835" s="279" t="s">
        <v>1763</v>
      </c>
      <c r="C835" s="274">
        <v>1989</v>
      </c>
      <c r="D835" s="277">
        <v>1.9502314814814816E-2</v>
      </c>
      <c r="E835" s="274">
        <v>13</v>
      </c>
      <c r="F835" s="274" t="s">
        <v>1070</v>
      </c>
      <c r="G835" s="274">
        <v>5</v>
      </c>
      <c r="H835" s="274">
        <f t="shared" ref="H835:H898" si="13">2024-C835</f>
        <v>35</v>
      </c>
      <c r="I835" s="274" t="s">
        <v>1071</v>
      </c>
      <c r="J835" s="277">
        <v>2.0289351851851854E-2</v>
      </c>
      <c r="K835" s="274" t="s">
        <v>2920</v>
      </c>
      <c r="L835" s="274" t="s">
        <v>3709</v>
      </c>
      <c r="M835" s="276">
        <v>32524</v>
      </c>
      <c r="N835" s="274" t="s">
        <v>3684</v>
      </c>
    </row>
    <row r="836" spans="2:14" ht="13.8">
      <c r="B836" s="279" t="s">
        <v>2404</v>
      </c>
      <c r="C836" s="274">
        <v>1999</v>
      </c>
      <c r="D836" s="277">
        <v>1.7187500000000001E-2</v>
      </c>
      <c r="E836" s="274">
        <v>13</v>
      </c>
      <c r="F836" s="274" t="s">
        <v>1069</v>
      </c>
      <c r="G836" s="274">
        <v>5</v>
      </c>
      <c r="H836" s="274">
        <f t="shared" si="13"/>
        <v>25</v>
      </c>
      <c r="I836" s="274" t="s">
        <v>1071</v>
      </c>
      <c r="J836" s="277">
        <v>1.7569444444444443E-2</v>
      </c>
      <c r="K836" s="274" t="s">
        <v>3401</v>
      </c>
      <c r="L836" s="274" t="s">
        <v>3710</v>
      </c>
      <c r="M836" s="276">
        <v>36248</v>
      </c>
      <c r="N836" s="274" t="s">
        <v>3684</v>
      </c>
    </row>
    <row r="837" spans="2:14" ht="13.8">
      <c r="B837" s="279" t="s">
        <v>5033</v>
      </c>
      <c r="C837" s="274">
        <v>1995</v>
      </c>
      <c r="D837" s="277">
        <v>1.6840277777777777E-2</v>
      </c>
      <c r="E837" s="274">
        <v>14</v>
      </c>
      <c r="F837" s="274" t="s">
        <v>1069</v>
      </c>
      <c r="G837" s="274">
        <v>5</v>
      </c>
      <c r="H837" s="274">
        <f t="shared" si="13"/>
        <v>29</v>
      </c>
      <c r="I837" s="274" t="s">
        <v>1071</v>
      </c>
      <c r="J837" s="277">
        <v>1.7650462962962962E-2</v>
      </c>
      <c r="K837" s="274" t="s">
        <v>2833</v>
      </c>
      <c r="L837" s="274" t="s">
        <v>3711</v>
      </c>
      <c r="M837" s="278">
        <v>34996</v>
      </c>
      <c r="N837" s="274" t="s">
        <v>3684</v>
      </c>
    </row>
    <row r="838" spans="2:14" ht="13.8">
      <c r="B838" s="279" t="s">
        <v>5034</v>
      </c>
      <c r="C838" s="274">
        <v>1985</v>
      </c>
      <c r="D838" s="277">
        <v>1.9189814814814816E-2</v>
      </c>
      <c r="E838" s="274">
        <v>14</v>
      </c>
      <c r="F838" s="274" t="s">
        <v>1070</v>
      </c>
      <c r="G838" s="274">
        <v>5</v>
      </c>
      <c r="H838" s="274">
        <f t="shared" si="13"/>
        <v>39</v>
      </c>
      <c r="I838" s="274" t="s">
        <v>1071</v>
      </c>
      <c r="J838" s="277">
        <v>2.0358796296296295E-2</v>
      </c>
      <c r="K838" s="274" t="s">
        <v>3108</v>
      </c>
      <c r="L838" s="274" t="s">
        <v>3712</v>
      </c>
      <c r="M838" s="276">
        <v>31317</v>
      </c>
      <c r="N838" s="274" t="s">
        <v>3684</v>
      </c>
    </row>
    <row r="839" spans="2:14" ht="13.8">
      <c r="B839" s="279" t="s">
        <v>5035</v>
      </c>
      <c r="C839" s="274">
        <v>1986</v>
      </c>
      <c r="D839" s="277">
        <v>1.7650462962962962E-2</v>
      </c>
      <c r="E839" s="274">
        <v>15</v>
      </c>
      <c r="F839" s="274" t="s">
        <v>1069</v>
      </c>
      <c r="G839" s="274">
        <v>5</v>
      </c>
      <c r="H839" s="274">
        <f t="shared" si="13"/>
        <v>38</v>
      </c>
      <c r="I839" s="274" t="s">
        <v>1071</v>
      </c>
      <c r="J839" s="277">
        <v>1.7673611111111112E-2</v>
      </c>
      <c r="K839" s="274" t="s">
        <v>2990</v>
      </c>
      <c r="L839" s="274" t="s">
        <v>3713</v>
      </c>
      <c r="M839" s="276">
        <v>31631</v>
      </c>
      <c r="N839" s="274" t="s">
        <v>3684</v>
      </c>
    </row>
    <row r="840" spans="2:14" ht="13.8">
      <c r="B840" s="279" t="s">
        <v>405</v>
      </c>
      <c r="C840" s="274">
        <v>2008</v>
      </c>
      <c r="D840" s="277">
        <v>2.0185185185185184E-2</v>
      </c>
      <c r="E840" s="274">
        <v>15</v>
      </c>
      <c r="F840" s="274" t="s">
        <v>1070</v>
      </c>
      <c r="G840" s="274">
        <v>5</v>
      </c>
      <c r="H840" s="274">
        <f t="shared" si="13"/>
        <v>16</v>
      </c>
      <c r="I840" s="274" t="s">
        <v>1071</v>
      </c>
      <c r="J840" s="277">
        <v>2.0532407407407409E-2</v>
      </c>
      <c r="K840" s="274" t="s">
        <v>2923</v>
      </c>
      <c r="L840" s="274" t="s">
        <v>3714</v>
      </c>
      <c r="M840" s="276">
        <v>39556</v>
      </c>
      <c r="N840" s="274" t="s">
        <v>3684</v>
      </c>
    </row>
    <row r="841" spans="2:14" ht="13.8">
      <c r="B841" s="279" t="s">
        <v>1545</v>
      </c>
      <c r="C841" s="274">
        <v>1989</v>
      </c>
      <c r="D841" s="277">
        <v>1.7256944444444443E-2</v>
      </c>
      <c r="E841" s="274">
        <v>16</v>
      </c>
      <c r="F841" s="274" t="s">
        <v>1069</v>
      </c>
      <c r="G841" s="274">
        <v>5</v>
      </c>
      <c r="H841" s="274">
        <f t="shared" si="13"/>
        <v>35</v>
      </c>
      <c r="I841" s="274" t="s">
        <v>1071</v>
      </c>
      <c r="J841" s="277">
        <v>1.7685185185185186E-2</v>
      </c>
      <c r="K841" s="274" t="s">
        <v>3715</v>
      </c>
      <c r="L841" s="274" t="s">
        <v>3716</v>
      </c>
      <c r="M841" s="276">
        <v>32775</v>
      </c>
      <c r="N841" s="274" t="s">
        <v>3684</v>
      </c>
    </row>
    <row r="842" spans="2:14" ht="13.8">
      <c r="B842" s="279" t="s">
        <v>5036</v>
      </c>
      <c r="C842" s="274">
        <v>1993</v>
      </c>
      <c r="D842" s="277">
        <v>1.9965277777777776E-2</v>
      </c>
      <c r="E842" s="274">
        <v>16</v>
      </c>
      <c r="F842" s="274" t="s">
        <v>1070</v>
      </c>
      <c r="G842" s="274">
        <v>5</v>
      </c>
      <c r="H842" s="274">
        <f t="shared" si="13"/>
        <v>31</v>
      </c>
      <c r="I842" s="274" t="s">
        <v>1071</v>
      </c>
      <c r="J842" s="277">
        <v>2.0752314814814814E-2</v>
      </c>
      <c r="K842" s="274" t="s">
        <v>2869</v>
      </c>
      <c r="L842" s="274" t="s">
        <v>3717</v>
      </c>
      <c r="M842" s="276">
        <v>34107</v>
      </c>
      <c r="N842" s="274" t="s">
        <v>3684</v>
      </c>
    </row>
    <row r="843" spans="2:14" ht="13.8">
      <c r="B843" s="279" t="s">
        <v>1745</v>
      </c>
      <c r="C843" s="274">
        <v>1998</v>
      </c>
      <c r="D843" s="277">
        <v>2.0891203703703703E-2</v>
      </c>
      <c r="E843" s="274">
        <v>17</v>
      </c>
      <c r="F843" s="274" t="s">
        <v>1070</v>
      </c>
      <c r="G843" s="274">
        <v>5</v>
      </c>
      <c r="H843" s="274">
        <f t="shared" si="13"/>
        <v>26</v>
      </c>
      <c r="I843" s="274" t="s">
        <v>1071</v>
      </c>
      <c r="J843" s="277">
        <v>2.0937500000000001E-2</v>
      </c>
      <c r="K843" s="274" t="s">
        <v>2813</v>
      </c>
      <c r="L843" s="274" t="s">
        <v>3718</v>
      </c>
      <c r="M843" s="278">
        <v>36117</v>
      </c>
      <c r="N843" s="274" t="s">
        <v>3684</v>
      </c>
    </row>
    <row r="844" spans="2:14" ht="14.4">
      <c r="B844" s="286" t="s">
        <v>5037</v>
      </c>
      <c r="C844" s="274">
        <v>1974</v>
      </c>
      <c r="D844" s="277">
        <v>1.6574074074074074E-2</v>
      </c>
      <c r="E844" s="274">
        <v>17</v>
      </c>
      <c r="F844" s="274" t="s">
        <v>1069</v>
      </c>
      <c r="G844" s="274">
        <v>5</v>
      </c>
      <c r="H844" s="274">
        <f t="shared" si="13"/>
        <v>50</v>
      </c>
      <c r="I844" s="274" t="s">
        <v>1071</v>
      </c>
      <c r="J844" s="277">
        <v>1.7800925925925925E-2</v>
      </c>
      <c r="K844" s="274" t="s">
        <v>2992</v>
      </c>
      <c r="L844" s="274" t="s">
        <v>3719</v>
      </c>
      <c r="M844" s="276">
        <v>27063</v>
      </c>
      <c r="N844" s="274" t="s">
        <v>3684</v>
      </c>
    </row>
    <row r="845" spans="2:14" ht="13.8">
      <c r="B845" s="279" t="s">
        <v>5038</v>
      </c>
      <c r="C845" s="274">
        <v>1987</v>
      </c>
      <c r="D845" s="277">
        <v>1.7893518518518517E-2</v>
      </c>
      <c r="E845" s="274">
        <v>18</v>
      </c>
      <c r="F845" s="274" t="s">
        <v>1069</v>
      </c>
      <c r="G845" s="274">
        <v>5</v>
      </c>
      <c r="H845" s="274">
        <f t="shared" si="13"/>
        <v>37</v>
      </c>
      <c r="I845" s="274" t="s">
        <v>1071</v>
      </c>
      <c r="J845" s="277">
        <v>1.7916666666666668E-2</v>
      </c>
      <c r="K845" s="274" t="s">
        <v>2933</v>
      </c>
      <c r="L845" s="274" t="s">
        <v>3720</v>
      </c>
      <c r="M845" s="276">
        <v>32057</v>
      </c>
      <c r="N845" s="274" t="s">
        <v>3684</v>
      </c>
    </row>
    <row r="846" spans="2:14" ht="13.8">
      <c r="B846" s="279" t="s">
        <v>5039</v>
      </c>
      <c r="C846" s="274">
        <v>1995</v>
      </c>
      <c r="D846" s="277">
        <v>2.0069444444444445E-2</v>
      </c>
      <c r="E846" s="274">
        <v>18</v>
      </c>
      <c r="F846" s="274" t="s">
        <v>1070</v>
      </c>
      <c r="G846" s="274">
        <v>5</v>
      </c>
      <c r="H846" s="274">
        <f t="shared" si="13"/>
        <v>29</v>
      </c>
      <c r="I846" s="274" t="s">
        <v>1071</v>
      </c>
      <c r="J846" s="277">
        <v>2.1087962962962965E-2</v>
      </c>
      <c r="K846" s="274" t="s">
        <v>3475</v>
      </c>
      <c r="L846" s="274" t="s">
        <v>3721</v>
      </c>
      <c r="M846" s="276">
        <v>34771</v>
      </c>
      <c r="N846" s="274" t="s">
        <v>3684</v>
      </c>
    </row>
    <row r="847" spans="2:14" ht="13.8">
      <c r="B847" s="279" t="s">
        <v>5040</v>
      </c>
      <c r="C847" s="274">
        <v>1989</v>
      </c>
      <c r="D847" s="277">
        <v>2.011574074074074E-2</v>
      </c>
      <c r="E847" s="274">
        <v>19</v>
      </c>
      <c r="F847" s="274" t="s">
        <v>1070</v>
      </c>
      <c r="G847" s="274">
        <v>5</v>
      </c>
      <c r="H847" s="274">
        <f t="shared" si="13"/>
        <v>35</v>
      </c>
      <c r="I847" s="274" t="s">
        <v>1071</v>
      </c>
      <c r="J847" s="277">
        <v>2.1157407407407406E-2</v>
      </c>
      <c r="K847" s="274" t="s">
        <v>2851</v>
      </c>
      <c r="L847" s="274" t="s">
        <v>3722</v>
      </c>
      <c r="M847" s="276">
        <v>32534</v>
      </c>
      <c r="N847" s="274" t="s">
        <v>3684</v>
      </c>
    </row>
    <row r="848" spans="2:14" ht="13.8">
      <c r="B848" s="279" t="s">
        <v>5041</v>
      </c>
      <c r="C848" s="274">
        <v>1989</v>
      </c>
      <c r="D848" s="277">
        <v>1.7662037037037039E-2</v>
      </c>
      <c r="E848" s="274">
        <v>19</v>
      </c>
      <c r="F848" s="274" t="s">
        <v>1069</v>
      </c>
      <c r="G848" s="274">
        <v>5</v>
      </c>
      <c r="H848" s="274">
        <f t="shared" si="13"/>
        <v>35</v>
      </c>
      <c r="I848" s="274" t="s">
        <v>1071</v>
      </c>
      <c r="J848" s="277">
        <v>1.800925925925926E-2</v>
      </c>
      <c r="K848" s="274" t="s">
        <v>2901</v>
      </c>
      <c r="L848" s="274" t="s">
        <v>3723</v>
      </c>
      <c r="M848" s="276">
        <v>32635</v>
      </c>
      <c r="N848" s="274" t="s">
        <v>3684</v>
      </c>
    </row>
    <row r="849" spans="2:14" ht="13.8">
      <c r="B849" s="279" t="s">
        <v>1960</v>
      </c>
      <c r="C849" s="274">
        <v>1994</v>
      </c>
      <c r="D849" s="277">
        <v>1.8020833333333333E-2</v>
      </c>
      <c r="E849" s="274">
        <v>20</v>
      </c>
      <c r="F849" s="274" t="s">
        <v>1069</v>
      </c>
      <c r="G849" s="274">
        <v>5</v>
      </c>
      <c r="H849" s="274">
        <f t="shared" si="13"/>
        <v>30</v>
      </c>
      <c r="I849" s="274" t="s">
        <v>1071</v>
      </c>
      <c r="J849" s="277">
        <v>1.8078703703703704E-2</v>
      </c>
      <c r="K849" s="274" t="s">
        <v>2862</v>
      </c>
      <c r="L849" s="274" t="s">
        <v>3724</v>
      </c>
      <c r="M849" s="276">
        <v>34368</v>
      </c>
      <c r="N849" s="274" t="s">
        <v>3684</v>
      </c>
    </row>
    <row r="850" spans="2:14" ht="13.8">
      <c r="B850" s="279" t="s">
        <v>5042</v>
      </c>
      <c r="C850" s="274">
        <v>1991</v>
      </c>
      <c r="D850" s="277">
        <v>2.0381944444444446E-2</v>
      </c>
      <c r="E850" s="274">
        <v>20</v>
      </c>
      <c r="F850" s="274" t="s">
        <v>1070</v>
      </c>
      <c r="G850" s="274">
        <v>5</v>
      </c>
      <c r="H850" s="274">
        <f t="shared" si="13"/>
        <v>33</v>
      </c>
      <c r="I850" s="274" t="s">
        <v>1071</v>
      </c>
      <c r="J850" s="277">
        <v>2.1180555555555557E-2</v>
      </c>
      <c r="K850" s="274" t="s">
        <v>3725</v>
      </c>
      <c r="L850" s="274" t="s">
        <v>3071</v>
      </c>
      <c r="M850" s="278">
        <v>33539</v>
      </c>
      <c r="N850" s="274" t="s">
        <v>3684</v>
      </c>
    </row>
    <row r="851" spans="2:14" ht="13.8">
      <c r="B851" s="279" t="s">
        <v>5043</v>
      </c>
      <c r="C851" s="274">
        <v>1989</v>
      </c>
      <c r="D851" s="277">
        <v>1.7916666666666668E-2</v>
      </c>
      <c r="E851" s="274">
        <v>21</v>
      </c>
      <c r="F851" s="274" t="s">
        <v>1069</v>
      </c>
      <c r="G851" s="274">
        <v>5</v>
      </c>
      <c r="H851" s="274">
        <f t="shared" si="13"/>
        <v>35</v>
      </c>
      <c r="I851" s="274" t="s">
        <v>1071</v>
      </c>
      <c r="J851" s="277">
        <v>1.8252314814814815E-2</v>
      </c>
      <c r="K851" s="274" t="s">
        <v>2825</v>
      </c>
      <c r="L851" s="274" t="s">
        <v>3726</v>
      </c>
      <c r="M851" s="276">
        <v>32535</v>
      </c>
      <c r="N851" s="274" t="s">
        <v>3684</v>
      </c>
    </row>
    <row r="852" spans="2:14" ht="13.8">
      <c r="B852" s="279" t="s">
        <v>5044</v>
      </c>
      <c r="C852" s="274">
        <v>1989</v>
      </c>
      <c r="D852" s="277">
        <v>2.0520833333333332E-2</v>
      </c>
      <c r="E852" s="274">
        <v>21</v>
      </c>
      <c r="F852" s="274" t="s">
        <v>1070</v>
      </c>
      <c r="G852" s="274">
        <v>5</v>
      </c>
      <c r="H852" s="274">
        <f t="shared" si="13"/>
        <v>35</v>
      </c>
      <c r="I852" s="274" t="s">
        <v>1071</v>
      </c>
      <c r="J852" s="277">
        <v>2.1284722222222222E-2</v>
      </c>
      <c r="K852" s="274" t="s">
        <v>2838</v>
      </c>
      <c r="L852" s="274" t="s">
        <v>3727</v>
      </c>
      <c r="M852" s="276">
        <v>32671</v>
      </c>
      <c r="N852" s="274" t="s">
        <v>3684</v>
      </c>
    </row>
    <row r="853" spans="2:14" ht="13.8">
      <c r="B853" s="279" t="s">
        <v>5045</v>
      </c>
      <c r="C853" s="274">
        <v>1990</v>
      </c>
      <c r="D853" s="277">
        <v>2.1377314814814814E-2</v>
      </c>
      <c r="E853" s="274">
        <v>22</v>
      </c>
      <c r="F853" s="274" t="s">
        <v>1070</v>
      </c>
      <c r="G853" s="274">
        <v>5</v>
      </c>
      <c r="H853" s="274">
        <f t="shared" si="13"/>
        <v>34</v>
      </c>
      <c r="I853" s="274" t="s">
        <v>1071</v>
      </c>
      <c r="J853" s="277">
        <v>2.1423611111111112E-2</v>
      </c>
      <c r="K853" s="274" t="s">
        <v>3108</v>
      </c>
      <c r="L853" s="274" t="s">
        <v>3728</v>
      </c>
      <c r="M853" s="276">
        <v>33025</v>
      </c>
      <c r="N853" s="274" t="s">
        <v>3684</v>
      </c>
    </row>
    <row r="854" spans="2:14" ht="13.8">
      <c r="B854" s="279" t="s">
        <v>5046</v>
      </c>
      <c r="C854" s="274">
        <v>1992</v>
      </c>
      <c r="D854" s="277">
        <v>1.8055555555555554E-2</v>
      </c>
      <c r="E854" s="274">
        <v>22</v>
      </c>
      <c r="F854" s="274" t="s">
        <v>1069</v>
      </c>
      <c r="G854" s="274">
        <v>5</v>
      </c>
      <c r="H854" s="274">
        <f t="shared" si="13"/>
        <v>32</v>
      </c>
      <c r="I854" s="274" t="s">
        <v>1071</v>
      </c>
      <c r="J854" s="277">
        <v>1.8425925925925925E-2</v>
      </c>
      <c r="K854" s="274" t="s">
        <v>2833</v>
      </c>
      <c r="L854" s="274" t="s">
        <v>3729</v>
      </c>
      <c r="M854" s="278">
        <v>33892</v>
      </c>
      <c r="N854" s="274" t="s">
        <v>3684</v>
      </c>
    </row>
    <row r="855" spans="2:14" ht="13.8">
      <c r="B855" s="279" t="s">
        <v>5047</v>
      </c>
      <c r="C855" s="274">
        <v>1994</v>
      </c>
      <c r="D855" s="277">
        <v>1.846064814814815E-2</v>
      </c>
      <c r="E855" s="274">
        <v>23</v>
      </c>
      <c r="F855" s="274" t="s">
        <v>1069</v>
      </c>
      <c r="G855" s="274">
        <v>5</v>
      </c>
      <c r="H855" s="274">
        <f t="shared" si="13"/>
        <v>30</v>
      </c>
      <c r="I855" s="274" t="s">
        <v>1071</v>
      </c>
      <c r="J855" s="277">
        <v>1.8506944444444444E-2</v>
      </c>
      <c r="K855" s="274" t="s">
        <v>2859</v>
      </c>
      <c r="L855" s="274" t="s">
        <v>3730</v>
      </c>
      <c r="M855" s="276">
        <v>34443</v>
      </c>
      <c r="N855" s="274" t="s">
        <v>3684</v>
      </c>
    </row>
    <row r="856" spans="2:14" ht="13.8">
      <c r="B856" s="279" t="s">
        <v>5048</v>
      </c>
      <c r="C856" s="274">
        <v>1990</v>
      </c>
      <c r="D856" s="277">
        <v>2.0729166666666667E-2</v>
      </c>
      <c r="E856" s="274">
        <v>23</v>
      </c>
      <c r="F856" s="274" t="s">
        <v>1070</v>
      </c>
      <c r="G856" s="274">
        <v>5</v>
      </c>
      <c r="H856" s="274">
        <f t="shared" si="13"/>
        <v>34</v>
      </c>
      <c r="I856" s="274" t="s">
        <v>1071</v>
      </c>
      <c r="J856" s="277">
        <v>2.1446759259259259E-2</v>
      </c>
      <c r="K856" s="274" t="s">
        <v>3264</v>
      </c>
      <c r="L856" s="274" t="s">
        <v>3731</v>
      </c>
      <c r="M856" s="276">
        <v>32880</v>
      </c>
      <c r="N856" s="274" t="s">
        <v>3684</v>
      </c>
    </row>
    <row r="857" spans="2:14" ht="13.8">
      <c r="B857" s="279" t="s">
        <v>5049</v>
      </c>
      <c r="C857" s="274">
        <v>1996</v>
      </c>
      <c r="D857" s="277">
        <v>2.0729166666666667E-2</v>
      </c>
      <c r="E857" s="274">
        <v>24</v>
      </c>
      <c r="F857" s="274" t="s">
        <v>1070</v>
      </c>
      <c r="G857" s="274">
        <v>5</v>
      </c>
      <c r="H857" s="274">
        <f t="shared" si="13"/>
        <v>28</v>
      </c>
      <c r="I857" s="274" t="s">
        <v>1071</v>
      </c>
      <c r="J857" s="277">
        <v>2.150462962962963E-2</v>
      </c>
      <c r="K857" s="274" t="s">
        <v>2866</v>
      </c>
      <c r="L857" s="274" t="s">
        <v>3732</v>
      </c>
      <c r="M857" s="276">
        <v>35077</v>
      </c>
      <c r="N857" s="274" t="s">
        <v>3684</v>
      </c>
    </row>
    <row r="858" spans="2:14" ht="13.8">
      <c r="B858" s="279" t="s">
        <v>5050</v>
      </c>
      <c r="C858" s="274">
        <v>1982</v>
      </c>
      <c r="D858" s="277">
        <v>1.8136574074074076E-2</v>
      </c>
      <c r="E858" s="274">
        <v>24</v>
      </c>
      <c r="F858" s="274" t="s">
        <v>1069</v>
      </c>
      <c r="G858" s="274">
        <v>5</v>
      </c>
      <c r="H858" s="274">
        <f t="shared" si="13"/>
        <v>42</v>
      </c>
      <c r="I858" s="274" t="s">
        <v>1071</v>
      </c>
      <c r="J858" s="277">
        <v>1.8564814814814815E-2</v>
      </c>
      <c r="K858" s="274" t="s">
        <v>2913</v>
      </c>
      <c r="L858" s="274" t="s">
        <v>3390</v>
      </c>
      <c r="M858" s="276">
        <v>30155</v>
      </c>
      <c r="N858" s="274" t="s">
        <v>3684</v>
      </c>
    </row>
    <row r="859" spans="2:14" ht="14.4">
      <c r="B859" s="286" t="s">
        <v>5051</v>
      </c>
      <c r="C859" s="274">
        <v>1977</v>
      </c>
      <c r="D859" s="277">
        <v>2.0532407407407409E-2</v>
      </c>
      <c r="E859" s="274">
        <v>25</v>
      </c>
      <c r="F859" s="274" t="s">
        <v>1070</v>
      </c>
      <c r="G859" s="274">
        <v>5</v>
      </c>
      <c r="H859" s="274">
        <f t="shared" si="13"/>
        <v>47</v>
      </c>
      <c r="I859" s="274" t="s">
        <v>1071</v>
      </c>
      <c r="J859" s="277">
        <v>2.1516203703703704E-2</v>
      </c>
      <c r="K859" s="274" t="s">
        <v>3591</v>
      </c>
      <c r="L859" s="274" t="s">
        <v>3733</v>
      </c>
      <c r="M859" s="276">
        <v>28299</v>
      </c>
      <c r="N859" s="274" t="s">
        <v>3684</v>
      </c>
    </row>
    <row r="860" spans="2:14" ht="13.8">
      <c r="B860" s="279" t="s">
        <v>5052</v>
      </c>
      <c r="C860" s="274">
        <v>1991</v>
      </c>
      <c r="D860" s="277">
        <v>1.8217592592592594E-2</v>
      </c>
      <c r="E860" s="274">
        <v>25</v>
      </c>
      <c r="F860" s="274" t="s">
        <v>1069</v>
      </c>
      <c r="G860" s="274">
        <v>5</v>
      </c>
      <c r="H860" s="274">
        <f t="shared" si="13"/>
        <v>33</v>
      </c>
      <c r="I860" s="274" t="s">
        <v>1071</v>
      </c>
      <c r="J860" s="277">
        <v>1.8587962962962962E-2</v>
      </c>
      <c r="K860" s="274" t="s">
        <v>2862</v>
      </c>
      <c r="L860" s="274" t="s">
        <v>3734</v>
      </c>
      <c r="M860" s="276">
        <v>33401</v>
      </c>
      <c r="N860" s="274" t="s">
        <v>3684</v>
      </c>
    </row>
    <row r="861" spans="2:14" ht="13.8">
      <c r="B861" s="279" t="s">
        <v>5053</v>
      </c>
      <c r="C861" s="274">
        <v>1987</v>
      </c>
      <c r="D861" s="277">
        <v>1.8449074074074073E-2</v>
      </c>
      <c r="E861" s="274">
        <v>26</v>
      </c>
      <c r="F861" s="274" t="s">
        <v>1069</v>
      </c>
      <c r="G861" s="274">
        <v>5</v>
      </c>
      <c r="H861" s="274">
        <f t="shared" si="13"/>
        <v>37</v>
      </c>
      <c r="I861" s="274" t="s">
        <v>1071</v>
      </c>
      <c r="J861" s="277">
        <v>1.8819444444444444E-2</v>
      </c>
      <c r="K861" s="274" t="s">
        <v>2859</v>
      </c>
      <c r="L861" s="274" t="s">
        <v>3735</v>
      </c>
      <c r="M861" s="276">
        <v>31953</v>
      </c>
      <c r="N861" s="274" t="s">
        <v>3684</v>
      </c>
    </row>
    <row r="862" spans="2:14" ht="13.8">
      <c r="B862" s="279" t="s">
        <v>1577</v>
      </c>
      <c r="C862" s="274">
        <v>2004</v>
      </c>
      <c r="D862" s="277">
        <v>2.1562499999999998E-2</v>
      </c>
      <c r="E862" s="274">
        <v>26</v>
      </c>
      <c r="F862" s="274" t="s">
        <v>1070</v>
      </c>
      <c r="G862" s="274">
        <v>5</v>
      </c>
      <c r="H862" s="274">
        <f t="shared" si="13"/>
        <v>20</v>
      </c>
      <c r="I862" s="274" t="s">
        <v>1071</v>
      </c>
      <c r="J862" s="277">
        <v>2.1597222222222223E-2</v>
      </c>
      <c r="K862" s="274" t="s">
        <v>3591</v>
      </c>
      <c r="L862" s="274" t="s">
        <v>3736</v>
      </c>
      <c r="M862" s="276">
        <v>38205</v>
      </c>
      <c r="N862" s="274" t="s">
        <v>3684</v>
      </c>
    </row>
    <row r="863" spans="2:14" ht="13.8">
      <c r="B863" s="279" t="s">
        <v>5054</v>
      </c>
      <c r="C863" s="274">
        <v>1998</v>
      </c>
      <c r="D863" s="277">
        <v>2.0925925925925924E-2</v>
      </c>
      <c r="E863" s="274">
        <v>27</v>
      </c>
      <c r="F863" s="274" t="s">
        <v>1070</v>
      </c>
      <c r="G863" s="274">
        <v>5</v>
      </c>
      <c r="H863" s="274">
        <f t="shared" si="13"/>
        <v>26</v>
      </c>
      <c r="I863" s="274" t="s">
        <v>1071</v>
      </c>
      <c r="J863" s="277">
        <v>2.1678240740740741E-2</v>
      </c>
      <c r="K863" s="274" t="s">
        <v>3077</v>
      </c>
      <c r="L863" s="274" t="s">
        <v>3737</v>
      </c>
      <c r="M863" s="276">
        <v>35803</v>
      </c>
      <c r="N863" s="274" t="s">
        <v>3684</v>
      </c>
    </row>
    <row r="864" spans="2:14" ht="13.8">
      <c r="B864" s="279" t="s">
        <v>5055</v>
      </c>
      <c r="C864" s="274">
        <v>1980</v>
      </c>
      <c r="D864" s="277">
        <v>1.8854166666666668E-2</v>
      </c>
      <c r="E864" s="274">
        <v>27</v>
      </c>
      <c r="F864" s="274" t="s">
        <v>1069</v>
      </c>
      <c r="G864" s="274">
        <v>5</v>
      </c>
      <c r="H864" s="274">
        <f t="shared" si="13"/>
        <v>44</v>
      </c>
      <c r="I864" s="274" t="s">
        <v>1071</v>
      </c>
      <c r="J864" s="277">
        <v>1.8854166666666668E-2</v>
      </c>
      <c r="K864" s="274" t="s">
        <v>2857</v>
      </c>
      <c r="L864" s="274" t="s">
        <v>3285</v>
      </c>
      <c r="M864" s="276">
        <v>29563</v>
      </c>
      <c r="N864" s="274" t="s">
        <v>3684</v>
      </c>
    </row>
    <row r="865" spans="2:14" ht="13.8">
      <c r="B865" s="279" t="s">
        <v>5056</v>
      </c>
      <c r="C865" s="274">
        <v>1986</v>
      </c>
      <c r="D865" s="277">
        <v>2.101851851851852E-2</v>
      </c>
      <c r="E865" s="274">
        <v>28</v>
      </c>
      <c r="F865" s="274" t="s">
        <v>1070</v>
      </c>
      <c r="G865" s="274">
        <v>5</v>
      </c>
      <c r="H865" s="274">
        <f t="shared" si="13"/>
        <v>38</v>
      </c>
      <c r="I865" s="274" t="s">
        <v>1071</v>
      </c>
      <c r="J865" s="277">
        <v>2.1724537037037039E-2</v>
      </c>
      <c r="K865" s="274" t="s">
        <v>3738</v>
      </c>
      <c r="L865" s="274" t="s">
        <v>3739</v>
      </c>
      <c r="M865" s="276">
        <v>31659</v>
      </c>
      <c r="N865" s="274" t="s">
        <v>3684</v>
      </c>
    </row>
    <row r="866" spans="2:14" ht="13.8">
      <c r="B866" s="279" t="s">
        <v>5057</v>
      </c>
      <c r="C866" s="274">
        <v>1990</v>
      </c>
      <c r="D866" s="277">
        <v>1.8541666666666668E-2</v>
      </c>
      <c r="E866" s="274">
        <v>28</v>
      </c>
      <c r="F866" s="274" t="s">
        <v>1069</v>
      </c>
      <c r="G866" s="274">
        <v>5</v>
      </c>
      <c r="H866" s="274">
        <f t="shared" si="13"/>
        <v>34</v>
      </c>
      <c r="I866" s="274" t="s">
        <v>1071</v>
      </c>
      <c r="J866" s="277">
        <v>1.8900462962962963E-2</v>
      </c>
      <c r="K866" s="274" t="s">
        <v>3073</v>
      </c>
      <c r="L866" s="274" t="s">
        <v>2902</v>
      </c>
      <c r="M866" s="276">
        <v>33023</v>
      </c>
      <c r="N866" s="274" t="s">
        <v>3684</v>
      </c>
    </row>
    <row r="867" spans="2:14" ht="13.8">
      <c r="B867" s="279" t="s">
        <v>5058</v>
      </c>
      <c r="C867" s="274">
        <v>1989</v>
      </c>
      <c r="D867" s="277">
        <v>1.8171296296296297E-2</v>
      </c>
      <c r="E867" s="274">
        <v>29</v>
      </c>
      <c r="F867" s="274" t="s">
        <v>1069</v>
      </c>
      <c r="G867" s="274">
        <v>5</v>
      </c>
      <c r="H867" s="274">
        <f t="shared" si="13"/>
        <v>35</v>
      </c>
      <c r="I867" s="274" t="s">
        <v>1071</v>
      </c>
      <c r="J867" s="277">
        <v>1.8900462962962963E-2</v>
      </c>
      <c r="K867" s="274" t="s">
        <v>3309</v>
      </c>
      <c r="L867" s="274" t="s">
        <v>2877</v>
      </c>
      <c r="M867" s="276">
        <v>32778</v>
      </c>
      <c r="N867" s="274" t="s">
        <v>3684</v>
      </c>
    </row>
    <row r="868" spans="2:14" ht="13.8">
      <c r="B868" s="279" t="s">
        <v>2246</v>
      </c>
      <c r="C868" s="274">
        <v>1988</v>
      </c>
      <c r="D868" s="277">
        <v>2.148148148148148E-2</v>
      </c>
      <c r="E868" s="274">
        <v>29</v>
      </c>
      <c r="F868" s="274" t="s">
        <v>1070</v>
      </c>
      <c r="G868" s="274">
        <v>5</v>
      </c>
      <c r="H868" s="274">
        <f t="shared" si="13"/>
        <v>36</v>
      </c>
      <c r="I868" s="274" t="s">
        <v>1071</v>
      </c>
      <c r="J868" s="277">
        <v>2.1863425925925925E-2</v>
      </c>
      <c r="K868" s="274" t="s">
        <v>3428</v>
      </c>
      <c r="L868" s="274" t="s">
        <v>3740</v>
      </c>
      <c r="M868" s="276">
        <v>32382</v>
      </c>
      <c r="N868" s="274" t="s">
        <v>3684</v>
      </c>
    </row>
    <row r="869" spans="2:14" ht="13.8">
      <c r="B869" s="279" t="s">
        <v>5059</v>
      </c>
      <c r="C869" s="274">
        <v>1992</v>
      </c>
      <c r="D869" s="277">
        <v>1.8912037037037036E-2</v>
      </c>
      <c r="E869" s="274">
        <v>30</v>
      </c>
      <c r="F869" s="274" t="s">
        <v>1069</v>
      </c>
      <c r="G869" s="274">
        <v>5</v>
      </c>
      <c r="H869" s="274">
        <f t="shared" si="13"/>
        <v>32</v>
      </c>
      <c r="I869" s="274" t="s">
        <v>1071</v>
      </c>
      <c r="J869" s="277">
        <v>1.894675925925926E-2</v>
      </c>
      <c r="K869" s="274" t="s">
        <v>3741</v>
      </c>
      <c r="L869" s="274" t="s">
        <v>3742</v>
      </c>
      <c r="M869" s="278">
        <v>33929</v>
      </c>
      <c r="N869" s="274" t="s">
        <v>3684</v>
      </c>
    </row>
    <row r="870" spans="2:14" ht="13.8">
      <c r="B870" s="279" t="s">
        <v>5702</v>
      </c>
      <c r="C870" s="274">
        <v>1989</v>
      </c>
      <c r="D870" s="277">
        <v>2.1469907407407406E-2</v>
      </c>
      <c r="E870" s="274">
        <v>30</v>
      </c>
      <c r="F870" s="274" t="s">
        <v>1070</v>
      </c>
      <c r="G870" s="274">
        <v>5</v>
      </c>
      <c r="H870" s="274">
        <f t="shared" si="13"/>
        <v>35</v>
      </c>
      <c r="I870" s="274" t="s">
        <v>1071</v>
      </c>
      <c r="J870" s="277">
        <v>2.1863425925925925E-2</v>
      </c>
      <c r="K870" s="274" t="s">
        <v>2930</v>
      </c>
      <c r="L870" s="274" t="s">
        <v>5703</v>
      </c>
      <c r="M870" s="278">
        <v>32834</v>
      </c>
      <c r="N870" s="274" t="s">
        <v>3684</v>
      </c>
    </row>
    <row r="871" spans="2:14" ht="13.8">
      <c r="B871" s="279" t="s">
        <v>5060</v>
      </c>
      <c r="C871" s="274">
        <v>2006</v>
      </c>
      <c r="D871" s="277">
        <v>2.1087962962962965E-2</v>
      </c>
      <c r="E871" s="274">
        <v>31</v>
      </c>
      <c r="F871" s="274" t="s">
        <v>1070</v>
      </c>
      <c r="G871" s="274">
        <v>5</v>
      </c>
      <c r="H871" s="274">
        <f t="shared" si="13"/>
        <v>18</v>
      </c>
      <c r="I871" s="274" t="s">
        <v>1071</v>
      </c>
      <c r="J871" s="277">
        <v>2.1863425925925925E-2</v>
      </c>
      <c r="K871" s="274" t="s">
        <v>2855</v>
      </c>
      <c r="L871" s="274" t="s">
        <v>3743</v>
      </c>
      <c r="M871" s="276">
        <v>38824</v>
      </c>
      <c r="N871" s="274" t="s">
        <v>3684</v>
      </c>
    </row>
    <row r="872" spans="2:14" ht="13.8">
      <c r="B872" s="279" t="s">
        <v>5061</v>
      </c>
      <c r="C872" s="274">
        <v>1992</v>
      </c>
      <c r="D872" s="277">
        <v>1.8252314814814815E-2</v>
      </c>
      <c r="E872" s="274">
        <v>31</v>
      </c>
      <c r="F872" s="274" t="s">
        <v>1069</v>
      </c>
      <c r="G872" s="274">
        <v>5</v>
      </c>
      <c r="H872" s="274">
        <f t="shared" si="13"/>
        <v>32</v>
      </c>
      <c r="I872" s="274" t="s">
        <v>1071</v>
      </c>
      <c r="J872" s="277">
        <v>1.8981481481481481E-2</v>
      </c>
      <c r="K872" s="274" t="s">
        <v>2829</v>
      </c>
      <c r="L872" s="274" t="s">
        <v>3744</v>
      </c>
      <c r="M872" s="276">
        <v>33708</v>
      </c>
      <c r="N872" s="274" t="s">
        <v>3684</v>
      </c>
    </row>
    <row r="873" spans="2:14" ht="13.8">
      <c r="B873" s="279" t="s">
        <v>5062</v>
      </c>
      <c r="C873" s="274">
        <v>2001</v>
      </c>
      <c r="D873" s="277">
        <v>2.1597222222222223E-2</v>
      </c>
      <c r="E873" s="274">
        <v>32</v>
      </c>
      <c r="F873" s="274" t="s">
        <v>1070</v>
      </c>
      <c r="G873" s="274">
        <v>5</v>
      </c>
      <c r="H873" s="274">
        <f t="shared" si="13"/>
        <v>23</v>
      </c>
      <c r="I873" s="274" t="s">
        <v>1071</v>
      </c>
      <c r="J873" s="277">
        <v>2.1979166666666668E-2</v>
      </c>
      <c r="K873" s="274" t="s">
        <v>2827</v>
      </c>
      <c r="L873" s="274" t="s">
        <v>3745</v>
      </c>
      <c r="M873" s="276">
        <v>37071</v>
      </c>
      <c r="N873" s="274" t="s">
        <v>3684</v>
      </c>
    </row>
    <row r="874" spans="2:14" ht="13.8">
      <c r="B874" s="279" t="s">
        <v>5063</v>
      </c>
      <c r="C874" s="274">
        <v>1991</v>
      </c>
      <c r="D874" s="277">
        <v>1.8981481481481481E-2</v>
      </c>
      <c r="E874" s="274">
        <v>32</v>
      </c>
      <c r="F874" s="274" t="s">
        <v>1069</v>
      </c>
      <c r="G874" s="274">
        <v>5</v>
      </c>
      <c r="H874" s="274">
        <f t="shared" si="13"/>
        <v>33</v>
      </c>
      <c r="I874" s="274" t="s">
        <v>1071</v>
      </c>
      <c r="J874" s="277">
        <v>1.9004629629629628E-2</v>
      </c>
      <c r="K874" s="274" t="s">
        <v>2842</v>
      </c>
      <c r="L874" s="274" t="s">
        <v>3746</v>
      </c>
      <c r="M874" s="276">
        <v>33318</v>
      </c>
      <c r="N874" s="274" t="s">
        <v>3684</v>
      </c>
    </row>
    <row r="875" spans="2:14" ht="13.8">
      <c r="B875" s="279" t="s">
        <v>5064</v>
      </c>
      <c r="C875" s="274">
        <v>1990</v>
      </c>
      <c r="D875" s="277">
        <v>2.119212962962963E-2</v>
      </c>
      <c r="E875" s="274">
        <v>33</v>
      </c>
      <c r="F875" s="274" t="s">
        <v>1070</v>
      </c>
      <c r="G875" s="274">
        <v>5</v>
      </c>
      <c r="H875" s="274">
        <f t="shared" si="13"/>
        <v>34</v>
      </c>
      <c r="I875" s="274" t="s">
        <v>1071</v>
      </c>
      <c r="J875" s="277">
        <v>2.2048611111111113E-2</v>
      </c>
      <c r="K875" s="274" t="s">
        <v>3747</v>
      </c>
      <c r="L875" s="274" t="s">
        <v>3748</v>
      </c>
      <c r="M875" s="276">
        <v>33026</v>
      </c>
      <c r="N875" s="274" t="s">
        <v>3684</v>
      </c>
    </row>
    <row r="876" spans="2:14" ht="13.8">
      <c r="B876" s="279" t="s">
        <v>5065</v>
      </c>
      <c r="C876" s="274">
        <v>1989</v>
      </c>
      <c r="D876" s="277">
        <v>1.7997685185185186E-2</v>
      </c>
      <c r="E876" s="274">
        <v>33</v>
      </c>
      <c r="F876" s="274" t="s">
        <v>1069</v>
      </c>
      <c r="G876" s="274">
        <v>5</v>
      </c>
      <c r="H876" s="274">
        <f t="shared" si="13"/>
        <v>35</v>
      </c>
      <c r="I876" s="274" t="s">
        <v>1071</v>
      </c>
      <c r="J876" s="277">
        <v>1.9027777777777779E-2</v>
      </c>
      <c r="K876" s="274" t="s">
        <v>2833</v>
      </c>
      <c r="L876" s="274" t="s">
        <v>3749</v>
      </c>
      <c r="M876" s="276">
        <v>32555</v>
      </c>
      <c r="N876" s="274" t="s">
        <v>3684</v>
      </c>
    </row>
    <row r="877" spans="2:14" ht="13.8">
      <c r="B877" s="279" t="s">
        <v>5066</v>
      </c>
      <c r="C877" s="274">
        <v>1978</v>
      </c>
      <c r="D877" s="277">
        <v>1.8715277777777779E-2</v>
      </c>
      <c r="E877" s="274">
        <v>34</v>
      </c>
      <c r="F877" s="274" t="s">
        <v>1069</v>
      </c>
      <c r="G877" s="274">
        <v>5</v>
      </c>
      <c r="H877" s="274">
        <f t="shared" si="13"/>
        <v>46</v>
      </c>
      <c r="I877" s="274" t="s">
        <v>1071</v>
      </c>
      <c r="J877" s="277">
        <v>1.9131944444444444E-2</v>
      </c>
      <c r="K877" s="274" t="s">
        <v>2825</v>
      </c>
      <c r="L877" s="274" t="s">
        <v>3750</v>
      </c>
      <c r="M877" s="276">
        <v>28568</v>
      </c>
      <c r="N877" s="274" t="s">
        <v>3684</v>
      </c>
    </row>
    <row r="878" spans="2:14" ht="13.8">
      <c r="B878" s="279" t="s">
        <v>5067</v>
      </c>
      <c r="C878" s="274">
        <v>2000</v>
      </c>
      <c r="D878" s="277">
        <v>2.1689814814814815E-2</v>
      </c>
      <c r="E878" s="274">
        <v>34</v>
      </c>
      <c r="F878" s="274" t="s">
        <v>1070</v>
      </c>
      <c r="G878" s="274">
        <v>5</v>
      </c>
      <c r="H878" s="274">
        <f t="shared" si="13"/>
        <v>24</v>
      </c>
      <c r="I878" s="274" t="s">
        <v>1071</v>
      </c>
      <c r="J878" s="277">
        <v>2.2083333333333333E-2</v>
      </c>
      <c r="K878" s="274" t="s">
        <v>3479</v>
      </c>
      <c r="L878" s="274" t="s">
        <v>3751</v>
      </c>
      <c r="M878" s="276">
        <v>36701</v>
      </c>
      <c r="N878" s="274" t="s">
        <v>3684</v>
      </c>
    </row>
    <row r="879" spans="2:14" ht="13.8">
      <c r="B879" s="279" t="s">
        <v>5068</v>
      </c>
      <c r="C879" s="274">
        <v>1991</v>
      </c>
      <c r="D879" s="277">
        <v>1.9155092592592592E-2</v>
      </c>
      <c r="E879" s="274">
        <v>35</v>
      </c>
      <c r="F879" s="274" t="s">
        <v>1069</v>
      </c>
      <c r="G879" s="274">
        <v>5</v>
      </c>
      <c r="H879" s="274">
        <f t="shared" si="13"/>
        <v>33</v>
      </c>
      <c r="I879" s="274" t="s">
        <v>1071</v>
      </c>
      <c r="J879" s="277">
        <v>1.9166666666666665E-2</v>
      </c>
      <c r="K879" s="274" t="s">
        <v>3122</v>
      </c>
      <c r="L879" s="274" t="s">
        <v>3416</v>
      </c>
      <c r="M879" s="276">
        <v>33241</v>
      </c>
      <c r="N879" s="274" t="s">
        <v>3684</v>
      </c>
    </row>
    <row r="880" spans="2:14" ht="13.8">
      <c r="B880" s="284" t="s">
        <v>5750</v>
      </c>
      <c r="C880" s="274">
        <v>1985</v>
      </c>
      <c r="D880" s="277">
        <v>2.162037037037037E-2</v>
      </c>
      <c r="E880" s="274">
        <v>35</v>
      </c>
      <c r="F880" s="274" t="s">
        <v>1070</v>
      </c>
      <c r="G880" s="274">
        <v>5</v>
      </c>
      <c r="H880" s="274">
        <f t="shared" si="13"/>
        <v>39</v>
      </c>
      <c r="I880" s="274" t="s">
        <v>1071</v>
      </c>
      <c r="J880" s="277">
        <v>2.2372685185185186E-2</v>
      </c>
      <c r="K880" s="274" t="s">
        <v>2886</v>
      </c>
      <c r="L880" s="274" t="s">
        <v>3752</v>
      </c>
      <c r="M880" s="278">
        <v>31380</v>
      </c>
      <c r="N880" s="274" t="s">
        <v>3684</v>
      </c>
    </row>
    <row r="881" spans="2:14" ht="13.8">
      <c r="B881" s="279" t="s">
        <v>5069</v>
      </c>
      <c r="C881" s="274">
        <v>1990</v>
      </c>
      <c r="D881" s="277">
        <v>1.9178240740740742E-2</v>
      </c>
      <c r="E881" s="274">
        <v>36</v>
      </c>
      <c r="F881" s="274" t="s">
        <v>1069</v>
      </c>
      <c r="G881" s="274">
        <v>5</v>
      </c>
      <c r="H881" s="274">
        <f t="shared" si="13"/>
        <v>34</v>
      </c>
      <c r="I881" s="274" t="s">
        <v>1071</v>
      </c>
      <c r="J881" s="277">
        <v>1.9212962962962963E-2</v>
      </c>
      <c r="K881" s="274" t="s">
        <v>2864</v>
      </c>
      <c r="L881" s="274" t="s">
        <v>3580</v>
      </c>
      <c r="M881" s="276">
        <v>33125</v>
      </c>
      <c r="N881" s="274" t="s">
        <v>3684</v>
      </c>
    </row>
    <row r="882" spans="2:14" ht="14.4">
      <c r="B882" s="286" t="s">
        <v>5070</v>
      </c>
      <c r="C882" s="274">
        <v>1983</v>
      </c>
      <c r="D882" s="277">
        <v>2.1678240740740741E-2</v>
      </c>
      <c r="E882" s="274">
        <v>36</v>
      </c>
      <c r="F882" s="274" t="s">
        <v>1070</v>
      </c>
      <c r="G882" s="274">
        <v>5</v>
      </c>
      <c r="H882" s="274">
        <f t="shared" si="13"/>
        <v>41</v>
      </c>
      <c r="I882" s="274" t="s">
        <v>1071</v>
      </c>
      <c r="J882" s="277">
        <v>2.2534722222222223E-2</v>
      </c>
      <c r="K882" s="274" t="s">
        <v>3153</v>
      </c>
      <c r="L882" s="274" t="s">
        <v>3753</v>
      </c>
      <c r="M882" s="278">
        <v>0</v>
      </c>
      <c r="N882" s="274" t="s">
        <v>3684</v>
      </c>
    </row>
    <row r="883" spans="2:14" ht="13.8">
      <c r="B883" s="279" t="s">
        <v>5071</v>
      </c>
      <c r="C883" s="274">
        <v>1987</v>
      </c>
      <c r="D883" s="277">
        <v>2.1828703703703704E-2</v>
      </c>
      <c r="E883" s="274">
        <v>37</v>
      </c>
      <c r="F883" s="274" t="s">
        <v>1070</v>
      </c>
      <c r="G883" s="274">
        <v>5</v>
      </c>
      <c r="H883" s="274">
        <f t="shared" si="13"/>
        <v>37</v>
      </c>
      <c r="I883" s="274" t="s">
        <v>1071</v>
      </c>
      <c r="J883" s="277">
        <v>2.2546296296296297E-2</v>
      </c>
      <c r="K883" s="274" t="s">
        <v>2923</v>
      </c>
      <c r="L883" s="274" t="s">
        <v>3754</v>
      </c>
      <c r="M883" s="278">
        <v>32096</v>
      </c>
      <c r="N883" s="274" t="s">
        <v>3684</v>
      </c>
    </row>
    <row r="884" spans="2:14" ht="13.8">
      <c r="B884" s="279" t="s">
        <v>5072</v>
      </c>
      <c r="C884" s="274">
        <v>2000</v>
      </c>
      <c r="D884" s="277">
        <v>1.9178240740740742E-2</v>
      </c>
      <c r="E884" s="274">
        <v>37</v>
      </c>
      <c r="F884" s="274" t="s">
        <v>1069</v>
      </c>
      <c r="G884" s="274">
        <v>5</v>
      </c>
      <c r="H884" s="274">
        <f t="shared" si="13"/>
        <v>24</v>
      </c>
      <c r="I884" s="274" t="s">
        <v>1071</v>
      </c>
      <c r="J884" s="277">
        <v>1.9212962962962963E-2</v>
      </c>
      <c r="K884" s="274" t="s">
        <v>2990</v>
      </c>
      <c r="L884" s="274" t="s">
        <v>3755</v>
      </c>
      <c r="M884" s="278">
        <v>36826</v>
      </c>
      <c r="N884" s="274" t="s">
        <v>3684</v>
      </c>
    </row>
    <row r="885" spans="2:14" ht="13.8">
      <c r="B885" s="279" t="s">
        <v>5073</v>
      </c>
      <c r="C885" s="274">
        <v>1987</v>
      </c>
      <c r="D885" s="277">
        <v>1.8784722222222223E-2</v>
      </c>
      <c r="E885" s="274">
        <v>38</v>
      </c>
      <c r="F885" s="274" t="s">
        <v>1069</v>
      </c>
      <c r="G885" s="274">
        <v>5</v>
      </c>
      <c r="H885" s="274">
        <f t="shared" si="13"/>
        <v>37</v>
      </c>
      <c r="I885" s="274" t="s">
        <v>1071</v>
      </c>
      <c r="J885" s="277">
        <v>1.9224537037037037E-2</v>
      </c>
      <c r="K885" s="274" t="s">
        <v>2859</v>
      </c>
      <c r="L885" s="274" t="s">
        <v>3756</v>
      </c>
      <c r="M885" s="276">
        <v>32050</v>
      </c>
      <c r="N885" s="274" t="s">
        <v>3684</v>
      </c>
    </row>
    <row r="886" spans="2:14" ht="13.8">
      <c r="B886" s="279" t="s">
        <v>5074</v>
      </c>
      <c r="C886" s="274">
        <v>1991</v>
      </c>
      <c r="D886" s="277">
        <v>2.2175925925925925E-2</v>
      </c>
      <c r="E886" s="274">
        <v>38</v>
      </c>
      <c r="F886" s="274" t="s">
        <v>1070</v>
      </c>
      <c r="G886" s="274">
        <v>5</v>
      </c>
      <c r="H886" s="274">
        <f t="shared" si="13"/>
        <v>33</v>
      </c>
      <c r="I886" s="274" t="s">
        <v>1071</v>
      </c>
      <c r="J886" s="277">
        <v>2.2581018518518518E-2</v>
      </c>
      <c r="K886" s="274" t="s">
        <v>2935</v>
      </c>
      <c r="L886" s="274" t="s">
        <v>3757</v>
      </c>
      <c r="M886" s="276">
        <v>33338</v>
      </c>
      <c r="N886" s="274" t="s">
        <v>3684</v>
      </c>
    </row>
    <row r="887" spans="2:14" ht="13.8">
      <c r="B887" s="279" t="s">
        <v>5075</v>
      </c>
      <c r="C887" s="274">
        <v>1986</v>
      </c>
      <c r="D887" s="277">
        <v>1.849537037037037E-2</v>
      </c>
      <c r="E887" s="274">
        <v>39</v>
      </c>
      <c r="F887" s="274" t="s">
        <v>1069</v>
      </c>
      <c r="G887" s="274">
        <v>5</v>
      </c>
      <c r="H887" s="274">
        <f t="shared" si="13"/>
        <v>38</v>
      </c>
      <c r="I887" s="274" t="s">
        <v>1071</v>
      </c>
      <c r="J887" s="277">
        <v>1.9247685185185184E-2</v>
      </c>
      <c r="K887" s="274" t="s">
        <v>3122</v>
      </c>
      <c r="L887" s="274" t="s">
        <v>3758</v>
      </c>
      <c r="M887" s="276">
        <v>31595</v>
      </c>
      <c r="N887" s="274" t="s">
        <v>3684</v>
      </c>
    </row>
    <row r="888" spans="2:14" ht="14.4">
      <c r="B888" s="286" t="s">
        <v>5076</v>
      </c>
      <c r="C888" s="274">
        <v>1983</v>
      </c>
      <c r="D888" s="277">
        <v>2.1863425925925925E-2</v>
      </c>
      <c r="E888" s="274">
        <v>39</v>
      </c>
      <c r="F888" s="274" t="s">
        <v>1070</v>
      </c>
      <c r="G888" s="274">
        <v>5</v>
      </c>
      <c r="H888" s="274">
        <f t="shared" si="13"/>
        <v>41</v>
      </c>
      <c r="I888" s="274" t="s">
        <v>1071</v>
      </c>
      <c r="J888" s="277">
        <v>2.2581018518518518E-2</v>
      </c>
      <c r="K888" s="274" t="s">
        <v>2819</v>
      </c>
      <c r="L888" s="274" t="s">
        <v>3759</v>
      </c>
      <c r="M888" s="276">
        <v>30498</v>
      </c>
      <c r="N888" s="274" t="s">
        <v>3684</v>
      </c>
    </row>
    <row r="889" spans="2:14" ht="13.8">
      <c r="B889" s="279" t="s">
        <v>1821</v>
      </c>
      <c r="C889" s="274">
        <v>1981</v>
      </c>
      <c r="D889" s="277">
        <v>1.818287037037037E-2</v>
      </c>
      <c r="E889" s="274">
        <v>40</v>
      </c>
      <c r="F889" s="274" t="s">
        <v>1069</v>
      </c>
      <c r="G889" s="274">
        <v>5</v>
      </c>
      <c r="H889" s="274">
        <f t="shared" si="13"/>
        <v>43</v>
      </c>
      <c r="I889" s="274" t="s">
        <v>1071</v>
      </c>
      <c r="J889" s="277">
        <v>1.9305555555555555E-2</v>
      </c>
      <c r="K889" s="274" t="s">
        <v>2975</v>
      </c>
      <c r="L889" s="274" t="s">
        <v>3760</v>
      </c>
      <c r="M889" s="276">
        <v>29771</v>
      </c>
      <c r="N889" s="274" t="s">
        <v>3684</v>
      </c>
    </row>
    <row r="890" spans="2:14" ht="13.8">
      <c r="B890" s="279" t="s">
        <v>5077</v>
      </c>
      <c r="C890" s="274">
        <v>1992</v>
      </c>
      <c r="D890" s="277">
        <v>2.1828703703703704E-2</v>
      </c>
      <c r="E890" s="274">
        <v>40</v>
      </c>
      <c r="F890" s="274" t="s">
        <v>1070</v>
      </c>
      <c r="G890" s="274">
        <v>5</v>
      </c>
      <c r="H890" s="274">
        <f t="shared" si="13"/>
        <v>32</v>
      </c>
      <c r="I890" s="274" t="s">
        <v>1071</v>
      </c>
      <c r="J890" s="277">
        <v>2.267361111111111E-2</v>
      </c>
      <c r="K890" s="274" t="s">
        <v>2886</v>
      </c>
      <c r="L890" s="274" t="s">
        <v>3761</v>
      </c>
      <c r="M890" s="278">
        <v>33887</v>
      </c>
      <c r="N890" s="274" t="s">
        <v>3684</v>
      </c>
    </row>
    <row r="891" spans="2:14" ht="13.8">
      <c r="B891" s="279" t="s">
        <v>5078</v>
      </c>
      <c r="C891" s="274">
        <v>1993</v>
      </c>
      <c r="D891" s="277">
        <v>1.8356481481481481E-2</v>
      </c>
      <c r="E891" s="274">
        <v>41</v>
      </c>
      <c r="F891" s="274" t="s">
        <v>1069</v>
      </c>
      <c r="G891" s="274">
        <v>5</v>
      </c>
      <c r="H891" s="274">
        <f t="shared" si="13"/>
        <v>31</v>
      </c>
      <c r="I891" s="274" t="s">
        <v>1071</v>
      </c>
      <c r="J891" s="277">
        <v>1.9328703703703702E-2</v>
      </c>
      <c r="K891" s="274" t="s">
        <v>2833</v>
      </c>
      <c r="L891" s="274" t="s">
        <v>3762</v>
      </c>
      <c r="M891" s="278">
        <v>34255</v>
      </c>
      <c r="N891" s="274" t="s">
        <v>3684</v>
      </c>
    </row>
    <row r="892" spans="2:14" ht="13.8">
      <c r="B892" s="279" t="s">
        <v>5079</v>
      </c>
      <c r="C892" s="274">
        <v>1996</v>
      </c>
      <c r="D892" s="277">
        <v>2.1990740740740741E-2</v>
      </c>
      <c r="E892" s="274">
        <v>41</v>
      </c>
      <c r="F892" s="274" t="s">
        <v>1070</v>
      </c>
      <c r="G892" s="274">
        <v>5</v>
      </c>
      <c r="H892" s="274">
        <f t="shared" si="13"/>
        <v>28</v>
      </c>
      <c r="I892" s="274" t="s">
        <v>1071</v>
      </c>
      <c r="J892" s="277">
        <v>2.2719907407407407E-2</v>
      </c>
      <c r="K892" s="274" t="s">
        <v>2935</v>
      </c>
      <c r="L892" s="274" t="s">
        <v>3763</v>
      </c>
      <c r="M892" s="278">
        <v>35384</v>
      </c>
      <c r="N892" s="274" t="s">
        <v>3684</v>
      </c>
    </row>
    <row r="893" spans="2:14" ht="14.4">
      <c r="B893" s="286" t="s">
        <v>5080</v>
      </c>
      <c r="C893" s="274">
        <v>1972</v>
      </c>
      <c r="D893" s="277">
        <v>1.861111111111111E-2</v>
      </c>
      <c r="E893" s="274">
        <v>42</v>
      </c>
      <c r="F893" s="274" t="s">
        <v>1069</v>
      </c>
      <c r="G893" s="274">
        <v>5</v>
      </c>
      <c r="H893" s="274">
        <f t="shared" si="13"/>
        <v>52</v>
      </c>
      <c r="I893" s="274" t="s">
        <v>1071</v>
      </c>
      <c r="J893" s="277">
        <v>1.9328703703703702E-2</v>
      </c>
      <c r="K893" s="274" t="s">
        <v>2990</v>
      </c>
      <c r="L893" s="274" t="s">
        <v>3764</v>
      </c>
      <c r="M893" s="276">
        <v>26320</v>
      </c>
      <c r="N893" s="274" t="s">
        <v>3684</v>
      </c>
    </row>
    <row r="894" spans="2:14" ht="13.8">
      <c r="B894" s="279" t="s">
        <v>5081</v>
      </c>
      <c r="C894" s="274">
        <v>1988</v>
      </c>
      <c r="D894" s="277">
        <v>2.1874999999999999E-2</v>
      </c>
      <c r="E894" s="274">
        <v>42</v>
      </c>
      <c r="F894" s="274" t="s">
        <v>1070</v>
      </c>
      <c r="G894" s="274">
        <v>5</v>
      </c>
      <c r="H894" s="274">
        <f t="shared" si="13"/>
        <v>36</v>
      </c>
      <c r="I894" s="274" t="s">
        <v>1071</v>
      </c>
      <c r="J894" s="277">
        <v>2.2905092592592591E-2</v>
      </c>
      <c r="K894" s="274" t="s">
        <v>2838</v>
      </c>
      <c r="L894" s="274" t="s">
        <v>3765</v>
      </c>
      <c r="M894" s="276">
        <v>32275</v>
      </c>
      <c r="N894" s="274" t="s">
        <v>3684</v>
      </c>
    </row>
    <row r="895" spans="2:14" ht="14.4">
      <c r="B895" s="286" t="s">
        <v>5082</v>
      </c>
      <c r="C895" s="274">
        <v>1981</v>
      </c>
      <c r="D895" s="277">
        <v>2.2650462962962963E-2</v>
      </c>
      <c r="E895" s="274">
        <v>43</v>
      </c>
      <c r="F895" s="274" t="s">
        <v>1070</v>
      </c>
      <c r="G895" s="274">
        <v>5</v>
      </c>
      <c r="H895" s="274">
        <f t="shared" si="13"/>
        <v>43</v>
      </c>
      <c r="I895" s="274" t="s">
        <v>1071</v>
      </c>
      <c r="J895" s="277">
        <v>2.3043981481481481E-2</v>
      </c>
      <c r="K895" s="274" t="s">
        <v>3108</v>
      </c>
      <c r="L895" s="274" t="s">
        <v>3089</v>
      </c>
      <c r="M895" s="276">
        <v>29748</v>
      </c>
      <c r="N895" s="274" t="s">
        <v>3684</v>
      </c>
    </row>
    <row r="896" spans="2:14" ht="13.8">
      <c r="B896" s="279" t="s">
        <v>5083</v>
      </c>
      <c r="C896" s="274">
        <v>1985</v>
      </c>
      <c r="D896" s="277">
        <v>1.892361111111111E-2</v>
      </c>
      <c r="E896" s="274">
        <v>43</v>
      </c>
      <c r="F896" s="274" t="s">
        <v>1069</v>
      </c>
      <c r="G896" s="274">
        <v>5</v>
      </c>
      <c r="H896" s="274">
        <f t="shared" si="13"/>
        <v>39</v>
      </c>
      <c r="I896" s="274" t="s">
        <v>1071</v>
      </c>
      <c r="J896" s="277">
        <v>1.9351851851851853E-2</v>
      </c>
      <c r="K896" s="274" t="s">
        <v>2833</v>
      </c>
      <c r="L896" s="274" t="s">
        <v>3766</v>
      </c>
      <c r="M896" s="276">
        <v>31273</v>
      </c>
      <c r="N896" s="274" t="s">
        <v>3684</v>
      </c>
    </row>
    <row r="897" spans="2:14" ht="13.8">
      <c r="B897" s="279" t="s">
        <v>5084</v>
      </c>
      <c r="C897" s="274">
        <v>2000</v>
      </c>
      <c r="D897" s="277">
        <v>1.8726851851851852E-2</v>
      </c>
      <c r="E897" s="274">
        <v>44</v>
      </c>
      <c r="F897" s="274" t="s">
        <v>1069</v>
      </c>
      <c r="G897" s="274">
        <v>5</v>
      </c>
      <c r="H897" s="274">
        <f t="shared" si="13"/>
        <v>24</v>
      </c>
      <c r="I897" s="274" t="s">
        <v>1071</v>
      </c>
      <c r="J897" s="277">
        <v>1.9421296296296298E-2</v>
      </c>
      <c r="K897" s="274" t="s">
        <v>2857</v>
      </c>
      <c r="L897" s="274" t="s">
        <v>3767</v>
      </c>
      <c r="M897" s="276">
        <v>36532</v>
      </c>
      <c r="N897" s="274" t="s">
        <v>3684</v>
      </c>
    </row>
    <row r="898" spans="2:14" ht="13.8">
      <c r="B898" s="279" t="s">
        <v>5085</v>
      </c>
      <c r="C898" s="274">
        <v>1992</v>
      </c>
      <c r="D898" s="277">
        <v>2.2199074074074072E-2</v>
      </c>
      <c r="E898" s="274">
        <v>44</v>
      </c>
      <c r="F898" s="274" t="s">
        <v>1070</v>
      </c>
      <c r="G898" s="274">
        <v>5</v>
      </c>
      <c r="H898" s="274">
        <f t="shared" si="13"/>
        <v>32</v>
      </c>
      <c r="I898" s="274" t="s">
        <v>1071</v>
      </c>
      <c r="J898" s="277">
        <v>2.3113425925925926E-2</v>
      </c>
      <c r="K898" s="274" t="s">
        <v>2866</v>
      </c>
      <c r="L898" s="274" t="s">
        <v>3768</v>
      </c>
      <c r="M898" s="276">
        <v>33768</v>
      </c>
      <c r="N898" s="274" t="s">
        <v>3684</v>
      </c>
    </row>
    <row r="899" spans="2:14" ht="14.4">
      <c r="B899" s="286" t="s">
        <v>5086</v>
      </c>
      <c r="C899" s="274">
        <v>1979</v>
      </c>
      <c r="D899" s="277">
        <v>2.2222222222222223E-2</v>
      </c>
      <c r="E899" s="274">
        <v>45</v>
      </c>
      <c r="F899" s="274" t="s">
        <v>1070</v>
      </c>
      <c r="G899" s="274">
        <v>5</v>
      </c>
      <c r="H899" s="274">
        <f t="shared" ref="H899:H962" si="14">2024-C899</f>
        <v>45</v>
      </c>
      <c r="I899" s="274" t="s">
        <v>1071</v>
      </c>
      <c r="J899" s="277">
        <v>2.3113425925925926E-2</v>
      </c>
      <c r="K899" s="274" t="s">
        <v>3769</v>
      </c>
      <c r="L899" s="274" t="s">
        <v>3770</v>
      </c>
      <c r="M899" s="276">
        <v>29102</v>
      </c>
      <c r="N899" s="274" t="s">
        <v>3684</v>
      </c>
    </row>
    <row r="900" spans="2:14" ht="13.8">
      <c r="B900" s="279" t="s">
        <v>2111</v>
      </c>
      <c r="C900" s="274">
        <v>1988</v>
      </c>
      <c r="D900" s="277">
        <v>1.9120370370370371E-2</v>
      </c>
      <c r="E900" s="274">
        <v>45</v>
      </c>
      <c r="F900" s="274" t="s">
        <v>1069</v>
      </c>
      <c r="G900" s="274">
        <v>5</v>
      </c>
      <c r="H900" s="274">
        <f t="shared" si="14"/>
        <v>36</v>
      </c>
      <c r="I900" s="274" t="s">
        <v>1071</v>
      </c>
      <c r="J900" s="277">
        <v>1.9479166666666665E-2</v>
      </c>
      <c r="K900" s="274" t="s">
        <v>2862</v>
      </c>
      <c r="L900" s="274" t="s">
        <v>3771</v>
      </c>
      <c r="M900" s="276">
        <v>32352</v>
      </c>
      <c r="N900" s="274" t="s">
        <v>3684</v>
      </c>
    </row>
    <row r="901" spans="2:14" ht="13.8">
      <c r="B901" s="279" t="s">
        <v>5087</v>
      </c>
      <c r="C901" s="274">
        <v>1998</v>
      </c>
      <c r="D901" s="277">
        <v>1.9097222222222224E-2</v>
      </c>
      <c r="E901" s="274">
        <v>46</v>
      </c>
      <c r="F901" s="274" t="s">
        <v>1069</v>
      </c>
      <c r="G901" s="274">
        <v>5</v>
      </c>
      <c r="H901" s="274">
        <f t="shared" si="14"/>
        <v>26</v>
      </c>
      <c r="I901" s="274" t="s">
        <v>1071</v>
      </c>
      <c r="J901" s="277">
        <v>1.951388888888889E-2</v>
      </c>
      <c r="K901" s="274" t="s">
        <v>2901</v>
      </c>
      <c r="L901" s="274" t="s">
        <v>3772</v>
      </c>
      <c r="M901" s="276">
        <v>35880</v>
      </c>
      <c r="N901" s="274" t="s">
        <v>3684</v>
      </c>
    </row>
    <row r="902" spans="2:14" ht="13.8">
      <c r="B902" s="279" t="s">
        <v>5088</v>
      </c>
      <c r="C902" s="274">
        <v>1999</v>
      </c>
      <c r="D902" s="277">
        <v>2.2719907407407407E-2</v>
      </c>
      <c r="E902" s="274">
        <v>46</v>
      </c>
      <c r="F902" s="274" t="s">
        <v>1070</v>
      </c>
      <c r="G902" s="274">
        <v>5</v>
      </c>
      <c r="H902" s="274">
        <f t="shared" si="14"/>
        <v>25</v>
      </c>
      <c r="I902" s="274" t="s">
        <v>1071</v>
      </c>
      <c r="J902" s="277">
        <v>2.3136574074074073E-2</v>
      </c>
      <c r="K902" s="274" t="s">
        <v>3773</v>
      </c>
      <c r="L902" s="274" t="s">
        <v>3772</v>
      </c>
      <c r="M902" s="276">
        <v>36401</v>
      </c>
      <c r="N902" s="274" t="s">
        <v>3684</v>
      </c>
    </row>
    <row r="903" spans="2:14" ht="13.8">
      <c r="B903" s="279" t="s">
        <v>5089</v>
      </c>
      <c r="C903" s="274">
        <v>1993</v>
      </c>
      <c r="D903" s="277">
        <v>1.8726851851851852E-2</v>
      </c>
      <c r="E903" s="274">
        <v>47</v>
      </c>
      <c r="F903" s="274" t="s">
        <v>1069</v>
      </c>
      <c r="G903" s="274">
        <v>5</v>
      </c>
      <c r="H903" s="274">
        <f t="shared" si="14"/>
        <v>31</v>
      </c>
      <c r="I903" s="274" t="s">
        <v>1071</v>
      </c>
      <c r="J903" s="277">
        <v>1.954861111111111E-2</v>
      </c>
      <c r="K903" s="274" t="s">
        <v>2913</v>
      </c>
      <c r="L903" s="274" t="s">
        <v>3774</v>
      </c>
      <c r="M903" s="276">
        <v>34170</v>
      </c>
      <c r="N903" s="274" t="s">
        <v>3684</v>
      </c>
    </row>
    <row r="904" spans="2:14" ht="13.8">
      <c r="B904" s="279" t="s">
        <v>5090</v>
      </c>
      <c r="C904" s="274">
        <v>1994</v>
      </c>
      <c r="D904" s="277">
        <v>2.2256944444444444E-2</v>
      </c>
      <c r="E904" s="274">
        <v>47</v>
      </c>
      <c r="F904" s="274" t="s">
        <v>1070</v>
      </c>
      <c r="G904" s="274">
        <v>5</v>
      </c>
      <c r="H904" s="274">
        <f t="shared" si="14"/>
        <v>30</v>
      </c>
      <c r="I904" s="274" t="s">
        <v>1071</v>
      </c>
      <c r="J904" s="277">
        <v>2.3159722222222224E-2</v>
      </c>
      <c r="K904" s="274" t="s">
        <v>3448</v>
      </c>
      <c r="L904" s="274" t="s">
        <v>3775</v>
      </c>
      <c r="M904" s="276">
        <v>34583</v>
      </c>
      <c r="N904" s="274" t="s">
        <v>3684</v>
      </c>
    </row>
    <row r="905" spans="2:14" ht="13.8">
      <c r="B905" s="279" t="s">
        <v>5091</v>
      </c>
      <c r="C905" s="274">
        <v>1976</v>
      </c>
      <c r="D905" s="277">
        <v>1.9386574074074073E-2</v>
      </c>
      <c r="E905" s="274">
        <v>48</v>
      </c>
      <c r="F905" s="274" t="s">
        <v>1069</v>
      </c>
      <c r="G905" s="274">
        <v>5</v>
      </c>
      <c r="H905" s="274">
        <f t="shared" si="14"/>
        <v>48</v>
      </c>
      <c r="I905" s="274" t="s">
        <v>1071</v>
      </c>
      <c r="J905" s="277">
        <v>1.9745370370370371E-2</v>
      </c>
      <c r="K905" s="274" t="s">
        <v>2933</v>
      </c>
      <c r="L905" s="274" t="s">
        <v>3776</v>
      </c>
      <c r="M905" s="278">
        <v>28094</v>
      </c>
      <c r="N905" s="274" t="s">
        <v>3684</v>
      </c>
    </row>
    <row r="906" spans="2:14" ht="13.8">
      <c r="B906" s="279" t="s">
        <v>5704</v>
      </c>
      <c r="C906" s="274">
        <v>1986</v>
      </c>
      <c r="D906" s="277">
        <v>2.3136574074074073E-2</v>
      </c>
      <c r="E906" s="274">
        <v>48</v>
      </c>
      <c r="F906" s="274" t="s">
        <v>1070</v>
      </c>
      <c r="G906" s="274">
        <v>5</v>
      </c>
      <c r="H906" s="274">
        <f t="shared" si="14"/>
        <v>38</v>
      </c>
      <c r="I906" s="274" t="s">
        <v>1071</v>
      </c>
      <c r="J906" s="277">
        <v>2.3159722222222224E-2</v>
      </c>
      <c r="K906" s="274" t="s">
        <v>3318</v>
      </c>
      <c r="L906" s="274" t="s">
        <v>3777</v>
      </c>
      <c r="M906" s="276">
        <v>31435</v>
      </c>
      <c r="N906" s="274" t="s">
        <v>3684</v>
      </c>
    </row>
    <row r="907" spans="2:14" ht="13.8">
      <c r="B907" s="279" t="s">
        <v>5092</v>
      </c>
      <c r="C907" s="274">
        <v>1991</v>
      </c>
      <c r="D907" s="277">
        <v>2.2453703703703705E-2</v>
      </c>
      <c r="E907" s="274">
        <v>49</v>
      </c>
      <c r="F907" s="274" t="s">
        <v>1070</v>
      </c>
      <c r="G907" s="274">
        <v>5</v>
      </c>
      <c r="H907" s="274">
        <f t="shared" si="14"/>
        <v>33</v>
      </c>
      <c r="I907" s="274" t="s">
        <v>1071</v>
      </c>
      <c r="J907" s="277">
        <v>2.3171296296296297E-2</v>
      </c>
      <c r="K907" s="274" t="s">
        <v>2838</v>
      </c>
      <c r="L907" s="274" t="s">
        <v>3778</v>
      </c>
      <c r="M907" s="276">
        <v>33420</v>
      </c>
      <c r="N907" s="274" t="s">
        <v>3684</v>
      </c>
    </row>
    <row r="908" spans="2:14" ht="13.8">
      <c r="B908" s="279" t="s">
        <v>5093</v>
      </c>
      <c r="C908" s="274">
        <v>1993</v>
      </c>
      <c r="D908" s="277">
        <v>1.9386574074074073E-2</v>
      </c>
      <c r="E908" s="274">
        <v>49</v>
      </c>
      <c r="F908" s="274" t="s">
        <v>1069</v>
      </c>
      <c r="G908" s="274">
        <v>5</v>
      </c>
      <c r="H908" s="274">
        <f t="shared" si="14"/>
        <v>31</v>
      </c>
      <c r="I908" s="274" t="s">
        <v>1071</v>
      </c>
      <c r="J908" s="277">
        <v>1.9780092592592592E-2</v>
      </c>
      <c r="K908" s="274" t="s">
        <v>2825</v>
      </c>
      <c r="L908" s="274" t="s">
        <v>3779</v>
      </c>
      <c r="M908" s="276">
        <v>34085</v>
      </c>
      <c r="N908" s="274" t="s">
        <v>3684</v>
      </c>
    </row>
    <row r="909" spans="2:14" ht="13.8">
      <c r="B909" s="279" t="s">
        <v>5094</v>
      </c>
      <c r="C909" s="274">
        <v>2008</v>
      </c>
      <c r="D909" s="277">
        <v>2.2442129629629631E-2</v>
      </c>
      <c r="E909" s="274">
        <v>50</v>
      </c>
      <c r="F909" s="274" t="s">
        <v>1070</v>
      </c>
      <c r="G909" s="274">
        <v>5</v>
      </c>
      <c r="H909" s="274">
        <f t="shared" si="14"/>
        <v>16</v>
      </c>
      <c r="I909" s="274" t="s">
        <v>1071</v>
      </c>
      <c r="J909" s="277">
        <v>2.3206018518518518E-2</v>
      </c>
      <c r="K909" s="274" t="s">
        <v>3780</v>
      </c>
      <c r="L909" s="274" t="s">
        <v>2959</v>
      </c>
      <c r="M909" s="276">
        <v>39628</v>
      </c>
      <c r="N909" s="274" t="s">
        <v>3684</v>
      </c>
    </row>
    <row r="910" spans="2:14" ht="13.8">
      <c r="B910" s="279" t="s">
        <v>5095</v>
      </c>
      <c r="C910" s="274">
        <v>1995</v>
      </c>
      <c r="D910" s="277">
        <v>1.9363425925925926E-2</v>
      </c>
      <c r="E910" s="274">
        <v>50</v>
      </c>
      <c r="F910" s="274" t="s">
        <v>1069</v>
      </c>
      <c r="G910" s="274">
        <v>5</v>
      </c>
      <c r="H910" s="274">
        <f t="shared" si="14"/>
        <v>29</v>
      </c>
      <c r="I910" s="274" t="s">
        <v>1071</v>
      </c>
      <c r="J910" s="277">
        <v>1.9791666666666666E-2</v>
      </c>
      <c r="K910" s="274" t="s">
        <v>2859</v>
      </c>
      <c r="L910" s="274" t="s">
        <v>3781</v>
      </c>
      <c r="M910" s="278">
        <v>35064</v>
      </c>
      <c r="N910" s="274" t="s">
        <v>3684</v>
      </c>
    </row>
    <row r="911" spans="2:14" ht="13.8">
      <c r="B911" s="279" t="s">
        <v>5096</v>
      </c>
      <c r="C911" s="274">
        <v>1988</v>
      </c>
      <c r="D911" s="277">
        <v>2.2824074074074073E-2</v>
      </c>
      <c r="E911" s="274">
        <v>51</v>
      </c>
      <c r="F911" s="274" t="s">
        <v>1070</v>
      </c>
      <c r="G911" s="274">
        <v>5</v>
      </c>
      <c r="H911" s="274">
        <f t="shared" si="14"/>
        <v>36</v>
      </c>
      <c r="I911" s="274" t="s">
        <v>1071</v>
      </c>
      <c r="J911" s="277">
        <v>2.3229166666666665E-2</v>
      </c>
      <c r="K911" s="274" t="s">
        <v>2827</v>
      </c>
      <c r="L911" s="274" t="s">
        <v>3782</v>
      </c>
      <c r="M911" s="276">
        <v>32246</v>
      </c>
      <c r="N911" s="274" t="s">
        <v>3684</v>
      </c>
    </row>
    <row r="912" spans="2:14" ht="13.8">
      <c r="B912" s="279" t="s">
        <v>778</v>
      </c>
      <c r="C912" s="274">
        <v>1986</v>
      </c>
      <c r="D912" s="277">
        <v>1.9004629629629628E-2</v>
      </c>
      <c r="E912" s="274">
        <v>51</v>
      </c>
      <c r="F912" s="274" t="s">
        <v>1069</v>
      </c>
      <c r="G912" s="274">
        <v>5</v>
      </c>
      <c r="H912" s="274">
        <f t="shared" si="14"/>
        <v>38</v>
      </c>
      <c r="I912" s="274" t="s">
        <v>1071</v>
      </c>
      <c r="J912" s="277">
        <v>1.9791666666666666E-2</v>
      </c>
      <c r="K912" s="274" t="s">
        <v>2862</v>
      </c>
      <c r="L912" s="274" t="s">
        <v>3783</v>
      </c>
      <c r="M912" s="278">
        <v>31736</v>
      </c>
      <c r="N912" s="274" t="s">
        <v>3684</v>
      </c>
    </row>
    <row r="913" spans="2:14" ht="13.8">
      <c r="B913" s="279" t="s">
        <v>5097</v>
      </c>
      <c r="C913" s="274">
        <v>1976</v>
      </c>
      <c r="D913" s="277">
        <v>1.9467592592592592E-2</v>
      </c>
      <c r="E913" s="274">
        <v>52</v>
      </c>
      <c r="F913" s="274" t="s">
        <v>1069</v>
      </c>
      <c r="G913" s="274">
        <v>5</v>
      </c>
      <c r="H913" s="274">
        <f t="shared" si="14"/>
        <v>48</v>
      </c>
      <c r="I913" s="274" t="s">
        <v>1071</v>
      </c>
      <c r="J913" s="277">
        <v>1.9814814814814816E-2</v>
      </c>
      <c r="K913" s="274" t="s">
        <v>2833</v>
      </c>
      <c r="L913" s="274" t="s">
        <v>3776</v>
      </c>
      <c r="M913" s="278">
        <v>28094</v>
      </c>
      <c r="N913" s="274" t="s">
        <v>3684</v>
      </c>
    </row>
    <row r="914" spans="2:14" ht="14.4">
      <c r="B914" s="286" t="s">
        <v>5705</v>
      </c>
      <c r="C914" s="274">
        <v>1974</v>
      </c>
      <c r="D914" s="277">
        <v>2.2199074074074072E-2</v>
      </c>
      <c r="E914" s="274">
        <v>52</v>
      </c>
      <c r="F914" s="274" t="s">
        <v>1070</v>
      </c>
      <c r="G914" s="274">
        <v>5</v>
      </c>
      <c r="H914" s="274">
        <f t="shared" si="14"/>
        <v>50</v>
      </c>
      <c r="I914" s="274" t="s">
        <v>1071</v>
      </c>
      <c r="J914" s="277">
        <v>2.3414351851851853E-2</v>
      </c>
      <c r="K914" s="274" t="s">
        <v>2935</v>
      </c>
      <c r="L914" s="274" t="s">
        <v>3886</v>
      </c>
      <c r="M914" s="278">
        <v>27333</v>
      </c>
      <c r="N914" s="274" t="s">
        <v>3684</v>
      </c>
    </row>
    <row r="915" spans="2:14" ht="13.8">
      <c r="B915" s="279" t="s">
        <v>5098</v>
      </c>
      <c r="C915" s="274">
        <v>1985</v>
      </c>
      <c r="D915" s="277">
        <v>1.9131944444444444E-2</v>
      </c>
      <c r="E915" s="274">
        <v>53</v>
      </c>
      <c r="F915" s="274" t="s">
        <v>1069</v>
      </c>
      <c r="G915" s="274">
        <v>5</v>
      </c>
      <c r="H915" s="274">
        <f t="shared" si="14"/>
        <v>39</v>
      </c>
      <c r="I915" s="274" t="s">
        <v>1071</v>
      </c>
      <c r="J915" s="277">
        <v>1.9872685185185184E-2</v>
      </c>
      <c r="K915" s="274" t="s">
        <v>2859</v>
      </c>
      <c r="L915" s="274" t="s">
        <v>3784</v>
      </c>
      <c r="M915" s="276">
        <v>31240</v>
      </c>
      <c r="N915" s="274" t="s">
        <v>3684</v>
      </c>
    </row>
    <row r="916" spans="2:14" ht="14.4">
      <c r="B916" s="286" t="s">
        <v>5099</v>
      </c>
      <c r="C916" s="274">
        <v>1971</v>
      </c>
      <c r="D916" s="277">
        <v>2.2210648148148149E-2</v>
      </c>
      <c r="E916" s="274">
        <v>53</v>
      </c>
      <c r="F916" s="274" t="s">
        <v>1070</v>
      </c>
      <c r="G916" s="274">
        <v>5</v>
      </c>
      <c r="H916" s="274">
        <f t="shared" si="14"/>
        <v>53</v>
      </c>
      <c r="I916" s="274" t="s">
        <v>1071</v>
      </c>
      <c r="J916" s="277">
        <v>2.3425925925925926E-2</v>
      </c>
      <c r="K916" s="274" t="s">
        <v>3244</v>
      </c>
      <c r="L916" s="274" t="s">
        <v>3785</v>
      </c>
      <c r="M916" s="276">
        <v>26051</v>
      </c>
      <c r="N916" s="274" t="s">
        <v>3684</v>
      </c>
    </row>
    <row r="917" spans="2:14" ht="13.8">
      <c r="B917" s="279" t="s">
        <v>1506</v>
      </c>
      <c r="C917" s="274">
        <v>1971</v>
      </c>
      <c r="D917" s="277">
        <v>1.9259259259259261E-2</v>
      </c>
      <c r="E917" s="274">
        <v>54</v>
      </c>
      <c r="F917" s="274" t="s">
        <v>1069</v>
      </c>
      <c r="G917" s="274">
        <v>5</v>
      </c>
      <c r="H917" s="274">
        <f t="shared" si="14"/>
        <v>53</v>
      </c>
      <c r="I917" s="274" t="s">
        <v>1071</v>
      </c>
      <c r="J917" s="277">
        <v>0.02</v>
      </c>
      <c r="K917" s="274" t="s">
        <v>2901</v>
      </c>
      <c r="L917" s="274" t="s">
        <v>3786</v>
      </c>
      <c r="M917" s="278">
        <v>26288</v>
      </c>
      <c r="N917" s="274" t="s">
        <v>3684</v>
      </c>
    </row>
    <row r="918" spans="2:14" ht="14.4">
      <c r="B918" s="286" t="s">
        <v>5100</v>
      </c>
      <c r="C918" s="274">
        <v>1977</v>
      </c>
      <c r="D918" s="277">
        <v>2.2627314814814815E-2</v>
      </c>
      <c r="E918" s="274">
        <v>54</v>
      </c>
      <c r="F918" s="274" t="s">
        <v>1070</v>
      </c>
      <c r="G918" s="274">
        <v>5</v>
      </c>
      <c r="H918" s="274">
        <f t="shared" si="14"/>
        <v>47</v>
      </c>
      <c r="I918" s="274" t="s">
        <v>1071</v>
      </c>
      <c r="J918" s="277">
        <v>2.3472222222222221E-2</v>
      </c>
      <c r="K918" s="274" t="s">
        <v>2923</v>
      </c>
      <c r="L918" s="274" t="s">
        <v>3787</v>
      </c>
      <c r="M918" s="276">
        <v>28158</v>
      </c>
      <c r="N918" s="274" t="s">
        <v>3684</v>
      </c>
    </row>
    <row r="919" spans="2:14" ht="14.4">
      <c r="B919" s="286" t="s">
        <v>5101</v>
      </c>
      <c r="C919" s="274">
        <v>1979</v>
      </c>
      <c r="D919" s="277">
        <v>2.3148148148148147E-2</v>
      </c>
      <c r="E919" s="274">
        <v>55</v>
      </c>
      <c r="F919" s="274" t="s">
        <v>1070</v>
      </c>
      <c r="G919" s="274">
        <v>5</v>
      </c>
      <c r="H919" s="274">
        <f t="shared" si="14"/>
        <v>45</v>
      </c>
      <c r="I919" s="274" t="s">
        <v>1071</v>
      </c>
      <c r="J919" s="277">
        <v>2.3506944444444445E-2</v>
      </c>
      <c r="K919" s="274" t="s">
        <v>2827</v>
      </c>
      <c r="L919" s="274" t="s">
        <v>3788</v>
      </c>
      <c r="M919" s="276">
        <v>29018</v>
      </c>
      <c r="N919" s="274" t="s">
        <v>3684</v>
      </c>
    </row>
    <row r="920" spans="2:14" ht="13.8">
      <c r="B920" s="279" t="s">
        <v>5102</v>
      </c>
      <c r="C920" s="274">
        <v>1990</v>
      </c>
      <c r="D920" s="277">
        <v>1.9201388888888889E-2</v>
      </c>
      <c r="E920" s="274">
        <v>55</v>
      </c>
      <c r="F920" s="274" t="s">
        <v>1069</v>
      </c>
      <c r="G920" s="274">
        <v>5</v>
      </c>
      <c r="H920" s="274">
        <f t="shared" si="14"/>
        <v>34</v>
      </c>
      <c r="I920" s="274" t="s">
        <v>1071</v>
      </c>
      <c r="J920" s="277">
        <v>2.0023148148148148E-2</v>
      </c>
      <c r="K920" s="274" t="s">
        <v>3789</v>
      </c>
      <c r="L920" s="274" t="s">
        <v>3790</v>
      </c>
      <c r="M920" s="276">
        <v>33019</v>
      </c>
      <c r="N920" s="274" t="s">
        <v>3684</v>
      </c>
    </row>
    <row r="921" spans="2:14" ht="13.8">
      <c r="B921" s="279" t="s">
        <v>5103</v>
      </c>
      <c r="C921" s="274">
        <v>1994</v>
      </c>
      <c r="D921" s="277">
        <v>1.9085648148148147E-2</v>
      </c>
      <c r="E921" s="274">
        <v>56</v>
      </c>
      <c r="F921" s="274" t="s">
        <v>1069</v>
      </c>
      <c r="G921" s="274">
        <v>5</v>
      </c>
      <c r="H921" s="274">
        <f t="shared" si="14"/>
        <v>30</v>
      </c>
      <c r="I921" s="274" t="s">
        <v>1071</v>
      </c>
      <c r="J921" s="277">
        <v>2.0057870370370372E-2</v>
      </c>
      <c r="K921" s="274" t="s">
        <v>3791</v>
      </c>
      <c r="L921" s="274" t="s">
        <v>3792</v>
      </c>
      <c r="M921" s="276">
        <v>34351</v>
      </c>
      <c r="N921" s="274" t="s">
        <v>3684</v>
      </c>
    </row>
    <row r="922" spans="2:14" ht="13.8">
      <c r="B922" s="279" t="s">
        <v>5104</v>
      </c>
      <c r="C922" s="274">
        <v>1987</v>
      </c>
      <c r="D922" s="277">
        <v>2.2372685185185186E-2</v>
      </c>
      <c r="E922" s="274">
        <v>56</v>
      </c>
      <c r="F922" s="274" t="s">
        <v>1070</v>
      </c>
      <c r="G922" s="274">
        <v>5</v>
      </c>
      <c r="H922" s="274">
        <f t="shared" si="14"/>
        <v>37</v>
      </c>
      <c r="I922" s="274" t="s">
        <v>1071</v>
      </c>
      <c r="J922" s="277">
        <v>2.3506944444444445E-2</v>
      </c>
      <c r="K922" s="274" t="s">
        <v>2866</v>
      </c>
      <c r="L922" s="274" t="s">
        <v>3793</v>
      </c>
      <c r="M922" s="276">
        <v>31977</v>
      </c>
      <c r="N922" s="274" t="s">
        <v>3684</v>
      </c>
    </row>
    <row r="923" spans="2:14" ht="13.8">
      <c r="B923" s="279" t="s">
        <v>1731</v>
      </c>
      <c r="C923" s="274">
        <v>1987</v>
      </c>
      <c r="D923" s="277">
        <v>1.9710648148148147E-2</v>
      </c>
      <c r="E923" s="274">
        <v>57</v>
      </c>
      <c r="F923" s="274" t="s">
        <v>1069</v>
      </c>
      <c r="G923" s="274">
        <v>5</v>
      </c>
      <c r="H923" s="274">
        <f t="shared" si="14"/>
        <v>37</v>
      </c>
      <c r="I923" s="274" t="s">
        <v>1071</v>
      </c>
      <c r="J923" s="277">
        <v>2.011574074074074E-2</v>
      </c>
      <c r="K923" s="274" t="s">
        <v>2896</v>
      </c>
      <c r="L923" s="274" t="s">
        <v>3794</v>
      </c>
      <c r="M923" s="276">
        <v>31857</v>
      </c>
      <c r="N923" s="274" t="s">
        <v>3684</v>
      </c>
    </row>
    <row r="924" spans="2:14" ht="13.8">
      <c r="B924" s="279" t="s">
        <v>1628</v>
      </c>
      <c r="C924" s="274">
        <v>1990</v>
      </c>
      <c r="D924" s="277">
        <v>2.3217592592592592E-2</v>
      </c>
      <c r="E924" s="274">
        <v>57</v>
      </c>
      <c r="F924" s="274" t="s">
        <v>1070</v>
      </c>
      <c r="G924" s="274">
        <v>5</v>
      </c>
      <c r="H924" s="274">
        <f t="shared" si="14"/>
        <v>34</v>
      </c>
      <c r="I924" s="274" t="s">
        <v>1071</v>
      </c>
      <c r="J924" s="277">
        <v>2.3587962962962963E-2</v>
      </c>
      <c r="K924" s="274" t="s">
        <v>2827</v>
      </c>
      <c r="L924" s="274" t="s">
        <v>3795</v>
      </c>
      <c r="M924" s="276">
        <v>32973</v>
      </c>
      <c r="N924" s="274" t="s">
        <v>3684</v>
      </c>
    </row>
    <row r="925" spans="2:14" ht="13.8">
      <c r="B925" s="279" t="s">
        <v>5105</v>
      </c>
      <c r="C925" s="274">
        <v>1996</v>
      </c>
      <c r="D925" s="277">
        <v>2.2615740740740742E-2</v>
      </c>
      <c r="E925" s="274">
        <v>58</v>
      </c>
      <c r="F925" s="274" t="s">
        <v>1070</v>
      </c>
      <c r="G925" s="274">
        <v>5</v>
      </c>
      <c r="H925" s="274">
        <f t="shared" si="14"/>
        <v>28</v>
      </c>
      <c r="I925" s="274" t="s">
        <v>1071</v>
      </c>
      <c r="J925" s="277">
        <v>2.3634259259259258E-2</v>
      </c>
      <c r="K925" s="274" t="s">
        <v>2851</v>
      </c>
      <c r="L925" s="274" t="s">
        <v>3796</v>
      </c>
      <c r="M925" s="276">
        <v>35337</v>
      </c>
      <c r="N925" s="274" t="s">
        <v>3684</v>
      </c>
    </row>
    <row r="926" spans="2:14" ht="13.8">
      <c r="B926" s="279" t="s">
        <v>5106</v>
      </c>
      <c r="C926" s="274">
        <v>1994</v>
      </c>
      <c r="D926" s="277">
        <v>1.9375E-2</v>
      </c>
      <c r="E926" s="274">
        <v>58</v>
      </c>
      <c r="F926" s="274" t="s">
        <v>1069</v>
      </c>
      <c r="G926" s="274">
        <v>5</v>
      </c>
      <c r="H926" s="274">
        <f t="shared" si="14"/>
        <v>30</v>
      </c>
      <c r="I926" s="274" t="s">
        <v>1071</v>
      </c>
      <c r="J926" s="277">
        <v>2.0127314814814813E-2</v>
      </c>
      <c r="K926" s="274" t="s">
        <v>2943</v>
      </c>
      <c r="L926" s="274" t="s">
        <v>3797</v>
      </c>
      <c r="M926" s="276">
        <v>34496</v>
      </c>
      <c r="N926" s="274" t="s">
        <v>3684</v>
      </c>
    </row>
    <row r="927" spans="2:14" ht="13.8">
      <c r="B927" s="279" t="s">
        <v>5107</v>
      </c>
      <c r="C927" s="274">
        <v>1982</v>
      </c>
      <c r="D927" s="277">
        <v>1.9791666666666666E-2</v>
      </c>
      <c r="E927" s="274">
        <v>59</v>
      </c>
      <c r="F927" s="274" t="s">
        <v>1069</v>
      </c>
      <c r="G927" s="274">
        <v>5</v>
      </c>
      <c r="H927" s="274">
        <f t="shared" si="14"/>
        <v>42</v>
      </c>
      <c r="I927" s="274" t="s">
        <v>1071</v>
      </c>
      <c r="J927" s="277">
        <v>2.0162037037037037E-2</v>
      </c>
      <c r="K927" s="274" t="s">
        <v>2992</v>
      </c>
      <c r="L927" s="274" t="s">
        <v>3798</v>
      </c>
      <c r="M927" s="278">
        <v>30278</v>
      </c>
      <c r="N927" s="274" t="s">
        <v>3684</v>
      </c>
    </row>
    <row r="928" spans="2:14" ht="13.8">
      <c r="B928" s="279" t="s">
        <v>5108</v>
      </c>
      <c r="C928" s="274">
        <v>1994</v>
      </c>
      <c r="D928" s="277">
        <v>2.2627314814814815E-2</v>
      </c>
      <c r="E928" s="274">
        <v>59</v>
      </c>
      <c r="F928" s="274" t="s">
        <v>1070</v>
      </c>
      <c r="G928" s="274">
        <v>5</v>
      </c>
      <c r="H928" s="274">
        <f t="shared" si="14"/>
        <v>30</v>
      </c>
      <c r="I928" s="274" t="s">
        <v>1071</v>
      </c>
      <c r="J928" s="277">
        <v>2.3645833333333335E-2</v>
      </c>
      <c r="K928" s="274" t="s">
        <v>3799</v>
      </c>
      <c r="L928" s="274" t="s">
        <v>3753</v>
      </c>
      <c r="M928" s="276">
        <v>34342</v>
      </c>
      <c r="N928" s="274" t="s">
        <v>3684</v>
      </c>
    </row>
    <row r="929" spans="2:14" ht="13.8">
      <c r="B929" s="279" t="s">
        <v>5109</v>
      </c>
      <c r="C929" s="274">
        <v>1988</v>
      </c>
      <c r="D929" s="277">
        <v>1.9861111111111111E-2</v>
      </c>
      <c r="E929" s="274">
        <v>60</v>
      </c>
      <c r="F929" s="274" t="s">
        <v>1069</v>
      </c>
      <c r="G929" s="274">
        <v>5</v>
      </c>
      <c r="H929" s="274">
        <f t="shared" si="14"/>
        <v>36</v>
      </c>
      <c r="I929" s="274" t="s">
        <v>1071</v>
      </c>
      <c r="J929" s="277">
        <v>2.0219907407407409E-2</v>
      </c>
      <c r="K929" s="274" t="s">
        <v>2825</v>
      </c>
      <c r="L929" s="274" t="s">
        <v>3800</v>
      </c>
      <c r="M929" s="276">
        <v>32246</v>
      </c>
      <c r="N929" s="274" t="s">
        <v>3684</v>
      </c>
    </row>
    <row r="930" spans="2:14" ht="13.8">
      <c r="B930" s="279" t="s">
        <v>1695</v>
      </c>
      <c r="C930" s="274">
        <v>1992</v>
      </c>
      <c r="D930" s="277">
        <v>2.3368055555555555E-2</v>
      </c>
      <c r="E930" s="274">
        <v>60</v>
      </c>
      <c r="F930" s="274" t="s">
        <v>1070</v>
      </c>
      <c r="G930" s="274">
        <v>5</v>
      </c>
      <c r="H930" s="274">
        <f t="shared" si="14"/>
        <v>32</v>
      </c>
      <c r="I930" s="274" t="s">
        <v>1071</v>
      </c>
      <c r="J930" s="277">
        <v>2.3773148148148147E-2</v>
      </c>
      <c r="K930" s="274" t="s">
        <v>2846</v>
      </c>
      <c r="L930" s="274" t="s">
        <v>3801</v>
      </c>
      <c r="M930" s="276">
        <v>33910</v>
      </c>
      <c r="N930" s="274" t="s">
        <v>3684</v>
      </c>
    </row>
    <row r="931" spans="2:14" ht="14.4">
      <c r="B931" s="286" t="s">
        <v>5110</v>
      </c>
      <c r="C931" s="274">
        <v>1982</v>
      </c>
      <c r="D931" s="277">
        <v>2.2777777777777779E-2</v>
      </c>
      <c r="E931" s="274">
        <v>61</v>
      </c>
      <c r="F931" s="274" t="s">
        <v>1070</v>
      </c>
      <c r="G931" s="274">
        <v>5</v>
      </c>
      <c r="H931" s="274">
        <f t="shared" si="14"/>
        <v>42</v>
      </c>
      <c r="I931" s="274" t="s">
        <v>1071</v>
      </c>
      <c r="J931" s="277">
        <v>2.3831018518518519E-2</v>
      </c>
      <c r="K931" s="274" t="s">
        <v>3161</v>
      </c>
      <c r="L931" s="274" t="s">
        <v>3802</v>
      </c>
      <c r="M931" s="276">
        <v>29978</v>
      </c>
      <c r="N931" s="274" t="s">
        <v>3684</v>
      </c>
    </row>
    <row r="932" spans="2:14" ht="13.8">
      <c r="B932" s="279" t="s">
        <v>5111</v>
      </c>
      <c r="C932" s="274">
        <v>1976</v>
      </c>
      <c r="D932" s="277">
        <v>1.9907407407407408E-2</v>
      </c>
      <c r="E932" s="274">
        <v>61</v>
      </c>
      <c r="F932" s="274" t="s">
        <v>1069</v>
      </c>
      <c r="G932" s="274">
        <v>5</v>
      </c>
      <c r="H932" s="274">
        <f t="shared" si="14"/>
        <v>48</v>
      </c>
      <c r="I932" s="274" t="s">
        <v>1071</v>
      </c>
      <c r="J932" s="277">
        <v>2.0324074074074074E-2</v>
      </c>
      <c r="K932" s="274" t="s">
        <v>2913</v>
      </c>
      <c r="L932" s="274" t="s">
        <v>3803</v>
      </c>
      <c r="M932" s="276">
        <v>28073</v>
      </c>
      <c r="N932" s="274" t="s">
        <v>3684</v>
      </c>
    </row>
    <row r="933" spans="2:14" ht="13.8">
      <c r="B933" s="279" t="s">
        <v>2200</v>
      </c>
      <c r="C933" s="274">
        <v>2004</v>
      </c>
      <c r="D933" s="277">
        <v>2.3483796296296298E-2</v>
      </c>
      <c r="E933" s="274">
        <v>62</v>
      </c>
      <c r="F933" s="274" t="s">
        <v>1070</v>
      </c>
      <c r="G933" s="274">
        <v>5</v>
      </c>
      <c r="H933" s="274">
        <f t="shared" si="14"/>
        <v>20</v>
      </c>
      <c r="I933" s="274" t="s">
        <v>1071</v>
      </c>
      <c r="J933" s="277">
        <v>2.3854166666666666E-2</v>
      </c>
      <c r="K933" s="274" t="s">
        <v>2851</v>
      </c>
      <c r="L933" s="274" t="s">
        <v>3804</v>
      </c>
      <c r="M933" s="276">
        <v>38148</v>
      </c>
      <c r="N933" s="274" t="s">
        <v>3684</v>
      </c>
    </row>
    <row r="934" spans="2:14" ht="13.8">
      <c r="B934" s="279" t="s">
        <v>5112</v>
      </c>
      <c r="C934" s="274">
        <v>1996</v>
      </c>
      <c r="D934" s="277">
        <v>1.9965277777777776E-2</v>
      </c>
      <c r="E934" s="274">
        <v>62</v>
      </c>
      <c r="F934" s="274" t="s">
        <v>1069</v>
      </c>
      <c r="G934" s="274">
        <v>5</v>
      </c>
      <c r="H934" s="274">
        <f t="shared" si="14"/>
        <v>28</v>
      </c>
      <c r="I934" s="274" t="s">
        <v>1071</v>
      </c>
      <c r="J934" s="277">
        <v>2.0405092592592593E-2</v>
      </c>
      <c r="K934" s="274" t="s">
        <v>2862</v>
      </c>
      <c r="L934" s="274" t="s">
        <v>2903</v>
      </c>
      <c r="M934" s="276">
        <v>35408</v>
      </c>
      <c r="N934" s="274" t="s">
        <v>3684</v>
      </c>
    </row>
    <row r="935" spans="2:14" ht="13.8">
      <c r="B935" s="279" t="s">
        <v>5706</v>
      </c>
      <c r="C935" s="274">
        <v>1996</v>
      </c>
      <c r="D935" s="277">
        <v>2.2939814814814816E-2</v>
      </c>
      <c r="E935" s="274">
        <v>63</v>
      </c>
      <c r="F935" s="274" t="s">
        <v>1070</v>
      </c>
      <c r="G935" s="274">
        <v>5</v>
      </c>
      <c r="H935" s="274">
        <f t="shared" si="14"/>
        <v>28</v>
      </c>
      <c r="I935" s="274" t="s">
        <v>1071</v>
      </c>
      <c r="J935" s="277">
        <v>2.388888888888889E-2</v>
      </c>
      <c r="K935" s="274" t="s">
        <v>3318</v>
      </c>
      <c r="L935" s="274" t="s">
        <v>3805</v>
      </c>
      <c r="M935" s="276">
        <v>35159</v>
      </c>
      <c r="N935" s="274" t="s">
        <v>3684</v>
      </c>
    </row>
    <row r="936" spans="2:14" ht="13.8">
      <c r="B936" s="279" t="s">
        <v>5113</v>
      </c>
      <c r="C936" s="274">
        <v>2003</v>
      </c>
      <c r="D936" s="277">
        <v>1.9618055555555555E-2</v>
      </c>
      <c r="E936" s="274">
        <v>63</v>
      </c>
      <c r="F936" s="274" t="s">
        <v>1069</v>
      </c>
      <c r="G936" s="274">
        <v>5</v>
      </c>
      <c r="H936" s="274">
        <f t="shared" si="14"/>
        <v>21</v>
      </c>
      <c r="I936" s="274" t="s">
        <v>1071</v>
      </c>
      <c r="J936" s="277">
        <v>2.042824074074074E-2</v>
      </c>
      <c r="K936" s="274" t="s">
        <v>3122</v>
      </c>
      <c r="L936" s="274" t="s">
        <v>3774</v>
      </c>
      <c r="M936" s="278">
        <v>37982</v>
      </c>
      <c r="N936" s="274" t="s">
        <v>3684</v>
      </c>
    </row>
    <row r="937" spans="2:14" ht="14.4">
      <c r="B937" s="286" t="s">
        <v>5114</v>
      </c>
      <c r="C937" s="274">
        <v>1984</v>
      </c>
      <c r="D937" s="277">
        <v>2.2951388888888889E-2</v>
      </c>
      <c r="E937" s="274">
        <v>64</v>
      </c>
      <c r="F937" s="274" t="s">
        <v>1070</v>
      </c>
      <c r="G937" s="274">
        <v>5</v>
      </c>
      <c r="H937" s="274">
        <f t="shared" si="14"/>
        <v>40</v>
      </c>
      <c r="I937" s="274" t="s">
        <v>1071</v>
      </c>
      <c r="J937" s="277">
        <v>2.3923611111111111E-2</v>
      </c>
      <c r="K937" s="274" t="s">
        <v>2827</v>
      </c>
      <c r="L937" s="274" t="s">
        <v>3806</v>
      </c>
      <c r="M937" s="276">
        <v>30808</v>
      </c>
      <c r="N937" s="274" t="s">
        <v>3684</v>
      </c>
    </row>
    <row r="938" spans="2:14" ht="13.8">
      <c r="B938" s="279" t="s">
        <v>5115</v>
      </c>
      <c r="C938" s="274">
        <v>1997</v>
      </c>
      <c r="D938" s="277">
        <v>2.0023148148148148E-2</v>
      </c>
      <c r="E938" s="274">
        <v>64</v>
      </c>
      <c r="F938" s="274" t="s">
        <v>1069</v>
      </c>
      <c r="G938" s="274">
        <v>5</v>
      </c>
      <c r="H938" s="274">
        <f t="shared" si="14"/>
        <v>27</v>
      </c>
      <c r="I938" s="274" t="s">
        <v>1071</v>
      </c>
      <c r="J938" s="277">
        <v>2.045138888888889E-2</v>
      </c>
      <c r="K938" s="274" t="s">
        <v>2859</v>
      </c>
      <c r="L938" s="274" t="s">
        <v>3807</v>
      </c>
      <c r="M938" s="276">
        <v>35659</v>
      </c>
      <c r="N938" s="274" t="s">
        <v>3684</v>
      </c>
    </row>
    <row r="939" spans="2:14" ht="14.4">
      <c r="B939" s="286" t="s">
        <v>1567</v>
      </c>
      <c r="C939" s="274">
        <v>1983</v>
      </c>
      <c r="D939" s="277">
        <v>2.3125E-2</v>
      </c>
      <c r="E939" s="274">
        <v>65</v>
      </c>
      <c r="F939" s="274" t="s">
        <v>1070</v>
      </c>
      <c r="G939" s="274">
        <v>5</v>
      </c>
      <c r="H939" s="274">
        <f t="shared" si="14"/>
        <v>41</v>
      </c>
      <c r="I939" s="274" t="s">
        <v>1071</v>
      </c>
      <c r="J939" s="277">
        <v>2.3935185185185184E-2</v>
      </c>
      <c r="K939" s="274" t="s">
        <v>2935</v>
      </c>
      <c r="L939" s="274" t="s">
        <v>3808</v>
      </c>
      <c r="M939" s="276">
        <v>30503</v>
      </c>
      <c r="N939" s="274" t="s">
        <v>3684</v>
      </c>
    </row>
    <row r="940" spans="2:14" ht="13.8">
      <c r="B940" s="279" t="s">
        <v>5116</v>
      </c>
      <c r="C940" s="274">
        <v>1993</v>
      </c>
      <c r="D940" s="277">
        <v>2.0057870370370372E-2</v>
      </c>
      <c r="E940" s="274">
        <v>65</v>
      </c>
      <c r="F940" s="274" t="s">
        <v>1069</v>
      </c>
      <c r="G940" s="274">
        <v>5</v>
      </c>
      <c r="H940" s="274">
        <f t="shared" si="14"/>
        <v>31</v>
      </c>
      <c r="I940" s="274" t="s">
        <v>1071</v>
      </c>
      <c r="J940" s="277">
        <v>2.0520833333333332E-2</v>
      </c>
      <c r="K940" s="274" t="s">
        <v>2954</v>
      </c>
      <c r="L940" s="274" t="s">
        <v>3809</v>
      </c>
      <c r="M940" s="276">
        <v>34094</v>
      </c>
      <c r="N940" s="274" t="s">
        <v>3684</v>
      </c>
    </row>
    <row r="941" spans="2:14" ht="13.8">
      <c r="B941" s="279" t="s">
        <v>5117</v>
      </c>
      <c r="C941" s="274">
        <v>1985</v>
      </c>
      <c r="D941" s="277">
        <v>2.0069444444444445E-2</v>
      </c>
      <c r="E941" s="274">
        <v>66</v>
      </c>
      <c r="F941" s="274" t="s">
        <v>1069</v>
      </c>
      <c r="G941" s="274">
        <v>5</v>
      </c>
      <c r="H941" s="274">
        <f t="shared" si="14"/>
        <v>39</v>
      </c>
      <c r="I941" s="274" t="s">
        <v>1071</v>
      </c>
      <c r="J941" s="277">
        <v>2.0543981481481483E-2</v>
      </c>
      <c r="K941" s="274" t="s">
        <v>2829</v>
      </c>
      <c r="L941" s="274" t="s">
        <v>3810</v>
      </c>
      <c r="M941" s="276">
        <v>31254</v>
      </c>
      <c r="N941" s="274" t="s">
        <v>3684</v>
      </c>
    </row>
    <row r="942" spans="2:14" ht="14.4">
      <c r="B942" s="286" t="s">
        <v>5118</v>
      </c>
      <c r="C942" s="274">
        <v>1984</v>
      </c>
      <c r="D942" s="277">
        <v>2.2974537037037036E-2</v>
      </c>
      <c r="E942" s="274">
        <v>66</v>
      </c>
      <c r="F942" s="274" t="s">
        <v>1070</v>
      </c>
      <c r="G942" s="274">
        <v>5</v>
      </c>
      <c r="H942" s="274">
        <f t="shared" si="14"/>
        <v>40</v>
      </c>
      <c r="I942" s="274" t="s">
        <v>1071</v>
      </c>
      <c r="J942" s="277">
        <v>2.3993055555555556E-2</v>
      </c>
      <c r="K942" s="274" t="s">
        <v>2923</v>
      </c>
      <c r="L942" s="274" t="s">
        <v>3811</v>
      </c>
      <c r="M942" s="276">
        <v>30720</v>
      </c>
      <c r="N942" s="274" t="s">
        <v>3684</v>
      </c>
    </row>
    <row r="943" spans="2:14" ht="13.8">
      <c r="B943" s="279" t="s">
        <v>5119</v>
      </c>
      <c r="C943" s="274">
        <v>1985</v>
      </c>
      <c r="D943" s="277">
        <v>2.3125E-2</v>
      </c>
      <c r="E943" s="274">
        <v>67</v>
      </c>
      <c r="F943" s="274" t="s">
        <v>1070</v>
      </c>
      <c r="G943" s="274">
        <v>5</v>
      </c>
      <c r="H943" s="274">
        <f t="shared" si="14"/>
        <v>39</v>
      </c>
      <c r="I943" s="274" t="s">
        <v>1071</v>
      </c>
      <c r="J943" s="277">
        <v>2.3993055555555556E-2</v>
      </c>
      <c r="K943" s="274" t="s">
        <v>2926</v>
      </c>
      <c r="L943" s="274" t="s">
        <v>3812</v>
      </c>
      <c r="M943" s="276">
        <v>31321</v>
      </c>
      <c r="N943" s="274" t="s">
        <v>3684</v>
      </c>
    </row>
    <row r="944" spans="2:14" ht="13.8">
      <c r="B944" s="279" t="s">
        <v>1549</v>
      </c>
      <c r="C944" s="274">
        <v>1986</v>
      </c>
      <c r="D944" s="277">
        <v>2.0219907407407409E-2</v>
      </c>
      <c r="E944" s="274">
        <v>67</v>
      </c>
      <c r="F944" s="274" t="s">
        <v>1069</v>
      </c>
      <c r="G944" s="274">
        <v>5</v>
      </c>
      <c r="H944" s="274">
        <f t="shared" si="14"/>
        <v>38</v>
      </c>
      <c r="I944" s="274" t="s">
        <v>1071</v>
      </c>
      <c r="J944" s="277">
        <v>2.0578703703703703E-2</v>
      </c>
      <c r="K944" s="274" t="s">
        <v>3813</v>
      </c>
      <c r="L944" s="274" t="s">
        <v>3814</v>
      </c>
      <c r="M944" s="276">
        <v>31591</v>
      </c>
      <c r="N944" s="274" t="s">
        <v>3684</v>
      </c>
    </row>
    <row r="945" spans="2:14" ht="13.8">
      <c r="B945" s="279" t="s">
        <v>2292</v>
      </c>
      <c r="C945" s="274">
        <v>1993</v>
      </c>
      <c r="D945" s="277">
        <v>2.0613425925925927E-2</v>
      </c>
      <c r="E945" s="274">
        <v>68</v>
      </c>
      <c r="F945" s="274" t="s">
        <v>1069</v>
      </c>
      <c r="G945" s="274">
        <v>5</v>
      </c>
      <c r="H945" s="274">
        <f t="shared" si="14"/>
        <v>31</v>
      </c>
      <c r="I945" s="274" t="s">
        <v>1071</v>
      </c>
      <c r="J945" s="277">
        <v>2.0625000000000001E-2</v>
      </c>
      <c r="K945" s="274" t="s">
        <v>2988</v>
      </c>
      <c r="L945" s="274" t="s">
        <v>3815</v>
      </c>
      <c r="M945" s="276">
        <v>34126</v>
      </c>
      <c r="N945" s="274" t="s">
        <v>3684</v>
      </c>
    </row>
    <row r="946" spans="2:14" ht="13.8">
      <c r="B946" s="279" t="s">
        <v>5120</v>
      </c>
      <c r="C946" s="274">
        <v>1994</v>
      </c>
      <c r="D946" s="277">
        <v>2.2650462962962963E-2</v>
      </c>
      <c r="E946" s="274">
        <v>68</v>
      </c>
      <c r="F946" s="274" t="s">
        <v>1070</v>
      </c>
      <c r="G946" s="274">
        <v>5</v>
      </c>
      <c r="H946" s="274">
        <f t="shared" si="14"/>
        <v>30</v>
      </c>
      <c r="I946" s="274" t="s">
        <v>1071</v>
      </c>
      <c r="J946" s="277">
        <v>2.4004629629629629E-2</v>
      </c>
      <c r="K946" s="274" t="s">
        <v>2891</v>
      </c>
      <c r="L946" s="274" t="s">
        <v>3816</v>
      </c>
      <c r="M946" s="276">
        <v>34423</v>
      </c>
      <c r="N946" s="274" t="s">
        <v>3684</v>
      </c>
    </row>
    <row r="947" spans="2:14" ht="13.8">
      <c r="B947" s="279" t="s">
        <v>5121</v>
      </c>
      <c r="C947" s="274">
        <v>1987</v>
      </c>
      <c r="D947" s="277">
        <v>2.3240740740740742E-2</v>
      </c>
      <c r="E947" s="274">
        <v>69</v>
      </c>
      <c r="F947" s="274" t="s">
        <v>1070</v>
      </c>
      <c r="G947" s="274">
        <v>5</v>
      </c>
      <c r="H947" s="274">
        <f t="shared" si="14"/>
        <v>37</v>
      </c>
      <c r="I947" s="274" t="s">
        <v>1071</v>
      </c>
      <c r="J947" s="277">
        <v>2.4016203703703703E-2</v>
      </c>
      <c r="K947" s="274" t="s">
        <v>2920</v>
      </c>
      <c r="L947" s="274" t="s">
        <v>3817</v>
      </c>
      <c r="M947" s="276">
        <v>32050</v>
      </c>
      <c r="N947" s="274" t="s">
        <v>3684</v>
      </c>
    </row>
    <row r="948" spans="2:14" ht="13.8">
      <c r="B948" s="279" t="s">
        <v>5122</v>
      </c>
      <c r="C948" s="274">
        <v>1989</v>
      </c>
      <c r="D948" s="277">
        <v>1.9722222222222221E-2</v>
      </c>
      <c r="E948" s="274">
        <v>69</v>
      </c>
      <c r="F948" s="274" t="s">
        <v>1069</v>
      </c>
      <c r="G948" s="274">
        <v>5</v>
      </c>
      <c r="H948" s="274">
        <f t="shared" si="14"/>
        <v>35</v>
      </c>
      <c r="I948" s="274" t="s">
        <v>1071</v>
      </c>
      <c r="J948" s="277">
        <v>2.0636574074074075E-2</v>
      </c>
      <c r="K948" s="274" t="s">
        <v>2975</v>
      </c>
      <c r="L948" s="274" t="s">
        <v>3818</v>
      </c>
      <c r="M948" s="276">
        <v>32815</v>
      </c>
      <c r="N948" s="274" t="s">
        <v>3684</v>
      </c>
    </row>
    <row r="949" spans="2:14" ht="13.8">
      <c r="B949" s="279" t="s">
        <v>5123</v>
      </c>
      <c r="C949" s="274">
        <v>1999</v>
      </c>
      <c r="D949" s="277">
        <v>2.0347222222222221E-2</v>
      </c>
      <c r="E949" s="274">
        <v>70</v>
      </c>
      <c r="F949" s="274" t="s">
        <v>1069</v>
      </c>
      <c r="G949" s="274">
        <v>5</v>
      </c>
      <c r="H949" s="274">
        <f t="shared" si="14"/>
        <v>25</v>
      </c>
      <c r="I949" s="274" t="s">
        <v>1071</v>
      </c>
      <c r="J949" s="277">
        <v>2.074074074074074E-2</v>
      </c>
      <c r="K949" s="274" t="s">
        <v>2833</v>
      </c>
      <c r="L949" s="274" t="s">
        <v>3819</v>
      </c>
      <c r="M949" s="276">
        <v>36185</v>
      </c>
      <c r="N949" s="274" t="s">
        <v>3684</v>
      </c>
    </row>
    <row r="950" spans="2:14" ht="13.8">
      <c r="B950" s="279" t="s">
        <v>5124</v>
      </c>
      <c r="C950" s="274">
        <v>1990</v>
      </c>
      <c r="D950" s="277">
        <v>2.3541666666666666E-2</v>
      </c>
      <c r="E950" s="274">
        <v>70</v>
      </c>
      <c r="F950" s="274" t="s">
        <v>1070</v>
      </c>
      <c r="G950" s="274">
        <v>5</v>
      </c>
      <c r="H950" s="274">
        <f t="shared" si="14"/>
        <v>34</v>
      </c>
      <c r="I950" s="274" t="s">
        <v>1071</v>
      </c>
      <c r="J950" s="277">
        <v>2.4027777777777776E-2</v>
      </c>
      <c r="K950" s="274" t="s">
        <v>2827</v>
      </c>
      <c r="L950" s="274" t="s">
        <v>3820</v>
      </c>
      <c r="M950" s="278">
        <v>33187</v>
      </c>
      <c r="N950" s="274" t="s">
        <v>3684</v>
      </c>
    </row>
    <row r="951" spans="2:14" ht="13.8">
      <c r="B951" s="279" t="s">
        <v>5125</v>
      </c>
      <c r="C951" s="274">
        <v>1996</v>
      </c>
      <c r="D951" s="277">
        <v>2.3101851851851853E-2</v>
      </c>
      <c r="E951" s="274">
        <v>71</v>
      </c>
      <c r="F951" s="274" t="s">
        <v>1070</v>
      </c>
      <c r="G951" s="274">
        <v>5</v>
      </c>
      <c r="H951" s="274">
        <f t="shared" si="14"/>
        <v>28</v>
      </c>
      <c r="I951" s="274" t="s">
        <v>1071</v>
      </c>
      <c r="J951" s="277">
        <v>2.4074074074074074E-2</v>
      </c>
      <c r="K951" s="274" t="s">
        <v>3475</v>
      </c>
      <c r="L951" s="274" t="s">
        <v>3821</v>
      </c>
      <c r="M951" s="276">
        <v>35131</v>
      </c>
      <c r="N951" s="274" t="s">
        <v>3684</v>
      </c>
    </row>
    <row r="952" spans="2:14" ht="13.8">
      <c r="B952" s="279" t="s">
        <v>2255</v>
      </c>
      <c r="C952" s="274">
        <v>1986</v>
      </c>
      <c r="D952" s="277">
        <v>2.0462962962962964E-2</v>
      </c>
      <c r="E952" s="274">
        <v>71</v>
      </c>
      <c r="F952" s="274" t="s">
        <v>1069</v>
      </c>
      <c r="G952" s="274">
        <v>5</v>
      </c>
      <c r="H952" s="274">
        <f t="shared" si="14"/>
        <v>38</v>
      </c>
      <c r="I952" s="274" t="s">
        <v>1071</v>
      </c>
      <c r="J952" s="277">
        <v>2.0844907407407406E-2</v>
      </c>
      <c r="K952" s="274" t="s">
        <v>2859</v>
      </c>
      <c r="L952" s="274" t="s">
        <v>3822</v>
      </c>
      <c r="M952" s="276">
        <v>31753</v>
      </c>
      <c r="N952" s="274" t="s">
        <v>3684</v>
      </c>
    </row>
    <row r="953" spans="2:14" ht="13.8">
      <c r="B953" s="279" t="s">
        <v>5126</v>
      </c>
      <c r="C953" s="274">
        <v>1995</v>
      </c>
      <c r="D953" s="277">
        <v>2.0462962962962964E-2</v>
      </c>
      <c r="E953" s="274">
        <v>72</v>
      </c>
      <c r="F953" s="274" t="s">
        <v>1069</v>
      </c>
      <c r="G953" s="274">
        <v>5</v>
      </c>
      <c r="H953" s="274">
        <f t="shared" si="14"/>
        <v>29</v>
      </c>
      <c r="I953" s="274" t="s">
        <v>1071</v>
      </c>
      <c r="J953" s="277">
        <v>2.0891203703703703E-2</v>
      </c>
      <c r="K953" s="274" t="s">
        <v>3823</v>
      </c>
      <c r="L953" s="274" t="s">
        <v>3824</v>
      </c>
      <c r="M953" s="278">
        <v>35021</v>
      </c>
      <c r="N953" s="274" t="s">
        <v>3684</v>
      </c>
    </row>
    <row r="954" spans="2:14" ht="13.8">
      <c r="B954" s="279" t="s">
        <v>1478</v>
      </c>
      <c r="C954" s="274">
        <v>1987</v>
      </c>
      <c r="D954" s="277">
        <v>2.3310185185185184E-2</v>
      </c>
      <c r="E954" s="274">
        <v>72</v>
      </c>
      <c r="F954" s="274" t="s">
        <v>1070</v>
      </c>
      <c r="G954" s="274">
        <v>5</v>
      </c>
      <c r="H954" s="274">
        <f t="shared" si="14"/>
        <v>37</v>
      </c>
      <c r="I954" s="274" t="s">
        <v>1071</v>
      </c>
      <c r="J954" s="277">
        <v>2.4108796296296295E-2</v>
      </c>
      <c r="K954" s="274" t="s">
        <v>3161</v>
      </c>
      <c r="L954" s="274" t="s">
        <v>3825</v>
      </c>
      <c r="M954" s="276">
        <v>31793</v>
      </c>
      <c r="N954" s="274" t="s">
        <v>3684</v>
      </c>
    </row>
    <row r="955" spans="2:14" ht="13.8">
      <c r="B955" s="279" t="s">
        <v>5127</v>
      </c>
      <c r="C955" s="274">
        <v>1987</v>
      </c>
      <c r="D955" s="277">
        <v>2.3229166666666665E-2</v>
      </c>
      <c r="E955" s="274">
        <v>73</v>
      </c>
      <c r="F955" s="274" t="s">
        <v>1070</v>
      </c>
      <c r="G955" s="274">
        <v>5</v>
      </c>
      <c r="H955" s="274">
        <f t="shared" si="14"/>
        <v>37</v>
      </c>
      <c r="I955" s="274" t="s">
        <v>1071</v>
      </c>
      <c r="J955" s="277">
        <v>2.4120370370370372E-2</v>
      </c>
      <c r="K955" s="274" t="s">
        <v>3826</v>
      </c>
      <c r="L955" s="274" t="s">
        <v>3827</v>
      </c>
      <c r="M955" s="276">
        <v>31977</v>
      </c>
      <c r="N955" s="274" t="s">
        <v>3684</v>
      </c>
    </row>
    <row r="956" spans="2:14" ht="13.8">
      <c r="B956" s="279" t="s">
        <v>5128</v>
      </c>
      <c r="C956" s="274">
        <v>1997</v>
      </c>
      <c r="D956" s="277">
        <v>1.9965277777777776E-2</v>
      </c>
      <c r="E956" s="274">
        <v>73</v>
      </c>
      <c r="F956" s="274" t="s">
        <v>1069</v>
      </c>
      <c r="G956" s="274">
        <v>5</v>
      </c>
      <c r="H956" s="274">
        <f t="shared" si="14"/>
        <v>27</v>
      </c>
      <c r="I956" s="274" t="s">
        <v>1071</v>
      </c>
      <c r="J956" s="277">
        <v>2.0891203703703703E-2</v>
      </c>
      <c r="K956" s="274" t="s">
        <v>2849</v>
      </c>
      <c r="L956" s="274" t="s">
        <v>3828</v>
      </c>
      <c r="M956" s="276">
        <v>35740</v>
      </c>
      <c r="N956" s="274" t="s">
        <v>3684</v>
      </c>
    </row>
    <row r="957" spans="2:14" ht="13.8">
      <c r="B957" s="279" t="s">
        <v>5129</v>
      </c>
      <c r="C957" s="274">
        <v>1985</v>
      </c>
      <c r="D957" s="277">
        <v>2.0462962962962964E-2</v>
      </c>
      <c r="E957" s="274">
        <v>74</v>
      </c>
      <c r="F957" s="274" t="s">
        <v>1069</v>
      </c>
      <c r="G957" s="274">
        <v>5</v>
      </c>
      <c r="H957" s="274">
        <f t="shared" si="14"/>
        <v>39</v>
      </c>
      <c r="I957" s="274" t="s">
        <v>1071</v>
      </c>
      <c r="J957" s="277">
        <v>2.0891203703703703E-2</v>
      </c>
      <c r="K957" s="274" t="s">
        <v>2833</v>
      </c>
      <c r="L957" s="274" t="s">
        <v>3829</v>
      </c>
      <c r="M957" s="276">
        <v>31108</v>
      </c>
      <c r="N957" s="274" t="s">
        <v>3684</v>
      </c>
    </row>
    <row r="958" spans="2:14" ht="13.8">
      <c r="B958" s="279" t="s">
        <v>5130</v>
      </c>
      <c r="C958" s="274">
        <v>1988</v>
      </c>
      <c r="D958" s="277">
        <v>2.3356481481481482E-2</v>
      </c>
      <c r="E958" s="274">
        <v>74</v>
      </c>
      <c r="F958" s="274" t="s">
        <v>1070</v>
      </c>
      <c r="G958" s="274">
        <v>5</v>
      </c>
      <c r="H958" s="274">
        <f t="shared" si="14"/>
        <v>36</v>
      </c>
      <c r="I958" s="274" t="s">
        <v>1071</v>
      </c>
      <c r="J958" s="277">
        <v>2.4212962962962964E-2</v>
      </c>
      <c r="K958" s="274" t="s">
        <v>2831</v>
      </c>
      <c r="L958" s="274" t="s">
        <v>3830</v>
      </c>
      <c r="M958" s="276">
        <v>32413</v>
      </c>
      <c r="N958" s="274" t="s">
        <v>3684</v>
      </c>
    </row>
    <row r="959" spans="2:14" ht="13.8">
      <c r="B959" s="279" t="s">
        <v>5707</v>
      </c>
      <c r="C959" s="274">
        <v>1984</v>
      </c>
      <c r="D959" s="277">
        <v>2.0162037037037037E-2</v>
      </c>
      <c r="E959" s="274">
        <v>75</v>
      </c>
      <c r="F959" s="274" t="s">
        <v>1069</v>
      </c>
      <c r="G959" s="274">
        <v>5</v>
      </c>
      <c r="H959" s="274">
        <f t="shared" si="14"/>
        <v>40</v>
      </c>
      <c r="I959" s="274" t="s">
        <v>1071</v>
      </c>
      <c r="J959" s="277">
        <v>2.0937500000000001E-2</v>
      </c>
      <c r="K959" s="274" t="s">
        <v>2944</v>
      </c>
      <c r="L959" s="274" t="s">
        <v>5708</v>
      </c>
      <c r="M959" s="276">
        <v>30785</v>
      </c>
      <c r="N959" s="274" t="s">
        <v>3684</v>
      </c>
    </row>
    <row r="960" spans="2:14" ht="14.4">
      <c r="B960" s="286" t="s">
        <v>2286</v>
      </c>
      <c r="C960" s="274">
        <v>1983</v>
      </c>
      <c r="D960" s="277">
        <v>2.3460648148148147E-2</v>
      </c>
      <c r="E960" s="274">
        <v>75</v>
      </c>
      <c r="F960" s="274" t="s">
        <v>1070</v>
      </c>
      <c r="G960" s="274">
        <v>5</v>
      </c>
      <c r="H960" s="274">
        <f t="shared" si="14"/>
        <v>41</v>
      </c>
      <c r="I960" s="274" t="s">
        <v>1071</v>
      </c>
      <c r="J960" s="277">
        <v>2.4247685185185185E-2</v>
      </c>
      <c r="K960" s="274" t="s">
        <v>2840</v>
      </c>
      <c r="L960" s="274" t="s">
        <v>3831</v>
      </c>
      <c r="M960" s="276">
        <v>30451</v>
      </c>
      <c r="N960" s="274" t="s">
        <v>3684</v>
      </c>
    </row>
    <row r="961" spans="2:14" ht="13.8">
      <c r="B961" s="279" t="s">
        <v>5131</v>
      </c>
      <c r="C961" s="274">
        <v>1988</v>
      </c>
      <c r="D961" s="277">
        <v>2.0532407407407409E-2</v>
      </c>
      <c r="E961" s="274">
        <v>76</v>
      </c>
      <c r="F961" s="274" t="s">
        <v>1069</v>
      </c>
      <c r="G961" s="274">
        <v>5</v>
      </c>
      <c r="H961" s="274">
        <f t="shared" si="14"/>
        <v>36</v>
      </c>
      <c r="I961" s="274" t="s">
        <v>1071</v>
      </c>
      <c r="J961" s="277">
        <v>2.0960648148148148E-2</v>
      </c>
      <c r="K961" s="274" t="s">
        <v>2859</v>
      </c>
      <c r="L961" s="274" t="s">
        <v>3074</v>
      </c>
      <c r="M961" s="276">
        <v>32278</v>
      </c>
      <c r="N961" s="274" t="s">
        <v>3684</v>
      </c>
    </row>
    <row r="962" spans="2:14" ht="14.4">
      <c r="B962" s="286" t="s">
        <v>5132</v>
      </c>
      <c r="C962" s="274">
        <v>1983</v>
      </c>
      <c r="D962" s="277">
        <v>2.3495370370370371E-2</v>
      </c>
      <c r="E962" s="274">
        <v>76</v>
      </c>
      <c r="F962" s="274" t="s">
        <v>1070</v>
      </c>
      <c r="G962" s="274">
        <v>5</v>
      </c>
      <c r="H962" s="274">
        <f t="shared" si="14"/>
        <v>41</v>
      </c>
      <c r="I962" s="274" t="s">
        <v>1071</v>
      </c>
      <c r="J962" s="277">
        <v>2.435185185185185E-2</v>
      </c>
      <c r="K962" s="274" t="s">
        <v>2851</v>
      </c>
      <c r="L962" s="274" t="s">
        <v>3832</v>
      </c>
      <c r="M962" s="276">
        <v>30385</v>
      </c>
      <c r="N962" s="274" t="s">
        <v>3684</v>
      </c>
    </row>
    <row r="963" spans="2:14" ht="13.8">
      <c r="B963" s="279" t="s">
        <v>5709</v>
      </c>
      <c r="C963" s="274">
        <v>1981</v>
      </c>
      <c r="D963" s="277">
        <v>2.0578703703703703E-2</v>
      </c>
      <c r="E963" s="274">
        <v>77</v>
      </c>
      <c r="F963" s="274" t="s">
        <v>1069</v>
      </c>
      <c r="G963" s="274">
        <v>5</v>
      </c>
      <c r="H963" s="274">
        <f t="shared" ref="H963:H1026" si="15">2024-C963</f>
        <v>43</v>
      </c>
      <c r="I963" s="274" t="s">
        <v>1071</v>
      </c>
      <c r="J963" s="277">
        <v>2.0983796296296296E-2</v>
      </c>
      <c r="K963" s="274" t="s">
        <v>2943</v>
      </c>
      <c r="L963" s="274" t="s">
        <v>5710</v>
      </c>
      <c r="M963" s="276">
        <v>29634</v>
      </c>
      <c r="N963" s="274" t="s">
        <v>3684</v>
      </c>
    </row>
    <row r="964" spans="2:14" ht="14.4">
      <c r="B964" s="286" t="s">
        <v>5133</v>
      </c>
      <c r="C964" s="274">
        <v>1972</v>
      </c>
      <c r="D964" s="277">
        <v>2.357638888888889E-2</v>
      </c>
      <c r="E964" s="274">
        <v>77</v>
      </c>
      <c r="F964" s="274" t="s">
        <v>1070</v>
      </c>
      <c r="G964" s="274">
        <v>5</v>
      </c>
      <c r="H964" s="274">
        <f t="shared" si="15"/>
        <v>52</v>
      </c>
      <c r="I964" s="274" t="s">
        <v>1071</v>
      </c>
      <c r="J964" s="277">
        <v>2.4386574074074074E-2</v>
      </c>
      <c r="K964" s="274" t="s">
        <v>2923</v>
      </c>
      <c r="L964" s="274" t="s">
        <v>3833</v>
      </c>
      <c r="M964" s="276">
        <v>26499</v>
      </c>
      <c r="N964" s="274" t="s">
        <v>3684</v>
      </c>
    </row>
    <row r="965" spans="2:14" ht="14.4">
      <c r="B965" s="286" t="s">
        <v>5134</v>
      </c>
      <c r="C965" s="274">
        <v>1974</v>
      </c>
      <c r="D965" s="277">
        <v>2.0613425925925927E-2</v>
      </c>
      <c r="E965" s="274">
        <v>78</v>
      </c>
      <c r="F965" s="274" t="s">
        <v>1069</v>
      </c>
      <c r="G965" s="274">
        <v>5</v>
      </c>
      <c r="H965" s="274">
        <f t="shared" si="15"/>
        <v>50</v>
      </c>
      <c r="I965" s="274" t="s">
        <v>1071</v>
      </c>
      <c r="J965" s="277">
        <v>2.0983796296296296E-2</v>
      </c>
      <c r="K965" s="274" t="s">
        <v>2859</v>
      </c>
      <c r="L965" s="274" t="s">
        <v>3834</v>
      </c>
      <c r="M965" s="276">
        <v>27280</v>
      </c>
      <c r="N965" s="274" t="s">
        <v>3684</v>
      </c>
    </row>
    <row r="966" spans="2:14" ht="13.8">
      <c r="B966" s="279" t="s">
        <v>5135</v>
      </c>
      <c r="C966" s="274">
        <v>1996</v>
      </c>
      <c r="D966" s="277">
        <v>2.3472222222222221E-2</v>
      </c>
      <c r="E966" s="274">
        <v>78</v>
      </c>
      <c r="F966" s="274" t="s">
        <v>1070</v>
      </c>
      <c r="G966" s="274">
        <v>5</v>
      </c>
      <c r="H966" s="274">
        <f t="shared" si="15"/>
        <v>28</v>
      </c>
      <c r="I966" s="274" t="s">
        <v>1071</v>
      </c>
      <c r="J966" s="277">
        <v>2.4421296296296295E-2</v>
      </c>
      <c r="K966" s="274" t="s">
        <v>3071</v>
      </c>
      <c r="L966" s="274" t="s">
        <v>3805</v>
      </c>
      <c r="M966" s="276">
        <v>35159</v>
      </c>
      <c r="N966" s="274" t="s">
        <v>3684</v>
      </c>
    </row>
    <row r="967" spans="2:14" ht="13.8">
      <c r="B967" s="279" t="s">
        <v>5136</v>
      </c>
      <c r="C967" s="274">
        <v>2004</v>
      </c>
      <c r="D967" s="277">
        <v>2.34375E-2</v>
      </c>
      <c r="E967" s="274">
        <v>79</v>
      </c>
      <c r="F967" s="274" t="s">
        <v>1070</v>
      </c>
      <c r="G967" s="274">
        <v>5</v>
      </c>
      <c r="H967" s="274">
        <f t="shared" si="15"/>
        <v>20</v>
      </c>
      <c r="I967" s="274" t="s">
        <v>1071</v>
      </c>
      <c r="J967" s="277">
        <v>2.4432870370370369E-2</v>
      </c>
      <c r="K967" s="274" t="s">
        <v>2827</v>
      </c>
      <c r="L967" s="274" t="s">
        <v>3835</v>
      </c>
      <c r="M967" s="276">
        <v>38044</v>
      </c>
      <c r="N967" s="274" t="s">
        <v>3684</v>
      </c>
    </row>
    <row r="968" spans="2:14" ht="13.8">
      <c r="B968" s="279" t="s">
        <v>2153</v>
      </c>
      <c r="C968" s="274">
        <v>1990</v>
      </c>
      <c r="D968" s="277">
        <v>2.0208333333333332E-2</v>
      </c>
      <c r="E968" s="274">
        <v>79</v>
      </c>
      <c r="F968" s="274" t="s">
        <v>1069</v>
      </c>
      <c r="G968" s="274">
        <v>5</v>
      </c>
      <c r="H968" s="274">
        <f t="shared" si="15"/>
        <v>34</v>
      </c>
      <c r="I968" s="274" t="s">
        <v>1071</v>
      </c>
      <c r="J968" s="277">
        <v>2.101851851851852E-2</v>
      </c>
      <c r="K968" s="274" t="s">
        <v>2940</v>
      </c>
      <c r="L968" s="274" t="s">
        <v>3836</v>
      </c>
      <c r="M968" s="276">
        <v>32992</v>
      </c>
      <c r="N968" s="274" t="s">
        <v>3684</v>
      </c>
    </row>
    <row r="969" spans="2:14" ht="13.8">
      <c r="B969" s="279" t="s">
        <v>5137</v>
      </c>
      <c r="C969" s="274">
        <v>1995</v>
      </c>
      <c r="D969" s="277">
        <v>1.9872685185185184E-2</v>
      </c>
      <c r="E969" s="274">
        <v>80</v>
      </c>
      <c r="F969" s="274" t="s">
        <v>1069</v>
      </c>
      <c r="G969" s="274">
        <v>5</v>
      </c>
      <c r="H969" s="274">
        <f t="shared" si="15"/>
        <v>29</v>
      </c>
      <c r="I969" s="274" t="s">
        <v>1071</v>
      </c>
      <c r="J969" s="277">
        <v>2.1041666666666667E-2</v>
      </c>
      <c r="K969" s="274" t="s">
        <v>3837</v>
      </c>
      <c r="L969" s="274" t="s">
        <v>2992</v>
      </c>
      <c r="M969" s="278">
        <v>34996</v>
      </c>
      <c r="N969" s="274" t="s">
        <v>3684</v>
      </c>
    </row>
    <row r="970" spans="2:14" ht="13.8">
      <c r="B970" s="279" t="s">
        <v>5138</v>
      </c>
      <c r="C970" s="274">
        <v>1997</v>
      </c>
      <c r="D970" s="277">
        <v>2.3703703703703703E-2</v>
      </c>
      <c r="E970" s="274">
        <v>80</v>
      </c>
      <c r="F970" s="274" t="s">
        <v>1070</v>
      </c>
      <c r="G970" s="274">
        <v>5</v>
      </c>
      <c r="H970" s="274">
        <f t="shared" si="15"/>
        <v>27</v>
      </c>
      <c r="I970" s="274" t="s">
        <v>1071</v>
      </c>
      <c r="J970" s="277">
        <v>2.4456018518518519E-2</v>
      </c>
      <c r="K970" s="274" t="s">
        <v>3108</v>
      </c>
      <c r="L970" s="274" t="s">
        <v>3838</v>
      </c>
      <c r="M970" s="276">
        <v>35451</v>
      </c>
      <c r="N970" s="274" t="s">
        <v>3684</v>
      </c>
    </row>
    <row r="971" spans="2:14" ht="13.8">
      <c r="B971" s="279" t="s">
        <v>1250</v>
      </c>
      <c r="C971" s="274">
        <v>1984</v>
      </c>
      <c r="D971" s="277">
        <v>2.0370370370370372E-2</v>
      </c>
      <c r="E971" s="274">
        <v>81</v>
      </c>
      <c r="F971" s="274" t="s">
        <v>1069</v>
      </c>
      <c r="G971" s="274">
        <v>5</v>
      </c>
      <c r="H971" s="274">
        <f t="shared" si="15"/>
        <v>40</v>
      </c>
      <c r="I971" s="274" t="s">
        <v>1071</v>
      </c>
      <c r="J971" s="277">
        <v>2.1111111111111112E-2</v>
      </c>
      <c r="K971" s="274" t="s">
        <v>2825</v>
      </c>
      <c r="L971" s="274" t="s">
        <v>2980</v>
      </c>
      <c r="M971" s="276">
        <v>31022</v>
      </c>
      <c r="N971" s="274" t="s">
        <v>3684</v>
      </c>
    </row>
    <row r="972" spans="2:14" ht="13.8">
      <c r="B972" s="279" t="s">
        <v>5139</v>
      </c>
      <c r="C972" s="274">
        <v>1989</v>
      </c>
      <c r="D972" s="277">
        <v>2.375E-2</v>
      </c>
      <c r="E972" s="274">
        <v>81</v>
      </c>
      <c r="F972" s="274" t="s">
        <v>1070</v>
      </c>
      <c r="G972" s="274">
        <v>5</v>
      </c>
      <c r="H972" s="274">
        <f t="shared" si="15"/>
        <v>35</v>
      </c>
      <c r="I972" s="274" t="s">
        <v>1071</v>
      </c>
      <c r="J972" s="277">
        <v>2.4479166666666666E-2</v>
      </c>
      <c r="K972" s="274" t="s">
        <v>2840</v>
      </c>
      <c r="L972" s="274" t="s">
        <v>3839</v>
      </c>
      <c r="M972" s="276">
        <v>32814</v>
      </c>
      <c r="N972" s="274" t="s">
        <v>3684</v>
      </c>
    </row>
    <row r="973" spans="2:14" ht="13.8">
      <c r="B973" s="279" t="s">
        <v>5140</v>
      </c>
      <c r="C973" s="274">
        <v>1995</v>
      </c>
      <c r="D973" s="277">
        <v>2.0659722222222222E-2</v>
      </c>
      <c r="E973" s="274">
        <v>82</v>
      </c>
      <c r="F973" s="274" t="s">
        <v>1069</v>
      </c>
      <c r="G973" s="274">
        <v>5</v>
      </c>
      <c r="H973" s="274">
        <f t="shared" si="15"/>
        <v>29</v>
      </c>
      <c r="I973" s="274" t="s">
        <v>1071</v>
      </c>
      <c r="J973" s="277">
        <v>2.1122685185185185E-2</v>
      </c>
      <c r="K973" s="274" t="s">
        <v>2833</v>
      </c>
      <c r="L973" s="274" t="s">
        <v>3840</v>
      </c>
      <c r="M973" s="276">
        <v>34787</v>
      </c>
      <c r="N973" s="274" t="s">
        <v>3684</v>
      </c>
    </row>
    <row r="974" spans="2:14" ht="13.8">
      <c r="B974" s="279" t="s">
        <v>1474</v>
      </c>
      <c r="C974" s="274">
        <v>1989</v>
      </c>
      <c r="D974" s="277">
        <v>2.3495370370370371E-2</v>
      </c>
      <c r="E974" s="274">
        <v>82</v>
      </c>
      <c r="F974" s="274" t="s">
        <v>1070</v>
      </c>
      <c r="G974" s="274">
        <v>5</v>
      </c>
      <c r="H974" s="274">
        <f t="shared" si="15"/>
        <v>35</v>
      </c>
      <c r="I974" s="274" t="s">
        <v>1071</v>
      </c>
      <c r="J974" s="277">
        <v>2.4525462962962964E-2</v>
      </c>
      <c r="K974" s="274" t="s">
        <v>2920</v>
      </c>
      <c r="L974" s="274" t="s">
        <v>3841</v>
      </c>
      <c r="M974" s="276">
        <v>32761</v>
      </c>
      <c r="N974" s="274" t="s">
        <v>3684</v>
      </c>
    </row>
    <row r="975" spans="2:14" ht="13.8">
      <c r="B975" s="279" t="s">
        <v>5141</v>
      </c>
      <c r="C975" s="274">
        <v>1988</v>
      </c>
      <c r="D975" s="277">
        <v>2.045138888888889E-2</v>
      </c>
      <c r="E975" s="274">
        <v>83</v>
      </c>
      <c r="F975" s="274" t="s">
        <v>1069</v>
      </c>
      <c r="G975" s="274">
        <v>5</v>
      </c>
      <c r="H975" s="274">
        <f t="shared" si="15"/>
        <v>36</v>
      </c>
      <c r="I975" s="274" t="s">
        <v>1071</v>
      </c>
      <c r="J975" s="277">
        <v>2.1180555555555557E-2</v>
      </c>
      <c r="K975" s="274" t="s">
        <v>3842</v>
      </c>
      <c r="L975" s="274" t="s">
        <v>3843</v>
      </c>
      <c r="M975" s="276">
        <v>32245</v>
      </c>
      <c r="N975" s="274" t="s">
        <v>3684</v>
      </c>
    </row>
    <row r="976" spans="2:14" ht="13.8">
      <c r="B976" s="279" t="s">
        <v>2033</v>
      </c>
      <c r="C976" s="274">
        <v>2003</v>
      </c>
      <c r="D976" s="277">
        <v>2.4502314814814814E-2</v>
      </c>
      <c r="E976" s="274">
        <v>83</v>
      </c>
      <c r="F976" s="274" t="s">
        <v>1070</v>
      </c>
      <c r="G976" s="274">
        <v>5</v>
      </c>
      <c r="H976" s="274">
        <f t="shared" si="15"/>
        <v>21</v>
      </c>
      <c r="I976" s="274" t="s">
        <v>1071</v>
      </c>
      <c r="J976" s="277">
        <v>2.4537037037037038E-2</v>
      </c>
      <c r="K976" s="274" t="s">
        <v>2846</v>
      </c>
      <c r="L976" s="274" t="s">
        <v>3844</v>
      </c>
      <c r="M976" s="278">
        <v>37906</v>
      </c>
      <c r="N976" s="274" t="s">
        <v>3684</v>
      </c>
    </row>
    <row r="977" spans="2:14" ht="13.8">
      <c r="B977" s="279" t="s">
        <v>5142</v>
      </c>
      <c r="C977" s="274">
        <v>2006</v>
      </c>
      <c r="D977" s="277">
        <v>2.4502314814814814E-2</v>
      </c>
      <c r="E977" s="274">
        <v>84</v>
      </c>
      <c r="F977" s="274" t="s">
        <v>1070</v>
      </c>
      <c r="G977" s="274">
        <v>5</v>
      </c>
      <c r="H977" s="274">
        <f t="shared" si="15"/>
        <v>18</v>
      </c>
      <c r="I977" s="274" t="s">
        <v>1071</v>
      </c>
      <c r="J977" s="277">
        <v>2.4548611111111111E-2</v>
      </c>
      <c r="K977" s="274" t="s">
        <v>3437</v>
      </c>
      <c r="L977" s="274" t="s">
        <v>3845</v>
      </c>
      <c r="M977" s="276">
        <v>38734</v>
      </c>
      <c r="N977" s="274" t="s">
        <v>3684</v>
      </c>
    </row>
    <row r="978" spans="2:14" ht="13.8">
      <c r="B978" s="279" t="s">
        <v>5143</v>
      </c>
      <c r="C978" s="274">
        <v>1991</v>
      </c>
      <c r="D978" s="277">
        <v>2.0300925925925927E-2</v>
      </c>
      <c r="E978" s="274">
        <v>84</v>
      </c>
      <c r="F978" s="274" t="s">
        <v>1069</v>
      </c>
      <c r="G978" s="274">
        <v>5</v>
      </c>
      <c r="H978" s="274">
        <f t="shared" si="15"/>
        <v>33</v>
      </c>
      <c r="I978" s="274" t="s">
        <v>1071</v>
      </c>
      <c r="J978" s="277">
        <v>2.1215277777777777E-2</v>
      </c>
      <c r="K978" s="274" t="s">
        <v>2913</v>
      </c>
      <c r="L978" s="274" t="s">
        <v>3696</v>
      </c>
      <c r="M978" s="276">
        <v>33452</v>
      </c>
      <c r="N978" s="274" t="s">
        <v>3684</v>
      </c>
    </row>
    <row r="979" spans="2:14" ht="13.8">
      <c r="B979" s="279" t="s">
        <v>5144</v>
      </c>
      <c r="C979" s="274">
        <v>1991</v>
      </c>
      <c r="D979" s="277">
        <v>2.0706018518518519E-2</v>
      </c>
      <c r="E979" s="274">
        <v>85</v>
      </c>
      <c r="F979" s="274" t="s">
        <v>1069</v>
      </c>
      <c r="G979" s="274">
        <v>5</v>
      </c>
      <c r="H979" s="274">
        <f t="shared" si="15"/>
        <v>33</v>
      </c>
      <c r="I979" s="274" t="s">
        <v>1071</v>
      </c>
      <c r="J979" s="277">
        <v>2.1446759259259259E-2</v>
      </c>
      <c r="K979" s="274" t="s">
        <v>2940</v>
      </c>
      <c r="L979" s="274" t="s">
        <v>3846</v>
      </c>
      <c r="M979" s="278">
        <v>33562</v>
      </c>
      <c r="N979" s="274" t="s">
        <v>3684</v>
      </c>
    </row>
    <row r="980" spans="2:14" ht="13.8">
      <c r="B980" s="279" t="s">
        <v>5145</v>
      </c>
      <c r="C980" s="274">
        <v>2001</v>
      </c>
      <c r="D980" s="277">
        <v>2.4525462962962964E-2</v>
      </c>
      <c r="E980" s="274">
        <v>85</v>
      </c>
      <c r="F980" s="274" t="s">
        <v>1070</v>
      </c>
      <c r="G980" s="274">
        <v>5</v>
      </c>
      <c r="H980" s="274">
        <f t="shared" si="15"/>
        <v>23</v>
      </c>
      <c r="I980" s="274" t="s">
        <v>1071</v>
      </c>
      <c r="J980" s="277">
        <v>2.4548611111111111E-2</v>
      </c>
      <c r="K980" s="274" t="s">
        <v>2851</v>
      </c>
      <c r="L980" s="274" t="s">
        <v>3847</v>
      </c>
      <c r="M980" s="276">
        <v>36973</v>
      </c>
      <c r="N980" s="274" t="s">
        <v>3684</v>
      </c>
    </row>
    <row r="981" spans="2:14" ht="13.8">
      <c r="B981" s="279" t="s">
        <v>5146</v>
      </c>
      <c r="C981" s="274">
        <v>1984</v>
      </c>
      <c r="D981" s="277">
        <v>2.1134259259259259E-2</v>
      </c>
      <c r="E981" s="274">
        <v>86</v>
      </c>
      <c r="F981" s="274" t="s">
        <v>1069</v>
      </c>
      <c r="G981" s="274">
        <v>5</v>
      </c>
      <c r="H981" s="274">
        <f t="shared" si="15"/>
        <v>40</v>
      </c>
      <c r="I981" s="274" t="s">
        <v>1071</v>
      </c>
      <c r="J981" s="277">
        <v>2.1539351851851851E-2</v>
      </c>
      <c r="K981" s="274" t="s">
        <v>2975</v>
      </c>
      <c r="L981" s="274" t="s">
        <v>3848</v>
      </c>
      <c r="M981" s="278">
        <v>30966</v>
      </c>
      <c r="N981" s="274" t="s">
        <v>3684</v>
      </c>
    </row>
    <row r="982" spans="2:14" ht="13.8">
      <c r="B982" s="279" t="s">
        <v>5147</v>
      </c>
      <c r="C982" s="274">
        <v>1987</v>
      </c>
      <c r="D982" s="277">
        <v>2.3587962962962963E-2</v>
      </c>
      <c r="E982" s="274">
        <v>86</v>
      </c>
      <c r="F982" s="274" t="s">
        <v>1070</v>
      </c>
      <c r="G982" s="274">
        <v>5</v>
      </c>
      <c r="H982" s="274">
        <f t="shared" si="15"/>
        <v>37</v>
      </c>
      <c r="I982" s="274" t="s">
        <v>1071</v>
      </c>
      <c r="J982" s="277">
        <v>2.4548611111111111E-2</v>
      </c>
      <c r="K982" s="274" t="s">
        <v>2819</v>
      </c>
      <c r="L982" s="274" t="s">
        <v>3849</v>
      </c>
      <c r="M982" s="276">
        <v>31963</v>
      </c>
      <c r="N982" s="274" t="s">
        <v>3684</v>
      </c>
    </row>
    <row r="983" spans="2:14" ht="13.8">
      <c r="B983" s="279" t="s">
        <v>5148</v>
      </c>
      <c r="C983" s="274">
        <v>1995</v>
      </c>
      <c r="D983" s="277">
        <v>2.3877314814814816E-2</v>
      </c>
      <c r="E983" s="274">
        <v>87</v>
      </c>
      <c r="F983" s="274" t="s">
        <v>1070</v>
      </c>
      <c r="G983" s="274">
        <v>5</v>
      </c>
      <c r="H983" s="274">
        <f t="shared" si="15"/>
        <v>29</v>
      </c>
      <c r="I983" s="274" t="s">
        <v>1071</v>
      </c>
      <c r="J983" s="277">
        <v>2.4606481481481483E-2</v>
      </c>
      <c r="K983" s="274" t="s">
        <v>2935</v>
      </c>
      <c r="L983" s="274" t="s">
        <v>3373</v>
      </c>
      <c r="M983" s="276">
        <v>34791</v>
      </c>
      <c r="N983" s="274" t="s">
        <v>3684</v>
      </c>
    </row>
    <row r="984" spans="2:14" ht="13.8">
      <c r="B984" s="279" t="s">
        <v>1677</v>
      </c>
      <c r="C984" s="274">
        <v>1990</v>
      </c>
      <c r="D984" s="277">
        <v>2.1562499999999998E-2</v>
      </c>
      <c r="E984" s="274">
        <v>87</v>
      </c>
      <c r="F984" s="274" t="s">
        <v>1069</v>
      </c>
      <c r="G984" s="274">
        <v>5</v>
      </c>
      <c r="H984" s="274">
        <f t="shared" si="15"/>
        <v>34</v>
      </c>
      <c r="I984" s="274" t="s">
        <v>1071</v>
      </c>
      <c r="J984" s="277">
        <v>2.1597222222222223E-2</v>
      </c>
      <c r="K984" s="274" t="s">
        <v>3014</v>
      </c>
      <c r="L984" s="274" t="s">
        <v>3850</v>
      </c>
      <c r="M984" s="276">
        <v>33146</v>
      </c>
      <c r="N984" s="274" t="s">
        <v>3684</v>
      </c>
    </row>
    <row r="985" spans="2:14" ht="13.8">
      <c r="B985" s="279" t="s">
        <v>5149</v>
      </c>
      <c r="C985" s="274">
        <v>2005</v>
      </c>
      <c r="D985" s="277">
        <v>2.1585648148148149E-2</v>
      </c>
      <c r="E985" s="274">
        <v>88</v>
      </c>
      <c r="F985" s="274" t="s">
        <v>1069</v>
      </c>
      <c r="G985" s="274">
        <v>5</v>
      </c>
      <c r="H985" s="274">
        <f t="shared" si="15"/>
        <v>19</v>
      </c>
      <c r="I985" s="274" t="s">
        <v>1071</v>
      </c>
      <c r="J985" s="277">
        <v>2.1608796296296296E-2</v>
      </c>
      <c r="K985" s="274" t="s">
        <v>3851</v>
      </c>
      <c r="L985" s="274" t="s">
        <v>3852</v>
      </c>
      <c r="M985" s="276">
        <v>38377</v>
      </c>
      <c r="N985" s="274" t="s">
        <v>3684</v>
      </c>
    </row>
    <row r="986" spans="2:14" ht="13.8">
      <c r="B986" s="279" t="s">
        <v>5150</v>
      </c>
      <c r="C986" s="274">
        <v>1992</v>
      </c>
      <c r="D986" s="277">
        <v>2.3715277777777776E-2</v>
      </c>
      <c r="E986" s="274">
        <v>88</v>
      </c>
      <c r="F986" s="274" t="s">
        <v>1070</v>
      </c>
      <c r="G986" s="274">
        <v>5</v>
      </c>
      <c r="H986" s="274">
        <f t="shared" si="15"/>
        <v>32</v>
      </c>
      <c r="I986" s="274" t="s">
        <v>1071</v>
      </c>
      <c r="J986" s="277">
        <v>2.4675925925925928E-2</v>
      </c>
      <c r="K986" s="274" t="s">
        <v>3153</v>
      </c>
      <c r="L986" s="274" t="s">
        <v>3853</v>
      </c>
      <c r="M986" s="276">
        <v>33644</v>
      </c>
      <c r="N986" s="274" t="s">
        <v>3684</v>
      </c>
    </row>
    <row r="987" spans="2:14" ht="13.8">
      <c r="B987" s="279" t="s">
        <v>5151</v>
      </c>
      <c r="C987" s="274">
        <v>1990</v>
      </c>
      <c r="D987" s="277">
        <v>2.0798611111111111E-2</v>
      </c>
      <c r="E987" s="274">
        <v>89</v>
      </c>
      <c r="F987" s="274" t="s">
        <v>1069</v>
      </c>
      <c r="G987" s="274">
        <v>5</v>
      </c>
      <c r="H987" s="274">
        <f t="shared" si="15"/>
        <v>34</v>
      </c>
      <c r="I987" s="274" t="s">
        <v>1071</v>
      </c>
      <c r="J987" s="277">
        <v>2.162037037037037E-2</v>
      </c>
      <c r="K987" s="274" t="s">
        <v>2821</v>
      </c>
      <c r="L987" s="274" t="s">
        <v>3854</v>
      </c>
      <c r="M987" s="276">
        <v>33208</v>
      </c>
      <c r="N987" s="274" t="s">
        <v>3684</v>
      </c>
    </row>
    <row r="988" spans="2:14" ht="14.4">
      <c r="B988" s="286" t="s">
        <v>2328</v>
      </c>
      <c r="C988" s="274">
        <v>1977</v>
      </c>
      <c r="D988" s="277">
        <v>2.462962962962963E-2</v>
      </c>
      <c r="E988" s="274">
        <v>89</v>
      </c>
      <c r="F988" s="274" t="s">
        <v>1070</v>
      </c>
      <c r="G988" s="274">
        <v>5</v>
      </c>
      <c r="H988" s="274">
        <f t="shared" si="15"/>
        <v>47</v>
      </c>
      <c r="I988" s="274" t="s">
        <v>1071</v>
      </c>
      <c r="J988" s="277">
        <v>2.4675925925925928E-2</v>
      </c>
      <c r="K988" s="274" t="s">
        <v>2935</v>
      </c>
      <c r="L988" s="274" t="s">
        <v>3855</v>
      </c>
      <c r="M988" s="278">
        <v>28422</v>
      </c>
      <c r="N988" s="274" t="s">
        <v>3684</v>
      </c>
    </row>
    <row r="989" spans="2:14" ht="13.8">
      <c r="B989" s="279" t="s">
        <v>5152</v>
      </c>
      <c r="C989" s="274">
        <v>2007</v>
      </c>
      <c r="D989" s="277">
        <v>2.3912037037037037E-2</v>
      </c>
      <c r="E989" s="274">
        <v>90</v>
      </c>
      <c r="F989" s="274" t="s">
        <v>1070</v>
      </c>
      <c r="G989" s="274">
        <v>5</v>
      </c>
      <c r="H989" s="274">
        <f t="shared" si="15"/>
        <v>17</v>
      </c>
      <c r="I989" s="274" t="s">
        <v>1071</v>
      </c>
      <c r="J989" s="277">
        <v>2.4687500000000001E-2</v>
      </c>
      <c r="K989" s="274" t="s">
        <v>3591</v>
      </c>
      <c r="L989" s="274" t="s">
        <v>3856</v>
      </c>
      <c r="M989" s="276">
        <v>39348</v>
      </c>
      <c r="N989" s="274" t="s">
        <v>3684</v>
      </c>
    </row>
    <row r="990" spans="2:14" ht="13.8">
      <c r="B990" s="279" t="s">
        <v>5153</v>
      </c>
      <c r="C990" s="274">
        <v>1988</v>
      </c>
      <c r="D990" s="277">
        <v>2.0682870370370369E-2</v>
      </c>
      <c r="E990" s="274">
        <v>90</v>
      </c>
      <c r="F990" s="274" t="s">
        <v>1069</v>
      </c>
      <c r="G990" s="274">
        <v>5</v>
      </c>
      <c r="H990" s="274">
        <f t="shared" si="15"/>
        <v>36</v>
      </c>
      <c r="I990" s="274" t="s">
        <v>1071</v>
      </c>
      <c r="J990" s="277">
        <v>2.162037037037037E-2</v>
      </c>
      <c r="K990" s="274" t="s">
        <v>3857</v>
      </c>
      <c r="L990" s="274" t="s">
        <v>3858</v>
      </c>
      <c r="M990" s="276">
        <v>32343</v>
      </c>
      <c r="N990" s="274" t="s">
        <v>3684</v>
      </c>
    </row>
    <row r="991" spans="2:14" ht="13.8">
      <c r="B991" s="279" t="s">
        <v>5154</v>
      </c>
      <c r="C991" s="274">
        <v>1990</v>
      </c>
      <c r="D991" s="277">
        <v>2.0798611111111111E-2</v>
      </c>
      <c r="E991" s="274">
        <v>91</v>
      </c>
      <c r="F991" s="274" t="s">
        <v>1069</v>
      </c>
      <c r="G991" s="274">
        <v>5</v>
      </c>
      <c r="H991" s="274">
        <f t="shared" si="15"/>
        <v>34</v>
      </c>
      <c r="I991" s="274" t="s">
        <v>1071</v>
      </c>
      <c r="J991" s="277">
        <v>2.1701388888888888E-2</v>
      </c>
      <c r="K991" s="274" t="s">
        <v>2975</v>
      </c>
      <c r="L991" s="274" t="s">
        <v>3859</v>
      </c>
      <c r="M991" s="278">
        <v>33196</v>
      </c>
      <c r="N991" s="274" t="s">
        <v>3684</v>
      </c>
    </row>
    <row r="992" spans="2:14" ht="13.8">
      <c r="B992" s="279" t="s">
        <v>5155</v>
      </c>
      <c r="C992" s="274">
        <v>1985</v>
      </c>
      <c r="D992" s="277">
        <v>2.3726851851851853E-2</v>
      </c>
      <c r="E992" s="274">
        <v>91</v>
      </c>
      <c r="F992" s="274" t="s">
        <v>1070</v>
      </c>
      <c r="G992" s="274">
        <v>5</v>
      </c>
      <c r="H992" s="274">
        <f t="shared" si="15"/>
        <v>39</v>
      </c>
      <c r="I992" s="274" t="s">
        <v>1071</v>
      </c>
      <c r="J992" s="277">
        <v>2.4722222222222222E-2</v>
      </c>
      <c r="K992" s="274" t="s">
        <v>2846</v>
      </c>
      <c r="L992" s="274" t="s">
        <v>3860</v>
      </c>
      <c r="M992" s="276">
        <v>31137</v>
      </c>
      <c r="N992" s="274" t="s">
        <v>3684</v>
      </c>
    </row>
    <row r="993" spans="2:14" ht="13.8">
      <c r="B993" s="279" t="s">
        <v>5156</v>
      </c>
      <c r="C993" s="274">
        <v>1988</v>
      </c>
      <c r="D993" s="277">
        <v>2.4722222222222222E-2</v>
      </c>
      <c r="E993" s="274">
        <v>92</v>
      </c>
      <c r="F993" s="274" t="s">
        <v>1070</v>
      </c>
      <c r="G993" s="274">
        <v>5</v>
      </c>
      <c r="H993" s="274">
        <f t="shared" si="15"/>
        <v>36</v>
      </c>
      <c r="I993" s="274" t="s">
        <v>1071</v>
      </c>
      <c r="J993" s="277">
        <v>2.4745370370370369E-2</v>
      </c>
      <c r="K993" s="274" t="s">
        <v>2819</v>
      </c>
      <c r="L993" s="274" t="s">
        <v>3861</v>
      </c>
      <c r="M993" s="276">
        <v>32415</v>
      </c>
      <c r="N993" s="274" t="s">
        <v>3684</v>
      </c>
    </row>
    <row r="994" spans="2:14" ht="13.8">
      <c r="B994" s="279" t="s">
        <v>5157</v>
      </c>
      <c r="C994" s="274">
        <v>1980</v>
      </c>
      <c r="D994" s="277">
        <v>2.0983796296296296E-2</v>
      </c>
      <c r="E994" s="274">
        <v>92</v>
      </c>
      <c r="F994" s="274" t="s">
        <v>1069</v>
      </c>
      <c r="G994" s="274">
        <v>5</v>
      </c>
      <c r="H994" s="274">
        <f t="shared" si="15"/>
        <v>44</v>
      </c>
      <c r="I994" s="274" t="s">
        <v>1071</v>
      </c>
      <c r="J994" s="277">
        <v>2.1724537037037039E-2</v>
      </c>
      <c r="K994" s="274" t="s">
        <v>2825</v>
      </c>
      <c r="L994" s="274" t="s">
        <v>3862</v>
      </c>
      <c r="M994" s="276">
        <v>29360</v>
      </c>
      <c r="N994" s="274" t="s">
        <v>3684</v>
      </c>
    </row>
    <row r="995" spans="2:14" ht="13.8">
      <c r="B995" s="279" t="s">
        <v>5158</v>
      </c>
      <c r="C995" s="274">
        <v>1991</v>
      </c>
      <c r="D995" s="277">
        <v>2.1527777777777778E-2</v>
      </c>
      <c r="E995" s="274">
        <v>93</v>
      </c>
      <c r="F995" s="274" t="s">
        <v>1069</v>
      </c>
      <c r="G995" s="274">
        <v>5</v>
      </c>
      <c r="H995" s="274">
        <f t="shared" si="15"/>
        <v>33</v>
      </c>
      <c r="I995" s="274" t="s">
        <v>1071</v>
      </c>
      <c r="J995" s="277">
        <v>2.1909722222222223E-2</v>
      </c>
      <c r="K995" s="274" t="s">
        <v>2833</v>
      </c>
      <c r="L995" s="274" t="s">
        <v>3863</v>
      </c>
      <c r="M995" s="276">
        <v>33362</v>
      </c>
      <c r="N995" s="274" t="s">
        <v>3684</v>
      </c>
    </row>
    <row r="996" spans="2:14" ht="13.8">
      <c r="B996" s="279" t="s">
        <v>5159</v>
      </c>
      <c r="C996" s="274">
        <v>1991</v>
      </c>
      <c r="D996" s="277">
        <v>2.3900462962962964E-2</v>
      </c>
      <c r="E996" s="274">
        <v>93</v>
      </c>
      <c r="F996" s="274" t="s">
        <v>1070</v>
      </c>
      <c r="G996" s="274">
        <v>5</v>
      </c>
      <c r="H996" s="274">
        <f t="shared" si="15"/>
        <v>33</v>
      </c>
      <c r="I996" s="274" t="s">
        <v>1071</v>
      </c>
      <c r="J996" s="277">
        <v>2.480324074074074E-2</v>
      </c>
      <c r="K996" s="274" t="s">
        <v>3799</v>
      </c>
      <c r="L996" s="274" t="s">
        <v>3311</v>
      </c>
      <c r="M996" s="278">
        <v>33560</v>
      </c>
      <c r="N996" s="274" t="s">
        <v>3684</v>
      </c>
    </row>
    <row r="997" spans="2:14" ht="13.8">
      <c r="B997" s="279" t="s">
        <v>5160</v>
      </c>
      <c r="C997" s="274">
        <v>1993</v>
      </c>
      <c r="D997" s="277">
        <v>2.3842592592592592E-2</v>
      </c>
      <c r="E997" s="274">
        <v>94</v>
      </c>
      <c r="F997" s="274" t="s">
        <v>1070</v>
      </c>
      <c r="G997" s="274">
        <v>5</v>
      </c>
      <c r="H997" s="274">
        <f t="shared" si="15"/>
        <v>31</v>
      </c>
      <c r="I997" s="274" t="s">
        <v>1071</v>
      </c>
      <c r="J997" s="277">
        <v>2.4837962962962964E-2</v>
      </c>
      <c r="K997" s="274" t="s">
        <v>2866</v>
      </c>
      <c r="L997" s="274" t="s">
        <v>3864</v>
      </c>
      <c r="M997" s="276">
        <v>33977</v>
      </c>
      <c r="N997" s="274" t="s">
        <v>3684</v>
      </c>
    </row>
    <row r="998" spans="2:14" ht="13.8">
      <c r="B998" s="279" t="s">
        <v>5161</v>
      </c>
      <c r="C998" s="274">
        <v>1981</v>
      </c>
      <c r="D998" s="277">
        <v>2.0694444444444446E-2</v>
      </c>
      <c r="E998" s="274">
        <v>94</v>
      </c>
      <c r="F998" s="274" t="s">
        <v>1069</v>
      </c>
      <c r="G998" s="274">
        <v>5</v>
      </c>
      <c r="H998" s="274">
        <f t="shared" si="15"/>
        <v>43</v>
      </c>
      <c r="I998" s="274" t="s">
        <v>1071</v>
      </c>
      <c r="J998" s="277">
        <v>2.1921296296296296E-2</v>
      </c>
      <c r="K998" s="274" t="s">
        <v>2975</v>
      </c>
      <c r="L998" s="274" t="s">
        <v>3719</v>
      </c>
      <c r="M998" s="278">
        <v>29911</v>
      </c>
      <c r="N998" s="274" t="s">
        <v>3684</v>
      </c>
    </row>
    <row r="999" spans="2:14" ht="13.8">
      <c r="B999" s="279" t="s">
        <v>5162</v>
      </c>
      <c r="C999" s="274">
        <v>1982</v>
      </c>
      <c r="D999" s="277">
        <v>2.0995370370370369E-2</v>
      </c>
      <c r="E999" s="274">
        <v>95</v>
      </c>
      <c r="F999" s="274" t="s">
        <v>1069</v>
      </c>
      <c r="G999" s="274">
        <v>5</v>
      </c>
      <c r="H999" s="274">
        <f t="shared" si="15"/>
        <v>42</v>
      </c>
      <c r="I999" s="274" t="s">
        <v>1071</v>
      </c>
      <c r="J999" s="277">
        <v>2.1979166666666668E-2</v>
      </c>
      <c r="K999" s="274" t="s">
        <v>2864</v>
      </c>
      <c r="L999" s="274" t="s">
        <v>3865</v>
      </c>
      <c r="M999" s="276">
        <v>29988</v>
      </c>
      <c r="N999" s="274" t="s">
        <v>3684</v>
      </c>
    </row>
    <row r="1000" spans="2:14" ht="13.8">
      <c r="B1000" s="279" t="s">
        <v>5163</v>
      </c>
      <c r="C1000" s="274">
        <v>1989</v>
      </c>
      <c r="D1000" s="277">
        <v>2.4513888888888891E-2</v>
      </c>
      <c r="E1000" s="274">
        <v>95</v>
      </c>
      <c r="F1000" s="274" t="s">
        <v>1070</v>
      </c>
      <c r="G1000" s="274">
        <v>5</v>
      </c>
      <c r="H1000" s="274">
        <f t="shared" si="15"/>
        <v>35</v>
      </c>
      <c r="I1000" s="274" t="s">
        <v>1071</v>
      </c>
      <c r="J1000" s="277">
        <v>2.4861111111111112E-2</v>
      </c>
      <c r="K1000" s="274" t="s">
        <v>2827</v>
      </c>
      <c r="L1000" s="274" t="s">
        <v>3866</v>
      </c>
      <c r="M1000" s="276">
        <v>32646</v>
      </c>
      <c r="N1000" s="274" t="s">
        <v>3684</v>
      </c>
    </row>
    <row r="1001" spans="2:14" ht="13.8">
      <c r="B1001" s="279" t="s">
        <v>5164</v>
      </c>
      <c r="C1001" s="274">
        <v>1987</v>
      </c>
      <c r="D1001" s="277">
        <v>2.3784722222222221E-2</v>
      </c>
      <c r="E1001" s="274">
        <v>96</v>
      </c>
      <c r="F1001" s="274" t="s">
        <v>1070</v>
      </c>
      <c r="G1001" s="274">
        <v>5</v>
      </c>
      <c r="H1001" s="274">
        <f t="shared" si="15"/>
        <v>37</v>
      </c>
      <c r="I1001" s="274" t="s">
        <v>1071</v>
      </c>
      <c r="J1001" s="277">
        <v>2.4895833333333332E-2</v>
      </c>
      <c r="K1001" s="274" t="s">
        <v>2851</v>
      </c>
      <c r="L1001" s="274" t="s">
        <v>3867</v>
      </c>
      <c r="M1001" s="278">
        <v>32141</v>
      </c>
      <c r="N1001" s="274" t="s">
        <v>3684</v>
      </c>
    </row>
    <row r="1002" spans="2:14" ht="14.4">
      <c r="B1002" s="286" t="s">
        <v>5165</v>
      </c>
      <c r="C1002" s="274">
        <v>1959</v>
      </c>
      <c r="D1002" s="277">
        <v>2.0937500000000001E-2</v>
      </c>
      <c r="E1002" s="274">
        <v>96</v>
      </c>
      <c r="F1002" s="274" t="s">
        <v>1069</v>
      </c>
      <c r="G1002" s="274">
        <v>5</v>
      </c>
      <c r="H1002" s="274">
        <f t="shared" si="15"/>
        <v>65</v>
      </c>
      <c r="I1002" s="274" t="s">
        <v>1071</v>
      </c>
      <c r="J1002" s="277">
        <v>2.2025462962962962E-2</v>
      </c>
      <c r="K1002" s="274" t="s">
        <v>2940</v>
      </c>
      <c r="L1002" s="274" t="s">
        <v>3868</v>
      </c>
      <c r="M1002" s="276">
        <v>21708</v>
      </c>
      <c r="N1002" s="274" t="s">
        <v>3684</v>
      </c>
    </row>
    <row r="1003" spans="2:14" ht="14.4">
      <c r="B1003" s="286" t="s">
        <v>5166</v>
      </c>
      <c r="C1003" s="274">
        <v>1983</v>
      </c>
      <c r="D1003" s="277">
        <v>2.4513888888888891E-2</v>
      </c>
      <c r="E1003" s="274">
        <v>97</v>
      </c>
      <c r="F1003" s="274" t="s">
        <v>1070</v>
      </c>
      <c r="G1003" s="274">
        <v>5</v>
      </c>
      <c r="H1003" s="274">
        <f t="shared" si="15"/>
        <v>41</v>
      </c>
      <c r="I1003" s="274" t="s">
        <v>1071</v>
      </c>
      <c r="J1003" s="277">
        <v>2.4907407407407406E-2</v>
      </c>
      <c r="K1003" s="274" t="s">
        <v>2840</v>
      </c>
      <c r="L1003" s="274" t="s">
        <v>3869</v>
      </c>
      <c r="M1003" s="276">
        <v>30538</v>
      </c>
      <c r="N1003" s="274" t="s">
        <v>3684</v>
      </c>
    </row>
    <row r="1004" spans="2:14" ht="13.8">
      <c r="B1004" s="279" t="s">
        <v>5167</v>
      </c>
      <c r="C1004" s="274">
        <v>1986</v>
      </c>
      <c r="D1004" s="277">
        <v>2.1064814814814814E-2</v>
      </c>
      <c r="E1004" s="274">
        <v>97</v>
      </c>
      <c r="F1004" s="274" t="s">
        <v>1069</v>
      </c>
      <c r="G1004" s="274">
        <v>5</v>
      </c>
      <c r="H1004" s="274">
        <f t="shared" si="15"/>
        <v>38</v>
      </c>
      <c r="I1004" s="274" t="s">
        <v>1071</v>
      </c>
      <c r="J1004" s="277">
        <v>2.207175925925926E-2</v>
      </c>
      <c r="K1004" s="274" t="s">
        <v>2901</v>
      </c>
      <c r="L1004" s="274" t="s">
        <v>3870</v>
      </c>
      <c r="M1004" s="276">
        <v>31465</v>
      </c>
      <c r="N1004" s="274" t="s">
        <v>3684</v>
      </c>
    </row>
    <row r="1005" spans="2:14" ht="13.8">
      <c r="B1005" s="279" t="s">
        <v>5168</v>
      </c>
      <c r="C1005" s="274">
        <v>1988</v>
      </c>
      <c r="D1005" s="277">
        <v>2.1145833333333332E-2</v>
      </c>
      <c r="E1005" s="274">
        <v>98</v>
      </c>
      <c r="F1005" s="274" t="s">
        <v>1069</v>
      </c>
      <c r="G1005" s="274">
        <v>5</v>
      </c>
      <c r="H1005" s="274">
        <f t="shared" si="15"/>
        <v>36</v>
      </c>
      <c r="I1005" s="274" t="s">
        <v>1071</v>
      </c>
      <c r="J1005" s="277">
        <v>2.2083333333333333E-2</v>
      </c>
      <c r="K1005" s="274" t="s">
        <v>2943</v>
      </c>
      <c r="L1005" s="274" t="s">
        <v>3871</v>
      </c>
      <c r="M1005" s="276">
        <v>32293</v>
      </c>
      <c r="N1005" s="274" t="s">
        <v>3684</v>
      </c>
    </row>
    <row r="1006" spans="2:14" ht="13.8">
      <c r="B1006" s="279" t="s">
        <v>5169</v>
      </c>
      <c r="C1006" s="274">
        <v>1997</v>
      </c>
      <c r="D1006" s="277">
        <v>2.4120370370370372E-2</v>
      </c>
      <c r="E1006" s="274">
        <v>98</v>
      </c>
      <c r="F1006" s="274" t="s">
        <v>1070</v>
      </c>
      <c r="G1006" s="274">
        <v>5</v>
      </c>
      <c r="H1006" s="274">
        <f t="shared" si="15"/>
        <v>27</v>
      </c>
      <c r="I1006" s="274" t="s">
        <v>1071</v>
      </c>
      <c r="J1006" s="277">
        <v>2.4918981481481483E-2</v>
      </c>
      <c r="K1006" s="274" t="s">
        <v>2886</v>
      </c>
      <c r="L1006" s="274" t="s">
        <v>3872</v>
      </c>
      <c r="M1006" s="276">
        <v>35498</v>
      </c>
      <c r="N1006" s="274" t="s">
        <v>3684</v>
      </c>
    </row>
    <row r="1007" spans="2:14" ht="13.8">
      <c r="B1007" s="279" t="s">
        <v>5170</v>
      </c>
      <c r="C1007" s="274">
        <v>1992</v>
      </c>
      <c r="D1007" s="277">
        <v>2.4131944444444445E-2</v>
      </c>
      <c r="E1007" s="274">
        <v>99</v>
      </c>
      <c r="F1007" s="274" t="s">
        <v>1070</v>
      </c>
      <c r="G1007" s="274">
        <v>5</v>
      </c>
      <c r="H1007" s="274">
        <f t="shared" si="15"/>
        <v>32</v>
      </c>
      <c r="I1007" s="274" t="s">
        <v>1071</v>
      </c>
      <c r="J1007" s="277">
        <v>2.494212962962963E-2</v>
      </c>
      <c r="K1007" s="274" t="s">
        <v>3428</v>
      </c>
      <c r="L1007" s="274" t="s">
        <v>3873</v>
      </c>
      <c r="M1007" s="276">
        <v>33607</v>
      </c>
      <c r="N1007" s="274" t="s">
        <v>3684</v>
      </c>
    </row>
    <row r="1008" spans="2:14" ht="13.8">
      <c r="B1008" s="279" t="s">
        <v>5171</v>
      </c>
      <c r="C1008" s="274">
        <v>1995</v>
      </c>
      <c r="D1008" s="277">
        <v>2.1342592592592594E-2</v>
      </c>
      <c r="E1008" s="274">
        <v>99</v>
      </c>
      <c r="F1008" s="274" t="s">
        <v>1069</v>
      </c>
      <c r="G1008" s="274">
        <v>5</v>
      </c>
      <c r="H1008" s="274">
        <f t="shared" si="15"/>
        <v>29</v>
      </c>
      <c r="I1008" s="274" t="s">
        <v>1071</v>
      </c>
      <c r="J1008" s="277">
        <v>2.2094907407407407E-2</v>
      </c>
      <c r="K1008" s="274" t="s">
        <v>2992</v>
      </c>
      <c r="L1008" s="274" t="s">
        <v>3874</v>
      </c>
      <c r="M1008" s="276">
        <v>34740</v>
      </c>
      <c r="N1008" s="274" t="s">
        <v>3684</v>
      </c>
    </row>
    <row r="1009" spans="2:14" ht="13.8">
      <c r="B1009" s="279" t="s">
        <v>5172</v>
      </c>
      <c r="C1009" s="274">
        <v>1980</v>
      </c>
      <c r="D1009" s="277">
        <v>2.1238425925925924E-2</v>
      </c>
      <c r="E1009" s="274">
        <v>100</v>
      </c>
      <c r="F1009" s="274" t="s">
        <v>1069</v>
      </c>
      <c r="G1009" s="274">
        <v>5</v>
      </c>
      <c r="H1009" s="274">
        <f t="shared" si="15"/>
        <v>44</v>
      </c>
      <c r="I1009" s="274" t="s">
        <v>1071</v>
      </c>
      <c r="J1009" s="277">
        <v>2.2118055555555554E-2</v>
      </c>
      <c r="K1009" s="274" t="s">
        <v>2859</v>
      </c>
      <c r="L1009" s="274" t="s">
        <v>3875</v>
      </c>
      <c r="M1009" s="276">
        <v>29340</v>
      </c>
      <c r="N1009" s="274" t="s">
        <v>3684</v>
      </c>
    </row>
    <row r="1010" spans="2:14" ht="13.8">
      <c r="B1010" s="279" t="s">
        <v>5173</v>
      </c>
      <c r="C1010" s="274">
        <v>2006</v>
      </c>
      <c r="D1010" s="277">
        <v>2.417824074074074E-2</v>
      </c>
      <c r="E1010" s="274">
        <v>100</v>
      </c>
      <c r="F1010" s="274" t="s">
        <v>1070</v>
      </c>
      <c r="G1010" s="274">
        <v>5</v>
      </c>
      <c r="H1010" s="274">
        <f t="shared" si="15"/>
        <v>18</v>
      </c>
      <c r="I1010" s="274" t="s">
        <v>1071</v>
      </c>
      <c r="J1010" s="277">
        <v>2.4953703703703704E-2</v>
      </c>
      <c r="K1010" s="274" t="s">
        <v>3876</v>
      </c>
      <c r="L1010" s="274" t="s">
        <v>3429</v>
      </c>
      <c r="M1010" s="276">
        <v>38811</v>
      </c>
      <c r="N1010" s="274" t="s">
        <v>3684</v>
      </c>
    </row>
    <row r="1011" spans="2:14" ht="13.8">
      <c r="B1011" s="279" t="s">
        <v>5174</v>
      </c>
      <c r="C1011" s="274">
        <v>1987</v>
      </c>
      <c r="D1011" s="277">
        <v>2.1840277777777778E-2</v>
      </c>
      <c r="E1011" s="274">
        <v>101</v>
      </c>
      <c r="F1011" s="274" t="s">
        <v>1069</v>
      </c>
      <c r="G1011" s="274">
        <v>5</v>
      </c>
      <c r="H1011" s="274">
        <f t="shared" si="15"/>
        <v>37</v>
      </c>
      <c r="I1011" s="274" t="s">
        <v>1071</v>
      </c>
      <c r="J1011" s="277">
        <v>2.2210648148148149E-2</v>
      </c>
      <c r="K1011" s="274" t="s">
        <v>3073</v>
      </c>
      <c r="L1011" s="274" t="s">
        <v>3877</v>
      </c>
      <c r="M1011" s="278">
        <v>32101</v>
      </c>
      <c r="N1011" s="274" t="s">
        <v>3684</v>
      </c>
    </row>
    <row r="1012" spans="2:14" ht="13.8">
      <c r="B1012" s="279" t="s">
        <v>5175</v>
      </c>
      <c r="C1012" s="274">
        <v>1990</v>
      </c>
      <c r="D1012" s="277">
        <v>2.4120370370370372E-2</v>
      </c>
      <c r="E1012" s="274">
        <v>101</v>
      </c>
      <c r="F1012" s="274" t="s">
        <v>1070</v>
      </c>
      <c r="G1012" s="274">
        <v>5</v>
      </c>
      <c r="H1012" s="274">
        <f t="shared" si="15"/>
        <v>34</v>
      </c>
      <c r="I1012" s="274" t="s">
        <v>1071</v>
      </c>
      <c r="J1012" s="277">
        <v>2.4976851851851851E-2</v>
      </c>
      <c r="K1012" s="274" t="s">
        <v>2819</v>
      </c>
      <c r="L1012" s="274" t="s">
        <v>3878</v>
      </c>
      <c r="M1012" s="276">
        <v>33012</v>
      </c>
      <c r="N1012" s="274" t="s">
        <v>3684</v>
      </c>
    </row>
    <row r="1013" spans="2:14" ht="13.8">
      <c r="B1013" s="279" t="s">
        <v>5176</v>
      </c>
      <c r="C1013" s="274">
        <v>1987</v>
      </c>
      <c r="D1013" s="277">
        <v>2.1550925925925925E-2</v>
      </c>
      <c r="E1013" s="274">
        <v>102</v>
      </c>
      <c r="F1013" s="274" t="s">
        <v>1069</v>
      </c>
      <c r="G1013" s="274">
        <v>5</v>
      </c>
      <c r="H1013" s="274">
        <f t="shared" si="15"/>
        <v>37</v>
      </c>
      <c r="I1013" s="274" t="s">
        <v>1071</v>
      </c>
      <c r="J1013" s="277">
        <v>2.2337962962962962E-2</v>
      </c>
      <c r="K1013" s="274" t="s">
        <v>2833</v>
      </c>
      <c r="L1013" s="274" t="s">
        <v>3879</v>
      </c>
      <c r="M1013" s="276">
        <v>32090</v>
      </c>
      <c r="N1013" s="274" t="s">
        <v>3684</v>
      </c>
    </row>
    <row r="1014" spans="2:14" ht="14.4">
      <c r="B1014" s="286" t="s">
        <v>5177</v>
      </c>
      <c r="C1014" s="274">
        <v>1982</v>
      </c>
      <c r="D1014" s="277">
        <v>2.4270833333333332E-2</v>
      </c>
      <c r="E1014" s="274">
        <v>102</v>
      </c>
      <c r="F1014" s="274" t="s">
        <v>1070</v>
      </c>
      <c r="G1014" s="274">
        <v>5</v>
      </c>
      <c r="H1014" s="274">
        <f t="shared" si="15"/>
        <v>42</v>
      </c>
      <c r="I1014" s="274" t="s">
        <v>1071</v>
      </c>
      <c r="J1014" s="277">
        <v>2.4988425925925924E-2</v>
      </c>
      <c r="K1014" s="274" t="s">
        <v>2838</v>
      </c>
      <c r="L1014" s="274" t="s">
        <v>3880</v>
      </c>
      <c r="M1014" s="276">
        <v>30083</v>
      </c>
      <c r="N1014" s="274" t="s">
        <v>3684</v>
      </c>
    </row>
    <row r="1015" spans="2:14" ht="14.4">
      <c r="B1015" s="286" t="s">
        <v>5178</v>
      </c>
      <c r="C1015" s="274">
        <v>1980</v>
      </c>
      <c r="D1015" s="277">
        <v>2.4085648148148148E-2</v>
      </c>
      <c r="E1015" s="274">
        <v>103</v>
      </c>
      <c r="F1015" s="274" t="s">
        <v>1070</v>
      </c>
      <c r="G1015" s="274">
        <v>5</v>
      </c>
      <c r="H1015" s="274">
        <f t="shared" si="15"/>
        <v>44</v>
      </c>
      <c r="I1015" s="274" t="s">
        <v>1071</v>
      </c>
      <c r="J1015" s="277">
        <v>2.5000000000000001E-2</v>
      </c>
      <c r="K1015" s="274" t="s">
        <v>2920</v>
      </c>
      <c r="L1015" s="274" t="s">
        <v>3881</v>
      </c>
      <c r="M1015" s="276">
        <v>29356</v>
      </c>
      <c r="N1015" s="274" t="s">
        <v>3684</v>
      </c>
    </row>
    <row r="1016" spans="2:14" ht="13.8">
      <c r="B1016" s="279" t="s">
        <v>5179</v>
      </c>
      <c r="C1016" s="274">
        <v>1977</v>
      </c>
      <c r="D1016" s="277">
        <v>2.1585648148148149E-2</v>
      </c>
      <c r="E1016" s="274">
        <v>103</v>
      </c>
      <c r="F1016" s="274" t="s">
        <v>1069</v>
      </c>
      <c r="G1016" s="274">
        <v>5</v>
      </c>
      <c r="H1016" s="274">
        <f t="shared" si="15"/>
        <v>47</v>
      </c>
      <c r="I1016" s="274" t="s">
        <v>1071</v>
      </c>
      <c r="J1016" s="277">
        <v>2.2361111111111109E-2</v>
      </c>
      <c r="K1016" s="274" t="s">
        <v>2829</v>
      </c>
      <c r="L1016" s="274" t="s">
        <v>3882</v>
      </c>
      <c r="M1016" s="276">
        <v>28373</v>
      </c>
      <c r="N1016" s="274" t="s">
        <v>3684</v>
      </c>
    </row>
    <row r="1017" spans="2:14" ht="13.8">
      <c r="B1017" s="279" t="s">
        <v>5180</v>
      </c>
      <c r="C1017" s="274">
        <v>2002</v>
      </c>
      <c r="D1017" s="277">
        <v>2.4606481481481483E-2</v>
      </c>
      <c r="E1017" s="274">
        <v>104</v>
      </c>
      <c r="F1017" s="274" t="s">
        <v>1070</v>
      </c>
      <c r="G1017" s="274">
        <v>5</v>
      </c>
      <c r="H1017" s="274">
        <f t="shared" si="15"/>
        <v>22</v>
      </c>
      <c r="I1017" s="274" t="s">
        <v>1071</v>
      </c>
      <c r="J1017" s="277">
        <v>2.5023148148148149E-2</v>
      </c>
      <c r="K1017" s="274" t="s">
        <v>2851</v>
      </c>
      <c r="L1017" s="274" t="s">
        <v>3883</v>
      </c>
      <c r="M1017" s="276">
        <v>37330</v>
      </c>
      <c r="N1017" s="274" t="s">
        <v>3684</v>
      </c>
    </row>
    <row r="1018" spans="2:14" ht="13.8">
      <c r="B1018" s="279" t="s">
        <v>5181</v>
      </c>
      <c r="C1018" s="274">
        <v>2000</v>
      </c>
      <c r="D1018" s="277">
        <v>2.1423611111111112E-2</v>
      </c>
      <c r="E1018" s="274">
        <v>104</v>
      </c>
      <c r="F1018" s="274" t="s">
        <v>1069</v>
      </c>
      <c r="G1018" s="274">
        <v>5</v>
      </c>
      <c r="H1018" s="274">
        <f t="shared" si="15"/>
        <v>24</v>
      </c>
      <c r="I1018" s="274" t="s">
        <v>1071</v>
      </c>
      <c r="J1018" s="277">
        <v>2.2430555555555554E-2</v>
      </c>
      <c r="K1018" s="274" t="s">
        <v>2825</v>
      </c>
      <c r="L1018" s="274" t="s">
        <v>3884</v>
      </c>
      <c r="M1018" s="276">
        <v>36599</v>
      </c>
      <c r="N1018" s="274" t="s">
        <v>3684</v>
      </c>
    </row>
    <row r="1019" spans="2:14" ht="14.4">
      <c r="B1019" s="286" t="s">
        <v>5182</v>
      </c>
      <c r="C1019" s="274">
        <v>1970</v>
      </c>
      <c r="D1019" s="277">
        <v>2.1296296296296296E-2</v>
      </c>
      <c r="E1019" s="274">
        <v>105</v>
      </c>
      <c r="F1019" s="274" t="s">
        <v>1069</v>
      </c>
      <c r="G1019" s="274">
        <v>5</v>
      </c>
      <c r="H1019" s="274">
        <f t="shared" si="15"/>
        <v>54</v>
      </c>
      <c r="I1019" s="274" t="s">
        <v>1071</v>
      </c>
      <c r="J1019" s="277">
        <v>2.2499999999999999E-2</v>
      </c>
      <c r="K1019" s="274" t="s">
        <v>2833</v>
      </c>
      <c r="L1019" s="274" t="s">
        <v>3885</v>
      </c>
      <c r="M1019" s="276">
        <v>25823</v>
      </c>
      <c r="N1019" s="274" t="s">
        <v>3684</v>
      </c>
    </row>
    <row r="1020" spans="2:14" ht="13.8">
      <c r="B1020" s="279" t="s">
        <v>5183</v>
      </c>
      <c r="C1020" s="274">
        <v>1995</v>
      </c>
      <c r="D1020" s="277">
        <v>2.4155092592592593E-2</v>
      </c>
      <c r="E1020" s="274">
        <v>105</v>
      </c>
      <c r="F1020" s="274" t="s">
        <v>1070</v>
      </c>
      <c r="G1020" s="274">
        <v>5</v>
      </c>
      <c r="H1020" s="274">
        <f t="shared" si="15"/>
        <v>29</v>
      </c>
      <c r="I1020" s="274" t="s">
        <v>1071</v>
      </c>
      <c r="J1020" s="277">
        <v>2.5034722222222222E-2</v>
      </c>
      <c r="K1020" s="274" t="s">
        <v>3428</v>
      </c>
      <c r="L1020" s="274" t="s">
        <v>3886</v>
      </c>
      <c r="M1020" s="276">
        <v>34841</v>
      </c>
      <c r="N1020" s="274" t="s">
        <v>3684</v>
      </c>
    </row>
    <row r="1021" spans="2:14" ht="13.8">
      <c r="B1021" s="279" t="s">
        <v>5184</v>
      </c>
      <c r="C1021" s="274">
        <v>1988</v>
      </c>
      <c r="D1021" s="277">
        <v>2.4259259259259258E-2</v>
      </c>
      <c r="E1021" s="274">
        <v>106</v>
      </c>
      <c r="F1021" s="274" t="s">
        <v>1070</v>
      </c>
      <c r="G1021" s="274">
        <v>5</v>
      </c>
      <c r="H1021" s="274">
        <f t="shared" si="15"/>
        <v>36</v>
      </c>
      <c r="I1021" s="274" t="s">
        <v>1071</v>
      </c>
      <c r="J1021" s="277">
        <v>2.5057870370370369E-2</v>
      </c>
      <c r="K1021" s="274" t="s">
        <v>2840</v>
      </c>
      <c r="L1021" s="274" t="s">
        <v>3887</v>
      </c>
      <c r="M1021" s="276">
        <v>32245</v>
      </c>
      <c r="N1021" s="274" t="s">
        <v>3684</v>
      </c>
    </row>
    <row r="1022" spans="2:14" ht="13.8">
      <c r="B1022" s="279" t="s">
        <v>2468</v>
      </c>
      <c r="C1022" s="274">
        <v>1946</v>
      </c>
      <c r="D1022" s="277">
        <v>2.1608796296296296E-2</v>
      </c>
      <c r="E1022" s="274">
        <v>106</v>
      </c>
      <c r="F1022" s="274" t="s">
        <v>1069</v>
      </c>
      <c r="G1022" s="274">
        <v>5</v>
      </c>
      <c r="H1022" s="274">
        <f t="shared" si="15"/>
        <v>78</v>
      </c>
      <c r="I1022" s="274" t="s">
        <v>1071</v>
      </c>
      <c r="J1022" s="277">
        <v>2.2511574074074073E-2</v>
      </c>
      <c r="K1022" s="274" t="s">
        <v>2975</v>
      </c>
      <c r="L1022" s="274" t="s">
        <v>3888</v>
      </c>
      <c r="M1022" s="278">
        <v>17123</v>
      </c>
      <c r="N1022" s="274" t="s">
        <v>3684</v>
      </c>
    </row>
    <row r="1023" spans="2:14" ht="14.4">
      <c r="B1023" s="286" t="s">
        <v>5185</v>
      </c>
      <c r="C1023" s="274">
        <v>1982</v>
      </c>
      <c r="D1023" s="277">
        <v>2.4618055555555556E-2</v>
      </c>
      <c r="E1023" s="274">
        <v>107</v>
      </c>
      <c r="F1023" s="274" t="s">
        <v>1070</v>
      </c>
      <c r="G1023" s="274">
        <v>5</v>
      </c>
      <c r="H1023" s="274">
        <f t="shared" si="15"/>
        <v>42</v>
      </c>
      <c r="I1023" s="274" t="s">
        <v>1071</v>
      </c>
      <c r="J1023" s="277">
        <v>2.5092592592592593E-2</v>
      </c>
      <c r="K1023" s="274" t="s">
        <v>2819</v>
      </c>
      <c r="L1023" s="274" t="s">
        <v>3299</v>
      </c>
      <c r="M1023" s="276">
        <v>30128</v>
      </c>
      <c r="N1023" s="274" t="s">
        <v>3684</v>
      </c>
    </row>
    <row r="1024" spans="2:14" ht="13.8">
      <c r="B1024" s="279" t="s">
        <v>5186</v>
      </c>
      <c r="C1024" s="274">
        <v>1989</v>
      </c>
      <c r="D1024" s="277">
        <v>2.2118055555555554E-2</v>
      </c>
      <c r="E1024" s="274">
        <v>107</v>
      </c>
      <c r="F1024" s="274" t="s">
        <v>1069</v>
      </c>
      <c r="G1024" s="274">
        <v>5</v>
      </c>
      <c r="H1024" s="274">
        <f t="shared" si="15"/>
        <v>35</v>
      </c>
      <c r="I1024" s="274" t="s">
        <v>1071</v>
      </c>
      <c r="J1024" s="277">
        <v>2.255787037037037E-2</v>
      </c>
      <c r="K1024" s="274" t="s">
        <v>2864</v>
      </c>
      <c r="L1024" s="274" t="s">
        <v>3889</v>
      </c>
      <c r="M1024" s="276">
        <v>32780</v>
      </c>
      <c r="N1024" s="274" t="s">
        <v>3684</v>
      </c>
    </row>
    <row r="1025" spans="2:14" ht="13.8">
      <c r="B1025" s="279" t="s">
        <v>5711</v>
      </c>
      <c r="C1025" s="274">
        <v>1994</v>
      </c>
      <c r="D1025" s="277">
        <v>2.4212962962962964E-2</v>
      </c>
      <c r="E1025" s="274">
        <v>108</v>
      </c>
      <c r="F1025" s="274" t="s">
        <v>1070</v>
      </c>
      <c r="G1025" s="274">
        <v>5</v>
      </c>
      <c r="H1025" s="274">
        <f t="shared" si="15"/>
        <v>30</v>
      </c>
      <c r="I1025" s="274" t="s">
        <v>1071</v>
      </c>
      <c r="J1025" s="277">
        <v>2.5092592592592593E-2</v>
      </c>
      <c r="K1025" s="274" t="s">
        <v>3318</v>
      </c>
      <c r="L1025" s="274" t="s">
        <v>3890</v>
      </c>
      <c r="M1025" s="276">
        <v>34347</v>
      </c>
      <c r="N1025" s="274" t="s">
        <v>3684</v>
      </c>
    </row>
    <row r="1026" spans="2:14" ht="13.8">
      <c r="B1026" s="279" t="s">
        <v>5187</v>
      </c>
      <c r="C1026" s="274">
        <v>1991</v>
      </c>
      <c r="D1026" s="277">
        <v>2.1678240740740741E-2</v>
      </c>
      <c r="E1026" s="274">
        <v>108</v>
      </c>
      <c r="F1026" s="274" t="s">
        <v>1069</v>
      </c>
      <c r="G1026" s="274">
        <v>5</v>
      </c>
      <c r="H1026" s="274">
        <f t="shared" si="15"/>
        <v>33</v>
      </c>
      <c r="I1026" s="274" t="s">
        <v>1071</v>
      </c>
      <c r="J1026" s="277">
        <v>2.2592592592592591E-2</v>
      </c>
      <c r="K1026" s="274" t="s">
        <v>3891</v>
      </c>
      <c r="L1026" s="274" t="s">
        <v>3892</v>
      </c>
      <c r="M1026" s="276">
        <v>33549</v>
      </c>
      <c r="N1026" s="274" t="s">
        <v>3684</v>
      </c>
    </row>
    <row r="1027" spans="2:14" ht="13.8">
      <c r="B1027" s="279" t="s">
        <v>5188</v>
      </c>
      <c r="C1027" s="274">
        <v>1990</v>
      </c>
      <c r="D1027" s="277">
        <v>2.4421296296296295E-2</v>
      </c>
      <c r="E1027" s="274">
        <v>109</v>
      </c>
      <c r="F1027" s="274" t="s">
        <v>1070</v>
      </c>
      <c r="G1027" s="274">
        <v>5</v>
      </c>
      <c r="H1027" s="274">
        <f t="shared" ref="H1027:H1090" si="16">2024-C1027</f>
        <v>34</v>
      </c>
      <c r="I1027" s="274" t="s">
        <v>1071</v>
      </c>
      <c r="J1027" s="277">
        <v>2.5127314814814814E-2</v>
      </c>
      <c r="K1027" s="274" t="s">
        <v>3071</v>
      </c>
      <c r="L1027" s="274" t="s">
        <v>3893</v>
      </c>
      <c r="M1027" s="278">
        <v>33168</v>
      </c>
      <c r="N1027" s="274" t="s">
        <v>3684</v>
      </c>
    </row>
    <row r="1028" spans="2:14" ht="13.8">
      <c r="B1028" s="279" t="s">
        <v>5189</v>
      </c>
      <c r="C1028" s="274">
        <v>1998</v>
      </c>
      <c r="D1028" s="277">
        <v>2.224537037037037E-2</v>
      </c>
      <c r="E1028" s="274">
        <v>109</v>
      </c>
      <c r="F1028" s="274" t="s">
        <v>1069</v>
      </c>
      <c r="G1028" s="274">
        <v>5</v>
      </c>
      <c r="H1028" s="274">
        <f t="shared" si="16"/>
        <v>26</v>
      </c>
      <c r="I1028" s="274" t="s">
        <v>1071</v>
      </c>
      <c r="J1028" s="277">
        <v>2.2662037037037036E-2</v>
      </c>
      <c r="K1028" s="274" t="s">
        <v>2862</v>
      </c>
      <c r="L1028" s="274" t="s">
        <v>3894</v>
      </c>
      <c r="M1028" s="276">
        <v>36035</v>
      </c>
      <c r="N1028" s="274" t="s">
        <v>3684</v>
      </c>
    </row>
    <row r="1029" spans="2:14" ht="13.8">
      <c r="B1029" s="279" t="s">
        <v>1699</v>
      </c>
      <c r="C1029" s="274">
        <v>1990</v>
      </c>
      <c r="D1029" s="277">
        <v>2.4756944444444446E-2</v>
      </c>
      <c r="E1029" s="274">
        <v>110</v>
      </c>
      <c r="F1029" s="274" t="s">
        <v>1070</v>
      </c>
      <c r="G1029" s="274">
        <v>5</v>
      </c>
      <c r="H1029" s="274">
        <f t="shared" si="16"/>
        <v>34</v>
      </c>
      <c r="I1029" s="274" t="s">
        <v>1071</v>
      </c>
      <c r="J1029" s="277">
        <v>2.5127314814814814E-2</v>
      </c>
      <c r="K1029" s="274" t="s">
        <v>2840</v>
      </c>
      <c r="L1029" s="274" t="s">
        <v>3895</v>
      </c>
      <c r="M1029" s="276">
        <v>32892</v>
      </c>
      <c r="N1029" s="274" t="s">
        <v>3684</v>
      </c>
    </row>
    <row r="1030" spans="2:14" ht="13.8">
      <c r="B1030" s="279" t="s">
        <v>5190</v>
      </c>
      <c r="C1030" s="274">
        <v>1985</v>
      </c>
      <c r="D1030" s="277">
        <v>2.193287037037037E-2</v>
      </c>
      <c r="E1030" s="274">
        <v>110</v>
      </c>
      <c r="F1030" s="274" t="s">
        <v>1069</v>
      </c>
      <c r="G1030" s="274">
        <v>5</v>
      </c>
      <c r="H1030" s="274">
        <f t="shared" si="16"/>
        <v>39</v>
      </c>
      <c r="I1030" s="274" t="s">
        <v>1071</v>
      </c>
      <c r="J1030" s="277">
        <v>2.269675925925926E-2</v>
      </c>
      <c r="K1030" s="274" t="s">
        <v>2825</v>
      </c>
      <c r="L1030" s="274" t="s">
        <v>3896</v>
      </c>
      <c r="M1030" s="276">
        <v>31128</v>
      </c>
      <c r="N1030" s="274" t="s">
        <v>3684</v>
      </c>
    </row>
    <row r="1031" spans="2:14" ht="14.4">
      <c r="B1031" s="286" t="s">
        <v>5191</v>
      </c>
      <c r="C1031" s="274">
        <v>1976</v>
      </c>
      <c r="D1031" s="277">
        <v>2.5127314814814814E-2</v>
      </c>
      <c r="E1031" s="274">
        <v>111</v>
      </c>
      <c r="F1031" s="274" t="s">
        <v>1070</v>
      </c>
      <c r="G1031" s="274">
        <v>5</v>
      </c>
      <c r="H1031" s="274">
        <f t="shared" si="16"/>
        <v>48</v>
      </c>
      <c r="I1031" s="274" t="s">
        <v>1071</v>
      </c>
      <c r="J1031" s="277">
        <v>2.5127314814814814E-2</v>
      </c>
      <c r="K1031" s="274" t="s">
        <v>2840</v>
      </c>
      <c r="L1031" s="274" t="s">
        <v>3897</v>
      </c>
      <c r="M1031" s="276">
        <v>27777</v>
      </c>
      <c r="N1031" s="274" t="s">
        <v>3684</v>
      </c>
    </row>
    <row r="1032" spans="2:14" ht="13.8">
      <c r="B1032" s="279" t="s">
        <v>5192</v>
      </c>
      <c r="C1032" s="274">
        <v>1990</v>
      </c>
      <c r="D1032" s="277">
        <v>2.1967592592592594E-2</v>
      </c>
      <c r="E1032" s="274">
        <v>111</v>
      </c>
      <c r="F1032" s="274" t="s">
        <v>1069</v>
      </c>
      <c r="G1032" s="274">
        <v>5</v>
      </c>
      <c r="H1032" s="274">
        <f t="shared" si="16"/>
        <v>34</v>
      </c>
      <c r="I1032" s="274" t="s">
        <v>1071</v>
      </c>
      <c r="J1032" s="277">
        <v>2.2743055555555555E-2</v>
      </c>
      <c r="K1032" s="274" t="s">
        <v>3309</v>
      </c>
      <c r="L1032" s="274" t="s">
        <v>3898</v>
      </c>
      <c r="M1032" s="276">
        <v>33048</v>
      </c>
      <c r="N1032" s="274" t="s">
        <v>3684</v>
      </c>
    </row>
    <row r="1033" spans="2:14" ht="13.8">
      <c r="B1033" s="279" t="s">
        <v>5193</v>
      </c>
      <c r="C1033" s="274">
        <v>1990</v>
      </c>
      <c r="D1033" s="277">
        <v>2.2326388888888889E-2</v>
      </c>
      <c r="E1033" s="274">
        <v>112</v>
      </c>
      <c r="F1033" s="274" t="s">
        <v>1069</v>
      </c>
      <c r="G1033" s="274">
        <v>5</v>
      </c>
      <c r="H1033" s="274">
        <f t="shared" si="16"/>
        <v>34</v>
      </c>
      <c r="I1033" s="274" t="s">
        <v>1071</v>
      </c>
      <c r="J1033" s="277">
        <v>2.2766203703703705E-2</v>
      </c>
      <c r="K1033" s="274" t="s">
        <v>2874</v>
      </c>
      <c r="L1033" s="274" t="s">
        <v>3899</v>
      </c>
      <c r="M1033" s="276">
        <v>32933</v>
      </c>
      <c r="N1033" s="274" t="s">
        <v>3684</v>
      </c>
    </row>
    <row r="1034" spans="2:14" ht="13.8">
      <c r="B1034" s="279" t="s">
        <v>5194</v>
      </c>
      <c r="C1034" s="274">
        <v>2006</v>
      </c>
      <c r="D1034" s="277">
        <v>2.4386574074074074E-2</v>
      </c>
      <c r="E1034" s="274">
        <v>112</v>
      </c>
      <c r="F1034" s="274" t="s">
        <v>1070</v>
      </c>
      <c r="G1034" s="274">
        <v>5</v>
      </c>
      <c r="H1034" s="274">
        <f t="shared" si="16"/>
        <v>18</v>
      </c>
      <c r="I1034" s="274" t="s">
        <v>1071</v>
      </c>
      <c r="J1034" s="277">
        <v>2.5162037037037038E-2</v>
      </c>
      <c r="K1034" s="274" t="s">
        <v>2891</v>
      </c>
      <c r="L1034" s="274" t="s">
        <v>3900</v>
      </c>
      <c r="M1034" s="276">
        <v>38895</v>
      </c>
      <c r="N1034" s="274" t="s">
        <v>3684</v>
      </c>
    </row>
    <row r="1035" spans="2:14" ht="13.8">
      <c r="B1035" s="279" t="s">
        <v>5195</v>
      </c>
      <c r="C1035" s="274">
        <v>1990</v>
      </c>
      <c r="D1035" s="277">
        <v>2.4340277777777777E-2</v>
      </c>
      <c r="E1035" s="274">
        <v>113</v>
      </c>
      <c r="F1035" s="274" t="s">
        <v>1070</v>
      </c>
      <c r="G1035" s="274">
        <v>5</v>
      </c>
      <c r="H1035" s="274">
        <f t="shared" si="16"/>
        <v>34</v>
      </c>
      <c r="I1035" s="274" t="s">
        <v>1071</v>
      </c>
      <c r="J1035" s="277">
        <v>2.5162037037037038E-2</v>
      </c>
      <c r="K1035" s="274" t="s">
        <v>3799</v>
      </c>
      <c r="L1035" s="274" t="s">
        <v>3901</v>
      </c>
      <c r="M1035" s="276">
        <v>32972</v>
      </c>
      <c r="N1035" s="274" t="s">
        <v>3684</v>
      </c>
    </row>
    <row r="1036" spans="2:14" ht="13.8">
      <c r="B1036" s="279" t="s">
        <v>1658</v>
      </c>
      <c r="C1036" s="274">
        <v>1992</v>
      </c>
      <c r="D1036" s="277">
        <v>2.1840277777777778E-2</v>
      </c>
      <c r="E1036" s="274">
        <v>113</v>
      </c>
      <c r="F1036" s="274" t="s">
        <v>1069</v>
      </c>
      <c r="G1036" s="274">
        <v>5</v>
      </c>
      <c r="H1036" s="274">
        <f t="shared" si="16"/>
        <v>32</v>
      </c>
      <c r="I1036" s="274" t="s">
        <v>1071</v>
      </c>
      <c r="J1036" s="277">
        <v>2.2800925925925926E-2</v>
      </c>
      <c r="K1036" s="274" t="s">
        <v>3902</v>
      </c>
      <c r="L1036" s="274" t="s">
        <v>3903</v>
      </c>
      <c r="M1036" s="276">
        <v>33690</v>
      </c>
      <c r="N1036" s="274" t="s">
        <v>3684</v>
      </c>
    </row>
    <row r="1037" spans="2:14" ht="14.4">
      <c r="B1037" s="286" t="s">
        <v>5196</v>
      </c>
      <c r="C1037" s="274">
        <v>1983</v>
      </c>
      <c r="D1037" s="277">
        <v>2.4247685185185185E-2</v>
      </c>
      <c r="E1037" s="274">
        <v>114</v>
      </c>
      <c r="F1037" s="274" t="s">
        <v>1070</v>
      </c>
      <c r="G1037" s="274">
        <v>5</v>
      </c>
      <c r="H1037" s="274">
        <f t="shared" si="16"/>
        <v>41</v>
      </c>
      <c r="I1037" s="274" t="s">
        <v>1071</v>
      </c>
      <c r="J1037" s="277">
        <v>2.5208333333333333E-2</v>
      </c>
      <c r="K1037" s="274" t="s">
        <v>2935</v>
      </c>
      <c r="L1037" s="274" t="s">
        <v>3904</v>
      </c>
      <c r="M1037" s="276">
        <v>30419</v>
      </c>
      <c r="N1037" s="274" t="s">
        <v>3684</v>
      </c>
    </row>
    <row r="1038" spans="2:14" ht="13.8">
      <c r="B1038" s="279" t="s">
        <v>5197</v>
      </c>
      <c r="C1038" s="274">
        <v>1989</v>
      </c>
      <c r="D1038" s="277">
        <v>2.2905092592592591E-2</v>
      </c>
      <c r="E1038" s="274">
        <v>114</v>
      </c>
      <c r="F1038" s="274" t="s">
        <v>1069</v>
      </c>
      <c r="G1038" s="274">
        <v>5</v>
      </c>
      <c r="H1038" s="274">
        <f t="shared" si="16"/>
        <v>35</v>
      </c>
      <c r="I1038" s="274" t="s">
        <v>1071</v>
      </c>
      <c r="J1038" s="277">
        <v>2.2939814814814816E-2</v>
      </c>
      <c r="K1038" s="274" t="s">
        <v>2825</v>
      </c>
      <c r="L1038" s="274" t="s">
        <v>3905</v>
      </c>
      <c r="M1038" s="276">
        <v>32819</v>
      </c>
      <c r="N1038" s="274" t="s">
        <v>3684</v>
      </c>
    </row>
    <row r="1039" spans="2:14" ht="13.8">
      <c r="B1039" s="279" t="s">
        <v>5198</v>
      </c>
      <c r="C1039" s="274">
        <v>1988</v>
      </c>
      <c r="D1039" s="277">
        <v>2.4143518518518519E-2</v>
      </c>
      <c r="E1039" s="274">
        <v>115</v>
      </c>
      <c r="F1039" s="274" t="s">
        <v>1070</v>
      </c>
      <c r="G1039" s="274">
        <v>5</v>
      </c>
      <c r="H1039" s="274">
        <f t="shared" si="16"/>
        <v>36</v>
      </c>
      <c r="I1039" s="274" t="s">
        <v>1071</v>
      </c>
      <c r="J1039" s="277">
        <v>2.5289351851851851E-2</v>
      </c>
      <c r="K1039" s="274" t="s">
        <v>2840</v>
      </c>
      <c r="L1039" s="274" t="s">
        <v>3906</v>
      </c>
      <c r="M1039" s="276">
        <v>32292</v>
      </c>
      <c r="N1039" s="274" t="s">
        <v>3684</v>
      </c>
    </row>
    <row r="1040" spans="2:14" ht="13.8">
      <c r="B1040" s="279" t="s">
        <v>5199</v>
      </c>
      <c r="C1040" s="274">
        <v>1988</v>
      </c>
      <c r="D1040" s="277">
        <v>2.2152777777777778E-2</v>
      </c>
      <c r="E1040" s="274">
        <v>115</v>
      </c>
      <c r="F1040" s="274" t="s">
        <v>1069</v>
      </c>
      <c r="G1040" s="274">
        <v>5</v>
      </c>
      <c r="H1040" s="274">
        <f t="shared" si="16"/>
        <v>36</v>
      </c>
      <c r="I1040" s="274" t="s">
        <v>1071</v>
      </c>
      <c r="J1040" s="277">
        <v>2.3020833333333334E-2</v>
      </c>
      <c r="K1040" s="274" t="s">
        <v>2862</v>
      </c>
      <c r="L1040" s="274" t="s">
        <v>3907</v>
      </c>
      <c r="M1040" s="278">
        <v>32493</v>
      </c>
      <c r="N1040" s="274" t="s">
        <v>3684</v>
      </c>
    </row>
    <row r="1041" spans="2:14" ht="13.8">
      <c r="B1041" s="279" t="s">
        <v>5712</v>
      </c>
      <c r="C1041" s="274">
        <v>1999</v>
      </c>
      <c r="D1041" s="277">
        <v>2.4305555555555556E-2</v>
      </c>
      <c r="E1041" s="274">
        <v>116</v>
      </c>
      <c r="F1041" s="274" t="s">
        <v>1070</v>
      </c>
      <c r="G1041" s="274">
        <v>5</v>
      </c>
      <c r="H1041" s="274">
        <f t="shared" si="16"/>
        <v>25</v>
      </c>
      <c r="I1041" s="274" t="s">
        <v>1071</v>
      </c>
      <c r="J1041" s="277">
        <v>2.5324074074074075E-2</v>
      </c>
      <c r="K1041" s="274" t="s">
        <v>2920</v>
      </c>
      <c r="L1041" s="274" t="s">
        <v>5713</v>
      </c>
      <c r="M1041" s="276">
        <v>36280</v>
      </c>
      <c r="N1041" s="274" t="s">
        <v>3684</v>
      </c>
    </row>
    <row r="1042" spans="2:14" ht="13.8">
      <c r="B1042" s="279" t="s">
        <v>5200</v>
      </c>
      <c r="C1042" s="274">
        <v>1988</v>
      </c>
      <c r="D1042" s="277">
        <v>2.193287037037037E-2</v>
      </c>
      <c r="E1042" s="274">
        <v>116</v>
      </c>
      <c r="F1042" s="274" t="s">
        <v>1069</v>
      </c>
      <c r="G1042" s="274">
        <v>5</v>
      </c>
      <c r="H1042" s="274">
        <f t="shared" si="16"/>
        <v>36</v>
      </c>
      <c r="I1042" s="274" t="s">
        <v>1071</v>
      </c>
      <c r="J1042" s="277">
        <v>2.3043981481481481E-2</v>
      </c>
      <c r="K1042" s="274" t="s">
        <v>2825</v>
      </c>
      <c r="L1042" s="274" t="s">
        <v>3908</v>
      </c>
      <c r="M1042" s="276">
        <v>32311</v>
      </c>
      <c r="N1042" s="274" t="s">
        <v>3684</v>
      </c>
    </row>
    <row r="1043" spans="2:14" ht="13.8">
      <c r="B1043" s="279" t="s">
        <v>5201</v>
      </c>
      <c r="C1043" s="274">
        <v>1992</v>
      </c>
      <c r="D1043" s="277">
        <v>2.2060185185185186E-2</v>
      </c>
      <c r="E1043" s="274">
        <v>117</v>
      </c>
      <c r="F1043" s="274" t="s">
        <v>1069</v>
      </c>
      <c r="G1043" s="274">
        <v>5</v>
      </c>
      <c r="H1043" s="274">
        <f t="shared" si="16"/>
        <v>32</v>
      </c>
      <c r="I1043" s="274" t="s">
        <v>1071</v>
      </c>
      <c r="J1043" s="277">
        <v>2.3043981481481481E-2</v>
      </c>
      <c r="K1043" s="274" t="s">
        <v>2862</v>
      </c>
      <c r="L1043" s="274" t="s">
        <v>3909</v>
      </c>
      <c r="M1043" s="276">
        <v>33720</v>
      </c>
      <c r="N1043" s="274" t="s">
        <v>3684</v>
      </c>
    </row>
    <row r="1044" spans="2:14" ht="13.8">
      <c r="B1044" s="279" t="s">
        <v>5202</v>
      </c>
      <c r="C1044" s="274">
        <v>1998</v>
      </c>
      <c r="D1044" s="277">
        <v>2.4722222222222222E-2</v>
      </c>
      <c r="E1044" s="274">
        <v>117</v>
      </c>
      <c r="F1044" s="274" t="s">
        <v>1070</v>
      </c>
      <c r="G1044" s="274">
        <v>5</v>
      </c>
      <c r="H1044" s="274">
        <f t="shared" si="16"/>
        <v>26</v>
      </c>
      <c r="I1044" s="274" t="s">
        <v>1071</v>
      </c>
      <c r="J1044" s="277">
        <v>2.5451388888888888E-2</v>
      </c>
      <c r="K1044" s="274" t="s">
        <v>2819</v>
      </c>
      <c r="L1044" s="274" t="s">
        <v>3890</v>
      </c>
      <c r="M1044" s="276">
        <v>36039</v>
      </c>
      <c r="N1044" s="274" t="s">
        <v>3684</v>
      </c>
    </row>
    <row r="1045" spans="2:14" ht="13.8">
      <c r="B1045" s="279" t="s">
        <v>5203</v>
      </c>
      <c r="C1045" s="274">
        <v>1988</v>
      </c>
      <c r="D1045" s="277">
        <v>2.4583333333333332E-2</v>
      </c>
      <c r="E1045" s="274">
        <v>118</v>
      </c>
      <c r="F1045" s="274" t="s">
        <v>1070</v>
      </c>
      <c r="G1045" s="274">
        <v>5</v>
      </c>
      <c r="H1045" s="274">
        <f t="shared" si="16"/>
        <v>36</v>
      </c>
      <c r="I1045" s="274" t="s">
        <v>1071</v>
      </c>
      <c r="J1045" s="277">
        <v>2.5451388888888888E-2</v>
      </c>
      <c r="K1045" s="274" t="s">
        <v>2926</v>
      </c>
      <c r="L1045" s="274" t="s">
        <v>3910</v>
      </c>
      <c r="M1045" s="276">
        <v>32338</v>
      </c>
      <c r="N1045" s="274" t="s">
        <v>3684</v>
      </c>
    </row>
    <row r="1046" spans="2:14" ht="13.8">
      <c r="B1046" s="279" t="s">
        <v>1473</v>
      </c>
      <c r="C1046" s="274">
        <v>1983</v>
      </c>
      <c r="D1046" s="277">
        <v>2.2349537037037036E-2</v>
      </c>
      <c r="E1046" s="274">
        <v>118</v>
      </c>
      <c r="F1046" s="274" t="s">
        <v>1069</v>
      </c>
      <c r="G1046" s="274">
        <v>5</v>
      </c>
      <c r="H1046" s="274">
        <f t="shared" si="16"/>
        <v>41</v>
      </c>
      <c r="I1046" s="274" t="s">
        <v>1071</v>
      </c>
      <c r="J1046" s="277">
        <v>2.3055555555555555E-2</v>
      </c>
      <c r="K1046" s="274" t="s">
        <v>2833</v>
      </c>
      <c r="L1046" s="274" t="s">
        <v>3911</v>
      </c>
      <c r="M1046" s="276">
        <v>30496</v>
      </c>
      <c r="N1046" s="274" t="s">
        <v>3684</v>
      </c>
    </row>
    <row r="1047" spans="2:14" ht="13.8">
      <c r="B1047" s="279" t="s">
        <v>5204</v>
      </c>
      <c r="C1047" s="274">
        <v>2001</v>
      </c>
      <c r="D1047" s="277">
        <v>2.4456018518518519E-2</v>
      </c>
      <c r="E1047" s="274">
        <v>119</v>
      </c>
      <c r="F1047" s="274" t="s">
        <v>1070</v>
      </c>
      <c r="G1047" s="274">
        <v>5</v>
      </c>
      <c r="H1047" s="274">
        <f t="shared" si="16"/>
        <v>23</v>
      </c>
      <c r="I1047" s="274" t="s">
        <v>1071</v>
      </c>
      <c r="J1047" s="277">
        <v>2.5497685185185186E-2</v>
      </c>
      <c r="K1047" s="274" t="s">
        <v>3912</v>
      </c>
      <c r="L1047" s="274" t="s">
        <v>3913</v>
      </c>
      <c r="M1047" s="278">
        <v>37182</v>
      </c>
      <c r="N1047" s="274" t="s">
        <v>3684</v>
      </c>
    </row>
    <row r="1048" spans="2:14" ht="13.8">
      <c r="B1048" s="279" t="s">
        <v>5205</v>
      </c>
      <c r="C1048" s="274">
        <v>1985</v>
      </c>
      <c r="D1048" s="277">
        <v>2.2280092592592591E-2</v>
      </c>
      <c r="E1048" s="274">
        <v>119</v>
      </c>
      <c r="F1048" s="274" t="s">
        <v>1069</v>
      </c>
      <c r="G1048" s="274">
        <v>5</v>
      </c>
      <c r="H1048" s="274">
        <f t="shared" si="16"/>
        <v>39</v>
      </c>
      <c r="I1048" s="274" t="s">
        <v>1071</v>
      </c>
      <c r="J1048" s="277">
        <v>2.3055555555555555E-2</v>
      </c>
      <c r="K1048" s="274" t="s">
        <v>2859</v>
      </c>
      <c r="L1048" s="274" t="s">
        <v>3914</v>
      </c>
      <c r="M1048" s="278">
        <v>31377</v>
      </c>
      <c r="N1048" s="274" t="s">
        <v>3684</v>
      </c>
    </row>
    <row r="1049" spans="2:14" ht="13.8">
      <c r="B1049" s="279" t="s">
        <v>5206</v>
      </c>
      <c r="C1049" s="274">
        <v>1985</v>
      </c>
      <c r="D1049" s="277">
        <v>2.269675925925926E-2</v>
      </c>
      <c r="E1049" s="274">
        <v>120</v>
      </c>
      <c r="F1049" s="274" t="s">
        <v>1069</v>
      </c>
      <c r="G1049" s="274">
        <v>5</v>
      </c>
      <c r="H1049" s="274">
        <f t="shared" si="16"/>
        <v>39</v>
      </c>
      <c r="I1049" s="274" t="s">
        <v>1071</v>
      </c>
      <c r="J1049" s="277">
        <v>2.3090277777777779E-2</v>
      </c>
      <c r="K1049" s="274" t="s">
        <v>3915</v>
      </c>
      <c r="L1049" s="274" t="s">
        <v>3916</v>
      </c>
      <c r="M1049" s="276">
        <v>31151</v>
      </c>
      <c r="N1049" s="274" t="s">
        <v>3684</v>
      </c>
    </row>
    <row r="1050" spans="2:14" ht="13.8">
      <c r="B1050" s="279" t="s">
        <v>5207</v>
      </c>
      <c r="C1050" s="274">
        <v>1988</v>
      </c>
      <c r="D1050" s="277">
        <v>2.4722222222222222E-2</v>
      </c>
      <c r="E1050" s="274">
        <v>120</v>
      </c>
      <c r="F1050" s="274" t="s">
        <v>1070</v>
      </c>
      <c r="G1050" s="274">
        <v>5</v>
      </c>
      <c r="H1050" s="274">
        <f t="shared" si="16"/>
        <v>36</v>
      </c>
      <c r="I1050" s="274" t="s">
        <v>1071</v>
      </c>
      <c r="J1050" s="277">
        <v>2.5532407407407406E-2</v>
      </c>
      <c r="K1050" s="274" t="s">
        <v>2866</v>
      </c>
      <c r="L1050" s="274" t="s">
        <v>3917</v>
      </c>
      <c r="M1050" s="276">
        <v>32400</v>
      </c>
      <c r="N1050" s="274" t="s">
        <v>3684</v>
      </c>
    </row>
    <row r="1051" spans="2:14" ht="13.8">
      <c r="B1051" s="279" t="s">
        <v>5208</v>
      </c>
      <c r="C1051" s="274">
        <v>1991</v>
      </c>
      <c r="D1051" s="277">
        <v>2.3136574074074073E-2</v>
      </c>
      <c r="E1051" s="274">
        <v>121</v>
      </c>
      <c r="F1051" s="274" t="s">
        <v>1069</v>
      </c>
      <c r="G1051" s="274">
        <v>5</v>
      </c>
      <c r="H1051" s="274">
        <f t="shared" si="16"/>
        <v>33</v>
      </c>
      <c r="I1051" s="274" t="s">
        <v>1071</v>
      </c>
      <c r="J1051" s="277">
        <v>2.3171296296296297E-2</v>
      </c>
      <c r="K1051" s="274" t="s">
        <v>3309</v>
      </c>
      <c r="L1051" s="274" t="s">
        <v>3918</v>
      </c>
      <c r="M1051" s="276">
        <v>33475</v>
      </c>
      <c r="N1051" s="274" t="s">
        <v>3684</v>
      </c>
    </row>
    <row r="1052" spans="2:14" ht="14.4">
      <c r="B1052" s="286" t="s">
        <v>5209</v>
      </c>
      <c r="C1052" s="274">
        <v>1980</v>
      </c>
      <c r="D1052" s="277">
        <v>2.4560185185185185E-2</v>
      </c>
      <c r="E1052" s="274">
        <v>121</v>
      </c>
      <c r="F1052" s="274" t="s">
        <v>1070</v>
      </c>
      <c r="G1052" s="274">
        <v>5</v>
      </c>
      <c r="H1052" s="274">
        <f t="shared" si="16"/>
        <v>44</v>
      </c>
      <c r="I1052" s="274" t="s">
        <v>1071</v>
      </c>
      <c r="J1052" s="277">
        <v>2.5578703703703704E-2</v>
      </c>
      <c r="K1052" s="274" t="s">
        <v>3108</v>
      </c>
      <c r="L1052" s="274" t="s">
        <v>3919</v>
      </c>
      <c r="M1052" s="276">
        <v>29310</v>
      </c>
      <c r="N1052" s="274" t="s">
        <v>3684</v>
      </c>
    </row>
    <row r="1053" spans="2:14" ht="13.8">
      <c r="B1053" s="279" t="s">
        <v>5210</v>
      </c>
      <c r="C1053" s="274">
        <v>1988</v>
      </c>
      <c r="D1053" s="277">
        <v>2.4687500000000001E-2</v>
      </c>
      <c r="E1053" s="274">
        <v>122</v>
      </c>
      <c r="F1053" s="274" t="s">
        <v>1070</v>
      </c>
      <c r="G1053" s="274">
        <v>5</v>
      </c>
      <c r="H1053" s="274">
        <f t="shared" si="16"/>
        <v>36</v>
      </c>
      <c r="I1053" s="274" t="s">
        <v>1071</v>
      </c>
      <c r="J1053" s="277">
        <v>2.5624999999999998E-2</v>
      </c>
      <c r="K1053" s="274" t="s">
        <v>2838</v>
      </c>
      <c r="L1053" s="274" t="s">
        <v>3920</v>
      </c>
      <c r="M1053" s="276">
        <v>32270</v>
      </c>
      <c r="N1053" s="274" t="s">
        <v>3684</v>
      </c>
    </row>
    <row r="1054" spans="2:14" ht="13.8">
      <c r="B1054" s="279" t="s">
        <v>5211</v>
      </c>
      <c r="C1054" s="274">
        <v>2002</v>
      </c>
      <c r="D1054" s="277">
        <v>2.2766203703703705E-2</v>
      </c>
      <c r="E1054" s="274">
        <v>122</v>
      </c>
      <c r="F1054" s="274" t="s">
        <v>1069</v>
      </c>
      <c r="G1054" s="274">
        <v>5</v>
      </c>
      <c r="H1054" s="274">
        <f t="shared" si="16"/>
        <v>22</v>
      </c>
      <c r="I1054" s="274" t="s">
        <v>1071</v>
      </c>
      <c r="J1054" s="277">
        <v>2.3171296296296297E-2</v>
      </c>
      <c r="K1054" s="274" t="s">
        <v>3921</v>
      </c>
      <c r="L1054" s="274" t="s">
        <v>3922</v>
      </c>
      <c r="M1054" s="276">
        <v>37367</v>
      </c>
      <c r="N1054" s="274" t="s">
        <v>3684</v>
      </c>
    </row>
    <row r="1055" spans="2:14" ht="13.8">
      <c r="B1055" s="279" t="s">
        <v>5212</v>
      </c>
      <c r="C1055" s="274">
        <v>1985</v>
      </c>
      <c r="D1055" s="277">
        <v>2.5347222222222222E-2</v>
      </c>
      <c r="E1055" s="274">
        <v>123</v>
      </c>
      <c r="F1055" s="274" t="s">
        <v>1070</v>
      </c>
      <c r="G1055" s="274">
        <v>5</v>
      </c>
      <c r="H1055" s="274">
        <f t="shared" si="16"/>
        <v>39</v>
      </c>
      <c r="I1055" s="274" t="s">
        <v>1071</v>
      </c>
      <c r="J1055" s="277">
        <v>2.5671296296296296E-2</v>
      </c>
      <c r="K1055" s="274" t="s">
        <v>2840</v>
      </c>
      <c r="L1055" s="274" t="s">
        <v>3923</v>
      </c>
      <c r="M1055" s="278">
        <v>31376</v>
      </c>
      <c r="N1055" s="274" t="s">
        <v>3684</v>
      </c>
    </row>
    <row r="1056" spans="2:14" ht="13.8">
      <c r="B1056" s="279" t="s">
        <v>5213</v>
      </c>
      <c r="C1056" s="274">
        <v>1988</v>
      </c>
      <c r="D1056" s="277">
        <v>2.2569444444444444E-2</v>
      </c>
      <c r="E1056" s="274">
        <v>123</v>
      </c>
      <c r="F1056" s="274" t="s">
        <v>1069</v>
      </c>
      <c r="G1056" s="274">
        <v>5</v>
      </c>
      <c r="H1056" s="274">
        <f t="shared" si="16"/>
        <v>36</v>
      </c>
      <c r="I1056" s="274" t="s">
        <v>1071</v>
      </c>
      <c r="J1056" s="277">
        <v>2.3356481481481482E-2</v>
      </c>
      <c r="K1056" s="274" t="s">
        <v>2913</v>
      </c>
      <c r="L1056" s="274" t="s">
        <v>3066</v>
      </c>
      <c r="M1056" s="276">
        <v>32326</v>
      </c>
      <c r="N1056" s="274" t="s">
        <v>3684</v>
      </c>
    </row>
    <row r="1057" spans="2:14" ht="13.8">
      <c r="B1057" s="279" t="s">
        <v>5214</v>
      </c>
      <c r="C1057" s="274">
        <v>1987</v>
      </c>
      <c r="D1057" s="277">
        <v>2.4930555555555556E-2</v>
      </c>
      <c r="E1057" s="274">
        <v>124</v>
      </c>
      <c r="F1057" s="274" t="s">
        <v>1070</v>
      </c>
      <c r="G1057" s="274">
        <v>5</v>
      </c>
      <c r="H1057" s="274">
        <f t="shared" si="16"/>
        <v>37</v>
      </c>
      <c r="I1057" s="274" t="s">
        <v>1071</v>
      </c>
      <c r="J1057" s="277">
        <v>2.5729166666666668E-2</v>
      </c>
      <c r="K1057" s="274" t="s">
        <v>2838</v>
      </c>
      <c r="L1057" s="274" t="s">
        <v>3924</v>
      </c>
      <c r="M1057" s="276">
        <v>31824</v>
      </c>
      <c r="N1057" s="274" t="s">
        <v>3684</v>
      </c>
    </row>
    <row r="1058" spans="2:14" ht="13.8">
      <c r="B1058" s="279" t="s">
        <v>5215</v>
      </c>
      <c r="C1058" s="274">
        <v>1992</v>
      </c>
      <c r="D1058" s="277">
        <v>2.2418981481481481E-2</v>
      </c>
      <c r="E1058" s="274">
        <v>124</v>
      </c>
      <c r="F1058" s="274" t="s">
        <v>1069</v>
      </c>
      <c r="G1058" s="274">
        <v>5</v>
      </c>
      <c r="H1058" s="274">
        <f t="shared" si="16"/>
        <v>32</v>
      </c>
      <c r="I1058" s="274" t="s">
        <v>1071</v>
      </c>
      <c r="J1058" s="277">
        <v>2.3518518518518518E-2</v>
      </c>
      <c r="K1058" s="274" t="s">
        <v>2842</v>
      </c>
      <c r="L1058" s="274" t="s">
        <v>3925</v>
      </c>
      <c r="M1058" s="278">
        <v>33900</v>
      </c>
      <c r="N1058" s="274" t="s">
        <v>3684</v>
      </c>
    </row>
    <row r="1059" spans="2:14" ht="13.8">
      <c r="B1059" s="279" t="s">
        <v>5216</v>
      </c>
      <c r="C1059" s="274">
        <v>1983</v>
      </c>
      <c r="D1059" s="277">
        <v>2.2581018518518518E-2</v>
      </c>
      <c r="E1059" s="274">
        <v>125</v>
      </c>
      <c r="F1059" s="274" t="s">
        <v>1069</v>
      </c>
      <c r="G1059" s="274">
        <v>5</v>
      </c>
      <c r="H1059" s="274">
        <f t="shared" si="16"/>
        <v>41</v>
      </c>
      <c r="I1059" s="274" t="s">
        <v>1071</v>
      </c>
      <c r="J1059" s="277">
        <v>2.3541666666666666E-2</v>
      </c>
      <c r="K1059" s="274" t="s">
        <v>2849</v>
      </c>
      <c r="L1059" s="274" t="s">
        <v>3926</v>
      </c>
      <c r="M1059" s="276">
        <v>30379</v>
      </c>
      <c r="N1059" s="274" t="s">
        <v>3684</v>
      </c>
    </row>
    <row r="1060" spans="2:14" ht="13.8">
      <c r="B1060" s="279" t="s">
        <v>2291</v>
      </c>
      <c r="C1060" s="274">
        <v>1994</v>
      </c>
      <c r="D1060" s="277">
        <v>2.5729166666666668E-2</v>
      </c>
      <c r="E1060" s="274">
        <v>125</v>
      </c>
      <c r="F1060" s="274" t="s">
        <v>1070</v>
      </c>
      <c r="G1060" s="274">
        <v>5</v>
      </c>
      <c r="H1060" s="274">
        <f t="shared" si="16"/>
        <v>30</v>
      </c>
      <c r="I1060" s="274" t="s">
        <v>1071</v>
      </c>
      <c r="J1060" s="277">
        <v>2.5740740740740741E-2</v>
      </c>
      <c r="K1060" s="274" t="s">
        <v>3927</v>
      </c>
      <c r="L1060" s="274" t="s">
        <v>3928</v>
      </c>
      <c r="M1060" s="276">
        <v>34461</v>
      </c>
      <c r="N1060" s="274" t="s">
        <v>3684</v>
      </c>
    </row>
    <row r="1061" spans="2:14" ht="13.8">
      <c r="B1061" s="279" t="s">
        <v>1632</v>
      </c>
      <c r="C1061" s="274">
        <v>1990</v>
      </c>
      <c r="D1061" s="277">
        <v>2.2442129629629631E-2</v>
      </c>
      <c r="E1061" s="274">
        <v>126</v>
      </c>
      <c r="F1061" s="274" t="s">
        <v>1069</v>
      </c>
      <c r="G1061" s="274">
        <v>5</v>
      </c>
      <c r="H1061" s="274">
        <f t="shared" si="16"/>
        <v>34</v>
      </c>
      <c r="I1061" s="274" t="s">
        <v>1071</v>
      </c>
      <c r="J1061" s="277">
        <v>2.3541666666666666E-2</v>
      </c>
      <c r="K1061" s="274" t="s">
        <v>2825</v>
      </c>
      <c r="L1061" s="274" t="s">
        <v>3929</v>
      </c>
      <c r="M1061" s="276">
        <v>33020</v>
      </c>
      <c r="N1061" s="274" t="s">
        <v>3684</v>
      </c>
    </row>
    <row r="1062" spans="2:14" ht="13.8">
      <c r="B1062" s="279" t="s">
        <v>5217</v>
      </c>
      <c r="C1062" s="274">
        <v>1988</v>
      </c>
      <c r="D1062" s="277">
        <v>2.476851851851852E-2</v>
      </c>
      <c r="E1062" s="274">
        <v>126</v>
      </c>
      <c r="F1062" s="274" t="s">
        <v>1070</v>
      </c>
      <c r="G1062" s="274">
        <v>5</v>
      </c>
      <c r="H1062" s="274">
        <f t="shared" si="16"/>
        <v>36</v>
      </c>
      <c r="I1062" s="274" t="s">
        <v>1071</v>
      </c>
      <c r="J1062" s="277">
        <v>2.5752314814814815E-2</v>
      </c>
      <c r="K1062" s="274" t="s">
        <v>2819</v>
      </c>
      <c r="L1062" s="274" t="s">
        <v>3930</v>
      </c>
      <c r="M1062" s="276">
        <v>32288</v>
      </c>
      <c r="N1062" s="274" t="s">
        <v>3684</v>
      </c>
    </row>
    <row r="1063" spans="2:14" ht="13.8">
      <c r="B1063" s="279" t="s">
        <v>5218</v>
      </c>
      <c r="C1063" s="274">
        <v>2000</v>
      </c>
      <c r="D1063" s="277">
        <v>2.462962962962963E-2</v>
      </c>
      <c r="E1063" s="274">
        <v>127</v>
      </c>
      <c r="F1063" s="274" t="s">
        <v>1070</v>
      </c>
      <c r="G1063" s="274">
        <v>5</v>
      </c>
      <c r="H1063" s="274">
        <f t="shared" si="16"/>
        <v>24</v>
      </c>
      <c r="I1063" s="274" t="s">
        <v>1071</v>
      </c>
      <c r="J1063" s="277">
        <v>2.5798611111111112E-2</v>
      </c>
      <c r="K1063" s="274" t="s">
        <v>3264</v>
      </c>
      <c r="L1063" s="274" t="s">
        <v>3931</v>
      </c>
      <c r="M1063" s="278">
        <v>36846</v>
      </c>
      <c r="N1063" s="274" t="s">
        <v>3684</v>
      </c>
    </row>
    <row r="1064" spans="2:14" ht="13.8">
      <c r="B1064" s="279" t="s">
        <v>5219</v>
      </c>
      <c r="C1064" s="274">
        <v>1998</v>
      </c>
      <c r="D1064" s="277">
        <v>2.2499999999999999E-2</v>
      </c>
      <c r="E1064" s="274">
        <v>127</v>
      </c>
      <c r="F1064" s="274" t="s">
        <v>1069</v>
      </c>
      <c r="G1064" s="274">
        <v>5</v>
      </c>
      <c r="H1064" s="274">
        <f t="shared" si="16"/>
        <v>26</v>
      </c>
      <c r="I1064" s="274" t="s">
        <v>1071</v>
      </c>
      <c r="J1064" s="277">
        <v>2.3634259259259258E-2</v>
      </c>
      <c r="K1064" s="274" t="s">
        <v>2829</v>
      </c>
      <c r="L1064" s="274" t="s">
        <v>3932</v>
      </c>
      <c r="M1064" s="276">
        <v>35969</v>
      </c>
      <c r="N1064" s="274" t="s">
        <v>3684</v>
      </c>
    </row>
    <row r="1065" spans="2:14" ht="13.8">
      <c r="B1065" s="279" t="s">
        <v>5220</v>
      </c>
      <c r="C1065" s="274">
        <v>1983</v>
      </c>
      <c r="D1065" s="277">
        <v>2.2916666666666665E-2</v>
      </c>
      <c r="E1065" s="274">
        <v>128</v>
      </c>
      <c r="F1065" s="274" t="s">
        <v>1069</v>
      </c>
      <c r="G1065" s="274">
        <v>5</v>
      </c>
      <c r="H1065" s="274">
        <f t="shared" si="16"/>
        <v>41</v>
      </c>
      <c r="I1065" s="274" t="s">
        <v>1071</v>
      </c>
      <c r="J1065" s="277">
        <v>2.3645833333333335E-2</v>
      </c>
      <c r="K1065" s="274" t="s">
        <v>3014</v>
      </c>
      <c r="L1065" s="274" t="s">
        <v>3933</v>
      </c>
      <c r="M1065" s="276">
        <v>30362</v>
      </c>
      <c r="N1065" s="274" t="s">
        <v>3684</v>
      </c>
    </row>
    <row r="1066" spans="2:14" ht="13.8">
      <c r="B1066" s="279" t="s">
        <v>5221</v>
      </c>
      <c r="C1066" s="274">
        <v>1993</v>
      </c>
      <c r="D1066" s="277">
        <v>2.5034722222222222E-2</v>
      </c>
      <c r="E1066" s="274">
        <v>128</v>
      </c>
      <c r="F1066" s="274" t="s">
        <v>1070</v>
      </c>
      <c r="G1066" s="274">
        <v>5</v>
      </c>
      <c r="H1066" s="274">
        <f t="shared" si="16"/>
        <v>31</v>
      </c>
      <c r="I1066" s="274" t="s">
        <v>1071</v>
      </c>
      <c r="J1066" s="277">
        <v>2.6006944444444444E-2</v>
      </c>
      <c r="K1066" s="274" t="s">
        <v>3068</v>
      </c>
      <c r="L1066" s="274" t="s">
        <v>3934</v>
      </c>
      <c r="M1066" s="276">
        <v>34009</v>
      </c>
      <c r="N1066" s="274" t="s">
        <v>3684</v>
      </c>
    </row>
    <row r="1067" spans="2:14" ht="13.8">
      <c r="B1067" s="279" t="s">
        <v>674</v>
      </c>
      <c r="C1067" s="274">
        <v>1986</v>
      </c>
      <c r="D1067" s="277">
        <v>2.5300925925925925E-2</v>
      </c>
      <c r="E1067" s="274">
        <v>129</v>
      </c>
      <c r="F1067" s="274" t="s">
        <v>1070</v>
      </c>
      <c r="G1067" s="274">
        <v>5</v>
      </c>
      <c r="H1067" s="274">
        <f t="shared" si="16"/>
        <v>38</v>
      </c>
      <c r="I1067" s="274" t="s">
        <v>1071</v>
      </c>
      <c r="J1067" s="277">
        <v>2.6018518518518517E-2</v>
      </c>
      <c r="K1067" s="274" t="s">
        <v>2831</v>
      </c>
      <c r="L1067" s="274" t="s">
        <v>3935</v>
      </c>
      <c r="M1067" s="276">
        <v>31569</v>
      </c>
      <c r="N1067" s="274" t="s">
        <v>3684</v>
      </c>
    </row>
    <row r="1068" spans="2:14" ht="13.8">
      <c r="B1068" s="279" t="s">
        <v>5222</v>
      </c>
      <c r="C1068" s="274">
        <v>1996</v>
      </c>
      <c r="D1068" s="277">
        <v>2.2858796296296297E-2</v>
      </c>
      <c r="E1068" s="274">
        <v>129</v>
      </c>
      <c r="F1068" s="274" t="s">
        <v>1069</v>
      </c>
      <c r="G1068" s="274">
        <v>5</v>
      </c>
      <c r="H1068" s="274">
        <f t="shared" si="16"/>
        <v>28</v>
      </c>
      <c r="I1068" s="274" t="s">
        <v>1071</v>
      </c>
      <c r="J1068" s="277">
        <v>2.3657407407407408E-2</v>
      </c>
      <c r="K1068" s="274" t="s">
        <v>3936</v>
      </c>
      <c r="L1068" s="274" t="s">
        <v>3937</v>
      </c>
      <c r="M1068" s="278">
        <v>35411</v>
      </c>
      <c r="N1068" s="274" t="s">
        <v>3684</v>
      </c>
    </row>
    <row r="1069" spans="2:14" ht="14.4">
      <c r="B1069" s="286" t="s">
        <v>5223</v>
      </c>
      <c r="C1069" s="274">
        <v>1981</v>
      </c>
      <c r="D1069" s="277">
        <v>2.5567129629629631E-2</v>
      </c>
      <c r="E1069" s="274">
        <v>130</v>
      </c>
      <c r="F1069" s="274" t="s">
        <v>1070</v>
      </c>
      <c r="G1069" s="274">
        <v>5</v>
      </c>
      <c r="H1069" s="274">
        <f t="shared" si="16"/>
        <v>43</v>
      </c>
      <c r="I1069" s="274" t="s">
        <v>1071</v>
      </c>
      <c r="J1069" s="277">
        <v>2.6041666666666668E-2</v>
      </c>
      <c r="K1069" s="274" t="s">
        <v>3220</v>
      </c>
      <c r="L1069" s="274" t="s">
        <v>3938</v>
      </c>
      <c r="M1069" s="276">
        <v>29620</v>
      </c>
      <c r="N1069" s="274" t="s">
        <v>3684</v>
      </c>
    </row>
    <row r="1070" spans="2:14" ht="13.8">
      <c r="B1070" s="279" t="s">
        <v>5224</v>
      </c>
      <c r="C1070" s="274">
        <v>1988</v>
      </c>
      <c r="D1070" s="277">
        <v>2.2824074074074073E-2</v>
      </c>
      <c r="E1070" s="274">
        <v>130</v>
      </c>
      <c r="F1070" s="274" t="s">
        <v>1069</v>
      </c>
      <c r="G1070" s="274">
        <v>5</v>
      </c>
      <c r="H1070" s="274">
        <f t="shared" si="16"/>
        <v>36</v>
      </c>
      <c r="I1070" s="274" t="s">
        <v>1071</v>
      </c>
      <c r="J1070" s="277">
        <v>2.3680555555555555E-2</v>
      </c>
      <c r="K1070" s="274" t="s">
        <v>2943</v>
      </c>
      <c r="L1070" s="274" t="s">
        <v>3939</v>
      </c>
      <c r="M1070" s="278">
        <v>32506</v>
      </c>
      <c r="N1070" s="274" t="s">
        <v>3684</v>
      </c>
    </row>
    <row r="1071" spans="2:14" ht="13.8">
      <c r="B1071" s="279" t="s">
        <v>5225</v>
      </c>
      <c r="C1071" s="274">
        <v>2002</v>
      </c>
      <c r="D1071" s="277">
        <v>2.5312500000000002E-2</v>
      </c>
      <c r="E1071" s="274">
        <v>131</v>
      </c>
      <c r="F1071" s="274" t="s">
        <v>1070</v>
      </c>
      <c r="G1071" s="274">
        <v>5</v>
      </c>
      <c r="H1071" s="274">
        <f t="shared" si="16"/>
        <v>22</v>
      </c>
      <c r="I1071" s="274" t="s">
        <v>1071</v>
      </c>
      <c r="J1071" s="277">
        <v>2.6053240740740741E-2</v>
      </c>
      <c r="K1071" s="274" t="s">
        <v>3940</v>
      </c>
      <c r="L1071" s="274" t="s">
        <v>3941</v>
      </c>
      <c r="M1071" s="278">
        <v>37572</v>
      </c>
      <c r="N1071" s="274" t="s">
        <v>3684</v>
      </c>
    </row>
    <row r="1072" spans="2:14" ht="13.8">
      <c r="B1072" s="279" t="s">
        <v>5226</v>
      </c>
      <c r="C1072" s="274">
        <v>1975</v>
      </c>
      <c r="D1072" s="277">
        <v>2.329861111111111E-2</v>
      </c>
      <c r="E1072" s="274">
        <v>131</v>
      </c>
      <c r="F1072" s="274" t="s">
        <v>1069</v>
      </c>
      <c r="G1072" s="274">
        <v>5</v>
      </c>
      <c r="H1072" s="274">
        <f t="shared" si="16"/>
        <v>49</v>
      </c>
      <c r="I1072" s="274" t="s">
        <v>1071</v>
      </c>
      <c r="J1072" s="277">
        <v>2.3761574074074074E-2</v>
      </c>
      <c r="K1072" s="274" t="s">
        <v>2842</v>
      </c>
      <c r="L1072" s="274" t="s">
        <v>3942</v>
      </c>
      <c r="M1072" s="276">
        <v>27735</v>
      </c>
      <c r="N1072" s="274" t="s">
        <v>3684</v>
      </c>
    </row>
    <row r="1073" spans="2:14" ht="13.8">
      <c r="B1073" s="279" t="s">
        <v>5227</v>
      </c>
      <c r="C1073" s="274">
        <v>1985</v>
      </c>
      <c r="D1073" s="277">
        <v>2.3495370370370371E-2</v>
      </c>
      <c r="E1073" s="274">
        <v>132</v>
      </c>
      <c r="F1073" s="274" t="s">
        <v>1069</v>
      </c>
      <c r="G1073" s="274">
        <v>5</v>
      </c>
      <c r="H1073" s="274">
        <f t="shared" si="16"/>
        <v>39</v>
      </c>
      <c r="I1073" s="274" t="s">
        <v>1071</v>
      </c>
      <c r="J1073" s="277">
        <v>2.3912037037037037E-2</v>
      </c>
      <c r="K1073" s="274" t="s">
        <v>2896</v>
      </c>
      <c r="L1073" s="274" t="s">
        <v>3943</v>
      </c>
      <c r="M1073" s="276">
        <v>31209</v>
      </c>
      <c r="N1073" s="274" t="s">
        <v>3684</v>
      </c>
    </row>
    <row r="1074" spans="2:14" ht="13.8">
      <c r="B1074" s="279" t="s">
        <v>5228</v>
      </c>
      <c r="C1074" s="274">
        <v>1985</v>
      </c>
      <c r="D1074" s="277">
        <v>2.4861111111111112E-2</v>
      </c>
      <c r="E1074" s="274">
        <v>132</v>
      </c>
      <c r="F1074" s="274" t="s">
        <v>1070</v>
      </c>
      <c r="G1074" s="274">
        <v>5</v>
      </c>
      <c r="H1074" s="274">
        <f t="shared" si="16"/>
        <v>39</v>
      </c>
      <c r="I1074" s="274" t="s">
        <v>1071</v>
      </c>
      <c r="J1074" s="277">
        <v>2.6064814814814815E-2</v>
      </c>
      <c r="K1074" s="274" t="s">
        <v>2838</v>
      </c>
      <c r="L1074" s="274" t="s">
        <v>3944</v>
      </c>
      <c r="M1074" s="276">
        <v>31048</v>
      </c>
      <c r="N1074" s="274" t="s">
        <v>3684</v>
      </c>
    </row>
    <row r="1075" spans="2:14" ht="13.8">
      <c r="B1075" s="279" t="s">
        <v>2385</v>
      </c>
      <c r="C1075" s="274">
        <v>1983</v>
      </c>
      <c r="D1075" s="277">
        <v>2.2847222222222224E-2</v>
      </c>
      <c r="E1075" s="274">
        <v>133</v>
      </c>
      <c r="F1075" s="274" t="s">
        <v>1069</v>
      </c>
      <c r="G1075" s="274">
        <v>5</v>
      </c>
      <c r="H1075" s="274">
        <f t="shared" si="16"/>
        <v>41</v>
      </c>
      <c r="I1075" s="274" t="s">
        <v>1071</v>
      </c>
      <c r="J1075" s="277">
        <v>2.3935185185185184E-2</v>
      </c>
      <c r="K1075" s="274" t="s">
        <v>2833</v>
      </c>
      <c r="L1075" s="274" t="s">
        <v>3537</v>
      </c>
      <c r="M1075" s="276">
        <v>30546</v>
      </c>
      <c r="N1075" s="274" t="s">
        <v>3684</v>
      </c>
    </row>
    <row r="1076" spans="2:14" ht="13.8">
      <c r="B1076" s="279" t="s">
        <v>5229</v>
      </c>
      <c r="C1076" s="274">
        <v>2001</v>
      </c>
      <c r="D1076" s="277">
        <v>2.5104166666666667E-2</v>
      </c>
      <c r="E1076" s="274">
        <v>133</v>
      </c>
      <c r="F1076" s="274" t="s">
        <v>1070</v>
      </c>
      <c r="G1076" s="274">
        <v>5</v>
      </c>
      <c r="H1076" s="274">
        <f t="shared" si="16"/>
        <v>23</v>
      </c>
      <c r="I1076" s="274" t="s">
        <v>1071</v>
      </c>
      <c r="J1076" s="277">
        <v>2.6087962962962962E-2</v>
      </c>
      <c r="K1076" s="274" t="s">
        <v>2827</v>
      </c>
      <c r="L1076" s="274" t="s">
        <v>3945</v>
      </c>
      <c r="M1076" s="278">
        <v>37179</v>
      </c>
      <c r="N1076" s="274" t="s">
        <v>3684</v>
      </c>
    </row>
    <row r="1077" spans="2:14" ht="13.8">
      <c r="B1077" s="279" t="s">
        <v>5230</v>
      </c>
      <c r="C1077" s="274">
        <v>1998</v>
      </c>
      <c r="D1077" s="277">
        <v>2.2858796296296297E-2</v>
      </c>
      <c r="E1077" s="274">
        <v>134</v>
      </c>
      <c r="F1077" s="274" t="s">
        <v>1069</v>
      </c>
      <c r="G1077" s="274">
        <v>5</v>
      </c>
      <c r="H1077" s="274">
        <f t="shared" si="16"/>
        <v>26</v>
      </c>
      <c r="I1077" s="274" t="s">
        <v>1071</v>
      </c>
      <c r="J1077" s="277">
        <v>2.3969907407407409E-2</v>
      </c>
      <c r="K1077" s="274" t="s">
        <v>2849</v>
      </c>
      <c r="L1077" s="274" t="s">
        <v>3946</v>
      </c>
      <c r="M1077" s="276">
        <v>36008</v>
      </c>
      <c r="N1077" s="274" t="s">
        <v>3684</v>
      </c>
    </row>
    <row r="1078" spans="2:14" ht="14.4">
      <c r="B1078" s="286" t="s">
        <v>5231</v>
      </c>
      <c r="C1078" s="274">
        <v>1983</v>
      </c>
      <c r="D1078" s="277">
        <v>2.5300925925925925E-2</v>
      </c>
      <c r="E1078" s="274">
        <v>134</v>
      </c>
      <c r="F1078" s="274" t="s">
        <v>1070</v>
      </c>
      <c r="G1078" s="274">
        <v>5</v>
      </c>
      <c r="H1078" s="274">
        <f t="shared" si="16"/>
        <v>41</v>
      </c>
      <c r="I1078" s="274" t="s">
        <v>1071</v>
      </c>
      <c r="J1078" s="277">
        <v>2.6111111111111113E-2</v>
      </c>
      <c r="K1078" s="274" t="s">
        <v>2831</v>
      </c>
      <c r="L1078" s="274" t="s">
        <v>3947</v>
      </c>
      <c r="M1078" s="278">
        <v>30670</v>
      </c>
      <c r="N1078" s="274" t="s">
        <v>3684</v>
      </c>
    </row>
    <row r="1079" spans="2:14" ht="13.8">
      <c r="B1079" s="279" t="s">
        <v>5232</v>
      </c>
      <c r="C1079" s="274">
        <v>1988</v>
      </c>
      <c r="D1079" s="277">
        <v>2.5729166666666668E-2</v>
      </c>
      <c r="E1079" s="274">
        <v>135</v>
      </c>
      <c r="F1079" s="274" t="s">
        <v>1070</v>
      </c>
      <c r="G1079" s="274">
        <v>5</v>
      </c>
      <c r="H1079" s="274">
        <f t="shared" si="16"/>
        <v>36</v>
      </c>
      <c r="I1079" s="274" t="s">
        <v>1071</v>
      </c>
      <c r="J1079" s="277">
        <v>2.6157407407407407E-2</v>
      </c>
      <c r="K1079" s="274" t="s">
        <v>3068</v>
      </c>
      <c r="L1079" s="274" t="s">
        <v>3881</v>
      </c>
      <c r="M1079" s="276">
        <v>32213</v>
      </c>
      <c r="N1079" s="274" t="s">
        <v>3684</v>
      </c>
    </row>
    <row r="1080" spans="2:14" ht="13.8">
      <c r="B1080" s="279" t="s">
        <v>5233</v>
      </c>
      <c r="C1080" s="274">
        <v>1992</v>
      </c>
      <c r="D1080" s="277">
        <v>2.3043981481481481E-2</v>
      </c>
      <c r="E1080" s="274">
        <v>135</v>
      </c>
      <c r="F1080" s="274" t="s">
        <v>1069</v>
      </c>
      <c r="G1080" s="274">
        <v>5</v>
      </c>
      <c r="H1080" s="274">
        <f t="shared" si="16"/>
        <v>32</v>
      </c>
      <c r="I1080" s="274" t="s">
        <v>1071</v>
      </c>
      <c r="J1080" s="277">
        <v>2.3993055555555556E-2</v>
      </c>
      <c r="K1080" s="274" t="s">
        <v>2944</v>
      </c>
      <c r="L1080" s="274" t="s">
        <v>3948</v>
      </c>
      <c r="M1080" s="278">
        <v>33930</v>
      </c>
      <c r="N1080" s="274" t="s">
        <v>3684</v>
      </c>
    </row>
    <row r="1081" spans="2:14" ht="13.8">
      <c r="B1081" s="279" t="s">
        <v>5234</v>
      </c>
      <c r="C1081" s="274">
        <v>1990</v>
      </c>
      <c r="D1081" s="277">
        <v>2.2476851851851852E-2</v>
      </c>
      <c r="E1081" s="274">
        <v>136</v>
      </c>
      <c r="F1081" s="274" t="s">
        <v>1069</v>
      </c>
      <c r="G1081" s="274">
        <v>5</v>
      </c>
      <c r="H1081" s="274">
        <f t="shared" si="16"/>
        <v>34</v>
      </c>
      <c r="I1081" s="274" t="s">
        <v>1071</v>
      </c>
      <c r="J1081" s="277">
        <v>2.4050925925925927E-2</v>
      </c>
      <c r="K1081" s="274" t="s">
        <v>2833</v>
      </c>
      <c r="L1081" s="274" t="s">
        <v>3949</v>
      </c>
      <c r="M1081" s="278">
        <v>33235</v>
      </c>
      <c r="N1081" s="274" t="s">
        <v>3684</v>
      </c>
    </row>
    <row r="1082" spans="2:14" ht="13.8">
      <c r="B1082" s="279" t="s">
        <v>5235</v>
      </c>
      <c r="C1082" s="274">
        <v>1991</v>
      </c>
      <c r="D1082" s="277">
        <v>2.5324074074074075E-2</v>
      </c>
      <c r="E1082" s="274">
        <v>136</v>
      </c>
      <c r="F1082" s="274" t="s">
        <v>1070</v>
      </c>
      <c r="G1082" s="274">
        <v>5</v>
      </c>
      <c r="H1082" s="274">
        <f t="shared" si="16"/>
        <v>33</v>
      </c>
      <c r="I1082" s="274" t="s">
        <v>1071</v>
      </c>
      <c r="J1082" s="277">
        <v>2.6180555555555554E-2</v>
      </c>
      <c r="K1082" s="274" t="s">
        <v>2819</v>
      </c>
      <c r="L1082" s="274" t="s">
        <v>3610</v>
      </c>
      <c r="M1082" s="276">
        <v>33303</v>
      </c>
      <c r="N1082" s="274" t="s">
        <v>3684</v>
      </c>
    </row>
    <row r="1083" spans="2:14" ht="13.8">
      <c r="B1083" s="279" t="s">
        <v>584</v>
      </c>
      <c r="C1083" s="274">
        <v>1989</v>
      </c>
      <c r="D1083" s="277">
        <v>2.3032407407407408E-2</v>
      </c>
      <c r="E1083" s="274">
        <v>137</v>
      </c>
      <c r="F1083" s="274" t="s">
        <v>1069</v>
      </c>
      <c r="G1083" s="274">
        <v>5</v>
      </c>
      <c r="H1083" s="274">
        <f t="shared" si="16"/>
        <v>35</v>
      </c>
      <c r="I1083" s="274" t="s">
        <v>1071</v>
      </c>
      <c r="J1083" s="277">
        <v>2.4074074074074074E-2</v>
      </c>
      <c r="K1083" s="274" t="s">
        <v>2857</v>
      </c>
      <c r="L1083" s="274" t="s">
        <v>3316</v>
      </c>
      <c r="M1083" s="278">
        <v>32791</v>
      </c>
      <c r="N1083" s="274" t="s">
        <v>3684</v>
      </c>
    </row>
    <row r="1084" spans="2:14" ht="13.8">
      <c r="B1084" s="279" t="s">
        <v>5236</v>
      </c>
      <c r="C1084" s="274">
        <v>1988</v>
      </c>
      <c r="D1084" s="277">
        <v>2.5266203703703704E-2</v>
      </c>
      <c r="E1084" s="274">
        <v>137</v>
      </c>
      <c r="F1084" s="274" t="s">
        <v>1070</v>
      </c>
      <c r="G1084" s="274">
        <v>5</v>
      </c>
      <c r="H1084" s="274">
        <f t="shared" si="16"/>
        <v>36</v>
      </c>
      <c r="I1084" s="274" t="s">
        <v>1071</v>
      </c>
      <c r="J1084" s="277">
        <v>2.6192129629629631E-2</v>
      </c>
      <c r="K1084" s="274" t="s">
        <v>2819</v>
      </c>
      <c r="L1084" s="274" t="s">
        <v>3503</v>
      </c>
      <c r="M1084" s="276">
        <v>32170</v>
      </c>
      <c r="N1084" s="274" t="s">
        <v>3684</v>
      </c>
    </row>
    <row r="1085" spans="2:14" ht="13.8">
      <c r="B1085" s="279" t="s">
        <v>5237</v>
      </c>
      <c r="C1085" s="274">
        <v>1995</v>
      </c>
      <c r="D1085" s="277">
        <v>2.5312500000000002E-2</v>
      </c>
      <c r="E1085" s="274">
        <v>138</v>
      </c>
      <c r="F1085" s="274" t="s">
        <v>1070</v>
      </c>
      <c r="G1085" s="274">
        <v>5</v>
      </c>
      <c r="H1085" s="274">
        <f t="shared" si="16"/>
        <v>29</v>
      </c>
      <c r="I1085" s="274" t="s">
        <v>1071</v>
      </c>
      <c r="J1085" s="277">
        <v>2.6215277777777778E-2</v>
      </c>
      <c r="K1085" s="274" t="s">
        <v>2851</v>
      </c>
      <c r="L1085" s="274" t="s">
        <v>3950</v>
      </c>
      <c r="M1085" s="276">
        <v>34735</v>
      </c>
      <c r="N1085" s="274" t="s">
        <v>3684</v>
      </c>
    </row>
    <row r="1086" spans="2:14" ht="13.8">
      <c r="B1086" s="279" t="s">
        <v>2227</v>
      </c>
      <c r="C1086" s="274">
        <v>1973</v>
      </c>
      <c r="D1086" s="277">
        <v>2.3055555555555555E-2</v>
      </c>
      <c r="E1086" s="274">
        <v>138</v>
      </c>
      <c r="F1086" s="274" t="s">
        <v>1069</v>
      </c>
      <c r="G1086" s="274">
        <v>5</v>
      </c>
      <c r="H1086" s="274">
        <f t="shared" si="16"/>
        <v>51</v>
      </c>
      <c r="I1086" s="274" t="s">
        <v>1071</v>
      </c>
      <c r="J1086" s="277">
        <v>2.4120370370370372E-2</v>
      </c>
      <c r="K1086" s="274" t="s">
        <v>2954</v>
      </c>
      <c r="L1086" s="274" t="s">
        <v>3951</v>
      </c>
      <c r="M1086" s="276">
        <v>26756</v>
      </c>
      <c r="N1086" s="274" t="s">
        <v>3684</v>
      </c>
    </row>
    <row r="1087" spans="2:14" ht="13.8">
      <c r="B1087" s="279" t="s">
        <v>5238</v>
      </c>
      <c r="C1087" s="274">
        <v>1995</v>
      </c>
      <c r="D1087" s="277">
        <v>2.3402777777777779E-2</v>
      </c>
      <c r="E1087" s="274">
        <v>139</v>
      </c>
      <c r="F1087" s="274" t="s">
        <v>1069</v>
      </c>
      <c r="G1087" s="274">
        <v>5</v>
      </c>
      <c r="H1087" s="274">
        <f t="shared" si="16"/>
        <v>29</v>
      </c>
      <c r="I1087" s="274" t="s">
        <v>1071</v>
      </c>
      <c r="J1087" s="277">
        <v>2.4143518518518519E-2</v>
      </c>
      <c r="K1087" s="274" t="s">
        <v>2954</v>
      </c>
      <c r="L1087" s="274" t="s">
        <v>3952</v>
      </c>
      <c r="M1087" s="276">
        <v>34843</v>
      </c>
      <c r="N1087" s="274" t="s">
        <v>3684</v>
      </c>
    </row>
    <row r="1088" spans="2:14" ht="13.8">
      <c r="B1088" s="279" t="s">
        <v>5239</v>
      </c>
      <c r="C1088" s="274">
        <v>1995</v>
      </c>
      <c r="D1088" s="277">
        <v>2.5474537037037039E-2</v>
      </c>
      <c r="E1088" s="274">
        <v>139</v>
      </c>
      <c r="F1088" s="274" t="s">
        <v>1070</v>
      </c>
      <c r="G1088" s="274">
        <v>5</v>
      </c>
      <c r="H1088" s="274">
        <f t="shared" si="16"/>
        <v>29</v>
      </c>
      <c r="I1088" s="274" t="s">
        <v>1071</v>
      </c>
      <c r="J1088" s="277">
        <v>2.6238425925925925E-2</v>
      </c>
      <c r="K1088" s="274" t="s">
        <v>2846</v>
      </c>
      <c r="L1088" s="274" t="s">
        <v>3953</v>
      </c>
      <c r="M1088" s="276">
        <v>34712</v>
      </c>
      <c r="N1088" s="274" t="s">
        <v>3684</v>
      </c>
    </row>
    <row r="1089" spans="2:14" ht="14.4">
      <c r="B1089" s="286" t="s">
        <v>5240</v>
      </c>
      <c r="C1089" s="274">
        <v>1958</v>
      </c>
      <c r="D1089" s="277">
        <v>2.3032407407407408E-2</v>
      </c>
      <c r="E1089" s="274">
        <v>140</v>
      </c>
      <c r="F1089" s="274" t="s">
        <v>1069</v>
      </c>
      <c r="G1089" s="274">
        <v>5</v>
      </c>
      <c r="H1089" s="274">
        <f t="shared" si="16"/>
        <v>66</v>
      </c>
      <c r="I1089" s="274" t="s">
        <v>1071</v>
      </c>
      <c r="J1089" s="277">
        <v>2.4143518518518519E-2</v>
      </c>
      <c r="K1089" s="274" t="s">
        <v>2915</v>
      </c>
      <c r="L1089" s="274" t="s">
        <v>3908</v>
      </c>
      <c r="M1089" s="276">
        <v>21399</v>
      </c>
      <c r="N1089" s="274" t="s">
        <v>3684</v>
      </c>
    </row>
    <row r="1090" spans="2:14" ht="13.8">
      <c r="B1090" s="279" t="s">
        <v>5241</v>
      </c>
      <c r="C1090" s="274">
        <v>1992</v>
      </c>
      <c r="D1090" s="277">
        <v>2.5324074074074075E-2</v>
      </c>
      <c r="E1090" s="274">
        <v>140</v>
      </c>
      <c r="F1090" s="274" t="s">
        <v>1070</v>
      </c>
      <c r="G1090" s="274">
        <v>5</v>
      </c>
      <c r="H1090" s="274">
        <f t="shared" si="16"/>
        <v>32</v>
      </c>
      <c r="I1090" s="274" t="s">
        <v>1071</v>
      </c>
      <c r="J1090" s="277">
        <v>2.6249999999999999E-2</v>
      </c>
      <c r="K1090" s="274" t="s">
        <v>2838</v>
      </c>
      <c r="L1090" s="274" t="s">
        <v>3954</v>
      </c>
      <c r="M1090" s="276">
        <v>33725</v>
      </c>
      <c r="N1090" s="274" t="s">
        <v>3684</v>
      </c>
    </row>
    <row r="1091" spans="2:14" ht="13.8">
      <c r="B1091" s="279" t="s">
        <v>5242</v>
      </c>
      <c r="C1091" s="274">
        <v>1991</v>
      </c>
      <c r="D1091" s="277">
        <v>2.2592592592592591E-2</v>
      </c>
      <c r="E1091" s="274">
        <v>141</v>
      </c>
      <c r="F1091" s="274" t="s">
        <v>1069</v>
      </c>
      <c r="G1091" s="274">
        <v>5</v>
      </c>
      <c r="H1091" s="274">
        <f t="shared" ref="H1091:H1154" si="17">2024-C1091</f>
        <v>33</v>
      </c>
      <c r="I1091" s="274" t="s">
        <v>1071</v>
      </c>
      <c r="J1091" s="277">
        <v>2.4166666666666666E-2</v>
      </c>
      <c r="K1091" s="274" t="s">
        <v>2829</v>
      </c>
      <c r="L1091" s="274" t="s">
        <v>3955</v>
      </c>
      <c r="M1091" s="278">
        <v>33552</v>
      </c>
      <c r="N1091" s="274" t="s">
        <v>3684</v>
      </c>
    </row>
    <row r="1092" spans="2:14" ht="13.8">
      <c r="B1092" s="279" t="s">
        <v>5736</v>
      </c>
      <c r="C1092" s="274">
        <v>1992</v>
      </c>
      <c r="D1092" s="277">
        <v>2.5277777777777777E-2</v>
      </c>
      <c r="E1092" s="274">
        <v>141</v>
      </c>
      <c r="F1092" s="274" t="s">
        <v>1070</v>
      </c>
      <c r="G1092" s="274">
        <v>5</v>
      </c>
      <c r="H1092" s="274">
        <f t="shared" si="17"/>
        <v>32</v>
      </c>
      <c r="I1092" s="274" t="s">
        <v>1071</v>
      </c>
      <c r="J1092" s="277">
        <v>2.6284722222222223E-2</v>
      </c>
      <c r="K1092" s="274" t="s">
        <v>3956</v>
      </c>
      <c r="L1092" s="274" t="s">
        <v>3162</v>
      </c>
      <c r="M1092" s="276">
        <v>33752</v>
      </c>
      <c r="N1092" s="274" t="s">
        <v>3684</v>
      </c>
    </row>
    <row r="1093" spans="2:14" ht="13.8">
      <c r="B1093" s="279" t="s">
        <v>2165</v>
      </c>
      <c r="C1093" s="274">
        <v>1987</v>
      </c>
      <c r="D1093" s="277">
        <v>2.0370370370370372E-2</v>
      </c>
      <c r="E1093" s="274">
        <v>142</v>
      </c>
      <c r="F1093" s="274" t="s">
        <v>1070</v>
      </c>
      <c r="G1093" s="274">
        <v>5</v>
      </c>
      <c r="H1093" s="274">
        <f t="shared" si="17"/>
        <v>37</v>
      </c>
      <c r="I1093" s="274" t="s">
        <v>1071</v>
      </c>
      <c r="J1093" s="277">
        <v>2.6377314814814815E-2</v>
      </c>
      <c r="K1093" s="274" t="s">
        <v>3957</v>
      </c>
      <c r="L1093" s="274" t="s">
        <v>3958</v>
      </c>
      <c r="M1093" s="276">
        <v>31808</v>
      </c>
      <c r="N1093" s="274" t="s">
        <v>3684</v>
      </c>
    </row>
    <row r="1094" spans="2:14" ht="13.8">
      <c r="B1094" s="279" t="s">
        <v>1583</v>
      </c>
      <c r="C1094" s="274">
        <v>1971</v>
      </c>
      <c r="D1094" s="277">
        <v>2.3472222222222221E-2</v>
      </c>
      <c r="E1094" s="274">
        <v>142</v>
      </c>
      <c r="F1094" s="274" t="s">
        <v>1069</v>
      </c>
      <c r="G1094" s="274">
        <v>5</v>
      </c>
      <c r="H1094" s="274">
        <f t="shared" si="17"/>
        <v>53</v>
      </c>
      <c r="I1094" s="274" t="s">
        <v>1071</v>
      </c>
      <c r="J1094" s="277">
        <v>2.431712962962963E-2</v>
      </c>
      <c r="K1094" s="274" t="s">
        <v>2842</v>
      </c>
      <c r="L1094" s="274" t="s">
        <v>3959</v>
      </c>
      <c r="M1094" s="276">
        <v>26185</v>
      </c>
      <c r="N1094" s="274" t="s">
        <v>3684</v>
      </c>
    </row>
    <row r="1095" spans="2:14" ht="13.8">
      <c r="B1095" s="279" t="s">
        <v>938</v>
      </c>
      <c r="C1095" s="274">
        <v>1996</v>
      </c>
      <c r="D1095" s="277">
        <v>2.3275462962962963E-2</v>
      </c>
      <c r="E1095" s="274">
        <v>143</v>
      </c>
      <c r="F1095" s="274" t="s">
        <v>1069</v>
      </c>
      <c r="G1095" s="274">
        <v>5</v>
      </c>
      <c r="H1095" s="274">
        <f t="shared" si="17"/>
        <v>28</v>
      </c>
      <c r="I1095" s="274" t="s">
        <v>1071</v>
      </c>
      <c r="J1095" s="277">
        <v>2.4421296296296295E-2</v>
      </c>
      <c r="K1095" s="274" t="s">
        <v>2940</v>
      </c>
      <c r="L1095" s="274" t="s">
        <v>3960</v>
      </c>
      <c r="M1095" s="276">
        <v>35220</v>
      </c>
      <c r="N1095" s="274" t="s">
        <v>3684</v>
      </c>
    </row>
    <row r="1096" spans="2:14" ht="13.8">
      <c r="B1096" s="279" t="s">
        <v>5243</v>
      </c>
      <c r="C1096" s="274">
        <v>1994</v>
      </c>
      <c r="D1096" s="277">
        <v>2.5451388888888888E-2</v>
      </c>
      <c r="E1096" s="274">
        <v>143</v>
      </c>
      <c r="F1096" s="274" t="s">
        <v>1070</v>
      </c>
      <c r="G1096" s="274">
        <v>5</v>
      </c>
      <c r="H1096" s="274">
        <f t="shared" si="17"/>
        <v>30</v>
      </c>
      <c r="I1096" s="274" t="s">
        <v>1071</v>
      </c>
      <c r="J1096" s="277">
        <v>2.6377314814814815E-2</v>
      </c>
      <c r="K1096" s="274" t="s">
        <v>3215</v>
      </c>
      <c r="L1096" s="274" t="s">
        <v>3961</v>
      </c>
      <c r="M1096" s="278">
        <v>34638</v>
      </c>
      <c r="N1096" s="274" t="s">
        <v>3684</v>
      </c>
    </row>
    <row r="1097" spans="2:14" ht="13.8">
      <c r="B1097" s="279" t="s">
        <v>5244</v>
      </c>
      <c r="C1097" s="274">
        <v>1985</v>
      </c>
      <c r="D1097" s="277">
        <v>2.4039351851851853E-2</v>
      </c>
      <c r="E1097" s="274">
        <v>144</v>
      </c>
      <c r="F1097" s="274" t="s">
        <v>1069</v>
      </c>
      <c r="G1097" s="274">
        <v>5</v>
      </c>
      <c r="H1097" s="274">
        <f t="shared" si="17"/>
        <v>39</v>
      </c>
      <c r="I1097" s="274" t="s">
        <v>1071</v>
      </c>
      <c r="J1097" s="277">
        <v>2.4432870370370369E-2</v>
      </c>
      <c r="K1097" s="274" t="s">
        <v>2940</v>
      </c>
      <c r="L1097" s="274" t="s">
        <v>3962</v>
      </c>
      <c r="M1097" s="276">
        <v>31153</v>
      </c>
      <c r="N1097" s="274" t="s">
        <v>3684</v>
      </c>
    </row>
    <row r="1098" spans="2:14" ht="13.8">
      <c r="B1098" s="279" t="s">
        <v>5245</v>
      </c>
      <c r="C1098" s="274">
        <v>1993</v>
      </c>
      <c r="D1098" s="277">
        <v>2.5636574074074076E-2</v>
      </c>
      <c r="E1098" s="274">
        <v>144</v>
      </c>
      <c r="F1098" s="274" t="s">
        <v>1070</v>
      </c>
      <c r="G1098" s="274">
        <v>5</v>
      </c>
      <c r="H1098" s="274">
        <f t="shared" si="17"/>
        <v>31</v>
      </c>
      <c r="I1098" s="274" t="s">
        <v>1071</v>
      </c>
      <c r="J1098" s="277">
        <v>2.6388888888888889E-2</v>
      </c>
      <c r="K1098" s="274" t="s">
        <v>3071</v>
      </c>
      <c r="L1098" s="274" t="s">
        <v>3963</v>
      </c>
      <c r="M1098" s="276">
        <v>34025</v>
      </c>
      <c r="N1098" s="274" t="s">
        <v>3684</v>
      </c>
    </row>
    <row r="1099" spans="2:14" ht="13.8">
      <c r="B1099" s="279" t="s">
        <v>5246</v>
      </c>
      <c r="C1099" s="274">
        <v>1981</v>
      </c>
      <c r="D1099" s="277">
        <v>2.4027777777777776E-2</v>
      </c>
      <c r="E1099" s="274">
        <v>145</v>
      </c>
      <c r="F1099" s="274" t="s">
        <v>1069</v>
      </c>
      <c r="G1099" s="274">
        <v>5</v>
      </c>
      <c r="H1099" s="274">
        <f t="shared" si="17"/>
        <v>43</v>
      </c>
      <c r="I1099" s="274" t="s">
        <v>1071</v>
      </c>
      <c r="J1099" s="277">
        <v>2.4502314814814814E-2</v>
      </c>
      <c r="K1099" s="274" t="s">
        <v>3964</v>
      </c>
      <c r="L1099" s="274" t="s">
        <v>3965</v>
      </c>
      <c r="M1099" s="276">
        <v>29621</v>
      </c>
      <c r="N1099" s="274" t="s">
        <v>3684</v>
      </c>
    </row>
    <row r="1100" spans="2:14" ht="14.4">
      <c r="B1100" s="286" t="s">
        <v>5247</v>
      </c>
      <c r="C1100" s="274">
        <v>1977</v>
      </c>
      <c r="D1100" s="277">
        <v>2.6041666666666668E-2</v>
      </c>
      <c r="E1100" s="274">
        <v>145</v>
      </c>
      <c r="F1100" s="274" t="s">
        <v>1070</v>
      </c>
      <c r="G1100" s="274">
        <v>5</v>
      </c>
      <c r="H1100" s="274">
        <f t="shared" si="17"/>
        <v>47</v>
      </c>
      <c r="I1100" s="274" t="s">
        <v>1071</v>
      </c>
      <c r="J1100" s="277">
        <v>2.6435185185185187E-2</v>
      </c>
      <c r="K1100" s="274" t="s">
        <v>2866</v>
      </c>
      <c r="L1100" s="274" t="s">
        <v>3966</v>
      </c>
      <c r="M1100" s="276">
        <v>28174</v>
      </c>
      <c r="N1100" s="274" t="s">
        <v>3684</v>
      </c>
    </row>
    <row r="1101" spans="2:14" ht="13.8">
      <c r="B1101" s="279" t="s">
        <v>5248</v>
      </c>
      <c r="C1101" s="274">
        <v>1995</v>
      </c>
      <c r="D1101" s="277">
        <v>2.3865740740740739E-2</v>
      </c>
      <c r="E1101" s="274">
        <v>146</v>
      </c>
      <c r="F1101" s="274" t="s">
        <v>1069</v>
      </c>
      <c r="G1101" s="274">
        <v>5</v>
      </c>
      <c r="H1101" s="274">
        <f t="shared" si="17"/>
        <v>29</v>
      </c>
      <c r="I1101" s="274" t="s">
        <v>1071</v>
      </c>
      <c r="J1101" s="277">
        <v>2.4606481481481483E-2</v>
      </c>
      <c r="K1101" s="274" t="s">
        <v>2862</v>
      </c>
      <c r="L1101" s="274" t="s">
        <v>3967</v>
      </c>
      <c r="M1101" s="276">
        <v>34956</v>
      </c>
      <c r="N1101" s="274" t="s">
        <v>3684</v>
      </c>
    </row>
    <row r="1102" spans="2:14" ht="13.8">
      <c r="B1102" s="279" t="s">
        <v>2230</v>
      </c>
      <c r="C1102" s="274">
        <v>1988</v>
      </c>
      <c r="D1102" s="277">
        <v>2.5578703703703704E-2</v>
      </c>
      <c r="E1102" s="274">
        <v>146</v>
      </c>
      <c r="F1102" s="274" t="s">
        <v>1070</v>
      </c>
      <c r="G1102" s="274">
        <v>5</v>
      </c>
      <c r="H1102" s="274">
        <f t="shared" si="17"/>
        <v>36</v>
      </c>
      <c r="I1102" s="274" t="s">
        <v>1071</v>
      </c>
      <c r="J1102" s="277">
        <v>2.644675925925926E-2</v>
      </c>
      <c r="K1102" s="274" t="s">
        <v>3071</v>
      </c>
      <c r="L1102" s="274" t="s">
        <v>2932</v>
      </c>
      <c r="M1102" s="278">
        <v>32471</v>
      </c>
      <c r="N1102" s="274" t="s">
        <v>3684</v>
      </c>
    </row>
    <row r="1103" spans="2:14" ht="13.8">
      <c r="B1103" s="279" t="s">
        <v>5249</v>
      </c>
      <c r="C1103" s="274">
        <v>1993</v>
      </c>
      <c r="D1103" s="277">
        <v>2.5381944444444443E-2</v>
      </c>
      <c r="E1103" s="274">
        <v>147</v>
      </c>
      <c r="F1103" s="274" t="s">
        <v>1070</v>
      </c>
      <c r="G1103" s="274">
        <v>5</v>
      </c>
      <c r="H1103" s="274">
        <f t="shared" si="17"/>
        <v>31</v>
      </c>
      <c r="I1103" s="274" t="s">
        <v>1071</v>
      </c>
      <c r="J1103" s="277">
        <v>2.6458333333333334E-2</v>
      </c>
      <c r="K1103" s="274" t="s">
        <v>2866</v>
      </c>
      <c r="L1103" s="274" t="s">
        <v>3968</v>
      </c>
      <c r="M1103" s="276">
        <v>34129</v>
      </c>
      <c r="N1103" s="274" t="s">
        <v>3684</v>
      </c>
    </row>
    <row r="1104" spans="2:14" ht="13.8">
      <c r="B1104" s="279" t="s">
        <v>5250</v>
      </c>
      <c r="C1104" s="274">
        <v>1993</v>
      </c>
      <c r="D1104" s="277">
        <v>2.3622685185185184E-2</v>
      </c>
      <c r="E1104" s="274">
        <v>147</v>
      </c>
      <c r="F1104" s="274" t="s">
        <v>1069</v>
      </c>
      <c r="G1104" s="274">
        <v>5</v>
      </c>
      <c r="H1104" s="274">
        <f t="shared" si="17"/>
        <v>31</v>
      </c>
      <c r="I1104" s="274" t="s">
        <v>1071</v>
      </c>
      <c r="J1104" s="277">
        <v>2.4641203703703703E-2</v>
      </c>
      <c r="K1104" s="274" t="s">
        <v>2829</v>
      </c>
      <c r="L1104" s="274" t="s">
        <v>3969</v>
      </c>
      <c r="M1104" s="276">
        <v>34308</v>
      </c>
      <c r="N1104" s="274" t="s">
        <v>3684</v>
      </c>
    </row>
    <row r="1105" spans="2:14" ht="13.8">
      <c r="B1105" s="279" t="s">
        <v>5251</v>
      </c>
      <c r="C1105" s="274">
        <v>1994</v>
      </c>
      <c r="D1105" s="277">
        <v>2.5312500000000002E-2</v>
      </c>
      <c r="E1105" s="274">
        <v>148</v>
      </c>
      <c r="F1105" s="274" t="s">
        <v>1070</v>
      </c>
      <c r="G1105" s="274">
        <v>5</v>
      </c>
      <c r="H1105" s="274">
        <f t="shared" si="17"/>
        <v>30</v>
      </c>
      <c r="I1105" s="274" t="s">
        <v>1071</v>
      </c>
      <c r="J1105" s="277">
        <v>2.6469907407407407E-2</v>
      </c>
      <c r="K1105" s="274" t="s">
        <v>2935</v>
      </c>
      <c r="L1105" s="274" t="s">
        <v>3970</v>
      </c>
      <c r="M1105" s="276">
        <v>34354</v>
      </c>
      <c r="N1105" s="274" t="s">
        <v>3684</v>
      </c>
    </row>
    <row r="1106" spans="2:14" ht="13.8">
      <c r="B1106" s="279" t="s">
        <v>5252</v>
      </c>
      <c r="C1106" s="274">
        <v>1987</v>
      </c>
      <c r="D1106" s="277">
        <v>2.3807870370370372E-2</v>
      </c>
      <c r="E1106" s="274">
        <v>148</v>
      </c>
      <c r="F1106" s="274" t="s">
        <v>1069</v>
      </c>
      <c r="G1106" s="274">
        <v>5</v>
      </c>
      <c r="H1106" s="274">
        <f t="shared" si="17"/>
        <v>37</v>
      </c>
      <c r="I1106" s="274" t="s">
        <v>1071</v>
      </c>
      <c r="J1106" s="277">
        <v>2.4733796296296295E-2</v>
      </c>
      <c r="K1106" s="274" t="s">
        <v>3971</v>
      </c>
      <c r="L1106" s="274" t="s">
        <v>3972</v>
      </c>
      <c r="M1106" s="278">
        <v>32126</v>
      </c>
      <c r="N1106" s="274" t="s">
        <v>3684</v>
      </c>
    </row>
    <row r="1107" spans="2:14" ht="13.8">
      <c r="B1107" s="279" t="s">
        <v>5253</v>
      </c>
      <c r="C1107" s="274">
        <v>2002</v>
      </c>
      <c r="D1107" s="277">
        <v>2.4062500000000001E-2</v>
      </c>
      <c r="E1107" s="274">
        <v>149</v>
      </c>
      <c r="F1107" s="274" t="s">
        <v>1069</v>
      </c>
      <c r="G1107" s="274">
        <v>5</v>
      </c>
      <c r="H1107" s="274">
        <f t="shared" si="17"/>
        <v>22</v>
      </c>
      <c r="I1107" s="274" t="s">
        <v>1071</v>
      </c>
      <c r="J1107" s="277">
        <v>2.4780092592592593E-2</v>
      </c>
      <c r="K1107" s="274" t="s">
        <v>3741</v>
      </c>
      <c r="L1107" s="274" t="s">
        <v>3973</v>
      </c>
      <c r="M1107" s="278">
        <v>37617</v>
      </c>
      <c r="N1107" s="274" t="s">
        <v>3684</v>
      </c>
    </row>
    <row r="1108" spans="2:14" ht="13.8">
      <c r="B1108" s="279" t="s">
        <v>5254</v>
      </c>
      <c r="C1108" s="274">
        <v>1997</v>
      </c>
      <c r="D1108" s="277">
        <v>2.5798611111111112E-2</v>
      </c>
      <c r="E1108" s="274">
        <v>149</v>
      </c>
      <c r="F1108" s="274" t="s">
        <v>1070</v>
      </c>
      <c r="G1108" s="274">
        <v>5</v>
      </c>
      <c r="H1108" s="274">
        <f t="shared" si="17"/>
        <v>27</v>
      </c>
      <c r="I1108" s="274" t="s">
        <v>1071</v>
      </c>
      <c r="J1108" s="277">
        <v>2.6493055555555554E-2</v>
      </c>
      <c r="K1108" s="274" t="s">
        <v>2846</v>
      </c>
      <c r="L1108" s="274" t="s">
        <v>3974</v>
      </c>
      <c r="M1108" s="276">
        <v>35454</v>
      </c>
      <c r="N1108" s="274" t="s">
        <v>3684</v>
      </c>
    </row>
    <row r="1109" spans="2:14" ht="13.8">
      <c r="B1109" s="279" t="s">
        <v>5255</v>
      </c>
      <c r="C1109" s="274">
        <v>1996</v>
      </c>
      <c r="D1109" s="277">
        <v>2.568287037037037E-2</v>
      </c>
      <c r="E1109" s="274">
        <v>150</v>
      </c>
      <c r="F1109" s="274" t="s">
        <v>1070</v>
      </c>
      <c r="G1109" s="274">
        <v>5</v>
      </c>
      <c r="H1109" s="274">
        <f t="shared" si="17"/>
        <v>28</v>
      </c>
      <c r="I1109" s="274" t="s">
        <v>1071</v>
      </c>
      <c r="J1109" s="277">
        <v>2.6493055555555554E-2</v>
      </c>
      <c r="K1109" s="274" t="s">
        <v>2908</v>
      </c>
      <c r="L1109" s="274" t="s">
        <v>3975</v>
      </c>
      <c r="M1109" s="276">
        <v>35103</v>
      </c>
      <c r="N1109" s="274" t="s">
        <v>3684</v>
      </c>
    </row>
    <row r="1110" spans="2:14" ht="13.8">
      <c r="B1110" s="279" t="s">
        <v>5256</v>
      </c>
      <c r="C1110" s="274">
        <v>1987</v>
      </c>
      <c r="D1110" s="277">
        <v>2.4421296296296295E-2</v>
      </c>
      <c r="E1110" s="274">
        <v>150</v>
      </c>
      <c r="F1110" s="274" t="s">
        <v>1069</v>
      </c>
      <c r="G1110" s="274">
        <v>5</v>
      </c>
      <c r="H1110" s="274">
        <f t="shared" si="17"/>
        <v>37</v>
      </c>
      <c r="I1110" s="274" t="s">
        <v>1071</v>
      </c>
      <c r="J1110" s="277">
        <v>2.4884259259259259E-2</v>
      </c>
      <c r="K1110" s="274" t="s">
        <v>2944</v>
      </c>
      <c r="L1110" s="274" t="s">
        <v>3505</v>
      </c>
      <c r="M1110" s="276">
        <v>32015</v>
      </c>
      <c r="N1110" s="274" t="s">
        <v>3684</v>
      </c>
    </row>
    <row r="1111" spans="2:14" ht="13.8">
      <c r="B1111" s="279" t="s">
        <v>5257</v>
      </c>
      <c r="C1111" s="274">
        <v>1989</v>
      </c>
      <c r="D1111" s="277">
        <v>2.4131944444444445E-2</v>
      </c>
      <c r="E1111" s="274">
        <v>151</v>
      </c>
      <c r="F1111" s="274" t="s">
        <v>1069</v>
      </c>
      <c r="G1111" s="274">
        <v>5</v>
      </c>
      <c r="H1111" s="274">
        <f t="shared" si="17"/>
        <v>35</v>
      </c>
      <c r="I1111" s="274" t="s">
        <v>1071</v>
      </c>
      <c r="J1111" s="277">
        <v>2.4907407407407406E-2</v>
      </c>
      <c r="K1111" s="274" t="s">
        <v>2864</v>
      </c>
      <c r="L1111" s="274" t="s">
        <v>3976</v>
      </c>
      <c r="M1111" s="276">
        <v>32749</v>
      </c>
      <c r="N1111" s="274" t="s">
        <v>3684</v>
      </c>
    </row>
    <row r="1112" spans="2:14" ht="14.4">
      <c r="B1112" s="286" t="s">
        <v>5258</v>
      </c>
      <c r="C1112" s="274">
        <v>1977</v>
      </c>
      <c r="D1112" s="277">
        <v>2.5763888888888888E-2</v>
      </c>
      <c r="E1112" s="274">
        <v>151</v>
      </c>
      <c r="F1112" s="274" t="s">
        <v>1070</v>
      </c>
      <c r="G1112" s="274">
        <v>5</v>
      </c>
      <c r="H1112" s="274">
        <f t="shared" si="17"/>
        <v>47</v>
      </c>
      <c r="I1112" s="274" t="s">
        <v>1071</v>
      </c>
      <c r="J1112" s="277">
        <v>2.6597222222222223E-2</v>
      </c>
      <c r="K1112" s="274" t="s">
        <v>2827</v>
      </c>
      <c r="L1112" s="274" t="s">
        <v>3977</v>
      </c>
      <c r="M1112" s="276">
        <v>28238</v>
      </c>
      <c r="N1112" s="274" t="s">
        <v>3684</v>
      </c>
    </row>
    <row r="1113" spans="2:14" ht="13.8">
      <c r="B1113" s="279" t="s">
        <v>5259</v>
      </c>
      <c r="C1113" s="274">
        <v>2002</v>
      </c>
      <c r="D1113" s="277">
        <v>2.6157407407407407E-2</v>
      </c>
      <c r="E1113" s="274">
        <v>152</v>
      </c>
      <c r="F1113" s="274" t="s">
        <v>1070</v>
      </c>
      <c r="G1113" s="274">
        <v>5</v>
      </c>
      <c r="H1113" s="274">
        <f t="shared" si="17"/>
        <v>22</v>
      </c>
      <c r="I1113" s="274" t="s">
        <v>1071</v>
      </c>
      <c r="J1113" s="277">
        <v>2.6597222222222223E-2</v>
      </c>
      <c r="K1113" s="274" t="s">
        <v>3978</v>
      </c>
      <c r="L1113" s="274" t="s">
        <v>2926</v>
      </c>
      <c r="M1113" s="276">
        <v>37450</v>
      </c>
      <c r="N1113" s="274" t="s">
        <v>3684</v>
      </c>
    </row>
    <row r="1114" spans="2:14" ht="13.8">
      <c r="B1114" s="279" t="s">
        <v>5260</v>
      </c>
      <c r="C1114" s="274">
        <v>1995</v>
      </c>
      <c r="D1114" s="277">
        <v>2.4247685185185185E-2</v>
      </c>
      <c r="E1114" s="274">
        <v>152</v>
      </c>
      <c r="F1114" s="274" t="s">
        <v>1069</v>
      </c>
      <c r="G1114" s="274">
        <v>5</v>
      </c>
      <c r="H1114" s="274">
        <f t="shared" si="17"/>
        <v>29</v>
      </c>
      <c r="I1114" s="274" t="s">
        <v>1071</v>
      </c>
      <c r="J1114" s="277">
        <v>2.4965277777777777E-2</v>
      </c>
      <c r="K1114" s="274" t="s">
        <v>2954</v>
      </c>
      <c r="L1114" s="274" t="s">
        <v>3979</v>
      </c>
      <c r="M1114" s="276">
        <v>34891</v>
      </c>
      <c r="N1114" s="274" t="s">
        <v>3684</v>
      </c>
    </row>
    <row r="1115" spans="2:14" ht="13.8">
      <c r="B1115" s="279" t="s">
        <v>5261</v>
      </c>
      <c r="C1115" s="274">
        <v>1991</v>
      </c>
      <c r="D1115" s="277">
        <v>2.420138888888889E-2</v>
      </c>
      <c r="E1115" s="274">
        <v>153</v>
      </c>
      <c r="F1115" s="274" t="s">
        <v>1069</v>
      </c>
      <c r="G1115" s="274">
        <v>5</v>
      </c>
      <c r="H1115" s="274">
        <f t="shared" si="17"/>
        <v>33</v>
      </c>
      <c r="I1115" s="274" t="s">
        <v>1071</v>
      </c>
      <c r="J1115" s="277">
        <v>2.5023148148148149E-2</v>
      </c>
      <c r="K1115" s="274" t="s">
        <v>2829</v>
      </c>
      <c r="L1115" s="274" t="s">
        <v>3980</v>
      </c>
      <c r="M1115" s="276">
        <v>33361</v>
      </c>
      <c r="N1115" s="274" t="s">
        <v>3684</v>
      </c>
    </row>
    <row r="1116" spans="2:14" ht="13.8">
      <c r="B1116" s="279" t="s">
        <v>5262</v>
      </c>
      <c r="C1116" s="274">
        <v>1985</v>
      </c>
      <c r="D1116" s="277">
        <v>2.5752314814814815E-2</v>
      </c>
      <c r="E1116" s="274">
        <v>153</v>
      </c>
      <c r="F1116" s="274" t="s">
        <v>1070</v>
      </c>
      <c r="G1116" s="274">
        <v>5</v>
      </c>
      <c r="H1116" s="274">
        <f t="shared" si="17"/>
        <v>39</v>
      </c>
      <c r="I1116" s="274" t="s">
        <v>1071</v>
      </c>
      <c r="J1116" s="277">
        <v>2.6608796296296297E-2</v>
      </c>
      <c r="K1116" s="274" t="s">
        <v>2926</v>
      </c>
      <c r="L1116" s="274" t="s">
        <v>3981</v>
      </c>
      <c r="M1116" s="276">
        <v>31292</v>
      </c>
      <c r="N1116" s="274" t="s">
        <v>3684</v>
      </c>
    </row>
    <row r="1117" spans="2:14" ht="13.8">
      <c r="B1117" s="279" t="s">
        <v>5263</v>
      </c>
      <c r="C1117" s="274">
        <v>1989</v>
      </c>
      <c r="D1117" s="277">
        <v>2.4247685185185185E-2</v>
      </c>
      <c r="E1117" s="274">
        <v>154</v>
      </c>
      <c r="F1117" s="274" t="s">
        <v>1069</v>
      </c>
      <c r="G1117" s="274">
        <v>5</v>
      </c>
      <c r="H1117" s="274">
        <f t="shared" si="17"/>
        <v>35</v>
      </c>
      <c r="I1117" s="274" t="s">
        <v>1071</v>
      </c>
      <c r="J1117" s="277">
        <v>2.5057870370370369E-2</v>
      </c>
      <c r="K1117" s="274" t="s">
        <v>2913</v>
      </c>
      <c r="L1117" s="274" t="s">
        <v>3982</v>
      </c>
      <c r="M1117" s="276">
        <v>32526</v>
      </c>
      <c r="N1117" s="274" t="s">
        <v>3684</v>
      </c>
    </row>
    <row r="1118" spans="2:14" ht="13.8">
      <c r="B1118" s="279" t="s">
        <v>5264</v>
      </c>
      <c r="C1118" s="274">
        <v>1985</v>
      </c>
      <c r="D1118" s="277">
        <v>2.5775462962962962E-2</v>
      </c>
      <c r="E1118" s="274">
        <v>154</v>
      </c>
      <c r="F1118" s="274" t="s">
        <v>1070</v>
      </c>
      <c r="G1118" s="274">
        <v>5</v>
      </c>
      <c r="H1118" s="274">
        <f t="shared" si="17"/>
        <v>39</v>
      </c>
      <c r="I1118" s="274" t="s">
        <v>1071</v>
      </c>
      <c r="J1118" s="277">
        <v>2.6631944444444444E-2</v>
      </c>
      <c r="K1118" s="274" t="s">
        <v>3651</v>
      </c>
      <c r="L1118" s="274" t="s">
        <v>3983</v>
      </c>
      <c r="M1118" s="276">
        <v>31214</v>
      </c>
      <c r="N1118" s="274" t="s">
        <v>3684</v>
      </c>
    </row>
    <row r="1119" spans="2:14" ht="13.8">
      <c r="B1119" s="279" t="s">
        <v>5265</v>
      </c>
      <c r="C1119" s="274">
        <v>1988</v>
      </c>
      <c r="D1119" s="277">
        <v>2.4282407407407409E-2</v>
      </c>
      <c r="E1119" s="274">
        <v>155</v>
      </c>
      <c r="F1119" s="274" t="s">
        <v>1069</v>
      </c>
      <c r="G1119" s="274">
        <v>5</v>
      </c>
      <c r="H1119" s="274">
        <f t="shared" si="17"/>
        <v>36</v>
      </c>
      <c r="I1119" s="274" t="s">
        <v>1071</v>
      </c>
      <c r="J1119" s="277">
        <v>2.5173611111111112E-2</v>
      </c>
      <c r="K1119" s="274" t="s">
        <v>2888</v>
      </c>
      <c r="L1119" s="274" t="s">
        <v>3984</v>
      </c>
      <c r="M1119" s="276">
        <v>32406</v>
      </c>
      <c r="N1119" s="274" t="s">
        <v>3684</v>
      </c>
    </row>
    <row r="1120" spans="2:14" ht="13.8">
      <c r="B1120" s="279" t="s">
        <v>5266</v>
      </c>
      <c r="C1120" s="274">
        <v>1997</v>
      </c>
      <c r="D1120" s="277">
        <v>2.5590277777777778E-2</v>
      </c>
      <c r="E1120" s="274">
        <v>155</v>
      </c>
      <c r="F1120" s="274" t="s">
        <v>1070</v>
      </c>
      <c r="G1120" s="274">
        <v>5</v>
      </c>
      <c r="H1120" s="274">
        <f t="shared" si="17"/>
        <v>27</v>
      </c>
      <c r="I1120" s="274" t="s">
        <v>1071</v>
      </c>
      <c r="J1120" s="277">
        <v>2.6655092592592591E-2</v>
      </c>
      <c r="K1120" s="274" t="s">
        <v>3189</v>
      </c>
      <c r="L1120" s="274" t="s">
        <v>2959</v>
      </c>
      <c r="M1120" s="276">
        <v>35672</v>
      </c>
      <c r="N1120" s="274" t="s">
        <v>3684</v>
      </c>
    </row>
    <row r="1121" spans="2:14" ht="13.8">
      <c r="B1121" s="279" t="s">
        <v>5267</v>
      </c>
      <c r="C1121" s="274">
        <v>1999</v>
      </c>
      <c r="D1121" s="277">
        <v>2.5810185185185186E-2</v>
      </c>
      <c r="E1121" s="274">
        <v>156</v>
      </c>
      <c r="F1121" s="274" t="s">
        <v>1070</v>
      </c>
      <c r="G1121" s="274">
        <v>5</v>
      </c>
      <c r="H1121" s="274">
        <f t="shared" si="17"/>
        <v>25</v>
      </c>
      <c r="I1121" s="274" t="s">
        <v>1071</v>
      </c>
      <c r="J1121" s="277">
        <v>2.6689814814814816E-2</v>
      </c>
      <c r="K1121" s="274" t="s">
        <v>3428</v>
      </c>
      <c r="L1121" s="274" t="s">
        <v>3985</v>
      </c>
      <c r="M1121" s="278">
        <v>36452</v>
      </c>
      <c r="N1121" s="274" t="s">
        <v>3684</v>
      </c>
    </row>
    <row r="1122" spans="2:14" ht="14.4">
      <c r="B1122" s="286" t="s">
        <v>5268</v>
      </c>
      <c r="C1122" s="274">
        <v>1968</v>
      </c>
      <c r="D1122" s="277">
        <v>2.4155092592592593E-2</v>
      </c>
      <c r="E1122" s="274">
        <v>156</v>
      </c>
      <c r="F1122" s="274" t="s">
        <v>1069</v>
      </c>
      <c r="G1122" s="274">
        <v>5</v>
      </c>
      <c r="H1122" s="274">
        <f t="shared" si="17"/>
        <v>56</v>
      </c>
      <c r="I1122" s="274" t="s">
        <v>1071</v>
      </c>
      <c r="J1122" s="277">
        <v>2.5185185185185185E-2</v>
      </c>
      <c r="K1122" s="274" t="s">
        <v>2833</v>
      </c>
      <c r="L1122" s="274" t="s">
        <v>3986</v>
      </c>
      <c r="M1122" s="278">
        <v>25192</v>
      </c>
      <c r="N1122" s="274" t="s">
        <v>3684</v>
      </c>
    </row>
    <row r="1123" spans="2:14" ht="14.4">
      <c r="B1123" s="286" t="s">
        <v>5737</v>
      </c>
      <c r="C1123" s="274">
        <v>1978</v>
      </c>
      <c r="D1123" s="277">
        <v>2.5590277777777778E-2</v>
      </c>
      <c r="E1123" s="274">
        <v>157</v>
      </c>
      <c r="F1123" s="274" t="s">
        <v>1070</v>
      </c>
      <c r="G1123" s="274">
        <v>5</v>
      </c>
      <c r="H1123" s="274">
        <f t="shared" si="17"/>
        <v>46</v>
      </c>
      <c r="I1123" s="274" t="s">
        <v>1071</v>
      </c>
      <c r="J1123" s="277">
        <v>2.6689814814814816E-2</v>
      </c>
      <c r="K1123" s="274" t="s">
        <v>3987</v>
      </c>
      <c r="L1123" s="274" t="s">
        <v>3988</v>
      </c>
      <c r="M1123" s="276">
        <v>28724</v>
      </c>
      <c r="N1123" s="274" t="s">
        <v>3684</v>
      </c>
    </row>
    <row r="1124" spans="2:14" ht="13.8">
      <c r="B1124" s="279" t="s">
        <v>5269</v>
      </c>
      <c r="C1124" s="274">
        <v>1987</v>
      </c>
      <c r="D1124" s="277">
        <v>2.4328703703703703E-2</v>
      </c>
      <c r="E1124" s="274">
        <v>157</v>
      </c>
      <c r="F1124" s="274" t="s">
        <v>1069</v>
      </c>
      <c r="G1124" s="274">
        <v>5</v>
      </c>
      <c r="H1124" s="274">
        <f t="shared" si="17"/>
        <v>37</v>
      </c>
      <c r="I1124" s="274" t="s">
        <v>1071</v>
      </c>
      <c r="J1124" s="277">
        <v>2.5219907407407406E-2</v>
      </c>
      <c r="K1124" s="274" t="s">
        <v>2825</v>
      </c>
      <c r="L1124" s="274" t="s">
        <v>2976</v>
      </c>
      <c r="M1124" s="276">
        <v>31993</v>
      </c>
      <c r="N1124" s="274" t="s">
        <v>3684</v>
      </c>
    </row>
    <row r="1125" spans="2:14" ht="14.4">
      <c r="B1125" s="286" t="s">
        <v>5270</v>
      </c>
      <c r="C1125" s="274">
        <v>1984</v>
      </c>
      <c r="D1125" s="277">
        <v>2.599537037037037E-2</v>
      </c>
      <c r="E1125" s="274">
        <v>158</v>
      </c>
      <c r="F1125" s="274" t="s">
        <v>1070</v>
      </c>
      <c r="G1125" s="274">
        <v>5</v>
      </c>
      <c r="H1125" s="274">
        <f t="shared" si="17"/>
        <v>40</v>
      </c>
      <c r="I1125" s="274" t="s">
        <v>1071</v>
      </c>
      <c r="J1125" s="277">
        <v>2.6747685185185187E-2</v>
      </c>
      <c r="K1125" s="274" t="s">
        <v>2869</v>
      </c>
      <c r="L1125" s="274" t="s">
        <v>3989</v>
      </c>
      <c r="M1125" s="276">
        <v>30759</v>
      </c>
      <c r="N1125" s="274" t="s">
        <v>3684</v>
      </c>
    </row>
    <row r="1126" spans="2:14" ht="13.8">
      <c r="B1126" s="279" t="s">
        <v>5271</v>
      </c>
      <c r="C1126" s="274">
        <v>1986</v>
      </c>
      <c r="D1126" s="277">
        <v>2.4131944444444445E-2</v>
      </c>
      <c r="E1126" s="274">
        <v>158</v>
      </c>
      <c r="F1126" s="274" t="s">
        <v>1069</v>
      </c>
      <c r="G1126" s="274">
        <v>5</v>
      </c>
      <c r="H1126" s="274">
        <f t="shared" si="17"/>
        <v>38</v>
      </c>
      <c r="I1126" s="274" t="s">
        <v>1071</v>
      </c>
      <c r="J1126" s="277">
        <v>2.5266203703703704E-2</v>
      </c>
      <c r="K1126" s="274" t="s">
        <v>2825</v>
      </c>
      <c r="L1126" s="274" t="s">
        <v>3746</v>
      </c>
      <c r="M1126" s="276">
        <v>31483</v>
      </c>
      <c r="N1126" s="274" t="s">
        <v>3684</v>
      </c>
    </row>
    <row r="1127" spans="2:14" ht="13.8">
      <c r="B1127" s="279" t="s">
        <v>5272</v>
      </c>
      <c r="C1127" s="274">
        <v>1993</v>
      </c>
      <c r="D1127" s="277">
        <v>2.417824074074074E-2</v>
      </c>
      <c r="E1127" s="274">
        <v>159</v>
      </c>
      <c r="F1127" s="274" t="s">
        <v>1069</v>
      </c>
      <c r="G1127" s="274">
        <v>5</v>
      </c>
      <c r="H1127" s="274">
        <f t="shared" si="17"/>
        <v>31</v>
      </c>
      <c r="I1127" s="274" t="s">
        <v>1071</v>
      </c>
      <c r="J1127" s="277">
        <v>2.5312500000000002E-2</v>
      </c>
      <c r="K1127" s="274" t="s">
        <v>3990</v>
      </c>
      <c r="L1127" s="274" t="s">
        <v>3991</v>
      </c>
      <c r="M1127" s="276">
        <v>34046</v>
      </c>
      <c r="N1127" s="274" t="s">
        <v>3684</v>
      </c>
    </row>
    <row r="1128" spans="2:14" ht="13.8">
      <c r="B1128" s="279" t="s">
        <v>5273</v>
      </c>
      <c r="C1128" s="274">
        <v>2002</v>
      </c>
      <c r="D1128" s="277">
        <v>2.5590277777777778E-2</v>
      </c>
      <c r="E1128" s="274">
        <v>159</v>
      </c>
      <c r="F1128" s="274" t="s">
        <v>1070</v>
      </c>
      <c r="G1128" s="274">
        <v>5</v>
      </c>
      <c r="H1128" s="274">
        <f t="shared" si="17"/>
        <v>22</v>
      </c>
      <c r="I1128" s="274" t="s">
        <v>1071</v>
      </c>
      <c r="J1128" s="277">
        <v>2.6770833333333334E-2</v>
      </c>
      <c r="K1128" s="274" t="s">
        <v>2827</v>
      </c>
      <c r="L1128" s="274" t="s">
        <v>3992</v>
      </c>
      <c r="M1128" s="278">
        <v>37582</v>
      </c>
      <c r="N1128" s="274" t="s">
        <v>3684</v>
      </c>
    </row>
    <row r="1129" spans="2:14" ht="13.8">
      <c r="B1129" s="279" t="s">
        <v>5274</v>
      </c>
      <c r="C1129" s="274">
        <v>1984</v>
      </c>
      <c r="D1129" s="277">
        <v>2.4756944444444446E-2</v>
      </c>
      <c r="E1129" s="274">
        <v>160</v>
      </c>
      <c r="F1129" s="274" t="s">
        <v>1069</v>
      </c>
      <c r="G1129" s="274">
        <v>5</v>
      </c>
      <c r="H1129" s="274">
        <f t="shared" si="17"/>
        <v>40</v>
      </c>
      <c r="I1129" s="274" t="s">
        <v>1071</v>
      </c>
      <c r="J1129" s="277">
        <v>2.554398148148148E-2</v>
      </c>
      <c r="K1129" s="274" t="s">
        <v>2859</v>
      </c>
      <c r="L1129" s="274" t="s">
        <v>3993</v>
      </c>
      <c r="M1129" s="276">
        <v>30800</v>
      </c>
      <c r="N1129" s="274" t="s">
        <v>3684</v>
      </c>
    </row>
    <row r="1130" spans="2:14" ht="13.8">
      <c r="B1130" s="279" t="s">
        <v>5275</v>
      </c>
      <c r="C1130" s="274">
        <v>1999</v>
      </c>
      <c r="D1130" s="277">
        <v>2.673611111111111E-2</v>
      </c>
      <c r="E1130" s="274">
        <v>160</v>
      </c>
      <c r="F1130" s="274" t="s">
        <v>1070</v>
      </c>
      <c r="G1130" s="274">
        <v>5</v>
      </c>
      <c r="H1130" s="274">
        <f t="shared" si="17"/>
        <v>25</v>
      </c>
      <c r="I1130" s="274" t="s">
        <v>1071</v>
      </c>
      <c r="J1130" s="277">
        <v>2.6793981481481481E-2</v>
      </c>
      <c r="K1130" s="274" t="s">
        <v>2920</v>
      </c>
      <c r="L1130" s="274" t="s">
        <v>3994</v>
      </c>
      <c r="M1130" s="276">
        <v>36250</v>
      </c>
      <c r="N1130" s="274" t="s">
        <v>3684</v>
      </c>
    </row>
    <row r="1131" spans="2:14" ht="13.8">
      <c r="B1131" s="279" t="s">
        <v>5276</v>
      </c>
      <c r="C1131" s="274">
        <v>2004</v>
      </c>
      <c r="D1131" s="277">
        <v>2.6504629629629628E-2</v>
      </c>
      <c r="E1131" s="274">
        <v>161</v>
      </c>
      <c r="F1131" s="274" t="s">
        <v>1070</v>
      </c>
      <c r="G1131" s="274">
        <v>5</v>
      </c>
      <c r="H1131" s="274">
        <f t="shared" si="17"/>
        <v>20</v>
      </c>
      <c r="I1131" s="274" t="s">
        <v>1071</v>
      </c>
      <c r="J1131" s="277">
        <v>2.6828703703703705E-2</v>
      </c>
      <c r="K1131" s="274" t="s">
        <v>2813</v>
      </c>
      <c r="L1131" s="274" t="s">
        <v>3995</v>
      </c>
      <c r="M1131" s="276">
        <v>38265</v>
      </c>
      <c r="N1131" s="274" t="s">
        <v>3684</v>
      </c>
    </row>
    <row r="1132" spans="2:14" ht="13.8">
      <c r="B1132" s="279" t="s">
        <v>5277</v>
      </c>
      <c r="C1132" s="274">
        <v>1982</v>
      </c>
      <c r="D1132" s="277">
        <v>2.4618055555555556E-2</v>
      </c>
      <c r="E1132" s="274">
        <v>161</v>
      </c>
      <c r="F1132" s="274" t="s">
        <v>1069</v>
      </c>
      <c r="G1132" s="274">
        <v>5</v>
      </c>
      <c r="H1132" s="274">
        <f t="shared" si="17"/>
        <v>42</v>
      </c>
      <c r="I1132" s="274" t="s">
        <v>1071</v>
      </c>
      <c r="J1132" s="277">
        <v>2.5567129629629631E-2</v>
      </c>
      <c r="K1132" s="274" t="s">
        <v>3996</v>
      </c>
      <c r="L1132" s="274" t="s">
        <v>2817</v>
      </c>
      <c r="M1132" s="276">
        <v>30100</v>
      </c>
      <c r="N1132" s="274" t="s">
        <v>3684</v>
      </c>
    </row>
    <row r="1133" spans="2:14" ht="13.8">
      <c r="B1133" s="279" t="s">
        <v>5278</v>
      </c>
      <c r="C1133" s="274">
        <v>1992</v>
      </c>
      <c r="D1133" s="277">
        <v>2.5763888888888888E-2</v>
      </c>
      <c r="E1133" s="274">
        <v>162</v>
      </c>
      <c r="F1133" s="274" t="s">
        <v>1070</v>
      </c>
      <c r="G1133" s="274">
        <v>5</v>
      </c>
      <c r="H1133" s="274">
        <f t="shared" si="17"/>
        <v>32</v>
      </c>
      <c r="I1133" s="274" t="s">
        <v>1071</v>
      </c>
      <c r="J1133" s="277">
        <v>2.6909722222222224E-2</v>
      </c>
      <c r="K1133" s="274" t="s">
        <v>2813</v>
      </c>
      <c r="L1133" s="274" t="s">
        <v>3997</v>
      </c>
      <c r="M1133" s="276">
        <v>33768</v>
      </c>
      <c r="N1133" s="274" t="s">
        <v>3684</v>
      </c>
    </row>
    <row r="1134" spans="2:14" ht="13.8">
      <c r="B1134" s="279" t="s">
        <v>706</v>
      </c>
      <c r="C1134" s="274">
        <v>1993</v>
      </c>
      <c r="D1134" s="277">
        <v>2.5601851851851851E-2</v>
      </c>
      <c r="E1134" s="274">
        <v>162</v>
      </c>
      <c r="F1134" s="274" t="s">
        <v>1069</v>
      </c>
      <c r="G1134" s="274">
        <v>5</v>
      </c>
      <c r="H1134" s="274">
        <f t="shared" si="17"/>
        <v>31</v>
      </c>
      <c r="I1134" s="274" t="s">
        <v>1071</v>
      </c>
      <c r="J1134" s="277">
        <v>2.5624999999999998E-2</v>
      </c>
      <c r="K1134" s="274" t="s">
        <v>2975</v>
      </c>
      <c r="L1134" s="274" t="s">
        <v>3612</v>
      </c>
      <c r="M1134" s="278">
        <v>34294</v>
      </c>
      <c r="N1134" s="274" t="s">
        <v>3684</v>
      </c>
    </row>
    <row r="1135" spans="2:14" ht="13.8">
      <c r="B1135" s="279" t="s">
        <v>2067</v>
      </c>
      <c r="C1135" s="274">
        <v>1991</v>
      </c>
      <c r="D1135" s="277">
        <v>2.4594907407407409E-2</v>
      </c>
      <c r="E1135" s="274">
        <v>163</v>
      </c>
      <c r="F1135" s="274" t="s">
        <v>1069</v>
      </c>
      <c r="G1135" s="274">
        <v>5</v>
      </c>
      <c r="H1135" s="274">
        <f t="shared" si="17"/>
        <v>33</v>
      </c>
      <c r="I1135" s="274" t="s">
        <v>1071</v>
      </c>
      <c r="J1135" s="277">
        <v>2.5706018518518517E-2</v>
      </c>
      <c r="K1135" s="274" t="s">
        <v>2833</v>
      </c>
      <c r="L1135" s="274" t="s">
        <v>3998</v>
      </c>
      <c r="M1135" s="276">
        <v>33359</v>
      </c>
      <c r="N1135" s="274" t="s">
        <v>3684</v>
      </c>
    </row>
    <row r="1136" spans="2:14" ht="13.8">
      <c r="B1136" s="279" t="s">
        <v>5279</v>
      </c>
      <c r="C1136" s="274">
        <v>1988</v>
      </c>
      <c r="D1136" s="277">
        <v>2.6018518518518517E-2</v>
      </c>
      <c r="E1136" s="274">
        <v>163</v>
      </c>
      <c r="F1136" s="274" t="s">
        <v>1070</v>
      </c>
      <c r="G1136" s="274">
        <v>5</v>
      </c>
      <c r="H1136" s="274">
        <f t="shared" si="17"/>
        <v>36</v>
      </c>
      <c r="I1136" s="274" t="s">
        <v>1071</v>
      </c>
      <c r="J1136" s="277">
        <v>2.6921296296296297E-2</v>
      </c>
      <c r="K1136" s="274" t="s">
        <v>2935</v>
      </c>
      <c r="L1136" s="274" t="s">
        <v>3999</v>
      </c>
      <c r="M1136" s="276">
        <v>32399</v>
      </c>
      <c r="N1136" s="274" t="s">
        <v>3684</v>
      </c>
    </row>
    <row r="1137" spans="2:14" ht="13.8">
      <c r="B1137" s="279" t="s">
        <v>5280</v>
      </c>
      <c r="C1137" s="274">
        <v>1988</v>
      </c>
      <c r="D1137" s="277">
        <v>2.5972222222222223E-2</v>
      </c>
      <c r="E1137" s="274">
        <v>164</v>
      </c>
      <c r="F1137" s="274" t="s">
        <v>1070</v>
      </c>
      <c r="G1137" s="274">
        <v>5</v>
      </c>
      <c r="H1137" s="274">
        <f t="shared" si="17"/>
        <v>36</v>
      </c>
      <c r="I1137" s="274" t="s">
        <v>1071</v>
      </c>
      <c r="J1137" s="277">
        <v>2.6921296296296297E-2</v>
      </c>
      <c r="K1137" s="274" t="s">
        <v>2831</v>
      </c>
      <c r="L1137" s="274" t="s">
        <v>3117</v>
      </c>
      <c r="M1137" s="276">
        <v>32200</v>
      </c>
      <c r="N1137" s="274" t="s">
        <v>3684</v>
      </c>
    </row>
    <row r="1138" spans="2:14" ht="13.8">
      <c r="B1138" s="279" t="s">
        <v>5281</v>
      </c>
      <c r="C1138" s="274">
        <v>1995</v>
      </c>
      <c r="D1138" s="277">
        <v>2.5219907407407406E-2</v>
      </c>
      <c r="E1138" s="274">
        <v>164</v>
      </c>
      <c r="F1138" s="274" t="s">
        <v>1069</v>
      </c>
      <c r="G1138" s="274">
        <v>5</v>
      </c>
      <c r="H1138" s="274">
        <f t="shared" si="17"/>
        <v>29</v>
      </c>
      <c r="I1138" s="274" t="s">
        <v>1071</v>
      </c>
      <c r="J1138" s="277">
        <v>2.6076388888888889E-2</v>
      </c>
      <c r="K1138" s="274" t="s">
        <v>2836</v>
      </c>
      <c r="L1138" s="274" t="s">
        <v>4000</v>
      </c>
      <c r="M1138" s="276">
        <v>34829</v>
      </c>
      <c r="N1138" s="274" t="s">
        <v>3684</v>
      </c>
    </row>
    <row r="1139" spans="2:14" ht="13.8">
      <c r="B1139" s="279" t="s">
        <v>5282</v>
      </c>
      <c r="C1139" s="274">
        <v>1992</v>
      </c>
      <c r="D1139" s="277">
        <v>2.6099537037037036E-2</v>
      </c>
      <c r="E1139" s="274">
        <v>165</v>
      </c>
      <c r="F1139" s="274" t="s">
        <v>1070</v>
      </c>
      <c r="G1139" s="274">
        <v>5</v>
      </c>
      <c r="H1139" s="274">
        <f t="shared" si="17"/>
        <v>32</v>
      </c>
      <c r="I1139" s="274" t="s">
        <v>1071</v>
      </c>
      <c r="J1139" s="277">
        <v>2.6944444444444444E-2</v>
      </c>
      <c r="K1139" s="274" t="s">
        <v>2827</v>
      </c>
      <c r="L1139" s="274" t="s">
        <v>4001</v>
      </c>
      <c r="M1139" s="276">
        <v>33619</v>
      </c>
      <c r="N1139" s="274" t="s">
        <v>3684</v>
      </c>
    </row>
    <row r="1140" spans="2:14" ht="13.8">
      <c r="B1140" s="279" t="s">
        <v>5283</v>
      </c>
      <c r="C1140" s="274">
        <v>1992</v>
      </c>
      <c r="D1140" s="277">
        <v>2.5381944444444443E-2</v>
      </c>
      <c r="E1140" s="274">
        <v>165</v>
      </c>
      <c r="F1140" s="274" t="s">
        <v>1069</v>
      </c>
      <c r="G1140" s="274">
        <v>5</v>
      </c>
      <c r="H1140" s="274">
        <f t="shared" si="17"/>
        <v>32</v>
      </c>
      <c r="I1140" s="274" t="s">
        <v>1071</v>
      </c>
      <c r="J1140" s="277">
        <v>2.6145833333333333E-2</v>
      </c>
      <c r="K1140" s="274" t="s">
        <v>3167</v>
      </c>
      <c r="L1140" s="274" t="s">
        <v>4002</v>
      </c>
      <c r="M1140" s="276">
        <v>33654</v>
      </c>
      <c r="N1140" s="274" t="s">
        <v>3684</v>
      </c>
    </row>
    <row r="1141" spans="2:14" ht="13.8">
      <c r="B1141" s="279" t="s">
        <v>5284</v>
      </c>
      <c r="C1141" s="274">
        <v>1988</v>
      </c>
      <c r="D1141" s="277">
        <v>2.6030092592592594E-2</v>
      </c>
      <c r="E1141" s="274">
        <v>166</v>
      </c>
      <c r="F1141" s="274" t="s">
        <v>1070</v>
      </c>
      <c r="G1141" s="274">
        <v>5</v>
      </c>
      <c r="H1141" s="274">
        <f t="shared" si="17"/>
        <v>36</v>
      </c>
      <c r="I1141" s="274" t="s">
        <v>1071</v>
      </c>
      <c r="J1141" s="277">
        <v>2.6944444444444444E-2</v>
      </c>
      <c r="K1141" s="274" t="s">
        <v>2923</v>
      </c>
      <c r="L1141" s="274" t="s">
        <v>4003</v>
      </c>
      <c r="M1141" s="276">
        <v>32145</v>
      </c>
      <c r="N1141" s="274" t="s">
        <v>3684</v>
      </c>
    </row>
    <row r="1142" spans="2:14" ht="13.8">
      <c r="B1142" s="279" t="s">
        <v>5285</v>
      </c>
      <c r="C1142" s="274">
        <v>2006</v>
      </c>
      <c r="D1142" s="277">
        <v>2.5740740740740741E-2</v>
      </c>
      <c r="E1142" s="274">
        <v>166</v>
      </c>
      <c r="F1142" s="274" t="s">
        <v>1069</v>
      </c>
      <c r="G1142" s="274">
        <v>5</v>
      </c>
      <c r="H1142" s="274">
        <f t="shared" si="17"/>
        <v>18</v>
      </c>
      <c r="I1142" s="274" t="s">
        <v>1071</v>
      </c>
      <c r="J1142" s="277">
        <v>2.6203703703703705E-2</v>
      </c>
      <c r="K1142" s="274" t="s">
        <v>2913</v>
      </c>
      <c r="L1142" s="274" t="s">
        <v>3580</v>
      </c>
      <c r="M1142" s="276">
        <v>38795</v>
      </c>
      <c r="N1142" s="274" t="s">
        <v>3684</v>
      </c>
    </row>
    <row r="1143" spans="2:14" ht="14.4">
      <c r="B1143" s="286" t="s">
        <v>5286</v>
      </c>
      <c r="C1143" s="274">
        <v>1980</v>
      </c>
      <c r="D1143" s="277">
        <v>2.6562499999999999E-2</v>
      </c>
      <c r="E1143" s="274">
        <v>167</v>
      </c>
      <c r="F1143" s="274" t="s">
        <v>1070</v>
      </c>
      <c r="G1143" s="274">
        <v>5</v>
      </c>
      <c r="H1143" s="274">
        <f t="shared" si="17"/>
        <v>44</v>
      </c>
      <c r="I1143" s="274" t="s">
        <v>1071</v>
      </c>
      <c r="J1143" s="277">
        <v>2.6944444444444444E-2</v>
      </c>
      <c r="K1143" s="274" t="s">
        <v>2926</v>
      </c>
      <c r="L1143" s="274" t="s">
        <v>4004</v>
      </c>
      <c r="M1143" s="276">
        <v>29263</v>
      </c>
      <c r="N1143" s="274" t="s">
        <v>3684</v>
      </c>
    </row>
    <row r="1144" spans="2:14" ht="13.8">
      <c r="B1144" s="279" t="s">
        <v>5287</v>
      </c>
      <c r="C1144" s="274">
        <v>1996</v>
      </c>
      <c r="D1144" s="277">
        <v>2.5474537037037039E-2</v>
      </c>
      <c r="E1144" s="274">
        <v>167</v>
      </c>
      <c r="F1144" s="274" t="s">
        <v>1069</v>
      </c>
      <c r="G1144" s="274">
        <v>5</v>
      </c>
      <c r="H1144" s="274">
        <f t="shared" si="17"/>
        <v>28</v>
      </c>
      <c r="I1144" s="274" t="s">
        <v>1071</v>
      </c>
      <c r="J1144" s="277">
        <v>2.6215277777777778E-2</v>
      </c>
      <c r="K1144" s="274" t="s">
        <v>4005</v>
      </c>
      <c r="L1144" s="274" t="s">
        <v>4006</v>
      </c>
      <c r="M1144" s="276">
        <v>35211</v>
      </c>
      <c r="N1144" s="274" t="s">
        <v>3684</v>
      </c>
    </row>
    <row r="1145" spans="2:14" ht="14.4">
      <c r="B1145" s="286" t="s">
        <v>5288</v>
      </c>
      <c r="C1145" s="274">
        <v>1967</v>
      </c>
      <c r="D1145" s="277">
        <v>2.5358796296296296E-2</v>
      </c>
      <c r="E1145" s="274">
        <v>168</v>
      </c>
      <c r="F1145" s="274" t="s">
        <v>1069</v>
      </c>
      <c r="G1145" s="274">
        <v>5</v>
      </c>
      <c r="H1145" s="274">
        <f t="shared" si="17"/>
        <v>57</v>
      </c>
      <c r="I1145" s="274" t="s">
        <v>1071</v>
      </c>
      <c r="J1145" s="277">
        <v>2.6238425925925925E-2</v>
      </c>
      <c r="K1145" s="274" t="s">
        <v>4007</v>
      </c>
      <c r="L1145" s="274" t="s">
        <v>4008</v>
      </c>
      <c r="M1145" s="276">
        <v>24567</v>
      </c>
      <c r="N1145" s="274" t="s">
        <v>3684</v>
      </c>
    </row>
    <row r="1146" spans="2:14" ht="13.8">
      <c r="B1146" s="279" t="s">
        <v>649</v>
      </c>
      <c r="C1146" s="274">
        <v>1992</v>
      </c>
      <c r="D1146" s="277">
        <v>2.5937499999999999E-2</v>
      </c>
      <c r="E1146" s="274">
        <v>168</v>
      </c>
      <c r="F1146" s="274" t="s">
        <v>1070</v>
      </c>
      <c r="G1146" s="274">
        <v>5</v>
      </c>
      <c r="H1146" s="274">
        <f t="shared" si="17"/>
        <v>32</v>
      </c>
      <c r="I1146" s="274" t="s">
        <v>1071</v>
      </c>
      <c r="J1146" s="277">
        <v>2.6979166666666665E-2</v>
      </c>
      <c r="K1146" s="274" t="s">
        <v>4009</v>
      </c>
      <c r="L1146" s="274" t="s">
        <v>4010</v>
      </c>
      <c r="M1146" s="278">
        <v>33925</v>
      </c>
      <c r="N1146" s="274" t="s">
        <v>3684</v>
      </c>
    </row>
    <row r="1147" spans="2:14" ht="13.8">
      <c r="B1147" s="279" t="s">
        <v>5289</v>
      </c>
      <c r="C1147" s="274">
        <v>1987</v>
      </c>
      <c r="D1147" s="277">
        <v>2.5914351851851852E-2</v>
      </c>
      <c r="E1147" s="274">
        <v>169</v>
      </c>
      <c r="F1147" s="274" t="s">
        <v>1069</v>
      </c>
      <c r="G1147" s="274">
        <v>5</v>
      </c>
      <c r="H1147" s="274">
        <f t="shared" si="17"/>
        <v>37</v>
      </c>
      <c r="I1147" s="274" t="s">
        <v>1071</v>
      </c>
      <c r="J1147" s="277">
        <v>2.6284722222222223E-2</v>
      </c>
      <c r="K1147" s="274" t="s">
        <v>2859</v>
      </c>
      <c r="L1147" s="274" t="s">
        <v>4011</v>
      </c>
      <c r="M1147" s="276">
        <v>32045</v>
      </c>
      <c r="N1147" s="274" t="s">
        <v>3684</v>
      </c>
    </row>
    <row r="1148" spans="2:14" ht="13.8">
      <c r="B1148" s="279" t="s">
        <v>5290</v>
      </c>
      <c r="C1148" s="274">
        <v>1993</v>
      </c>
      <c r="D1148" s="277">
        <v>2.5833333333333333E-2</v>
      </c>
      <c r="E1148" s="274">
        <v>169</v>
      </c>
      <c r="F1148" s="274" t="s">
        <v>1070</v>
      </c>
      <c r="G1148" s="274">
        <v>5</v>
      </c>
      <c r="H1148" s="274">
        <f t="shared" si="17"/>
        <v>31</v>
      </c>
      <c r="I1148" s="274" t="s">
        <v>1071</v>
      </c>
      <c r="J1148" s="277">
        <v>2.6990740740740742E-2</v>
      </c>
      <c r="K1148" s="274" t="s">
        <v>2846</v>
      </c>
      <c r="L1148" s="274" t="s">
        <v>4012</v>
      </c>
      <c r="M1148" s="276">
        <v>34160</v>
      </c>
      <c r="N1148" s="274" t="s">
        <v>3684</v>
      </c>
    </row>
    <row r="1149" spans="2:14" ht="13.8">
      <c r="B1149" s="279" t="s">
        <v>5291</v>
      </c>
      <c r="C1149" s="274">
        <v>2008</v>
      </c>
      <c r="D1149" s="277">
        <v>2.6319444444444444E-2</v>
      </c>
      <c r="E1149" s="274">
        <v>170</v>
      </c>
      <c r="F1149" s="274" t="s">
        <v>1070</v>
      </c>
      <c r="G1149" s="274">
        <v>5</v>
      </c>
      <c r="H1149" s="274">
        <f t="shared" si="17"/>
        <v>16</v>
      </c>
      <c r="I1149" s="274" t="s">
        <v>1071</v>
      </c>
      <c r="J1149" s="277">
        <v>2.7152777777777779E-2</v>
      </c>
      <c r="K1149" s="274" t="s">
        <v>2891</v>
      </c>
      <c r="L1149" s="274" t="s">
        <v>4013</v>
      </c>
      <c r="M1149" s="276">
        <v>39550</v>
      </c>
      <c r="N1149" s="274" t="s">
        <v>3684</v>
      </c>
    </row>
    <row r="1150" spans="2:14" ht="13.8">
      <c r="B1150" s="279" t="s">
        <v>5292</v>
      </c>
      <c r="C1150" s="274">
        <v>1984</v>
      </c>
      <c r="D1150" s="277">
        <v>2.5659722222222223E-2</v>
      </c>
      <c r="E1150" s="274">
        <v>170</v>
      </c>
      <c r="F1150" s="274" t="s">
        <v>1069</v>
      </c>
      <c r="G1150" s="274">
        <v>5</v>
      </c>
      <c r="H1150" s="274">
        <f t="shared" si="17"/>
        <v>40</v>
      </c>
      <c r="I1150" s="274" t="s">
        <v>1071</v>
      </c>
      <c r="J1150" s="277">
        <v>2.6400462962962962E-2</v>
      </c>
      <c r="K1150" s="274" t="s">
        <v>2833</v>
      </c>
      <c r="L1150" s="274" t="s">
        <v>4014</v>
      </c>
      <c r="M1150" s="276">
        <v>30817</v>
      </c>
      <c r="N1150" s="274" t="s">
        <v>3684</v>
      </c>
    </row>
    <row r="1151" spans="2:14" ht="13.8">
      <c r="B1151" s="279" t="s">
        <v>5293</v>
      </c>
      <c r="C1151" s="274">
        <v>2000</v>
      </c>
      <c r="D1151" s="277">
        <v>2.5381944444444443E-2</v>
      </c>
      <c r="E1151" s="274">
        <v>171</v>
      </c>
      <c r="F1151" s="274" t="s">
        <v>1069</v>
      </c>
      <c r="G1151" s="274">
        <v>5</v>
      </c>
      <c r="H1151" s="274">
        <f t="shared" si="17"/>
        <v>24</v>
      </c>
      <c r="I1151" s="274" t="s">
        <v>1071</v>
      </c>
      <c r="J1151" s="277">
        <v>2.6469907407407407E-2</v>
      </c>
      <c r="K1151" s="274" t="s">
        <v>3309</v>
      </c>
      <c r="L1151" s="274" t="s">
        <v>4015</v>
      </c>
      <c r="M1151" s="276">
        <v>36538</v>
      </c>
      <c r="N1151" s="274" t="s">
        <v>3684</v>
      </c>
    </row>
    <row r="1152" spans="2:14" ht="13.8">
      <c r="B1152" s="279" t="s">
        <v>5294</v>
      </c>
      <c r="C1152" s="274">
        <v>1991</v>
      </c>
      <c r="D1152" s="277">
        <v>2.6331018518518517E-2</v>
      </c>
      <c r="E1152" s="274">
        <v>171</v>
      </c>
      <c r="F1152" s="274" t="s">
        <v>1070</v>
      </c>
      <c r="G1152" s="274">
        <v>5</v>
      </c>
      <c r="H1152" s="274">
        <f t="shared" si="17"/>
        <v>33</v>
      </c>
      <c r="I1152" s="274" t="s">
        <v>1071</v>
      </c>
      <c r="J1152" s="277">
        <v>2.7164351851851853E-2</v>
      </c>
      <c r="K1152" s="274" t="s">
        <v>2935</v>
      </c>
      <c r="L1152" s="274" t="s">
        <v>4016</v>
      </c>
      <c r="M1152" s="276">
        <v>33426</v>
      </c>
      <c r="N1152" s="274" t="s">
        <v>3684</v>
      </c>
    </row>
    <row r="1153" spans="2:14" ht="14.4">
      <c r="B1153" s="286" t="s">
        <v>5295</v>
      </c>
      <c r="C1153" s="274">
        <v>1968</v>
      </c>
      <c r="D1153" s="277">
        <v>2.5636574074074076E-2</v>
      </c>
      <c r="E1153" s="274">
        <v>172</v>
      </c>
      <c r="F1153" s="274" t="s">
        <v>1069</v>
      </c>
      <c r="G1153" s="274">
        <v>5</v>
      </c>
      <c r="H1153" s="274">
        <f t="shared" si="17"/>
        <v>56</v>
      </c>
      <c r="I1153" s="274" t="s">
        <v>1071</v>
      </c>
      <c r="J1153" s="277">
        <v>2.6516203703703705E-2</v>
      </c>
      <c r="K1153" s="274" t="s">
        <v>2859</v>
      </c>
      <c r="L1153" s="274" t="s">
        <v>4017</v>
      </c>
      <c r="M1153" s="276">
        <v>24998</v>
      </c>
      <c r="N1153" s="274" t="s">
        <v>3684</v>
      </c>
    </row>
    <row r="1154" spans="2:14" ht="13.8">
      <c r="B1154" s="279" t="s">
        <v>5296</v>
      </c>
      <c r="C1154" s="274">
        <v>2006</v>
      </c>
      <c r="D1154" s="277">
        <v>2.6226851851851852E-2</v>
      </c>
      <c r="E1154" s="274">
        <v>172</v>
      </c>
      <c r="F1154" s="274" t="s">
        <v>1070</v>
      </c>
      <c r="G1154" s="274">
        <v>5</v>
      </c>
      <c r="H1154" s="274">
        <f t="shared" si="17"/>
        <v>18</v>
      </c>
      <c r="I1154" s="274" t="s">
        <v>1071</v>
      </c>
      <c r="J1154" s="277">
        <v>2.7175925925925926E-2</v>
      </c>
      <c r="K1154" s="274" t="s">
        <v>4018</v>
      </c>
      <c r="L1154" s="274" t="s">
        <v>4019</v>
      </c>
      <c r="M1154" s="276">
        <v>38946</v>
      </c>
      <c r="N1154" s="274" t="s">
        <v>3684</v>
      </c>
    </row>
    <row r="1155" spans="2:14" ht="13.8">
      <c r="B1155" s="279" t="s">
        <v>5297</v>
      </c>
      <c r="C1155" s="274">
        <v>1998</v>
      </c>
      <c r="D1155" s="277">
        <v>2.6782407407407408E-2</v>
      </c>
      <c r="E1155" s="274">
        <v>173</v>
      </c>
      <c r="F1155" s="274" t="s">
        <v>1070</v>
      </c>
      <c r="G1155" s="274">
        <v>5</v>
      </c>
      <c r="H1155" s="274">
        <f t="shared" ref="H1155:H1218" si="18">2024-C1155</f>
        <v>26</v>
      </c>
      <c r="I1155" s="274" t="s">
        <v>1071</v>
      </c>
      <c r="J1155" s="277">
        <v>2.7256944444444445E-2</v>
      </c>
      <c r="K1155" s="274" t="s">
        <v>2886</v>
      </c>
      <c r="L1155" s="274" t="s">
        <v>4020</v>
      </c>
      <c r="M1155" s="276">
        <v>36036</v>
      </c>
      <c r="N1155" s="274" t="s">
        <v>3684</v>
      </c>
    </row>
    <row r="1156" spans="2:14" ht="13.8">
      <c r="B1156" s="279" t="s">
        <v>5298</v>
      </c>
      <c r="C1156" s="274">
        <v>1999</v>
      </c>
      <c r="D1156" s="277">
        <v>2.6168981481481481E-2</v>
      </c>
      <c r="E1156" s="274">
        <v>173</v>
      </c>
      <c r="F1156" s="274" t="s">
        <v>1069</v>
      </c>
      <c r="G1156" s="274">
        <v>5</v>
      </c>
      <c r="H1156" s="274">
        <f t="shared" si="18"/>
        <v>25</v>
      </c>
      <c r="I1156" s="274" t="s">
        <v>1071</v>
      </c>
      <c r="J1156" s="277">
        <v>2.6608796296296297E-2</v>
      </c>
      <c r="K1156" s="274" t="s">
        <v>2934</v>
      </c>
      <c r="L1156" s="274" t="s">
        <v>2940</v>
      </c>
      <c r="M1156" s="278">
        <v>36443</v>
      </c>
      <c r="N1156" s="274" t="s">
        <v>3684</v>
      </c>
    </row>
    <row r="1157" spans="2:14" ht="13.8">
      <c r="B1157" s="279" t="s">
        <v>5299</v>
      </c>
      <c r="C1157" s="274">
        <v>1997</v>
      </c>
      <c r="D1157" s="277">
        <v>2.6481481481481481E-2</v>
      </c>
      <c r="E1157" s="274">
        <v>174</v>
      </c>
      <c r="F1157" s="274" t="s">
        <v>1070</v>
      </c>
      <c r="G1157" s="274">
        <v>5</v>
      </c>
      <c r="H1157" s="274">
        <f t="shared" si="18"/>
        <v>27</v>
      </c>
      <c r="I1157" s="274" t="s">
        <v>1071</v>
      </c>
      <c r="J1157" s="277">
        <v>2.7430555555555555E-2</v>
      </c>
      <c r="K1157" s="274" t="s">
        <v>2866</v>
      </c>
      <c r="L1157" s="274" t="s">
        <v>4021</v>
      </c>
      <c r="M1157" s="278">
        <v>35719</v>
      </c>
      <c r="N1157" s="274" t="s">
        <v>3684</v>
      </c>
    </row>
    <row r="1158" spans="2:14" ht="13.8">
      <c r="B1158" s="279" t="s">
        <v>5300</v>
      </c>
      <c r="C1158" s="274">
        <v>1998</v>
      </c>
      <c r="D1158" s="277">
        <v>2.6585648148148146E-2</v>
      </c>
      <c r="E1158" s="274">
        <v>174</v>
      </c>
      <c r="F1158" s="274" t="s">
        <v>1069</v>
      </c>
      <c r="G1158" s="274">
        <v>5</v>
      </c>
      <c r="H1158" s="274">
        <f t="shared" si="18"/>
        <v>26</v>
      </c>
      <c r="I1158" s="274" t="s">
        <v>1071</v>
      </c>
      <c r="J1158" s="277">
        <v>2.6631944444444444E-2</v>
      </c>
      <c r="K1158" s="274" t="s">
        <v>2874</v>
      </c>
      <c r="L1158" s="274" t="s">
        <v>4022</v>
      </c>
      <c r="M1158" s="278">
        <v>36111</v>
      </c>
      <c r="N1158" s="274" t="s">
        <v>3684</v>
      </c>
    </row>
    <row r="1159" spans="2:14" ht="13.8">
      <c r="B1159" s="279" t="s">
        <v>5301</v>
      </c>
      <c r="C1159" s="274">
        <v>1981</v>
      </c>
      <c r="D1159" s="277">
        <v>2.5798611111111112E-2</v>
      </c>
      <c r="E1159" s="274">
        <v>175</v>
      </c>
      <c r="F1159" s="274" t="s">
        <v>1069</v>
      </c>
      <c r="G1159" s="274">
        <v>5</v>
      </c>
      <c r="H1159" s="274">
        <f t="shared" si="18"/>
        <v>43</v>
      </c>
      <c r="I1159" s="274" t="s">
        <v>1071</v>
      </c>
      <c r="J1159" s="277">
        <v>2.6643518518518518E-2</v>
      </c>
      <c r="K1159" s="274" t="s">
        <v>4023</v>
      </c>
      <c r="L1159" s="274" t="s">
        <v>4024</v>
      </c>
      <c r="M1159" s="278">
        <v>29936</v>
      </c>
      <c r="N1159" s="274" t="s">
        <v>3684</v>
      </c>
    </row>
    <row r="1160" spans="2:14" ht="13.8">
      <c r="B1160" s="279" t="s">
        <v>5302</v>
      </c>
      <c r="C1160" s="274">
        <v>1985</v>
      </c>
      <c r="D1160" s="277">
        <v>2.6631944444444444E-2</v>
      </c>
      <c r="E1160" s="274">
        <v>175</v>
      </c>
      <c r="F1160" s="274" t="s">
        <v>1070</v>
      </c>
      <c r="G1160" s="274">
        <v>5</v>
      </c>
      <c r="H1160" s="274">
        <f t="shared" si="18"/>
        <v>39</v>
      </c>
      <c r="I1160" s="274" t="s">
        <v>1071</v>
      </c>
      <c r="J1160" s="277">
        <v>2.7465277777777779E-2</v>
      </c>
      <c r="K1160" s="274" t="s">
        <v>2819</v>
      </c>
      <c r="L1160" s="274" t="s">
        <v>4025</v>
      </c>
      <c r="M1160" s="276">
        <v>31278</v>
      </c>
      <c r="N1160" s="274" t="s">
        <v>3684</v>
      </c>
    </row>
    <row r="1161" spans="2:14" ht="13.8">
      <c r="B1161" s="279" t="s">
        <v>5687</v>
      </c>
      <c r="C1161" s="274">
        <v>1990</v>
      </c>
      <c r="D1161" s="277">
        <v>2.5601851851851851E-2</v>
      </c>
      <c r="E1161" s="274">
        <v>176</v>
      </c>
      <c r="F1161" s="274" t="s">
        <v>1069</v>
      </c>
      <c r="G1161" s="274">
        <v>5</v>
      </c>
      <c r="H1161" s="274">
        <f t="shared" si="18"/>
        <v>34</v>
      </c>
      <c r="I1161" s="274" t="s">
        <v>1071</v>
      </c>
      <c r="J1161" s="277">
        <v>2.6782407407407408E-2</v>
      </c>
      <c r="K1161" s="274" t="s">
        <v>4026</v>
      </c>
      <c r="L1161" s="274" t="s">
        <v>4027</v>
      </c>
      <c r="M1161" s="276">
        <v>33033</v>
      </c>
      <c r="N1161" s="274" t="s">
        <v>3684</v>
      </c>
    </row>
    <row r="1162" spans="2:14" ht="13.8">
      <c r="B1162" s="279" t="s">
        <v>5303</v>
      </c>
      <c r="C1162" s="274">
        <v>1988</v>
      </c>
      <c r="D1162" s="277">
        <v>2.6643518518518518E-2</v>
      </c>
      <c r="E1162" s="274">
        <v>176</v>
      </c>
      <c r="F1162" s="274" t="s">
        <v>1070</v>
      </c>
      <c r="G1162" s="274">
        <v>5</v>
      </c>
      <c r="H1162" s="274">
        <f t="shared" si="18"/>
        <v>36</v>
      </c>
      <c r="I1162" s="274" t="s">
        <v>1071</v>
      </c>
      <c r="J1162" s="277">
        <v>2.7465277777777779E-2</v>
      </c>
      <c r="K1162" s="274" t="s">
        <v>2866</v>
      </c>
      <c r="L1162" s="274" t="s">
        <v>4028</v>
      </c>
      <c r="M1162" s="276">
        <v>32479</v>
      </c>
      <c r="N1162" s="274" t="s">
        <v>3684</v>
      </c>
    </row>
    <row r="1163" spans="2:14" ht="13.8">
      <c r="B1163" s="284" t="s">
        <v>5748</v>
      </c>
      <c r="C1163" s="274">
        <v>1900</v>
      </c>
      <c r="D1163" s="277">
        <v>2.6412037037037036E-2</v>
      </c>
      <c r="E1163" s="274">
        <v>177</v>
      </c>
      <c r="F1163" s="274" t="s">
        <v>1070</v>
      </c>
      <c r="G1163" s="274">
        <v>5</v>
      </c>
      <c r="H1163" s="274">
        <f t="shared" si="18"/>
        <v>124</v>
      </c>
      <c r="I1163" s="274" t="s">
        <v>1071</v>
      </c>
      <c r="J1163" s="277">
        <v>2.7488425925925927E-2</v>
      </c>
      <c r="K1163" s="274" t="s">
        <v>3591</v>
      </c>
      <c r="L1163" s="274" t="s">
        <v>3733</v>
      </c>
      <c r="M1163" s="278">
        <v>0</v>
      </c>
      <c r="N1163" s="274" t="s">
        <v>3684</v>
      </c>
    </row>
    <row r="1164" spans="2:14" ht="13.8">
      <c r="B1164" s="279" t="s">
        <v>5304</v>
      </c>
      <c r="C1164" s="274">
        <v>1986</v>
      </c>
      <c r="D1164" s="277">
        <v>2.5844907407407407E-2</v>
      </c>
      <c r="E1164" s="274">
        <v>177</v>
      </c>
      <c r="F1164" s="274" t="s">
        <v>1069</v>
      </c>
      <c r="G1164" s="274">
        <v>5</v>
      </c>
      <c r="H1164" s="274">
        <f t="shared" si="18"/>
        <v>38</v>
      </c>
      <c r="I1164" s="274" t="s">
        <v>1071</v>
      </c>
      <c r="J1164" s="277">
        <v>2.6782407407407408E-2</v>
      </c>
      <c r="K1164" s="274" t="s">
        <v>2975</v>
      </c>
      <c r="L1164" s="274" t="s">
        <v>4029</v>
      </c>
      <c r="M1164" s="276">
        <v>31524</v>
      </c>
      <c r="N1164" s="274" t="s">
        <v>3684</v>
      </c>
    </row>
    <row r="1165" spans="2:14" ht="13.8">
      <c r="B1165" s="279" t="s">
        <v>5305</v>
      </c>
      <c r="C1165" s="274">
        <v>1989</v>
      </c>
      <c r="D1165" s="277">
        <v>2.6388888888888889E-2</v>
      </c>
      <c r="E1165" s="274">
        <v>178</v>
      </c>
      <c r="F1165" s="274" t="s">
        <v>1069</v>
      </c>
      <c r="G1165" s="274">
        <v>5</v>
      </c>
      <c r="H1165" s="274">
        <f t="shared" si="18"/>
        <v>35</v>
      </c>
      <c r="I1165" s="274" t="s">
        <v>1071</v>
      </c>
      <c r="J1165" s="277">
        <v>2.6805555555555555E-2</v>
      </c>
      <c r="K1165" s="274" t="s">
        <v>2859</v>
      </c>
      <c r="L1165" s="274" t="s">
        <v>4030</v>
      </c>
      <c r="M1165" s="276">
        <v>32580</v>
      </c>
      <c r="N1165" s="274" t="s">
        <v>3684</v>
      </c>
    </row>
    <row r="1166" spans="2:14" ht="13.8">
      <c r="B1166" s="279" t="s">
        <v>5306</v>
      </c>
      <c r="C1166" s="274">
        <v>2000</v>
      </c>
      <c r="D1166" s="277">
        <v>2.7106481481481481E-2</v>
      </c>
      <c r="E1166" s="274">
        <v>178</v>
      </c>
      <c r="F1166" s="274" t="s">
        <v>1070</v>
      </c>
      <c r="G1166" s="274">
        <v>5</v>
      </c>
      <c r="H1166" s="274">
        <f t="shared" si="18"/>
        <v>24</v>
      </c>
      <c r="I1166" s="274" t="s">
        <v>1071</v>
      </c>
      <c r="J1166" s="277">
        <v>2.7569444444444445E-2</v>
      </c>
      <c r="K1166" s="274" t="s">
        <v>2813</v>
      </c>
      <c r="L1166" s="274" t="s">
        <v>4031</v>
      </c>
      <c r="M1166" s="278">
        <v>36827</v>
      </c>
      <c r="N1166" s="274" t="s">
        <v>3684</v>
      </c>
    </row>
    <row r="1167" spans="2:14" ht="14.4">
      <c r="B1167" s="286" t="s">
        <v>5307</v>
      </c>
      <c r="C1167" s="274">
        <v>1955</v>
      </c>
      <c r="D1167" s="277">
        <v>2.5763888888888888E-2</v>
      </c>
      <c r="E1167" s="274">
        <v>179</v>
      </c>
      <c r="F1167" s="274" t="s">
        <v>1069</v>
      </c>
      <c r="G1167" s="274">
        <v>5</v>
      </c>
      <c r="H1167" s="274">
        <f t="shared" si="18"/>
        <v>69</v>
      </c>
      <c r="I1167" s="274" t="s">
        <v>1071</v>
      </c>
      <c r="J1167" s="277">
        <v>2.6851851851851852E-2</v>
      </c>
      <c r="K1167" s="274" t="s">
        <v>2859</v>
      </c>
      <c r="L1167" s="274" t="s">
        <v>4032</v>
      </c>
      <c r="M1167" s="276">
        <v>20090</v>
      </c>
      <c r="N1167" s="274" t="s">
        <v>3684</v>
      </c>
    </row>
    <row r="1168" spans="2:14" ht="13.8">
      <c r="B1168" s="279" t="s">
        <v>5308</v>
      </c>
      <c r="C1168" s="274">
        <v>1992</v>
      </c>
      <c r="D1168" s="277">
        <v>2.6678240740740742E-2</v>
      </c>
      <c r="E1168" s="274">
        <v>179</v>
      </c>
      <c r="F1168" s="274" t="s">
        <v>1070</v>
      </c>
      <c r="G1168" s="274">
        <v>5</v>
      </c>
      <c r="H1168" s="274">
        <f t="shared" si="18"/>
        <v>32</v>
      </c>
      <c r="I1168" s="274" t="s">
        <v>1071</v>
      </c>
      <c r="J1168" s="277">
        <v>2.7615740740740739E-2</v>
      </c>
      <c r="K1168" s="274" t="s">
        <v>2851</v>
      </c>
      <c r="L1168" s="274" t="s">
        <v>4033</v>
      </c>
      <c r="M1168" s="276">
        <v>33777</v>
      </c>
      <c r="N1168" s="274" t="s">
        <v>3684</v>
      </c>
    </row>
    <row r="1169" spans="2:14" ht="13.8">
      <c r="B1169" s="279" t="s">
        <v>5309</v>
      </c>
      <c r="C1169" s="274">
        <v>1994</v>
      </c>
      <c r="D1169" s="277">
        <v>2.675925925925926E-2</v>
      </c>
      <c r="E1169" s="274">
        <v>180</v>
      </c>
      <c r="F1169" s="274" t="s">
        <v>1070</v>
      </c>
      <c r="G1169" s="274">
        <v>5</v>
      </c>
      <c r="H1169" s="274">
        <f t="shared" si="18"/>
        <v>30</v>
      </c>
      <c r="I1169" s="274" t="s">
        <v>1071</v>
      </c>
      <c r="J1169" s="277">
        <v>2.7627314814814816E-2</v>
      </c>
      <c r="K1169" s="274" t="s">
        <v>2813</v>
      </c>
      <c r="L1169" s="274" t="s">
        <v>4034</v>
      </c>
      <c r="M1169" s="276">
        <v>34583</v>
      </c>
      <c r="N1169" s="274" t="s">
        <v>3684</v>
      </c>
    </row>
    <row r="1170" spans="2:14" ht="13.8">
      <c r="B1170" s="279" t="s">
        <v>5310</v>
      </c>
      <c r="C1170" s="274">
        <v>1990</v>
      </c>
      <c r="D1170" s="277">
        <v>2.5752314814814815E-2</v>
      </c>
      <c r="E1170" s="274">
        <v>180</v>
      </c>
      <c r="F1170" s="274" t="s">
        <v>1069</v>
      </c>
      <c r="G1170" s="274">
        <v>5</v>
      </c>
      <c r="H1170" s="274">
        <f t="shared" si="18"/>
        <v>34</v>
      </c>
      <c r="I1170" s="274" t="s">
        <v>1071</v>
      </c>
      <c r="J1170" s="277">
        <v>2.6898148148148147E-2</v>
      </c>
      <c r="K1170" s="274" t="s">
        <v>2825</v>
      </c>
      <c r="L1170" s="274" t="s">
        <v>4035</v>
      </c>
      <c r="M1170" s="278">
        <v>33206</v>
      </c>
      <c r="N1170" s="274" t="s">
        <v>3684</v>
      </c>
    </row>
    <row r="1171" spans="2:14" ht="13.8">
      <c r="B1171" s="279" t="s">
        <v>5311</v>
      </c>
      <c r="C1171" s="274">
        <v>1990</v>
      </c>
      <c r="D1171" s="277">
        <v>2.6226851851851852E-2</v>
      </c>
      <c r="E1171" s="274">
        <v>181</v>
      </c>
      <c r="F1171" s="274" t="s">
        <v>1069</v>
      </c>
      <c r="G1171" s="274">
        <v>5</v>
      </c>
      <c r="H1171" s="274">
        <f t="shared" si="18"/>
        <v>34</v>
      </c>
      <c r="I1171" s="274" t="s">
        <v>1071</v>
      </c>
      <c r="J1171" s="277">
        <v>2.7314814814814816E-2</v>
      </c>
      <c r="K1171" s="274" t="s">
        <v>3259</v>
      </c>
      <c r="L1171" s="274" t="s">
        <v>4036</v>
      </c>
      <c r="M1171" s="276">
        <v>33055</v>
      </c>
      <c r="N1171" s="274" t="s">
        <v>3684</v>
      </c>
    </row>
    <row r="1172" spans="2:14" ht="13.8">
      <c r="B1172" s="279" t="s">
        <v>5312</v>
      </c>
      <c r="C1172" s="274">
        <v>1992</v>
      </c>
      <c r="D1172" s="277">
        <v>2.6516203703703705E-2</v>
      </c>
      <c r="E1172" s="274">
        <v>181</v>
      </c>
      <c r="F1172" s="274" t="s">
        <v>1070</v>
      </c>
      <c r="G1172" s="274">
        <v>5</v>
      </c>
      <c r="H1172" s="274">
        <f t="shared" si="18"/>
        <v>32</v>
      </c>
      <c r="I1172" s="274" t="s">
        <v>1071</v>
      </c>
      <c r="J1172" s="277">
        <v>2.7627314814814816E-2</v>
      </c>
      <c r="K1172" s="274" t="s">
        <v>3153</v>
      </c>
      <c r="L1172" s="274" t="s">
        <v>3369</v>
      </c>
      <c r="M1172" s="276">
        <v>33802</v>
      </c>
      <c r="N1172" s="274" t="s">
        <v>3684</v>
      </c>
    </row>
    <row r="1173" spans="2:14" ht="14.4">
      <c r="B1173" s="286" t="s">
        <v>5313</v>
      </c>
      <c r="C1173" s="274">
        <v>1977</v>
      </c>
      <c r="D1173" s="277">
        <v>2.6608796296296297E-2</v>
      </c>
      <c r="E1173" s="274">
        <v>182</v>
      </c>
      <c r="F1173" s="274" t="s">
        <v>1070</v>
      </c>
      <c r="G1173" s="274">
        <v>5</v>
      </c>
      <c r="H1173" s="274">
        <f t="shared" si="18"/>
        <v>47</v>
      </c>
      <c r="I1173" s="274" t="s">
        <v>1071</v>
      </c>
      <c r="J1173" s="277">
        <v>2.763888888888889E-2</v>
      </c>
      <c r="K1173" s="274" t="s">
        <v>2838</v>
      </c>
      <c r="L1173" s="274" t="s">
        <v>4037</v>
      </c>
      <c r="M1173" s="276">
        <v>28318</v>
      </c>
      <c r="N1173" s="274" t="s">
        <v>3684</v>
      </c>
    </row>
    <row r="1174" spans="2:14" ht="13.8">
      <c r="B1174" s="279" t="s">
        <v>5314</v>
      </c>
      <c r="C1174" s="274">
        <v>1976</v>
      </c>
      <c r="D1174" s="277">
        <v>2.6319444444444444E-2</v>
      </c>
      <c r="E1174" s="274">
        <v>182</v>
      </c>
      <c r="F1174" s="274" t="s">
        <v>1069</v>
      </c>
      <c r="G1174" s="274">
        <v>5</v>
      </c>
      <c r="H1174" s="274">
        <f t="shared" si="18"/>
        <v>48</v>
      </c>
      <c r="I1174" s="274" t="s">
        <v>1071</v>
      </c>
      <c r="J1174" s="277">
        <v>2.7314814814814816E-2</v>
      </c>
      <c r="K1174" s="274" t="s">
        <v>2933</v>
      </c>
      <c r="L1174" s="274" t="s">
        <v>4038</v>
      </c>
      <c r="M1174" s="276">
        <v>28013</v>
      </c>
      <c r="N1174" s="274" t="s">
        <v>3684</v>
      </c>
    </row>
    <row r="1175" spans="2:14" ht="13.8">
      <c r="B1175" s="279" t="s">
        <v>5315</v>
      </c>
      <c r="C1175" s="274">
        <v>1995</v>
      </c>
      <c r="D1175" s="277">
        <v>2.6597222222222223E-2</v>
      </c>
      <c r="E1175" s="274">
        <v>183</v>
      </c>
      <c r="F1175" s="274" t="s">
        <v>1069</v>
      </c>
      <c r="G1175" s="274">
        <v>5</v>
      </c>
      <c r="H1175" s="274">
        <f t="shared" si="18"/>
        <v>29</v>
      </c>
      <c r="I1175" s="274" t="s">
        <v>1071</v>
      </c>
      <c r="J1175" s="277">
        <v>2.7372685185185184E-2</v>
      </c>
      <c r="K1175" s="274" t="s">
        <v>4039</v>
      </c>
      <c r="L1175" s="274" t="s">
        <v>4040</v>
      </c>
      <c r="M1175" s="276">
        <v>34831</v>
      </c>
      <c r="N1175" s="274" t="s">
        <v>3684</v>
      </c>
    </row>
    <row r="1176" spans="2:14" ht="13.8">
      <c r="B1176" s="279" t="s">
        <v>5316</v>
      </c>
      <c r="C1176" s="274">
        <v>1995</v>
      </c>
      <c r="D1176" s="277">
        <v>2.6516203703703705E-2</v>
      </c>
      <c r="E1176" s="274">
        <v>183</v>
      </c>
      <c r="F1176" s="274" t="s">
        <v>1070</v>
      </c>
      <c r="G1176" s="274">
        <v>5</v>
      </c>
      <c r="H1176" s="274">
        <f t="shared" si="18"/>
        <v>29</v>
      </c>
      <c r="I1176" s="274" t="s">
        <v>1071</v>
      </c>
      <c r="J1176" s="277">
        <v>2.7650462962962963E-2</v>
      </c>
      <c r="K1176" s="274" t="s">
        <v>2819</v>
      </c>
      <c r="L1176" s="274" t="s">
        <v>4041</v>
      </c>
      <c r="M1176" s="276">
        <v>34976</v>
      </c>
      <c r="N1176" s="274" t="s">
        <v>3684</v>
      </c>
    </row>
    <row r="1177" spans="2:14" ht="13.8">
      <c r="B1177" s="279" t="s">
        <v>5317</v>
      </c>
      <c r="C1177" s="274">
        <v>1985</v>
      </c>
      <c r="D1177" s="277">
        <v>2.7291666666666665E-2</v>
      </c>
      <c r="E1177" s="274">
        <v>184</v>
      </c>
      <c r="F1177" s="274" t="s">
        <v>1070</v>
      </c>
      <c r="G1177" s="274">
        <v>5</v>
      </c>
      <c r="H1177" s="274">
        <f t="shared" si="18"/>
        <v>39</v>
      </c>
      <c r="I1177" s="274" t="s">
        <v>1071</v>
      </c>
      <c r="J1177" s="277">
        <v>2.7685185185185184E-2</v>
      </c>
      <c r="K1177" s="274" t="s">
        <v>2866</v>
      </c>
      <c r="L1177" s="274" t="s">
        <v>4042</v>
      </c>
      <c r="M1177" s="276">
        <v>31131</v>
      </c>
      <c r="N1177" s="274" t="s">
        <v>3684</v>
      </c>
    </row>
    <row r="1178" spans="2:14" ht="13.8">
      <c r="B1178" s="279" t="s">
        <v>5318</v>
      </c>
      <c r="C1178" s="274">
        <v>1994</v>
      </c>
      <c r="D1178" s="277">
        <v>2.6458333333333334E-2</v>
      </c>
      <c r="E1178" s="274">
        <v>184</v>
      </c>
      <c r="F1178" s="274" t="s">
        <v>1069</v>
      </c>
      <c r="G1178" s="274">
        <v>5</v>
      </c>
      <c r="H1178" s="274">
        <f t="shared" si="18"/>
        <v>30</v>
      </c>
      <c r="I1178" s="274" t="s">
        <v>1071</v>
      </c>
      <c r="J1178" s="277">
        <v>2.7557870370370371E-2</v>
      </c>
      <c r="K1178" s="274" t="s">
        <v>4043</v>
      </c>
      <c r="L1178" s="274" t="s">
        <v>4044</v>
      </c>
      <c r="M1178" s="276">
        <v>34372</v>
      </c>
      <c r="N1178" s="274" t="s">
        <v>3684</v>
      </c>
    </row>
    <row r="1179" spans="2:14" ht="13.8">
      <c r="B1179" s="279" t="s">
        <v>5319</v>
      </c>
      <c r="C1179" s="274">
        <v>1992</v>
      </c>
      <c r="D1179" s="277">
        <v>2.6678240740740742E-2</v>
      </c>
      <c r="E1179" s="274">
        <v>185</v>
      </c>
      <c r="F1179" s="274" t="s">
        <v>1069</v>
      </c>
      <c r="G1179" s="274">
        <v>5</v>
      </c>
      <c r="H1179" s="274">
        <f t="shared" si="18"/>
        <v>32</v>
      </c>
      <c r="I1179" s="274" t="s">
        <v>1071</v>
      </c>
      <c r="J1179" s="277">
        <v>2.7604166666666666E-2</v>
      </c>
      <c r="K1179" s="274" t="s">
        <v>3014</v>
      </c>
      <c r="L1179" s="274" t="s">
        <v>4045</v>
      </c>
      <c r="M1179" s="276">
        <v>33805</v>
      </c>
      <c r="N1179" s="274" t="s">
        <v>3684</v>
      </c>
    </row>
    <row r="1180" spans="2:14" ht="13.8">
      <c r="B1180" s="284" t="s">
        <v>5749</v>
      </c>
      <c r="C1180" s="274">
        <v>1997</v>
      </c>
      <c r="D1180" s="277">
        <v>2.6620370370370371E-2</v>
      </c>
      <c r="E1180" s="274">
        <v>185</v>
      </c>
      <c r="F1180" s="274" t="s">
        <v>1070</v>
      </c>
      <c r="G1180" s="274">
        <v>5</v>
      </c>
      <c r="H1180" s="274">
        <f t="shared" si="18"/>
        <v>27</v>
      </c>
      <c r="I1180" s="274" t="s">
        <v>1071</v>
      </c>
      <c r="J1180" s="277">
        <v>2.7719907407407408E-2</v>
      </c>
      <c r="K1180" s="274" t="s">
        <v>2886</v>
      </c>
      <c r="L1180" s="274" t="s">
        <v>3752</v>
      </c>
      <c r="M1180" s="276">
        <v>35654</v>
      </c>
      <c r="N1180" s="274" t="s">
        <v>3684</v>
      </c>
    </row>
    <row r="1181" spans="2:14" ht="13.8">
      <c r="B1181" s="279" t="s">
        <v>5320</v>
      </c>
      <c r="C1181" s="274">
        <v>1998</v>
      </c>
      <c r="D1181" s="277">
        <v>2.6747685185185187E-2</v>
      </c>
      <c r="E1181" s="274">
        <v>186</v>
      </c>
      <c r="F1181" s="274" t="s">
        <v>1070</v>
      </c>
      <c r="G1181" s="274">
        <v>5</v>
      </c>
      <c r="H1181" s="274">
        <f t="shared" si="18"/>
        <v>26</v>
      </c>
      <c r="I1181" s="274" t="s">
        <v>1071</v>
      </c>
      <c r="J1181" s="277">
        <v>2.7719907407407408E-2</v>
      </c>
      <c r="K1181" s="274" t="s">
        <v>2886</v>
      </c>
      <c r="L1181" s="274" t="s">
        <v>4046</v>
      </c>
      <c r="M1181" s="276">
        <v>35854</v>
      </c>
      <c r="N1181" s="274" t="s">
        <v>3684</v>
      </c>
    </row>
    <row r="1182" spans="2:14" ht="13.8">
      <c r="B1182" s="279" t="s">
        <v>5321</v>
      </c>
      <c r="C1182" s="274">
        <v>1994</v>
      </c>
      <c r="D1182" s="277">
        <v>2.6574074074074073E-2</v>
      </c>
      <c r="E1182" s="274">
        <v>186</v>
      </c>
      <c r="F1182" s="274" t="s">
        <v>1069</v>
      </c>
      <c r="G1182" s="274">
        <v>5</v>
      </c>
      <c r="H1182" s="274">
        <f t="shared" si="18"/>
        <v>30</v>
      </c>
      <c r="I1182" s="274" t="s">
        <v>1071</v>
      </c>
      <c r="J1182" s="277">
        <v>2.763888888888889E-2</v>
      </c>
      <c r="K1182" s="274" t="s">
        <v>4047</v>
      </c>
      <c r="L1182" s="274" t="s">
        <v>4048</v>
      </c>
      <c r="M1182" s="276">
        <v>34510</v>
      </c>
      <c r="N1182" s="274" t="s">
        <v>3684</v>
      </c>
    </row>
    <row r="1183" spans="2:14" ht="13.8">
      <c r="B1183" s="279" t="s">
        <v>5738</v>
      </c>
      <c r="C1183" s="274">
        <v>1993</v>
      </c>
      <c r="D1183" s="277">
        <v>2.6631944444444444E-2</v>
      </c>
      <c r="E1183" s="274">
        <v>187</v>
      </c>
      <c r="F1183" s="274" t="s">
        <v>1069</v>
      </c>
      <c r="G1183" s="274">
        <v>5</v>
      </c>
      <c r="H1183" s="274">
        <f t="shared" si="18"/>
        <v>31</v>
      </c>
      <c r="I1183" s="274" t="s">
        <v>1071</v>
      </c>
      <c r="J1183" s="277">
        <v>2.7800925925925927E-2</v>
      </c>
      <c r="K1183" s="274" t="s">
        <v>4049</v>
      </c>
      <c r="L1183" s="274" t="s">
        <v>2949</v>
      </c>
      <c r="M1183" s="276">
        <v>34097</v>
      </c>
      <c r="N1183" s="274" t="s">
        <v>3684</v>
      </c>
    </row>
    <row r="1184" spans="2:14" ht="13.8">
      <c r="B1184" s="279" t="s">
        <v>5322</v>
      </c>
      <c r="C1184" s="274">
        <v>1997</v>
      </c>
      <c r="D1184" s="277">
        <v>2.6747685185185187E-2</v>
      </c>
      <c r="E1184" s="274">
        <v>187</v>
      </c>
      <c r="F1184" s="274" t="s">
        <v>1070</v>
      </c>
      <c r="G1184" s="274">
        <v>5</v>
      </c>
      <c r="H1184" s="274">
        <f t="shared" si="18"/>
        <v>27</v>
      </c>
      <c r="I1184" s="274" t="s">
        <v>1071</v>
      </c>
      <c r="J1184" s="277">
        <v>2.7731481481481482E-2</v>
      </c>
      <c r="K1184" s="274" t="s">
        <v>3189</v>
      </c>
      <c r="L1184" s="274" t="s">
        <v>4050</v>
      </c>
      <c r="M1184" s="276">
        <v>35655</v>
      </c>
      <c r="N1184" s="274" t="s">
        <v>3684</v>
      </c>
    </row>
    <row r="1185" spans="2:14" ht="13.8">
      <c r="B1185" s="279" t="s">
        <v>5323</v>
      </c>
      <c r="C1185" s="274">
        <v>1984</v>
      </c>
      <c r="D1185" s="277">
        <v>2.6655092592592591E-2</v>
      </c>
      <c r="E1185" s="274">
        <v>188</v>
      </c>
      <c r="F1185" s="274" t="s">
        <v>1069</v>
      </c>
      <c r="G1185" s="274">
        <v>5</v>
      </c>
      <c r="H1185" s="274">
        <f t="shared" si="18"/>
        <v>40</v>
      </c>
      <c r="I1185" s="274" t="s">
        <v>1071</v>
      </c>
      <c r="J1185" s="277">
        <v>2.7800925925925927E-2</v>
      </c>
      <c r="K1185" s="274" t="s">
        <v>4051</v>
      </c>
      <c r="L1185" s="274" t="s">
        <v>3097</v>
      </c>
      <c r="M1185" s="276">
        <v>30742</v>
      </c>
      <c r="N1185" s="274" t="s">
        <v>3684</v>
      </c>
    </row>
    <row r="1186" spans="2:14" ht="13.8">
      <c r="B1186" s="279" t="s">
        <v>5324</v>
      </c>
      <c r="C1186" s="274">
        <v>1987</v>
      </c>
      <c r="D1186" s="277">
        <v>2.6620370370370371E-2</v>
      </c>
      <c r="E1186" s="274">
        <v>188</v>
      </c>
      <c r="F1186" s="274" t="s">
        <v>1070</v>
      </c>
      <c r="G1186" s="274">
        <v>5</v>
      </c>
      <c r="H1186" s="274">
        <f t="shared" si="18"/>
        <v>37</v>
      </c>
      <c r="I1186" s="274" t="s">
        <v>1071</v>
      </c>
      <c r="J1186" s="277">
        <v>2.7743055555555556E-2</v>
      </c>
      <c r="K1186" s="274" t="s">
        <v>2935</v>
      </c>
      <c r="L1186" s="274" t="s">
        <v>3089</v>
      </c>
      <c r="M1186" s="276">
        <v>32027</v>
      </c>
      <c r="N1186" s="274" t="s">
        <v>3684</v>
      </c>
    </row>
    <row r="1187" spans="2:14" ht="13.8">
      <c r="B1187" s="279" t="s">
        <v>5325</v>
      </c>
      <c r="C1187" s="274">
        <v>1997</v>
      </c>
      <c r="D1187" s="277">
        <v>2.6944444444444444E-2</v>
      </c>
      <c r="E1187" s="274">
        <v>189</v>
      </c>
      <c r="F1187" s="274" t="s">
        <v>1070</v>
      </c>
      <c r="G1187" s="274">
        <v>5</v>
      </c>
      <c r="H1187" s="274">
        <f t="shared" si="18"/>
        <v>27</v>
      </c>
      <c r="I1187" s="274" t="s">
        <v>1071</v>
      </c>
      <c r="J1187" s="277">
        <v>2.7754629629629629E-2</v>
      </c>
      <c r="K1187" s="274" t="s">
        <v>2813</v>
      </c>
      <c r="L1187" s="274" t="s">
        <v>4052</v>
      </c>
      <c r="M1187" s="278">
        <v>35788</v>
      </c>
      <c r="N1187" s="274" t="s">
        <v>3684</v>
      </c>
    </row>
    <row r="1188" spans="2:14" ht="13.8">
      <c r="B1188" s="279" t="s">
        <v>5568</v>
      </c>
      <c r="C1188" s="274">
        <v>1982</v>
      </c>
      <c r="D1188" s="277">
        <v>2.7025462962962963E-2</v>
      </c>
      <c r="E1188" s="274">
        <v>189</v>
      </c>
      <c r="F1188" s="274" t="s">
        <v>1069</v>
      </c>
      <c r="G1188" s="274">
        <v>5</v>
      </c>
      <c r="H1188" s="274">
        <f t="shared" si="18"/>
        <v>42</v>
      </c>
      <c r="I1188" s="274" t="s">
        <v>1071</v>
      </c>
      <c r="J1188" s="277">
        <v>2.7997685185185184E-2</v>
      </c>
      <c r="K1188" s="274" t="s">
        <v>4053</v>
      </c>
      <c r="L1188" s="274" t="s">
        <v>2913</v>
      </c>
      <c r="M1188" s="276">
        <v>30078</v>
      </c>
      <c r="N1188" s="274" t="s">
        <v>3684</v>
      </c>
    </row>
    <row r="1189" spans="2:14" ht="13.8">
      <c r="B1189" s="279" t="s">
        <v>5326</v>
      </c>
      <c r="C1189" s="274">
        <v>2003</v>
      </c>
      <c r="D1189" s="277">
        <v>2.5300925925925925E-2</v>
      </c>
      <c r="E1189" s="274">
        <v>190</v>
      </c>
      <c r="F1189" s="274" t="s">
        <v>1070</v>
      </c>
      <c r="G1189" s="274">
        <v>5</v>
      </c>
      <c r="H1189" s="274">
        <f t="shared" si="18"/>
        <v>21</v>
      </c>
      <c r="I1189" s="274" t="s">
        <v>1071</v>
      </c>
      <c r="J1189" s="277">
        <v>2.7766203703703703E-2</v>
      </c>
      <c r="K1189" s="274" t="s">
        <v>3189</v>
      </c>
      <c r="L1189" s="274" t="s">
        <v>4054</v>
      </c>
      <c r="M1189" s="276">
        <v>37633</v>
      </c>
      <c r="N1189" s="274" t="s">
        <v>3684</v>
      </c>
    </row>
    <row r="1190" spans="2:14" ht="13.8">
      <c r="B1190" s="279" t="s">
        <v>5327</v>
      </c>
      <c r="C1190" s="274">
        <v>1997</v>
      </c>
      <c r="D1190" s="277">
        <v>2.7291666666666665E-2</v>
      </c>
      <c r="E1190" s="274">
        <v>190</v>
      </c>
      <c r="F1190" s="274" t="s">
        <v>1069</v>
      </c>
      <c r="G1190" s="274">
        <v>5</v>
      </c>
      <c r="H1190" s="274">
        <f t="shared" si="18"/>
        <v>27</v>
      </c>
      <c r="I1190" s="274" t="s">
        <v>1071</v>
      </c>
      <c r="J1190" s="277">
        <v>2.8067129629629629E-2</v>
      </c>
      <c r="K1190" s="274" t="s">
        <v>2833</v>
      </c>
      <c r="L1190" s="274" t="s">
        <v>4055</v>
      </c>
      <c r="M1190" s="276">
        <v>35436</v>
      </c>
      <c r="N1190" s="274" t="s">
        <v>3684</v>
      </c>
    </row>
    <row r="1191" spans="2:14" ht="13.8">
      <c r="B1191" s="279" t="s">
        <v>2694</v>
      </c>
      <c r="C1191" s="274">
        <v>1989</v>
      </c>
      <c r="D1191" s="277">
        <v>2.673611111111111E-2</v>
      </c>
      <c r="E1191" s="274">
        <v>191</v>
      </c>
      <c r="F1191" s="274" t="s">
        <v>1070</v>
      </c>
      <c r="G1191" s="274">
        <v>5</v>
      </c>
      <c r="H1191" s="274">
        <f t="shared" si="18"/>
        <v>35</v>
      </c>
      <c r="I1191" s="274" t="s">
        <v>1071</v>
      </c>
      <c r="J1191" s="277">
        <v>2.7789351851851853E-2</v>
      </c>
      <c r="K1191" s="274" t="s">
        <v>4056</v>
      </c>
      <c r="L1191" s="274" t="s">
        <v>4057</v>
      </c>
      <c r="M1191" s="276">
        <v>32552</v>
      </c>
      <c r="N1191" s="274" t="s">
        <v>3684</v>
      </c>
    </row>
    <row r="1192" spans="2:14" ht="13.8">
      <c r="B1192" s="279" t="s">
        <v>5328</v>
      </c>
      <c r="C1192" s="274">
        <v>1988</v>
      </c>
      <c r="D1192" s="277">
        <v>2.7349537037037037E-2</v>
      </c>
      <c r="E1192" s="274">
        <v>191</v>
      </c>
      <c r="F1192" s="274" t="s">
        <v>1069</v>
      </c>
      <c r="G1192" s="274">
        <v>5</v>
      </c>
      <c r="H1192" s="274">
        <f t="shared" si="18"/>
        <v>36</v>
      </c>
      <c r="I1192" s="274" t="s">
        <v>1071</v>
      </c>
      <c r="J1192" s="277">
        <v>2.8101851851851854E-2</v>
      </c>
      <c r="K1192" s="274" t="s">
        <v>2825</v>
      </c>
      <c r="L1192" s="274" t="s">
        <v>4058</v>
      </c>
      <c r="M1192" s="276">
        <v>32335</v>
      </c>
      <c r="N1192" s="274" t="s">
        <v>3684</v>
      </c>
    </row>
    <row r="1193" spans="2:14" ht="13.8">
      <c r="B1193" s="279" t="s">
        <v>5329</v>
      </c>
      <c r="C1193" s="274">
        <v>1988</v>
      </c>
      <c r="D1193" s="277">
        <v>2.6597222222222223E-2</v>
      </c>
      <c r="E1193" s="274">
        <v>192</v>
      </c>
      <c r="F1193" s="274" t="s">
        <v>1070</v>
      </c>
      <c r="G1193" s="274">
        <v>5</v>
      </c>
      <c r="H1193" s="274">
        <f t="shared" si="18"/>
        <v>36</v>
      </c>
      <c r="I1193" s="274" t="s">
        <v>1071</v>
      </c>
      <c r="J1193" s="277">
        <v>2.7789351851851853E-2</v>
      </c>
      <c r="K1193" s="274" t="s">
        <v>4059</v>
      </c>
      <c r="L1193" s="274" t="s">
        <v>4060</v>
      </c>
      <c r="M1193" s="276">
        <v>32273</v>
      </c>
      <c r="N1193" s="274" t="s">
        <v>3684</v>
      </c>
    </row>
    <row r="1194" spans="2:14" ht="13.8">
      <c r="B1194" s="279" t="s">
        <v>5330</v>
      </c>
      <c r="C1194" s="274">
        <v>1988</v>
      </c>
      <c r="D1194" s="277">
        <v>2.6956018518518518E-2</v>
      </c>
      <c r="E1194" s="274">
        <v>192</v>
      </c>
      <c r="F1194" s="274" t="s">
        <v>1069</v>
      </c>
      <c r="G1194" s="274">
        <v>5</v>
      </c>
      <c r="H1194" s="274">
        <f t="shared" si="18"/>
        <v>36</v>
      </c>
      <c r="I1194" s="274" t="s">
        <v>1071</v>
      </c>
      <c r="J1194" s="277">
        <v>2.8113425925925927E-2</v>
      </c>
      <c r="K1194" s="274" t="s">
        <v>2833</v>
      </c>
      <c r="L1194" s="274" t="s">
        <v>3275</v>
      </c>
      <c r="M1194" s="276">
        <v>32193</v>
      </c>
      <c r="N1194" s="274" t="s">
        <v>3684</v>
      </c>
    </row>
    <row r="1195" spans="2:14" ht="13.8">
      <c r="B1195" s="279" t="s">
        <v>5739</v>
      </c>
      <c r="C1195" s="274">
        <v>1988</v>
      </c>
      <c r="D1195" s="277">
        <v>2.6620370370370371E-2</v>
      </c>
      <c r="E1195" s="274">
        <v>193</v>
      </c>
      <c r="F1195" s="274" t="s">
        <v>1070</v>
      </c>
      <c r="G1195" s="274">
        <v>5</v>
      </c>
      <c r="H1195" s="274">
        <f t="shared" si="18"/>
        <v>36</v>
      </c>
      <c r="I1195" s="274" t="s">
        <v>1071</v>
      </c>
      <c r="J1195" s="277">
        <v>2.7800925925925927E-2</v>
      </c>
      <c r="K1195" s="274" t="s">
        <v>4061</v>
      </c>
      <c r="L1195" s="274" t="s">
        <v>2920</v>
      </c>
      <c r="M1195" s="276">
        <v>32407</v>
      </c>
      <c r="N1195" s="274" t="s">
        <v>3684</v>
      </c>
    </row>
    <row r="1196" spans="2:14" ht="13.8">
      <c r="B1196" s="279" t="s">
        <v>5331</v>
      </c>
      <c r="C1196" s="274">
        <v>1992</v>
      </c>
      <c r="D1196" s="277">
        <v>2.7083333333333334E-2</v>
      </c>
      <c r="E1196" s="274">
        <v>193</v>
      </c>
      <c r="F1196" s="274" t="s">
        <v>1069</v>
      </c>
      <c r="G1196" s="274">
        <v>5</v>
      </c>
      <c r="H1196" s="274">
        <f t="shared" si="18"/>
        <v>32</v>
      </c>
      <c r="I1196" s="274" t="s">
        <v>1071</v>
      </c>
      <c r="J1196" s="277">
        <v>2.8159722222222221E-2</v>
      </c>
      <c r="K1196" s="274" t="s">
        <v>4062</v>
      </c>
      <c r="L1196" s="274" t="s">
        <v>4063</v>
      </c>
      <c r="M1196" s="276">
        <v>33798</v>
      </c>
      <c r="N1196" s="274" t="s">
        <v>3684</v>
      </c>
    </row>
    <row r="1197" spans="2:14" ht="13.8">
      <c r="B1197" s="279" t="s">
        <v>5332</v>
      </c>
      <c r="C1197" s="274">
        <v>1900</v>
      </c>
      <c r="D1197" s="277">
        <v>2.736111111111111E-2</v>
      </c>
      <c r="E1197" s="274">
        <v>194</v>
      </c>
      <c r="F1197" s="274" t="s">
        <v>1070</v>
      </c>
      <c r="G1197" s="274">
        <v>5</v>
      </c>
      <c r="H1197" s="274">
        <f t="shared" si="18"/>
        <v>124</v>
      </c>
      <c r="I1197" s="274" t="s">
        <v>1071</v>
      </c>
      <c r="J1197" s="277">
        <v>2.7800925925925927E-2</v>
      </c>
      <c r="K1197" s="274" t="s">
        <v>4064</v>
      </c>
      <c r="L1197" s="274" t="s">
        <v>4065</v>
      </c>
      <c r="M1197" s="278">
        <v>0</v>
      </c>
      <c r="N1197" s="274" t="s">
        <v>3684</v>
      </c>
    </row>
    <row r="1198" spans="2:14" ht="13.8">
      <c r="B1198" s="279" t="s">
        <v>5333</v>
      </c>
      <c r="C1198" s="274">
        <v>1979</v>
      </c>
      <c r="D1198" s="277">
        <v>2.7094907407407408E-2</v>
      </c>
      <c r="E1198" s="274">
        <v>194</v>
      </c>
      <c r="F1198" s="274" t="s">
        <v>1069</v>
      </c>
      <c r="G1198" s="274">
        <v>5</v>
      </c>
      <c r="H1198" s="274">
        <f t="shared" si="18"/>
        <v>45</v>
      </c>
      <c r="I1198" s="274" t="s">
        <v>1071</v>
      </c>
      <c r="J1198" s="277">
        <v>2.8217592592592593E-2</v>
      </c>
      <c r="K1198" s="274" t="s">
        <v>2859</v>
      </c>
      <c r="L1198" s="274" t="s">
        <v>4066</v>
      </c>
      <c r="M1198" s="276">
        <v>29099</v>
      </c>
      <c r="N1198" s="274" t="s">
        <v>3684</v>
      </c>
    </row>
    <row r="1199" spans="2:14" ht="13.8">
      <c r="B1199" s="279" t="s">
        <v>5334</v>
      </c>
      <c r="C1199" s="274">
        <v>1988</v>
      </c>
      <c r="D1199" s="277">
        <v>2.7384259259259261E-2</v>
      </c>
      <c r="E1199" s="274">
        <v>195</v>
      </c>
      <c r="F1199" s="274" t="s">
        <v>1069</v>
      </c>
      <c r="G1199" s="274">
        <v>5</v>
      </c>
      <c r="H1199" s="274">
        <f t="shared" si="18"/>
        <v>36</v>
      </c>
      <c r="I1199" s="274" t="s">
        <v>1071</v>
      </c>
      <c r="J1199" s="277">
        <v>2.8229166666666666E-2</v>
      </c>
      <c r="K1199" s="274" t="s">
        <v>2849</v>
      </c>
      <c r="L1199" s="274" t="s">
        <v>4067</v>
      </c>
      <c r="M1199" s="278">
        <v>32436</v>
      </c>
      <c r="N1199" s="274" t="s">
        <v>3684</v>
      </c>
    </row>
    <row r="1200" spans="2:14" ht="13.8">
      <c r="B1200" s="279" t="s">
        <v>5335</v>
      </c>
      <c r="C1200" s="274">
        <v>1989</v>
      </c>
      <c r="D1200" s="277">
        <v>2.6631944444444444E-2</v>
      </c>
      <c r="E1200" s="274">
        <v>195</v>
      </c>
      <c r="F1200" s="274" t="s">
        <v>1070</v>
      </c>
      <c r="G1200" s="274">
        <v>5</v>
      </c>
      <c r="H1200" s="274">
        <f t="shared" si="18"/>
        <v>35</v>
      </c>
      <c r="I1200" s="274" t="s">
        <v>1071</v>
      </c>
      <c r="J1200" s="277">
        <v>2.78125E-2</v>
      </c>
      <c r="K1200" s="274" t="s">
        <v>2923</v>
      </c>
      <c r="L1200" s="274" t="s">
        <v>4068</v>
      </c>
      <c r="M1200" s="276">
        <v>32512</v>
      </c>
      <c r="N1200" s="274" t="s">
        <v>3684</v>
      </c>
    </row>
    <row r="1201" spans="2:14" ht="13.8">
      <c r="B1201" s="279" t="s">
        <v>5336</v>
      </c>
      <c r="C1201" s="274">
        <v>1977</v>
      </c>
      <c r="D1201" s="277">
        <v>2.7349537037037037E-2</v>
      </c>
      <c r="E1201" s="274">
        <v>196</v>
      </c>
      <c r="F1201" s="274" t="s">
        <v>1069</v>
      </c>
      <c r="G1201" s="274">
        <v>5</v>
      </c>
      <c r="H1201" s="274">
        <f t="shared" si="18"/>
        <v>47</v>
      </c>
      <c r="I1201" s="274" t="s">
        <v>1071</v>
      </c>
      <c r="J1201" s="277">
        <v>2.8333333333333332E-2</v>
      </c>
      <c r="K1201" s="274" t="s">
        <v>2825</v>
      </c>
      <c r="L1201" s="274" t="s">
        <v>4069</v>
      </c>
      <c r="M1201" s="278">
        <v>28479</v>
      </c>
      <c r="N1201" s="274" t="s">
        <v>3684</v>
      </c>
    </row>
    <row r="1202" spans="2:14" ht="13.8">
      <c r="B1202" s="279" t="s">
        <v>5337</v>
      </c>
      <c r="C1202" s="274">
        <v>1986</v>
      </c>
      <c r="D1202" s="277">
        <v>2.7372685185185184E-2</v>
      </c>
      <c r="E1202" s="274">
        <v>196</v>
      </c>
      <c r="F1202" s="274" t="s">
        <v>1070</v>
      </c>
      <c r="G1202" s="274">
        <v>5</v>
      </c>
      <c r="H1202" s="274">
        <f t="shared" si="18"/>
        <v>38</v>
      </c>
      <c r="I1202" s="274" t="s">
        <v>1071</v>
      </c>
      <c r="J1202" s="277">
        <v>2.7824074074074074E-2</v>
      </c>
      <c r="K1202" s="274" t="s">
        <v>3261</v>
      </c>
      <c r="L1202" s="274" t="s">
        <v>4070</v>
      </c>
      <c r="M1202" s="276">
        <v>31608</v>
      </c>
      <c r="N1202" s="274" t="s">
        <v>3684</v>
      </c>
    </row>
    <row r="1203" spans="2:14" ht="13.8">
      <c r="B1203" s="279" t="s">
        <v>5338</v>
      </c>
      <c r="C1203" s="274">
        <v>2004</v>
      </c>
      <c r="D1203" s="277">
        <v>2.7453703703703702E-2</v>
      </c>
      <c r="E1203" s="274">
        <v>197</v>
      </c>
      <c r="F1203" s="274" t="s">
        <v>1070</v>
      </c>
      <c r="G1203" s="274">
        <v>5</v>
      </c>
      <c r="H1203" s="274">
        <f t="shared" si="18"/>
        <v>20</v>
      </c>
      <c r="I1203" s="274" t="s">
        <v>1071</v>
      </c>
      <c r="J1203" s="277">
        <v>2.7847222222222221E-2</v>
      </c>
      <c r="K1203" s="274" t="s">
        <v>2926</v>
      </c>
      <c r="L1203" s="274" t="s">
        <v>4071</v>
      </c>
      <c r="M1203" s="276">
        <v>38150</v>
      </c>
      <c r="N1203" s="274" t="s">
        <v>3684</v>
      </c>
    </row>
    <row r="1204" spans="2:14" ht="13.8">
      <c r="B1204" s="279" t="s">
        <v>5339</v>
      </c>
      <c r="C1204" s="274">
        <v>1979</v>
      </c>
      <c r="D1204" s="277">
        <v>2.7418981481481482E-2</v>
      </c>
      <c r="E1204" s="274">
        <v>197</v>
      </c>
      <c r="F1204" s="274" t="s">
        <v>1069</v>
      </c>
      <c r="G1204" s="274">
        <v>5</v>
      </c>
      <c r="H1204" s="274">
        <f t="shared" si="18"/>
        <v>45</v>
      </c>
      <c r="I1204" s="274" t="s">
        <v>1071</v>
      </c>
      <c r="J1204" s="277">
        <v>2.8460648148148148E-2</v>
      </c>
      <c r="K1204" s="274" t="s">
        <v>2990</v>
      </c>
      <c r="L1204" s="274" t="s">
        <v>4072</v>
      </c>
      <c r="M1204" s="276">
        <v>28879</v>
      </c>
      <c r="N1204" s="274" t="s">
        <v>3684</v>
      </c>
    </row>
    <row r="1205" spans="2:14" ht="13.8">
      <c r="B1205" s="279" t="s">
        <v>5340</v>
      </c>
      <c r="C1205" s="274">
        <v>2000</v>
      </c>
      <c r="D1205" s="277">
        <v>2.7025462962962963E-2</v>
      </c>
      <c r="E1205" s="274">
        <v>198</v>
      </c>
      <c r="F1205" s="274" t="s">
        <v>1070</v>
      </c>
      <c r="G1205" s="274">
        <v>5</v>
      </c>
      <c r="H1205" s="274">
        <f t="shared" si="18"/>
        <v>24</v>
      </c>
      <c r="I1205" s="274" t="s">
        <v>1071</v>
      </c>
      <c r="J1205" s="277">
        <v>2.7858796296296295E-2</v>
      </c>
      <c r="K1205" s="274" t="s">
        <v>4073</v>
      </c>
      <c r="L1205" s="274" t="s">
        <v>4074</v>
      </c>
      <c r="M1205" s="276">
        <v>36616</v>
      </c>
      <c r="N1205" s="274" t="s">
        <v>3684</v>
      </c>
    </row>
    <row r="1206" spans="2:14" ht="13.8">
      <c r="B1206" s="279" t="s">
        <v>5341</v>
      </c>
      <c r="C1206" s="274">
        <v>1985</v>
      </c>
      <c r="D1206" s="277">
        <v>2.7673611111111111E-2</v>
      </c>
      <c r="E1206" s="274">
        <v>198</v>
      </c>
      <c r="F1206" s="274" t="s">
        <v>1069</v>
      </c>
      <c r="G1206" s="274">
        <v>5</v>
      </c>
      <c r="H1206" s="274">
        <f t="shared" si="18"/>
        <v>39</v>
      </c>
      <c r="I1206" s="274" t="s">
        <v>1071</v>
      </c>
      <c r="J1206" s="277">
        <v>2.8611111111111111E-2</v>
      </c>
      <c r="K1206" s="274" t="s">
        <v>2859</v>
      </c>
      <c r="L1206" s="274" t="s">
        <v>4075</v>
      </c>
      <c r="M1206" s="278">
        <v>31373</v>
      </c>
      <c r="N1206" s="274" t="s">
        <v>3684</v>
      </c>
    </row>
    <row r="1207" spans="2:14" ht="14.4">
      <c r="B1207" s="286" t="s">
        <v>5342</v>
      </c>
      <c r="C1207" s="274">
        <v>1980</v>
      </c>
      <c r="D1207" s="277">
        <v>2.6886574074074073E-2</v>
      </c>
      <c r="E1207" s="274">
        <v>199</v>
      </c>
      <c r="F1207" s="274" t="s">
        <v>1070</v>
      </c>
      <c r="G1207" s="274">
        <v>5</v>
      </c>
      <c r="H1207" s="274">
        <f t="shared" si="18"/>
        <v>44</v>
      </c>
      <c r="I1207" s="274" t="s">
        <v>1071</v>
      </c>
      <c r="J1207" s="277">
        <v>2.7881944444444445E-2</v>
      </c>
      <c r="K1207" s="274" t="s">
        <v>2819</v>
      </c>
      <c r="L1207" s="274" t="s">
        <v>4076</v>
      </c>
      <c r="M1207" s="276">
        <v>29281</v>
      </c>
      <c r="N1207" s="274" t="s">
        <v>3684</v>
      </c>
    </row>
    <row r="1208" spans="2:14" ht="13.8">
      <c r="B1208" s="279" t="s">
        <v>5343</v>
      </c>
      <c r="C1208" s="274">
        <v>1996</v>
      </c>
      <c r="D1208" s="277">
        <v>2.7685185185185184E-2</v>
      </c>
      <c r="E1208" s="274">
        <v>199</v>
      </c>
      <c r="F1208" s="274" t="s">
        <v>1069</v>
      </c>
      <c r="G1208" s="274">
        <v>5</v>
      </c>
      <c r="H1208" s="274">
        <f t="shared" si="18"/>
        <v>28</v>
      </c>
      <c r="I1208" s="274" t="s">
        <v>1071</v>
      </c>
      <c r="J1208" s="277">
        <v>2.8611111111111111E-2</v>
      </c>
      <c r="K1208" s="274" t="s">
        <v>2949</v>
      </c>
      <c r="L1208" s="274" t="s">
        <v>4077</v>
      </c>
      <c r="M1208" s="276">
        <v>35136</v>
      </c>
      <c r="N1208" s="274" t="s">
        <v>3684</v>
      </c>
    </row>
    <row r="1209" spans="2:14" ht="13.8">
      <c r="B1209" s="279" t="s">
        <v>5344</v>
      </c>
      <c r="C1209" s="274">
        <v>1989</v>
      </c>
      <c r="D1209" s="277">
        <v>2.7604166666666666E-2</v>
      </c>
      <c r="E1209" s="274">
        <v>200</v>
      </c>
      <c r="F1209" s="274" t="s">
        <v>1069</v>
      </c>
      <c r="G1209" s="274">
        <v>5</v>
      </c>
      <c r="H1209" s="274">
        <f t="shared" si="18"/>
        <v>35</v>
      </c>
      <c r="I1209" s="274" t="s">
        <v>1071</v>
      </c>
      <c r="J1209" s="277">
        <v>2.8657407407407406E-2</v>
      </c>
      <c r="K1209" s="274" t="s">
        <v>2940</v>
      </c>
      <c r="L1209" s="274" t="s">
        <v>4078</v>
      </c>
      <c r="M1209" s="276">
        <v>32772</v>
      </c>
      <c r="N1209" s="274" t="s">
        <v>3684</v>
      </c>
    </row>
    <row r="1210" spans="2:14" ht="14.4">
      <c r="B1210" s="286" t="s">
        <v>5345</v>
      </c>
      <c r="C1210" s="274">
        <v>1972</v>
      </c>
      <c r="D1210" s="277">
        <v>2.6782407407407408E-2</v>
      </c>
      <c r="E1210" s="274">
        <v>200</v>
      </c>
      <c r="F1210" s="274" t="s">
        <v>1070</v>
      </c>
      <c r="G1210" s="274">
        <v>5</v>
      </c>
      <c r="H1210" s="274">
        <f t="shared" si="18"/>
        <v>52</v>
      </c>
      <c r="I1210" s="274" t="s">
        <v>1071</v>
      </c>
      <c r="J1210" s="277">
        <v>2.7905092592592592E-2</v>
      </c>
      <c r="K1210" s="274" t="s">
        <v>2935</v>
      </c>
      <c r="L1210" s="274" t="s">
        <v>4079</v>
      </c>
      <c r="M1210" s="276">
        <v>26496</v>
      </c>
      <c r="N1210" s="274" t="s">
        <v>3684</v>
      </c>
    </row>
    <row r="1211" spans="2:14" ht="13.8">
      <c r="B1211" s="279" t="s">
        <v>5346</v>
      </c>
      <c r="C1211" s="274">
        <v>1997</v>
      </c>
      <c r="D1211" s="277">
        <v>2.7569444444444445E-2</v>
      </c>
      <c r="E1211" s="274">
        <v>201</v>
      </c>
      <c r="F1211" s="274" t="s">
        <v>1070</v>
      </c>
      <c r="G1211" s="274">
        <v>5</v>
      </c>
      <c r="H1211" s="274">
        <f t="shared" si="18"/>
        <v>27</v>
      </c>
      <c r="I1211" s="274" t="s">
        <v>1071</v>
      </c>
      <c r="J1211" s="277">
        <v>2.7974537037037037E-2</v>
      </c>
      <c r="K1211" s="274" t="s">
        <v>2819</v>
      </c>
      <c r="L1211" s="274" t="s">
        <v>4080</v>
      </c>
      <c r="M1211" s="278">
        <v>35752</v>
      </c>
      <c r="N1211" s="274" t="s">
        <v>3684</v>
      </c>
    </row>
    <row r="1212" spans="2:14" ht="13.8">
      <c r="B1212" s="279" t="s">
        <v>5347</v>
      </c>
      <c r="C1212" s="274">
        <v>2002</v>
      </c>
      <c r="D1212" s="277">
        <v>2.7893518518518519E-2</v>
      </c>
      <c r="E1212" s="274">
        <v>201</v>
      </c>
      <c r="F1212" s="274" t="s">
        <v>1069</v>
      </c>
      <c r="G1212" s="274">
        <v>5</v>
      </c>
      <c r="H1212" s="274">
        <f t="shared" si="18"/>
        <v>22</v>
      </c>
      <c r="I1212" s="274" t="s">
        <v>1071</v>
      </c>
      <c r="J1212" s="277">
        <v>2.8750000000000001E-2</v>
      </c>
      <c r="K1212" s="274" t="s">
        <v>2992</v>
      </c>
      <c r="L1212" s="274" t="s">
        <v>4081</v>
      </c>
      <c r="M1212" s="276">
        <v>37421</v>
      </c>
      <c r="N1212" s="274" t="s">
        <v>3684</v>
      </c>
    </row>
    <row r="1213" spans="2:14" ht="13.8">
      <c r="B1213" s="279" t="s">
        <v>2316</v>
      </c>
      <c r="C1213" s="274">
        <v>1976</v>
      </c>
      <c r="D1213" s="277">
        <v>2.7743055555555556E-2</v>
      </c>
      <c r="E1213" s="274">
        <v>202</v>
      </c>
      <c r="F1213" s="274" t="s">
        <v>1069</v>
      </c>
      <c r="G1213" s="274">
        <v>5</v>
      </c>
      <c r="H1213" s="274">
        <f t="shared" si="18"/>
        <v>48</v>
      </c>
      <c r="I1213" s="274" t="s">
        <v>1071</v>
      </c>
      <c r="J1213" s="277">
        <v>2.8807870370370369E-2</v>
      </c>
      <c r="K1213" s="274" t="s">
        <v>2944</v>
      </c>
      <c r="L1213" s="274" t="s">
        <v>4082</v>
      </c>
      <c r="M1213" s="276">
        <v>27803</v>
      </c>
      <c r="N1213" s="274" t="s">
        <v>3684</v>
      </c>
    </row>
    <row r="1214" spans="2:14" ht="14.4">
      <c r="B1214" s="286" t="s">
        <v>5348</v>
      </c>
      <c r="C1214" s="274">
        <v>1984</v>
      </c>
      <c r="D1214" s="277">
        <v>2.7025462962962963E-2</v>
      </c>
      <c r="E1214" s="274">
        <v>202</v>
      </c>
      <c r="F1214" s="274" t="s">
        <v>1070</v>
      </c>
      <c r="G1214" s="274">
        <v>5</v>
      </c>
      <c r="H1214" s="274">
        <f t="shared" si="18"/>
        <v>40</v>
      </c>
      <c r="I1214" s="274" t="s">
        <v>1071</v>
      </c>
      <c r="J1214" s="277">
        <v>2.7997685185185184E-2</v>
      </c>
      <c r="K1214" s="274" t="s">
        <v>4083</v>
      </c>
      <c r="L1214" s="274" t="s">
        <v>2935</v>
      </c>
      <c r="M1214" s="276">
        <v>30737</v>
      </c>
      <c r="N1214" s="274" t="s">
        <v>3684</v>
      </c>
    </row>
    <row r="1215" spans="2:14" ht="14.4">
      <c r="B1215" s="286" t="s">
        <v>5349</v>
      </c>
      <c r="C1215" s="274">
        <v>1973</v>
      </c>
      <c r="D1215" s="277">
        <v>2.6979166666666665E-2</v>
      </c>
      <c r="E1215" s="274">
        <v>203</v>
      </c>
      <c r="F1215" s="274" t="s">
        <v>1070</v>
      </c>
      <c r="G1215" s="274">
        <v>5</v>
      </c>
      <c r="H1215" s="274">
        <f t="shared" si="18"/>
        <v>51</v>
      </c>
      <c r="I1215" s="274" t="s">
        <v>1071</v>
      </c>
      <c r="J1215" s="277">
        <v>2.8136574074074074E-2</v>
      </c>
      <c r="K1215" s="274" t="s">
        <v>2840</v>
      </c>
      <c r="L1215" s="274" t="s">
        <v>4084</v>
      </c>
      <c r="M1215" s="278">
        <v>26962</v>
      </c>
      <c r="N1215" s="274" t="s">
        <v>3684</v>
      </c>
    </row>
    <row r="1216" spans="2:14" ht="13.8">
      <c r="B1216" s="279" t="s">
        <v>5350</v>
      </c>
      <c r="C1216" s="274">
        <v>1996</v>
      </c>
      <c r="D1216" s="277">
        <v>2.8090277777777777E-2</v>
      </c>
      <c r="E1216" s="274">
        <v>203</v>
      </c>
      <c r="F1216" s="274" t="s">
        <v>1069</v>
      </c>
      <c r="G1216" s="274">
        <v>5</v>
      </c>
      <c r="H1216" s="274">
        <f t="shared" si="18"/>
        <v>28</v>
      </c>
      <c r="I1216" s="274" t="s">
        <v>1071</v>
      </c>
      <c r="J1216" s="277">
        <v>2.8854166666666667E-2</v>
      </c>
      <c r="K1216" s="274" t="s">
        <v>2874</v>
      </c>
      <c r="L1216" s="274" t="s">
        <v>3026</v>
      </c>
      <c r="M1216" s="278">
        <v>35380</v>
      </c>
      <c r="N1216" s="274" t="s">
        <v>3684</v>
      </c>
    </row>
    <row r="1217" spans="2:14" ht="13.8">
      <c r="B1217" s="279" t="s">
        <v>5351</v>
      </c>
      <c r="C1217" s="274">
        <v>2000</v>
      </c>
      <c r="D1217" s="277">
        <v>2.7905092592592592E-2</v>
      </c>
      <c r="E1217" s="274">
        <v>204</v>
      </c>
      <c r="F1217" s="274" t="s">
        <v>1069</v>
      </c>
      <c r="G1217" s="274">
        <v>5</v>
      </c>
      <c r="H1217" s="274">
        <f t="shared" si="18"/>
        <v>24</v>
      </c>
      <c r="I1217" s="274" t="s">
        <v>1071</v>
      </c>
      <c r="J1217" s="277">
        <v>2.886574074074074E-2</v>
      </c>
      <c r="K1217" s="274" t="s">
        <v>2943</v>
      </c>
      <c r="L1217" s="274" t="s">
        <v>4085</v>
      </c>
      <c r="M1217" s="276">
        <v>36543</v>
      </c>
      <c r="N1217" s="274" t="s">
        <v>3684</v>
      </c>
    </row>
    <row r="1218" spans="2:14" ht="13.8">
      <c r="B1218" s="279" t="s">
        <v>5352</v>
      </c>
      <c r="C1218" s="274">
        <v>1987</v>
      </c>
      <c r="D1218" s="277">
        <v>2.7210648148148147E-2</v>
      </c>
      <c r="E1218" s="274">
        <v>204</v>
      </c>
      <c r="F1218" s="274" t="s">
        <v>1070</v>
      </c>
      <c r="G1218" s="274">
        <v>5</v>
      </c>
      <c r="H1218" s="274">
        <f t="shared" si="18"/>
        <v>37</v>
      </c>
      <c r="I1218" s="274" t="s">
        <v>1071</v>
      </c>
      <c r="J1218" s="277">
        <v>2.8217592592592593E-2</v>
      </c>
      <c r="K1218" s="274" t="s">
        <v>2866</v>
      </c>
      <c r="L1218" s="274" t="s">
        <v>4086</v>
      </c>
      <c r="M1218" s="278">
        <v>32061</v>
      </c>
      <c r="N1218" s="274" t="s">
        <v>3684</v>
      </c>
    </row>
    <row r="1219" spans="2:14" ht="13.8">
      <c r="B1219" s="279" t="s">
        <v>5353</v>
      </c>
      <c r="C1219" s="274">
        <v>2000</v>
      </c>
      <c r="D1219" s="277">
        <v>2.7962962962962964E-2</v>
      </c>
      <c r="E1219" s="274">
        <v>205</v>
      </c>
      <c r="F1219" s="274" t="s">
        <v>1069</v>
      </c>
      <c r="G1219" s="274">
        <v>5</v>
      </c>
      <c r="H1219" s="274">
        <f t="shared" ref="H1219:H1282" si="19">2024-C1219</f>
        <v>24</v>
      </c>
      <c r="I1219" s="274" t="s">
        <v>1071</v>
      </c>
      <c r="J1219" s="277">
        <v>2.9027777777777777E-2</v>
      </c>
      <c r="K1219" s="274" t="s">
        <v>3122</v>
      </c>
      <c r="L1219" s="274" t="s">
        <v>4087</v>
      </c>
      <c r="M1219" s="276">
        <v>36751</v>
      </c>
      <c r="N1219" s="274" t="s">
        <v>3684</v>
      </c>
    </row>
    <row r="1220" spans="2:14" ht="13.8">
      <c r="B1220" s="284" t="s">
        <v>5747</v>
      </c>
      <c r="C1220" s="274">
        <v>1900</v>
      </c>
      <c r="D1220" s="277">
        <v>2.7083333333333334E-2</v>
      </c>
      <c r="E1220" s="274">
        <v>205</v>
      </c>
      <c r="F1220" s="274" t="s">
        <v>1070</v>
      </c>
      <c r="G1220" s="274">
        <v>5</v>
      </c>
      <c r="H1220" s="274"/>
      <c r="I1220" s="274" t="s">
        <v>1071</v>
      </c>
      <c r="J1220" s="277">
        <v>2.8229166666666666E-2</v>
      </c>
      <c r="K1220" s="274" t="s">
        <v>2840</v>
      </c>
      <c r="L1220" s="274" t="s">
        <v>4088</v>
      </c>
      <c r="M1220" s="278">
        <v>0</v>
      </c>
      <c r="N1220" s="274" t="s">
        <v>3684</v>
      </c>
    </row>
    <row r="1221" spans="2:14" ht="13.8">
      <c r="B1221" s="279" t="s">
        <v>5355</v>
      </c>
      <c r="C1221" s="274">
        <v>1987</v>
      </c>
      <c r="D1221" s="277">
        <v>2.7337962962962963E-2</v>
      </c>
      <c r="E1221" s="274">
        <v>206</v>
      </c>
      <c r="F1221" s="274" t="s">
        <v>1070</v>
      </c>
      <c r="G1221" s="274">
        <v>5</v>
      </c>
      <c r="H1221" s="274">
        <f t="shared" si="19"/>
        <v>37</v>
      </c>
      <c r="I1221" s="274" t="s">
        <v>1071</v>
      </c>
      <c r="J1221" s="277">
        <v>2.826388888888889E-2</v>
      </c>
      <c r="K1221" s="274" t="s">
        <v>2920</v>
      </c>
      <c r="L1221" s="274" t="s">
        <v>4089</v>
      </c>
      <c r="M1221" s="278">
        <v>32135</v>
      </c>
      <c r="N1221" s="274" t="s">
        <v>3684</v>
      </c>
    </row>
    <row r="1222" spans="2:14" ht="13.8">
      <c r="B1222" s="279" t="s">
        <v>5356</v>
      </c>
      <c r="C1222" s="274">
        <v>1985</v>
      </c>
      <c r="D1222" s="277">
        <v>2.8344907407407409E-2</v>
      </c>
      <c r="E1222" s="274">
        <v>206</v>
      </c>
      <c r="F1222" s="274" t="s">
        <v>1069</v>
      </c>
      <c r="G1222" s="274">
        <v>5</v>
      </c>
      <c r="H1222" s="274">
        <f t="shared" si="19"/>
        <v>39</v>
      </c>
      <c r="I1222" s="274" t="s">
        <v>1071</v>
      </c>
      <c r="J1222" s="277">
        <v>2.9189814814814814E-2</v>
      </c>
      <c r="K1222" s="274" t="s">
        <v>3309</v>
      </c>
      <c r="L1222" s="274" t="s">
        <v>4090</v>
      </c>
      <c r="M1222" s="276">
        <v>31104</v>
      </c>
      <c r="N1222" s="274" t="s">
        <v>3684</v>
      </c>
    </row>
    <row r="1223" spans="2:14" ht="13.8">
      <c r="B1223" s="279" t="s">
        <v>5354</v>
      </c>
      <c r="C1223" s="274">
        <v>1990</v>
      </c>
      <c r="D1223" s="277">
        <v>2.7268518518518518E-2</v>
      </c>
      <c r="E1223" s="274">
        <v>207</v>
      </c>
      <c r="F1223" s="274" t="s">
        <v>1070</v>
      </c>
      <c r="G1223" s="274">
        <v>5</v>
      </c>
      <c r="H1223" s="274">
        <f t="shared" si="19"/>
        <v>34</v>
      </c>
      <c r="I1223" s="274" t="s">
        <v>1071</v>
      </c>
      <c r="J1223" s="277">
        <v>2.8275462962962964E-2</v>
      </c>
      <c r="K1223" s="274" t="s">
        <v>2840</v>
      </c>
      <c r="L1223" s="274" t="s">
        <v>4088</v>
      </c>
      <c r="M1223" s="276">
        <v>33019</v>
      </c>
      <c r="N1223" s="274" t="s">
        <v>3684</v>
      </c>
    </row>
    <row r="1224" spans="2:14" ht="13.8">
      <c r="B1224" s="279" t="s">
        <v>5357</v>
      </c>
      <c r="C1224" s="274">
        <v>2006</v>
      </c>
      <c r="D1224" s="277">
        <v>2.7777777777777776E-2</v>
      </c>
      <c r="E1224" s="274">
        <v>207</v>
      </c>
      <c r="F1224" s="274" t="s">
        <v>1069</v>
      </c>
      <c r="G1224" s="274">
        <v>5</v>
      </c>
      <c r="H1224" s="274">
        <f t="shared" si="19"/>
        <v>18</v>
      </c>
      <c r="I1224" s="274" t="s">
        <v>1071</v>
      </c>
      <c r="J1224" s="277">
        <v>2.9212962962962961E-2</v>
      </c>
      <c r="K1224" s="274" t="s">
        <v>3523</v>
      </c>
      <c r="L1224" s="274" t="s">
        <v>4091</v>
      </c>
      <c r="M1224" s="276">
        <v>38893</v>
      </c>
      <c r="N1224" s="274" t="s">
        <v>3684</v>
      </c>
    </row>
    <row r="1225" spans="2:14" ht="13.8">
      <c r="B1225" s="279" t="s">
        <v>5358</v>
      </c>
      <c r="C1225" s="274">
        <v>1997</v>
      </c>
      <c r="D1225" s="277">
        <v>2.8275462962962964E-2</v>
      </c>
      <c r="E1225" s="274">
        <v>208</v>
      </c>
      <c r="F1225" s="274" t="s">
        <v>1069</v>
      </c>
      <c r="G1225" s="274">
        <v>5</v>
      </c>
      <c r="H1225" s="274">
        <f t="shared" si="19"/>
        <v>27</v>
      </c>
      <c r="I1225" s="274" t="s">
        <v>1071</v>
      </c>
      <c r="J1225" s="277">
        <v>2.9212962962962961E-2</v>
      </c>
      <c r="K1225" s="274" t="s">
        <v>2933</v>
      </c>
      <c r="L1225" s="274" t="s">
        <v>4092</v>
      </c>
      <c r="M1225" s="276">
        <v>35501</v>
      </c>
      <c r="N1225" s="274" t="s">
        <v>3684</v>
      </c>
    </row>
    <row r="1226" spans="2:14" ht="13.8">
      <c r="B1226" s="279" t="s">
        <v>5359</v>
      </c>
      <c r="C1226" s="274">
        <v>2001</v>
      </c>
      <c r="D1226" s="277">
        <v>2.7314814814814816E-2</v>
      </c>
      <c r="E1226" s="274">
        <v>208</v>
      </c>
      <c r="F1226" s="274" t="s">
        <v>1070</v>
      </c>
      <c r="G1226" s="274">
        <v>5</v>
      </c>
      <c r="H1226" s="274">
        <f t="shared" si="19"/>
        <v>23</v>
      </c>
      <c r="I1226" s="274" t="s">
        <v>1071</v>
      </c>
      <c r="J1226" s="277">
        <v>2.8391203703703703E-2</v>
      </c>
      <c r="K1226" s="274" t="s">
        <v>2923</v>
      </c>
      <c r="L1226" s="274" t="s">
        <v>3227</v>
      </c>
      <c r="M1226" s="276">
        <v>37083</v>
      </c>
      <c r="N1226" s="274" t="s">
        <v>3684</v>
      </c>
    </row>
    <row r="1227" spans="2:14" ht="13.8">
      <c r="B1227" s="279" t="s">
        <v>5360</v>
      </c>
      <c r="C1227" s="274">
        <v>1996</v>
      </c>
      <c r="D1227" s="277">
        <v>2.7719907407407408E-2</v>
      </c>
      <c r="E1227" s="274">
        <v>209</v>
      </c>
      <c r="F1227" s="274" t="s">
        <v>1070</v>
      </c>
      <c r="G1227" s="274">
        <v>5</v>
      </c>
      <c r="H1227" s="274">
        <f t="shared" si="19"/>
        <v>28</v>
      </c>
      <c r="I1227" s="274" t="s">
        <v>1071</v>
      </c>
      <c r="J1227" s="277">
        <v>2.8460648148148148E-2</v>
      </c>
      <c r="K1227" s="274" t="s">
        <v>2891</v>
      </c>
      <c r="L1227" s="274" t="s">
        <v>4093</v>
      </c>
      <c r="M1227" s="276">
        <v>35193</v>
      </c>
      <c r="N1227" s="274" t="s">
        <v>3684</v>
      </c>
    </row>
    <row r="1228" spans="2:14" ht="13.8">
      <c r="B1228" s="279" t="s">
        <v>5361</v>
      </c>
      <c r="C1228" s="274">
        <v>2002</v>
      </c>
      <c r="D1228" s="277">
        <v>2.8356481481481483E-2</v>
      </c>
      <c r="E1228" s="274">
        <v>209</v>
      </c>
      <c r="F1228" s="274" t="s">
        <v>1069</v>
      </c>
      <c r="G1228" s="274">
        <v>5</v>
      </c>
      <c r="H1228" s="274">
        <f t="shared" si="19"/>
        <v>22</v>
      </c>
      <c r="I1228" s="274" t="s">
        <v>1071</v>
      </c>
      <c r="J1228" s="277">
        <v>2.9270833333333333E-2</v>
      </c>
      <c r="K1228" s="274" t="s">
        <v>2833</v>
      </c>
      <c r="L1228" s="274" t="s">
        <v>4094</v>
      </c>
      <c r="M1228" s="276">
        <v>37347</v>
      </c>
      <c r="N1228" s="274" t="s">
        <v>3684</v>
      </c>
    </row>
    <row r="1229" spans="2:14" ht="13.8">
      <c r="B1229" s="279" t="s">
        <v>5362</v>
      </c>
      <c r="C1229" s="274">
        <v>1985</v>
      </c>
      <c r="D1229" s="277">
        <v>2.7731481481481482E-2</v>
      </c>
      <c r="E1229" s="274">
        <v>210</v>
      </c>
      <c r="F1229" s="274" t="s">
        <v>1070</v>
      </c>
      <c r="G1229" s="274">
        <v>5</v>
      </c>
      <c r="H1229" s="274">
        <f t="shared" si="19"/>
        <v>39</v>
      </c>
      <c r="I1229" s="274" t="s">
        <v>1071</v>
      </c>
      <c r="J1229" s="277">
        <v>2.8622685185185185E-2</v>
      </c>
      <c r="K1229" s="274" t="s">
        <v>2819</v>
      </c>
      <c r="L1229" s="274" t="s">
        <v>4095</v>
      </c>
      <c r="M1229" s="276">
        <v>31228</v>
      </c>
      <c r="N1229" s="274" t="s">
        <v>3684</v>
      </c>
    </row>
    <row r="1230" spans="2:14" ht="13.8">
      <c r="B1230" s="279" t="s">
        <v>5363</v>
      </c>
      <c r="C1230" s="274">
        <v>1995</v>
      </c>
      <c r="D1230" s="277">
        <v>2.8946759259259259E-2</v>
      </c>
      <c r="E1230" s="274">
        <v>210</v>
      </c>
      <c r="F1230" s="274" t="s">
        <v>1069</v>
      </c>
      <c r="G1230" s="274">
        <v>5</v>
      </c>
      <c r="H1230" s="274">
        <f t="shared" si="19"/>
        <v>29</v>
      </c>
      <c r="I1230" s="274" t="s">
        <v>1071</v>
      </c>
      <c r="J1230" s="277">
        <v>2.9421296296296296E-2</v>
      </c>
      <c r="K1230" s="274" t="s">
        <v>2913</v>
      </c>
      <c r="L1230" s="274" t="s">
        <v>4096</v>
      </c>
      <c r="M1230" s="276">
        <v>34822</v>
      </c>
      <c r="N1230" s="274" t="s">
        <v>3684</v>
      </c>
    </row>
    <row r="1231" spans="2:14" ht="13.8">
      <c r="B1231" s="279" t="s">
        <v>5364</v>
      </c>
      <c r="C1231" s="274">
        <v>2000</v>
      </c>
      <c r="D1231" s="277">
        <v>2.7523148148148147E-2</v>
      </c>
      <c r="E1231" s="274">
        <v>211</v>
      </c>
      <c r="F1231" s="274" t="s">
        <v>1070</v>
      </c>
      <c r="G1231" s="274">
        <v>5</v>
      </c>
      <c r="H1231" s="274">
        <f t="shared" si="19"/>
        <v>24</v>
      </c>
      <c r="I1231" s="274" t="s">
        <v>1071</v>
      </c>
      <c r="J1231" s="277">
        <v>2.8634259259259259E-2</v>
      </c>
      <c r="K1231" s="274" t="s">
        <v>2851</v>
      </c>
      <c r="L1231" s="274" t="s">
        <v>4097</v>
      </c>
      <c r="M1231" s="276">
        <v>36530</v>
      </c>
      <c r="N1231" s="274" t="s">
        <v>3684</v>
      </c>
    </row>
    <row r="1232" spans="2:14" ht="13.8">
      <c r="B1232" s="279" t="s">
        <v>5365</v>
      </c>
      <c r="C1232" s="274">
        <v>1980</v>
      </c>
      <c r="D1232" s="277">
        <v>2.886574074074074E-2</v>
      </c>
      <c r="E1232" s="274">
        <v>211</v>
      </c>
      <c r="F1232" s="274" t="s">
        <v>1069</v>
      </c>
      <c r="G1232" s="274">
        <v>5</v>
      </c>
      <c r="H1232" s="274">
        <f t="shared" si="19"/>
        <v>44</v>
      </c>
      <c r="I1232" s="274" t="s">
        <v>1071</v>
      </c>
      <c r="J1232" s="277">
        <v>2.9618055555555557E-2</v>
      </c>
      <c r="K1232" s="274" t="s">
        <v>2829</v>
      </c>
      <c r="L1232" s="274" t="s">
        <v>3918</v>
      </c>
      <c r="M1232" s="278">
        <v>29505</v>
      </c>
      <c r="N1232" s="274" t="s">
        <v>3684</v>
      </c>
    </row>
    <row r="1233" spans="2:14" ht="14.4">
      <c r="B1233" s="286" t="s">
        <v>5366</v>
      </c>
      <c r="C1233" s="274">
        <v>1981</v>
      </c>
      <c r="D1233" s="277">
        <v>2.7534722222222221E-2</v>
      </c>
      <c r="E1233" s="274">
        <v>212</v>
      </c>
      <c r="F1233" s="274" t="s">
        <v>1070</v>
      </c>
      <c r="G1233" s="274">
        <v>5</v>
      </c>
      <c r="H1233" s="274">
        <f t="shared" si="19"/>
        <v>43</v>
      </c>
      <c r="I1233" s="274" t="s">
        <v>1071</v>
      </c>
      <c r="J1233" s="277">
        <v>2.8645833333333332E-2</v>
      </c>
      <c r="K1233" s="274" t="s">
        <v>4098</v>
      </c>
      <c r="L1233" s="274" t="s">
        <v>4099</v>
      </c>
      <c r="M1233" s="276">
        <v>29921</v>
      </c>
      <c r="N1233" s="274" t="s">
        <v>3684</v>
      </c>
    </row>
    <row r="1234" spans="2:14" ht="13.8">
      <c r="B1234" s="279" t="s">
        <v>5367</v>
      </c>
      <c r="C1234" s="274">
        <v>1984</v>
      </c>
      <c r="D1234" s="277">
        <v>2.9340277777777778E-2</v>
      </c>
      <c r="E1234" s="274">
        <v>212</v>
      </c>
      <c r="F1234" s="274" t="s">
        <v>1069</v>
      </c>
      <c r="G1234" s="274">
        <v>5</v>
      </c>
      <c r="H1234" s="274">
        <f t="shared" si="19"/>
        <v>40</v>
      </c>
      <c r="I1234" s="274" t="s">
        <v>1071</v>
      </c>
      <c r="J1234" s="277">
        <v>2.9814814814814815E-2</v>
      </c>
      <c r="K1234" s="274" t="s">
        <v>3557</v>
      </c>
      <c r="L1234" s="274" t="s">
        <v>4100</v>
      </c>
      <c r="M1234" s="276">
        <v>30771</v>
      </c>
      <c r="N1234" s="274" t="s">
        <v>3684</v>
      </c>
    </row>
    <row r="1235" spans="2:14" ht="13.8">
      <c r="B1235" s="279" t="s">
        <v>1462</v>
      </c>
      <c r="C1235" s="274">
        <v>1991</v>
      </c>
      <c r="D1235" s="277">
        <v>2.9027777777777777E-2</v>
      </c>
      <c r="E1235" s="274">
        <v>213</v>
      </c>
      <c r="F1235" s="274" t="s">
        <v>1069</v>
      </c>
      <c r="G1235" s="274">
        <v>5</v>
      </c>
      <c r="H1235" s="274">
        <f t="shared" si="19"/>
        <v>33</v>
      </c>
      <c r="I1235" s="274" t="s">
        <v>1071</v>
      </c>
      <c r="J1235" s="277">
        <v>3.0243055555555554E-2</v>
      </c>
      <c r="K1235" s="274" t="s">
        <v>2859</v>
      </c>
      <c r="L1235" s="274" t="s">
        <v>3064</v>
      </c>
      <c r="M1235" s="278">
        <v>33542</v>
      </c>
      <c r="N1235" s="274" t="s">
        <v>3684</v>
      </c>
    </row>
    <row r="1236" spans="2:14" ht="13.8">
      <c r="B1236" s="279" t="s">
        <v>5368</v>
      </c>
      <c r="C1236" s="274">
        <v>1990</v>
      </c>
      <c r="D1236" s="277">
        <v>2.7754629629629629E-2</v>
      </c>
      <c r="E1236" s="274">
        <v>213</v>
      </c>
      <c r="F1236" s="274" t="s">
        <v>1070</v>
      </c>
      <c r="G1236" s="274">
        <v>5</v>
      </c>
      <c r="H1236" s="274">
        <f t="shared" si="19"/>
        <v>34</v>
      </c>
      <c r="I1236" s="274" t="s">
        <v>1071</v>
      </c>
      <c r="J1236" s="277">
        <v>2.8726851851851851E-2</v>
      </c>
      <c r="K1236" s="274" t="s">
        <v>3108</v>
      </c>
      <c r="L1236" s="274" t="s">
        <v>4101</v>
      </c>
      <c r="M1236" s="276">
        <v>33103</v>
      </c>
      <c r="N1236" s="274" t="s">
        <v>3684</v>
      </c>
    </row>
    <row r="1237" spans="2:14" ht="13.8">
      <c r="B1237" s="279" t="s">
        <v>5369</v>
      </c>
      <c r="C1237" s="274">
        <v>1991</v>
      </c>
      <c r="D1237" s="277">
        <v>2.9363425925925925E-2</v>
      </c>
      <c r="E1237" s="274">
        <v>214</v>
      </c>
      <c r="F1237" s="274" t="s">
        <v>1069</v>
      </c>
      <c r="G1237" s="274">
        <v>5</v>
      </c>
      <c r="H1237" s="274">
        <f t="shared" si="19"/>
        <v>33</v>
      </c>
      <c r="I1237" s="274" t="s">
        <v>1071</v>
      </c>
      <c r="J1237" s="277">
        <v>3.0520833333333334E-2</v>
      </c>
      <c r="K1237" s="274" t="s">
        <v>2943</v>
      </c>
      <c r="L1237" s="274" t="s">
        <v>4102</v>
      </c>
      <c r="M1237" s="276">
        <v>33244</v>
      </c>
      <c r="N1237" s="274" t="s">
        <v>3684</v>
      </c>
    </row>
    <row r="1238" spans="2:14" ht="13.8">
      <c r="B1238" s="279" t="s">
        <v>5370</v>
      </c>
      <c r="C1238" s="274">
        <v>1998</v>
      </c>
      <c r="D1238" s="277">
        <v>2.7650462962962963E-2</v>
      </c>
      <c r="E1238" s="274">
        <v>214</v>
      </c>
      <c r="F1238" s="274" t="s">
        <v>1070</v>
      </c>
      <c r="G1238" s="274">
        <v>5</v>
      </c>
      <c r="H1238" s="274">
        <f t="shared" si="19"/>
        <v>26</v>
      </c>
      <c r="I1238" s="274" t="s">
        <v>1071</v>
      </c>
      <c r="J1238" s="277">
        <v>2.8784722222222222E-2</v>
      </c>
      <c r="K1238" s="274" t="s">
        <v>2838</v>
      </c>
      <c r="L1238" s="274" t="s">
        <v>4103</v>
      </c>
      <c r="M1238" s="276">
        <v>35947</v>
      </c>
      <c r="N1238" s="274" t="s">
        <v>3684</v>
      </c>
    </row>
    <row r="1239" spans="2:14" ht="13.8">
      <c r="B1239" s="279" t="s">
        <v>5371</v>
      </c>
      <c r="C1239" s="274">
        <v>1997</v>
      </c>
      <c r="D1239" s="277">
        <v>2.988425925925926E-2</v>
      </c>
      <c r="E1239" s="274">
        <v>215</v>
      </c>
      <c r="F1239" s="274" t="s">
        <v>1069</v>
      </c>
      <c r="G1239" s="274">
        <v>5</v>
      </c>
      <c r="H1239" s="274">
        <f t="shared" si="19"/>
        <v>27</v>
      </c>
      <c r="I1239" s="274" t="s">
        <v>1071</v>
      </c>
      <c r="J1239" s="277">
        <v>3.0960648148148147E-2</v>
      </c>
      <c r="K1239" s="274" t="s">
        <v>2829</v>
      </c>
      <c r="L1239" s="274" t="s">
        <v>4104</v>
      </c>
      <c r="M1239" s="276">
        <v>35629</v>
      </c>
      <c r="N1239" s="274" t="s">
        <v>3684</v>
      </c>
    </row>
    <row r="1240" spans="2:14" ht="14.4">
      <c r="B1240" s="286" t="s">
        <v>5372</v>
      </c>
      <c r="C1240" s="274">
        <v>1968</v>
      </c>
      <c r="D1240" s="277">
        <v>2.7743055555555556E-2</v>
      </c>
      <c r="E1240" s="274">
        <v>215</v>
      </c>
      <c r="F1240" s="274" t="s">
        <v>1070</v>
      </c>
      <c r="G1240" s="274">
        <v>5</v>
      </c>
      <c r="H1240" s="274">
        <f t="shared" si="19"/>
        <v>56</v>
      </c>
      <c r="I1240" s="274" t="s">
        <v>1071</v>
      </c>
      <c r="J1240" s="277">
        <v>2.8842592592592593E-2</v>
      </c>
      <c r="K1240" s="274" t="s">
        <v>2935</v>
      </c>
      <c r="L1240" s="274" t="s">
        <v>4105</v>
      </c>
      <c r="M1240" s="276">
        <v>25110</v>
      </c>
      <c r="N1240" s="274" t="s">
        <v>3684</v>
      </c>
    </row>
    <row r="1241" spans="2:14" ht="13.8">
      <c r="B1241" s="279" t="s">
        <v>5373</v>
      </c>
      <c r="C1241" s="274">
        <v>1992</v>
      </c>
      <c r="D1241" s="277">
        <v>3.111111111111111E-2</v>
      </c>
      <c r="E1241" s="274">
        <v>216</v>
      </c>
      <c r="F1241" s="274" t="s">
        <v>1069</v>
      </c>
      <c r="G1241" s="274">
        <v>5</v>
      </c>
      <c r="H1241" s="274">
        <f t="shared" si="19"/>
        <v>32</v>
      </c>
      <c r="I1241" s="274" t="s">
        <v>1071</v>
      </c>
      <c r="J1241" s="277">
        <v>3.2303240740740743E-2</v>
      </c>
      <c r="K1241" s="274" t="s">
        <v>2896</v>
      </c>
      <c r="L1241" s="274" t="s">
        <v>4106</v>
      </c>
      <c r="M1241" s="278">
        <v>33935</v>
      </c>
      <c r="N1241" s="274" t="s">
        <v>3684</v>
      </c>
    </row>
    <row r="1242" spans="2:14" ht="13.8">
      <c r="B1242" s="279" t="s">
        <v>5374</v>
      </c>
      <c r="C1242" s="274">
        <v>1992</v>
      </c>
      <c r="D1242" s="277">
        <v>2.7916666666666666E-2</v>
      </c>
      <c r="E1242" s="274">
        <v>216</v>
      </c>
      <c r="F1242" s="274" t="s">
        <v>1070</v>
      </c>
      <c r="G1242" s="274">
        <v>5</v>
      </c>
      <c r="H1242" s="274">
        <f t="shared" si="19"/>
        <v>32</v>
      </c>
      <c r="I1242" s="274" t="s">
        <v>1071</v>
      </c>
      <c r="J1242" s="277">
        <v>2.8854166666666667E-2</v>
      </c>
      <c r="K1242" s="274" t="s">
        <v>4107</v>
      </c>
      <c r="L1242" s="274" t="s">
        <v>4108</v>
      </c>
      <c r="M1242" s="276">
        <v>33875</v>
      </c>
      <c r="N1242" s="274" t="s">
        <v>3684</v>
      </c>
    </row>
    <row r="1243" spans="2:14" ht="13.8">
      <c r="B1243" s="279" t="s">
        <v>5375</v>
      </c>
      <c r="C1243" s="274">
        <v>1994</v>
      </c>
      <c r="D1243" s="277">
        <v>2.7824074074074074E-2</v>
      </c>
      <c r="E1243" s="274">
        <v>217</v>
      </c>
      <c r="F1243" s="274" t="s">
        <v>1070</v>
      </c>
      <c r="G1243" s="274">
        <v>5</v>
      </c>
      <c r="H1243" s="274">
        <f t="shared" si="19"/>
        <v>30</v>
      </c>
      <c r="I1243" s="274" t="s">
        <v>1071</v>
      </c>
      <c r="J1243" s="277">
        <v>2.886574074074074E-2</v>
      </c>
      <c r="K1243" s="274" t="s">
        <v>2935</v>
      </c>
      <c r="L1243" s="274" t="s">
        <v>4109</v>
      </c>
      <c r="M1243" s="276">
        <v>34480</v>
      </c>
      <c r="N1243" s="274" t="s">
        <v>3684</v>
      </c>
    </row>
    <row r="1244" spans="2:14" ht="13.8">
      <c r="B1244" s="279" t="s">
        <v>5376</v>
      </c>
      <c r="C1244" s="274">
        <v>1989</v>
      </c>
      <c r="D1244" s="277">
        <v>3.2361111111111111E-2</v>
      </c>
      <c r="E1244" s="274">
        <v>217</v>
      </c>
      <c r="F1244" s="274" t="s">
        <v>1069</v>
      </c>
      <c r="G1244" s="274">
        <v>5</v>
      </c>
      <c r="H1244" s="274">
        <f t="shared" si="19"/>
        <v>35</v>
      </c>
      <c r="I1244" s="274" t="s">
        <v>1071</v>
      </c>
      <c r="J1244" s="277">
        <v>3.3159722222222222E-2</v>
      </c>
      <c r="K1244" s="274" t="s">
        <v>2992</v>
      </c>
      <c r="L1244" s="274" t="s">
        <v>4110</v>
      </c>
      <c r="M1244" s="276">
        <v>32640</v>
      </c>
      <c r="N1244" s="274" t="s">
        <v>3684</v>
      </c>
    </row>
    <row r="1245" spans="2:14" ht="13.8">
      <c r="B1245" s="279" t="s">
        <v>5377</v>
      </c>
      <c r="C1245" s="274">
        <v>1982</v>
      </c>
      <c r="D1245" s="277">
        <v>3.3055555555555553E-2</v>
      </c>
      <c r="E1245" s="274">
        <v>218</v>
      </c>
      <c r="F1245" s="274" t="s">
        <v>1069</v>
      </c>
      <c r="G1245" s="274">
        <v>5</v>
      </c>
      <c r="H1245" s="274">
        <f t="shared" si="19"/>
        <v>42</v>
      </c>
      <c r="I1245" s="274" t="s">
        <v>1071</v>
      </c>
      <c r="J1245" s="277">
        <v>3.3923611111111113E-2</v>
      </c>
      <c r="K1245" s="274" t="s">
        <v>2849</v>
      </c>
      <c r="L1245" s="274" t="s">
        <v>4111</v>
      </c>
      <c r="M1245" s="276">
        <v>29977</v>
      </c>
      <c r="N1245" s="274" t="s">
        <v>3684</v>
      </c>
    </row>
    <row r="1246" spans="2:14" ht="13.8">
      <c r="B1246" s="279" t="s">
        <v>154</v>
      </c>
      <c r="C1246" s="274">
        <v>1995</v>
      </c>
      <c r="D1246" s="277">
        <v>2.7824074074074074E-2</v>
      </c>
      <c r="E1246" s="274">
        <v>218</v>
      </c>
      <c r="F1246" s="274" t="s">
        <v>1070</v>
      </c>
      <c r="G1246" s="274">
        <v>5</v>
      </c>
      <c r="H1246" s="274">
        <f t="shared" si="19"/>
        <v>29</v>
      </c>
      <c r="I1246" s="274" t="s">
        <v>1071</v>
      </c>
      <c r="J1246" s="277">
        <v>2.8888888888888888E-2</v>
      </c>
      <c r="K1246" s="274" t="s">
        <v>2838</v>
      </c>
      <c r="L1246" s="274" t="s">
        <v>3315</v>
      </c>
      <c r="M1246" s="276">
        <v>34757</v>
      </c>
      <c r="N1246" s="274" t="s">
        <v>3684</v>
      </c>
    </row>
    <row r="1247" spans="2:14" ht="13.8">
      <c r="B1247" s="279" t="s">
        <v>5378</v>
      </c>
      <c r="C1247" s="274">
        <v>1996</v>
      </c>
      <c r="D1247" s="277">
        <v>3.3553240740740738E-2</v>
      </c>
      <c r="E1247" s="274">
        <v>219</v>
      </c>
      <c r="F1247" s="274" t="s">
        <v>1069</v>
      </c>
      <c r="G1247" s="274">
        <v>5</v>
      </c>
      <c r="H1247" s="274">
        <f t="shared" si="19"/>
        <v>28</v>
      </c>
      <c r="I1247" s="274" t="s">
        <v>1071</v>
      </c>
      <c r="J1247" s="277">
        <v>3.4548611111111113E-2</v>
      </c>
      <c r="K1247" s="274" t="s">
        <v>4112</v>
      </c>
      <c r="L1247" s="274" t="s">
        <v>4113</v>
      </c>
      <c r="M1247" s="276">
        <v>35113</v>
      </c>
      <c r="N1247" s="274" t="s">
        <v>3684</v>
      </c>
    </row>
    <row r="1248" spans="2:14" ht="13.8">
      <c r="B1248" s="279" t="s">
        <v>5379</v>
      </c>
      <c r="C1248" s="274">
        <v>2005</v>
      </c>
      <c r="D1248" s="277">
        <v>2.8437500000000001E-2</v>
      </c>
      <c r="E1248" s="274">
        <v>219</v>
      </c>
      <c r="F1248" s="274" t="s">
        <v>1070</v>
      </c>
      <c r="G1248" s="274">
        <v>5</v>
      </c>
      <c r="H1248" s="274">
        <f t="shared" si="19"/>
        <v>19</v>
      </c>
      <c r="I1248" s="274" t="s">
        <v>1071</v>
      </c>
      <c r="J1248" s="277">
        <v>2.8900462962962965E-2</v>
      </c>
      <c r="K1248" s="274" t="s">
        <v>3172</v>
      </c>
      <c r="L1248" s="274" t="s">
        <v>4114</v>
      </c>
      <c r="M1248" s="276">
        <v>38588</v>
      </c>
      <c r="N1248" s="274" t="s">
        <v>3684</v>
      </c>
    </row>
    <row r="1249" spans="2:14" ht="13.8">
      <c r="B1249" s="279" t="s">
        <v>5380</v>
      </c>
      <c r="C1249" s="274">
        <v>2003</v>
      </c>
      <c r="D1249" s="277">
        <v>2.7962962962962964E-2</v>
      </c>
      <c r="E1249" s="274">
        <v>220</v>
      </c>
      <c r="F1249" s="274" t="s">
        <v>1070</v>
      </c>
      <c r="G1249" s="274">
        <v>5</v>
      </c>
      <c r="H1249" s="274">
        <f t="shared" si="19"/>
        <v>21</v>
      </c>
      <c r="I1249" s="274" t="s">
        <v>1071</v>
      </c>
      <c r="J1249" s="277">
        <v>2.8900462962962965E-2</v>
      </c>
      <c r="K1249" s="274" t="s">
        <v>2838</v>
      </c>
      <c r="L1249" s="274" t="s">
        <v>4115</v>
      </c>
      <c r="M1249" s="276">
        <v>37848</v>
      </c>
      <c r="N1249" s="274" t="s">
        <v>3684</v>
      </c>
    </row>
    <row r="1250" spans="2:14" ht="13.8">
      <c r="B1250" s="279" t="s">
        <v>5381</v>
      </c>
      <c r="C1250" s="274">
        <v>1993</v>
      </c>
      <c r="D1250" s="277">
        <v>2.7974537037037037E-2</v>
      </c>
      <c r="E1250" s="274">
        <v>221</v>
      </c>
      <c r="F1250" s="274" t="s">
        <v>1070</v>
      </c>
      <c r="G1250" s="274">
        <v>5</v>
      </c>
      <c r="H1250" s="274">
        <f t="shared" si="19"/>
        <v>31</v>
      </c>
      <c r="I1250" s="274" t="s">
        <v>1071</v>
      </c>
      <c r="J1250" s="277">
        <v>2.8912037037037038E-2</v>
      </c>
      <c r="K1250" s="274" t="s">
        <v>4064</v>
      </c>
      <c r="L1250" s="274" t="s">
        <v>4116</v>
      </c>
      <c r="M1250" s="276">
        <v>34095</v>
      </c>
      <c r="N1250" s="274" t="s">
        <v>3684</v>
      </c>
    </row>
    <row r="1251" spans="2:14" ht="13.8">
      <c r="B1251" s="279" t="s">
        <v>5714</v>
      </c>
      <c r="C1251" s="274">
        <v>2005</v>
      </c>
      <c r="D1251" s="277">
        <v>2.8449074074074075E-2</v>
      </c>
      <c r="E1251" s="274">
        <v>222</v>
      </c>
      <c r="F1251" s="274" t="s">
        <v>1070</v>
      </c>
      <c r="G1251" s="274">
        <v>5</v>
      </c>
      <c r="H1251" s="274">
        <f t="shared" si="19"/>
        <v>19</v>
      </c>
      <c r="I1251" s="274" t="s">
        <v>1071</v>
      </c>
      <c r="J1251" s="277">
        <v>2.8912037037037038E-2</v>
      </c>
      <c r="K1251" s="274" t="s">
        <v>2851</v>
      </c>
      <c r="L1251" s="274" t="s">
        <v>5715</v>
      </c>
      <c r="M1251" s="276">
        <v>38391</v>
      </c>
      <c r="N1251" s="274" t="s">
        <v>3684</v>
      </c>
    </row>
    <row r="1252" spans="2:14" ht="13.8">
      <c r="B1252" s="279" t="s">
        <v>5382</v>
      </c>
      <c r="C1252" s="274">
        <v>1997</v>
      </c>
      <c r="D1252" s="277">
        <v>2.8877314814814814E-2</v>
      </c>
      <c r="E1252" s="274">
        <v>223</v>
      </c>
      <c r="F1252" s="274" t="s">
        <v>1070</v>
      </c>
      <c r="G1252" s="274">
        <v>5</v>
      </c>
      <c r="H1252" s="274">
        <f t="shared" si="19"/>
        <v>27</v>
      </c>
      <c r="I1252" s="274" t="s">
        <v>1071</v>
      </c>
      <c r="J1252" s="277">
        <v>2.8946759259259259E-2</v>
      </c>
      <c r="K1252" s="274" t="s">
        <v>2813</v>
      </c>
      <c r="L1252" s="274" t="s">
        <v>4117</v>
      </c>
      <c r="M1252" s="276">
        <v>35766</v>
      </c>
      <c r="N1252" s="274" t="s">
        <v>3684</v>
      </c>
    </row>
    <row r="1253" spans="2:14" ht="13.8">
      <c r="B1253" s="279" t="s">
        <v>5383</v>
      </c>
      <c r="C1253" s="274">
        <v>2002</v>
      </c>
      <c r="D1253" s="277">
        <v>2.8159722222222221E-2</v>
      </c>
      <c r="E1253" s="274">
        <v>224</v>
      </c>
      <c r="F1253" s="274" t="s">
        <v>1070</v>
      </c>
      <c r="G1253" s="274">
        <v>5</v>
      </c>
      <c r="H1253" s="274">
        <f t="shared" si="19"/>
        <v>22</v>
      </c>
      <c r="I1253" s="274" t="s">
        <v>1071</v>
      </c>
      <c r="J1253" s="277">
        <v>2.9039351851851851E-2</v>
      </c>
      <c r="K1253" s="274" t="s">
        <v>4118</v>
      </c>
      <c r="L1253" s="274" t="s">
        <v>4119</v>
      </c>
      <c r="M1253" s="276">
        <v>37440</v>
      </c>
      <c r="N1253" s="274" t="s">
        <v>3684</v>
      </c>
    </row>
    <row r="1254" spans="2:14" ht="13.8">
      <c r="B1254" s="279" t="s">
        <v>5384</v>
      </c>
      <c r="C1254" s="274">
        <v>1990</v>
      </c>
      <c r="D1254" s="277">
        <v>2.7997685185185184E-2</v>
      </c>
      <c r="E1254" s="274">
        <v>225</v>
      </c>
      <c r="F1254" s="274" t="s">
        <v>1070</v>
      </c>
      <c r="G1254" s="274">
        <v>5</v>
      </c>
      <c r="H1254" s="274">
        <f t="shared" si="19"/>
        <v>34</v>
      </c>
      <c r="I1254" s="274" t="s">
        <v>1071</v>
      </c>
      <c r="J1254" s="277">
        <v>2.9085648148148149E-2</v>
      </c>
      <c r="K1254" s="274" t="s">
        <v>2891</v>
      </c>
      <c r="L1254" s="274" t="s">
        <v>4120</v>
      </c>
      <c r="M1254" s="276">
        <v>33102</v>
      </c>
      <c r="N1254" s="274" t="s">
        <v>3684</v>
      </c>
    </row>
    <row r="1255" spans="2:14" ht="13.8">
      <c r="B1255" s="279" t="s">
        <v>5385</v>
      </c>
      <c r="C1255" s="274">
        <v>1986</v>
      </c>
      <c r="D1255" s="277">
        <v>2.8206018518518519E-2</v>
      </c>
      <c r="E1255" s="274">
        <v>226</v>
      </c>
      <c r="F1255" s="274" t="s">
        <v>1070</v>
      </c>
      <c r="G1255" s="274">
        <v>5</v>
      </c>
      <c r="H1255" s="274">
        <f t="shared" si="19"/>
        <v>38</v>
      </c>
      <c r="I1255" s="274" t="s">
        <v>1071</v>
      </c>
      <c r="J1255" s="277">
        <v>2.9108796296296296E-2</v>
      </c>
      <c r="K1255" s="274" t="s">
        <v>2819</v>
      </c>
      <c r="L1255" s="274" t="s">
        <v>4121</v>
      </c>
      <c r="M1255" s="276">
        <v>31468</v>
      </c>
      <c r="N1255" s="274" t="s">
        <v>3684</v>
      </c>
    </row>
    <row r="1256" spans="2:14" ht="13.8">
      <c r="B1256" s="279" t="s">
        <v>5386</v>
      </c>
      <c r="C1256" s="274">
        <v>1985</v>
      </c>
      <c r="D1256" s="277">
        <v>2.8298611111111111E-2</v>
      </c>
      <c r="E1256" s="274">
        <v>227</v>
      </c>
      <c r="F1256" s="274" t="s">
        <v>1070</v>
      </c>
      <c r="G1256" s="274">
        <v>5</v>
      </c>
      <c r="H1256" s="274">
        <f t="shared" si="19"/>
        <v>39</v>
      </c>
      <c r="I1256" s="274" t="s">
        <v>1071</v>
      </c>
      <c r="J1256" s="277">
        <v>2.9155092592592594E-2</v>
      </c>
      <c r="K1256" s="274" t="s">
        <v>2923</v>
      </c>
      <c r="L1256" s="274" t="s">
        <v>4122</v>
      </c>
      <c r="M1256" s="276">
        <v>31231</v>
      </c>
      <c r="N1256" s="274" t="s">
        <v>3684</v>
      </c>
    </row>
    <row r="1257" spans="2:14" ht="13.8">
      <c r="B1257" s="279" t="s">
        <v>138</v>
      </c>
      <c r="C1257" s="274">
        <v>2000</v>
      </c>
      <c r="D1257" s="277">
        <v>2.8032407407407409E-2</v>
      </c>
      <c r="E1257" s="274">
        <v>228</v>
      </c>
      <c r="F1257" s="274" t="s">
        <v>1070</v>
      </c>
      <c r="G1257" s="274">
        <v>5</v>
      </c>
      <c r="H1257" s="274">
        <f t="shared" si="19"/>
        <v>24</v>
      </c>
      <c r="I1257" s="274" t="s">
        <v>1071</v>
      </c>
      <c r="J1257" s="277">
        <v>2.9201388888888888E-2</v>
      </c>
      <c r="K1257" s="274" t="s">
        <v>2827</v>
      </c>
      <c r="L1257" s="274" t="s">
        <v>4123</v>
      </c>
      <c r="M1257" s="276">
        <v>36568</v>
      </c>
      <c r="N1257" s="274" t="s">
        <v>3684</v>
      </c>
    </row>
    <row r="1258" spans="2:14" ht="13.8">
      <c r="B1258" s="279" t="s">
        <v>5387</v>
      </c>
      <c r="C1258" s="274">
        <v>1991</v>
      </c>
      <c r="D1258" s="277">
        <v>2.7615740740740739E-2</v>
      </c>
      <c r="E1258" s="274">
        <v>229</v>
      </c>
      <c r="F1258" s="274" t="s">
        <v>1070</v>
      </c>
      <c r="G1258" s="274">
        <v>5</v>
      </c>
      <c r="H1258" s="274">
        <f t="shared" si="19"/>
        <v>33</v>
      </c>
      <c r="I1258" s="274" t="s">
        <v>1071</v>
      </c>
      <c r="J1258" s="277">
        <v>2.9212962962962961E-2</v>
      </c>
      <c r="K1258" s="274" t="s">
        <v>3215</v>
      </c>
      <c r="L1258" s="274" t="s">
        <v>4124</v>
      </c>
      <c r="M1258" s="278">
        <v>33592</v>
      </c>
      <c r="N1258" s="274" t="s">
        <v>3684</v>
      </c>
    </row>
    <row r="1259" spans="2:14" ht="13.8">
      <c r="B1259" s="279" t="s">
        <v>5388</v>
      </c>
      <c r="C1259" s="274">
        <v>1985</v>
      </c>
      <c r="D1259" s="277">
        <v>2.8321759259259258E-2</v>
      </c>
      <c r="E1259" s="274">
        <v>230</v>
      </c>
      <c r="F1259" s="274" t="s">
        <v>1070</v>
      </c>
      <c r="G1259" s="274">
        <v>5</v>
      </c>
      <c r="H1259" s="274">
        <f t="shared" si="19"/>
        <v>39</v>
      </c>
      <c r="I1259" s="274" t="s">
        <v>1071</v>
      </c>
      <c r="J1259" s="277">
        <v>2.9212962962962961E-2</v>
      </c>
      <c r="K1259" s="274" t="s">
        <v>3618</v>
      </c>
      <c r="L1259" s="274" t="s">
        <v>4125</v>
      </c>
      <c r="M1259" s="276">
        <v>31209</v>
      </c>
      <c r="N1259" s="274" t="s">
        <v>3684</v>
      </c>
    </row>
    <row r="1260" spans="2:14" ht="14.4">
      <c r="B1260" s="286" t="s">
        <v>5389</v>
      </c>
      <c r="C1260" s="274">
        <v>1970</v>
      </c>
      <c r="D1260" s="277">
        <v>2.8425925925925927E-2</v>
      </c>
      <c r="E1260" s="274">
        <v>231</v>
      </c>
      <c r="F1260" s="274" t="s">
        <v>1070</v>
      </c>
      <c r="G1260" s="274">
        <v>5</v>
      </c>
      <c r="H1260" s="274">
        <f t="shared" si="19"/>
        <v>54</v>
      </c>
      <c r="I1260" s="274" t="s">
        <v>1071</v>
      </c>
      <c r="J1260" s="277">
        <v>2.9259259259259259E-2</v>
      </c>
      <c r="K1260" s="274" t="s">
        <v>3108</v>
      </c>
      <c r="L1260" s="274" t="s">
        <v>4126</v>
      </c>
      <c r="M1260" s="276">
        <v>25679</v>
      </c>
      <c r="N1260" s="274" t="s">
        <v>3684</v>
      </c>
    </row>
    <row r="1261" spans="2:14" ht="13.8">
      <c r="B1261" s="279" t="s">
        <v>970</v>
      </c>
      <c r="C1261" s="274">
        <v>2004</v>
      </c>
      <c r="D1261" s="277">
        <v>2.8437500000000001E-2</v>
      </c>
      <c r="E1261" s="274">
        <v>232</v>
      </c>
      <c r="F1261" s="274" t="s">
        <v>1070</v>
      </c>
      <c r="G1261" s="274">
        <v>5</v>
      </c>
      <c r="H1261" s="274">
        <f t="shared" si="19"/>
        <v>20</v>
      </c>
      <c r="I1261" s="274" t="s">
        <v>1071</v>
      </c>
      <c r="J1261" s="277">
        <v>2.9259259259259259E-2</v>
      </c>
      <c r="K1261" s="274" t="s">
        <v>2923</v>
      </c>
      <c r="L1261" s="274" t="s">
        <v>4127</v>
      </c>
      <c r="M1261" s="276">
        <v>38143</v>
      </c>
      <c r="N1261" s="274" t="s">
        <v>3684</v>
      </c>
    </row>
    <row r="1262" spans="2:14" ht="13.8">
      <c r="B1262" s="279" t="s">
        <v>5390</v>
      </c>
      <c r="C1262" s="274">
        <v>1986</v>
      </c>
      <c r="D1262" s="277">
        <v>2.8229166666666666E-2</v>
      </c>
      <c r="E1262" s="274">
        <v>233</v>
      </c>
      <c r="F1262" s="274" t="s">
        <v>1070</v>
      </c>
      <c r="G1262" s="274">
        <v>5</v>
      </c>
      <c r="H1262" s="274">
        <f t="shared" si="19"/>
        <v>38</v>
      </c>
      <c r="I1262" s="274" t="s">
        <v>1071</v>
      </c>
      <c r="J1262" s="277">
        <v>2.9270833333333333E-2</v>
      </c>
      <c r="K1262" s="274" t="s">
        <v>2923</v>
      </c>
      <c r="L1262" s="274" t="s">
        <v>4128</v>
      </c>
      <c r="M1262" s="276">
        <v>31748</v>
      </c>
      <c r="N1262" s="274" t="s">
        <v>3684</v>
      </c>
    </row>
    <row r="1263" spans="2:14" ht="14.4">
      <c r="B1263" s="286" t="s">
        <v>5391</v>
      </c>
      <c r="C1263" s="274">
        <v>1982</v>
      </c>
      <c r="D1263" s="277">
        <v>2.9363425925925925E-2</v>
      </c>
      <c r="E1263" s="274">
        <v>234</v>
      </c>
      <c r="F1263" s="274" t="s">
        <v>1070</v>
      </c>
      <c r="G1263" s="274">
        <v>5</v>
      </c>
      <c r="H1263" s="274">
        <f t="shared" si="19"/>
        <v>42</v>
      </c>
      <c r="I1263" s="274" t="s">
        <v>1071</v>
      </c>
      <c r="J1263" s="277">
        <v>2.9363425925925925E-2</v>
      </c>
      <c r="K1263" s="274" t="s">
        <v>2935</v>
      </c>
      <c r="L1263" s="274" t="s">
        <v>4129</v>
      </c>
      <c r="M1263" s="276">
        <v>30096</v>
      </c>
      <c r="N1263" s="274" t="s">
        <v>3684</v>
      </c>
    </row>
    <row r="1264" spans="2:14" ht="13.8">
      <c r="B1264" s="279" t="s">
        <v>5741</v>
      </c>
      <c r="C1264" s="274">
        <v>2000</v>
      </c>
      <c r="D1264" s="277">
        <v>2.8981481481481483E-2</v>
      </c>
      <c r="E1264" s="274">
        <v>235</v>
      </c>
      <c r="F1264" s="274" t="s">
        <v>1070</v>
      </c>
      <c r="G1264" s="274">
        <v>5</v>
      </c>
      <c r="H1264" s="274">
        <f t="shared" si="19"/>
        <v>24</v>
      </c>
      <c r="I1264" s="274" t="s">
        <v>1071</v>
      </c>
      <c r="J1264" s="277">
        <v>2.9444444444444443E-2</v>
      </c>
      <c r="K1264" s="274" t="s">
        <v>2838</v>
      </c>
      <c r="L1264" s="274" t="s">
        <v>3351</v>
      </c>
      <c r="M1264" s="276">
        <v>36605</v>
      </c>
      <c r="N1264" s="274" t="s">
        <v>3684</v>
      </c>
    </row>
    <row r="1265" spans="2:14" ht="13.8">
      <c r="B1265" s="279" t="s">
        <v>5392</v>
      </c>
      <c r="C1265" s="274">
        <v>1988</v>
      </c>
      <c r="D1265" s="277">
        <v>2.9062500000000002E-2</v>
      </c>
      <c r="E1265" s="274">
        <v>236</v>
      </c>
      <c r="F1265" s="274" t="s">
        <v>1070</v>
      </c>
      <c r="G1265" s="274">
        <v>5</v>
      </c>
      <c r="H1265" s="274">
        <f t="shared" si="19"/>
        <v>36</v>
      </c>
      <c r="I1265" s="274" t="s">
        <v>1071</v>
      </c>
      <c r="J1265" s="277">
        <v>2.9502314814814815E-2</v>
      </c>
      <c r="K1265" s="274" t="s">
        <v>4130</v>
      </c>
      <c r="L1265" s="274" t="s">
        <v>4131</v>
      </c>
      <c r="M1265" s="276">
        <v>32213</v>
      </c>
      <c r="N1265" s="274" t="s">
        <v>3684</v>
      </c>
    </row>
    <row r="1266" spans="2:14" ht="13.8">
      <c r="B1266" s="279" t="s">
        <v>5393</v>
      </c>
      <c r="C1266" s="274">
        <v>1994</v>
      </c>
      <c r="D1266" s="277">
        <v>2.8495370370370369E-2</v>
      </c>
      <c r="E1266" s="274">
        <v>237</v>
      </c>
      <c r="F1266" s="274" t="s">
        <v>1070</v>
      </c>
      <c r="G1266" s="274">
        <v>5</v>
      </c>
      <c r="H1266" s="274">
        <f t="shared" si="19"/>
        <v>30</v>
      </c>
      <c r="I1266" s="274" t="s">
        <v>1071</v>
      </c>
      <c r="J1266" s="277">
        <v>2.9548611111111112E-2</v>
      </c>
      <c r="K1266" s="274" t="s">
        <v>2840</v>
      </c>
      <c r="L1266" s="274" t="s">
        <v>4132</v>
      </c>
      <c r="M1266" s="278">
        <v>34622</v>
      </c>
      <c r="N1266" s="274" t="s">
        <v>3684</v>
      </c>
    </row>
    <row r="1267" spans="2:14" ht="14.4">
      <c r="B1267" s="286" t="s">
        <v>5394</v>
      </c>
      <c r="C1267" s="274">
        <v>1983</v>
      </c>
      <c r="D1267" s="277">
        <v>2.8645833333333332E-2</v>
      </c>
      <c r="E1267" s="274">
        <v>238</v>
      </c>
      <c r="F1267" s="274" t="s">
        <v>1070</v>
      </c>
      <c r="G1267" s="274">
        <v>5</v>
      </c>
      <c r="H1267" s="274">
        <f t="shared" si="19"/>
        <v>41</v>
      </c>
      <c r="I1267" s="274" t="s">
        <v>1071</v>
      </c>
      <c r="J1267" s="277">
        <v>2.9629629629629631E-2</v>
      </c>
      <c r="K1267" s="274" t="s">
        <v>2838</v>
      </c>
      <c r="L1267" s="274" t="s">
        <v>4133</v>
      </c>
      <c r="M1267" s="278">
        <v>30639</v>
      </c>
      <c r="N1267" s="274" t="s">
        <v>3684</v>
      </c>
    </row>
    <row r="1268" spans="2:14" ht="13.8">
      <c r="B1268" s="279" t="s">
        <v>5395</v>
      </c>
      <c r="C1268" s="274">
        <v>1987</v>
      </c>
      <c r="D1268" s="277">
        <v>2.8935185185185185E-2</v>
      </c>
      <c r="E1268" s="274">
        <v>239</v>
      </c>
      <c r="F1268" s="274" t="s">
        <v>1070</v>
      </c>
      <c r="G1268" s="274">
        <v>5</v>
      </c>
      <c r="H1268" s="274">
        <f t="shared" si="19"/>
        <v>37</v>
      </c>
      <c r="I1268" s="274" t="s">
        <v>1071</v>
      </c>
      <c r="J1268" s="277">
        <v>2.9652777777777778E-2</v>
      </c>
      <c r="K1268" s="274" t="s">
        <v>3261</v>
      </c>
      <c r="L1268" s="274" t="s">
        <v>4134</v>
      </c>
      <c r="M1268" s="276">
        <v>31962</v>
      </c>
      <c r="N1268" s="274" t="s">
        <v>3684</v>
      </c>
    </row>
    <row r="1269" spans="2:14" ht="13.8">
      <c r="B1269" s="279" t="s">
        <v>5396</v>
      </c>
      <c r="C1269" s="274">
        <v>1989</v>
      </c>
      <c r="D1269" s="277">
        <v>2.8680555555555556E-2</v>
      </c>
      <c r="E1269" s="274">
        <v>240</v>
      </c>
      <c r="F1269" s="274" t="s">
        <v>1070</v>
      </c>
      <c r="G1269" s="274">
        <v>5</v>
      </c>
      <c r="H1269" s="274">
        <f t="shared" si="19"/>
        <v>35</v>
      </c>
      <c r="I1269" s="274" t="s">
        <v>1071</v>
      </c>
      <c r="J1269" s="277">
        <v>2.974537037037037E-2</v>
      </c>
      <c r="K1269" s="274" t="s">
        <v>3161</v>
      </c>
      <c r="L1269" s="274" t="s">
        <v>4135</v>
      </c>
      <c r="M1269" s="278">
        <v>32854</v>
      </c>
      <c r="N1269" s="274" t="s">
        <v>3684</v>
      </c>
    </row>
    <row r="1270" spans="2:14" ht="13.8">
      <c r="B1270" s="279" t="s">
        <v>5397</v>
      </c>
      <c r="C1270" s="274">
        <v>1994</v>
      </c>
      <c r="D1270" s="277">
        <v>2.8738425925925924E-2</v>
      </c>
      <c r="E1270" s="274">
        <v>241</v>
      </c>
      <c r="F1270" s="274" t="s">
        <v>1070</v>
      </c>
      <c r="G1270" s="274">
        <v>5</v>
      </c>
      <c r="H1270" s="274">
        <f t="shared" si="19"/>
        <v>30</v>
      </c>
      <c r="I1270" s="274" t="s">
        <v>1071</v>
      </c>
      <c r="J1270" s="277">
        <v>2.9756944444444444E-2</v>
      </c>
      <c r="K1270" s="274" t="s">
        <v>3161</v>
      </c>
      <c r="L1270" s="274" t="s">
        <v>4136</v>
      </c>
      <c r="M1270" s="276">
        <v>34426</v>
      </c>
      <c r="N1270" s="274" t="s">
        <v>3684</v>
      </c>
    </row>
    <row r="1271" spans="2:14" ht="13.8">
      <c r="B1271" s="279" t="s">
        <v>5398</v>
      </c>
      <c r="C1271" s="274">
        <v>2004</v>
      </c>
      <c r="D1271" s="277">
        <v>2.9050925925925924E-2</v>
      </c>
      <c r="E1271" s="274">
        <v>242</v>
      </c>
      <c r="F1271" s="274" t="s">
        <v>1070</v>
      </c>
      <c r="G1271" s="274">
        <v>5</v>
      </c>
      <c r="H1271" s="274">
        <f t="shared" si="19"/>
        <v>20</v>
      </c>
      <c r="I1271" s="274" t="s">
        <v>1071</v>
      </c>
      <c r="J1271" s="277">
        <v>2.9826388888888888E-2</v>
      </c>
      <c r="K1271" s="274" t="s">
        <v>3088</v>
      </c>
      <c r="L1271" s="274" t="s">
        <v>4137</v>
      </c>
      <c r="M1271" s="276">
        <v>38222</v>
      </c>
      <c r="N1271" s="274" t="s">
        <v>3684</v>
      </c>
    </row>
    <row r="1272" spans="2:14" ht="13.8">
      <c r="B1272" s="279" t="s">
        <v>5716</v>
      </c>
      <c r="C1272" s="274">
        <v>1999</v>
      </c>
      <c r="D1272" s="277">
        <v>2.8877314814814814E-2</v>
      </c>
      <c r="E1272" s="274">
        <v>243</v>
      </c>
      <c r="F1272" s="274" t="s">
        <v>1070</v>
      </c>
      <c r="G1272" s="274">
        <v>5</v>
      </c>
      <c r="H1272" s="274">
        <f t="shared" si="19"/>
        <v>25</v>
      </c>
      <c r="I1272" s="274" t="s">
        <v>1071</v>
      </c>
      <c r="J1272" s="277">
        <v>2.988425925925926E-2</v>
      </c>
      <c r="K1272" s="274" t="s">
        <v>3318</v>
      </c>
      <c r="L1272" s="274" t="s">
        <v>4138</v>
      </c>
      <c r="M1272" s="276">
        <v>36364</v>
      </c>
      <c r="N1272" s="274" t="s">
        <v>3684</v>
      </c>
    </row>
    <row r="1273" spans="2:14" ht="13.8">
      <c r="B1273" s="279" t="s">
        <v>5399</v>
      </c>
      <c r="C1273" s="274">
        <v>1997</v>
      </c>
      <c r="D1273" s="277">
        <v>2.8888888888888888E-2</v>
      </c>
      <c r="E1273" s="274">
        <v>244</v>
      </c>
      <c r="F1273" s="274" t="s">
        <v>1070</v>
      </c>
      <c r="G1273" s="274">
        <v>5</v>
      </c>
      <c r="H1273" s="274">
        <f t="shared" si="19"/>
        <v>27</v>
      </c>
      <c r="I1273" s="274" t="s">
        <v>1071</v>
      </c>
      <c r="J1273" s="277">
        <v>2.9895833333333333E-2</v>
      </c>
      <c r="K1273" s="274" t="s">
        <v>2851</v>
      </c>
      <c r="L1273" s="274" t="s">
        <v>4139</v>
      </c>
      <c r="M1273" s="276">
        <v>35560</v>
      </c>
      <c r="N1273" s="274" t="s">
        <v>3684</v>
      </c>
    </row>
    <row r="1274" spans="2:14" ht="13.8">
      <c r="B1274" s="279" t="s">
        <v>5400</v>
      </c>
      <c r="C1274" s="274">
        <v>2006</v>
      </c>
      <c r="D1274" s="277">
        <v>2.9247685185185186E-2</v>
      </c>
      <c r="E1274" s="274">
        <v>245</v>
      </c>
      <c r="F1274" s="274" t="s">
        <v>1070</v>
      </c>
      <c r="G1274" s="274">
        <v>5</v>
      </c>
      <c r="H1274" s="274">
        <f t="shared" si="19"/>
        <v>18</v>
      </c>
      <c r="I1274" s="274" t="s">
        <v>1071</v>
      </c>
      <c r="J1274" s="277">
        <v>3.0011574074074072E-2</v>
      </c>
      <c r="K1274" s="274" t="s">
        <v>2846</v>
      </c>
      <c r="L1274" s="274" t="s">
        <v>3944</v>
      </c>
      <c r="M1274" s="276">
        <v>38779</v>
      </c>
      <c r="N1274" s="274" t="s">
        <v>3684</v>
      </c>
    </row>
    <row r="1275" spans="2:14" ht="13.8">
      <c r="B1275" s="279" t="s">
        <v>5401</v>
      </c>
      <c r="C1275" s="274">
        <v>1992</v>
      </c>
      <c r="D1275" s="277">
        <v>2.9027777777777777E-2</v>
      </c>
      <c r="E1275" s="274">
        <v>246</v>
      </c>
      <c r="F1275" s="274" t="s">
        <v>1070</v>
      </c>
      <c r="G1275" s="274">
        <v>5</v>
      </c>
      <c r="H1275" s="274">
        <f t="shared" si="19"/>
        <v>32</v>
      </c>
      <c r="I1275" s="274" t="s">
        <v>1071</v>
      </c>
      <c r="J1275" s="277">
        <v>3.0254629629629631E-2</v>
      </c>
      <c r="K1275" s="274" t="s">
        <v>3189</v>
      </c>
      <c r="L1275" s="274" t="s">
        <v>3263</v>
      </c>
      <c r="M1275" s="276">
        <v>33821</v>
      </c>
      <c r="N1275" s="274" t="s">
        <v>3684</v>
      </c>
    </row>
    <row r="1276" spans="2:14" ht="13.8">
      <c r="B1276" s="279" t="s">
        <v>5402</v>
      </c>
      <c r="C1276" s="274">
        <v>1996</v>
      </c>
      <c r="D1276" s="277">
        <v>2.9525462962962962E-2</v>
      </c>
      <c r="E1276" s="274">
        <v>247</v>
      </c>
      <c r="F1276" s="274" t="s">
        <v>1070</v>
      </c>
      <c r="G1276" s="274">
        <v>5</v>
      </c>
      <c r="H1276" s="274">
        <f t="shared" si="19"/>
        <v>28</v>
      </c>
      <c r="I1276" s="274" t="s">
        <v>1071</v>
      </c>
      <c r="J1276" s="277">
        <v>3.037037037037037E-2</v>
      </c>
      <c r="K1276" s="274" t="s">
        <v>2838</v>
      </c>
      <c r="L1276" s="274" t="s">
        <v>4140</v>
      </c>
      <c r="M1276" s="276">
        <v>35133</v>
      </c>
      <c r="N1276" s="274" t="s">
        <v>3684</v>
      </c>
    </row>
    <row r="1277" spans="2:14" ht="14.4">
      <c r="B1277" s="286" t="s">
        <v>5403</v>
      </c>
      <c r="C1277" s="274">
        <v>1974</v>
      </c>
      <c r="D1277" s="277">
        <v>2.9641203703703704E-2</v>
      </c>
      <c r="E1277" s="274">
        <v>248</v>
      </c>
      <c r="F1277" s="274" t="s">
        <v>1070</v>
      </c>
      <c r="G1277" s="274">
        <v>5</v>
      </c>
      <c r="H1277" s="274">
        <f t="shared" si="19"/>
        <v>50</v>
      </c>
      <c r="I1277" s="274" t="s">
        <v>1071</v>
      </c>
      <c r="J1277" s="277">
        <v>3.0381944444444444E-2</v>
      </c>
      <c r="K1277" s="274" t="s">
        <v>3161</v>
      </c>
      <c r="L1277" s="274" t="s">
        <v>4141</v>
      </c>
      <c r="M1277" s="276">
        <v>27221</v>
      </c>
      <c r="N1277" s="274" t="s">
        <v>3684</v>
      </c>
    </row>
    <row r="1278" spans="2:14" ht="13.8">
      <c r="B1278" s="279" t="s">
        <v>5404</v>
      </c>
      <c r="C1278" s="274">
        <v>1991</v>
      </c>
      <c r="D1278" s="277">
        <v>2.931712962962963E-2</v>
      </c>
      <c r="E1278" s="274">
        <v>249</v>
      </c>
      <c r="F1278" s="274" t="s">
        <v>1070</v>
      </c>
      <c r="G1278" s="274">
        <v>5</v>
      </c>
      <c r="H1278" s="274">
        <f t="shared" si="19"/>
        <v>33</v>
      </c>
      <c r="I1278" s="274" t="s">
        <v>1071</v>
      </c>
      <c r="J1278" s="277">
        <v>3.0497685185185187E-2</v>
      </c>
      <c r="K1278" s="274" t="s">
        <v>2838</v>
      </c>
      <c r="L1278" s="274" t="s">
        <v>4142</v>
      </c>
      <c r="M1278" s="276">
        <v>33393</v>
      </c>
      <c r="N1278" s="274" t="s">
        <v>3684</v>
      </c>
    </row>
    <row r="1279" spans="2:14" ht="13.8">
      <c r="B1279" s="279" t="s">
        <v>5405</v>
      </c>
      <c r="C1279" s="274">
        <v>1990</v>
      </c>
      <c r="D1279" s="277">
        <v>2.9340277777777778E-2</v>
      </c>
      <c r="E1279" s="274">
        <v>250</v>
      </c>
      <c r="F1279" s="274" t="s">
        <v>1070</v>
      </c>
      <c r="G1279" s="274">
        <v>5</v>
      </c>
      <c r="H1279" s="274">
        <f t="shared" si="19"/>
        <v>34</v>
      </c>
      <c r="I1279" s="274" t="s">
        <v>1071</v>
      </c>
      <c r="J1279" s="277">
        <v>3.050925925925926E-2</v>
      </c>
      <c r="K1279" s="274" t="s">
        <v>3738</v>
      </c>
      <c r="L1279" s="274" t="s">
        <v>4143</v>
      </c>
      <c r="M1279" s="276">
        <v>33111</v>
      </c>
      <c r="N1279" s="274" t="s">
        <v>3684</v>
      </c>
    </row>
    <row r="1280" spans="2:14" ht="14.4">
      <c r="B1280" s="286" t="s">
        <v>5406</v>
      </c>
      <c r="C1280" s="274">
        <v>1983</v>
      </c>
      <c r="D1280" s="277">
        <v>2.9791666666666668E-2</v>
      </c>
      <c r="E1280" s="274">
        <v>251</v>
      </c>
      <c r="F1280" s="274" t="s">
        <v>1070</v>
      </c>
      <c r="G1280" s="274">
        <v>5</v>
      </c>
      <c r="H1280" s="274">
        <f t="shared" si="19"/>
        <v>41</v>
      </c>
      <c r="I1280" s="274" t="s">
        <v>1071</v>
      </c>
      <c r="J1280" s="277">
        <v>3.0532407407407407E-2</v>
      </c>
      <c r="K1280" s="274" t="s">
        <v>2935</v>
      </c>
      <c r="L1280" s="274" t="s">
        <v>4144</v>
      </c>
      <c r="M1280" s="278">
        <v>30607</v>
      </c>
      <c r="N1280" s="274" t="s">
        <v>3684</v>
      </c>
    </row>
    <row r="1281" spans="2:14" ht="14.4">
      <c r="B1281" s="286" t="s">
        <v>5407</v>
      </c>
      <c r="C1281" s="274">
        <v>1972</v>
      </c>
      <c r="D1281" s="277">
        <v>2.9722222222222223E-2</v>
      </c>
      <c r="E1281" s="274">
        <v>252</v>
      </c>
      <c r="F1281" s="274" t="s">
        <v>1070</v>
      </c>
      <c r="G1281" s="274">
        <v>5</v>
      </c>
      <c r="H1281" s="274">
        <f t="shared" si="19"/>
        <v>52</v>
      </c>
      <c r="I1281" s="274" t="s">
        <v>1071</v>
      </c>
      <c r="J1281" s="277">
        <v>3.0601851851851852E-2</v>
      </c>
      <c r="K1281" s="274" t="s">
        <v>3475</v>
      </c>
      <c r="L1281" s="274" t="s">
        <v>4031</v>
      </c>
      <c r="M1281" s="278">
        <v>26588</v>
      </c>
      <c r="N1281" s="274" t="s">
        <v>3684</v>
      </c>
    </row>
    <row r="1282" spans="2:14" ht="14.4">
      <c r="B1282" s="286" t="s">
        <v>5408</v>
      </c>
      <c r="C1282" s="274">
        <v>1984</v>
      </c>
      <c r="D1282" s="277">
        <v>2.9733796296296296E-2</v>
      </c>
      <c r="E1282" s="274">
        <v>253</v>
      </c>
      <c r="F1282" s="274" t="s">
        <v>1070</v>
      </c>
      <c r="G1282" s="274">
        <v>5</v>
      </c>
      <c r="H1282" s="274">
        <f t="shared" si="19"/>
        <v>40</v>
      </c>
      <c r="I1282" s="274" t="s">
        <v>1071</v>
      </c>
      <c r="J1282" s="277">
        <v>3.0613425925925926E-2</v>
      </c>
      <c r="K1282" s="274" t="s">
        <v>2827</v>
      </c>
      <c r="L1282" s="274" t="s">
        <v>3427</v>
      </c>
      <c r="M1282" s="276">
        <v>30901</v>
      </c>
      <c r="N1282" s="274" t="s">
        <v>3684</v>
      </c>
    </row>
    <row r="1283" spans="2:14" ht="13.8">
      <c r="B1283" s="279" t="s">
        <v>5409</v>
      </c>
      <c r="C1283" s="274">
        <v>1994</v>
      </c>
      <c r="D1283" s="277">
        <v>2.9629629629629631E-2</v>
      </c>
      <c r="E1283" s="274">
        <v>254</v>
      </c>
      <c r="F1283" s="274" t="s">
        <v>1070</v>
      </c>
      <c r="G1283" s="274">
        <v>5</v>
      </c>
      <c r="H1283" s="274">
        <f t="shared" ref="H1283:H1346" si="20">2024-C1283</f>
        <v>30</v>
      </c>
      <c r="I1283" s="274" t="s">
        <v>1071</v>
      </c>
      <c r="J1283" s="277">
        <v>3.0671296296296297E-2</v>
      </c>
      <c r="K1283" s="274" t="s">
        <v>3068</v>
      </c>
      <c r="L1283" s="274" t="s">
        <v>4145</v>
      </c>
      <c r="M1283" s="276">
        <v>34381</v>
      </c>
      <c r="N1283" s="274" t="s">
        <v>3684</v>
      </c>
    </row>
    <row r="1284" spans="2:14" ht="13.8">
      <c r="B1284" s="279" t="s">
        <v>5410</v>
      </c>
      <c r="C1284" s="274">
        <v>1994</v>
      </c>
      <c r="D1284" s="277">
        <v>2.9895833333333333E-2</v>
      </c>
      <c r="E1284" s="274">
        <v>255</v>
      </c>
      <c r="F1284" s="274" t="s">
        <v>1070</v>
      </c>
      <c r="G1284" s="274">
        <v>5</v>
      </c>
      <c r="H1284" s="274">
        <f t="shared" si="20"/>
        <v>30</v>
      </c>
      <c r="I1284" s="274" t="s">
        <v>1071</v>
      </c>
      <c r="J1284" s="277">
        <v>3.0972222222222224E-2</v>
      </c>
      <c r="K1284" s="274" t="s">
        <v>2851</v>
      </c>
      <c r="L1284" s="274" t="s">
        <v>4146</v>
      </c>
      <c r="M1284" s="276">
        <v>34436</v>
      </c>
      <c r="N1284" s="274" t="s">
        <v>3684</v>
      </c>
    </row>
    <row r="1285" spans="2:14" ht="13.8">
      <c r="B1285" s="279" t="s">
        <v>5411</v>
      </c>
      <c r="C1285" s="274">
        <v>1995</v>
      </c>
      <c r="D1285" s="277">
        <v>3.0034722222222223E-2</v>
      </c>
      <c r="E1285" s="274">
        <v>256</v>
      </c>
      <c r="F1285" s="274" t="s">
        <v>1070</v>
      </c>
      <c r="G1285" s="274">
        <v>5</v>
      </c>
      <c r="H1285" s="274">
        <f t="shared" si="20"/>
        <v>29</v>
      </c>
      <c r="I1285" s="274" t="s">
        <v>1071</v>
      </c>
      <c r="J1285" s="277">
        <v>3.1099537037037037E-2</v>
      </c>
      <c r="K1285" s="274" t="s">
        <v>2819</v>
      </c>
      <c r="L1285" s="274" t="s">
        <v>2952</v>
      </c>
      <c r="M1285" s="278">
        <v>34995</v>
      </c>
      <c r="N1285" s="274" t="s">
        <v>3684</v>
      </c>
    </row>
    <row r="1286" spans="2:14" ht="13.8">
      <c r="B1286" s="279" t="s">
        <v>5412</v>
      </c>
      <c r="C1286" s="274">
        <v>2006</v>
      </c>
      <c r="D1286" s="277">
        <v>3.0150462962962962E-2</v>
      </c>
      <c r="E1286" s="274">
        <v>257</v>
      </c>
      <c r="F1286" s="274" t="s">
        <v>1070</v>
      </c>
      <c r="G1286" s="274">
        <v>5</v>
      </c>
      <c r="H1286" s="274">
        <f t="shared" si="20"/>
        <v>18</v>
      </c>
      <c r="I1286" s="274" t="s">
        <v>1071</v>
      </c>
      <c r="J1286" s="277">
        <v>3.1226851851851853E-2</v>
      </c>
      <c r="K1286" s="274" t="s">
        <v>2840</v>
      </c>
      <c r="L1286" s="274" t="s">
        <v>4147</v>
      </c>
      <c r="M1286" s="276">
        <v>38840</v>
      </c>
      <c r="N1286" s="274" t="s">
        <v>3684</v>
      </c>
    </row>
    <row r="1287" spans="2:14" ht="13.8">
      <c r="B1287" s="279" t="s">
        <v>5413</v>
      </c>
      <c r="C1287" s="274">
        <v>1999</v>
      </c>
      <c r="D1287" s="277">
        <v>3.0266203703703705E-2</v>
      </c>
      <c r="E1287" s="274">
        <v>258</v>
      </c>
      <c r="F1287" s="274" t="s">
        <v>1070</v>
      </c>
      <c r="G1287" s="274">
        <v>5</v>
      </c>
      <c r="H1287" s="274">
        <f t="shared" si="20"/>
        <v>25</v>
      </c>
      <c r="I1287" s="274" t="s">
        <v>1071</v>
      </c>
      <c r="J1287" s="277">
        <v>3.1296296296296294E-2</v>
      </c>
      <c r="K1287" s="274" t="s">
        <v>2926</v>
      </c>
      <c r="L1287" s="274" t="s">
        <v>4148</v>
      </c>
      <c r="M1287" s="276">
        <v>36380</v>
      </c>
      <c r="N1287" s="274" t="s">
        <v>3684</v>
      </c>
    </row>
    <row r="1288" spans="2:14" ht="14.4">
      <c r="B1288" s="286" t="s">
        <v>5414</v>
      </c>
      <c r="C1288" s="274">
        <v>1982</v>
      </c>
      <c r="D1288" s="277">
        <v>3.0451388888888889E-2</v>
      </c>
      <c r="E1288" s="274">
        <v>259</v>
      </c>
      <c r="F1288" s="274" t="s">
        <v>1070</v>
      </c>
      <c r="G1288" s="274">
        <v>5</v>
      </c>
      <c r="H1288" s="274">
        <f t="shared" si="20"/>
        <v>42</v>
      </c>
      <c r="I1288" s="274" t="s">
        <v>1071</v>
      </c>
      <c r="J1288" s="277">
        <v>3.1435185185185184E-2</v>
      </c>
      <c r="K1288" s="274" t="s">
        <v>2819</v>
      </c>
      <c r="L1288" s="274" t="s">
        <v>4149</v>
      </c>
      <c r="M1288" s="276">
        <v>29958</v>
      </c>
      <c r="N1288" s="274" t="s">
        <v>3684</v>
      </c>
    </row>
    <row r="1289" spans="2:14" ht="14.4">
      <c r="B1289" s="286" t="s">
        <v>5415</v>
      </c>
      <c r="C1289" s="274">
        <v>1981</v>
      </c>
      <c r="D1289" s="277">
        <v>3.0497685185185187E-2</v>
      </c>
      <c r="E1289" s="274">
        <v>260</v>
      </c>
      <c r="F1289" s="274" t="s">
        <v>1070</v>
      </c>
      <c r="G1289" s="274">
        <v>5</v>
      </c>
      <c r="H1289" s="274">
        <f t="shared" si="20"/>
        <v>43</v>
      </c>
      <c r="I1289" s="274" t="s">
        <v>1071</v>
      </c>
      <c r="J1289" s="277">
        <v>3.1493055555555559E-2</v>
      </c>
      <c r="K1289" s="274" t="s">
        <v>2831</v>
      </c>
      <c r="L1289" s="274" t="s">
        <v>4150</v>
      </c>
      <c r="M1289" s="276">
        <v>29780</v>
      </c>
      <c r="N1289" s="274" t="s">
        <v>3684</v>
      </c>
    </row>
    <row r="1290" spans="2:14" ht="13.8">
      <c r="B1290" s="279" t="s">
        <v>5416</v>
      </c>
      <c r="C1290" s="274">
        <v>1987</v>
      </c>
      <c r="D1290" s="277">
        <v>3.0752314814814816E-2</v>
      </c>
      <c r="E1290" s="274">
        <v>261</v>
      </c>
      <c r="F1290" s="274" t="s">
        <v>1070</v>
      </c>
      <c r="G1290" s="274">
        <v>5</v>
      </c>
      <c r="H1290" s="274">
        <f t="shared" si="20"/>
        <v>37</v>
      </c>
      <c r="I1290" s="274" t="s">
        <v>1071</v>
      </c>
      <c r="J1290" s="277">
        <v>3.1689814814814816E-2</v>
      </c>
      <c r="K1290" s="274" t="s">
        <v>2866</v>
      </c>
      <c r="L1290" s="274" t="s">
        <v>4151</v>
      </c>
      <c r="M1290" s="276">
        <v>31912</v>
      </c>
      <c r="N1290" s="274" t="s">
        <v>3684</v>
      </c>
    </row>
    <row r="1291" spans="2:14" ht="13.8">
      <c r="B1291" s="279" t="s">
        <v>5417</v>
      </c>
      <c r="C1291" s="274">
        <v>1991</v>
      </c>
      <c r="D1291" s="277">
        <v>3.0729166666666665E-2</v>
      </c>
      <c r="E1291" s="274">
        <v>262</v>
      </c>
      <c r="F1291" s="274" t="s">
        <v>1070</v>
      </c>
      <c r="G1291" s="274">
        <v>5</v>
      </c>
      <c r="H1291" s="274">
        <f t="shared" si="20"/>
        <v>33</v>
      </c>
      <c r="I1291" s="274" t="s">
        <v>1071</v>
      </c>
      <c r="J1291" s="277">
        <v>3.1817129629629633E-2</v>
      </c>
      <c r="K1291" s="274" t="s">
        <v>2891</v>
      </c>
      <c r="L1291" s="274" t="s">
        <v>4152</v>
      </c>
      <c r="M1291" s="276">
        <v>33392</v>
      </c>
      <c r="N1291" s="274" t="s">
        <v>3684</v>
      </c>
    </row>
    <row r="1292" spans="2:14" ht="14.4">
      <c r="B1292" s="286" t="s">
        <v>2052</v>
      </c>
      <c r="C1292" s="274">
        <v>1984</v>
      </c>
      <c r="D1292" s="277">
        <v>3.0763888888888889E-2</v>
      </c>
      <c r="E1292" s="274">
        <v>263</v>
      </c>
      <c r="F1292" s="274" t="s">
        <v>1070</v>
      </c>
      <c r="G1292" s="274">
        <v>5</v>
      </c>
      <c r="H1292" s="274">
        <f t="shared" si="20"/>
        <v>40</v>
      </c>
      <c r="I1292" s="274" t="s">
        <v>1071</v>
      </c>
      <c r="J1292" s="277">
        <v>3.1886574074074074E-2</v>
      </c>
      <c r="K1292" s="274" t="s">
        <v>3153</v>
      </c>
      <c r="L1292" s="274" t="s">
        <v>2959</v>
      </c>
      <c r="M1292" s="276">
        <v>30953</v>
      </c>
      <c r="N1292" s="274" t="s">
        <v>3684</v>
      </c>
    </row>
    <row r="1293" spans="2:14" ht="14.4">
      <c r="B1293" s="286" t="s">
        <v>5418</v>
      </c>
      <c r="C1293" s="274">
        <v>1973</v>
      </c>
      <c r="D1293" s="277">
        <v>3.0879629629629628E-2</v>
      </c>
      <c r="E1293" s="274">
        <v>264</v>
      </c>
      <c r="F1293" s="274" t="s">
        <v>1070</v>
      </c>
      <c r="G1293" s="274">
        <v>5</v>
      </c>
      <c r="H1293" s="274">
        <f t="shared" si="20"/>
        <v>51</v>
      </c>
      <c r="I1293" s="274" t="s">
        <v>1071</v>
      </c>
      <c r="J1293" s="277">
        <v>3.1932870370370368E-2</v>
      </c>
      <c r="K1293" s="274" t="s">
        <v>3437</v>
      </c>
      <c r="L1293" s="274" t="s">
        <v>4153</v>
      </c>
      <c r="M1293" s="276">
        <v>26892</v>
      </c>
      <c r="N1293" s="274" t="s">
        <v>3684</v>
      </c>
    </row>
    <row r="1294" spans="2:14" ht="13.8">
      <c r="B1294" s="279" t="s">
        <v>5419</v>
      </c>
      <c r="C1294" s="274">
        <v>2001</v>
      </c>
      <c r="D1294" s="277">
        <v>3.1180555555555555E-2</v>
      </c>
      <c r="E1294" s="274">
        <v>265</v>
      </c>
      <c r="F1294" s="274" t="s">
        <v>1070</v>
      </c>
      <c r="G1294" s="274">
        <v>5</v>
      </c>
      <c r="H1294" s="274">
        <f t="shared" si="20"/>
        <v>23</v>
      </c>
      <c r="I1294" s="274" t="s">
        <v>1071</v>
      </c>
      <c r="J1294" s="277">
        <v>3.2048611111111111E-2</v>
      </c>
      <c r="K1294" s="274" t="s">
        <v>3077</v>
      </c>
      <c r="L1294" s="274" t="s">
        <v>4154</v>
      </c>
      <c r="M1294" s="276">
        <v>37061</v>
      </c>
      <c r="N1294" s="274" t="s">
        <v>3684</v>
      </c>
    </row>
    <row r="1295" spans="2:14" ht="14.4">
      <c r="B1295" s="286" t="s">
        <v>5420</v>
      </c>
      <c r="C1295" s="274">
        <v>1979</v>
      </c>
      <c r="D1295" s="277">
        <v>3.1319444444444441E-2</v>
      </c>
      <c r="E1295" s="274">
        <v>266</v>
      </c>
      <c r="F1295" s="274" t="s">
        <v>1070</v>
      </c>
      <c r="G1295" s="274">
        <v>5</v>
      </c>
      <c r="H1295" s="274">
        <f t="shared" si="20"/>
        <v>45</v>
      </c>
      <c r="I1295" s="274" t="s">
        <v>1071</v>
      </c>
      <c r="J1295" s="277">
        <v>3.2060185185185185E-2</v>
      </c>
      <c r="K1295" s="274" t="s">
        <v>2935</v>
      </c>
      <c r="L1295" s="274" t="s">
        <v>4155</v>
      </c>
      <c r="M1295" s="276">
        <v>29125</v>
      </c>
      <c r="N1295" s="274" t="s">
        <v>3684</v>
      </c>
    </row>
    <row r="1296" spans="2:14" ht="13.8">
      <c r="B1296" s="279" t="s">
        <v>5421</v>
      </c>
      <c r="C1296" s="274">
        <v>1989</v>
      </c>
      <c r="D1296" s="277">
        <v>3.1319444444444441E-2</v>
      </c>
      <c r="E1296" s="274">
        <v>267</v>
      </c>
      <c r="F1296" s="274" t="s">
        <v>1070</v>
      </c>
      <c r="G1296" s="274">
        <v>5</v>
      </c>
      <c r="H1296" s="274">
        <f t="shared" si="20"/>
        <v>35</v>
      </c>
      <c r="I1296" s="274" t="s">
        <v>1071</v>
      </c>
      <c r="J1296" s="277">
        <v>3.2060185185185185E-2</v>
      </c>
      <c r="K1296" s="274" t="s">
        <v>2819</v>
      </c>
      <c r="L1296" s="274" t="s">
        <v>4156</v>
      </c>
      <c r="M1296" s="276">
        <v>32539</v>
      </c>
      <c r="N1296" s="274" t="s">
        <v>3684</v>
      </c>
    </row>
    <row r="1297" spans="2:14" ht="13.8">
      <c r="B1297" s="279" t="s">
        <v>2664</v>
      </c>
      <c r="C1297" s="274">
        <v>2007</v>
      </c>
      <c r="D1297" s="277">
        <v>3.1481481481481478E-2</v>
      </c>
      <c r="E1297" s="274">
        <v>268</v>
      </c>
      <c r="F1297" s="274" t="s">
        <v>1070</v>
      </c>
      <c r="G1297" s="274">
        <v>5</v>
      </c>
      <c r="H1297" s="274">
        <f t="shared" si="20"/>
        <v>17</v>
      </c>
      <c r="I1297" s="274" t="s">
        <v>1071</v>
      </c>
      <c r="J1297" s="277">
        <v>3.2314814814814817E-2</v>
      </c>
      <c r="K1297" s="274" t="s">
        <v>2908</v>
      </c>
      <c r="L1297" s="274" t="s">
        <v>2853</v>
      </c>
      <c r="M1297" s="276">
        <v>39229</v>
      </c>
      <c r="N1297" s="274" t="s">
        <v>3684</v>
      </c>
    </row>
    <row r="1298" spans="2:14" ht="14.4">
      <c r="B1298" s="286" t="s">
        <v>5422</v>
      </c>
      <c r="C1298" s="274">
        <v>1982</v>
      </c>
      <c r="D1298" s="277">
        <v>3.1712962962962964E-2</v>
      </c>
      <c r="E1298" s="274">
        <v>269</v>
      </c>
      <c r="F1298" s="274" t="s">
        <v>1070</v>
      </c>
      <c r="G1298" s="274">
        <v>5</v>
      </c>
      <c r="H1298" s="274">
        <f t="shared" si="20"/>
        <v>42</v>
      </c>
      <c r="I1298" s="274" t="s">
        <v>1071</v>
      </c>
      <c r="J1298" s="277">
        <v>3.2546296296296295E-2</v>
      </c>
      <c r="K1298" s="274" t="s">
        <v>2935</v>
      </c>
      <c r="L1298" s="274" t="s">
        <v>4157</v>
      </c>
      <c r="M1298" s="276">
        <v>30179</v>
      </c>
      <c r="N1298" s="274" t="s">
        <v>3684</v>
      </c>
    </row>
    <row r="1299" spans="2:14" ht="13.8">
      <c r="B1299" s="279" t="s">
        <v>5423</v>
      </c>
      <c r="C1299" s="274">
        <v>1988</v>
      </c>
      <c r="D1299" s="277">
        <v>3.170138888888889E-2</v>
      </c>
      <c r="E1299" s="274">
        <v>270</v>
      </c>
      <c r="F1299" s="274" t="s">
        <v>1070</v>
      </c>
      <c r="G1299" s="274">
        <v>5</v>
      </c>
      <c r="H1299" s="274">
        <f t="shared" si="20"/>
        <v>36</v>
      </c>
      <c r="I1299" s="274" t="s">
        <v>1071</v>
      </c>
      <c r="J1299" s="277">
        <v>3.2615740740740744E-2</v>
      </c>
      <c r="K1299" s="274" t="s">
        <v>3172</v>
      </c>
      <c r="L1299" s="274" t="s">
        <v>3935</v>
      </c>
      <c r="M1299" s="276">
        <v>32158</v>
      </c>
      <c r="N1299" s="274" t="s">
        <v>3684</v>
      </c>
    </row>
    <row r="1300" spans="2:14" ht="13.8">
      <c r="B1300" s="279" t="s">
        <v>5740</v>
      </c>
      <c r="C1300" s="274">
        <v>1992</v>
      </c>
      <c r="D1300" s="277">
        <v>3.1724537037037037E-2</v>
      </c>
      <c r="E1300" s="274">
        <v>271</v>
      </c>
      <c r="F1300" s="274" t="s">
        <v>1070</v>
      </c>
      <c r="G1300" s="274">
        <v>5</v>
      </c>
      <c r="H1300" s="274">
        <f t="shared" si="20"/>
        <v>32</v>
      </c>
      <c r="I1300" s="274" t="s">
        <v>1071</v>
      </c>
      <c r="J1300" s="277">
        <v>3.2708333333333332E-2</v>
      </c>
      <c r="K1300" s="274" t="s">
        <v>3366</v>
      </c>
      <c r="L1300" s="274" t="s">
        <v>3264</v>
      </c>
      <c r="M1300" s="276">
        <v>33813</v>
      </c>
      <c r="N1300" s="274" t="s">
        <v>3684</v>
      </c>
    </row>
    <row r="1301" spans="2:14" ht="13.8">
      <c r="B1301" s="279" t="s">
        <v>5424</v>
      </c>
      <c r="C1301" s="274">
        <v>1987</v>
      </c>
      <c r="D1301" s="277">
        <v>3.2500000000000001E-2</v>
      </c>
      <c r="E1301" s="274">
        <v>272</v>
      </c>
      <c r="F1301" s="274" t="s">
        <v>1070</v>
      </c>
      <c r="G1301" s="274">
        <v>5</v>
      </c>
      <c r="H1301" s="274">
        <f t="shared" si="20"/>
        <v>37</v>
      </c>
      <c r="I1301" s="274" t="s">
        <v>1071</v>
      </c>
      <c r="J1301" s="277">
        <v>3.2916666666666664E-2</v>
      </c>
      <c r="K1301" s="274" t="s">
        <v>2819</v>
      </c>
      <c r="L1301" s="274" t="s">
        <v>3346</v>
      </c>
      <c r="M1301" s="276">
        <v>31913</v>
      </c>
      <c r="N1301" s="274" t="s">
        <v>3684</v>
      </c>
    </row>
    <row r="1302" spans="2:14" ht="13.8">
      <c r="B1302" s="279" t="s">
        <v>5425</v>
      </c>
      <c r="C1302" s="274">
        <v>1997</v>
      </c>
      <c r="D1302" s="277">
        <v>3.2534722222222222E-2</v>
      </c>
      <c r="E1302" s="274">
        <v>273</v>
      </c>
      <c r="F1302" s="274" t="s">
        <v>1070</v>
      </c>
      <c r="G1302" s="274">
        <v>5</v>
      </c>
      <c r="H1302" s="274">
        <f t="shared" si="20"/>
        <v>27</v>
      </c>
      <c r="I1302" s="274" t="s">
        <v>1071</v>
      </c>
      <c r="J1302" s="277">
        <v>3.3009259259259259E-2</v>
      </c>
      <c r="K1302" s="274" t="s">
        <v>4158</v>
      </c>
      <c r="L1302" s="274" t="s">
        <v>4159</v>
      </c>
      <c r="M1302" s="276">
        <v>35557</v>
      </c>
      <c r="N1302" s="274" t="s">
        <v>3684</v>
      </c>
    </row>
    <row r="1303" spans="2:14" ht="13.8">
      <c r="B1303" s="279" t="s">
        <v>5426</v>
      </c>
      <c r="C1303" s="274">
        <v>2001</v>
      </c>
      <c r="D1303" s="277">
        <v>3.3136574074074075E-2</v>
      </c>
      <c r="E1303" s="274">
        <v>274</v>
      </c>
      <c r="F1303" s="274" t="s">
        <v>1070</v>
      </c>
      <c r="G1303" s="274">
        <v>5</v>
      </c>
      <c r="H1303" s="274">
        <f t="shared" si="20"/>
        <v>23</v>
      </c>
      <c r="I1303" s="274" t="s">
        <v>1071</v>
      </c>
      <c r="J1303" s="277">
        <v>3.3587962962962965E-2</v>
      </c>
      <c r="K1303" s="274" t="s">
        <v>2813</v>
      </c>
      <c r="L1303" s="274" t="s">
        <v>4037</v>
      </c>
      <c r="M1303" s="276">
        <v>37071</v>
      </c>
      <c r="N1303" s="274" t="s">
        <v>3684</v>
      </c>
    </row>
    <row r="1304" spans="2:14" ht="14.4">
      <c r="B1304" s="286" t="s">
        <v>5427</v>
      </c>
      <c r="C1304" s="274">
        <v>1979</v>
      </c>
      <c r="D1304" s="277">
        <v>3.304398148148148E-2</v>
      </c>
      <c r="E1304" s="274">
        <v>275</v>
      </c>
      <c r="F1304" s="274" t="s">
        <v>1070</v>
      </c>
      <c r="G1304" s="274">
        <v>5</v>
      </c>
      <c r="H1304" s="274">
        <f t="shared" si="20"/>
        <v>45</v>
      </c>
      <c r="I1304" s="274" t="s">
        <v>1071</v>
      </c>
      <c r="J1304" s="277">
        <v>3.3912037037037039E-2</v>
      </c>
      <c r="K1304" s="274" t="s">
        <v>2819</v>
      </c>
      <c r="L1304" s="274" t="s">
        <v>4160</v>
      </c>
      <c r="M1304" s="276">
        <v>29195</v>
      </c>
      <c r="N1304" s="274" t="s">
        <v>3684</v>
      </c>
    </row>
    <row r="1305" spans="2:14" ht="13.8">
      <c r="B1305" s="279" t="s">
        <v>5428</v>
      </c>
      <c r="C1305" s="274">
        <v>1985</v>
      </c>
      <c r="D1305" s="277">
        <v>3.30787037037037E-2</v>
      </c>
      <c r="E1305" s="274">
        <v>276</v>
      </c>
      <c r="F1305" s="274" t="s">
        <v>1070</v>
      </c>
      <c r="G1305" s="274">
        <v>5</v>
      </c>
      <c r="H1305" s="274">
        <f t="shared" si="20"/>
        <v>39</v>
      </c>
      <c r="I1305" s="274" t="s">
        <v>1071</v>
      </c>
      <c r="J1305" s="277">
        <v>3.4004629629629628E-2</v>
      </c>
      <c r="K1305" s="274" t="s">
        <v>2827</v>
      </c>
      <c r="L1305" s="274" t="s">
        <v>4161</v>
      </c>
      <c r="M1305" s="276">
        <v>31128</v>
      </c>
      <c r="N1305" s="274" t="s">
        <v>3684</v>
      </c>
    </row>
    <row r="1306" spans="2:14" ht="13.8">
      <c r="B1306" s="279" t="s">
        <v>5429</v>
      </c>
      <c r="C1306" s="274">
        <v>2002</v>
      </c>
      <c r="D1306" s="277">
        <v>3.1863425925925927E-2</v>
      </c>
      <c r="E1306" s="274">
        <v>277</v>
      </c>
      <c r="F1306" s="274" t="s">
        <v>1070</v>
      </c>
      <c r="G1306" s="274">
        <v>5</v>
      </c>
      <c r="H1306" s="274">
        <f t="shared" si="20"/>
        <v>22</v>
      </c>
      <c r="I1306" s="274" t="s">
        <v>1071</v>
      </c>
      <c r="J1306" s="277">
        <v>3.4363425925925929E-2</v>
      </c>
      <c r="K1306" s="274" t="s">
        <v>2827</v>
      </c>
      <c r="L1306" s="274" t="s">
        <v>4162</v>
      </c>
      <c r="M1306" s="276">
        <v>37298</v>
      </c>
      <c r="N1306" s="274" t="s">
        <v>3684</v>
      </c>
    </row>
    <row r="1307" spans="2:14" ht="13.8">
      <c r="B1307" s="279" t="s">
        <v>5430</v>
      </c>
      <c r="C1307" s="274">
        <v>2004</v>
      </c>
      <c r="D1307" s="277">
        <v>3.3541666666666664E-2</v>
      </c>
      <c r="E1307" s="274">
        <v>278</v>
      </c>
      <c r="F1307" s="274" t="s">
        <v>1070</v>
      </c>
      <c r="G1307" s="274">
        <v>5</v>
      </c>
      <c r="H1307" s="274">
        <f t="shared" si="20"/>
        <v>20</v>
      </c>
      <c r="I1307" s="274" t="s">
        <v>1071</v>
      </c>
      <c r="J1307" s="277">
        <v>3.453703703703704E-2</v>
      </c>
      <c r="K1307" s="274" t="s">
        <v>4163</v>
      </c>
      <c r="L1307" s="274" t="s">
        <v>4164</v>
      </c>
      <c r="M1307" s="276">
        <v>38162</v>
      </c>
      <c r="N1307" s="274" t="s">
        <v>3684</v>
      </c>
    </row>
    <row r="1308" spans="2:14" ht="14.4">
      <c r="B1308" s="286" t="s">
        <v>5431</v>
      </c>
      <c r="C1308" s="274">
        <v>1978</v>
      </c>
      <c r="D1308" s="277">
        <v>3.3738425925925929E-2</v>
      </c>
      <c r="E1308" s="274">
        <v>279</v>
      </c>
      <c r="F1308" s="274" t="s">
        <v>1070</v>
      </c>
      <c r="G1308" s="274">
        <v>5</v>
      </c>
      <c r="H1308" s="274">
        <f t="shared" si="20"/>
        <v>46</v>
      </c>
      <c r="I1308" s="274" t="s">
        <v>1071</v>
      </c>
      <c r="J1308" s="277">
        <v>3.4594907407407408E-2</v>
      </c>
      <c r="K1308" s="274" t="s">
        <v>2840</v>
      </c>
      <c r="L1308" s="274" t="s">
        <v>3116</v>
      </c>
      <c r="M1308" s="276">
        <v>28798</v>
      </c>
      <c r="N1308" s="274" t="s">
        <v>3684</v>
      </c>
    </row>
    <row r="1309" spans="2:14" ht="13.8">
      <c r="B1309" s="279" t="s">
        <v>1935</v>
      </c>
      <c r="C1309" s="274">
        <v>1973</v>
      </c>
      <c r="D1309" s="277">
        <v>3.4236111111111113E-2</v>
      </c>
      <c r="E1309" s="274">
        <v>280</v>
      </c>
      <c r="F1309" s="274" t="s">
        <v>1070</v>
      </c>
      <c r="G1309" s="274">
        <v>5</v>
      </c>
      <c r="H1309" s="274">
        <f t="shared" si="20"/>
        <v>51</v>
      </c>
      <c r="I1309" s="274" t="s">
        <v>1071</v>
      </c>
      <c r="J1309" s="277">
        <v>3.5393518518518519E-2</v>
      </c>
      <c r="K1309" s="274" t="s">
        <v>4165</v>
      </c>
      <c r="L1309" s="274" t="s">
        <v>4166</v>
      </c>
      <c r="M1309" s="276">
        <v>26812</v>
      </c>
      <c r="N1309" s="274" t="s">
        <v>3684</v>
      </c>
    </row>
    <row r="1310" spans="2:14" ht="13.8">
      <c r="B1310" s="279" t="s">
        <v>5432</v>
      </c>
      <c r="C1310" s="274">
        <v>1987</v>
      </c>
      <c r="D1310" s="277">
        <v>3.5011574074074077E-2</v>
      </c>
      <c r="E1310" s="274">
        <v>281</v>
      </c>
      <c r="F1310" s="274" t="s">
        <v>1070</v>
      </c>
      <c r="G1310" s="274">
        <v>5</v>
      </c>
      <c r="H1310" s="274">
        <f t="shared" si="20"/>
        <v>37</v>
      </c>
      <c r="I1310" s="274" t="s">
        <v>1071</v>
      </c>
      <c r="J1310" s="277">
        <v>3.5868055555555556E-2</v>
      </c>
      <c r="K1310" s="274" t="s">
        <v>2827</v>
      </c>
      <c r="L1310" s="274" t="s">
        <v>3886</v>
      </c>
      <c r="M1310" s="276">
        <v>31892</v>
      </c>
      <c r="N1310" s="274" t="s">
        <v>3684</v>
      </c>
    </row>
    <row r="1311" spans="2:14" ht="14.4">
      <c r="B1311" s="286" t="s">
        <v>5433</v>
      </c>
      <c r="C1311" s="274">
        <v>1982</v>
      </c>
      <c r="D1311" s="277">
        <v>3.4988425925925923E-2</v>
      </c>
      <c r="E1311" s="274">
        <v>282</v>
      </c>
      <c r="F1311" s="274" t="s">
        <v>1070</v>
      </c>
      <c r="G1311" s="274">
        <v>5</v>
      </c>
      <c r="H1311" s="274">
        <f t="shared" si="20"/>
        <v>42</v>
      </c>
      <c r="I1311" s="274" t="s">
        <v>1071</v>
      </c>
      <c r="J1311" s="277">
        <v>3.5879629629629629E-2</v>
      </c>
      <c r="K1311" s="274" t="s">
        <v>4167</v>
      </c>
      <c r="L1311" s="274" t="s">
        <v>4168</v>
      </c>
      <c r="M1311" s="276">
        <v>30111</v>
      </c>
      <c r="N1311" s="274" t="s">
        <v>3684</v>
      </c>
    </row>
    <row r="1312" spans="2:14" ht="14.4">
      <c r="B1312" s="286" t="s">
        <v>5434</v>
      </c>
      <c r="C1312" s="274">
        <v>1974</v>
      </c>
      <c r="D1312" s="277">
        <v>3.3703703703703701E-2</v>
      </c>
      <c r="E1312" s="274">
        <v>283</v>
      </c>
      <c r="F1312" s="274" t="s">
        <v>1070</v>
      </c>
      <c r="G1312" s="274">
        <v>5</v>
      </c>
      <c r="H1312" s="274">
        <f t="shared" si="20"/>
        <v>50</v>
      </c>
      <c r="I1312" s="274" t="s">
        <v>1071</v>
      </c>
      <c r="J1312" s="277">
        <v>3.6168981481481483E-2</v>
      </c>
      <c r="K1312" s="274" t="s">
        <v>2866</v>
      </c>
      <c r="L1312" s="274" t="s">
        <v>2909</v>
      </c>
      <c r="M1312" s="278">
        <v>27384</v>
      </c>
      <c r="N1312" s="274" t="s">
        <v>3684</v>
      </c>
    </row>
    <row r="1313" spans="1:14" ht="13.8">
      <c r="B1313" s="279" t="s">
        <v>5435</v>
      </c>
      <c r="C1313" s="274">
        <v>1986</v>
      </c>
      <c r="D1313" s="277">
        <v>3.5706018518518519E-2</v>
      </c>
      <c r="E1313" s="274">
        <v>284</v>
      </c>
      <c r="F1313" s="274" t="s">
        <v>1070</v>
      </c>
      <c r="G1313" s="274">
        <v>5</v>
      </c>
      <c r="H1313" s="274">
        <f t="shared" si="20"/>
        <v>38</v>
      </c>
      <c r="I1313" s="274" t="s">
        <v>1071</v>
      </c>
      <c r="J1313" s="277">
        <v>3.6724537037037035E-2</v>
      </c>
      <c r="K1313" s="274" t="s">
        <v>2866</v>
      </c>
      <c r="L1313" s="274" t="s">
        <v>4169</v>
      </c>
      <c r="M1313" s="276">
        <v>31532</v>
      </c>
      <c r="N1313" s="274" t="s">
        <v>3684</v>
      </c>
    </row>
    <row r="1314" spans="1:14" ht="14.4">
      <c r="B1314" s="286" t="s">
        <v>5436</v>
      </c>
      <c r="C1314" s="274">
        <v>1968</v>
      </c>
      <c r="D1314" s="277">
        <v>3.5763888888888887E-2</v>
      </c>
      <c r="E1314" s="274">
        <v>285</v>
      </c>
      <c r="F1314" s="274" t="s">
        <v>1070</v>
      </c>
      <c r="G1314" s="274">
        <v>5</v>
      </c>
      <c r="H1314" s="274">
        <f t="shared" si="20"/>
        <v>56</v>
      </c>
      <c r="I1314" s="274" t="s">
        <v>1071</v>
      </c>
      <c r="J1314" s="277">
        <v>3.6886574074074072E-2</v>
      </c>
      <c r="K1314" s="274" t="s">
        <v>2866</v>
      </c>
      <c r="L1314" s="274" t="s">
        <v>4105</v>
      </c>
      <c r="M1314" s="276">
        <v>25110</v>
      </c>
      <c r="N1314" s="274" t="s">
        <v>3684</v>
      </c>
    </row>
    <row r="1315" spans="1:14" ht="14.4">
      <c r="B1315" s="286" t="s">
        <v>5437</v>
      </c>
      <c r="C1315" s="274">
        <v>1982</v>
      </c>
      <c r="D1315" s="277">
        <v>3.4756944444444444E-2</v>
      </c>
      <c r="E1315" s="274">
        <v>286</v>
      </c>
      <c r="F1315" s="274" t="s">
        <v>1070</v>
      </c>
      <c r="G1315" s="274">
        <v>5</v>
      </c>
      <c r="H1315" s="274">
        <f t="shared" si="20"/>
        <v>42</v>
      </c>
      <c r="I1315" s="274" t="s">
        <v>1071</v>
      </c>
      <c r="J1315" s="277">
        <v>3.7222222222222219E-2</v>
      </c>
      <c r="K1315" s="274" t="s">
        <v>3071</v>
      </c>
      <c r="L1315" s="274" t="s">
        <v>4054</v>
      </c>
      <c r="M1315" s="276">
        <v>30118</v>
      </c>
      <c r="N1315" s="274" t="s">
        <v>3684</v>
      </c>
    </row>
    <row r="1316" spans="1:14" ht="13.8">
      <c r="B1316" s="279" t="s">
        <v>5438</v>
      </c>
      <c r="C1316" s="274">
        <v>2001</v>
      </c>
      <c r="D1316" s="277">
        <v>3.4756944444444444E-2</v>
      </c>
      <c r="E1316" s="274">
        <v>287</v>
      </c>
      <c r="F1316" s="274" t="s">
        <v>1070</v>
      </c>
      <c r="G1316" s="274">
        <v>5</v>
      </c>
      <c r="H1316" s="274">
        <f t="shared" si="20"/>
        <v>23</v>
      </c>
      <c r="I1316" s="274" t="s">
        <v>1071</v>
      </c>
      <c r="J1316" s="277">
        <v>3.7256944444444447E-2</v>
      </c>
      <c r="K1316" s="274" t="s">
        <v>2851</v>
      </c>
      <c r="L1316" s="274" t="s">
        <v>4170</v>
      </c>
      <c r="M1316" s="276">
        <v>36939</v>
      </c>
      <c r="N1316" s="274" t="s">
        <v>3684</v>
      </c>
    </row>
    <row r="1317" spans="1:14" ht="13.8">
      <c r="B1317" s="279" t="s">
        <v>5439</v>
      </c>
      <c r="C1317" s="274">
        <v>1985</v>
      </c>
      <c r="D1317" s="277">
        <v>4.189814814814815E-2</v>
      </c>
      <c r="E1317" s="274">
        <v>288</v>
      </c>
      <c r="F1317" s="274" t="s">
        <v>1070</v>
      </c>
      <c r="G1317" s="274">
        <v>5</v>
      </c>
      <c r="H1317" s="274">
        <f t="shared" si="20"/>
        <v>39</v>
      </c>
      <c r="I1317" s="274" t="s">
        <v>1071</v>
      </c>
      <c r="J1317" s="277">
        <v>4.2326388888888886E-2</v>
      </c>
      <c r="K1317" s="274" t="s">
        <v>2827</v>
      </c>
      <c r="L1317" s="274" t="s">
        <v>4171</v>
      </c>
      <c r="M1317" s="276">
        <v>31233</v>
      </c>
      <c r="N1317" s="274" t="s">
        <v>3684</v>
      </c>
    </row>
    <row r="1318" spans="1:14" ht="13.8">
      <c r="B1318" s="279" t="s">
        <v>5440</v>
      </c>
      <c r="C1318" s="274">
        <v>1991</v>
      </c>
      <c r="D1318" s="277">
        <v>4.4641203703703704E-2</v>
      </c>
      <c r="E1318" s="274">
        <v>289</v>
      </c>
      <c r="F1318" s="274" t="s">
        <v>1070</v>
      </c>
      <c r="G1318" s="274">
        <v>5</v>
      </c>
      <c r="H1318" s="274">
        <f t="shared" si="20"/>
        <v>33</v>
      </c>
      <c r="I1318" s="274" t="s">
        <v>1071</v>
      </c>
      <c r="J1318" s="277">
        <v>4.5810185185185183E-2</v>
      </c>
      <c r="K1318" s="274" t="s">
        <v>4172</v>
      </c>
      <c r="L1318" s="274" t="s">
        <v>4173</v>
      </c>
      <c r="M1318" s="278">
        <v>33591</v>
      </c>
      <c r="N1318" s="274" t="s">
        <v>3684</v>
      </c>
    </row>
    <row r="1319" spans="1:14" ht="13.8">
      <c r="B1319" s="279" t="s">
        <v>5441</v>
      </c>
      <c r="C1319" s="274">
        <v>1994</v>
      </c>
      <c r="D1319" s="277">
        <v>5.1111111111111114E-2</v>
      </c>
      <c r="E1319" s="274">
        <v>290</v>
      </c>
      <c r="F1319" s="274" t="s">
        <v>1070</v>
      </c>
      <c r="G1319" s="274">
        <v>5</v>
      </c>
      <c r="H1319" s="274">
        <f t="shared" si="20"/>
        <v>30</v>
      </c>
      <c r="I1319" s="274" t="s">
        <v>1071</v>
      </c>
      <c r="J1319" s="277">
        <v>5.2060185185185189E-2</v>
      </c>
      <c r="K1319" s="274" t="s">
        <v>3264</v>
      </c>
      <c r="L1319" s="274" t="s">
        <v>4174</v>
      </c>
      <c r="M1319" s="276">
        <v>34674</v>
      </c>
      <c r="N1319" s="274" t="s">
        <v>3684</v>
      </c>
    </row>
    <row r="1320" spans="1:14" ht="13.8">
      <c r="A1320" s="285"/>
      <c r="B1320" s="279" t="s">
        <v>5442</v>
      </c>
      <c r="C1320" s="274">
        <v>1992</v>
      </c>
      <c r="D1320" s="274"/>
      <c r="E1320" s="274"/>
      <c r="F1320" s="274" t="s">
        <v>1069</v>
      </c>
      <c r="G1320" s="274">
        <v>5</v>
      </c>
      <c r="H1320" s="274">
        <f t="shared" si="20"/>
        <v>32</v>
      </c>
      <c r="I1320" s="274" t="s">
        <v>42</v>
      </c>
      <c r="J1320" s="274"/>
      <c r="K1320" s="274" t="s">
        <v>2825</v>
      </c>
      <c r="L1320" s="274" t="s">
        <v>4175</v>
      </c>
      <c r="M1320" s="276">
        <v>33757</v>
      </c>
      <c r="N1320" s="274" t="s">
        <v>3684</v>
      </c>
    </row>
    <row r="1321" spans="1:14" ht="13.8">
      <c r="A1321" s="285"/>
      <c r="B1321" s="279" t="s">
        <v>5443</v>
      </c>
      <c r="C1321" s="274">
        <v>1999</v>
      </c>
      <c r="D1321" s="274"/>
      <c r="E1321" s="274"/>
      <c r="F1321" s="274" t="s">
        <v>1070</v>
      </c>
      <c r="G1321" s="274">
        <v>5</v>
      </c>
      <c r="H1321" s="274">
        <f t="shared" si="20"/>
        <v>25</v>
      </c>
      <c r="I1321" s="274" t="s">
        <v>42</v>
      </c>
      <c r="J1321" s="274"/>
      <c r="K1321" s="274" t="s">
        <v>4176</v>
      </c>
      <c r="L1321" s="274" t="s">
        <v>4177</v>
      </c>
      <c r="M1321" s="276">
        <v>36202</v>
      </c>
      <c r="N1321" s="274" t="s">
        <v>3684</v>
      </c>
    </row>
    <row r="1322" spans="1:14" ht="13.8">
      <c r="A1322" s="285"/>
      <c r="B1322" s="279" t="s">
        <v>5444</v>
      </c>
      <c r="C1322" s="274">
        <v>1996</v>
      </c>
      <c r="D1322" s="274"/>
      <c r="E1322" s="274"/>
      <c r="F1322" s="274" t="s">
        <v>1070</v>
      </c>
      <c r="G1322" s="274">
        <v>5</v>
      </c>
      <c r="H1322" s="274">
        <f t="shared" si="20"/>
        <v>28</v>
      </c>
      <c r="I1322" s="274" t="s">
        <v>42</v>
      </c>
      <c r="J1322" s="274"/>
      <c r="K1322" s="274" t="s">
        <v>3149</v>
      </c>
      <c r="L1322" s="274" t="s">
        <v>4178</v>
      </c>
      <c r="M1322" s="276">
        <v>35131</v>
      </c>
      <c r="N1322" s="274" t="s">
        <v>3684</v>
      </c>
    </row>
    <row r="1323" spans="1:14" ht="13.8">
      <c r="A1323" s="285"/>
      <c r="B1323" s="279" t="s">
        <v>5445</v>
      </c>
      <c r="C1323" s="274">
        <v>1986</v>
      </c>
      <c r="D1323" s="274"/>
      <c r="E1323" s="274"/>
      <c r="F1323" s="274" t="s">
        <v>1070</v>
      </c>
      <c r="G1323" s="274">
        <v>5</v>
      </c>
      <c r="H1323" s="274">
        <f t="shared" si="20"/>
        <v>38</v>
      </c>
      <c r="I1323" s="274" t="s">
        <v>42</v>
      </c>
      <c r="J1323" s="274"/>
      <c r="K1323" s="274" t="s">
        <v>2838</v>
      </c>
      <c r="L1323" s="274" t="s">
        <v>4179</v>
      </c>
      <c r="M1323" s="276">
        <v>31464</v>
      </c>
      <c r="N1323" s="274" t="s">
        <v>3684</v>
      </c>
    </row>
    <row r="1324" spans="1:14" ht="13.8">
      <c r="A1324" s="285"/>
      <c r="B1324" s="279" t="s">
        <v>5446</v>
      </c>
      <c r="C1324" s="274">
        <v>1990</v>
      </c>
      <c r="D1324" s="274"/>
      <c r="E1324" s="274"/>
      <c r="F1324" s="274" t="s">
        <v>1070</v>
      </c>
      <c r="G1324" s="274">
        <v>5</v>
      </c>
      <c r="H1324" s="274">
        <f t="shared" si="20"/>
        <v>34</v>
      </c>
      <c r="I1324" s="274" t="s">
        <v>42</v>
      </c>
      <c r="J1324" s="274"/>
      <c r="K1324" s="274" t="s">
        <v>2920</v>
      </c>
      <c r="L1324" s="274" t="s">
        <v>3740</v>
      </c>
      <c r="M1324" s="276">
        <v>32898</v>
      </c>
      <c r="N1324" s="274" t="s">
        <v>3684</v>
      </c>
    </row>
    <row r="1325" spans="1:14" ht="13.8">
      <c r="A1325" s="285"/>
      <c r="B1325" s="279" t="s">
        <v>5447</v>
      </c>
      <c r="C1325" s="274">
        <v>1988</v>
      </c>
      <c r="D1325" s="274"/>
      <c r="E1325" s="274"/>
      <c r="F1325" s="274" t="s">
        <v>1070</v>
      </c>
      <c r="G1325" s="274">
        <v>5</v>
      </c>
      <c r="H1325" s="274">
        <f t="shared" si="20"/>
        <v>36</v>
      </c>
      <c r="I1325" s="274" t="s">
        <v>42</v>
      </c>
      <c r="J1325" s="274"/>
      <c r="K1325" s="274" t="s">
        <v>2891</v>
      </c>
      <c r="L1325" s="274" t="s">
        <v>4180</v>
      </c>
      <c r="M1325" s="276">
        <v>32170</v>
      </c>
      <c r="N1325" s="274" t="s">
        <v>3684</v>
      </c>
    </row>
    <row r="1326" spans="1:14" ht="13.8">
      <c r="A1326" s="285"/>
      <c r="B1326" s="279" t="s">
        <v>5448</v>
      </c>
      <c r="C1326" s="274">
        <v>1976</v>
      </c>
      <c r="D1326" s="274"/>
      <c r="E1326" s="274"/>
      <c r="F1326" s="274" t="s">
        <v>1070</v>
      </c>
      <c r="G1326" s="274">
        <v>5</v>
      </c>
      <c r="H1326" s="274">
        <f t="shared" si="20"/>
        <v>48</v>
      </c>
      <c r="I1326" s="274" t="s">
        <v>42</v>
      </c>
      <c r="J1326" s="274"/>
      <c r="K1326" s="274" t="s">
        <v>2831</v>
      </c>
      <c r="L1326" s="274" t="s">
        <v>4181</v>
      </c>
      <c r="M1326" s="276">
        <v>27919</v>
      </c>
      <c r="N1326" s="274" t="s">
        <v>3684</v>
      </c>
    </row>
    <row r="1327" spans="1:14" ht="13.8">
      <c r="A1327" s="285"/>
      <c r="B1327" s="279" t="s">
        <v>5449</v>
      </c>
      <c r="C1327" s="274">
        <v>2001</v>
      </c>
      <c r="D1327" s="274"/>
      <c r="E1327" s="274"/>
      <c r="F1327" s="274" t="s">
        <v>1069</v>
      </c>
      <c r="G1327" s="274">
        <v>5</v>
      </c>
      <c r="H1327" s="274">
        <f t="shared" si="20"/>
        <v>23</v>
      </c>
      <c r="I1327" s="274" t="s">
        <v>42</v>
      </c>
      <c r="J1327" s="274"/>
      <c r="K1327" s="274" t="s">
        <v>3167</v>
      </c>
      <c r="L1327" s="274" t="s">
        <v>4182</v>
      </c>
      <c r="M1327" s="276">
        <v>37087</v>
      </c>
      <c r="N1327" s="274" t="s">
        <v>3684</v>
      </c>
    </row>
    <row r="1328" spans="1:14" ht="13.8">
      <c r="A1328" s="285"/>
      <c r="B1328" s="279" t="s">
        <v>5450</v>
      </c>
      <c r="C1328" s="274">
        <v>1995</v>
      </c>
      <c r="D1328" s="274"/>
      <c r="E1328" s="274"/>
      <c r="F1328" s="274" t="s">
        <v>1070</v>
      </c>
      <c r="G1328" s="274">
        <v>5</v>
      </c>
      <c r="H1328" s="274">
        <f t="shared" si="20"/>
        <v>29</v>
      </c>
      <c r="I1328" s="274" t="s">
        <v>42</v>
      </c>
      <c r="J1328" s="274"/>
      <c r="K1328" s="274" t="s">
        <v>3108</v>
      </c>
      <c r="L1328" s="274" t="s">
        <v>3890</v>
      </c>
      <c r="M1328" s="276">
        <v>34813</v>
      </c>
      <c r="N1328" s="274" t="s">
        <v>3684</v>
      </c>
    </row>
    <row r="1329" spans="1:14" ht="13.8">
      <c r="A1329" s="285"/>
      <c r="B1329" s="279" t="s">
        <v>5451</v>
      </c>
      <c r="C1329" s="274">
        <v>1998</v>
      </c>
      <c r="D1329" s="274"/>
      <c r="E1329" s="274"/>
      <c r="F1329" s="274" t="s">
        <v>1070</v>
      </c>
      <c r="G1329" s="274">
        <v>5</v>
      </c>
      <c r="H1329" s="274">
        <f t="shared" si="20"/>
        <v>26</v>
      </c>
      <c r="I1329" s="274" t="s">
        <v>42</v>
      </c>
      <c r="J1329" s="274"/>
      <c r="K1329" s="274" t="s">
        <v>3068</v>
      </c>
      <c r="L1329" s="274" t="s">
        <v>4183</v>
      </c>
      <c r="M1329" s="278">
        <v>36120</v>
      </c>
      <c r="N1329" s="274" t="s">
        <v>3684</v>
      </c>
    </row>
    <row r="1330" spans="1:14" ht="13.8">
      <c r="A1330" s="285"/>
      <c r="B1330" s="279" t="s">
        <v>5452</v>
      </c>
      <c r="C1330" s="274">
        <v>1992</v>
      </c>
      <c r="D1330" s="274"/>
      <c r="E1330" s="274"/>
      <c r="F1330" s="274" t="s">
        <v>1069</v>
      </c>
      <c r="G1330" s="274">
        <v>5</v>
      </c>
      <c r="H1330" s="274">
        <f t="shared" si="20"/>
        <v>32</v>
      </c>
      <c r="I1330" s="274" t="s">
        <v>42</v>
      </c>
      <c r="J1330" s="274"/>
      <c r="K1330" s="274" t="s">
        <v>3511</v>
      </c>
      <c r="L1330" s="274" t="s">
        <v>4184</v>
      </c>
      <c r="M1330" s="276">
        <v>33779</v>
      </c>
      <c r="N1330" s="274" t="s">
        <v>3684</v>
      </c>
    </row>
    <row r="1331" spans="1:14" ht="13.8">
      <c r="A1331" s="285"/>
      <c r="B1331" s="279" t="s">
        <v>5453</v>
      </c>
      <c r="C1331" s="274">
        <v>1982</v>
      </c>
      <c r="D1331" s="274"/>
      <c r="E1331" s="274"/>
      <c r="F1331" s="274" t="s">
        <v>1070</v>
      </c>
      <c r="G1331" s="274">
        <v>5</v>
      </c>
      <c r="H1331" s="274">
        <f t="shared" si="20"/>
        <v>42</v>
      </c>
      <c r="I1331" s="274" t="s">
        <v>42</v>
      </c>
      <c r="J1331" s="274"/>
      <c r="K1331" s="274" t="s">
        <v>3437</v>
      </c>
      <c r="L1331" s="274" t="s">
        <v>3636</v>
      </c>
      <c r="M1331" s="276">
        <v>30175</v>
      </c>
      <c r="N1331" s="274" t="s">
        <v>3684</v>
      </c>
    </row>
    <row r="1332" spans="1:14" ht="13.8">
      <c r="A1332" s="285"/>
      <c r="B1332" s="279" t="s">
        <v>5454</v>
      </c>
      <c r="C1332" s="274">
        <v>1994</v>
      </c>
      <c r="D1332" s="274"/>
      <c r="E1332" s="274"/>
      <c r="F1332" s="274" t="s">
        <v>1069</v>
      </c>
      <c r="G1332" s="274">
        <v>5</v>
      </c>
      <c r="H1332" s="274">
        <f t="shared" si="20"/>
        <v>30</v>
      </c>
      <c r="I1332" s="274" t="s">
        <v>42</v>
      </c>
      <c r="J1332" s="274"/>
      <c r="K1332" s="274" t="s">
        <v>2833</v>
      </c>
      <c r="L1332" s="274" t="s">
        <v>4185</v>
      </c>
      <c r="M1332" s="276">
        <v>34510</v>
      </c>
      <c r="N1332" s="274" t="s">
        <v>3684</v>
      </c>
    </row>
    <row r="1333" spans="1:14" ht="13.8">
      <c r="A1333" s="285"/>
      <c r="B1333" s="279" t="s">
        <v>5455</v>
      </c>
      <c r="C1333" s="274">
        <v>1978</v>
      </c>
      <c r="D1333" s="274"/>
      <c r="E1333" s="274"/>
      <c r="F1333" s="274" t="s">
        <v>1070</v>
      </c>
      <c r="G1333" s="274">
        <v>5</v>
      </c>
      <c r="H1333" s="274">
        <f t="shared" si="20"/>
        <v>46</v>
      </c>
      <c r="I1333" s="274" t="s">
        <v>42</v>
      </c>
      <c r="J1333" s="274"/>
      <c r="K1333" s="274" t="s">
        <v>2819</v>
      </c>
      <c r="L1333" s="274" t="s">
        <v>4186</v>
      </c>
      <c r="M1333" s="276">
        <v>28501</v>
      </c>
      <c r="N1333" s="274" t="s">
        <v>3684</v>
      </c>
    </row>
    <row r="1334" spans="1:14" ht="13.8">
      <c r="A1334" s="285"/>
      <c r="B1334" s="279" t="s">
        <v>5456</v>
      </c>
      <c r="C1334" s="274">
        <v>2000</v>
      </c>
      <c r="D1334" s="274"/>
      <c r="E1334" s="274"/>
      <c r="F1334" s="274" t="s">
        <v>1070</v>
      </c>
      <c r="G1334" s="274">
        <v>5</v>
      </c>
      <c r="H1334" s="274">
        <f t="shared" si="20"/>
        <v>24</v>
      </c>
      <c r="I1334" s="274" t="s">
        <v>42</v>
      </c>
      <c r="J1334" s="274"/>
      <c r="K1334" s="274" t="s">
        <v>3071</v>
      </c>
      <c r="L1334" s="274" t="s">
        <v>3083</v>
      </c>
      <c r="M1334" s="276">
        <v>36636</v>
      </c>
      <c r="N1334" s="274" t="s">
        <v>3684</v>
      </c>
    </row>
    <row r="1335" spans="1:14" ht="13.8">
      <c r="A1335" s="285"/>
      <c r="B1335" s="279" t="s">
        <v>5457</v>
      </c>
      <c r="C1335" s="274">
        <v>2001</v>
      </c>
      <c r="D1335" s="274"/>
      <c r="E1335" s="274"/>
      <c r="F1335" s="274" t="s">
        <v>1070</v>
      </c>
      <c r="G1335" s="274">
        <v>5</v>
      </c>
      <c r="H1335" s="274">
        <f t="shared" si="20"/>
        <v>23</v>
      </c>
      <c r="I1335" s="274" t="s">
        <v>42</v>
      </c>
      <c r="J1335" s="274"/>
      <c r="K1335" s="274" t="s">
        <v>2891</v>
      </c>
      <c r="L1335" s="274" t="s">
        <v>4187</v>
      </c>
      <c r="M1335" s="278">
        <v>37187</v>
      </c>
      <c r="N1335" s="274" t="s">
        <v>3684</v>
      </c>
    </row>
    <row r="1336" spans="1:14" ht="13.8">
      <c r="A1336" s="285"/>
      <c r="B1336" s="279" t="s">
        <v>5458</v>
      </c>
      <c r="C1336" s="274">
        <v>2001</v>
      </c>
      <c r="D1336" s="274"/>
      <c r="E1336" s="274"/>
      <c r="F1336" s="274" t="s">
        <v>1070</v>
      </c>
      <c r="G1336" s="274">
        <v>5</v>
      </c>
      <c r="H1336" s="274">
        <f t="shared" si="20"/>
        <v>23</v>
      </c>
      <c r="I1336" s="274" t="s">
        <v>42</v>
      </c>
      <c r="J1336" s="274"/>
      <c r="K1336" s="274" t="s">
        <v>3220</v>
      </c>
      <c r="L1336" s="274" t="s">
        <v>4188</v>
      </c>
      <c r="M1336" s="276">
        <v>36967</v>
      </c>
      <c r="N1336" s="274" t="s">
        <v>3684</v>
      </c>
    </row>
    <row r="1337" spans="1:14" ht="13.8">
      <c r="A1337" s="285"/>
      <c r="B1337" s="279" t="s">
        <v>5459</v>
      </c>
      <c r="C1337" s="274">
        <v>1987</v>
      </c>
      <c r="D1337" s="274"/>
      <c r="E1337" s="274"/>
      <c r="F1337" s="274" t="s">
        <v>1069</v>
      </c>
      <c r="G1337" s="274">
        <v>5</v>
      </c>
      <c r="H1337" s="274">
        <f t="shared" si="20"/>
        <v>37</v>
      </c>
      <c r="I1337" s="274" t="s">
        <v>42</v>
      </c>
      <c r="J1337" s="274"/>
      <c r="K1337" s="274" t="s">
        <v>2874</v>
      </c>
      <c r="L1337" s="274" t="s">
        <v>4189</v>
      </c>
      <c r="M1337" s="276">
        <v>32090</v>
      </c>
      <c r="N1337" s="274" t="s">
        <v>3684</v>
      </c>
    </row>
    <row r="1338" spans="1:14" ht="13.8">
      <c r="A1338" s="285"/>
      <c r="B1338" s="279" t="s">
        <v>5460</v>
      </c>
      <c r="C1338" s="274">
        <v>1988</v>
      </c>
      <c r="D1338" s="274"/>
      <c r="E1338" s="274"/>
      <c r="F1338" s="274" t="s">
        <v>1070</v>
      </c>
      <c r="G1338" s="274">
        <v>5</v>
      </c>
      <c r="H1338" s="274">
        <f t="shared" si="20"/>
        <v>36</v>
      </c>
      <c r="I1338" s="274" t="s">
        <v>42</v>
      </c>
      <c r="J1338" s="274"/>
      <c r="K1338" s="274" t="s">
        <v>3261</v>
      </c>
      <c r="L1338" s="274" t="s">
        <v>4190</v>
      </c>
      <c r="M1338" s="276">
        <v>32182</v>
      </c>
      <c r="N1338" s="274" t="s">
        <v>3684</v>
      </c>
    </row>
    <row r="1339" spans="1:14" ht="13.8">
      <c r="A1339" s="285"/>
      <c r="B1339" s="279" t="s">
        <v>5461</v>
      </c>
      <c r="C1339" s="274">
        <v>1997</v>
      </c>
      <c r="D1339" s="274"/>
      <c r="E1339" s="274"/>
      <c r="F1339" s="274" t="s">
        <v>1069</v>
      </c>
      <c r="G1339" s="274">
        <v>5</v>
      </c>
      <c r="H1339" s="274">
        <f t="shared" si="20"/>
        <v>27</v>
      </c>
      <c r="I1339" s="274" t="s">
        <v>42</v>
      </c>
      <c r="J1339" s="274"/>
      <c r="K1339" s="274" t="s">
        <v>2933</v>
      </c>
      <c r="L1339" s="274" t="s">
        <v>4191</v>
      </c>
      <c r="M1339" s="276">
        <v>35638</v>
      </c>
      <c r="N1339" s="274" t="s">
        <v>3684</v>
      </c>
    </row>
    <row r="1340" spans="1:14" ht="13.8">
      <c r="A1340" s="285"/>
      <c r="B1340" s="279" t="s">
        <v>5462</v>
      </c>
      <c r="C1340" s="274">
        <v>1982</v>
      </c>
      <c r="D1340" s="274"/>
      <c r="E1340" s="274"/>
      <c r="F1340" s="274" t="s">
        <v>1069</v>
      </c>
      <c r="G1340" s="274">
        <v>5</v>
      </c>
      <c r="H1340" s="274">
        <f t="shared" si="20"/>
        <v>42</v>
      </c>
      <c r="I1340" s="274" t="s">
        <v>42</v>
      </c>
      <c r="J1340" s="274"/>
      <c r="K1340" s="274" t="s">
        <v>2859</v>
      </c>
      <c r="L1340" s="274" t="s">
        <v>4192</v>
      </c>
      <c r="M1340" s="276">
        <v>30212</v>
      </c>
      <c r="N1340" s="274" t="s">
        <v>3684</v>
      </c>
    </row>
    <row r="1341" spans="1:14" ht="13.8">
      <c r="A1341" s="285"/>
      <c r="B1341" s="279" t="s">
        <v>5463</v>
      </c>
      <c r="C1341" s="274">
        <v>1994</v>
      </c>
      <c r="D1341" s="274"/>
      <c r="E1341" s="274"/>
      <c r="F1341" s="274" t="s">
        <v>1069</v>
      </c>
      <c r="G1341" s="274">
        <v>5</v>
      </c>
      <c r="H1341" s="274">
        <f t="shared" si="20"/>
        <v>30</v>
      </c>
      <c r="I1341" s="274" t="s">
        <v>42</v>
      </c>
      <c r="J1341" s="274"/>
      <c r="K1341" s="274" t="s">
        <v>2859</v>
      </c>
      <c r="L1341" s="274" t="s">
        <v>4193</v>
      </c>
      <c r="M1341" s="276">
        <v>34395</v>
      </c>
      <c r="N1341" s="274" t="s">
        <v>3684</v>
      </c>
    </row>
    <row r="1342" spans="1:14" ht="13.8">
      <c r="B1342" s="279" t="s">
        <v>5464</v>
      </c>
      <c r="C1342" s="274">
        <v>1900</v>
      </c>
      <c r="D1342" s="277">
        <v>1.7418981481481483E-2</v>
      </c>
      <c r="E1342" s="274"/>
      <c r="F1342" s="274"/>
      <c r="G1342" s="274">
        <v>5</v>
      </c>
      <c r="H1342" s="274"/>
      <c r="I1342" s="274" t="s">
        <v>1071</v>
      </c>
      <c r="J1342" s="277">
        <v>1.7418981481481483E-2</v>
      </c>
      <c r="K1342" s="274" t="s">
        <v>4194</v>
      </c>
      <c r="L1342" s="274" t="s">
        <v>4195</v>
      </c>
      <c r="M1342" s="278">
        <v>0</v>
      </c>
      <c r="N1342" s="274" t="s">
        <v>3684</v>
      </c>
    </row>
    <row r="1343" spans="1:14" ht="13.8">
      <c r="A1343" s="285"/>
      <c r="B1343" s="279" t="s">
        <v>5465</v>
      </c>
      <c r="C1343" s="274">
        <v>1980</v>
      </c>
      <c r="D1343" s="274"/>
      <c r="E1343" s="274"/>
      <c r="F1343" s="274" t="s">
        <v>1070</v>
      </c>
      <c r="G1343" s="274">
        <v>5</v>
      </c>
      <c r="H1343" s="274">
        <f t="shared" si="20"/>
        <v>44</v>
      </c>
      <c r="I1343" s="274" t="s">
        <v>42</v>
      </c>
      <c r="J1343" s="274"/>
      <c r="K1343" s="274" t="s">
        <v>2923</v>
      </c>
      <c r="L1343" s="274" t="s">
        <v>4196</v>
      </c>
      <c r="M1343" s="278">
        <v>29508</v>
      </c>
      <c r="N1343" s="274" t="s">
        <v>3684</v>
      </c>
    </row>
    <row r="1344" spans="1:14" ht="13.8">
      <c r="A1344" s="285"/>
      <c r="B1344" s="279" t="s">
        <v>5466</v>
      </c>
      <c r="C1344" s="274">
        <v>1989</v>
      </c>
      <c r="D1344" s="274"/>
      <c r="E1344" s="274"/>
      <c r="F1344" s="274" t="s">
        <v>1069</v>
      </c>
      <c r="G1344" s="274">
        <v>5</v>
      </c>
      <c r="H1344" s="274">
        <f t="shared" si="20"/>
        <v>35</v>
      </c>
      <c r="I1344" s="274" t="s">
        <v>42</v>
      </c>
      <c r="J1344" s="274"/>
      <c r="K1344" s="274" t="s">
        <v>3073</v>
      </c>
      <c r="L1344" s="274" t="s">
        <v>3062</v>
      </c>
      <c r="M1344" s="278">
        <v>32831</v>
      </c>
      <c r="N1344" s="274" t="s">
        <v>3684</v>
      </c>
    </row>
    <row r="1345" spans="1:14" ht="13.8">
      <c r="A1345" s="285"/>
      <c r="B1345" s="279" t="s">
        <v>5467</v>
      </c>
      <c r="C1345" s="274">
        <v>1994</v>
      </c>
      <c r="D1345" s="274"/>
      <c r="E1345" s="274"/>
      <c r="F1345" s="274" t="s">
        <v>1070</v>
      </c>
      <c r="G1345" s="274">
        <v>5</v>
      </c>
      <c r="H1345" s="274">
        <f t="shared" si="20"/>
        <v>30</v>
      </c>
      <c r="I1345" s="274" t="s">
        <v>42</v>
      </c>
      <c r="J1345" s="274"/>
      <c r="K1345" s="274" t="s">
        <v>2886</v>
      </c>
      <c r="L1345" s="274" t="s">
        <v>3988</v>
      </c>
      <c r="M1345" s="278">
        <v>34635</v>
      </c>
      <c r="N1345" s="274" t="s">
        <v>3684</v>
      </c>
    </row>
    <row r="1346" spans="1:14" ht="13.8">
      <c r="A1346" s="285"/>
      <c r="B1346" s="279" t="s">
        <v>5468</v>
      </c>
      <c r="C1346" s="274">
        <v>1993</v>
      </c>
      <c r="D1346" s="274"/>
      <c r="E1346" s="274"/>
      <c r="F1346" s="274" t="s">
        <v>1070</v>
      </c>
      <c r="G1346" s="274">
        <v>5</v>
      </c>
      <c r="H1346" s="274">
        <f t="shared" si="20"/>
        <v>31</v>
      </c>
      <c r="I1346" s="274" t="s">
        <v>42</v>
      </c>
      <c r="J1346" s="274"/>
      <c r="K1346" s="274" t="s">
        <v>2838</v>
      </c>
      <c r="L1346" s="274" t="s">
        <v>4197</v>
      </c>
      <c r="M1346" s="278">
        <v>34328</v>
      </c>
      <c r="N1346" s="274" t="s">
        <v>3684</v>
      </c>
    </row>
    <row r="1347" spans="1:14" ht="13.8">
      <c r="A1347" s="285"/>
      <c r="B1347" s="279" t="s">
        <v>5469</v>
      </c>
      <c r="C1347" s="274">
        <v>1985</v>
      </c>
      <c r="D1347" s="274"/>
      <c r="E1347" s="274"/>
      <c r="F1347" s="274" t="s">
        <v>1070</v>
      </c>
      <c r="G1347" s="274">
        <v>5</v>
      </c>
      <c r="H1347" s="274">
        <f t="shared" ref="H1347:H1410" si="21">2024-C1347</f>
        <v>39</v>
      </c>
      <c r="I1347" s="274" t="s">
        <v>42</v>
      </c>
      <c r="J1347" s="274"/>
      <c r="K1347" s="274" t="s">
        <v>2935</v>
      </c>
      <c r="L1347" s="274" t="s">
        <v>4198</v>
      </c>
      <c r="M1347" s="276">
        <v>31263</v>
      </c>
      <c r="N1347" s="274" t="s">
        <v>3684</v>
      </c>
    </row>
    <row r="1348" spans="1:14" ht="13.8">
      <c r="A1348" s="285"/>
      <c r="B1348" s="279" t="s">
        <v>5448</v>
      </c>
      <c r="C1348" s="274">
        <v>1976</v>
      </c>
      <c r="D1348" s="274"/>
      <c r="E1348" s="274"/>
      <c r="F1348" s="274" t="s">
        <v>1070</v>
      </c>
      <c r="G1348" s="274">
        <v>5</v>
      </c>
      <c r="H1348" s="274">
        <f t="shared" si="21"/>
        <v>48</v>
      </c>
      <c r="I1348" s="274" t="s">
        <v>42</v>
      </c>
      <c r="J1348" s="274"/>
      <c r="K1348" s="274" t="s">
        <v>2831</v>
      </c>
      <c r="L1348" s="274" t="s">
        <v>4181</v>
      </c>
      <c r="M1348" s="276">
        <v>27919</v>
      </c>
      <c r="N1348" s="274" t="s">
        <v>3684</v>
      </c>
    </row>
    <row r="1349" spans="1:14" ht="13.8">
      <c r="A1349" s="285"/>
      <c r="B1349" s="284" t="s">
        <v>5751</v>
      </c>
      <c r="C1349" s="274">
        <v>1987</v>
      </c>
      <c r="D1349" s="274"/>
      <c r="E1349" s="274"/>
      <c r="F1349" s="274" t="s">
        <v>1070</v>
      </c>
      <c r="G1349" s="274">
        <v>5</v>
      </c>
      <c r="H1349" s="274">
        <f t="shared" si="21"/>
        <v>37</v>
      </c>
      <c r="I1349" s="274" t="s">
        <v>42</v>
      </c>
      <c r="J1349" s="274"/>
      <c r="K1349" s="274" t="s">
        <v>2838</v>
      </c>
      <c r="L1349" s="274" t="s">
        <v>2878</v>
      </c>
      <c r="M1349" s="278">
        <v>32140</v>
      </c>
      <c r="N1349" s="274" t="s">
        <v>3684</v>
      </c>
    </row>
    <row r="1350" spans="1:14" ht="13.8">
      <c r="A1350" s="285"/>
      <c r="B1350" s="279" t="s">
        <v>5470</v>
      </c>
      <c r="C1350" s="274">
        <v>1988</v>
      </c>
      <c r="D1350" s="274"/>
      <c r="E1350" s="274"/>
      <c r="F1350" s="274" t="s">
        <v>1070</v>
      </c>
      <c r="G1350" s="274">
        <v>5</v>
      </c>
      <c r="H1350" s="274">
        <f t="shared" si="21"/>
        <v>36</v>
      </c>
      <c r="I1350" s="274" t="s">
        <v>42</v>
      </c>
      <c r="J1350" s="274"/>
      <c r="K1350" s="274" t="s">
        <v>2819</v>
      </c>
      <c r="L1350" s="274" t="s">
        <v>4199</v>
      </c>
      <c r="M1350" s="276">
        <v>32410</v>
      </c>
      <c r="N1350" s="274" t="s">
        <v>3684</v>
      </c>
    </row>
    <row r="1351" spans="1:14" ht="13.8">
      <c r="A1351" s="285"/>
      <c r="B1351" s="279" t="s">
        <v>5471</v>
      </c>
      <c r="C1351" s="274">
        <v>1979</v>
      </c>
      <c r="D1351" s="274"/>
      <c r="E1351" s="274"/>
      <c r="F1351" s="274" t="s">
        <v>1070</v>
      </c>
      <c r="G1351" s="274">
        <v>5</v>
      </c>
      <c r="H1351" s="274">
        <f t="shared" si="21"/>
        <v>45</v>
      </c>
      <c r="I1351" s="274" t="s">
        <v>42</v>
      </c>
      <c r="J1351" s="274"/>
      <c r="K1351" s="274" t="s">
        <v>2920</v>
      </c>
      <c r="L1351" s="274" t="s">
        <v>3293</v>
      </c>
      <c r="M1351" s="276">
        <v>29192</v>
      </c>
      <c r="N1351" s="274" t="s">
        <v>3684</v>
      </c>
    </row>
    <row r="1352" spans="1:14" ht="13.8">
      <c r="A1352" s="285"/>
      <c r="B1352" s="279" t="s">
        <v>5472</v>
      </c>
      <c r="C1352" s="274">
        <v>1983</v>
      </c>
      <c r="D1352" s="274"/>
      <c r="E1352" s="274"/>
      <c r="F1352" s="274" t="s">
        <v>1069</v>
      </c>
      <c r="G1352" s="274">
        <v>5</v>
      </c>
      <c r="H1352" s="274">
        <f t="shared" si="21"/>
        <v>41</v>
      </c>
      <c r="I1352" s="274" t="s">
        <v>42</v>
      </c>
      <c r="J1352" s="274"/>
      <c r="K1352" s="274" t="s">
        <v>2836</v>
      </c>
      <c r="L1352" s="274" t="s">
        <v>4200</v>
      </c>
      <c r="M1352" s="278">
        <v>30681</v>
      </c>
      <c r="N1352" s="274" t="s">
        <v>3684</v>
      </c>
    </row>
    <row r="1353" spans="1:14" ht="13.8">
      <c r="A1353" s="285"/>
      <c r="B1353" s="279" t="s">
        <v>5473</v>
      </c>
      <c r="C1353" s="274">
        <v>1987</v>
      </c>
      <c r="D1353" s="274"/>
      <c r="E1353" s="274"/>
      <c r="F1353" s="274" t="s">
        <v>1070</v>
      </c>
      <c r="G1353" s="274">
        <v>5</v>
      </c>
      <c r="H1353" s="274">
        <f t="shared" si="21"/>
        <v>37</v>
      </c>
      <c r="I1353" s="274" t="s">
        <v>42</v>
      </c>
      <c r="J1353" s="274"/>
      <c r="K1353" s="274" t="s">
        <v>2819</v>
      </c>
      <c r="L1353" s="274" t="s">
        <v>3293</v>
      </c>
      <c r="M1353" s="276">
        <v>32038</v>
      </c>
      <c r="N1353" s="274" t="s">
        <v>3684</v>
      </c>
    </row>
    <row r="1354" spans="1:14" ht="13.8">
      <c r="A1354" s="285"/>
      <c r="B1354" s="279" t="s">
        <v>5474</v>
      </c>
      <c r="C1354" s="274">
        <v>1984</v>
      </c>
      <c r="D1354" s="274"/>
      <c r="E1354" s="274"/>
      <c r="F1354" s="274" t="s">
        <v>1069</v>
      </c>
      <c r="G1354" s="274">
        <v>5</v>
      </c>
      <c r="H1354" s="274">
        <f t="shared" si="21"/>
        <v>40</v>
      </c>
      <c r="I1354" s="274" t="s">
        <v>42</v>
      </c>
      <c r="J1354" s="274"/>
      <c r="K1354" s="274" t="s">
        <v>2825</v>
      </c>
      <c r="L1354" s="274" t="s">
        <v>4201</v>
      </c>
      <c r="M1354" s="276">
        <v>30879</v>
      </c>
      <c r="N1354" s="274" t="s">
        <v>3684</v>
      </c>
    </row>
    <row r="1355" spans="1:14" ht="13.8">
      <c r="A1355" s="285"/>
      <c r="B1355" s="279" t="s">
        <v>5475</v>
      </c>
      <c r="C1355" s="274">
        <v>1992</v>
      </c>
      <c r="D1355" s="274"/>
      <c r="E1355" s="274"/>
      <c r="F1355" s="274" t="s">
        <v>1070</v>
      </c>
      <c r="G1355" s="274">
        <v>5</v>
      </c>
      <c r="H1355" s="274">
        <f t="shared" si="21"/>
        <v>32</v>
      </c>
      <c r="I1355" s="274" t="s">
        <v>42</v>
      </c>
      <c r="J1355" s="274"/>
      <c r="K1355" s="274" t="s">
        <v>2851</v>
      </c>
      <c r="L1355" s="274" t="s">
        <v>4202</v>
      </c>
      <c r="M1355" s="276">
        <v>33812</v>
      </c>
      <c r="N1355" s="274" t="s">
        <v>3684</v>
      </c>
    </row>
    <row r="1356" spans="1:14" ht="13.8">
      <c r="A1356" s="285"/>
      <c r="B1356" s="279" t="s">
        <v>5476</v>
      </c>
      <c r="C1356" s="274">
        <v>1991</v>
      </c>
      <c r="D1356" s="274"/>
      <c r="E1356" s="274"/>
      <c r="F1356" s="274" t="s">
        <v>1070</v>
      </c>
      <c r="G1356" s="274">
        <v>5</v>
      </c>
      <c r="H1356" s="274">
        <f t="shared" si="21"/>
        <v>33</v>
      </c>
      <c r="I1356" s="274" t="s">
        <v>42</v>
      </c>
      <c r="J1356" s="274"/>
      <c r="K1356" s="274" t="s">
        <v>2840</v>
      </c>
      <c r="L1356" s="274" t="s">
        <v>4203</v>
      </c>
      <c r="M1356" s="276">
        <v>33382</v>
      </c>
      <c r="N1356" s="274" t="s">
        <v>3684</v>
      </c>
    </row>
    <row r="1357" spans="1:14" ht="13.8">
      <c r="A1357" s="285"/>
      <c r="B1357" s="279" t="s">
        <v>5477</v>
      </c>
      <c r="C1357" s="274">
        <v>1981</v>
      </c>
      <c r="D1357" s="274"/>
      <c r="E1357" s="274"/>
      <c r="F1357" s="274" t="s">
        <v>1070</v>
      </c>
      <c r="G1357" s="274">
        <v>5</v>
      </c>
      <c r="H1357" s="274">
        <f t="shared" si="21"/>
        <v>43</v>
      </c>
      <c r="I1357" s="274" t="s">
        <v>42</v>
      </c>
      <c r="J1357" s="274"/>
      <c r="K1357" s="274" t="s">
        <v>3799</v>
      </c>
      <c r="L1357" s="274" t="s">
        <v>4204</v>
      </c>
      <c r="M1357" s="276">
        <v>29711</v>
      </c>
      <c r="N1357" s="274" t="s">
        <v>3684</v>
      </c>
    </row>
    <row r="1358" spans="1:14" ht="13.8">
      <c r="A1358" s="285"/>
      <c r="B1358" s="279" t="s">
        <v>5478</v>
      </c>
      <c r="C1358" s="274">
        <v>1990</v>
      </c>
      <c r="D1358" s="274"/>
      <c r="E1358" s="274"/>
      <c r="F1358" s="274" t="s">
        <v>1069</v>
      </c>
      <c r="G1358" s="274">
        <v>5</v>
      </c>
      <c r="H1358" s="274">
        <f t="shared" si="21"/>
        <v>34</v>
      </c>
      <c r="I1358" s="274" t="s">
        <v>42</v>
      </c>
      <c r="J1358" s="274"/>
      <c r="K1358" s="274" t="s">
        <v>2829</v>
      </c>
      <c r="L1358" s="274" t="s">
        <v>4205</v>
      </c>
      <c r="M1358" s="276">
        <v>33114</v>
      </c>
      <c r="N1358" s="274" t="s">
        <v>3684</v>
      </c>
    </row>
    <row r="1359" spans="1:14" ht="13.8">
      <c r="A1359" s="285"/>
      <c r="B1359" s="279" t="s">
        <v>2089</v>
      </c>
      <c r="C1359" s="274">
        <v>2004</v>
      </c>
      <c r="D1359" s="274"/>
      <c r="E1359" s="274"/>
      <c r="F1359" s="274" t="s">
        <v>1070</v>
      </c>
      <c r="G1359" s="274">
        <v>5</v>
      </c>
      <c r="H1359" s="274">
        <f t="shared" si="21"/>
        <v>20</v>
      </c>
      <c r="I1359" s="274" t="s">
        <v>42</v>
      </c>
      <c r="J1359" s="274"/>
      <c r="K1359" s="274" t="s">
        <v>2851</v>
      </c>
      <c r="L1359" s="274" t="s">
        <v>4206</v>
      </c>
      <c r="M1359" s="276">
        <v>38203</v>
      </c>
      <c r="N1359" s="274" t="s">
        <v>3684</v>
      </c>
    </row>
    <row r="1360" spans="1:14" ht="13.8">
      <c r="A1360" s="285"/>
      <c r="B1360" s="279" t="s">
        <v>5479</v>
      </c>
      <c r="C1360" s="274">
        <v>2004</v>
      </c>
      <c r="D1360" s="274"/>
      <c r="E1360" s="274"/>
      <c r="F1360" s="274" t="s">
        <v>1070</v>
      </c>
      <c r="G1360" s="274">
        <v>5</v>
      </c>
      <c r="H1360" s="274">
        <f t="shared" si="21"/>
        <v>20</v>
      </c>
      <c r="I1360" s="274" t="s">
        <v>42</v>
      </c>
      <c r="J1360" s="274"/>
      <c r="K1360" s="274" t="s">
        <v>3957</v>
      </c>
      <c r="L1360" s="274" t="s">
        <v>4207</v>
      </c>
      <c r="M1360" s="276">
        <v>38219</v>
      </c>
      <c r="N1360" s="274" t="s">
        <v>3684</v>
      </c>
    </row>
    <row r="1361" spans="1:14" ht="13.8">
      <c r="A1361" s="285"/>
      <c r="B1361" s="279" t="s">
        <v>5480</v>
      </c>
      <c r="C1361" s="274">
        <v>1988</v>
      </c>
      <c r="D1361" s="274"/>
      <c r="E1361" s="274"/>
      <c r="F1361" s="274" t="s">
        <v>1070</v>
      </c>
      <c r="G1361" s="274">
        <v>5</v>
      </c>
      <c r="H1361" s="274">
        <f t="shared" si="21"/>
        <v>36</v>
      </c>
      <c r="I1361" s="274" t="s">
        <v>42</v>
      </c>
      <c r="J1361" s="274"/>
      <c r="K1361" s="274" t="s">
        <v>3153</v>
      </c>
      <c r="L1361" s="274" t="s">
        <v>4208</v>
      </c>
      <c r="M1361" s="276">
        <v>32181</v>
      </c>
      <c r="N1361" s="274" t="s">
        <v>3684</v>
      </c>
    </row>
    <row r="1362" spans="1:14" ht="13.8">
      <c r="A1362" s="285"/>
      <c r="B1362" s="279" t="s">
        <v>5481</v>
      </c>
      <c r="C1362" s="274">
        <v>1986</v>
      </c>
      <c r="D1362" s="274"/>
      <c r="E1362" s="274"/>
      <c r="F1362" s="274" t="s">
        <v>1070</v>
      </c>
      <c r="G1362" s="274">
        <v>5</v>
      </c>
      <c r="H1362" s="274">
        <f t="shared" si="21"/>
        <v>38</v>
      </c>
      <c r="I1362" s="274" t="s">
        <v>42</v>
      </c>
      <c r="J1362" s="274"/>
      <c r="K1362" s="274" t="s">
        <v>2923</v>
      </c>
      <c r="L1362" s="274" t="s">
        <v>4209</v>
      </c>
      <c r="M1362" s="278">
        <v>31711</v>
      </c>
      <c r="N1362" s="274" t="s">
        <v>3684</v>
      </c>
    </row>
    <row r="1363" spans="1:14" ht="13.8">
      <c r="A1363" s="285"/>
      <c r="B1363" s="279" t="s">
        <v>5482</v>
      </c>
      <c r="C1363" s="274">
        <v>1986</v>
      </c>
      <c r="D1363" s="274"/>
      <c r="E1363" s="274"/>
      <c r="F1363" s="274" t="s">
        <v>1070</v>
      </c>
      <c r="G1363" s="274">
        <v>5</v>
      </c>
      <c r="H1363" s="274">
        <f t="shared" si="21"/>
        <v>38</v>
      </c>
      <c r="I1363" s="274" t="s">
        <v>42</v>
      </c>
      <c r="J1363" s="274"/>
      <c r="K1363" s="274" t="s">
        <v>2819</v>
      </c>
      <c r="L1363" s="274" t="s">
        <v>4210</v>
      </c>
      <c r="M1363" s="276">
        <v>31530</v>
      </c>
      <c r="N1363" s="274" t="s">
        <v>3684</v>
      </c>
    </row>
    <row r="1364" spans="1:14" ht="13.8">
      <c r="A1364" s="285"/>
      <c r="B1364" s="279" t="s">
        <v>5483</v>
      </c>
      <c r="C1364" s="274">
        <v>1985</v>
      </c>
      <c r="D1364" s="274"/>
      <c r="E1364" s="274"/>
      <c r="F1364" s="274" t="s">
        <v>1070</v>
      </c>
      <c r="G1364" s="274">
        <v>5</v>
      </c>
      <c r="H1364" s="274">
        <f t="shared" si="21"/>
        <v>39</v>
      </c>
      <c r="I1364" s="274" t="s">
        <v>42</v>
      </c>
      <c r="J1364" s="274"/>
      <c r="K1364" s="274" t="s">
        <v>2838</v>
      </c>
      <c r="L1364" s="274" t="s">
        <v>4211</v>
      </c>
      <c r="M1364" s="276">
        <v>31067</v>
      </c>
      <c r="N1364" s="274" t="s">
        <v>3684</v>
      </c>
    </row>
    <row r="1365" spans="1:14" ht="13.8">
      <c r="A1365" s="285"/>
      <c r="B1365" s="279" t="s">
        <v>5484</v>
      </c>
      <c r="C1365" s="274">
        <v>1995</v>
      </c>
      <c r="D1365" s="274"/>
      <c r="E1365" s="274"/>
      <c r="F1365" s="274" t="s">
        <v>1070</v>
      </c>
      <c r="G1365" s="274">
        <v>5</v>
      </c>
      <c r="H1365" s="274">
        <f t="shared" si="21"/>
        <v>29</v>
      </c>
      <c r="I1365" s="274" t="s">
        <v>42</v>
      </c>
      <c r="J1365" s="274"/>
      <c r="K1365" s="274" t="s">
        <v>2827</v>
      </c>
      <c r="L1365" s="274" t="s">
        <v>3055</v>
      </c>
      <c r="M1365" s="276">
        <v>34732</v>
      </c>
      <c r="N1365" s="274" t="s">
        <v>3684</v>
      </c>
    </row>
    <row r="1366" spans="1:14" ht="13.8">
      <c r="A1366" s="285"/>
      <c r="B1366" s="279" t="s">
        <v>5485</v>
      </c>
      <c r="C1366" s="274">
        <v>2002</v>
      </c>
      <c r="D1366" s="274"/>
      <c r="E1366" s="274"/>
      <c r="F1366" s="274" t="s">
        <v>1069</v>
      </c>
      <c r="G1366" s="274">
        <v>5</v>
      </c>
      <c r="H1366" s="274">
        <f t="shared" si="21"/>
        <v>22</v>
      </c>
      <c r="I1366" s="274" t="s">
        <v>42</v>
      </c>
      <c r="J1366" s="274"/>
      <c r="K1366" s="274" t="s">
        <v>2833</v>
      </c>
      <c r="L1366" s="274" t="s">
        <v>4212</v>
      </c>
      <c r="M1366" s="278">
        <v>37600</v>
      </c>
      <c r="N1366" s="274" t="s">
        <v>3684</v>
      </c>
    </row>
    <row r="1367" spans="1:14" ht="13.8">
      <c r="A1367" s="285"/>
      <c r="B1367" s="279" t="s">
        <v>5486</v>
      </c>
      <c r="C1367" s="274">
        <v>1974</v>
      </c>
      <c r="D1367" s="274"/>
      <c r="E1367" s="274"/>
      <c r="F1367" s="274" t="s">
        <v>1069</v>
      </c>
      <c r="G1367" s="274">
        <v>5</v>
      </c>
      <c r="H1367" s="274">
        <f t="shared" si="21"/>
        <v>50</v>
      </c>
      <c r="I1367" s="274" t="s">
        <v>42</v>
      </c>
      <c r="J1367" s="274"/>
      <c r="K1367" s="274" t="s">
        <v>4213</v>
      </c>
      <c r="L1367" s="274" t="s">
        <v>4214</v>
      </c>
      <c r="M1367" s="276">
        <v>27247</v>
      </c>
      <c r="N1367" s="274" t="s">
        <v>3684</v>
      </c>
    </row>
    <row r="1368" spans="1:14" ht="13.8">
      <c r="A1368" s="285"/>
      <c r="B1368" s="279" t="s">
        <v>5487</v>
      </c>
      <c r="C1368" s="274">
        <v>1987</v>
      </c>
      <c r="D1368" s="274"/>
      <c r="E1368" s="274"/>
      <c r="F1368" s="274" t="s">
        <v>1070</v>
      </c>
      <c r="G1368" s="274">
        <v>5</v>
      </c>
      <c r="H1368" s="274">
        <f t="shared" si="21"/>
        <v>37</v>
      </c>
      <c r="I1368" s="274" t="s">
        <v>42</v>
      </c>
      <c r="J1368" s="274"/>
      <c r="K1368" s="274" t="s">
        <v>2923</v>
      </c>
      <c r="L1368" s="274" t="s">
        <v>4215</v>
      </c>
      <c r="M1368" s="278">
        <v>32132</v>
      </c>
      <c r="N1368" s="274" t="s">
        <v>3684</v>
      </c>
    </row>
    <row r="1369" spans="1:14" ht="13.8">
      <c r="A1369" s="285"/>
      <c r="B1369" s="284" t="s">
        <v>5761</v>
      </c>
      <c r="C1369" s="274">
        <v>1946</v>
      </c>
      <c r="D1369" s="274"/>
      <c r="E1369" s="274"/>
      <c r="F1369" s="274" t="s">
        <v>1069</v>
      </c>
      <c r="G1369" s="274">
        <v>5</v>
      </c>
      <c r="H1369" s="274">
        <f t="shared" si="21"/>
        <v>78</v>
      </c>
      <c r="I1369" s="274" t="s">
        <v>42</v>
      </c>
      <c r="J1369" s="274"/>
      <c r="K1369" s="274" t="s">
        <v>2975</v>
      </c>
      <c r="L1369" s="274" t="s">
        <v>3888</v>
      </c>
      <c r="M1369" s="278">
        <v>17123</v>
      </c>
      <c r="N1369" s="274" t="s">
        <v>3684</v>
      </c>
    </row>
    <row r="1370" spans="1:14" ht="13.8">
      <c r="A1370" s="285"/>
      <c r="B1370" s="279" t="s">
        <v>5488</v>
      </c>
      <c r="C1370" s="274">
        <v>1987</v>
      </c>
      <c r="D1370" s="274"/>
      <c r="E1370" s="274"/>
      <c r="F1370" s="274" t="s">
        <v>1069</v>
      </c>
      <c r="G1370" s="274">
        <v>5</v>
      </c>
      <c r="H1370" s="274">
        <f t="shared" si="21"/>
        <v>37</v>
      </c>
      <c r="I1370" s="274" t="s">
        <v>42</v>
      </c>
      <c r="J1370" s="274"/>
      <c r="K1370" s="274" t="s">
        <v>2859</v>
      </c>
      <c r="L1370" s="274" t="s">
        <v>4216</v>
      </c>
      <c r="M1370" s="276">
        <v>31912</v>
      </c>
      <c r="N1370" s="274" t="s">
        <v>3684</v>
      </c>
    </row>
    <row r="1371" spans="1:14" ht="13.8">
      <c r="A1371" s="285"/>
      <c r="B1371" s="279" t="s">
        <v>5489</v>
      </c>
      <c r="C1371" s="274">
        <v>1994</v>
      </c>
      <c r="D1371" s="274"/>
      <c r="E1371" s="274"/>
      <c r="F1371" s="274" t="s">
        <v>1070</v>
      </c>
      <c r="G1371" s="274">
        <v>5</v>
      </c>
      <c r="H1371" s="274">
        <f t="shared" si="21"/>
        <v>30</v>
      </c>
      <c r="I1371" s="274" t="s">
        <v>42</v>
      </c>
      <c r="J1371" s="274"/>
      <c r="K1371" s="274" t="s">
        <v>2920</v>
      </c>
      <c r="L1371" s="274" t="s">
        <v>4217</v>
      </c>
      <c r="M1371" s="276">
        <v>34421</v>
      </c>
      <c r="N1371" s="274" t="s">
        <v>3684</v>
      </c>
    </row>
    <row r="1372" spans="1:14" ht="13.8">
      <c r="A1372" s="285"/>
      <c r="B1372" s="279" t="s">
        <v>5717</v>
      </c>
      <c r="C1372" s="274">
        <v>1995</v>
      </c>
      <c r="D1372" s="274"/>
      <c r="E1372" s="274"/>
      <c r="F1372" s="274" t="s">
        <v>1070</v>
      </c>
      <c r="G1372" s="274">
        <v>5</v>
      </c>
      <c r="H1372" s="274">
        <f t="shared" si="21"/>
        <v>29</v>
      </c>
      <c r="I1372" s="274" t="s">
        <v>42</v>
      </c>
      <c r="J1372" s="274"/>
      <c r="K1372" s="274" t="s">
        <v>2930</v>
      </c>
      <c r="L1372" s="274" t="s">
        <v>3083</v>
      </c>
      <c r="M1372" s="278">
        <v>35024</v>
      </c>
      <c r="N1372" s="274" t="s">
        <v>3684</v>
      </c>
    </row>
    <row r="1373" spans="1:14" ht="13.8">
      <c r="A1373" s="285"/>
      <c r="B1373" s="279" t="s">
        <v>5490</v>
      </c>
      <c r="C1373" s="274">
        <v>1989</v>
      </c>
      <c r="D1373" s="274"/>
      <c r="E1373" s="274"/>
      <c r="F1373" s="274" t="s">
        <v>1069</v>
      </c>
      <c r="G1373" s="274">
        <v>5</v>
      </c>
      <c r="H1373" s="274">
        <f t="shared" si="21"/>
        <v>35</v>
      </c>
      <c r="I1373" s="274" t="s">
        <v>1072</v>
      </c>
      <c r="J1373" s="274"/>
      <c r="K1373" s="274" t="s">
        <v>2896</v>
      </c>
      <c r="L1373" s="274" t="s">
        <v>4218</v>
      </c>
      <c r="M1373" s="278">
        <v>32855</v>
      </c>
      <c r="N1373" s="274" t="s">
        <v>3684</v>
      </c>
    </row>
    <row r="1374" spans="1:14" ht="13.8">
      <c r="A1374" s="285"/>
      <c r="B1374" s="279" t="s">
        <v>5491</v>
      </c>
      <c r="C1374" s="274">
        <v>2001</v>
      </c>
      <c r="D1374" s="274"/>
      <c r="E1374" s="274"/>
      <c r="F1374" s="274" t="s">
        <v>1070</v>
      </c>
      <c r="G1374" s="274">
        <v>5</v>
      </c>
      <c r="H1374" s="274">
        <f t="shared" si="21"/>
        <v>23</v>
      </c>
      <c r="I1374" s="274" t="s">
        <v>42</v>
      </c>
      <c r="J1374" s="274"/>
      <c r="K1374" s="274" t="s">
        <v>3322</v>
      </c>
      <c r="L1374" s="274" t="s">
        <v>4219</v>
      </c>
      <c r="M1374" s="276">
        <v>36954</v>
      </c>
      <c r="N1374" s="274" t="s">
        <v>3684</v>
      </c>
    </row>
    <row r="1375" spans="1:14" ht="13.8">
      <c r="A1375" s="285"/>
      <c r="B1375" s="279" t="s">
        <v>5492</v>
      </c>
      <c r="C1375" s="274">
        <v>2000</v>
      </c>
      <c r="D1375" s="274"/>
      <c r="E1375" s="274"/>
      <c r="F1375" s="274" t="s">
        <v>1070</v>
      </c>
      <c r="G1375" s="274">
        <v>5</v>
      </c>
      <c r="H1375" s="274">
        <f t="shared" si="21"/>
        <v>24</v>
      </c>
      <c r="I1375" s="274" t="s">
        <v>42</v>
      </c>
      <c r="J1375" s="274"/>
      <c r="K1375" s="274" t="s">
        <v>2926</v>
      </c>
      <c r="L1375" s="274" t="s">
        <v>4220</v>
      </c>
      <c r="M1375" s="276">
        <v>36599</v>
      </c>
      <c r="N1375" s="274" t="s">
        <v>3684</v>
      </c>
    </row>
    <row r="1376" spans="1:14" ht="13.8">
      <c r="A1376" s="285"/>
      <c r="B1376" s="279" t="s">
        <v>1926</v>
      </c>
      <c r="C1376" s="274">
        <v>1985</v>
      </c>
      <c r="D1376" s="274"/>
      <c r="E1376" s="274"/>
      <c r="F1376" s="274" t="s">
        <v>1070</v>
      </c>
      <c r="G1376" s="274">
        <v>5</v>
      </c>
      <c r="H1376" s="274">
        <f t="shared" si="21"/>
        <v>39</v>
      </c>
      <c r="I1376" s="274" t="s">
        <v>42</v>
      </c>
      <c r="J1376" s="274"/>
      <c r="K1376" s="274" t="s">
        <v>2827</v>
      </c>
      <c r="L1376" s="274" t="s">
        <v>4221</v>
      </c>
      <c r="M1376" s="276">
        <v>31389</v>
      </c>
      <c r="N1376" s="274" t="s">
        <v>3684</v>
      </c>
    </row>
    <row r="1377" spans="1:14" ht="13.8">
      <c r="A1377" s="285"/>
      <c r="B1377" s="279" t="s">
        <v>5493</v>
      </c>
      <c r="C1377" s="274">
        <v>1992</v>
      </c>
      <c r="D1377" s="274"/>
      <c r="E1377" s="274"/>
      <c r="F1377" s="274" t="s">
        <v>1069</v>
      </c>
      <c r="G1377" s="274">
        <v>5</v>
      </c>
      <c r="H1377" s="274">
        <f t="shared" si="21"/>
        <v>32</v>
      </c>
      <c r="I1377" s="274" t="s">
        <v>42</v>
      </c>
      <c r="J1377" s="274"/>
      <c r="K1377" s="274" t="s">
        <v>2859</v>
      </c>
      <c r="L1377" s="274" t="s">
        <v>4222</v>
      </c>
      <c r="M1377" s="276">
        <v>33631</v>
      </c>
      <c r="N1377" s="274" t="s">
        <v>3684</v>
      </c>
    </row>
    <row r="1378" spans="1:14" ht="13.8">
      <c r="A1378" s="285"/>
      <c r="B1378" s="279" t="s">
        <v>5494</v>
      </c>
      <c r="C1378" s="274">
        <v>1993</v>
      </c>
      <c r="D1378" s="274"/>
      <c r="E1378" s="274"/>
      <c r="F1378" s="274" t="s">
        <v>1069</v>
      </c>
      <c r="G1378" s="274">
        <v>5</v>
      </c>
      <c r="H1378" s="274">
        <f t="shared" si="21"/>
        <v>31</v>
      </c>
      <c r="I1378" s="274" t="s">
        <v>42</v>
      </c>
      <c r="J1378" s="274"/>
      <c r="K1378" s="274" t="s">
        <v>2913</v>
      </c>
      <c r="L1378" s="274" t="s">
        <v>3735</v>
      </c>
      <c r="M1378" s="276">
        <v>34105</v>
      </c>
      <c r="N1378" s="274" t="s">
        <v>3684</v>
      </c>
    </row>
    <row r="1379" spans="1:14" ht="13.8">
      <c r="A1379" s="285"/>
      <c r="B1379" s="279" t="s">
        <v>5495</v>
      </c>
      <c r="C1379" s="274">
        <v>1992</v>
      </c>
      <c r="D1379" s="274"/>
      <c r="E1379" s="274"/>
      <c r="F1379" s="274" t="s">
        <v>1070</v>
      </c>
      <c r="G1379" s="274">
        <v>5</v>
      </c>
      <c r="H1379" s="274">
        <f t="shared" si="21"/>
        <v>32</v>
      </c>
      <c r="I1379" s="274" t="s">
        <v>42</v>
      </c>
      <c r="J1379" s="274"/>
      <c r="K1379" s="274" t="s">
        <v>4223</v>
      </c>
      <c r="L1379" s="274" t="s">
        <v>4224</v>
      </c>
      <c r="M1379" s="276">
        <v>33869</v>
      </c>
      <c r="N1379" s="274" t="s">
        <v>3684</v>
      </c>
    </row>
    <row r="1380" spans="1:14" ht="13.8">
      <c r="A1380" s="285"/>
      <c r="B1380" s="279" t="s">
        <v>5718</v>
      </c>
      <c r="C1380" s="274">
        <v>1974</v>
      </c>
      <c r="D1380" s="274"/>
      <c r="E1380" s="274"/>
      <c r="F1380" s="274" t="s">
        <v>1069</v>
      </c>
      <c r="G1380" s="274">
        <v>5</v>
      </c>
      <c r="H1380" s="274">
        <f t="shared" si="21"/>
        <v>50</v>
      </c>
      <c r="I1380" s="274" t="s">
        <v>42</v>
      </c>
      <c r="J1380" s="274"/>
      <c r="K1380" s="274" t="s">
        <v>2874</v>
      </c>
      <c r="L1380" s="274" t="s">
        <v>4225</v>
      </c>
      <c r="M1380" s="276">
        <v>27080</v>
      </c>
      <c r="N1380" s="274" t="s">
        <v>3684</v>
      </c>
    </row>
    <row r="1381" spans="1:14" ht="13.8">
      <c r="A1381" s="285"/>
      <c r="B1381" s="279" t="s">
        <v>5496</v>
      </c>
      <c r="C1381" s="274">
        <v>1989</v>
      </c>
      <c r="D1381" s="274"/>
      <c r="E1381" s="274"/>
      <c r="F1381" s="274" t="s">
        <v>1069</v>
      </c>
      <c r="G1381" s="274">
        <v>5</v>
      </c>
      <c r="H1381" s="274">
        <f t="shared" si="21"/>
        <v>35</v>
      </c>
      <c r="I1381" s="274" t="s">
        <v>42</v>
      </c>
      <c r="J1381" s="274"/>
      <c r="K1381" s="274" t="s">
        <v>2849</v>
      </c>
      <c r="L1381" s="274" t="s">
        <v>3257</v>
      </c>
      <c r="M1381" s="276">
        <v>32541</v>
      </c>
      <c r="N1381" s="274" t="s">
        <v>3684</v>
      </c>
    </row>
    <row r="1382" spans="1:14" ht="13.8">
      <c r="A1382" s="285"/>
      <c r="B1382" s="279" t="s">
        <v>5497</v>
      </c>
      <c r="C1382" s="274">
        <v>1996</v>
      </c>
      <c r="D1382" s="274"/>
      <c r="E1382" s="274"/>
      <c r="F1382" s="274" t="s">
        <v>1070</v>
      </c>
      <c r="G1382" s="274">
        <v>5</v>
      </c>
      <c r="H1382" s="274">
        <f t="shared" si="21"/>
        <v>28</v>
      </c>
      <c r="I1382" s="274" t="s">
        <v>42</v>
      </c>
      <c r="J1382" s="274"/>
      <c r="K1382" s="274" t="s">
        <v>2851</v>
      </c>
      <c r="L1382" s="274" t="s">
        <v>4226</v>
      </c>
      <c r="M1382" s="276">
        <v>35347</v>
      </c>
      <c r="N1382" s="274" t="s">
        <v>3684</v>
      </c>
    </row>
    <row r="1383" spans="1:14" ht="13.8">
      <c r="A1383" s="285"/>
      <c r="B1383" s="279" t="s">
        <v>5498</v>
      </c>
      <c r="C1383" s="274">
        <v>1980</v>
      </c>
      <c r="D1383" s="274"/>
      <c r="E1383" s="274"/>
      <c r="F1383" s="274" t="s">
        <v>1069</v>
      </c>
      <c r="G1383" s="274">
        <v>5</v>
      </c>
      <c r="H1383" s="274">
        <f t="shared" si="21"/>
        <v>44</v>
      </c>
      <c r="I1383" s="274" t="s">
        <v>42</v>
      </c>
      <c r="J1383" s="274"/>
      <c r="K1383" s="274" t="s">
        <v>3309</v>
      </c>
      <c r="L1383" s="274" t="s">
        <v>4227</v>
      </c>
      <c r="M1383" s="276">
        <v>29396</v>
      </c>
      <c r="N1383" s="274" t="s">
        <v>3684</v>
      </c>
    </row>
    <row r="1384" spans="1:14" ht="13.8">
      <c r="A1384" s="285"/>
      <c r="B1384" s="279" t="s">
        <v>5499</v>
      </c>
      <c r="C1384" s="274">
        <v>2000</v>
      </c>
      <c r="D1384" s="274"/>
      <c r="E1384" s="274"/>
      <c r="F1384" s="274" t="s">
        <v>1070</v>
      </c>
      <c r="G1384" s="274">
        <v>5</v>
      </c>
      <c r="H1384" s="274">
        <f t="shared" si="21"/>
        <v>24</v>
      </c>
      <c r="I1384" s="274" t="s">
        <v>42</v>
      </c>
      <c r="J1384" s="274"/>
      <c r="K1384" s="274" t="s">
        <v>2831</v>
      </c>
      <c r="L1384" s="274" t="s">
        <v>4228</v>
      </c>
      <c r="M1384" s="278">
        <v>36828</v>
      </c>
      <c r="N1384" s="274" t="s">
        <v>3684</v>
      </c>
    </row>
    <row r="1385" spans="1:14" ht="13.8">
      <c r="A1385" s="285"/>
      <c r="B1385" s="284" t="s">
        <v>5764</v>
      </c>
      <c r="C1385" s="274">
        <v>1991</v>
      </c>
      <c r="D1385" s="274"/>
      <c r="E1385" s="274"/>
      <c r="F1385" s="274" t="s">
        <v>1069</v>
      </c>
      <c r="G1385" s="274">
        <v>5</v>
      </c>
      <c r="H1385" s="274">
        <f t="shared" si="21"/>
        <v>33</v>
      </c>
      <c r="I1385" s="274" t="s">
        <v>42</v>
      </c>
      <c r="J1385" s="274"/>
      <c r="K1385" s="274" t="s">
        <v>2833</v>
      </c>
      <c r="L1385" s="274" t="s">
        <v>3863</v>
      </c>
      <c r="M1385" s="276">
        <v>33362</v>
      </c>
      <c r="N1385" s="274" t="s">
        <v>3684</v>
      </c>
    </row>
    <row r="1386" spans="1:14" ht="13.8">
      <c r="A1386" s="285"/>
      <c r="B1386" s="279" t="s">
        <v>5500</v>
      </c>
      <c r="C1386" s="274">
        <v>1987</v>
      </c>
      <c r="D1386" s="274"/>
      <c r="E1386" s="274"/>
      <c r="F1386" s="274" t="s">
        <v>1070</v>
      </c>
      <c r="G1386" s="274">
        <v>5</v>
      </c>
      <c r="H1386" s="274">
        <f t="shared" si="21"/>
        <v>37</v>
      </c>
      <c r="I1386" s="274" t="s">
        <v>42</v>
      </c>
      <c r="J1386" s="274"/>
      <c r="K1386" s="274" t="s">
        <v>2831</v>
      </c>
      <c r="L1386" s="274" t="s">
        <v>4229</v>
      </c>
      <c r="M1386" s="276">
        <v>31995</v>
      </c>
      <c r="N1386" s="274" t="s">
        <v>3684</v>
      </c>
    </row>
    <row r="1387" spans="1:14" ht="13.8">
      <c r="A1387" s="285"/>
      <c r="B1387" s="279" t="s">
        <v>5501</v>
      </c>
      <c r="C1387" s="274">
        <v>1991</v>
      </c>
      <c r="D1387" s="274"/>
      <c r="E1387" s="274"/>
      <c r="F1387" s="274" t="s">
        <v>1070</v>
      </c>
      <c r="G1387" s="274">
        <v>5</v>
      </c>
      <c r="H1387" s="274">
        <f t="shared" si="21"/>
        <v>33</v>
      </c>
      <c r="I1387" s="274" t="s">
        <v>42</v>
      </c>
      <c r="J1387" s="274"/>
      <c r="K1387" s="274" t="s">
        <v>2926</v>
      </c>
      <c r="L1387" s="274" t="s">
        <v>3944</v>
      </c>
      <c r="M1387" s="276">
        <v>33544</v>
      </c>
      <c r="N1387" s="274" t="s">
        <v>3684</v>
      </c>
    </row>
    <row r="1388" spans="1:14" ht="13.8">
      <c r="A1388" s="285"/>
      <c r="B1388" s="279" t="s">
        <v>5502</v>
      </c>
      <c r="C1388" s="274">
        <v>2002</v>
      </c>
      <c r="D1388" s="274"/>
      <c r="E1388" s="274"/>
      <c r="F1388" s="274" t="s">
        <v>1070</v>
      </c>
      <c r="G1388" s="274">
        <v>5</v>
      </c>
      <c r="H1388" s="274">
        <f t="shared" si="21"/>
        <v>22</v>
      </c>
      <c r="I1388" s="274" t="s">
        <v>42</v>
      </c>
      <c r="J1388" s="274"/>
      <c r="K1388" s="274" t="s">
        <v>3264</v>
      </c>
      <c r="L1388" s="274" t="s">
        <v>4230</v>
      </c>
      <c r="M1388" s="278">
        <v>37615</v>
      </c>
      <c r="N1388" s="274" t="s">
        <v>3684</v>
      </c>
    </row>
    <row r="1389" spans="1:14" ht="13.8">
      <c r="A1389" s="285"/>
      <c r="B1389" s="279" t="s">
        <v>2066</v>
      </c>
      <c r="C1389" s="274">
        <v>1982</v>
      </c>
      <c r="D1389" s="274"/>
      <c r="E1389" s="274"/>
      <c r="F1389" s="274" t="s">
        <v>1070</v>
      </c>
      <c r="G1389" s="274">
        <v>5</v>
      </c>
      <c r="H1389" s="274">
        <f t="shared" si="21"/>
        <v>42</v>
      </c>
      <c r="I1389" s="274" t="s">
        <v>42</v>
      </c>
      <c r="J1389" s="274"/>
      <c r="K1389" s="274" t="s">
        <v>2827</v>
      </c>
      <c r="L1389" s="274" t="s">
        <v>4179</v>
      </c>
      <c r="M1389" s="276">
        <v>30017</v>
      </c>
      <c r="N1389" s="274" t="s">
        <v>3684</v>
      </c>
    </row>
    <row r="1390" spans="1:14" ht="13.8">
      <c r="A1390" s="285"/>
      <c r="B1390" s="279" t="s">
        <v>5503</v>
      </c>
      <c r="C1390" s="274">
        <v>1971</v>
      </c>
      <c r="D1390" s="274"/>
      <c r="E1390" s="274"/>
      <c r="F1390" s="274" t="s">
        <v>1069</v>
      </c>
      <c r="G1390" s="274">
        <v>5</v>
      </c>
      <c r="H1390" s="274">
        <f t="shared" si="21"/>
        <v>53</v>
      </c>
      <c r="I1390" s="274" t="s">
        <v>42</v>
      </c>
      <c r="J1390" s="274"/>
      <c r="K1390" s="274" t="s">
        <v>2825</v>
      </c>
      <c r="L1390" s="274" t="s">
        <v>4231</v>
      </c>
      <c r="M1390" s="276">
        <v>26025</v>
      </c>
      <c r="N1390" s="274" t="s">
        <v>3684</v>
      </c>
    </row>
    <row r="1391" spans="1:14" ht="13.8">
      <c r="A1391" s="285"/>
      <c r="B1391" s="279" t="s">
        <v>5504</v>
      </c>
      <c r="C1391" s="274">
        <v>1988</v>
      </c>
      <c r="D1391" s="274"/>
      <c r="E1391" s="274"/>
      <c r="F1391" s="274" t="s">
        <v>1069</v>
      </c>
      <c r="G1391" s="274">
        <v>5</v>
      </c>
      <c r="H1391" s="274">
        <f t="shared" si="21"/>
        <v>36</v>
      </c>
      <c r="I1391" s="274" t="s">
        <v>42</v>
      </c>
      <c r="J1391" s="274"/>
      <c r="K1391" s="274" t="s">
        <v>2833</v>
      </c>
      <c r="L1391" s="274" t="s">
        <v>4082</v>
      </c>
      <c r="M1391" s="278">
        <v>32499</v>
      </c>
      <c r="N1391" s="274" t="s">
        <v>3684</v>
      </c>
    </row>
    <row r="1392" spans="1:14" ht="13.8">
      <c r="A1392" s="285"/>
      <c r="B1392" s="279" t="s">
        <v>5505</v>
      </c>
      <c r="C1392" s="274">
        <v>1997</v>
      </c>
      <c r="D1392" s="274"/>
      <c r="E1392" s="274"/>
      <c r="F1392" s="274" t="s">
        <v>1070</v>
      </c>
      <c r="G1392" s="274">
        <v>5</v>
      </c>
      <c r="H1392" s="274">
        <f t="shared" si="21"/>
        <v>27</v>
      </c>
      <c r="I1392" s="274" t="s">
        <v>42</v>
      </c>
      <c r="J1392" s="274"/>
      <c r="K1392" s="274" t="s">
        <v>2813</v>
      </c>
      <c r="L1392" s="274" t="s">
        <v>2911</v>
      </c>
      <c r="M1392" s="278">
        <v>35783</v>
      </c>
      <c r="N1392" s="274" t="s">
        <v>3684</v>
      </c>
    </row>
    <row r="1393" spans="1:14" ht="13.8">
      <c r="A1393" s="285"/>
      <c r="B1393" s="279" t="s">
        <v>2323</v>
      </c>
      <c r="C1393" s="274">
        <v>1990</v>
      </c>
      <c r="D1393" s="274"/>
      <c r="E1393" s="274"/>
      <c r="F1393" s="274" t="s">
        <v>1070</v>
      </c>
      <c r="G1393" s="274">
        <v>5</v>
      </c>
      <c r="H1393" s="274">
        <f t="shared" si="21"/>
        <v>34</v>
      </c>
      <c r="I1393" s="274" t="s">
        <v>42</v>
      </c>
      <c r="J1393" s="274"/>
      <c r="K1393" s="274" t="s">
        <v>3108</v>
      </c>
      <c r="L1393" s="274" t="s">
        <v>4232</v>
      </c>
      <c r="M1393" s="276">
        <v>33046</v>
      </c>
      <c r="N1393" s="274" t="s">
        <v>3684</v>
      </c>
    </row>
    <row r="1394" spans="1:14" ht="13.8">
      <c r="A1394" s="285"/>
      <c r="B1394" s="284" t="s">
        <v>5765</v>
      </c>
      <c r="C1394" s="274">
        <v>2001</v>
      </c>
      <c r="D1394" s="274"/>
      <c r="E1394" s="274"/>
      <c r="F1394" s="274" t="s">
        <v>1070</v>
      </c>
      <c r="G1394" s="274">
        <v>5</v>
      </c>
      <c r="H1394" s="274">
        <f t="shared" si="21"/>
        <v>23</v>
      </c>
      <c r="I1394" s="274" t="s">
        <v>42</v>
      </c>
      <c r="J1394" s="274"/>
      <c r="K1394" s="274" t="s">
        <v>3189</v>
      </c>
      <c r="L1394" s="274" t="s">
        <v>2959</v>
      </c>
      <c r="M1394" s="276">
        <v>37117</v>
      </c>
      <c r="N1394" s="274" t="s">
        <v>3684</v>
      </c>
    </row>
    <row r="1395" spans="1:14" ht="13.8">
      <c r="A1395" s="285"/>
      <c r="B1395" s="284" t="s">
        <v>5762</v>
      </c>
      <c r="C1395" s="274">
        <v>1983</v>
      </c>
      <c r="D1395" s="274"/>
      <c r="E1395" s="274"/>
      <c r="F1395" s="274" t="s">
        <v>1070</v>
      </c>
      <c r="G1395" s="274">
        <v>5</v>
      </c>
      <c r="H1395" s="274">
        <f t="shared" si="21"/>
        <v>41</v>
      </c>
      <c r="I1395" s="274" t="s">
        <v>42</v>
      </c>
      <c r="J1395" s="274"/>
      <c r="K1395" s="274" t="s">
        <v>3153</v>
      </c>
      <c r="L1395" s="274" t="s">
        <v>3753</v>
      </c>
      <c r="M1395" s="276">
        <v>30379</v>
      </c>
      <c r="N1395" s="274" t="s">
        <v>3684</v>
      </c>
    </row>
    <row r="1396" spans="1:14" ht="13.8">
      <c r="A1396" s="285"/>
      <c r="B1396" s="279" t="s">
        <v>5506</v>
      </c>
      <c r="C1396" s="274">
        <v>1993</v>
      </c>
      <c r="D1396" s="274"/>
      <c r="E1396" s="274"/>
      <c r="F1396" s="274" t="s">
        <v>1069</v>
      </c>
      <c r="G1396" s="274">
        <v>5</v>
      </c>
      <c r="H1396" s="274">
        <f t="shared" si="21"/>
        <v>31</v>
      </c>
      <c r="I1396" s="274" t="s">
        <v>42</v>
      </c>
      <c r="J1396" s="274"/>
      <c r="K1396" s="274" t="s">
        <v>2933</v>
      </c>
      <c r="L1396" s="274" t="s">
        <v>4233</v>
      </c>
      <c r="M1396" s="276">
        <v>34051</v>
      </c>
      <c r="N1396" s="274" t="s">
        <v>3684</v>
      </c>
    </row>
    <row r="1397" spans="1:14" ht="13.8">
      <c r="A1397" s="285"/>
      <c r="B1397" s="279" t="s">
        <v>5507</v>
      </c>
      <c r="C1397" s="274">
        <v>1976</v>
      </c>
      <c r="D1397" s="274"/>
      <c r="E1397" s="274"/>
      <c r="F1397" s="274" t="s">
        <v>1069</v>
      </c>
      <c r="G1397" s="274">
        <v>5</v>
      </c>
      <c r="H1397" s="274">
        <f t="shared" si="21"/>
        <v>48</v>
      </c>
      <c r="I1397" s="274" t="s">
        <v>42</v>
      </c>
      <c r="J1397" s="274"/>
      <c r="K1397" s="274" t="s">
        <v>2913</v>
      </c>
      <c r="L1397" s="274" t="s">
        <v>4234</v>
      </c>
      <c r="M1397" s="276">
        <v>27935</v>
      </c>
      <c r="N1397" s="274" t="s">
        <v>3684</v>
      </c>
    </row>
    <row r="1398" spans="1:14" ht="13.8">
      <c r="A1398" s="285"/>
      <c r="B1398" s="279" t="s">
        <v>5508</v>
      </c>
      <c r="C1398" s="274">
        <v>1984</v>
      </c>
      <c r="D1398" s="274"/>
      <c r="E1398" s="274"/>
      <c r="F1398" s="274" t="s">
        <v>1070</v>
      </c>
      <c r="G1398" s="274">
        <v>5</v>
      </c>
      <c r="H1398" s="274">
        <f t="shared" si="21"/>
        <v>40</v>
      </c>
      <c r="I1398" s="274" t="s">
        <v>42</v>
      </c>
      <c r="J1398" s="274"/>
      <c r="K1398" s="274" t="s">
        <v>3108</v>
      </c>
      <c r="L1398" s="274" t="s">
        <v>4235</v>
      </c>
      <c r="M1398" s="276">
        <v>30939</v>
      </c>
      <c r="N1398" s="274" t="s">
        <v>3684</v>
      </c>
    </row>
    <row r="1399" spans="1:14" ht="13.8">
      <c r="A1399" s="285"/>
      <c r="B1399" s="279" t="s">
        <v>5509</v>
      </c>
      <c r="C1399" s="274">
        <v>1998</v>
      </c>
      <c r="D1399" s="274"/>
      <c r="E1399" s="274"/>
      <c r="F1399" s="274" t="s">
        <v>1070</v>
      </c>
      <c r="G1399" s="274">
        <v>5</v>
      </c>
      <c r="H1399" s="274">
        <f t="shared" si="21"/>
        <v>26</v>
      </c>
      <c r="I1399" s="274" t="s">
        <v>42</v>
      </c>
      <c r="J1399" s="274"/>
      <c r="K1399" s="274" t="s">
        <v>2851</v>
      </c>
      <c r="L1399" s="274" t="s">
        <v>4236</v>
      </c>
      <c r="M1399" s="276">
        <v>35813</v>
      </c>
      <c r="N1399" s="274" t="s">
        <v>3684</v>
      </c>
    </row>
    <row r="1400" spans="1:14" ht="13.8">
      <c r="A1400" s="285"/>
      <c r="B1400" s="279" t="s">
        <v>5510</v>
      </c>
      <c r="C1400" s="274">
        <v>1999</v>
      </c>
      <c r="D1400" s="274"/>
      <c r="E1400" s="274"/>
      <c r="F1400" s="274" t="s">
        <v>1070</v>
      </c>
      <c r="G1400" s="274">
        <v>5</v>
      </c>
      <c r="H1400" s="274">
        <f t="shared" si="21"/>
        <v>25</v>
      </c>
      <c r="I1400" s="274" t="s">
        <v>42</v>
      </c>
      <c r="J1400" s="274"/>
      <c r="K1400" s="274" t="s">
        <v>3220</v>
      </c>
      <c r="L1400" s="274" t="s">
        <v>4237</v>
      </c>
      <c r="M1400" s="276">
        <v>36193</v>
      </c>
      <c r="N1400" s="274" t="s">
        <v>3684</v>
      </c>
    </row>
    <row r="1401" spans="1:14" ht="13.8">
      <c r="A1401" s="285"/>
      <c r="B1401" s="279" t="s">
        <v>5511</v>
      </c>
      <c r="C1401" s="274">
        <v>1992</v>
      </c>
      <c r="D1401" s="274"/>
      <c r="E1401" s="274"/>
      <c r="F1401" s="274" t="s">
        <v>1070</v>
      </c>
      <c r="G1401" s="274">
        <v>5</v>
      </c>
      <c r="H1401" s="274">
        <f t="shared" si="21"/>
        <v>32</v>
      </c>
      <c r="I1401" s="274" t="s">
        <v>42</v>
      </c>
      <c r="J1401" s="274"/>
      <c r="K1401" s="274" t="s">
        <v>2840</v>
      </c>
      <c r="L1401" s="274" t="s">
        <v>4238</v>
      </c>
      <c r="M1401" s="276">
        <v>33626</v>
      </c>
      <c r="N1401" s="274" t="s">
        <v>3684</v>
      </c>
    </row>
    <row r="1402" spans="1:14" ht="13.8">
      <c r="A1402" s="285"/>
      <c r="B1402" s="279" t="s">
        <v>5512</v>
      </c>
      <c r="C1402" s="274">
        <v>2002</v>
      </c>
      <c r="D1402" s="274"/>
      <c r="E1402" s="274"/>
      <c r="F1402" s="274" t="s">
        <v>1070</v>
      </c>
      <c r="G1402" s="274">
        <v>5</v>
      </c>
      <c r="H1402" s="274">
        <f t="shared" si="21"/>
        <v>22</v>
      </c>
      <c r="I1402" s="274" t="s">
        <v>42</v>
      </c>
      <c r="J1402" s="274"/>
      <c r="K1402" s="274" t="s">
        <v>2851</v>
      </c>
      <c r="L1402" s="274" t="s">
        <v>4239</v>
      </c>
      <c r="M1402" s="276">
        <v>37342</v>
      </c>
      <c r="N1402" s="274" t="s">
        <v>3684</v>
      </c>
    </row>
    <row r="1403" spans="1:14" ht="13.8">
      <c r="A1403" s="285"/>
      <c r="B1403" s="279" t="s">
        <v>5513</v>
      </c>
      <c r="C1403" s="274">
        <v>2008</v>
      </c>
      <c r="D1403" s="274"/>
      <c r="E1403" s="274"/>
      <c r="F1403" s="274" t="s">
        <v>1069</v>
      </c>
      <c r="G1403" s="274">
        <v>5</v>
      </c>
      <c r="H1403" s="274">
        <f t="shared" si="21"/>
        <v>16</v>
      </c>
      <c r="I1403" s="274" t="s">
        <v>42</v>
      </c>
      <c r="J1403" s="274"/>
      <c r="K1403" s="274" t="s">
        <v>2901</v>
      </c>
      <c r="L1403" s="274" t="s">
        <v>4240</v>
      </c>
      <c r="M1403" s="276">
        <v>39660</v>
      </c>
      <c r="N1403" s="274" t="s">
        <v>3684</v>
      </c>
    </row>
    <row r="1404" spans="1:14" ht="13.8">
      <c r="A1404" s="285"/>
      <c r="B1404" s="279" t="s">
        <v>5514</v>
      </c>
      <c r="C1404" s="274">
        <v>1989</v>
      </c>
      <c r="D1404" s="274"/>
      <c r="E1404" s="274"/>
      <c r="F1404" s="274" t="s">
        <v>1070</v>
      </c>
      <c r="G1404" s="274">
        <v>5</v>
      </c>
      <c r="H1404" s="274">
        <f t="shared" si="21"/>
        <v>35</v>
      </c>
      <c r="I1404" s="274" t="s">
        <v>42</v>
      </c>
      <c r="J1404" s="274"/>
      <c r="K1404" s="274" t="s">
        <v>2920</v>
      </c>
      <c r="L1404" s="274" t="s">
        <v>4241</v>
      </c>
      <c r="M1404" s="278">
        <v>32822</v>
      </c>
      <c r="N1404" s="274" t="s">
        <v>3684</v>
      </c>
    </row>
    <row r="1405" spans="1:14" ht="13.8">
      <c r="A1405" s="285"/>
      <c r="B1405" s="279" t="s">
        <v>5515</v>
      </c>
      <c r="C1405" s="274">
        <v>1991</v>
      </c>
      <c r="D1405" s="274"/>
      <c r="E1405" s="274"/>
      <c r="F1405" s="274" t="s">
        <v>1070</v>
      </c>
      <c r="G1405" s="274">
        <v>5</v>
      </c>
      <c r="H1405" s="274">
        <f t="shared" si="21"/>
        <v>33</v>
      </c>
      <c r="I1405" s="274" t="s">
        <v>42</v>
      </c>
      <c r="J1405" s="274"/>
      <c r="K1405" s="274" t="s">
        <v>3649</v>
      </c>
      <c r="L1405" s="274" t="s">
        <v>3357</v>
      </c>
      <c r="M1405" s="276">
        <v>33380</v>
      </c>
      <c r="N1405" s="274" t="s">
        <v>3684</v>
      </c>
    </row>
    <row r="1406" spans="1:14" ht="13.8">
      <c r="A1406" s="285"/>
      <c r="B1406" s="279" t="s">
        <v>5516</v>
      </c>
      <c r="C1406" s="274">
        <v>1971</v>
      </c>
      <c r="D1406" s="274"/>
      <c r="E1406" s="274"/>
      <c r="F1406" s="274" t="s">
        <v>1069</v>
      </c>
      <c r="G1406" s="274">
        <v>5</v>
      </c>
      <c r="H1406" s="274">
        <f t="shared" si="21"/>
        <v>53</v>
      </c>
      <c r="I1406" s="274" t="s">
        <v>42</v>
      </c>
      <c r="J1406" s="274"/>
      <c r="K1406" s="274" t="s">
        <v>2862</v>
      </c>
      <c r="L1406" s="274" t="s">
        <v>4222</v>
      </c>
      <c r="M1406" s="276">
        <v>25947</v>
      </c>
      <c r="N1406" s="274" t="s">
        <v>3684</v>
      </c>
    </row>
    <row r="1407" spans="1:14" ht="13.8">
      <c r="A1407" s="285"/>
      <c r="B1407" s="279" t="s">
        <v>1696</v>
      </c>
      <c r="C1407" s="274">
        <v>1993</v>
      </c>
      <c r="D1407" s="274"/>
      <c r="E1407" s="274"/>
      <c r="F1407" s="274" t="s">
        <v>1070</v>
      </c>
      <c r="G1407" s="274">
        <v>5</v>
      </c>
      <c r="H1407" s="274">
        <f t="shared" si="21"/>
        <v>31</v>
      </c>
      <c r="I1407" s="274" t="s">
        <v>42</v>
      </c>
      <c r="J1407" s="274"/>
      <c r="K1407" s="274" t="s">
        <v>2813</v>
      </c>
      <c r="L1407" s="274" t="s">
        <v>4242</v>
      </c>
      <c r="M1407" s="276">
        <v>34000</v>
      </c>
      <c r="N1407" s="274" t="s">
        <v>3684</v>
      </c>
    </row>
    <row r="1408" spans="1:14" ht="13.8">
      <c r="A1408" s="285"/>
      <c r="B1408" s="279" t="s">
        <v>5517</v>
      </c>
      <c r="C1408" s="274">
        <v>1987</v>
      </c>
      <c r="D1408" s="274"/>
      <c r="E1408" s="274"/>
      <c r="F1408" s="274" t="s">
        <v>1069</v>
      </c>
      <c r="G1408" s="274">
        <v>5</v>
      </c>
      <c r="H1408" s="274">
        <f t="shared" si="21"/>
        <v>37</v>
      </c>
      <c r="I1408" s="274" t="s">
        <v>42</v>
      </c>
      <c r="J1408" s="274"/>
      <c r="K1408" s="274" t="s">
        <v>2975</v>
      </c>
      <c r="L1408" s="274" t="s">
        <v>4243</v>
      </c>
      <c r="M1408" s="276">
        <v>32043</v>
      </c>
      <c r="N1408" s="274" t="s">
        <v>3684</v>
      </c>
    </row>
    <row r="1409" spans="1:14" ht="13.8">
      <c r="A1409" s="285"/>
      <c r="B1409" s="279" t="s">
        <v>5518</v>
      </c>
      <c r="C1409" s="274">
        <v>2002</v>
      </c>
      <c r="D1409" s="274"/>
      <c r="E1409" s="274"/>
      <c r="F1409" s="274" t="s">
        <v>1069</v>
      </c>
      <c r="G1409" s="274">
        <v>5</v>
      </c>
      <c r="H1409" s="274">
        <f t="shared" si="21"/>
        <v>22</v>
      </c>
      <c r="I1409" s="274" t="s">
        <v>42</v>
      </c>
      <c r="J1409" s="274"/>
      <c r="K1409" s="274" t="s">
        <v>2992</v>
      </c>
      <c r="L1409" s="274" t="s">
        <v>4244</v>
      </c>
      <c r="M1409" s="276">
        <v>37382</v>
      </c>
      <c r="N1409" s="274" t="s">
        <v>3684</v>
      </c>
    </row>
    <row r="1410" spans="1:14" ht="13.8">
      <c r="A1410" s="285"/>
      <c r="B1410" s="284" t="s">
        <v>5449</v>
      </c>
      <c r="C1410" s="274">
        <v>2001</v>
      </c>
      <c r="D1410" s="274"/>
      <c r="E1410" s="274"/>
      <c r="F1410" s="274" t="s">
        <v>1069</v>
      </c>
      <c r="G1410" s="274">
        <v>5</v>
      </c>
      <c r="H1410" s="274">
        <f t="shared" si="21"/>
        <v>23</v>
      </c>
      <c r="I1410" s="274" t="s">
        <v>42</v>
      </c>
      <c r="J1410" s="274"/>
      <c r="K1410" s="274" t="s">
        <v>3167</v>
      </c>
      <c r="L1410" s="274" t="s">
        <v>4182</v>
      </c>
      <c r="M1410" s="276">
        <v>37087</v>
      </c>
      <c r="N1410" s="274" t="s">
        <v>3684</v>
      </c>
    </row>
    <row r="1411" spans="1:14" ht="13.8">
      <c r="A1411" s="285"/>
      <c r="B1411" s="279" t="s">
        <v>1922</v>
      </c>
      <c r="C1411" s="274">
        <v>1973</v>
      </c>
      <c r="D1411" s="274"/>
      <c r="E1411" s="274"/>
      <c r="F1411" s="274" t="s">
        <v>1070</v>
      </c>
      <c r="G1411" s="274">
        <v>5</v>
      </c>
      <c r="H1411" s="274">
        <f t="shared" ref="H1411:H1467" si="22">2024-C1411</f>
        <v>51</v>
      </c>
      <c r="I1411" s="274" t="s">
        <v>42</v>
      </c>
      <c r="J1411" s="274"/>
      <c r="K1411" s="274" t="s">
        <v>2920</v>
      </c>
      <c r="L1411" s="274" t="s">
        <v>4245</v>
      </c>
      <c r="M1411" s="276">
        <v>26729</v>
      </c>
      <c r="N1411" s="274" t="s">
        <v>3684</v>
      </c>
    </row>
    <row r="1412" spans="1:14" ht="13.8">
      <c r="A1412" s="285"/>
      <c r="B1412" s="279" t="s">
        <v>5519</v>
      </c>
      <c r="C1412" s="274">
        <v>1991</v>
      </c>
      <c r="D1412" s="274"/>
      <c r="E1412" s="274"/>
      <c r="F1412" s="274" t="s">
        <v>1070</v>
      </c>
      <c r="G1412" s="274">
        <v>5</v>
      </c>
      <c r="H1412" s="274">
        <f t="shared" si="22"/>
        <v>33</v>
      </c>
      <c r="I1412" s="274" t="s">
        <v>42</v>
      </c>
      <c r="J1412" s="274"/>
      <c r="K1412" s="274" t="s">
        <v>3068</v>
      </c>
      <c r="L1412" s="274" t="s">
        <v>4246</v>
      </c>
      <c r="M1412" s="276">
        <v>33295</v>
      </c>
      <c r="N1412" s="274" t="s">
        <v>3684</v>
      </c>
    </row>
    <row r="1413" spans="1:14" ht="13.8">
      <c r="A1413" s="285"/>
      <c r="B1413" s="279" t="s">
        <v>5520</v>
      </c>
      <c r="C1413" s="274">
        <v>1987</v>
      </c>
      <c r="D1413" s="274"/>
      <c r="E1413" s="274"/>
      <c r="F1413" s="274" t="s">
        <v>1069</v>
      </c>
      <c r="G1413" s="274">
        <v>5</v>
      </c>
      <c r="H1413" s="274">
        <f t="shared" si="22"/>
        <v>37</v>
      </c>
      <c r="I1413" s="274" t="s">
        <v>42</v>
      </c>
      <c r="J1413" s="274"/>
      <c r="K1413" s="274" t="s">
        <v>2862</v>
      </c>
      <c r="L1413" s="274" t="s">
        <v>4247</v>
      </c>
      <c r="M1413" s="276">
        <v>31997</v>
      </c>
      <c r="N1413" s="274" t="s">
        <v>3684</v>
      </c>
    </row>
    <row r="1414" spans="1:14" ht="13.8">
      <c r="A1414" s="285"/>
      <c r="B1414" s="279" t="s">
        <v>5521</v>
      </c>
      <c r="C1414" s="274">
        <v>1992</v>
      </c>
      <c r="D1414" s="274"/>
      <c r="E1414" s="274"/>
      <c r="F1414" s="274" t="s">
        <v>1070</v>
      </c>
      <c r="G1414" s="274">
        <v>5</v>
      </c>
      <c r="H1414" s="274">
        <f t="shared" si="22"/>
        <v>32</v>
      </c>
      <c r="I1414" s="274" t="s">
        <v>42</v>
      </c>
      <c r="J1414" s="274"/>
      <c r="K1414" s="274" t="s">
        <v>2866</v>
      </c>
      <c r="L1414" s="274" t="s">
        <v>4248</v>
      </c>
      <c r="M1414" s="276">
        <v>33660</v>
      </c>
      <c r="N1414" s="274" t="s">
        <v>3684</v>
      </c>
    </row>
    <row r="1415" spans="1:14" ht="13.8">
      <c r="A1415" s="285"/>
      <c r="B1415" s="284" t="s">
        <v>5760</v>
      </c>
      <c r="C1415" s="274">
        <v>1984</v>
      </c>
      <c r="D1415" s="274"/>
      <c r="E1415" s="274"/>
      <c r="F1415" s="274" t="s">
        <v>1069</v>
      </c>
      <c r="G1415" s="274">
        <v>5</v>
      </c>
      <c r="H1415" s="274">
        <f t="shared" si="22"/>
        <v>40</v>
      </c>
      <c r="I1415" s="274" t="s">
        <v>42</v>
      </c>
      <c r="J1415" s="274"/>
      <c r="K1415" s="274" t="s">
        <v>3557</v>
      </c>
      <c r="L1415" s="274" t="s">
        <v>4100</v>
      </c>
      <c r="M1415" s="276">
        <v>30771</v>
      </c>
      <c r="N1415" s="274" t="s">
        <v>3684</v>
      </c>
    </row>
    <row r="1416" spans="1:14" ht="13.8">
      <c r="A1416" s="285"/>
      <c r="B1416" s="279" t="s">
        <v>5522</v>
      </c>
      <c r="C1416" s="274">
        <v>1991</v>
      </c>
      <c r="D1416" s="274"/>
      <c r="E1416" s="274"/>
      <c r="F1416" s="274" t="s">
        <v>1070</v>
      </c>
      <c r="G1416" s="274">
        <v>5</v>
      </c>
      <c r="H1416" s="274">
        <f t="shared" si="22"/>
        <v>33</v>
      </c>
      <c r="I1416" s="274" t="s">
        <v>42</v>
      </c>
      <c r="J1416" s="274"/>
      <c r="K1416" s="274" t="s">
        <v>3475</v>
      </c>
      <c r="L1416" s="274" t="s">
        <v>3303</v>
      </c>
      <c r="M1416" s="276">
        <v>33361</v>
      </c>
      <c r="N1416" s="274" t="s">
        <v>3684</v>
      </c>
    </row>
    <row r="1417" spans="1:14" ht="13.8">
      <c r="A1417" s="285"/>
      <c r="B1417" s="279" t="s">
        <v>5523</v>
      </c>
      <c r="C1417" s="274">
        <v>2001</v>
      </c>
      <c r="D1417" s="274"/>
      <c r="E1417" s="274"/>
      <c r="F1417" s="274" t="s">
        <v>1069</v>
      </c>
      <c r="G1417" s="274">
        <v>5</v>
      </c>
      <c r="H1417" s="274">
        <f t="shared" si="22"/>
        <v>23</v>
      </c>
      <c r="I1417" s="274" t="s">
        <v>42</v>
      </c>
      <c r="J1417" s="274"/>
      <c r="K1417" s="274" t="s">
        <v>2896</v>
      </c>
      <c r="L1417" s="274" t="s">
        <v>4249</v>
      </c>
      <c r="M1417" s="276">
        <v>37004</v>
      </c>
      <c r="N1417" s="274" t="s">
        <v>3684</v>
      </c>
    </row>
    <row r="1418" spans="1:14" ht="13.8">
      <c r="A1418" s="285"/>
      <c r="B1418" s="279" t="s">
        <v>5524</v>
      </c>
      <c r="C1418" s="274">
        <v>1990</v>
      </c>
      <c r="D1418" s="274"/>
      <c r="E1418" s="274"/>
      <c r="F1418" s="274" t="s">
        <v>1070</v>
      </c>
      <c r="G1418" s="274">
        <v>5</v>
      </c>
      <c r="H1418" s="274">
        <f t="shared" si="22"/>
        <v>34</v>
      </c>
      <c r="I1418" s="274" t="s">
        <v>42</v>
      </c>
      <c r="J1418" s="274"/>
      <c r="K1418" s="274" t="s">
        <v>2827</v>
      </c>
      <c r="L1418" s="274" t="s">
        <v>4250</v>
      </c>
      <c r="M1418" s="276">
        <v>33119</v>
      </c>
      <c r="N1418" s="274" t="s">
        <v>3684</v>
      </c>
    </row>
    <row r="1419" spans="1:14" ht="13.8">
      <c r="A1419" s="285"/>
      <c r="B1419" s="279" t="s">
        <v>5525</v>
      </c>
      <c r="C1419" s="274">
        <v>1997</v>
      </c>
      <c r="D1419" s="274"/>
      <c r="E1419" s="274"/>
      <c r="F1419" s="274" t="s">
        <v>1070</v>
      </c>
      <c r="G1419" s="274">
        <v>5</v>
      </c>
      <c r="H1419" s="274">
        <f t="shared" si="22"/>
        <v>27</v>
      </c>
      <c r="I1419" s="274" t="s">
        <v>42</v>
      </c>
      <c r="J1419" s="274"/>
      <c r="K1419" s="274" t="s">
        <v>2827</v>
      </c>
      <c r="L1419" s="274" t="s">
        <v>4251</v>
      </c>
      <c r="M1419" s="276">
        <v>35671</v>
      </c>
      <c r="N1419" s="274" t="s">
        <v>3684</v>
      </c>
    </row>
    <row r="1420" spans="1:14" ht="13.8">
      <c r="A1420" s="285"/>
      <c r="B1420" s="279" t="s">
        <v>5526</v>
      </c>
      <c r="C1420" s="274">
        <v>1979</v>
      </c>
      <c r="D1420" s="274"/>
      <c r="E1420" s="274"/>
      <c r="F1420" s="274" t="s">
        <v>1070</v>
      </c>
      <c r="G1420" s="274">
        <v>5</v>
      </c>
      <c r="H1420" s="274">
        <f t="shared" si="22"/>
        <v>45</v>
      </c>
      <c r="I1420" s="274" t="s">
        <v>42</v>
      </c>
      <c r="J1420" s="274"/>
      <c r="K1420" s="274" t="s">
        <v>4252</v>
      </c>
      <c r="L1420" s="274" t="s">
        <v>3832</v>
      </c>
      <c r="M1420" s="278">
        <v>29215</v>
      </c>
      <c r="N1420" s="274" t="s">
        <v>3684</v>
      </c>
    </row>
    <row r="1421" spans="1:14" ht="13.8">
      <c r="A1421" s="285"/>
      <c r="B1421" s="279" t="s">
        <v>5527</v>
      </c>
      <c r="C1421" s="274">
        <v>1986</v>
      </c>
      <c r="D1421" s="274"/>
      <c r="E1421" s="274"/>
      <c r="F1421" s="274" t="s">
        <v>1070</v>
      </c>
      <c r="G1421" s="274">
        <v>5</v>
      </c>
      <c r="H1421" s="274">
        <f t="shared" si="22"/>
        <v>38</v>
      </c>
      <c r="I1421" s="274" t="s">
        <v>42</v>
      </c>
      <c r="J1421" s="274"/>
      <c r="K1421" s="274" t="s">
        <v>2935</v>
      </c>
      <c r="L1421" s="274" t="s">
        <v>4253</v>
      </c>
      <c r="M1421" s="276">
        <v>31570</v>
      </c>
      <c r="N1421" s="274" t="s">
        <v>3684</v>
      </c>
    </row>
    <row r="1422" spans="1:14" ht="13.8">
      <c r="A1422" s="285"/>
      <c r="B1422" s="279" t="s">
        <v>5528</v>
      </c>
      <c r="C1422" s="274">
        <v>2001</v>
      </c>
      <c r="D1422" s="274"/>
      <c r="E1422" s="274"/>
      <c r="F1422" s="274" t="s">
        <v>1069</v>
      </c>
      <c r="G1422" s="274">
        <v>5</v>
      </c>
      <c r="H1422" s="274">
        <f t="shared" si="22"/>
        <v>23</v>
      </c>
      <c r="I1422" s="274" t="s">
        <v>42</v>
      </c>
      <c r="J1422" s="274"/>
      <c r="K1422" s="274" t="s">
        <v>2896</v>
      </c>
      <c r="L1422" s="274" t="s">
        <v>4254</v>
      </c>
      <c r="M1422" s="276">
        <v>36934</v>
      </c>
      <c r="N1422" s="274" t="s">
        <v>3684</v>
      </c>
    </row>
    <row r="1423" spans="1:14" ht="13.8">
      <c r="A1423" s="285"/>
      <c r="B1423" s="279" t="s">
        <v>5529</v>
      </c>
      <c r="C1423" s="274">
        <v>1988</v>
      </c>
      <c r="D1423" s="274"/>
      <c r="E1423" s="274"/>
      <c r="F1423" s="274" t="s">
        <v>1070</v>
      </c>
      <c r="G1423" s="274">
        <v>5</v>
      </c>
      <c r="H1423" s="274">
        <f t="shared" si="22"/>
        <v>36</v>
      </c>
      <c r="I1423" s="274" t="s">
        <v>42</v>
      </c>
      <c r="J1423" s="274"/>
      <c r="K1423" s="274" t="s">
        <v>2935</v>
      </c>
      <c r="L1423" s="274" t="s">
        <v>4255</v>
      </c>
      <c r="M1423" s="276">
        <v>32220</v>
      </c>
      <c r="N1423" s="274" t="s">
        <v>3684</v>
      </c>
    </row>
    <row r="1424" spans="1:14" ht="13.8">
      <c r="A1424" s="285"/>
      <c r="B1424" s="279" t="s">
        <v>5530</v>
      </c>
      <c r="C1424" s="274">
        <v>1992</v>
      </c>
      <c r="D1424" s="274"/>
      <c r="E1424" s="274"/>
      <c r="F1424" s="274" t="s">
        <v>1070</v>
      </c>
      <c r="G1424" s="274">
        <v>5</v>
      </c>
      <c r="H1424" s="274">
        <f t="shared" si="22"/>
        <v>32</v>
      </c>
      <c r="I1424" s="274" t="s">
        <v>42</v>
      </c>
      <c r="J1424" s="274"/>
      <c r="K1424" s="274" t="s">
        <v>2819</v>
      </c>
      <c r="L1424" s="274" t="s">
        <v>4256</v>
      </c>
      <c r="M1424" s="276">
        <v>33821</v>
      </c>
      <c r="N1424" s="274" t="s">
        <v>3684</v>
      </c>
    </row>
    <row r="1425" spans="1:14" ht="13.8">
      <c r="A1425" s="285"/>
      <c r="B1425" s="279" t="s">
        <v>5719</v>
      </c>
      <c r="C1425" s="274">
        <v>2001</v>
      </c>
      <c r="D1425" s="274"/>
      <c r="E1425" s="274"/>
      <c r="F1425" s="274" t="s">
        <v>1069</v>
      </c>
      <c r="G1425" s="274">
        <v>5</v>
      </c>
      <c r="H1425" s="274">
        <f t="shared" si="22"/>
        <v>23</v>
      </c>
      <c r="I1425" s="274" t="s">
        <v>42</v>
      </c>
      <c r="J1425" s="274"/>
      <c r="K1425" s="274" t="s">
        <v>3665</v>
      </c>
      <c r="L1425" s="274" t="s">
        <v>4257</v>
      </c>
      <c r="M1425" s="276">
        <v>37001</v>
      </c>
      <c r="N1425" s="274" t="s">
        <v>3684</v>
      </c>
    </row>
    <row r="1426" spans="1:14" ht="13.8">
      <c r="A1426" s="285"/>
      <c r="B1426" s="279" t="s">
        <v>5531</v>
      </c>
      <c r="C1426" s="274">
        <v>1984</v>
      </c>
      <c r="D1426" s="274"/>
      <c r="E1426" s="274"/>
      <c r="F1426" s="274" t="s">
        <v>1070</v>
      </c>
      <c r="G1426" s="274">
        <v>5</v>
      </c>
      <c r="H1426" s="274">
        <f t="shared" si="22"/>
        <v>40</v>
      </c>
      <c r="I1426" s="274" t="s">
        <v>42</v>
      </c>
      <c r="J1426" s="274"/>
      <c r="K1426" s="274" t="s">
        <v>4258</v>
      </c>
      <c r="L1426" s="274" t="s">
        <v>4259</v>
      </c>
      <c r="M1426" s="278">
        <v>30985</v>
      </c>
      <c r="N1426" s="274" t="s">
        <v>3684</v>
      </c>
    </row>
    <row r="1427" spans="1:14" ht="13.8">
      <c r="A1427" s="285"/>
      <c r="B1427" s="279" t="s">
        <v>5532</v>
      </c>
      <c r="C1427" s="274">
        <v>1989</v>
      </c>
      <c r="D1427" s="274"/>
      <c r="E1427" s="274"/>
      <c r="F1427" s="274" t="s">
        <v>1070</v>
      </c>
      <c r="G1427" s="274">
        <v>5</v>
      </c>
      <c r="H1427" s="274">
        <f t="shared" si="22"/>
        <v>35</v>
      </c>
      <c r="I1427" s="274" t="s">
        <v>42</v>
      </c>
      <c r="J1427" s="274"/>
      <c r="K1427" s="274" t="s">
        <v>4260</v>
      </c>
      <c r="L1427" s="274" t="s">
        <v>4261</v>
      </c>
      <c r="M1427" s="278">
        <v>32834</v>
      </c>
      <c r="N1427" s="274" t="s">
        <v>3684</v>
      </c>
    </row>
    <row r="1428" spans="1:14" ht="13.8">
      <c r="A1428" s="285"/>
      <c r="B1428" s="279" t="s">
        <v>5533</v>
      </c>
      <c r="C1428" s="274">
        <v>1983</v>
      </c>
      <c r="D1428" s="274"/>
      <c r="E1428" s="274"/>
      <c r="F1428" s="274" t="s">
        <v>1069</v>
      </c>
      <c r="G1428" s="274">
        <v>5</v>
      </c>
      <c r="H1428" s="274">
        <f t="shared" si="22"/>
        <v>41</v>
      </c>
      <c r="I1428" s="274" t="s">
        <v>1072</v>
      </c>
      <c r="J1428" s="274"/>
      <c r="K1428" s="274" t="s">
        <v>2859</v>
      </c>
      <c r="L1428" s="274" t="s">
        <v>4262</v>
      </c>
      <c r="M1428" s="276">
        <v>30463</v>
      </c>
      <c r="N1428" s="274" t="s">
        <v>3684</v>
      </c>
    </row>
    <row r="1429" spans="1:14" ht="13.8">
      <c r="A1429" s="285"/>
      <c r="B1429" s="279" t="s">
        <v>5534</v>
      </c>
      <c r="C1429" s="274">
        <v>1998</v>
      </c>
      <c r="D1429" s="274"/>
      <c r="E1429" s="274"/>
      <c r="F1429" s="274" t="s">
        <v>1070</v>
      </c>
      <c r="G1429" s="274">
        <v>5</v>
      </c>
      <c r="H1429" s="274">
        <f t="shared" si="22"/>
        <v>26</v>
      </c>
      <c r="I1429" s="274" t="s">
        <v>42</v>
      </c>
      <c r="J1429" s="274"/>
      <c r="K1429" s="274" t="s">
        <v>2851</v>
      </c>
      <c r="L1429" s="274" t="s">
        <v>4263</v>
      </c>
      <c r="M1429" s="276">
        <v>35834</v>
      </c>
      <c r="N1429" s="274" t="s">
        <v>3684</v>
      </c>
    </row>
    <row r="1430" spans="1:14" ht="13.8">
      <c r="A1430" s="285"/>
      <c r="B1430" s="279" t="s">
        <v>1820</v>
      </c>
      <c r="C1430" s="274">
        <v>1981</v>
      </c>
      <c r="D1430" s="274"/>
      <c r="E1430" s="274"/>
      <c r="F1430" s="274" t="s">
        <v>1070</v>
      </c>
      <c r="G1430" s="274">
        <v>5</v>
      </c>
      <c r="H1430" s="274">
        <f t="shared" si="22"/>
        <v>43</v>
      </c>
      <c r="I1430" s="274" t="s">
        <v>42</v>
      </c>
      <c r="J1430" s="274"/>
      <c r="K1430" s="274" t="s">
        <v>2935</v>
      </c>
      <c r="L1430" s="274" t="s">
        <v>4264</v>
      </c>
      <c r="M1430" s="276">
        <v>29861</v>
      </c>
      <c r="N1430" s="274" t="s">
        <v>3684</v>
      </c>
    </row>
    <row r="1431" spans="1:14" ht="13.8">
      <c r="A1431" s="285"/>
      <c r="B1431" s="279" t="s">
        <v>5535</v>
      </c>
      <c r="C1431" s="274">
        <v>1983</v>
      </c>
      <c r="D1431" s="274"/>
      <c r="E1431" s="274"/>
      <c r="F1431" s="274" t="s">
        <v>1069</v>
      </c>
      <c r="G1431" s="274">
        <v>5</v>
      </c>
      <c r="H1431" s="274">
        <f t="shared" si="22"/>
        <v>41</v>
      </c>
      <c r="I1431" s="274" t="s">
        <v>42</v>
      </c>
      <c r="J1431" s="274"/>
      <c r="K1431" s="274" t="s">
        <v>2913</v>
      </c>
      <c r="L1431" s="274" t="s">
        <v>4265</v>
      </c>
      <c r="M1431" s="278">
        <v>30668</v>
      </c>
      <c r="N1431" s="274" t="s">
        <v>3684</v>
      </c>
    </row>
    <row r="1432" spans="1:14" ht="13.8">
      <c r="A1432" s="285"/>
      <c r="B1432" s="279" t="s">
        <v>5536</v>
      </c>
      <c r="C1432" s="274">
        <v>1993</v>
      </c>
      <c r="D1432" s="274"/>
      <c r="E1432" s="274"/>
      <c r="F1432" s="274" t="s">
        <v>1070</v>
      </c>
      <c r="G1432" s="274">
        <v>5</v>
      </c>
      <c r="H1432" s="274">
        <f t="shared" si="22"/>
        <v>31</v>
      </c>
      <c r="I1432" s="274" t="s">
        <v>42</v>
      </c>
      <c r="J1432" s="274"/>
      <c r="K1432" s="274" t="s">
        <v>2840</v>
      </c>
      <c r="L1432" s="274" t="s">
        <v>4266</v>
      </c>
      <c r="M1432" s="276">
        <v>34248</v>
      </c>
      <c r="N1432" s="274" t="s">
        <v>3684</v>
      </c>
    </row>
    <row r="1433" spans="1:14" ht="13.8">
      <c r="A1433" s="285"/>
      <c r="B1433" s="279" t="s">
        <v>5537</v>
      </c>
      <c r="C1433" s="274">
        <v>1985</v>
      </c>
      <c r="D1433" s="274"/>
      <c r="E1433" s="274"/>
      <c r="F1433" s="274" t="s">
        <v>1069</v>
      </c>
      <c r="G1433" s="274">
        <v>5</v>
      </c>
      <c r="H1433" s="274">
        <f t="shared" si="22"/>
        <v>39</v>
      </c>
      <c r="I1433" s="274" t="s">
        <v>42</v>
      </c>
      <c r="J1433" s="274"/>
      <c r="K1433" s="274" t="s">
        <v>4267</v>
      </c>
      <c r="L1433" s="274" t="s">
        <v>4268</v>
      </c>
      <c r="M1433" s="276">
        <v>31300</v>
      </c>
      <c r="N1433" s="274" t="s">
        <v>3684</v>
      </c>
    </row>
    <row r="1434" spans="1:14" ht="13.8">
      <c r="A1434" s="285"/>
      <c r="B1434" s="279" t="s">
        <v>5538</v>
      </c>
      <c r="C1434" s="274">
        <v>1987</v>
      </c>
      <c r="D1434" s="274"/>
      <c r="E1434" s="274"/>
      <c r="F1434" s="274" t="s">
        <v>1070</v>
      </c>
      <c r="G1434" s="274">
        <v>5</v>
      </c>
      <c r="H1434" s="274">
        <f t="shared" si="22"/>
        <v>37</v>
      </c>
      <c r="I1434" s="274" t="s">
        <v>42</v>
      </c>
      <c r="J1434" s="274"/>
      <c r="K1434" s="274" t="s">
        <v>3108</v>
      </c>
      <c r="L1434" s="274" t="s">
        <v>3234</v>
      </c>
      <c r="M1434" s="276">
        <v>31901</v>
      </c>
      <c r="N1434" s="274" t="s">
        <v>3684</v>
      </c>
    </row>
    <row r="1435" spans="1:14" ht="13.8">
      <c r="A1435" s="285"/>
      <c r="B1435" s="279" t="s">
        <v>5539</v>
      </c>
      <c r="C1435" s="274">
        <v>1990</v>
      </c>
      <c r="D1435" s="274"/>
      <c r="E1435" s="274"/>
      <c r="F1435" s="274" t="s">
        <v>1070</v>
      </c>
      <c r="G1435" s="274">
        <v>5</v>
      </c>
      <c r="H1435" s="274">
        <f t="shared" si="22"/>
        <v>34</v>
      </c>
      <c r="I1435" s="274" t="s">
        <v>42</v>
      </c>
      <c r="J1435" s="274"/>
      <c r="K1435" s="274" t="s">
        <v>2935</v>
      </c>
      <c r="L1435" s="274" t="s">
        <v>4269</v>
      </c>
      <c r="M1435" s="276">
        <v>33111</v>
      </c>
      <c r="N1435" s="274" t="s">
        <v>3684</v>
      </c>
    </row>
    <row r="1436" spans="1:14" ht="13.8">
      <c r="A1436" s="285"/>
      <c r="B1436" s="279" t="s">
        <v>5540</v>
      </c>
      <c r="C1436" s="274">
        <v>1998</v>
      </c>
      <c r="D1436" s="274"/>
      <c r="E1436" s="274"/>
      <c r="F1436" s="274" t="s">
        <v>1070</v>
      </c>
      <c r="G1436" s="274">
        <v>5</v>
      </c>
      <c r="H1436" s="274">
        <f t="shared" si="22"/>
        <v>26</v>
      </c>
      <c r="I1436" s="274" t="s">
        <v>42</v>
      </c>
      <c r="J1436" s="274"/>
      <c r="K1436" s="274" t="s">
        <v>3077</v>
      </c>
      <c r="L1436" s="274" t="s">
        <v>4270</v>
      </c>
      <c r="M1436" s="278">
        <v>36116</v>
      </c>
      <c r="N1436" s="274" t="s">
        <v>3684</v>
      </c>
    </row>
    <row r="1437" spans="1:14" ht="13.8">
      <c r="A1437" s="285"/>
      <c r="B1437" s="279" t="s">
        <v>5541</v>
      </c>
      <c r="C1437" s="274">
        <v>1982</v>
      </c>
      <c r="D1437" s="274"/>
      <c r="E1437" s="274"/>
      <c r="F1437" s="274" t="s">
        <v>1069</v>
      </c>
      <c r="G1437" s="274">
        <v>5</v>
      </c>
      <c r="H1437" s="274">
        <f t="shared" si="22"/>
        <v>42</v>
      </c>
      <c r="I1437" s="274" t="s">
        <v>42</v>
      </c>
      <c r="J1437" s="274"/>
      <c r="K1437" s="274" t="s">
        <v>2913</v>
      </c>
      <c r="L1437" s="274" t="s">
        <v>4271</v>
      </c>
      <c r="M1437" s="278">
        <v>30245</v>
      </c>
      <c r="N1437" s="274" t="s">
        <v>3684</v>
      </c>
    </row>
    <row r="1438" spans="1:14" ht="13.8">
      <c r="A1438" s="285"/>
      <c r="B1438" s="279" t="s">
        <v>5542</v>
      </c>
      <c r="C1438" s="274">
        <v>1989</v>
      </c>
      <c r="D1438" s="274"/>
      <c r="E1438" s="274"/>
      <c r="F1438" s="274" t="s">
        <v>1069</v>
      </c>
      <c r="G1438" s="274">
        <v>5</v>
      </c>
      <c r="H1438" s="274">
        <f t="shared" si="22"/>
        <v>35</v>
      </c>
      <c r="I1438" s="274" t="s">
        <v>42</v>
      </c>
      <c r="J1438" s="274"/>
      <c r="K1438" s="274" t="s">
        <v>2833</v>
      </c>
      <c r="L1438" s="274" t="s">
        <v>4272</v>
      </c>
      <c r="M1438" s="276">
        <v>32534</v>
      </c>
      <c r="N1438" s="274" t="s">
        <v>3684</v>
      </c>
    </row>
    <row r="1439" spans="1:14" ht="13.8">
      <c r="A1439" s="285"/>
      <c r="B1439" s="279" t="s">
        <v>5543</v>
      </c>
      <c r="C1439" s="274">
        <v>2006</v>
      </c>
      <c r="D1439" s="274"/>
      <c r="E1439" s="274"/>
      <c r="F1439" s="274" t="s">
        <v>1070</v>
      </c>
      <c r="G1439" s="274">
        <v>5</v>
      </c>
      <c r="H1439" s="274">
        <f t="shared" si="22"/>
        <v>18</v>
      </c>
      <c r="I1439" s="274" t="s">
        <v>42</v>
      </c>
      <c r="J1439" s="274"/>
      <c r="K1439" s="274" t="s">
        <v>2930</v>
      </c>
      <c r="L1439" s="274" t="s">
        <v>4273</v>
      </c>
      <c r="M1439" s="278">
        <v>39003</v>
      </c>
      <c r="N1439" s="274" t="s">
        <v>3684</v>
      </c>
    </row>
    <row r="1440" spans="1:14" ht="13.8">
      <c r="A1440" s="285"/>
      <c r="B1440" s="279" t="s">
        <v>5544</v>
      </c>
      <c r="C1440" s="274">
        <v>1996</v>
      </c>
      <c r="D1440" s="274"/>
      <c r="E1440" s="274"/>
      <c r="F1440" s="274" t="s">
        <v>1070</v>
      </c>
      <c r="G1440" s="274">
        <v>5</v>
      </c>
      <c r="H1440" s="274">
        <f t="shared" si="22"/>
        <v>28</v>
      </c>
      <c r="I1440" s="274" t="s">
        <v>42</v>
      </c>
      <c r="J1440" s="274"/>
      <c r="K1440" s="274" t="s">
        <v>2851</v>
      </c>
      <c r="L1440" s="274" t="s">
        <v>4274</v>
      </c>
      <c r="M1440" s="276">
        <v>35178</v>
      </c>
      <c r="N1440" s="274" t="s">
        <v>3684</v>
      </c>
    </row>
    <row r="1441" spans="1:14" ht="13.8">
      <c r="A1441" s="285"/>
      <c r="B1441" s="279" t="s">
        <v>5545</v>
      </c>
      <c r="C1441" s="274">
        <v>2001</v>
      </c>
      <c r="D1441" s="274"/>
      <c r="E1441" s="274"/>
      <c r="F1441" s="274" t="s">
        <v>1069</v>
      </c>
      <c r="G1441" s="274">
        <v>5</v>
      </c>
      <c r="H1441" s="274">
        <f t="shared" si="22"/>
        <v>23</v>
      </c>
      <c r="I1441" s="274" t="s">
        <v>42</v>
      </c>
      <c r="J1441" s="274"/>
      <c r="K1441" s="274" t="s">
        <v>3014</v>
      </c>
      <c r="L1441" s="274" t="s">
        <v>4275</v>
      </c>
      <c r="M1441" s="278">
        <v>37209</v>
      </c>
      <c r="N1441" s="274" t="s">
        <v>3684</v>
      </c>
    </row>
    <row r="1442" spans="1:14" ht="13.8">
      <c r="A1442" s="285"/>
      <c r="B1442" s="279" t="s">
        <v>5546</v>
      </c>
      <c r="C1442" s="274">
        <v>1964</v>
      </c>
      <c r="D1442" s="274"/>
      <c r="E1442" s="274"/>
      <c r="F1442" s="274" t="s">
        <v>1070</v>
      </c>
      <c r="G1442" s="274">
        <v>5</v>
      </c>
      <c r="H1442" s="274">
        <f t="shared" si="22"/>
        <v>60</v>
      </c>
      <c r="I1442" s="274" t="s">
        <v>42</v>
      </c>
      <c r="J1442" s="274"/>
      <c r="K1442" s="274" t="s">
        <v>4276</v>
      </c>
      <c r="L1442" s="274" t="s">
        <v>3346</v>
      </c>
      <c r="M1442" s="276">
        <v>23389</v>
      </c>
      <c r="N1442" s="274" t="s">
        <v>3684</v>
      </c>
    </row>
    <row r="1443" spans="1:14" ht="13.8">
      <c r="A1443" s="285"/>
      <c r="B1443" s="279" t="s">
        <v>5547</v>
      </c>
      <c r="C1443" s="274">
        <v>1978</v>
      </c>
      <c r="D1443" s="274"/>
      <c r="E1443" s="274"/>
      <c r="F1443" s="274" t="s">
        <v>1070</v>
      </c>
      <c r="G1443" s="274">
        <v>5</v>
      </c>
      <c r="H1443" s="274">
        <f t="shared" si="22"/>
        <v>46</v>
      </c>
      <c r="I1443" s="274" t="s">
        <v>42</v>
      </c>
      <c r="J1443" s="274"/>
      <c r="K1443" s="274" t="s">
        <v>3077</v>
      </c>
      <c r="L1443" s="274" t="s">
        <v>4277</v>
      </c>
      <c r="M1443" s="276">
        <v>28691</v>
      </c>
      <c r="N1443" s="274" t="s">
        <v>3684</v>
      </c>
    </row>
    <row r="1444" spans="1:14" ht="13.8">
      <c r="A1444" s="285"/>
      <c r="B1444" s="279" t="s">
        <v>5548</v>
      </c>
      <c r="C1444" s="274">
        <v>1966</v>
      </c>
      <c r="D1444" s="274"/>
      <c r="E1444" s="274"/>
      <c r="F1444" s="274" t="s">
        <v>1070</v>
      </c>
      <c r="G1444" s="274">
        <v>5</v>
      </c>
      <c r="H1444" s="274">
        <f t="shared" si="22"/>
        <v>58</v>
      </c>
      <c r="I1444" s="274" t="s">
        <v>42</v>
      </c>
      <c r="J1444" s="274"/>
      <c r="K1444" s="274" t="s">
        <v>4278</v>
      </c>
      <c r="L1444" s="274" t="s">
        <v>4279</v>
      </c>
      <c r="M1444" s="276">
        <v>24307</v>
      </c>
      <c r="N1444" s="274" t="s">
        <v>3684</v>
      </c>
    </row>
    <row r="1445" spans="1:14" ht="13.8">
      <c r="A1445" s="285"/>
      <c r="B1445" s="279" t="s">
        <v>5549</v>
      </c>
      <c r="C1445" s="274">
        <v>1991</v>
      </c>
      <c r="D1445" s="274"/>
      <c r="E1445" s="274"/>
      <c r="F1445" s="274" t="s">
        <v>1069</v>
      </c>
      <c r="G1445" s="274">
        <v>5</v>
      </c>
      <c r="H1445" s="274">
        <f t="shared" si="22"/>
        <v>33</v>
      </c>
      <c r="I1445" s="274" t="s">
        <v>42</v>
      </c>
      <c r="J1445" s="274"/>
      <c r="K1445" s="274" t="s">
        <v>2864</v>
      </c>
      <c r="L1445" s="274" t="s">
        <v>4280</v>
      </c>
      <c r="M1445" s="276">
        <v>33354</v>
      </c>
      <c r="N1445" s="274" t="s">
        <v>3684</v>
      </c>
    </row>
    <row r="1446" spans="1:14" ht="13.8">
      <c r="A1446" s="285"/>
      <c r="B1446" s="279" t="s">
        <v>5550</v>
      </c>
      <c r="C1446" s="274">
        <v>1979</v>
      </c>
      <c r="D1446" s="274"/>
      <c r="E1446" s="274"/>
      <c r="F1446" s="274" t="s">
        <v>1069</v>
      </c>
      <c r="G1446" s="274">
        <v>5</v>
      </c>
      <c r="H1446" s="274">
        <f t="shared" si="22"/>
        <v>45</v>
      </c>
      <c r="I1446" s="274" t="s">
        <v>42</v>
      </c>
      <c r="J1446" s="274"/>
      <c r="K1446" s="274" t="s">
        <v>2975</v>
      </c>
      <c r="L1446" s="274" t="s">
        <v>4281</v>
      </c>
      <c r="M1446" s="276">
        <v>29063</v>
      </c>
      <c r="N1446" s="274" t="s">
        <v>3684</v>
      </c>
    </row>
    <row r="1447" spans="1:14" ht="13.8">
      <c r="A1447" s="285"/>
      <c r="B1447" s="279" t="s">
        <v>2003</v>
      </c>
      <c r="C1447" s="274">
        <v>2007</v>
      </c>
      <c r="D1447" s="274"/>
      <c r="E1447" s="274"/>
      <c r="F1447" s="274" t="s">
        <v>1069</v>
      </c>
      <c r="G1447" s="274">
        <v>5</v>
      </c>
      <c r="H1447" s="274">
        <f t="shared" si="22"/>
        <v>17</v>
      </c>
      <c r="I1447" s="274" t="s">
        <v>42</v>
      </c>
      <c r="J1447" s="274"/>
      <c r="K1447" s="274" t="s">
        <v>2913</v>
      </c>
      <c r="L1447" s="274" t="s">
        <v>4282</v>
      </c>
      <c r="M1447" s="276">
        <v>39328</v>
      </c>
      <c r="N1447" s="274" t="s">
        <v>3684</v>
      </c>
    </row>
    <row r="1448" spans="1:14" ht="13.8">
      <c r="A1448" s="285"/>
      <c r="B1448" s="279" t="s">
        <v>5551</v>
      </c>
      <c r="C1448" s="274">
        <v>1995</v>
      </c>
      <c r="D1448" s="274"/>
      <c r="E1448" s="274"/>
      <c r="F1448" s="274" t="s">
        <v>1070</v>
      </c>
      <c r="G1448" s="274">
        <v>5</v>
      </c>
      <c r="H1448" s="274">
        <f t="shared" si="22"/>
        <v>29</v>
      </c>
      <c r="I1448" s="274" t="s">
        <v>42</v>
      </c>
      <c r="J1448" s="274"/>
      <c r="K1448" s="274" t="s">
        <v>4283</v>
      </c>
      <c r="L1448" s="274" t="s">
        <v>4284</v>
      </c>
      <c r="M1448" s="276">
        <v>34933</v>
      </c>
      <c r="N1448" s="274" t="s">
        <v>3684</v>
      </c>
    </row>
    <row r="1449" spans="1:14" ht="13.8">
      <c r="B1449" s="279" t="s">
        <v>5464</v>
      </c>
      <c r="C1449" s="274">
        <v>1900</v>
      </c>
      <c r="D1449" s="277">
        <v>1.9594907407407408E-2</v>
      </c>
      <c r="E1449" s="274"/>
      <c r="F1449" s="274"/>
      <c r="G1449" s="274">
        <v>5</v>
      </c>
      <c r="H1449" s="274"/>
      <c r="I1449" s="274" t="s">
        <v>1071</v>
      </c>
      <c r="J1449" s="277">
        <v>1.9965277777777776E-2</v>
      </c>
      <c r="K1449" s="274" t="s">
        <v>4194</v>
      </c>
      <c r="L1449" s="274" t="s">
        <v>4195</v>
      </c>
      <c r="M1449" s="278">
        <v>0</v>
      </c>
      <c r="N1449" s="274" t="s">
        <v>3684</v>
      </c>
    </row>
    <row r="1450" spans="1:14" ht="13.8">
      <c r="A1450" s="285"/>
      <c r="B1450" s="279" t="s">
        <v>5552</v>
      </c>
      <c r="C1450" s="274">
        <v>1986</v>
      </c>
      <c r="D1450" s="274"/>
      <c r="E1450" s="274"/>
      <c r="F1450" s="274" t="s">
        <v>1069</v>
      </c>
      <c r="G1450" s="274">
        <v>5</v>
      </c>
      <c r="H1450" s="274">
        <f t="shared" si="22"/>
        <v>38</v>
      </c>
      <c r="I1450" s="274" t="s">
        <v>42</v>
      </c>
      <c r="J1450" s="274"/>
      <c r="K1450" s="274" t="s">
        <v>2977</v>
      </c>
      <c r="L1450" s="274" t="s">
        <v>4285</v>
      </c>
      <c r="M1450" s="276">
        <v>31559</v>
      </c>
      <c r="N1450" s="274" t="s">
        <v>3684</v>
      </c>
    </row>
    <row r="1451" spans="1:14" ht="13.8">
      <c r="A1451" s="285"/>
      <c r="B1451" s="279" t="s">
        <v>5553</v>
      </c>
      <c r="C1451" s="274">
        <v>1993</v>
      </c>
      <c r="D1451" s="274"/>
      <c r="E1451" s="274"/>
      <c r="F1451" s="274" t="s">
        <v>1070</v>
      </c>
      <c r="G1451" s="274">
        <v>5</v>
      </c>
      <c r="H1451" s="274">
        <f t="shared" si="22"/>
        <v>31</v>
      </c>
      <c r="I1451" s="274" t="s">
        <v>42</v>
      </c>
      <c r="J1451" s="274"/>
      <c r="K1451" s="274" t="s">
        <v>2935</v>
      </c>
      <c r="L1451" s="274" t="s">
        <v>4042</v>
      </c>
      <c r="M1451" s="276">
        <v>34120</v>
      </c>
      <c r="N1451" s="274" t="s">
        <v>3684</v>
      </c>
    </row>
    <row r="1452" spans="1:14" ht="13.8">
      <c r="A1452" s="285"/>
      <c r="B1452" s="279" t="s">
        <v>2427</v>
      </c>
      <c r="C1452" s="274">
        <v>1988</v>
      </c>
      <c r="D1452" s="274"/>
      <c r="E1452" s="274"/>
      <c r="F1452" s="274" t="s">
        <v>1070</v>
      </c>
      <c r="G1452" s="274">
        <v>5</v>
      </c>
      <c r="H1452" s="274">
        <f t="shared" si="22"/>
        <v>36</v>
      </c>
      <c r="I1452" s="274" t="s">
        <v>42</v>
      </c>
      <c r="J1452" s="274"/>
      <c r="K1452" s="274" t="s">
        <v>2840</v>
      </c>
      <c r="L1452" s="274" t="s">
        <v>3286</v>
      </c>
      <c r="M1452" s="276">
        <v>32283</v>
      </c>
      <c r="N1452" s="274" t="s">
        <v>3684</v>
      </c>
    </row>
    <row r="1453" spans="1:14" ht="13.8">
      <c r="A1453" s="285"/>
      <c r="B1453" s="279" t="s">
        <v>5554</v>
      </c>
      <c r="C1453" s="274">
        <v>2002</v>
      </c>
      <c r="D1453" s="274"/>
      <c r="E1453" s="274"/>
      <c r="F1453" s="274" t="s">
        <v>1070</v>
      </c>
      <c r="G1453" s="274">
        <v>5</v>
      </c>
      <c r="H1453" s="274">
        <f t="shared" si="22"/>
        <v>22</v>
      </c>
      <c r="I1453" s="274" t="s">
        <v>42</v>
      </c>
      <c r="J1453" s="274"/>
      <c r="K1453" s="274" t="s">
        <v>2851</v>
      </c>
      <c r="L1453" s="274" t="s">
        <v>3923</v>
      </c>
      <c r="M1453" s="276">
        <v>37406</v>
      </c>
      <c r="N1453" s="274" t="s">
        <v>3684</v>
      </c>
    </row>
    <row r="1454" spans="1:14" ht="13.8">
      <c r="A1454" s="285"/>
      <c r="B1454" s="279" t="s">
        <v>5555</v>
      </c>
      <c r="C1454" s="274">
        <v>1986</v>
      </c>
      <c r="D1454" s="274"/>
      <c r="E1454" s="274"/>
      <c r="F1454" s="274" t="s">
        <v>1069</v>
      </c>
      <c r="G1454" s="274">
        <v>5</v>
      </c>
      <c r="H1454" s="274">
        <f t="shared" si="22"/>
        <v>38</v>
      </c>
      <c r="I1454" s="274" t="s">
        <v>42</v>
      </c>
      <c r="J1454" s="274"/>
      <c r="K1454" s="274" t="s">
        <v>2842</v>
      </c>
      <c r="L1454" s="274" t="s">
        <v>4286</v>
      </c>
      <c r="M1454" s="276">
        <v>31614</v>
      </c>
      <c r="N1454" s="274" t="s">
        <v>3684</v>
      </c>
    </row>
    <row r="1455" spans="1:14" ht="13.8">
      <c r="A1455" s="285"/>
      <c r="B1455" s="279" t="s">
        <v>1826</v>
      </c>
      <c r="C1455" s="274">
        <v>2000</v>
      </c>
      <c r="D1455" s="274"/>
      <c r="E1455" s="274"/>
      <c r="F1455" s="274" t="s">
        <v>1069</v>
      </c>
      <c r="G1455" s="274">
        <v>5</v>
      </c>
      <c r="H1455" s="274">
        <f t="shared" si="22"/>
        <v>24</v>
      </c>
      <c r="I1455" s="274" t="s">
        <v>42</v>
      </c>
      <c r="J1455" s="274"/>
      <c r="K1455" s="274" t="s">
        <v>3741</v>
      </c>
      <c r="L1455" s="274" t="s">
        <v>4287</v>
      </c>
      <c r="M1455" s="276">
        <v>36572</v>
      </c>
      <c r="N1455" s="274" t="s">
        <v>3684</v>
      </c>
    </row>
    <row r="1456" spans="1:14" ht="13.8">
      <c r="A1456" s="285"/>
      <c r="B1456" s="279" t="s">
        <v>5556</v>
      </c>
      <c r="C1456" s="274">
        <v>1995</v>
      </c>
      <c r="D1456" s="274"/>
      <c r="E1456" s="274"/>
      <c r="F1456" s="274" t="s">
        <v>1070</v>
      </c>
      <c r="G1456" s="274">
        <v>5</v>
      </c>
      <c r="H1456" s="274">
        <f t="shared" si="22"/>
        <v>29</v>
      </c>
      <c r="I1456" s="274" t="s">
        <v>42</v>
      </c>
      <c r="J1456" s="274"/>
      <c r="K1456" s="274" t="s">
        <v>3153</v>
      </c>
      <c r="L1456" s="274" t="s">
        <v>4288</v>
      </c>
      <c r="M1456" s="278">
        <v>34987</v>
      </c>
      <c r="N1456" s="274" t="s">
        <v>3684</v>
      </c>
    </row>
    <row r="1457" spans="1:14" ht="13.8">
      <c r="B1457" s="279" t="s">
        <v>5464</v>
      </c>
      <c r="C1457" s="274">
        <v>1900</v>
      </c>
      <c r="D1457" s="277">
        <v>2.8958333333333332E-2</v>
      </c>
      <c r="E1457" s="274"/>
      <c r="F1457" s="274"/>
      <c r="G1457" s="274">
        <v>5</v>
      </c>
      <c r="H1457" s="274"/>
      <c r="I1457" s="274" t="s">
        <v>1071</v>
      </c>
      <c r="J1457" s="277">
        <v>2.9340277777777778E-2</v>
      </c>
      <c r="K1457" s="274" t="s">
        <v>4194</v>
      </c>
      <c r="L1457" s="274" t="s">
        <v>4195</v>
      </c>
      <c r="M1457" s="278">
        <v>0</v>
      </c>
      <c r="N1457" s="274" t="s">
        <v>3684</v>
      </c>
    </row>
    <row r="1458" spans="1:14" ht="13.8">
      <c r="A1458" s="285"/>
      <c r="B1458" s="279" t="s">
        <v>5557</v>
      </c>
      <c r="C1458" s="274">
        <v>1991</v>
      </c>
      <c r="D1458" s="274"/>
      <c r="E1458" s="274"/>
      <c r="F1458" s="274" t="s">
        <v>1070</v>
      </c>
      <c r="G1458" s="274">
        <v>5</v>
      </c>
      <c r="H1458" s="274">
        <f t="shared" si="22"/>
        <v>33</v>
      </c>
      <c r="I1458" s="274" t="s">
        <v>42</v>
      </c>
      <c r="J1458" s="274"/>
      <c r="K1458" s="274" t="s">
        <v>2851</v>
      </c>
      <c r="L1458" s="274" t="s">
        <v>4289</v>
      </c>
      <c r="M1458" s="276">
        <v>33241</v>
      </c>
      <c r="N1458" s="274" t="s">
        <v>3684</v>
      </c>
    </row>
    <row r="1459" spans="1:14" ht="13.8">
      <c r="A1459" s="285"/>
      <c r="B1459" s="279" t="s">
        <v>5558</v>
      </c>
      <c r="C1459" s="274">
        <v>1995</v>
      </c>
      <c r="D1459" s="274"/>
      <c r="E1459" s="274"/>
      <c r="F1459" s="274" t="s">
        <v>1070</v>
      </c>
      <c r="G1459" s="274">
        <v>5</v>
      </c>
      <c r="H1459" s="274">
        <f t="shared" si="22"/>
        <v>29</v>
      </c>
      <c r="I1459" s="274" t="s">
        <v>42</v>
      </c>
      <c r="J1459" s="274"/>
      <c r="K1459" s="274" t="s">
        <v>3108</v>
      </c>
      <c r="L1459" s="274" t="s">
        <v>3373</v>
      </c>
      <c r="M1459" s="276">
        <v>34815</v>
      </c>
      <c r="N1459" s="274" t="s">
        <v>3684</v>
      </c>
    </row>
    <row r="1460" spans="1:14" ht="13.8">
      <c r="A1460" s="285"/>
      <c r="B1460" s="279" t="s">
        <v>5559</v>
      </c>
      <c r="C1460" s="274">
        <v>1977</v>
      </c>
      <c r="D1460" s="274"/>
      <c r="E1460" s="274"/>
      <c r="F1460" s="274" t="s">
        <v>1069</v>
      </c>
      <c r="G1460" s="274">
        <v>5</v>
      </c>
      <c r="H1460" s="274">
        <f t="shared" si="22"/>
        <v>47</v>
      </c>
      <c r="I1460" s="274" t="s">
        <v>42</v>
      </c>
      <c r="J1460" s="274"/>
      <c r="K1460" s="274" t="s">
        <v>2817</v>
      </c>
      <c r="L1460" s="274" t="s">
        <v>4290</v>
      </c>
      <c r="M1460" s="276">
        <v>28259</v>
      </c>
      <c r="N1460" s="274" t="s">
        <v>3684</v>
      </c>
    </row>
    <row r="1461" spans="1:14" ht="13.8">
      <c r="A1461" s="285"/>
      <c r="B1461" s="279" t="s">
        <v>5560</v>
      </c>
      <c r="C1461" s="274">
        <v>1990</v>
      </c>
      <c r="D1461" s="274"/>
      <c r="E1461" s="274"/>
      <c r="F1461" s="274" t="s">
        <v>1070</v>
      </c>
      <c r="G1461" s="274">
        <v>5</v>
      </c>
      <c r="H1461" s="274">
        <f t="shared" si="22"/>
        <v>34</v>
      </c>
      <c r="I1461" s="274" t="s">
        <v>42</v>
      </c>
      <c r="J1461" s="274"/>
      <c r="K1461" s="274" t="s">
        <v>2935</v>
      </c>
      <c r="L1461" s="274" t="s">
        <v>4204</v>
      </c>
      <c r="M1461" s="278">
        <v>33224</v>
      </c>
      <c r="N1461" s="274" t="s">
        <v>3684</v>
      </c>
    </row>
    <row r="1462" spans="1:14" ht="13.8">
      <c r="A1462" s="285"/>
      <c r="B1462" s="284" t="s">
        <v>5763</v>
      </c>
      <c r="C1462" s="274">
        <v>1989</v>
      </c>
      <c r="D1462" s="274"/>
      <c r="E1462" s="274"/>
      <c r="F1462" s="274" t="s">
        <v>1070</v>
      </c>
      <c r="G1462" s="274">
        <v>5</v>
      </c>
      <c r="H1462" s="274">
        <f t="shared" si="22"/>
        <v>35</v>
      </c>
      <c r="I1462" s="274" t="s">
        <v>42</v>
      </c>
      <c r="J1462" s="274"/>
      <c r="K1462" s="274" t="s">
        <v>2920</v>
      </c>
      <c r="L1462" s="274" t="s">
        <v>3695</v>
      </c>
      <c r="M1462" s="276">
        <v>32755</v>
      </c>
      <c r="N1462" s="274" t="s">
        <v>3684</v>
      </c>
    </row>
    <row r="1463" spans="1:14" ht="13.8">
      <c r="A1463" s="285"/>
      <c r="B1463" s="279" t="s">
        <v>5561</v>
      </c>
      <c r="C1463" s="274">
        <v>1985</v>
      </c>
      <c r="D1463" s="274"/>
      <c r="E1463" s="274"/>
      <c r="F1463" s="274" t="s">
        <v>1070</v>
      </c>
      <c r="G1463" s="274">
        <v>5</v>
      </c>
      <c r="H1463" s="274">
        <f t="shared" si="22"/>
        <v>39</v>
      </c>
      <c r="I1463" s="274" t="s">
        <v>42</v>
      </c>
      <c r="J1463" s="274"/>
      <c r="K1463" s="274" t="s">
        <v>2920</v>
      </c>
      <c r="L1463" s="274" t="s">
        <v>2853</v>
      </c>
      <c r="M1463" s="278">
        <v>31363</v>
      </c>
      <c r="N1463" s="274" t="s">
        <v>3684</v>
      </c>
    </row>
    <row r="1464" spans="1:14" ht="13.8">
      <c r="A1464" s="285"/>
      <c r="B1464" s="279" t="s">
        <v>5443</v>
      </c>
      <c r="C1464" s="274">
        <v>1999</v>
      </c>
      <c r="D1464" s="274"/>
      <c r="E1464" s="274"/>
      <c r="F1464" s="274" t="s">
        <v>1070</v>
      </c>
      <c r="G1464" s="274">
        <v>5</v>
      </c>
      <c r="H1464" s="274">
        <f t="shared" si="22"/>
        <v>25</v>
      </c>
      <c r="I1464" s="274" t="s">
        <v>42</v>
      </c>
      <c r="J1464" s="274"/>
      <c r="K1464" s="274" t="s">
        <v>4176</v>
      </c>
      <c r="L1464" s="274" t="s">
        <v>4177</v>
      </c>
      <c r="M1464" s="276">
        <v>36202</v>
      </c>
      <c r="N1464" s="274" t="s">
        <v>3684</v>
      </c>
    </row>
    <row r="1465" spans="1:14" ht="13.8">
      <c r="A1465" s="285"/>
      <c r="B1465" s="279" t="s">
        <v>5562</v>
      </c>
      <c r="C1465" s="274">
        <v>1992</v>
      </c>
      <c r="D1465" s="274"/>
      <c r="E1465" s="274"/>
      <c r="F1465" s="274" t="s">
        <v>1069</v>
      </c>
      <c r="G1465" s="274">
        <v>5</v>
      </c>
      <c r="H1465" s="274">
        <f t="shared" si="22"/>
        <v>32</v>
      </c>
      <c r="I1465" s="274" t="s">
        <v>42</v>
      </c>
      <c r="J1465" s="274"/>
      <c r="K1465" s="274" t="s">
        <v>3401</v>
      </c>
      <c r="L1465" s="274" t="s">
        <v>4291</v>
      </c>
      <c r="M1465" s="276">
        <v>33828</v>
      </c>
      <c r="N1465" s="274" t="s">
        <v>3684</v>
      </c>
    </row>
    <row r="1466" spans="1:14" ht="13.8">
      <c r="A1466" s="285"/>
      <c r="B1466" s="279" t="s">
        <v>5563</v>
      </c>
      <c r="C1466" s="274">
        <v>1992</v>
      </c>
      <c r="D1466" s="274"/>
      <c r="E1466" s="274"/>
      <c r="F1466" s="274" t="s">
        <v>1070</v>
      </c>
      <c r="G1466" s="274">
        <v>5</v>
      </c>
      <c r="H1466" s="274">
        <f t="shared" si="22"/>
        <v>32</v>
      </c>
      <c r="I1466" s="274" t="s">
        <v>42</v>
      </c>
      <c r="J1466" s="274"/>
      <c r="K1466" s="274" t="s">
        <v>3189</v>
      </c>
      <c r="L1466" s="274" t="s">
        <v>4292</v>
      </c>
      <c r="M1466" s="276">
        <v>33764</v>
      </c>
      <c r="N1466" s="274" t="s">
        <v>3684</v>
      </c>
    </row>
    <row r="1467" spans="1:14" ht="13.8">
      <c r="A1467" s="285"/>
      <c r="B1467" s="279" t="s">
        <v>5564</v>
      </c>
      <c r="C1467" s="274">
        <v>2003</v>
      </c>
      <c r="D1467" s="274"/>
      <c r="E1467" s="274"/>
      <c r="F1467" s="274" t="s">
        <v>1070</v>
      </c>
      <c r="G1467" s="274">
        <v>5</v>
      </c>
      <c r="H1467" s="274">
        <f t="shared" si="22"/>
        <v>21</v>
      </c>
      <c r="I1467" s="274" t="s">
        <v>42</v>
      </c>
      <c r="J1467" s="274"/>
      <c r="K1467" s="274" t="s">
        <v>4293</v>
      </c>
      <c r="L1467" s="274" t="s">
        <v>4294</v>
      </c>
      <c r="M1467" s="276">
        <v>37810</v>
      </c>
      <c r="N1467" s="274" t="s">
        <v>3684</v>
      </c>
    </row>
    <row r="1468" spans="1:14" ht="13.8">
      <c r="A1468" s="285"/>
      <c r="B1468" s="279" t="s">
        <v>1920</v>
      </c>
      <c r="C1468" s="274">
        <v>2010</v>
      </c>
      <c r="D1468" s="277">
        <v>3.449074074074074E-3</v>
      </c>
      <c r="E1468" s="274"/>
      <c r="F1468" s="274" t="s">
        <v>1070</v>
      </c>
      <c r="G1468" s="274" t="s">
        <v>1083</v>
      </c>
      <c r="H1468" s="274"/>
      <c r="I1468" s="274" t="s">
        <v>1075</v>
      </c>
      <c r="J1468" s="277">
        <v>1.3888888888888888E-2</v>
      </c>
      <c r="K1468" s="274" t="s">
        <v>3068</v>
      </c>
      <c r="L1468" s="274" t="s">
        <v>4295</v>
      </c>
      <c r="M1468" s="276">
        <v>40318</v>
      </c>
      <c r="N1468" s="274" t="s">
        <v>4296</v>
      </c>
    </row>
    <row r="1469" spans="1:14" ht="13.8">
      <c r="A1469" s="285"/>
      <c r="B1469" s="279" t="s">
        <v>5565</v>
      </c>
      <c r="C1469" s="274">
        <v>2010</v>
      </c>
      <c r="D1469" s="277">
        <v>2.8935185185185184E-3</v>
      </c>
      <c r="E1469" s="274"/>
      <c r="F1469" s="274" t="s">
        <v>1070</v>
      </c>
      <c r="G1469" s="274" t="s">
        <v>1083</v>
      </c>
      <c r="H1469" s="274"/>
      <c r="I1469" s="274" t="s">
        <v>1075</v>
      </c>
      <c r="J1469" s="277">
        <v>1.3333333333333334E-2</v>
      </c>
      <c r="K1469" s="274" t="s">
        <v>3071</v>
      </c>
      <c r="L1469" s="274" t="s">
        <v>3121</v>
      </c>
      <c r="M1469" s="278">
        <v>40512</v>
      </c>
      <c r="N1469" s="274" t="s">
        <v>4296</v>
      </c>
    </row>
    <row r="1470" spans="1:14" ht="13.8">
      <c r="A1470" s="285"/>
      <c r="B1470" s="279" t="s">
        <v>5566</v>
      </c>
      <c r="C1470" s="274">
        <v>2014</v>
      </c>
      <c r="D1470" s="277">
        <v>2.9282407407407408E-3</v>
      </c>
      <c r="E1470" s="274"/>
      <c r="F1470" s="274" t="s">
        <v>1070</v>
      </c>
      <c r="G1470" s="274" t="s">
        <v>1082</v>
      </c>
      <c r="H1470" s="274"/>
      <c r="I1470" s="274" t="s">
        <v>1075</v>
      </c>
      <c r="J1470" s="277">
        <v>2.9398148148148148E-3</v>
      </c>
      <c r="K1470" s="274" t="s">
        <v>4059</v>
      </c>
      <c r="L1470" s="274" t="s">
        <v>2814</v>
      </c>
      <c r="M1470" s="276">
        <v>41907</v>
      </c>
      <c r="N1470" s="274" t="s">
        <v>4296</v>
      </c>
    </row>
    <row r="1471" spans="1:14" ht="13.8">
      <c r="A1471" s="285"/>
      <c r="B1471" s="284" t="s">
        <v>5770</v>
      </c>
      <c r="C1471" s="274">
        <v>2014</v>
      </c>
      <c r="D1471" s="277">
        <v>2.9629629629629628E-3</v>
      </c>
      <c r="E1471" s="274"/>
      <c r="F1471" s="274" t="s">
        <v>1070</v>
      </c>
      <c r="G1471" s="274" t="s">
        <v>1082</v>
      </c>
      <c r="H1471" s="274"/>
      <c r="I1471" s="274" t="s">
        <v>1075</v>
      </c>
      <c r="J1471" s="277">
        <v>2.9629629629629628E-3</v>
      </c>
      <c r="K1471" s="274" t="s">
        <v>3215</v>
      </c>
      <c r="L1471" s="274" t="s">
        <v>3216</v>
      </c>
      <c r="M1471" s="276">
        <v>41717</v>
      </c>
      <c r="N1471" s="274" t="s">
        <v>4296</v>
      </c>
    </row>
    <row r="1472" spans="1:14" ht="13.8">
      <c r="A1472" s="285"/>
      <c r="B1472" s="279" t="s">
        <v>5567</v>
      </c>
      <c r="C1472" s="274">
        <v>2013</v>
      </c>
      <c r="D1472" s="277">
        <v>2.673611111111111E-3</v>
      </c>
      <c r="E1472" s="274"/>
      <c r="F1472" s="274" t="s">
        <v>1069</v>
      </c>
      <c r="G1472" s="274" t="s">
        <v>1080</v>
      </c>
      <c r="H1472" s="274"/>
      <c r="I1472" s="274" t="s">
        <v>1075</v>
      </c>
      <c r="J1472" s="277">
        <v>2.7083333333333334E-3</v>
      </c>
      <c r="K1472" s="274" t="s">
        <v>3063</v>
      </c>
      <c r="L1472" s="274" t="s">
        <v>3750</v>
      </c>
      <c r="M1472" s="276">
        <v>41586</v>
      </c>
      <c r="N1472" s="274" t="s">
        <v>4296</v>
      </c>
    </row>
    <row r="1473" spans="1:14" ht="13.8">
      <c r="A1473" s="285"/>
      <c r="B1473" s="284" t="s">
        <v>5742</v>
      </c>
      <c r="C1473" s="274">
        <v>1982</v>
      </c>
      <c r="D1473" s="277">
        <v>4.2361111111111115E-3</v>
      </c>
      <c r="E1473" s="274">
        <v>55</v>
      </c>
      <c r="F1473" s="274" t="s">
        <v>1069</v>
      </c>
      <c r="G1473" s="277"/>
      <c r="H1473" s="277"/>
      <c r="I1473" s="274" t="s">
        <v>1071</v>
      </c>
      <c r="J1473" s="277">
        <v>4.2708333333333331E-3</v>
      </c>
      <c r="K1473" s="274" t="s">
        <v>2913</v>
      </c>
      <c r="L1473" s="274" t="s">
        <v>4053</v>
      </c>
      <c r="M1473" s="276">
        <v>30078</v>
      </c>
      <c r="N1473" s="274" t="s">
        <v>4296</v>
      </c>
    </row>
    <row r="1474" spans="1:14" ht="13.8">
      <c r="A1474" s="285"/>
      <c r="B1474" s="279" t="s">
        <v>637</v>
      </c>
      <c r="C1474" s="274">
        <v>2017</v>
      </c>
      <c r="D1474" s="277">
        <v>3.1712962962962962E-3</v>
      </c>
      <c r="E1474" s="274">
        <v>14</v>
      </c>
      <c r="F1474" s="274" t="s">
        <v>1070</v>
      </c>
      <c r="G1474" s="274" t="s">
        <v>1081</v>
      </c>
      <c r="H1474" s="274"/>
      <c r="I1474" s="274" t="s">
        <v>1071</v>
      </c>
      <c r="J1474" s="277">
        <v>3.1828703703703702E-3</v>
      </c>
      <c r="K1474" s="274" t="s">
        <v>2827</v>
      </c>
      <c r="L1474" s="274" t="s">
        <v>4297</v>
      </c>
      <c r="M1474" s="276">
        <v>42866</v>
      </c>
      <c r="N1474" s="274" t="s">
        <v>4296</v>
      </c>
    </row>
    <row r="1475" spans="1:14" ht="13.8">
      <c r="A1475" s="285"/>
      <c r="B1475" s="279" t="s">
        <v>5569</v>
      </c>
      <c r="C1475" s="274">
        <v>2013</v>
      </c>
      <c r="D1475" s="277">
        <v>3.1250000000000002E-3</v>
      </c>
      <c r="E1475" s="274">
        <v>12</v>
      </c>
      <c r="F1475" s="274" t="s">
        <v>1070</v>
      </c>
      <c r="G1475" s="274" t="s">
        <v>1082</v>
      </c>
      <c r="H1475" s="274"/>
      <c r="I1475" s="274" t="s">
        <v>1071</v>
      </c>
      <c r="J1475" s="277">
        <v>3.1481481481481482E-3</v>
      </c>
      <c r="K1475" s="274" t="s">
        <v>2819</v>
      </c>
      <c r="L1475" s="274" t="s">
        <v>4298</v>
      </c>
      <c r="M1475" s="276">
        <v>41348</v>
      </c>
      <c r="N1475" s="274" t="s">
        <v>4296</v>
      </c>
    </row>
    <row r="1476" spans="1:14" ht="13.8">
      <c r="A1476" s="285"/>
      <c r="B1476" s="279" t="s">
        <v>2074</v>
      </c>
      <c r="C1476" s="274">
        <v>2011</v>
      </c>
      <c r="D1476" s="277">
        <v>3.2638888888888891E-3</v>
      </c>
      <c r="E1476" s="274">
        <v>31</v>
      </c>
      <c r="F1476" s="274" t="s">
        <v>1069</v>
      </c>
      <c r="G1476" s="274" t="s">
        <v>1080</v>
      </c>
      <c r="H1476" s="274"/>
      <c r="I1476" s="274" t="s">
        <v>1071</v>
      </c>
      <c r="J1476" s="277">
        <v>3.2870370370370371E-3</v>
      </c>
      <c r="K1476" s="274" t="s">
        <v>2874</v>
      </c>
      <c r="L1476" s="274" t="s">
        <v>3193</v>
      </c>
      <c r="M1476" s="278">
        <v>40887</v>
      </c>
      <c r="N1476" s="274" t="s">
        <v>4296</v>
      </c>
    </row>
    <row r="1477" spans="1:14" ht="13.8">
      <c r="A1477" s="285"/>
      <c r="B1477" s="279" t="s">
        <v>5570</v>
      </c>
      <c r="C1477" s="274">
        <v>2011</v>
      </c>
      <c r="D1477" s="277">
        <v>4.178240740740741E-3</v>
      </c>
      <c r="E1477" s="274">
        <v>47</v>
      </c>
      <c r="F1477" s="274" t="s">
        <v>1070</v>
      </c>
      <c r="G1477" s="274" t="s">
        <v>1082</v>
      </c>
      <c r="H1477" s="274"/>
      <c r="I1477" s="274" t="s">
        <v>1071</v>
      </c>
      <c r="J1477" s="277">
        <v>4.1898148148148146E-3</v>
      </c>
      <c r="K1477" s="274" t="s">
        <v>3108</v>
      </c>
      <c r="L1477" s="274" t="s">
        <v>4299</v>
      </c>
      <c r="M1477" s="276">
        <v>40768</v>
      </c>
      <c r="N1477" s="274" t="s">
        <v>4296</v>
      </c>
    </row>
    <row r="1478" spans="1:14" ht="13.8">
      <c r="A1478" s="285"/>
      <c r="B1478" s="279" t="s">
        <v>1813</v>
      </c>
      <c r="C1478" s="274">
        <v>1993</v>
      </c>
      <c r="D1478" s="277">
        <v>3.5879629629629629E-3</v>
      </c>
      <c r="E1478" s="274">
        <v>31</v>
      </c>
      <c r="F1478" s="274" t="s">
        <v>1070</v>
      </c>
      <c r="G1478" s="277"/>
      <c r="H1478" s="277"/>
      <c r="I1478" s="274" t="s">
        <v>1071</v>
      </c>
      <c r="J1478" s="277">
        <v>3.5995370370370369E-3</v>
      </c>
      <c r="K1478" s="274" t="s">
        <v>3071</v>
      </c>
      <c r="L1478" s="274" t="s">
        <v>3408</v>
      </c>
      <c r="M1478" s="276">
        <v>34179</v>
      </c>
      <c r="N1478" s="274" t="s">
        <v>4296</v>
      </c>
    </row>
    <row r="1479" spans="1:14" ht="13.8">
      <c r="A1479" s="285"/>
      <c r="B1479" s="279" t="s">
        <v>5571</v>
      </c>
      <c r="C1479" s="274">
        <v>2014</v>
      </c>
      <c r="D1479" s="277">
        <v>3.1018518518518517E-3</v>
      </c>
      <c r="E1479" s="274">
        <v>25</v>
      </c>
      <c r="F1479" s="274" t="s">
        <v>1069</v>
      </c>
      <c r="G1479" s="274" t="s">
        <v>1080</v>
      </c>
      <c r="H1479" s="274"/>
      <c r="I1479" s="274" t="s">
        <v>1071</v>
      </c>
      <c r="J1479" s="277">
        <v>3.1134259259259257E-3</v>
      </c>
      <c r="K1479" s="274" t="s">
        <v>4300</v>
      </c>
      <c r="L1479" s="274" t="s">
        <v>3915</v>
      </c>
      <c r="M1479" s="276">
        <v>41912</v>
      </c>
      <c r="N1479" s="274" t="s">
        <v>4296</v>
      </c>
    </row>
    <row r="1480" spans="1:14" ht="13.8">
      <c r="A1480" s="285"/>
      <c r="B1480" s="279" t="s">
        <v>5572</v>
      </c>
      <c r="C1480" s="274">
        <v>2013</v>
      </c>
      <c r="D1480" s="277">
        <v>2.9398148148148148E-3</v>
      </c>
      <c r="E1480" s="274">
        <v>22</v>
      </c>
      <c r="F1480" s="274" t="s">
        <v>1069</v>
      </c>
      <c r="G1480" s="274" t="s">
        <v>1080</v>
      </c>
      <c r="H1480" s="274"/>
      <c r="I1480" s="274" t="s">
        <v>1071</v>
      </c>
      <c r="J1480" s="277">
        <v>2.9745370370370373E-3</v>
      </c>
      <c r="K1480" s="274" t="s">
        <v>4301</v>
      </c>
      <c r="L1480" s="274" t="s">
        <v>3562</v>
      </c>
      <c r="M1480" s="276">
        <v>41518</v>
      </c>
      <c r="N1480" s="274" t="s">
        <v>4296</v>
      </c>
    </row>
    <row r="1481" spans="1:14" ht="13.8">
      <c r="A1481" s="285"/>
      <c r="B1481" s="279" t="s">
        <v>5573</v>
      </c>
      <c r="C1481" s="274">
        <v>2015</v>
      </c>
      <c r="D1481" s="277">
        <v>2.673611111111111E-3</v>
      </c>
      <c r="E1481" s="274">
        <v>7</v>
      </c>
      <c r="F1481" s="274" t="s">
        <v>1069</v>
      </c>
      <c r="G1481" s="274" t="s">
        <v>1078</v>
      </c>
      <c r="H1481" s="274"/>
      <c r="I1481" s="274" t="s">
        <v>1071</v>
      </c>
      <c r="J1481" s="277">
        <v>2.673611111111111E-3</v>
      </c>
      <c r="K1481" s="274" t="s">
        <v>2992</v>
      </c>
      <c r="L1481" s="274" t="s">
        <v>3919</v>
      </c>
      <c r="M1481" s="276">
        <v>42150</v>
      </c>
      <c r="N1481" s="274" t="s">
        <v>4296</v>
      </c>
    </row>
    <row r="1482" spans="1:14" ht="13.8">
      <c r="A1482" s="285"/>
      <c r="B1482" s="279" t="s">
        <v>5574</v>
      </c>
      <c r="C1482" s="274">
        <v>2013</v>
      </c>
      <c r="D1482" s="277">
        <v>2.638888888888889E-3</v>
      </c>
      <c r="E1482" s="274">
        <v>5</v>
      </c>
      <c r="F1482" s="274" t="s">
        <v>1069</v>
      </c>
      <c r="G1482" s="274" t="s">
        <v>1080</v>
      </c>
      <c r="H1482" s="274"/>
      <c r="I1482" s="274" t="s">
        <v>1071</v>
      </c>
      <c r="J1482" s="277">
        <v>2.650462962962963E-3</v>
      </c>
      <c r="K1482" s="274" t="s">
        <v>2913</v>
      </c>
      <c r="L1482" s="274" t="s">
        <v>3305</v>
      </c>
      <c r="M1482" s="276">
        <v>41399</v>
      </c>
      <c r="N1482" s="274" t="s">
        <v>4296</v>
      </c>
    </row>
    <row r="1483" spans="1:14" ht="13.8">
      <c r="A1483" s="285"/>
      <c r="B1483" s="279" t="s">
        <v>2278</v>
      </c>
      <c r="C1483" s="274">
        <v>2014</v>
      </c>
      <c r="D1483" s="277">
        <v>5.6365740740740742E-3</v>
      </c>
      <c r="E1483" s="274">
        <v>52</v>
      </c>
      <c r="F1483" s="274" t="s">
        <v>1070</v>
      </c>
      <c r="G1483" s="274" t="s">
        <v>1082</v>
      </c>
      <c r="H1483" s="274"/>
      <c r="I1483" s="274" t="s">
        <v>1071</v>
      </c>
      <c r="J1483" s="277">
        <v>5.6365740740740742E-3</v>
      </c>
      <c r="K1483" s="274" t="s">
        <v>4302</v>
      </c>
      <c r="L1483" s="274" t="s">
        <v>4303</v>
      </c>
      <c r="M1483" s="276">
        <v>41952</v>
      </c>
      <c r="N1483" s="274" t="s">
        <v>4296</v>
      </c>
    </row>
    <row r="1484" spans="1:14" ht="13.8">
      <c r="A1484" s="285"/>
      <c r="B1484" s="279" t="s">
        <v>1730</v>
      </c>
      <c r="C1484" s="274">
        <v>2018</v>
      </c>
      <c r="D1484" s="277">
        <v>3.7268518518518519E-3</v>
      </c>
      <c r="E1484" s="274">
        <v>36</v>
      </c>
      <c r="F1484" s="274" t="s">
        <v>1070</v>
      </c>
      <c r="G1484" s="274" t="s">
        <v>1081</v>
      </c>
      <c r="H1484" s="274"/>
      <c r="I1484" s="274" t="s">
        <v>1071</v>
      </c>
      <c r="J1484" s="277">
        <v>3.7615740740740739E-3</v>
      </c>
      <c r="K1484" s="274" t="s">
        <v>4176</v>
      </c>
      <c r="L1484" s="274" t="s">
        <v>4304</v>
      </c>
      <c r="M1484" s="276">
        <v>43172</v>
      </c>
      <c r="N1484" s="274" t="s">
        <v>4296</v>
      </c>
    </row>
    <row r="1485" spans="1:14" ht="13.8">
      <c r="A1485" s="285"/>
      <c r="B1485" s="279" t="s">
        <v>5575</v>
      </c>
      <c r="C1485" s="274">
        <v>2014</v>
      </c>
      <c r="D1485" s="277">
        <v>3.4027777777777776E-3</v>
      </c>
      <c r="E1485" s="274">
        <v>35</v>
      </c>
      <c r="F1485" s="274" t="s">
        <v>1069</v>
      </c>
      <c r="G1485" s="274" t="s">
        <v>1080</v>
      </c>
      <c r="H1485" s="274"/>
      <c r="I1485" s="274" t="s">
        <v>1071</v>
      </c>
      <c r="J1485" s="277">
        <v>3.425925925925926E-3</v>
      </c>
      <c r="K1485" s="274" t="s">
        <v>2842</v>
      </c>
      <c r="L1485" s="274" t="s">
        <v>4305</v>
      </c>
      <c r="M1485" s="276">
        <v>41732</v>
      </c>
      <c r="N1485" s="274" t="s">
        <v>4296</v>
      </c>
    </row>
    <row r="1486" spans="1:14" ht="13.8">
      <c r="A1486" s="285"/>
      <c r="B1486" s="279" t="s">
        <v>1725</v>
      </c>
      <c r="C1486" s="274">
        <v>2016</v>
      </c>
      <c r="D1486" s="277">
        <v>2.5347222222222221E-3</v>
      </c>
      <c r="E1486" s="274">
        <v>3</v>
      </c>
      <c r="F1486" s="274" t="s">
        <v>1069</v>
      </c>
      <c r="G1486" s="274" t="s">
        <v>1078</v>
      </c>
      <c r="H1486" s="274"/>
      <c r="I1486" s="274" t="s">
        <v>1071</v>
      </c>
      <c r="J1486" s="277">
        <v>2.5578703703703705E-3</v>
      </c>
      <c r="K1486" s="274" t="s">
        <v>3063</v>
      </c>
      <c r="L1486" s="274" t="s">
        <v>3257</v>
      </c>
      <c r="M1486" s="276">
        <v>42497</v>
      </c>
      <c r="N1486" s="274" t="s">
        <v>4296</v>
      </c>
    </row>
    <row r="1487" spans="1:14" ht="13.8">
      <c r="A1487" s="285"/>
      <c r="B1487" s="279" t="s">
        <v>5576</v>
      </c>
      <c r="C1487" s="274">
        <v>2016</v>
      </c>
      <c r="D1487" s="277">
        <v>3.0439814814814813E-3</v>
      </c>
      <c r="E1487" s="274">
        <v>7</v>
      </c>
      <c r="F1487" s="274" t="s">
        <v>1070</v>
      </c>
      <c r="G1487" s="274" t="s">
        <v>1081</v>
      </c>
      <c r="H1487" s="274"/>
      <c r="I1487" s="274" t="s">
        <v>1071</v>
      </c>
      <c r="J1487" s="277">
        <v>3.0671296296296297E-3</v>
      </c>
      <c r="K1487" s="274" t="s">
        <v>4306</v>
      </c>
      <c r="L1487" s="274" t="s">
        <v>4307</v>
      </c>
      <c r="M1487" s="276">
        <v>42571</v>
      </c>
      <c r="N1487" s="274" t="s">
        <v>4296</v>
      </c>
    </row>
    <row r="1488" spans="1:14" ht="13.8">
      <c r="A1488" s="285"/>
      <c r="B1488" s="279" t="s">
        <v>5577</v>
      </c>
      <c r="C1488" s="274">
        <v>2013</v>
      </c>
      <c r="D1488" s="277">
        <v>3.0671296296296297E-3</v>
      </c>
      <c r="E1488" s="274">
        <v>8</v>
      </c>
      <c r="F1488" s="274" t="s">
        <v>1070</v>
      </c>
      <c r="G1488" s="274" t="s">
        <v>1082</v>
      </c>
      <c r="H1488" s="274"/>
      <c r="I1488" s="274" t="s">
        <v>1071</v>
      </c>
      <c r="J1488" s="277">
        <v>3.0787037037037037E-3</v>
      </c>
      <c r="K1488" s="274" t="s">
        <v>2851</v>
      </c>
      <c r="L1488" s="274" t="s">
        <v>3904</v>
      </c>
      <c r="M1488" s="276">
        <v>41313</v>
      </c>
      <c r="N1488" s="274" t="s">
        <v>4296</v>
      </c>
    </row>
    <row r="1489" spans="1:14" ht="13.8">
      <c r="A1489" s="285"/>
      <c r="B1489" s="279" t="s">
        <v>2251</v>
      </c>
      <c r="C1489" s="274">
        <v>2015</v>
      </c>
      <c r="D1489" s="277">
        <v>2.7199074074074074E-3</v>
      </c>
      <c r="E1489" s="274">
        <v>3</v>
      </c>
      <c r="F1489" s="274" t="s">
        <v>1070</v>
      </c>
      <c r="G1489" s="274" t="s">
        <v>1081</v>
      </c>
      <c r="H1489" s="274"/>
      <c r="I1489" s="274" t="s">
        <v>1071</v>
      </c>
      <c r="J1489" s="277">
        <v>2.7199074074074074E-3</v>
      </c>
      <c r="K1489" s="274" t="s">
        <v>2930</v>
      </c>
      <c r="L1489" s="274" t="s">
        <v>4308</v>
      </c>
      <c r="M1489" s="276">
        <v>42264</v>
      </c>
      <c r="N1489" s="274" t="s">
        <v>4296</v>
      </c>
    </row>
    <row r="1490" spans="1:14" ht="13.8">
      <c r="A1490" s="285"/>
      <c r="B1490" s="279" t="s">
        <v>5578</v>
      </c>
      <c r="C1490" s="274">
        <v>2017</v>
      </c>
      <c r="D1490" s="277">
        <v>3.7731481481481483E-3</v>
      </c>
      <c r="E1490" s="274">
        <v>46</v>
      </c>
      <c r="F1490" s="274" t="s">
        <v>1069</v>
      </c>
      <c r="G1490" s="274" t="s">
        <v>1078</v>
      </c>
      <c r="H1490" s="274"/>
      <c r="I1490" s="274" t="s">
        <v>1071</v>
      </c>
      <c r="J1490" s="277">
        <v>3.7731481481481483E-3</v>
      </c>
      <c r="K1490" s="274" t="s">
        <v>4309</v>
      </c>
      <c r="L1490" s="274" t="s">
        <v>3562</v>
      </c>
      <c r="M1490" s="278">
        <v>43060</v>
      </c>
      <c r="N1490" s="274" t="s">
        <v>4296</v>
      </c>
    </row>
    <row r="1491" spans="1:14" ht="13.8">
      <c r="A1491" s="285"/>
      <c r="B1491" s="279" t="s">
        <v>5579</v>
      </c>
      <c r="C1491" s="274">
        <v>2015</v>
      </c>
      <c r="D1491" s="277">
        <v>4.178240740740741E-3</v>
      </c>
      <c r="E1491" s="274">
        <v>46</v>
      </c>
      <c r="F1491" s="274" t="s">
        <v>1070</v>
      </c>
      <c r="G1491" s="274" t="s">
        <v>1081</v>
      </c>
      <c r="H1491" s="274"/>
      <c r="I1491" s="274" t="s">
        <v>1071</v>
      </c>
      <c r="J1491" s="277">
        <v>4.1898148148148146E-3</v>
      </c>
      <c r="K1491" s="274" t="s">
        <v>4129</v>
      </c>
      <c r="L1491" s="274" t="s">
        <v>3591</v>
      </c>
      <c r="M1491" s="276">
        <v>42019</v>
      </c>
      <c r="N1491" s="274" t="s">
        <v>4296</v>
      </c>
    </row>
    <row r="1492" spans="1:14" ht="13.8">
      <c r="A1492" s="285"/>
      <c r="B1492" s="279" t="s">
        <v>5580</v>
      </c>
      <c r="C1492" s="274">
        <v>2013</v>
      </c>
      <c r="D1492" s="277">
        <v>2.8009259259259259E-3</v>
      </c>
      <c r="E1492" s="274">
        <v>14</v>
      </c>
      <c r="F1492" s="274" t="s">
        <v>1069</v>
      </c>
      <c r="G1492" s="274" t="s">
        <v>1080</v>
      </c>
      <c r="H1492" s="274"/>
      <c r="I1492" s="274" t="s">
        <v>1071</v>
      </c>
      <c r="J1492" s="277">
        <v>2.8009259259259259E-3</v>
      </c>
      <c r="K1492" s="274" t="s">
        <v>2862</v>
      </c>
      <c r="L1492" s="274" t="s">
        <v>3129</v>
      </c>
      <c r="M1492" s="276">
        <v>41540</v>
      </c>
      <c r="N1492" s="274" t="s">
        <v>4296</v>
      </c>
    </row>
    <row r="1493" spans="1:14" ht="13.8">
      <c r="A1493" s="285"/>
      <c r="B1493" s="279" t="s">
        <v>925</v>
      </c>
      <c r="C1493" s="274">
        <v>2014</v>
      </c>
      <c r="D1493" s="277">
        <v>2.662037037037037E-3</v>
      </c>
      <c r="E1493" s="274">
        <v>6</v>
      </c>
      <c r="F1493" s="274" t="s">
        <v>1069</v>
      </c>
      <c r="G1493" s="274" t="s">
        <v>1080</v>
      </c>
      <c r="H1493" s="274"/>
      <c r="I1493" s="274" t="s">
        <v>1071</v>
      </c>
      <c r="J1493" s="277">
        <v>2.662037037037037E-3</v>
      </c>
      <c r="K1493" s="274" t="s">
        <v>2862</v>
      </c>
      <c r="L1493" s="274" t="s">
        <v>3260</v>
      </c>
      <c r="M1493" s="276">
        <v>41682</v>
      </c>
      <c r="N1493" s="274" t="s">
        <v>4296</v>
      </c>
    </row>
    <row r="1494" spans="1:14" ht="13.8">
      <c r="A1494" s="285"/>
      <c r="B1494" s="279" t="s">
        <v>5581</v>
      </c>
      <c r="C1494" s="274">
        <v>2009</v>
      </c>
      <c r="D1494" s="277">
        <v>2.0486111111111113E-3</v>
      </c>
      <c r="E1494" s="274">
        <v>1</v>
      </c>
      <c r="F1494" s="274" t="s">
        <v>1069</v>
      </c>
      <c r="G1494" s="274" t="s">
        <v>1079</v>
      </c>
      <c r="H1494" s="274"/>
      <c r="I1494" s="274" t="s">
        <v>1071</v>
      </c>
      <c r="J1494" s="277">
        <v>2.0601851851851853E-3</v>
      </c>
      <c r="K1494" s="274" t="s">
        <v>2943</v>
      </c>
      <c r="L1494" s="274" t="s">
        <v>3285</v>
      </c>
      <c r="M1494" s="276">
        <v>39869</v>
      </c>
      <c r="N1494" s="274" t="s">
        <v>4296</v>
      </c>
    </row>
    <row r="1495" spans="1:14" ht="13.8">
      <c r="A1495" s="285"/>
      <c r="B1495" s="279" t="s">
        <v>5582</v>
      </c>
      <c r="C1495" s="274">
        <v>2018</v>
      </c>
      <c r="D1495" s="277">
        <v>4.7106481481481478E-3</v>
      </c>
      <c r="E1495" s="274">
        <v>57</v>
      </c>
      <c r="F1495" s="274" t="s">
        <v>1069</v>
      </c>
      <c r="G1495" s="274" t="s">
        <v>1078</v>
      </c>
      <c r="H1495" s="274"/>
      <c r="I1495" s="274" t="s">
        <v>1071</v>
      </c>
      <c r="J1495" s="277">
        <v>4.7569444444444447E-3</v>
      </c>
      <c r="K1495" s="274" t="s">
        <v>2992</v>
      </c>
      <c r="L1495" s="274" t="s">
        <v>3105</v>
      </c>
      <c r="M1495" s="276">
        <v>43363</v>
      </c>
      <c r="N1495" s="274" t="s">
        <v>4296</v>
      </c>
    </row>
    <row r="1496" spans="1:14" ht="13.8">
      <c r="A1496" s="285"/>
      <c r="B1496" s="284" t="s">
        <v>5743</v>
      </c>
      <c r="C1496" s="274">
        <v>1979</v>
      </c>
      <c r="D1496" s="277">
        <v>4.1087962962962962E-3</v>
      </c>
      <c r="E1496" s="274">
        <v>59</v>
      </c>
      <c r="F1496" s="274" t="s">
        <v>1069</v>
      </c>
      <c r="G1496" s="277"/>
      <c r="H1496" s="277"/>
      <c r="I1496" s="274" t="s">
        <v>1071</v>
      </c>
      <c r="J1496" s="277">
        <v>4.7685185185185183E-3</v>
      </c>
      <c r="K1496" s="274" t="s">
        <v>2990</v>
      </c>
      <c r="L1496" s="274" t="s">
        <v>4072</v>
      </c>
      <c r="M1496" s="276">
        <v>28880</v>
      </c>
      <c r="N1496" s="274" t="s">
        <v>4296</v>
      </c>
    </row>
    <row r="1497" spans="1:14" ht="13.8">
      <c r="A1497" s="285"/>
      <c r="B1497" s="279" t="s">
        <v>5583</v>
      </c>
      <c r="C1497" s="274">
        <v>2016</v>
      </c>
      <c r="D1497" s="277">
        <v>3.0555555555555557E-3</v>
      </c>
      <c r="E1497" s="274">
        <v>6</v>
      </c>
      <c r="F1497" s="274" t="s">
        <v>1070</v>
      </c>
      <c r="G1497" s="274" t="s">
        <v>1081</v>
      </c>
      <c r="H1497" s="274"/>
      <c r="I1497" s="274" t="s">
        <v>1071</v>
      </c>
      <c r="J1497" s="277">
        <v>3.0671296296296297E-3</v>
      </c>
      <c r="K1497" s="274" t="s">
        <v>2891</v>
      </c>
      <c r="L1497" s="274" t="s">
        <v>3904</v>
      </c>
      <c r="M1497" s="276">
        <v>42456</v>
      </c>
      <c r="N1497" s="274" t="s">
        <v>4296</v>
      </c>
    </row>
    <row r="1498" spans="1:14" ht="13.8">
      <c r="A1498" s="285"/>
      <c r="B1498" s="279" t="s">
        <v>2190</v>
      </c>
      <c r="C1498" s="274">
        <v>2011</v>
      </c>
      <c r="D1498" s="277">
        <v>3.2060185185185186E-3</v>
      </c>
      <c r="E1498" s="274">
        <v>15</v>
      </c>
      <c r="F1498" s="274" t="s">
        <v>1070</v>
      </c>
      <c r="G1498" s="274" t="s">
        <v>1082</v>
      </c>
      <c r="H1498" s="274"/>
      <c r="I1498" s="274" t="s">
        <v>1071</v>
      </c>
      <c r="J1498" s="277">
        <v>3.2175925925925926E-3</v>
      </c>
      <c r="K1498" s="274" t="s">
        <v>2827</v>
      </c>
      <c r="L1498" s="274" t="s">
        <v>2965</v>
      </c>
      <c r="M1498" s="276">
        <v>40632</v>
      </c>
      <c r="N1498" s="274" t="s">
        <v>4296</v>
      </c>
    </row>
    <row r="1499" spans="1:14" ht="13.8">
      <c r="A1499" s="285"/>
      <c r="B1499" s="279" t="s">
        <v>5584</v>
      </c>
      <c r="C1499" s="274">
        <v>2013</v>
      </c>
      <c r="D1499" s="277">
        <v>2.8935185185185184E-3</v>
      </c>
      <c r="E1499" s="274">
        <v>19</v>
      </c>
      <c r="F1499" s="274" t="s">
        <v>1069</v>
      </c>
      <c r="G1499" s="274" t="s">
        <v>1080</v>
      </c>
      <c r="H1499" s="274"/>
      <c r="I1499" s="274" t="s">
        <v>1071</v>
      </c>
      <c r="J1499" s="277">
        <v>2.8935185185185184E-3</v>
      </c>
      <c r="K1499" s="274" t="s">
        <v>2833</v>
      </c>
      <c r="L1499" s="274" t="s">
        <v>4310</v>
      </c>
      <c r="M1499" s="276">
        <v>41280</v>
      </c>
      <c r="N1499" s="274" t="s">
        <v>4296</v>
      </c>
    </row>
    <row r="1500" spans="1:14" ht="13.8">
      <c r="A1500" s="285"/>
      <c r="B1500" s="279" t="s">
        <v>5585</v>
      </c>
      <c r="C1500" s="274">
        <v>2012</v>
      </c>
      <c r="D1500" s="277">
        <v>4.0162037037037041E-3</v>
      </c>
      <c r="E1500" s="274">
        <v>45</v>
      </c>
      <c r="F1500" s="274" t="s">
        <v>1070</v>
      </c>
      <c r="G1500" s="274" t="s">
        <v>1082</v>
      </c>
      <c r="H1500" s="274"/>
      <c r="I1500" s="274" t="s">
        <v>1071</v>
      </c>
      <c r="J1500" s="277">
        <v>4.0277777777777777E-3</v>
      </c>
      <c r="K1500" s="274" t="s">
        <v>2827</v>
      </c>
      <c r="L1500" s="274" t="s">
        <v>4311</v>
      </c>
      <c r="M1500" s="276">
        <v>41076</v>
      </c>
      <c r="N1500" s="274" t="s">
        <v>4296</v>
      </c>
    </row>
    <row r="1501" spans="1:14" ht="13.8">
      <c r="A1501" s="285"/>
      <c r="B1501" s="279" t="s">
        <v>5720</v>
      </c>
      <c r="C1501" s="274">
        <v>2018</v>
      </c>
      <c r="D1501" s="277">
        <v>4.1319444444444442E-3</v>
      </c>
      <c r="E1501" s="274">
        <v>53</v>
      </c>
      <c r="F1501" s="274" t="s">
        <v>1069</v>
      </c>
      <c r="G1501" s="274" t="s">
        <v>1078</v>
      </c>
      <c r="H1501" s="274"/>
      <c r="I1501" s="274" t="s">
        <v>1071</v>
      </c>
      <c r="J1501" s="277">
        <v>4.1319444444444442E-3</v>
      </c>
      <c r="K1501" s="274" t="s">
        <v>2874</v>
      </c>
      <c r="L1501" s="274" t="s">
        <v>3815</v>
      </c>
      <c r="M1501" s="276">
        <v>43186</v>
      </c>
      <c r="N1501" s="274" t="s">
        <v>4296</v>
      </c>
    </row>
    <row r="1502" spans="1:14" ht="13.8">
      <c r="A1502" s="285"/>
      <c r="B1502" s="279" t="s">
        <v>5586</v>
      </c>
      <c r="C1502" s="274">
        <v>2016</v>
      </c>
      <c r="D1502" s="277">
        <v>3.1365740740740742E-3</v>
      </c>
      <c r="E1502" s="274">
        <v>13</v>
      </c>
      <c r="F1502" s="274" t="s">
        <v>1070</v>
      </c>
      <c r="G1502" s="274" t="s">
        <v>1081</v>
      </c>
      <c r="H1502" s="274"/>
      <c r="I1502" s="274" t="s">
        <v>1071</v>
      </c>
      <c r="J1502" s="277">
        <v>3.1597222222222222E-3</v>
      </c>
      <c r="K1502" s="274" t="s">
        <v>3153</v>
      </c>
      <c r="L1502" s="274" t="s">
        <v>4312</v>
      </c>
      <c r="M1502" s="276">
        <v>42530</v>
      </c>
      <c r="N1502" s="274" t="s">
        <v>4296</v>
      </c>
    </row>
    <row r="1503" spans="1:14" ht="13.8">
      <c r="A1503" s="285"/>
      <c r="B1503" s="279" t="s">
        <v>5587</v>
      </c>
      <c r="C1503" s="274">
        <v>2015</v>
      </c>
      <c r="D1503" s="277">
        <v>3.1828703703703702E-3</v>
      </c>
      <c r="E1503" s="274">
        <v>27</v>
      </c>
      <c r="F1503" s="274" t="s">
        <v>1069</v>
      </c>
      <c r="G1503" s="274" t="s">
        <v>1078</v>
      </c>
      <c r="H1503" s="274"/>
      <c r="I1503" s="274" t="s">
        <v>1071</v>
      </c>
      <c r="J1503" s="277">
        <v>3.1828703703703702E-3</v>
      </c>
      <c r="K1503" s="274" t="s">
        <v>2913</v>
      </c>
      <c r="L1503" s="274" t="s">
        <v>3291</v>
      </c>
      <c r="M1503" s="276">
        <v>42148</v>
      </c>
      <c r="N1503" s="274" t="s">
        <v>4296</v>
      </c>
    </row>
    <row r="1504" spans="1:14" ht="13.8">
      <c r="A1504" s="285"/>
      <c r="B1504" s="279" t="s">
        <v>5588</v>
      </c>
      <c r="C1504" s="274">
        <v>2012</v>
      </c>
      <c r="D1504" s="277">
        <v>2.7083333333333334E-3</v>
      </c>
      <c r="E1504" s="274">
        <v>9</v>
      </c>
      <c r="F1504" s="274" t="s">
        <v>1069</v>
      </c>
      <c r="G1504" s="274" t="s">
        <v>1080</v>
      </c>
      <c r="H1504" s="274"/>
      <c r="I1504" s="274" t="s">
        <v>1071</v>
      </c>
      <c r="J1504" s="277">
        <v>2.7199074074074074E-3</v>
      </c>
      <c r="K1504" s="274" t="s">
        <v>4313</v>
      </c>
      <c r="L1504" s="274" t="s">
        <v>4314</v>
      </c>
      <c r="M1504" s="276">
        <v>41141</v>
      </c>
      <c r="N1504" s="274" t="s">
        <v>4296</v>
      </c>
    </row>
    <row r="1505" spans="1:14" ht="13.8">
      <c r="A1505" s="285"/>
      <c r="B1505" s="284" t="s">
        <v>5744</v>
      </c>
      <c r="C1505" s="274">
        <v>2014</v>
      </c>
      <c r="D1505" s="277">
        <v>3.1712962962962962E-3</v>
      </c>
      <c r="E1505" s="274">
        <v>28</v>
      </c>
      <c r="F1505" s="274" t="s">
        <v>1069</v>
      </c>
      <c r="G1505" s="274" t="s">
        <v>1080</v>
      </c>
      <c r="H1505" s="274"/>
      <c r="I1505" s="274" t="s">
        <v>1071</v>
      </c>
      <c r="J1505" s="277">
        <v>3.1944444444444446E-3</v>
      </c>
      <c r="K1505" s="274" t="s">
        <v>3294</v>
      </c>
      <c r="L1505" s="274" t="s">
        <v>4315</v>
      </c>
      <c r="M1505" s="278">
        <v>41987</v>
      </c>
      <c r="N1505" s="274" t="s">
        <v>4296</v>
      </c>
    </row>
    <row r="1506" spans="1:14" ht="13.8">
      <c r="A1506" s="285"/>
      <c r="B1506" s="279" t="s">
        <v>5590</v>
      </c>
      <c r="C1506" s="274">
        <v>2017</v>
      </c>
      <c r="D1506" s="277">
        <v>4.4791666666666669E-3</v>
      </c>
      <c r="E1506" s="274">
        <v>56</v>
      </c>
      <c r="F1506" s="274" t="s">
        <v>1069</v>
      </c>
      <c r="G1506" s="274" t="s">
        <v>1078</v>
      </c>
      <c r="H1506" s="274"/>
      <c r="I1506" s="274" t="s">
        <v>1071</v>
      </c>
      <c r="J1506" s="277">
        <v>4.6990740740740743E-3</v>
      </c>
      <c r="K1506" s="274" t="s">
        <v>3446</v>
      </c>
      <c r="L1506" s="274" t="s">
        <v>4316</v>
      </c>
      <c r="M1506" s="276">
        <v>42968</v>
      </c>
      <c r="N1506" s="274" t="s">
        <v>4296</v>
      </c>
    </row>
    <row r="1507" spans="1:14" ht="13.8">
      <c r="A1507" s="285"/>
      <c r="B1507" s="279" t="s">
        <v>5591</v>
      </c>
      <c r="C1507" s="274">
        <v>2014</v>
      </c>
      <c r="D1507" s="277">
        <v>3.8194444444444443E-3</v>
      </c>
      <c r="E1507" s="274">
        <v>48</v>
      </c>
      <c r="F1507" s="274" t="s">
        <v>1069</v>
      </c>
      <c r="G1507" s="274" t="s">
        <v>1080</v>
      </c>
      <c r="H1507" s="274"/>
      <c r="I1507" s="274" t="s">
        <v>1071</v>
      </c>
      <c r="J1507" s="277">
        <v>3.8310185185185183E-3</v>
      </c>
      <c r="K1507" s="274" t="s">
        <v>3555</v>
      </c>
      <c r="L1507" s="274" t="s">
        <v>4317</v>
      </c>
      <c r="M1507" s="276">
        <v>41872</v>
      </c>
      <c r="N1507" s="274" t="s">
        <v>4296</v>
      </c>
    </row>
    <row r="1508" spans="1:14" ht="13.8">
      <c r="A1508" s="285"/>
      <c r="B1508" s="279" t="s">
        <v>5592</v>
      </c>
      <c r="C1508" s="274">
        <v>2014</v>
      </c>
      <c r="D1508" s="277">
        <v>3.2523148148148147E-3</v>
      </c>
      <c r="E1508" s="274">
        <v>16</v>
      </c>
      <c r="F1508" s="274" t="s">
        <v>1070</v>
      </c>
      <c r="G1508" s="274" t="s">
        <v>1082</v>
      </c>
      <c r="H1508" s="274"/>
      <c r="I1508" s="274" t="s">
        <v>1071</v>
      </c>
      <c r="J1508" s="277">
        <v>3.2638888888888891E-3</v>
      </c>
      <c r="K1508" s="274" t="s">
        <v>3479</v>
      </c>
      <c r="L1508" s="274" t="s">
        <v>3234</v>
      </c>
      <c r="M1508" s="276">
        <v>41843</v>
      </c>
      <c r="N1508" s="274" t="s">
        <v>4296</v>
      </c>
    </row>
    <row r="1509" spans="1:14" ht="13.8">
      <c r="A1509" s="285"/>
      <c r="B1509" s="279" t="s">
        <v>5593</v>
      </c>
      <c r="C1509" s="274">
        <v>2014</v>
      </c>
      <c r="D1509" s="277">
        <v>3.9236111111111112E-3</v>
      </c>
      <c r="E1509" s="274">
        <v>50</v>
      </c>
      <c r="F1509" s="274" t="s">
        <v>1069</v>
      </c>
      <c r="G1509" s="274" t="s">
        <v>1080</v>
      </c>
      <c r="H1509" s="274"/>
      <c r="I1509" s="274" t="s">
        <v>1071</v>
      </c>
      <c r="J1509" s="277">
        <v>3.9351851851851848E-3</v>
      </c>
      <c r="K1509" s="274" t="s">
        <v>2949</v>
      </c>
      <c r="L1509" s="274" t="s">
        <v>4318</v>
      </c>
      <c r="M1509" s="276">
        <v>41858</v>
      </c>
      <c r="N1509" s="274" t="s">
        <v>4296</v>
      </c>
    </row>
    <row r="1510" spans="1:14" ht="13.8">
      <c r="A1510" s="285"/>
      <c r="B1510" s="279" t="s">
        <v>5594</v>
      </c>
      <c r="C1510" s="274">
        <v>2012</v>
      </c>
      <c r="D1510" s="277">
        <v>2.5462962962962965E-3</v>
      </c>
      <c r="E1510" s="274">
        <v>2</v>
      </c>
      <c r="F1510" s="274" t="s">
        <v>1069</v>
      </c>
      <c r="G1510" s="274" t="s">
        <v>1080</v>
      </c>
      <c r="H1510" s="274"/>
      <c r="I1510" s="274" t="s">
        <v>1071</v>
      </c>
      <c r="J1510" s="277">
        <v>2.5462962962962965E-3</v>
      </c>
      <c r="K1510" s="274" t="s">
        <v>3063</v>
      </c>
      <c r="L1510" s="274" t="s">
        <v>4319</v>
      </c>
      <c r="M1510" s="276">
        <v>41116</v>
      </c>
      <c r="N1510" s="274" t="s">
        <v>4296</v>
      </c>
    </row>
    <row r="1511" spans="1:14" ht="13.8">
      <c r="A1511" s="285"/>
      <c r="B1511" s="279" t="s">
        <v>5595</v>
      </c>
      <c r="C1511" s="274">
        <v>2013</v>
      </c>
      <c r="D1511" s="277">
        <v>2.7662037037037039E-3</v>
      </c>
      <c r="E1511" s="274">
        <v>5</v>
      </c>
      <c r="F1511" s="274" t="s">
        <v>1070</v>
      </c>
      <c r="G1511" s="274" t="s">
        <v>1082</v>
      </c>
      <c r="H1511" s="274"/>
      <c r="I1511" s="274" t="s">
        <v>1071</v>
      </c>
      <c r="J1511" s="277">
        <v>2.7777777777777779E-3</v>
      </c>
      <c r="K1511" s="274" t="s">
        <v>2827</v>
      </c>
      <c r="L1511" s="274" t="s">
        <v>3227</v>
      </c>
      <c r="M1511" s="278">
        <v>41565</v>
      </c>
      <c r="N1511" s="274" t="s">
        <v>4296</v>
      </c>
    </row>
    <row r="1512" spans="1:14" ht="13.8">
      <c r="A1512" s="285"/>
      <c r="B1512" s="279" t="s">
        <v>5596</v>
      </c>
      <c r="C1512" s="274">
        <v>2013</v>
      </c>
      <c r="D1512" s="277">
        <v>3.2986111111111111E-3</v>
      </c>
      <c r="E1512" s="274">
        <v>32</v>
      </c>
      <c r="F1512" s="274" t="s">
        <v>1069</v>
      </c>
      <c r="G1512" s="274" t="s">
        <v>1080</v>
      </c>
      <c r="H1512" s="274"/>
      <c r="I1512" s="274" t="s">
        <v>1071</v>
      </c>
      <c r="J1512" s="277">
        <v>3.3217592592592591E-3</v>
      </c>
      <c r="K1512" s="274" t="s">
        <v>3555</v>
      </c>
      <c r="L1512" s="274" t="s">
        <v>3705</v>
      </c>
      <c r="M1512" s="276">
        <v>41398</v>
      </c>
      <c r="N1512" s="274" t="s">
        <v>4296</v>
      </c>
    </row>
    <row r="1513" spans="1:14" ht="13.8">
      <c r="A1513" s="285"/>
      <c r="B1513" s="279" t="s">
        <v>5688</v>
      </c>
      <c r="C1513" s="274">
        <v>2016</v>
      </c>
      <c r="D1513" s="277">
        <v>3.7847222222222223E-3</v>
      </c>
      <c r="E1513" s="274">
        <v>37</v>
      </c>
      <c r="F1513" s="274" t="s">
        <v>1070</v>
      </c>
      <c r="G1513" s="274" t="s">
        <v>1081</v>
      </c>
      <c r="H1513" s="274"/>
      <c r="I1513" s="274" t="s">
        <v>1071</v>
      </c>
      <c r="J1513" s="277">
        <v>3.7962962962962963E-3</v>
      </c>
      <c r="K1513" s="274" t="s">
        <v>4320</v>
      </c>
      <c r="L1513" s="274" t="s">
        <v>4321</v>
      </c>
      <c r="M1513" s="278">
        <v>42703</v>
      </c>
      <c r="N1513" s="274" t="s">
        <v>4296</v>
      </c>
    </row>
    <row r="1514" spans="1:14" ht="13.8">
      <c r="A1514" s="285"/>
      <c r="B1514" s="279" t="s">
        <v>5597</v>
      </c>
      <c r="C1514" s="274">
        <v>2014</v>
      </c>
      <c r="D1514" s="277">
        <v>3.1134259259259257E-3</v>
      </c>
      <c r="E1514" s="274">
        <v>9</v>
      </c>
      <c r="F1514" s="274" t="s">
        <v>1070</v>
      </c>
      <c r="G1514" s="274" t="s">
        <v>1082</v>
      </c>
      <c r="H1514" s="274"/>
      <c r="I1514" s="274" t="s">
        <v>1071</v>
      </c>
      <c r="J1514" s="277">
        <v>3.1134259259259257E-3</v>
      </c>
      <c r="K1514" s="274" t="s">
        <v>2838</v>
      </c>
      <c r="L1514" s="274" t="s">
        <v>4322</v>
      </c>
      <c r="M1514" s="276">
        <v>41907</v>
      </c>
      <c r="N1514" s="274" t="s">
        <v>4296</v>
      </c>
    </row>
    <row r="1515" spans="1:14" ht="13.8">
      <c r="A1515" s="285"/>
      <c r="B1515" s="279" t="s">
        <v>5598</v>
      </c>
      <c r="C1515" s="274">
        <v>2016</v>
      </c>
      <c r="D1515" s="277">
        <v>3.5185185185185185E-3</v>
      </c>
      <c r="E1515" s="274">
        <v>28</v>
      </c>
      <c r="F1515" s="274" t="s">
        <v>1070</v>
      </c>
      <c r="G1515" s="274" t="s">
        <v>1081</v>
      </c>
      <c r="H1515" s="274"/>
      <c r="I1515" s="274" t="s">
        <v>1071</v>
      </c>
      <c r="J1515" s="277">
        <v>3.5185185185185185E-3</v>
      </c>
      <c r="K1515" s="274" t="s">
        <v>4323</v>
      </c>
      <c r="L1515" s="274" t="s">
        <v>4324</v>
      </c>
      <c r="M1515" s="276">
        <v>42537</v>
      </c>
      <c r="N1515" s="274" t="s">
        <v>4296</v>
      </c>
    </row>
    <row r="1516" spans="1:14" ht="13.8">
      <c r="A1516" s="285"/>
      <c r="B1516" s="279" t="s">
        <v>5599</v>
      </c>
      <c r="C1516" s="274">
        <v>2015</v>
      </c>
      <c r="D1516" s="277">
        <v>3.9004629629629628E-3</v>
      </c>
      <c r="E1516" s="274">
        <v>40</v>
      </c>
      <c r="F1516" s="274" t="s">
        <v>1070</v>
      </c>
      <c r="G1516" s="274" t="s">
        <v>1081</v>
      </c>
      <c r="H1516" s="274"/>
      <c r="I1516" s="274" t="s">
        <v>1071</v>
      </c>
      <c r="J1516" s="277">
        <v>3.9120370370370368E-3</v>
      </c>
      <c r="K1516" s="274" t="s">
        <v>4325</v>
      </c>
      <c r="L1516" s="274" t="s">
        <v>3197</v>
      </c>
      <c r="M1516" s="276">
        <v>42048</v>
      </c>
      <c r="N1516" s="274" t="s">
        <v>4296</v>
      </c>
    </row>
    <row r="1517" spans="1:14" ht="13.8">
      <c r="A1517" s="285"/>
      <c r="B1517" s="279" t="s">
        <v>5600</v>
      </c>
      <c r="C1517" s="274">
        <v>2016</v>
      </c>
      <c r="D1517" s="277">
        <v>2.9513888888888888E-3</v>
      </c>
      <c r="E1517" s="274">
        <v>21</v>
      </c>
      <c r="F1517" s="274" t="s">
        <v>1069</v>
      </c>
      <c r="G1517" s="274" t="s">
        <v>1078</v>
      </c>
      <c r="H1517" s="274"/>
      <c r="I1517" s="274" t="s">
        <v>1071</v>
      </c>
      <c r="J1517" s="277">
        <v>2.9513888888888888E-3</v>
      </c>
      <c r="K1517" s="274" t="s">
        <v>3122</v>
      </c>
      <c r="L1517" s="274" t="s">
        <v>4326</v>
      </c>
      <c r="M1517" s="278">
        <v>42700</v>
      </c>
      <c r="N1517" s="274" t="s">
        <v>4296</v>
      </c>
    </row>
    <row r="1518" spans="1:14" ht="13.8">
      <c r="A1518" s="285"/>
      <c r="B1518" s="279" t="s">
        <v>5721</v>
      </c>
      <c r="C1518" s="274">
        <v>2016</v>
      </c>
      <c r="D1518" s="277">
        <v>3.7152777777777778E-3</v>
      </c>
      <c r="E1518" s="274">
        <v>35</v>
      </c>
      <c r="F1518" s="274" t="s">
        <v>1070</v>
      </c>
      <c r="G1518" s="274" t="s">
        <v>1081</v>
      </c>
      <c r="H1518" s="274"/>
      <c r="I1518" s="274" t="s">
        <v>1071</v>
      </c>
      <c r="J1518" s="277">
        <v>3.7268518518518519E-3</v>
      </c>
      <c r="K1518" s="274" t="s">
        <v>3318</v>
      </c>
      <c r="L1518" s="274" t="s">
        <v>4327</v>
      </c>
      <c r="M1518" s="276">
        <v>42526</v>
      </c>
      <c r="N1518" s="274" t="s">
        <v>4296</v>
      </c>
    </row>
    <row r="1519" spans="1:14" ht="13.8">
      <c r="A1519" s="285"/>
      <c r="B1519" s="279" t="s">
        <v>2205</v>
      </c>
      <c r="C1519" s="274">
        <v>2014</v>
      </c>
      <c r="D1519" s="277">
        <v>2.7546296296296294E-3</v>
      </c>
      <c r="E1519" s="274">
        <v>12</v>
      </c>
      <c r="F1519" s="274" t="s">
        <v>1069</v>
      </c>
      <c r="G1519" s="274" t="s">
        <v>1080</v>
      </c>
      <c r="H1519" s="274"/>
      <c r="I1519" s="274" t="s">
        <v>1071</v>
      </c>
      <c r="J1519" s="277">
        <v>2.7662037037037039E-3</v>
      </c>
      <c r="K1519" s="274" t="s">
        <v>3902</v>
      </c>
      <c r="L1519" s="274" t="s">
        <v>3297</v>
      </c>
      <c r="M1519" s="276">
        <v>41886</v>
      </c>
      <c r="N1519" s="274" t="s">
        <v>4296</v>
      </c>
    </row>
    <row r="1520" spans="1:14" ht="13.8">
      <c r="A1520" s="285"/>
      <c r="B1520" s="279" t="s">
        <v>1915</v>
      </c>
      <c r="C1520" s="274">
        <v>2010</v>
      </c>
      <c r="D1520" s="277">
        <v>5.0810185185185186E-3</v>
      </c>
      <c r="E1520" s="274">
        <v>50</v>
      </c>
      <c r="F1520" s="274" t="s">
        <v>1070</v>
      </c>
      <c r="G1520" s="274" t="s">
        <v>1083</v>
      </c>
      <c r="H1520" s="274"/>
      <c r="I1520" s="274" t="s">
        <v>1071</v>
      </c>
      <c r="J1520" s="277">
        <v>5.1041666666666666E-3</v>
      </c>
      <c r="K1520" s="274" t="s">
        <v>4018</v>
      </c>
      <c r="L1520" s="274" t="s">
        <v>4328</v>
      </c>
      <c r="M1520" s="276">
        <v>40406</v>
      </c>
      <c r="N1520" s="274" t="s">
        <v>4296</v>
      </c>
    </row>
    <row r="1521" spans="1:14" ht="13.8">
      <c r="A1521" s="285"/>
      <c r="B1521" s="279" t="s">
        <v>5601</v>
      </c>
      <c r="C1521" s="274">
        <v>2012</v>
      </c>
      <c r="D1521" s="277">
        <v>4.0740740740740737E-3</v>
      </c>
      <c r="E1521" s="274">
        <v>51</v>
      </c>
      <c r="F1521" s="274" t="s">
        <v>1069</v>
      </c>
      <c r="G1521" s="274" t="s">
        <v>1080</v>
      </c>
      <c r="H1521" s="274"/>
      <c r="I1521" s="274" t="s">
        <v>1071</v>
      </c>
      <c r="J1521" s="277">
        <v>4.0856481481481481E-3</v>
      </c>
      <c r="K1521" s="274" t="s">
        <v>2862</v>
      </c>
      <c r="L1521" s="274" t="s">
        <v>3536</v>
      </c>
      <c r="M1521" s="276">
        <v>40910</v>
      </c>
      <c r="N1521" s="274" t="s">
        <v>4296</v>
      </c>
    </row>
    <row r="1522" spans="1:14" ht="13.8">
      <c r="A1522" s="285"/>
      <c r="B1522" s="279" t="s">
        <v>5602</v>
      </c>
      <c r="C1522" s="274">
        <v>2017</v>
      </c>
      <c r="D1522" s="277">
        <v>5.0000000000000001E-3</v>
      </c>
      <c r="E1522" s="274">
        <v>49</v>
      </c>
      <c r="F1522" s="274" t="s">
        <v>1070</v>
      </c>
      <c r="G1522" s="274" t="s">
        <v>1081</v>
      </c>
      <c r="H1522" s="274"/>
      <c r="I1522" s="274" t="s">
        <v>1071</v>
      </c>
      <c r="J1522" s="277">
        <v>5.0231481481481481E-3</v>
      </c>
      <c r="K1522" s="274" t="s">
        <v>3172</v>
      </c>
      <c r="L1522" s="274" t="s">
        <v>4157</v>
      </c>
      <c r="M1522" s="276">
        <v>42953</v>
      </c>
      <c r="N1522" s="274" t="s">
        <v>4296</v>
      </c>
    </row>
    <row r="1523" spans="1:14" ht="13.8">
      <c r="A1523" s="285"/>
      <c r="B1523" s="279" t="s">
        <v>2076</v>
      </c>
      <c r="C1523" s="274">
        <v>2012</v>
      </c>
      <c r="D1523" s="277">
        <v>3.425925925925926E-3</v>
      </c>
      <c r="E1523" s="274">
        <v>25</v>
      </c>
      <c r="F1523" s="274" t="s">
        <v>1070</v>
      </c>
      <c r="G1523" s="274" t="s">
        <v>1082</v>
      </c>
      <c r="H1523" s="274"/>
      <c r="I1523" s="274" t="s">
        <v>1071</v>
      </c>
      <c r="J1523" s="277">
        <v>3.425925925925926E-3</v>
      </c>
      <c r="K1523" s="274" t="s">
        <v>2838</v>
      </c>
      <c r="L1523" s="274" t="s">
        <v>4329</v>
      </c>
      <c r="M1523" s="276">
        <v>41172</v>
      </c>
      <c r="N1523" s="274" t="s">
        <v>4296</v>
      </c>
    </row>
    <row r="1524" spans="1:14" ht="13.8">
      <c r="A1524" s="285"/>
      <c r="B1524" s="279" t="s">
        <v>5603</v>
      </c>
      <c r="C1524" s="274">
        <v>2011</v>
      </c>
      <c r="D1524" s="277">
        <v>2.3611111111111111E-3</v>
      </c>
      <c r="E1524" s="274">
        <v>1</v>
      </c>
      <c r="F1524" s="274" t="s">
        <v>1070</v>
      </c>
      <c r="G1524" s="274" t="s">
        <v>1082</v>
      </c>
      <c r="H1524" s="274"/>
      <c r="I1524" s="274" t="s">
        <v>1071</v>
      </c>
      <c r="J1524" s="277">
        <v>2.3611111111111111E-3</v>
      </c>
      <c r="K1524" s="274" t="s">
        <v>4293</v>
      </c>
      <c r="L1524" s="274" t="s">
        <v>4330</v>
      </c>
      <c r="M1524" s="278">
        <v>40872</v>
      </c>
      <c r="N1524" s="274" t="s">
        <v>4296</v>
      </c>
    </row>
    <row r="1525" spans="1:14" ht="13.8">
      <c r="A1525" s="285"/>
      <c r="B1525" s="279" t="s">
        <v>5604</v>
      </c>
      <c r="C1525" s="274">
        <v>2009</v>
      </c>
      <c r="D1525" s="277">
        <v>3.6111111111111109E-3</v>
      </c>
      <c r="E1525" s="274">
        <v>32</v>
      </c>
      <c r="F1525" s="274" t="s">
        <v>1070</v>
      </c>
      <c r="G1525" s="274" t="s">
        <v>1083</v>
      </c>
      <c r="H1525" s="274"/>
      <c r="I1525" s="274" t="s">
        <v>1071</v>
      </c>
      <c r="J1525" s="277">
        <v>3.6111111111111109E-3</v>
      </c>
      <c r="K1525" s="274" t="s">
        <v>2851</v>
      </c>
      <c r="L1525" s="274" t="s">
        <v>4331</v>
      </c>
      <c r="M1525" s="276">
        <v>40046</v>
      </c>
      <c r="N1525" s="274" t="s">
        <v>4296</v>
      </c>
    </row>
    <row r="1526" spans="1:14" ht="13.8">
      <c r="A1526" s="285"/>
      <c r="B1526" s="279" t="s">
        <v>5605</v>
      </c>
      <c r="C1526" s="274">
        <v>2015</v>
      </c>
      <c r="D1526" s="277">
        <v>3.460648148148148E-3</v>
      </c>
      <c r="E1526" s="274">
        <v>36</v>
      </c>
      <c r="F1526" s="274" t="s">
        <v>1069</v>
      </c>
      <c r="G1526" s="274" t="s">
        <v>1078</v>
      </c>
      <c r="H1526" s="274"/>
      <c r="I1526" s="274" t="s">
        <v>1071</v>
      </c>
      <c r="J1526" s="277">
        <v>3.472222222222222E-3</v>
      </c>
      <c r="K1526" s="274" t="s">
        <v>2874</v>
      </c>
      <c r="L1526" s="274" t="s">
        <v>4332</v>
      </c>
      <c r="M1526" s="278">
        <v>42299</v>
      </c>
      <c r="N1526" s="274" t="s">
        <v>4296</v>
      </c>
    </row>
    <row r="1527" spans="1:14" ht="13.8">
      <c r="A1527" s="285"/>
      <c r="B1527" s="279" t="s">
        <v>5606</v>
      </c>
      <c r="C1527" s="274">
        <v>2013</v>
      </c>
      <c r="D1527" s="277">
        <v>3.2986111111111111E-3</v>
      </c>
      <c r="E1527" s="274">
        <v>19</v>
      </c>
      <c r="F1527" s="274" t="s">
        <v>1070</v>
      </c>
      <c r="G1527" s="274" t="s">
        <v>1082</v>
      </c>
      <c r="H1527" s="274"/>
      <c r="I1527" s="274" t="s">
        <v>1071</v>
      </c>
      <c r="J1527" s="277">
        <v>3.2986111111111111E-3</v>
      </c>
      <c r="K1527" s="274" t="s">
        <v>2886</v>
      </c>
      <c r="L1527" s="274" t="s">
        <v>4333</v>
      </c>
      <c r="M1527" s="276">
        <v>41513</v>
      </c>
      <c r="N1527" s="274" t="s">
        <v>4296</v>
      </c>
    </row>
    <row r="1528" spans="1:14" ht="13.8">
      <c r="A1528" s="285"/>
      <c r="B1528" s="279" t="s">
        <v>5607</v>
      </c>
      <c r="C1528" s="274">
        <v>2013</v>
      </c>
      <c r="D1528" s="277">
        <v>5.5439814814814813E-3</v>
      </c>
      <c r="E1528" s="274">
        <v>51</v>
      </c>
      <c r="F1528" s="274" t="s">
        <v>1070</v>
      </c>
      <c r="G1528" s="274" t="s">
        <v>1082</v>
      </c>
      <c r="H1528" s="274"/>
      <c r="I1528" s="274" t="s">
        <v>1071</v>
      </c>
      <c r="J1528" s="277">
        <v>5.5439814814814813E-3</v>
      </c>
      <c r="K1528" s="274" t="s">
        <v>3773</v>
      </c>
      <c r="L1528" s="274" t="s">
        <v>4334</v>
      </c>
      <c r="M1528" s="276">
        <v>41616</v>
      </c>
      <c r="N1528" s="274" t="s">
        <v>4296</v>
      </c>
    </row>
    <row r="1529" spans="1:14" ht="13.8">
      <c r="A1529" s="285"/>
      <c r="B1529" s="279" t="s">
        <v>5608</v>
      </c>
      <c r="C1529" s="274">
        <v>2016</v>
      </c>
      <c r="D1529" s="277">
        <v>6.4236111111111108E-3</v>
      </c>
      <c r="E1529" s="274">
        <v>60</v>
      </c>
      <c r="F1529" s="274" t="s">
        <v>1069</v>
      </c>
      <c r="G1529" s="274" t="s">
        <v>1078</v>
      </c>
      <c r="H1529" s="274"/>
      <c r="I1529" s="274" t="s">
        <v>1071</v>
      </c>
      <c r="J1529" s="277">
        <v>6.4236111111111108E-3</v>
      </c>
      <c r="K1529" s="274" t="s">
        <v>3032</v>
      </c>
      <c r="L1529" s="274" t="s">
        <v>3360</v>
      </c>
      <c r="M1529" s="276">
        <v>42476</v>
      </c>
      <c r="N1529" s="274" t="s">
        <v>4296</v>
      </c>
    </row>
    <row r="1530" spans="1:14" ht="13.8">
      <c r="A1530" s="285"/>
      <c r="B1530" s="279" t="s">
        <v>5609</v>
      </c>
      <c r="C1530" s="274">
        <v>2015</v>
      </c>
      <c r="D1530" s="277">
        <v>3.7152777777777778E-3</v>
      </c>
      <c r="E1530" s="274">
        <v>34</v>
      </c>
      <c r="F1530" s="274" t="s">
        <v>1070</v>
      </c>
      <c r="G1530" s="274" t="s">
        <v>1081</v>
      </c>
      <c r="H1530" s="274"/>
      <c r="I1530" s="274" t="s">
        <v>1071</v>
      </c>
      <c r="J1530" s="277">
        <v>3.7152777777777778E-3</v>
      </c>
      <c r="K1530" s="274" t="s">
        <v>4306</v>
      </c>
      <c r="L1530" s="274" t="s">
        <v>4335</v>
      </c>
      <c r="M1530" s="278">
        <v>42349</v>
      </c>
      <c r="N1530" s="274" t="s">
        <v>4296</v>
      </c>
    </row>
    <row r="1531" spans="1:14" ht="13.8">
      <c r="A1531" s="285"/>
      <c r="B1531" s="279" t="s">
        <v>5610</v>
      </c>
      <c r="C1531" s="274">
        <v>2015</v>
      </c>
      <c r="D1531" s="277">
        <v>4.0046296296296297E-3</v>
      </c>
      <c r="E1531" s="274">
        <v>44</v>
      </c>
      <c r="F1531" s="274" t="s">
        <v>1070</v>
      </c>
      <c r="G1531" s="274" t="s">
        <v>1081</v>
      </c>
      <c r="H1531" s="274"/>
      <c r="I1531" s="274" t="s">
        <v>1071</v>
      </c>
      <c r="J1531" s="277">
        <v>4.0162037037037041E-3</v>
      </c>
      <c r="K1531" s="274" t="s">
        <v>3322</v>
      </c>
      <c r="L1531" s="274" t="s">
        <v>4336</v>
      </c>
      <c r="M1531" s="276">
        <v>42192</v>
      </c>
      <c r="N1531" s="274" t="s">
        <v>4296</v>
      </c>
    </row>
    <row r="1532" spans="1:14" ht="13.8">
      <c r="A1532" s="285"/>
      <c r="B1532" s="279" t="s">
        <v>2293</v>
      </c>
      <c r="C1532" s="274">
        <v>2015</v>
      </c>
      <c r="D1532" s="277">
        <v>3.5763888888888889E-3</v>
      </c>
      <c r="E1532" s="274">
        <v>40</v>
      </c>
      <c r="F1532" s="274" t="s">
        <v>1069</v>
      </c>
      <c r="G1532" s="274" t="s">
        <v>1078</v>
      </c>
      <c r="H1532" s="274"/>
      <c r="I1532" s="274" t="s">
        <v>1071</v>
      </c>
      <c r="J1532" s="277">
        <v>3.5879629629629629E-3</v>
      </c>
      <c r="K1532" s="274" t="s">
        <v>3401</v>
      </c>
      <c r="L1532" s="274" t="s">
        <v>3815</v>
      </c>
      <c r="M1532" s="276">
        <v>42094</v>
      </c>
      <c r="N1532" s="274" t="s">
        <v>4296</v>
      </c>
    </row>
    <row r="1533" spans="1:14" ht="13.8">
      <c r="A1533" s="285"/>
      <c r="B1533" s="279" t="s">
        <v>5611</v>
      </c>
      <c r="C1533" s="274">
        <v>2015</v>
      </c>
      <c r="D1533" s="277">
        <v>3.1250000000000002E-3</v>
      </c>
      <c r="E1533" s="274">
        <v>11</v>
      </c>
      <c r="F1533" s="274" t="s">
        <v>1070</v>
      </c>
      <c r="G1533" s="274" t="s">
        <v>1081</v>
      </c>
      <c r="H1533" s="274"/>
      <c r="I1533" s="274" t="s">
        <v>1071</v>
      </c>
      <c r="J1533" s="277">
        <v>3.1365740740740742E-3</v>
      </c>
      <c r="K1533" s="274" t="s">
        <v>2935</v>
      </c>
      <c r="L1533" s="274" t="s">
        <v>3227</v>
      </c>
      <c r="M1533" s="278">
        <v>42293</v>
      </c>
      <c r="N1533" s="274" t="s">
        <v>4296</v>
      </c>
    </row>
    <row r="1534" spans="1:14" ht="13.8">
      <c r="A1534" s="285"/>
      <c r="B1534" s="279" t="s">
        <v>5612</v>
      </c>
      <c r="C1534" s="274">
        <v>2014</v>
      </c>
      <c r="D1534" s="277">
        <v>2.9976851851851853E-3</v>
      </c>
      <c r="E1534" s="274">
        <v>23</v>
      </c>
      <c r="F1534" s="274" t="s">
        <v>1069</v>
      </c>
      <c r="G1534" s="274" t="s">
        <v>1080</v>
      </c>
      <c r="H1534" s="274"/>
      <c r="I1534" s="274" t="s">
        <v>1071</v>
      </c>
      <c r="J1534" s="277">
        <v>2.9976851851851853E-3</v>
      </c>
      <c r="K1534" s="274" t="s">
        <v>2862</v>
      </c>
      <c r="L1534" s="274" t="s">
        <v>4337</v>
      </c>
      <c r="M1534" s="276">
        <v>41766</v>
      </c>
      <c r="N1534" s="274" t="s">
        <v>4296</v>
      </c>
    </row>
    <row r="1535" spans="1:14" ht="13.8">
      <c r="A1535" s="285"/>
      <c r="B1535" s="279" t="s">
        <v>5613</v>
      </c>
      <c r="C1535" s="274">
        <v>2011</v>
      </c>
      <c r="D1535" s="277">
        <v>2.7893518518518519E-3</v>
      </c>
      <c r="E1535" s="274">
        <v>15</v>
      </c>
      <c r="F1535" s="274" t="s">
        <v>1069</v>
      </c>
      <c r="G1535" s="274" t="s">
        <v>1080</v>
      </c>
      <c r="H1535" s="274"/>
      <c r="I1535" s="274" t="s">
        <v>1071</v>
      </c>
      <c r="J1535" s="277">
        <v>2.8124999999999999E-3</v>
      </c>
      <c r="K1535" s="274" t="s">
        <v>3309</v>
      </c>
      <c r="L1535" s="274" t="s">
        <v>3285</v>
      </c>
      <c r="M1535" s="276">
        <v>40761</v>
      </c>
      <c r="N1535" s="274" t="s">
        <v>4296</v>
      </c>
    </row>
    <row r="1536" spans="1:14" ht="13.8">
      <c r="A1536" s="285"/>
      <c r="B1536" s="279" t="s">
        <v>1981</v>
      </c>
      <c r="C1536" s="274">
        <v>2014</v>
      </c>
      <c r="D1536" s="277">
        <v>3.6226851851851854E-3</v>
      </c>
      <c r="E1536" s="274">
        <v>42</v>
      </c>
      <c r="F1536" s="274" t="s">
        <v>1069</v>
      </c>
      <c r="G1536" s="274" t="s">
        <v>1080</v>
      </c>
      <c r="H1536" s="274"/>
      <c r="I1536" s="274" t="s">
        <v>1071</v>
      </c>
      <c r="J1536" s="277">
        <v>3.6458333333333334E-3</v>
      </c>
      <c r="K1536" s="274" t="s">
        <v>4338</v>
      </c>
      <c r="L1536" s="274" t="s">
        <v>3776</v>
      </c>
      <c r="M1536" s="276">
        <v>41873</v>
      </c>
      <c r="N1536" s="274" t="s">
        <v>4296</v>
      </c>
    </row>
    <row r="1537" spans="1:14" ht="13.8">
      <c r="A1537" s="285"/>
      <c r="B1537" s="279" t="s">
        <v>349</v>
      </c>
      <c r="C1537" s="274">
        <v>2010</v>
      </c>
      <c r="D1537" s="277">
        <v>2.7430555555555554E-3</v>
      </c>
      <c r="E1537" s="274">
        <v>10</v>
      </c>
      <c r="F1537" s="274" t="s">
        <v>1069</v>
      </c>
      <c r="G1537" s="274" t="s">
        <v>1079</v>
      </c>
      <c r="H1537" s="274"/>
      <c r="I1537" s="274" t="s">
        <v>1071</v>
      </c>
      <c r="J1537" s="277">
        <v>2.7546296296296294E-3</v>
      </c>
      <c r="K1537" s="274" t="s">
        <v>2862</v>
      </c>
      <c r="L1537" s="274" t="s">
        <v>3062</v>
      </c>
      <c r="M1537" s="276">
        <v>40222</v>
      </c>
      <c r="N1537" s="274" t="s">
        <v>4296</v>
      </c>
    </row>
    <row r="1538" spans="1:14" ht="13.8">
      <c r="A1538" s="285"/>
      <c r="B1538" s="279" t="s">
        <v>5614</v>
      </c>
      <c r="C1538" s="274">
        <v>2015</v>
      </c>
      <c r="D1538" s="277">
        <v>3.7268518518518519E-3</v>
      </c>
      <c r="E1538" s="274">
        <v>45</v>
      </c>
      <c r="F1538" s="274" t="s">
        <v>1069</v>
      </c>
      <c r="G1538" s="274" t="s">
        <v>1078</v>
      </c>
      <c r="H1538" s="274"/>
      <c r="I1538" s="274" t="s">
        <v>1071</v>
      </c>
      <c r="J1538" s="277">
        <v>3.7499999999999999E-3</v>
      </c>
      <c r="K1538" s="274" t="s">
        <v>2821</v>
      </c>
      <c r="L1538" s="274" t="s">
        <v>3514</v>
      </c>
      <c r="M1538" s="278">
        <v>42356</v>
      </c>
      <c r="N1538" s="274" t="s">
        <v>4296</v>
      </c>
    </row>
    <row r="1539" spans="1:14" ht="13.8">
      <c r="A1539" s="285"/>
      <c r="B1539" s="279" t="s">
        <v>5615</v>
      </c>
      <c r="C1539" s="274">
        <v>2012</v>
      </c>
      <c r="D1539" s="277">
        <v>3.9930555555555552E-3</v>
      </c>
      <c r="E1539" s="274">
        <v>43</v>
      </c>
      <c r="F1539" s="274" t="s">
        <v>1070</v>
      </c>
      <c r="G1539" s="274" t="s">
        <v>1082</v>
      </c>
      <c r="H1539" s="274"/>
      <c r="I1539" s="274" t="s">
        <v>1071</v>
      </c>
      <c r="J1539" s="277">
        <v>3.9930555555555552E-3</v>
      </c>
      <c r="K1539" s="274" t="s">
        <v>2827</v>
      </c>
      <c r="L1539" s="274" t="s">
        <v>3382</v>
      </c>
      <c r="M1539" s="276">
        <v>41169</v>
      </c>
      <c r="N1539" s="274" t="s">
        <v>4296</v>
      </c>
    </row>
    <row r="1540" spans="1:14" ht="13.8">
      <c r="A1540" s="285"/>
      <c r="B1540" s="279" t="s">
        <v>5616</v>
      </c>
      <c r="C1540" s="274">
        <v>2013</v>
      </c>
      <c r="D1540" s="277">
        <v>2.8472222222222223E-3</v>
      </c>
      <c r="E1540" s="274">
        <v>18</v>
      </c>
      <c r="F1540" s="274" t="s">
        <v>1069</v>
      </c>
      <c r="G1540" s="274" t="s">
        <v>1080</v>
      </c>
      <c r="H1540" s="274"/>
      <c r="I1540" s="274" t="s">
        <v>1071</v>
      </c>
      <c r="J1540" s="277">
        <v>2.8472222222222223E-3</v>
      </c>
      <c r="K1540" s="274" t="s">
        <v>2901</v>
      </c>
      <c r="L1540" s="274" t="s">
        <v>4339</v>
      </c>
      <c r="M1540" s="278">
        <v>41560</v>
      </c>
      <c r="N1540" s="274" t="s">
        <v>4296</v>
      </c>
    </row>
    <row r="1541" spans="1:14" ht="13.8">
      <c r="A1541" s="285"/>
      <c r="B1541" s="279" t="s">
        <v>5617</v>
      </c>
      <c r="C1541" s="274">
        <v>2016</v>
      </c>
      <c r="D1541" s="277">
        <v>4.3518518518518515E-3</v>
      </c>
      <c r="E1541" s="274">
        <v>48</v>
      </c>
      <c r="F1541" s="274" t="s">
        <v>1070</v>
      </c>
      <c r="G1541" s="274" t="s">
        <v>1081</v>
      </c>
      <c r="H1541" s="274"/>
      <c r="I1541" s="274" t="s">
        <v>1071</v>
      </c>
      <c r="J1541" s="277">
        <v>4.363425925925926E-3</v>
      </c>
      <c r="K1541" s="274" t="s">
        <v>3077</v>
      </c>
      <c r="L1541" s="274" t="s">
        <v>3873</v>
      </c>
      <c r="M1541" s="276">
        <v>42472</v>
      </c>
      <c r="N1541" s="274" t="s">
        <v>4296</v>
      </c>
    </row>
    <row r="1542" spans="1:14" ht="13.8">
      <c r="A1542" s="285"/>
      <c r="B1542" s="279" t="s">
        <v>5618</v>
      </c>
      <c r="C1542" s="274">
        <v>1981</v>
      </c>
      <c r="D1542" s="277">
        <v>2.6967592592592594E-3</v>
      </c>
      <c r="E1542" s="274">
        <v>22</v>
      </c>
      <c r="F1542" s="274" t="s">
        <v>1070</v>
      </c>
      <c r="G1542" s="277"/>
      <c r="H1542" s="277"/>
      <c r="I1542" s="274" t="s">
        <v>1071</v>
      </c>
      <c r="J1542" s="277">
        <v>3.3796296296296296E-3</v>
      </c>
      <c r="K1542" s="274" t="s">
        <v>2813</v>
      </c>
      <c r="L1542" s="274" t="s">
        <v>4307</v>
      </c>
      <c r="M1542" s="276">
        <v>29600</v>
      </c>
      <c r="N1542" s="274" t="s">
        <v>4296</v>
      </c>
    </row>
    <row r="1543" spans="1:14" ht="13.8">
      <c r="A1543" s="285"/>
      <c r="B1543" s="279" t="s">
        <v>5619</v>
      </c>
      <c r="C1543" s="274">
        <v>1990</v>
      </c>
      <c r="D1543" s="277">
        <v>3.6226851851851854E-3</v>
      </c>
      <c r="E1543" s="274">
        <v>33</v>
      </c>
      <c r="F1543" s="274" t="s">
        <v>1070</v>
      </c>
      <c r="G1543" s="277"/>
      <c r="H1543" s="277"/>
      <c r="I1543" s="274" t="s">
        <v>1071</v>
      </c>
      <c r="J1543" s="277">
        <v>3.6342592592592594E-3</v>
      </c>
      <c r="K1543" s="274" t="s">
        <v>2846</v>
      </c>
      <c r="L1543" s="274" t="s">
        <v>4340</v>
      </c>
      <c r="M1543" s="276">
        <v>33060</v>
      </c>
      <c r="N1543" s="274" t="s">
        <v>4296</v>
      </c>
    </row>
    <row r="1544" spans="1:14" ht="13.8">
      <c r="A1544" s="285"/>
      <c r="B1544" s="279" t="s">
        <v>5620</v>
      </c>
      <c r="C1544" s="274">
        <v>2015</v>
      </c>
      <c r="D1544" s="277">
        <v>3.7731481481481483E-3</v>
      </c>
      <c r="E1544" s="274">
        <v>49</v>
      </c>
      <c r="F1544" s="274" t="s">
        <v>1069</v>
      </c>
      <c r="G1544" s="274" t="s">
        <v>1078</v>
      </c>
      <c r="H1544" s="274"/>
      <c r="I1544" s="274" t="s">
        <v>1071</v>
      </c>
      <c r="J1544" s="277">
        <v>3.8657407407407408E-3</v>
      </c>
      <c r="K1544" s="274" t="s">
        <v>3446</v>
      </c>
      <c r="L1544" s="274" t="s">
        <v>3902</v>
      </c>
      <c r="M1544" s="276">
        <v>42028</v>
      </c>
      <c r="N1544" s="274" t="s">
        <v>4296</v>
      </c>
    </row>
    <row r="1545" spans="1:14" ht="13.8">
      <c r="A1545" s="285"/>
      <c r="B1545" s="279" t="s">
        <v>5621</v>
      </c>
      <c r="C1545" s="274">
        <v>2017</v>
      </c>
      <c r="D1545" s="277">
        <v>3.425925925925926E-3</v>
      </c>
      <c r="E1545" s="274">
        <v>26</v>
      </c>
      <c r="F1545" s="274" t="s">
        <v>1070</v>
      </c>
      <c r="G1545" s="274" t="s">
        <v>1081</v>
      </c>
      <c r="H1545" s="274"/>
      <c r="I1545" s="274" t="s">
        <v>1071</v>
      </c>
      <c r="J1545" s="277">
        <v>3.449074074074074E-3</v>
      </c>
      <c r="K1545" s="274" t="s">
        <v>4341</v>
      </c>
      <c r="L1545" s="274" t="s">
        <v>4342</v>
      </c>
      <c r="M1545" s="276">
        <v>42752</v>
      </c>
      <c r="N1545" s="274" t="s">
        <v>4296</v>
      </c>
    </row>
    <row r="1546" spans="1:14" ht="13.8">
      <c r="A1546" s="285"/>
      <c r="B1546" s="279" t="s">
        <v>5622</v>
      </c>
      <c r="C1546" s="274">
        <v>2017</v>
      </c>
      <c r="D1546" s="277">
        <v>3.7962962962962963E-3</v>
      </c>
      <c r="E1546" s="274">
        <v>47</v>
      </c>
      <c r="F1546" s="274" t="s">
        <v>1069</v>
      </c>
      <c r="G1546" s="274" t="s">
        <v>1078</v>
      </c>
      <c r="H1546" s="274"/>
      <c r="I1546" s="274" t="s">
        <v>1071</v>
      </c>
      <c r="J1546" s="277">
        <v>3.8078703703703703E-3</v>
      </c>
      <c r="K1546" s="274" t="s">
        <v>4343</v>
      </c>
      <c r="L1546" s="274" t="s">
        <v>4344</v>
      </c>
      <c r="M1546" s="276">
        <v>42955</v>
      </c>
      <c r="N1546" s="274" t="s">
        <v>4296</v>
      </c>
    </row>
    <row r="1547" spans="1:14" ht="13.8">
      <c r="A1547" s="285"/>
      <c r="B1547" s="279" t="s">
        <v>2436</v>
      </c>
      <c r="C1547" s="274">
        <v>2014</v>
      </c>
      <c r="D1547" s="277">
        <v>3.2175925925925926E-3</v>
      </c>
      <c r="E1547" s="274">
        <v>30</v>
      </c>
      <c r="F1547" s="274" t="s">
        <v>1069</v>
      </c>
      <c r="G1547" s="274" t="s">
        <v>1080</v>
      </c>
      <c r="H1547" s="274"/>
      <c r="I1547" s="274" t="s">
        <v>1071</v>
      </c>
      <c r="J1547" s="277">
        <v>3.2407407407407406E-3</v>
      </c>
      <c r="K1547" s="274" t="s">
        <v>4345</v>
      </c>
      <c r="L1547" s="274" t="s">
        <v>4346</v>
      </c>
      <c r="M1547" s="276">
        <v>41772</v>
      </c>
      <c r="N1547" s="274" t="s">
        <v>4296</v>
      </c>
    </row>
    <row r="1548" spans="1:14" ht="13.8">
      <c r="A1548" s="285"/>
      <c r="B1548" s="279" t="s">
        <v>5623</v>
      </c>
      <c r="C1548" s="274">
        <v>2013</v>
      </c>
      <c r="D1548" s="277">
        <v>3.5995370370370369E-3</v>
      </c>
      <c r="E1548" s="274">
        <v>30</v>
      </c>
      <c r="F1548" s="274" t="s">
        <v>1070</v>
      </c>
      <c r="G1548" s="274" t="s">
        <v>1082</v>
      </c>
      <c r="H1548" s="274"/>
      <c r="I1548" s="274" t="s">
        <v>1071</v>
      </c>
      <c r="J1548" s="277">
        <v>3.5995370370370369E-3</v>
      </c>
      <c r="K1548" s="274" t="s">
        <v>3189</v>
      </c>
      <c r="L1548" s="274" t="s">
        <v>3112</v>
      </c>
      <c r="M1548" s="276">
        <v>41495</v>
      </c>
      <c r="N1548" s="274" t="s">
        <v>4296</v>
      </c>
    </row>
    <row r="1549" spans="1:14" ht="13.8">
      <c r="A1549" s="285"/>
      <c r="B1549" s="279" t="s">
        <v>5624</v>
      </c>
      <c r="C1549" s="274">
        <v>2014</v>
      </c>
      <c r="D1549" s="277">
        <v>3.2986111111111111E-3</v>
      </c>
      <c r="E1549" s="274">
        <v>20</v>
      </c>
      <c r="F1549" s="274" t="s">
        <v>1070</v>
      </c>
      <c r="G1549" s="274" t="s">
        <v>1082</v>
      </c>
      <c r="H1549" s="274"/>
      <c r="I1549" s="274" t="s">
        <v>1071</v>
      </c>
      <c r="J1549" s="277">
        <v>3.3217592592592591E-3</v>
      </c>
      <c r="K1549" s="274" t="s">
        <v>3189</v>
      </c>
      <c r="L1549" s="274" t="s">
        <v>4347</v>
      </c>
      <c r="M1549" s="276">
        <v>41703</v>
      </c>
      <c r="N1549" s="274" t="s">
        <v>4296</v>
      </c>
    </row>
    <row r="1550" spans="1:14" ht="13.8">
      <c r="A1550" s="285"/>
      <c r="B1550" s="279" t="s">
        <v>5625</v>
      </c>
      <c r="C1550" s="274">
        <v>2012</v>
      </c>
      <c r="D1550" s="277">
        <v>4.1319444444444442E-3</v>
      </c>
      <c r="E1550" s="274">
        <v>52</v>
      </c>
      <c r="F1550" s="274" t="s">
        <v>1069</v>
      </c>
      <c r="G1550" s="274" t="s">
        <v>1080</v>
      </c>
      <c r="H1550" s="274"/>
      <c r="I1550" s="274" t="s">
        <v>1071</v>
      </c>
      <c r="J1550" s="277">
        <v>4.1319444444444442E-3</v>
      </c>
      <c r="K1550" s="274" t="s">
        <v>3902</v>
      </c>
      <c r="L1550" s="274" t="s">
        <v>4348</v>
      </c>
      <c r="M1550" s="276">
        <v>41244</v>
      </c>
      <c r="N1550" s="274" t="s">
        <v>4296</v>
      </c>
    </row>
    <row r="1551" spans="1:14" ht="13.8">
      <c r="A1551" s="285"/>
      <c r="B1551" s="279" t="s">
        <v>726</v>
      </c>
      <c r="C1551" s="274">
        <v>2011</v>
      </c>
      <c r="D1551" s="277">
        <v>2.7199074074074074E-3</v>
      </c>
      <c r="E1551" s="274">
        <v>4</v>
      </c>
      <c r="F1551" s="274" t="s">
        <v>1070</v>
      </c>
      <c r="G1551" s="274" t="s">
        <v>1082</v>
      </c>
      <c r="H1551" s="274"/>
      <c r="I1551" s="274" t="s">
        <v>1071</v>
      </c>
      <c r="J1551" s="277">
        <v>2.7314814814814814E-3</v>
      </c>
      <c r="K1551" s="274" t="s">
        <v>4349</v>
      </c>
      <c r="L1551" s="274" t="s">
        <v>4350</v>
      </c>
      <c r="M1551" s="276">
        <v>40639</v>
      </c>
      <c r="N1551" s="274" t="s">
        <v>4296</v>
      </c>
    </row>
    <row r="1552" spans="1:14" ht="13.8">
      <c r="A1552" s="285"/>
      <c r="B1552" s="279" t="s">
        <v>5626</v>
      </c>
      <c r="C1552" s="274">
        <v>2017</v>
      </c>
      <c r="D1552" s="277">
        <v>3.3912037037037036E-3</v>
      </c>
      <c r="E1552" s="274">
        <v>23</v>
      </c>
      <c r="F1552" s="274" t="s">
        <v>1070</v>
      </c>
      <c r="G1552" s="274" t="s">
        <v>1081</v>
      </c>
      <c r="H1552" s="274"/>
      <c r="I1552" s="274" t="s">
        <v>1071</v>
      </c>
      <c r="J1552" s="277">
        <v>3.4027777777777776E-3</v>
      </c>
      <c r="K1552" s="274" t="s">
        <v>2846</v>
      </c>
      <c r="L1552" s="274" t="s">
        <v>4350</v>
      </c>
      <c r="M1552" s="276">
        <v>42747</v>
      </c>
      <c r="N1552" s="274" t="s">
        <v>4296</v>
      </c>
    </row>
    <row r="1553" spans="1:14" ht="13.8">
      <c r="A1553" s="285"/>
      <c r="B1553" s="279" t="s">
        <v>2077</v>
      </c>
      <c r="C1553" s="274">
        <v>2015</v>
      </c>
      <c r="D1553" s="277">
        <v>3.5069444444444445E-3</v>
      </c>
      <c r="E1553" s="274">
        <v>37</v>
      </c>
      <c r="F1553" s="274" t="s">
        <v>1069</v>
      </c>
      <c r="G1553" s="274" t="s">
        <v>1078</v>
      </c>
      <c r="H1553" s="274"/>
      <c r="I1553" s="274" t="s">
        <v>1071</v>
      </c>
      <c r="J1553" s="277">
        <v>3.5185185185185185E-3</v>
      </c>
      <c r="K1553" s="274" t="s">
        <v>3309</v>
      </c>
      <c r="L1553" s="274" t="s">
        <v>4351</v>
      </c>
      <c r="M1553" s="276">
        <v>42241</v>
      </c>
      <c r="N1553" s="274" t="s">
        <v>4296</v>
      </c>
    </row>
    <row r="1554" spans="1:14" ht="13.8">
      <c r="A1554" s="285"/>
      <c r="B1554" s="279" t="s">
        <v>5627</v>
      </c>
      <c r="C1554" s="274">
        <v>2014</v>
      </c>
      <c r="D1554" s="277">
        <v>2.8240740740740739E-3</v>
      </c>
      <c r="E1554" s="274">
        <v>17</v>
      </c>
      <c r="F1554" s="274" t="s">
        <v>1069</v>
      </c>
      <c r="G1554" s="274" t="s">
        <v>1080</v>
      </c>
      <c r="H1554" s="274"/>
      <c r="I1554" s="274" t="s">
        <v>1071</v>
      </c>
      <c r="J1554" s="277">
        <v>2.8240740740740739E-3</v>
      </c>
      <c r="K1554" s="274" t="s">
        <v>3167</v>
      </c>
      <c r="L1554" s="274" t="s">
        <v>4352</v>
      </c>
      <c r="M1554" s="276">
        <v>41676</v>
      </c>
      <c r="N1554" s="274" t="s">
        <v>4296</v>
      </c>
    </row>
    <row r="1555" spans="1:14" ht="13.8">
      <c r="A1555" s="285"/>
      <c r="B1555" s="279" t="s">
        <v>449</v>
      </c>
      <c r="C1555" s="274">
        <v>2014</v>
      </c>
      <c r="D1555" s="277">
        <v>3.9467592592592592E-3</v>
      </c>
      <c r="E1555" s="274">
        <v>42</v>
      </c>
      <c r="F1555" s="274" t="s">
        <v>1070</v>
      </c>
      <c r="G1555" s="274" t="s">
        <v>1082</v>
      </c>
      <c r="H1555" s="274"/>
      <c r="I1555" s="274" t="s">
        <v>1071</v>
      </c>
      <c r="J1555" s="277">
        <v>3.9467592592592592E-3</v>
      </c>
      <c r="K1555" s="274" t="s">
        <v>2851</v>
      </c>
      <c r="L1555" s="274" t="s">
        <v>4353</v>
      </c>
      <c r="M1555" s="276">
        <v>41783</v>
      </c>
      <c r="N1555" s="274" t="s">
        <v>4296</v>
      </c>
    </row>
    <row r="1556" spans="1:14" ht="13.8">
      <c r="A1556" s="285"/>
      <c r="B1556" s="279" t="s">
        <v>5628</v>
      </c>
      <c r="C1556" s="274">
        <v>2018</v>
      </c>
      <c r="D1556" s="277">
        <v>3.3333333333333335E-3</v>
      </c>
      <c r="E1556" s="274">
        <v>33</v>
      </c>
      <c r="F1556" s="274" t="s">
        <v>1069</v>
      </c>
      <c r="G1556" s="274" t="s">
        <v>1078</v>
      </c>
      <c r="H1556" s="274"/>
      <c r="I1556" s="274" t="s">
        <v>1071</v>
      </c>
      <c r="J1556" s="277">
        <v>3.3449074074074076E-3</v>
      </c>
      <c r="K1556" s="274" t="s">
        <v>2975</v>
      </c>
      <c r="L1556" s="274" t="s">
        <v>3043</v>
      </c>
      <c r="M1556" s="276">
        <v>43235</v>
      </c>
      <c r="N1556" s="274" t="s">
        <v>4296</v>
      </c>
    </row>
    <row r="1557" spans="1:14" ht="13.8">
      <c r="A1557" s="285"/>
      <c r="B1557" s="279" t="s">
        <v>5629</v>
      </c>
      <c r="C1557" s="274">
        <v>2010</v>
      </c>
      <c r="D1557" s="277">
        <v>2.7893518518518519E-3</v>
      </c>
      <c r="E1557" s="274">
        <v>13</v>
      </c>
      <c r="F1557" s="274" t="s">
        <v>1069</v>
      </c>
      <c r="G1557" s="274" t="s">
        <v>1079</v>
      </c>
      <c r="H1557" s="274"/>
      <c r="I1557" s="274" t="s">
        <v>1071</v>
      </c>
      <c r="J1557" s="277">
        <v>2.7893518518518519E-3</v>
      </c>
      <c r="K1557" s="274" t="s">
        <v>2833</v>
      </c>
      <c r="L1557" s="274" t="s">
        <v>4300</v>
      </c>
      <c r="M1557" s="276">
        <v>40317</v>
      </c>
      <c r="N1557" s="274" t="s">
        <v>4296</v>
      </c>
    </row>
    <row r="1558" spans="1:14" ht="13.8">
      <c r="A1558" s="285"/>
      <c r="B1558" s="279" t="s">
        <v>5630</v>
      </c>
      <c r="C1558" s="274">
        <v>2017</v>
      </c>
      <c r="D1558" s="277">
        <v>3.7037037037037038E-3</v>
      </c>
      <c r="E1558" s="274">
        <v>44</v>
      </c>
      <c r="F1558" s="274" t="s">
        <v>1069</v>
      </c>
      <c r="G1558" s="274" t="s">
        <v>1078</v>
      </c>
      <c r="H1558" s="274"/>
      <c r="I1558" s="274" t="s">
        <v>1071</v>
      </c>
      <c r="J1558" s="277">
        <v>3.7152777777777778E-3</v>
      </c>
      <c r="K1558" s="274" t="s">
        <v>4354</v>
      </c>
      <c r="L1558" s="274" t="s">
        <v>3278</v>
      </c>
      <c r="M1558" s="276">
        <v>42871</v>
      </c>
      <c r="N1558" s="274" t="s">
        <v>4296</v>
      </c>
    </row>
    <row r="1559" spans="1:14" ht="13.8">
      <c r="A1559" s="285"/>
      <c r="B1559" s="279" t="s">
        <v>2206</v>
      </c>
      <c r="C1559" s="274">
        <v>2011</v>
      </c>
      <c r="D1559" s="277">
        <v>2.9861111111111113E-3</v>
      </c>
      <c r="E1559" s="274">
        <v>24</v>
      </c>
      <c r="F1559" s="274" t="s">
        <v>1069</v>
      </c>
      <c r="G1559" s="274" t="s">
        <v>1080</v>
      </c>
      <c r="H1559" s="274"/>
      <c r="I1559" s="274" t="s">
        <v>1071</v>
      </c>
      <c r="J1559" s="277">
        <v>3.0208333333333333E-3</v>
      </c>
      <c r="K1559" s="274" t="s">
        <v>2992</v>
      </c>
      <c r="L1559" s="274" t="s">
        <v>3297</v>
      </c>
      <c r="M1559" s="276">
        <v>40759</v>
      </c>
      <c r="N1559" s="274" t="s">
        <v>4296</v>
      </c>
    </row>
    <row r="1560" spans="1:14" ht="13.8">
      <c r="A1560" s="285"/>
      <c r="B1560" s="279" t="s">
        <v>5631</v>
      </c>
      <c r="C1560" s="274">
        <v>2014</v>
      </c>
      <c r="D1560" s="277">
        <v>3.2870370370370371E-3</v>
      </c>
      <c r="E1560" s="274">
        <v>18</v>
      </c>
      <c r="F1560" s="274" t="s">
        <v>1070</v>
      </c>
      <c r="G1560" s="274" t="s">
        <v>1082</v>
      </c>
      <c r="H1560" s="274"/>
      <c r="I1560" s="274" t="s">
        <v>1071</v>
      </c>
      <c r="J1560" s="277">
        <v>3.2986111111111111E-3</v>
      </c>
      <c r="K1560" s="274" t="s">
        <v>2891</v>
      </c>
      <c r="L1560" s="274" t="s">
        <v>4355</v>
      </c>
      <c r="M1560" s="276">
        <v>41696</v>
      </c>
      <c r="N1560" s="274" t="s">
        <v>4296</v>
      </c>
    </row>
    <row r="1561" spans="1:14" ht="13.8">
      <c r="A1561" s="285"/>
      <c r="B1561" s="284" t="s">
        <v>5745</v>
      </c>
      <c r="C1561" s="274">
        <v>1982</v>
      </c>
      <c r="D1561" s="277">
        <v>4.2361111111111115E-3</v>
      </c>
      <c r="E1561" s="274">
        <v>54</v>
      </c>
      <c r="F1561" s="274" t="s">
        <v>1069</v>
      </c>
      <c r="G1561" s="277"/>
      <c r="H1561" s="277"/>
      <c r="I1561" s="274" t="s">
        <v>1071</v>
      </c>
      <c r="J1561" s="277">
        <v>4.2592592592592595E-3</v>
      </c>
      <c r="K1561" s="274" t="s">
        <v>2913</v>
      </c>
      <c r="L1561" s="274" t="s">
        <v>4053</v>
      </c>
      <c r="M1561" s="276">
        <v>30078</v>
      </c>
      <c r="N1561" s="274" t="s">
        <v>4296</v>
      </c>
    </row>
    <row r="1562" spans="1:14" ht="13.8">
      <c r="A1562" s="285"/>
      <c r="B1562" s="279" t="s">
        <v>5722</v>
      </c>
      <c r="C1562" s="274">
        <v>2016</v>
      </c>
      <c r="D1562" s="277">
        <v>2.9398148148148148E-3</v>
      </c>
      <c r="E1562" s="274">
        <v>20</v>
      </c>
      <c r="F1562" s="274" t="s">
        <v>1069</v>
      </c>
      <c r="G1562" s="274" t="s">
        <v>1078</v>
      </c>
      <c r="H1562" s="274"/>
      <c r="I1562" s="274" t="s">
        <v>1071</v>
      </c>
      <c r="J1562" s="277">
        <v>2.9398148148148148E-3</v>
      </c>
      <c r="K1562" s="274" t="s">
        <v>2874</v>
      </c>
      <c r="L1562" s="274" t="s">
        <v>4011</v>
      </c>
      <c r="M1562" s="276">
        <v>42648</v>
      </c>
      <c r="N1562" s="274" t="s">
        <v>4296</v>
      </c>
    </row>
    <row r="1563" spans="1:14" ht="13.8">
      <c r="A1563" s="285"/>
      <c r="B1563" s="279" t="s">
        <v>5632</v>
      </c>
      <c r="C1563" s="274">
        <v>2015</v>
      </c>
      <c r="D1563" s="277">
        <v>2.685185185185185E-3</v>
      </c>
      <c r="E1563" s="274">
        <v>8</v>
      </c>
      <c r="F1563" s="274" t="s">
        <v>1069</v>
      </c>
      <c r="G1563" s="274" t="s">
        <v>1078</v>
      </c>
      <c r="H1563" s="274"/>
      <c r="I1563" s="274" t="s">
        <v>1071</v>
      </c>
      <c r="J1563" s="277">
        <v>2.685185185185185E-3</v>
      </c>
      <c r="K1563" s="274" t="s">
        <v>2915</v>
      </c>
      <c r="L1563" s="274" t="s">
        <v>4356</v>
      </c>
      <c r="M1563" s="276">
        <v>42205</v>
      </c>
      <c r="N1563" s="274" t="s">
        <v>4296</v>
      </c>
    </row>
    <row r="1564" spans="1:14" ht="13.8">
      <c r="A1564" s="285"/>
      <c r="B1564" s="284" t="s">
        <v>5746</v>
      </c>
      <c r="C1564" s="274">
        <v>2014</v>
      </c>
      <c r="D1564" s="277">
        <v>3.3796296296296296E-3</v>
      </c>
      <c r="E1564" s="274">
        <v>34</v>
      </c>
      <c r="F1564" s="274" t="s">
        <v>1069</v>
      </c>
      <c r="G1564" s="274" t="s">
        <v>1080</v>
      </c>
      <c r="H1564" s="274"/>
      <c r="I1564" s="274" t="s">
        <v>1071</v>
      </c>
      <c r="J1564" s="277">
        <v>3.4027777777777776E-3</v>
      </c>
      <c r="K1564" s="274" t="s">
        <v>2825</v>
      </c>
      <c r="L1564" s="274" t="s">
        <v>2848</v>
      </c>
      <c r="M1564" s="278">
        <v>42000</v>
      </c>
      <c r="N1564" s="274" t="s">
        <v>4296</v>
      </c>
    </row>
    <row r="1565" spans="1:14" ht="13.8">
      <c r="A1565" s="285"/>
      <c r="B1565" s="279" t="s">
        <v>745</v>
      </c>
      <c r="C1565" s="274">
        <v>2017</v>
      </c>
      <c r="D1565" s="277">
        <v>3.3333333333333335E-3</v>
      </c>
      <c r="E1565" s="274">
        <v>21</v>
      </c>
      <c r="F1565" s="274" t="s">
        <v>1070</v>
      </c>
      <c r="G1565" s="274" t="s">
        <v>1081</v>
      </c>
      <c r="H1565" s="274"/>
      <c r="I1565" s="274" t="s">
        <v>1071</v>
      </c>
      <c r="J1565" s="277">
        <v>3.3333333333333335E-3</v>
      </c>
      <c r="K1565" s="274" t="s">
        <v>4357</v>
      </c>
      <c r="L1565" s="274" t="s">
        <v>4350</v>
      </c>
      <c r="M1565" s="276">
        <v>42849</v>
      </c>
      <c r="N1565" s="274" t="s">
        <v>4296</v>
      </c>
    </row>
    <row r="1566" spans="1:14" ht="13.8">
      <c r="A1566" s="285"/>
      <c r="B1566" s="279" t="s">
        <v>5633</v>
      </c>
      <c r="C1566" s="274">
        <v>2013</v>
      </c>
      <c r="D1566" s="277">
        <v>3.1250000000000002E-3</v>
      </c>
      <c r="E1566" s="274">
        <v>10</v>
      </c>
      <c r="F1566" s="274" t="s">
        <v>1070</v>
      </c>
      <c r="G1566" s="274" t="s">
        <v>1082</v>
      </c>
      <c r="H1566" s="274"/>
      <c r="I1566" s="274" t="s">
        <v>1071</v>
      </c>
      <c r="J1566" s="277">
        <v>3.1250000000000002E-3</v>
      </c>
      <c r="K1566" s="274" t="s">
        <v>2891</v>
      </c>
      <c r="L1566" s="274" t="s">
        <v>4297</v>
      </c>
      <c r="M1566" s="276">
        <v>41314</v>
      </c>
      <c r="N1566" s="274" t="s">
        <v>4296</v>
      </c>
    </row>
    <row r="1567" spans="1:14" ht="13.8">
      <c r="A1567" s="285"/>
      <c r="B1567" s="279" t="s">
        <v>5634</v>
      </c>
      <c r="C1567" s="274">
        <v>2015</v>
      </c>
      <c r="D1567" s="277">
        <v>3.4837962962962965E-3</v>
      </c>
      <c r="E1567" s="274">
        <v>27</v>
      </c>
      <c r="F1567" s="274" t="s">
        <v>1070</v>
      </c>
      <c r="G1567" s="274" t="s">
        <v>1081</v>
      </c>
      <c r="H1567" s="274"/>
      <c r="I1567" s="274" t="s">
        <v>1071</v>
      </c>
      <c r="J1567" s="277">
        <v>3.4837962962962965E-3</v>
      </c>
      <c r="K1567" s="274" t="s">
        <v>2926</v>
      </c>
      <c r="L1567" s="274" t="s">
        <v>2853</v>
      </c>
      <c r="M1567" s="276">
        <v>42192</v>
      </c>
      <c r="N1567" s="274" t="s">
        <v>4296</v>
      </c>
    </row>
    <row r="1568" spans="1:14" ht="13.8">
      <c r="A1568" s="285"/>
      <c r="B1568" s="279" t="s">
        <v>452</v>
      </c>
      <c r="C1568" s="274">
        <v>2017</v>
      </c>
      <c r="D1568" s="277">
        <v>3.425925925925926E-3</v>
      </c>
      <c r="E1568" s="274">
        <v>24</v>
      </c>
      <c r="F1568" s="274" t="s">
        <v>1070</v>
      </c>
      <c r="G1568" s="274" t="s">
        <v>1081</v>
      </c>
      <c r="H1568" s="274"/>
      <c r="I1568" s="274" t="s">
        <v>1071</v>
      </c>
      <c r="J1568" s="277">
        <v>3.425925925925926E-3</v>
      </c>
      <c r="K1568" s="274" t="s">
        <v>3071</v>
      </c>
      <c r="L1568" s="274" t="s">
        <v>4358</v>
      </c>
      <c r="M1568" s="276">
        <v>42745</v>
      </c>
      <c r="N1568" s="274" t="s">
        <v>4296</v>
      </c>
    </row>
    <row r="1569" spans="1:14" ht="13.8">
      <c r="A1569" s="285"/>
      <c r="B1569" s="279" t="s">
        <v>5635</v>
      </c>
      <c r="C1569" s="274">
        <v>2017</v>
      </c>
      <c r="D1569" s="277">
        <v>3.1365740740740742E-3</v>
      </c>
      <c r="E1569" s="274">
        <v>26</v>
      </c>
      <c r="F1569" s="274" t="s">
        <v>1069</v>
      </c>
      <c r="G1569" s="274" t="s">
        <v>1078</v>
      </c>
      <c r="H1569" s="274"/>
      <c r="I1569" s="274" t="s">
        <v>1071</v>
      </c>
      <c r="J1569" s="277">
        <v>3.1365740740740742E-3</v>
      </c>
      <c r="K1569" s="274" t="s">
        <v>2901</v>
      </c>
      <c r="L1569" s="274" t="s">
        <v>3064</v>
      </c>
      <c r="M1569" s="276">
        <v>42857</v>
      </c>
      <c r="N1569" s="274" t="s">
        <v>4296</v>
      </c>
    </row>
    <row r="1570" spans="1:14" ht="13.8">
      <c r="A1570" s="285"/>
      <c r="B1570" s="279" t="s">
        <v>5636</v>
      </c>
      <c r="C1570" s="274">
        <v>2014</v>
      </c>
      <c r="D1570" s="277">
        <v>2.5810185185185185E-3</v>
      </c>
      <c r="E1570" s="274">
        <v>4</v>
      </c>
      <c r="F1570" s="274" t="s">
        <v>1069</v>
      </c>
      <c r="G1570" s="274" t="s">
        <v>1080</v>
      </c>
      <c r="H1570" s="274"/>
      <c r="I1570" s="274" t="s">
        <v>1071</v>
      </c>
      <c r="J1570" s="277">
        <v>2.5925925925925925E-3</v>
      </c>
      <c r="K1570" s="274" t="s">
        <v>3539</v>
      </c>
      <c r="L1570" s="274" t="s">
        <v>3074</v>
      </c>
      <c r="M1570" s="278">
        <v>41926</v>
      </c>
      <c r="N1570" s="274" t="s">
        <v>4296</v>
      </c>
    </row>
    <row r="1571" spans="1:14" ht="13.8">
      <c r="A1571" s="285"/>
      <c r="B1571" s="279" t="s">
        <v>1782</v>
      </c>
      <c r="C1571" s="274">
        <v>2009</v>
      </c>
      <c r="D1571" s="277">
        <v>2.8124999999999999E-3</v>
      </c>
      <c r="E1571" s="274">
        <v>16</v>
      </c>
      <c r="F1571" s="274" t="s">
        <v>1069</v>
      </c>
      <c r="G1571" s="274" t="s">
        <v>1079</v>
      </c>
      <c r="H1571" s="274"/>
      <c r="I1571" s="274" t="s">
        <v>1071</v>
      </c>
      <c r="J1571" s="277">
        <v>2.8124999999999999E-3</v>
      </c>
      <c r="K1571" s="274" t="s">
        <v>2857</v>
      </c>
      <c r="L1571" s="274" t="s">
        <v>4057</v>
      </c>
      <c r="M1571" s="276">
        <v>39891</v>
      </c>
      <c r="N1571" s="274" t="s">
        <v>4296</v>
      </c>
    </row>
    <row r="1572" spans="1:14" ht="13.8">
      <c r="A1572" s="285"/>
      <c r="B1572" s="279" t="s">
        <v>5637</v>
      </c>
      <c r="C1572" s="274">
        <v>2015</v>
      </c>
      <c r="D1572" s="277">
        <v>4.7685185185185183E-3</v>
      </c>
      <c r="E1572" s="274">
        <v>58</v>
      </c>
      <c r="F1572" s="274" t="s">
        <v>1069</v>
      </c>
      <c r="G1572" s="274" t="s">
        <v>1078</v>
      </c>
      <c r="H1572" s="274"/>
      <c r="I1572" s="274" t="s">
        <v>1071</v>
      </c>
      <c r="J1572" s="277">
        <v>4.7685185185185183E-3</v>
      </c>
      <c r="K1572" s="274" t="s">
        <v>4072</v>
      </c>
      <c r="L1572" s="274" t="s">
        <v>3842</v>
      </c>
      <c r="M1572" s="276">
        <v>42146</v>
      </c>
      <c r="N1572" s="274" t="s">
        <v>4296</v>
      </c>
    </row>
    <row r="1573" spans="1:14" ht="13.8">
      <c r="A1573" s="285"/>
      <c r="B1573" s="279" t="s">
        <v>5638</v>
      </c>
      <c r="C1573" s="274">
        <v>2013</v>
      </c>
      <c r="D1573" s="277">
        <v>3.2638888888888891E-3</v>
      </c>
      <c r="E1573" s="274">
        <v>17</v>
      </c>
      <c r="F1573" s="274" t="s">
        <v>1070</v>
      </c>
      <c r="G1573" s="274" t="s">
        <v>1082</v>
      </c>
      <c r="H1573" s="274"/>
      <c r="I1573" s="274" t="s">
        <v>1071</v>
      </c>
      <c r="J1573" s="277">
        <v>3.2870370370370371E-3</v>
      </c>
      <c r="K1573" s="274" t="s">
        <v>2951</v>
      </c>
      <c r="L1573" s="274" t="s">
        <v>3303</v>
      </c>
      <c r="M1573" s="276">
        <v>41476</v>
      </c>
      <c r="N1573" s="274" t="s">
        <v>4296</v>
      </c>
    </row>
    <row r="1574" spans="1:14" ht="13.8">
      <c r="A1574" s="285"/>
      <c r="B1574" s="279" t="s">
        <v>5639</v>
      </c>
      <c r="C1574" s="274">
        <v>2011</v>
      </c>
      <c r="D1574" s="277">
        <v>2.476851851851852E-3</v>
      </c>
      <c r="E1574" s="274">
        <v>2</v>
      </c>
      <c r="F1574" s="274" t="s">
        <v>1070</v>
      </c>
      <c r="G1574" s="274" t="s">
        <v>1082</v>
      </c>
      <c r="H1574" s="274"/>
      <c r="I1574" s="274" t="s">
        <v>1071</v>
      </c>
      <c r="J1574" s="277">
        <v>2.476851851851852E-3</v>
      </c>
      <c r="K1574" s="274" t="s">
        <v>3799</v>
      </c>
      <c r="L1574" s="274" t="s">
        <v>4350</v>
      </c>
      <c r="M1574" s="276">
        <v>40566</v>
      </c>
      <c r="N1574" s="274" t="s">
        <v>4296</v>
      </c>
    </row>
    <row r="1575" spans="1:14" ht="13.8">
      <c r="A1575" s="285"/>
      <c r="B1575" s="279" t="s">
        <v>5640</v>
      </c>
      <c r="C1575" s="274">
        <v>2016</v>
      </c>
      <c r="D1575" s="277">
        <v>3.5532407407407409E-3</v>
      </c>
      <c r="E1575" s="274">
        <v>39</v>
      </c>
      <c r="F1575" s="274" t="s">
        <v>1069</v>
      </c>
      <c r="G1575" s="274" t="s">
        <v>1078</v>
      </c>
      <c r="H1575" s="274"/>
      <c r="I1575" s="274" t="s">
        <v>1071</v>
      </c>
      <c r="J1575" s="277">
        <v>3.5532407407407409E-3</v>
      </c>
      <c r="K1575" s="274" t="s">
        <v>4359</v>
      </c>
      <c r="L1575" s="274" t="s">
        <v>3503</v>
      </c>
      <c r="M1575" s="276">
        <v>42381</v>
      </c>
      <c r="N1575" s="274" t="s">
        <v>4296</v>
      </c>
    </row>
    <row r="1576" spans="1:14" ht="13.8">
      <c r="A1576" s="285"/>
      <c r="B1576" s="279" t="s">
        <v>1946</v>
      </c>
      <c r="C1576" s="274">
        <v>2018</v>
      </c>
      <c r="D1576" s="277">
        <v>3.8773148148148148E-3</v>
      </c>
      <c r="E1576" s="274">
        <v>39</v>
      </c>
      <c r="F1576" s="274" t="s">
        <v>1070</v>
      </c>
      <c r="G1576" s="274" t="s">
        <v>1081</v>
      </c>
      <c r="H1576" s="274"/>
      <c r="I1576" s="274" t="s">
        <v>1071</v>
      </c>
      <c r="J1576" s="277">
        <v>3.8773148148148148E-3</v>
      </c>
      <c r="K1576" s="274" t="s">
        <v>3799</v>
      </c>
      <c r="L1576" s="274" t="s">
        <v>4360</v>
      </c>
      <c r="M1576" s="276">
        <v>43115</v>
      </c>
      <c r="N1576" s="274" t="s">
        <v>4296</v>
      </c>
    </row>
    <row r="1577" spans="1:14" ht="13.8">
      <c r="A1577" s="285"/>
      <c r="B1577" s="279" t="s">
        <v>5641</v>
      </c>
      <c r="C1577" s="274">
        <v>2017</v>
      </c>
      <c r="D1577" s="277">
        <v>3.6805555555555554E-3</v>
      </c>
      <c r="E1577" s="274">
        <v>43</v>
      </c>
      <c r="F1577" s="274" t="s">
        <v>1069</v>
      </c>
      <c r="G1577" s="274" t="s">
        <v>1078</v>
      </c>
      <c r="H1577" s="274"/>
      <c r="I1577" s="274" t="s">
        <v>1071</v>
      </c>
      <c r="J1577" s="277">
        <v>3.6805555555555554E-3</v>
      </c>
      <c r="K1577" s="274" t="s">
        <v>2896</v>
      </c>
      <c r="L1577" s="274" t="s">
        <v>3905</v>
      </c>
      <c r="M1577" s="276">
        <v>42803</v>
      </c>
      <c r="N1577" s="274" t="s">
        <v>4296</v>
      </c>
    </row>
    <row r="1578" spans="1:14" ht="13.8">
      <c r="A1578" s="285"/>
      <c r="B1578" s="279" t="s">
        <v>5642</v>
      </c>
      <c r="C1578" s="274">
        <v>2014</v>
      </c>
      <c r="D1578" s="277">
        <v>2.7662037037037039E-3</v>
      </c>
      <c r="E1578" s="274">
        <v>11</v>
      </c>
      <c r="F1578" s="274" t="s">
        <v>1069</v>
      </c>
      <c r="G1578" s="274" t="s">
        <v>1080</v>
      </c>
      <c r="H1578" s="274"/>
      <c r="I1578" s="274" t="s">
        <v>1071</v>
      </c>
      <c r="J1578" s="277">
        <v>2.7662037037037039E-3</v>
      </c>
      <c r="K1578" s="274" t="s">
        <v>2975</v>
      </c>
      <c r="L1578" s="274" t="s">
        <v>2996</v>
      </c>
      <c r="M1578" s="276">
        <v>41872</v>
      </c>
      <c r="N1578" s="274" t="s">
        <v>4296</v>
      </c>
    </row>
    <row r="1579" spans="1:14" ht="13.8">
      <c r="A1579" s="285"/>
      <c r="B1579" s="279" t="s">
        <v>5643</v>
      </c>
      <c r="C1579" s="274">
        <v>2015</v>
      </c>
      <c r="D1579" s="277">
        <v>3.6111111111111109E-3</v>
      </c>
      <c r="E1579" s="274">
        <v>41</v>
      </c>
      <c r="F1579" s="274" t="s">
        <v>1069</v>
      </c>
      <c r="G1579" s="274" t="s">
        <v>1078</v>
      </c>
      <c r="H1579" s="274"/>
      <c r="I1579" s="274" t="s">
        <v>1071</v>
      </c>
      <c r="J1579" s="277">
        <v>3.6111111111111109E-3</v>
      </c>
      <c r="K1579" s="274" t="s">
        <v>3902</v>
      </c>
      <c r="L1579" s="274" t="s">
        <v>3368</v>
      </c>
      <c r="M1579" s="276">
        <v>42078</v>
      </c>
      <c r="N1579" s="274" t="s">
        <v>4296</v>
      </c>
    </row>
    <row r="1580" spans="1:14" ht="13.8">
      <c r="A1580" s="285"/>
      <c r="B1580" s="279" t="s">
        <v>5644</v>
      </c>
      <c r="C1580" s="274">
        <v>2011</v>
      </c>
      <c r="D1580" s="277">
        <v>3.5995370370370369E-3</v>
      </c>
      <c r="E1580" s="274">
        <v>29</v>
      </c>
      <c r="F1580" s="274" t="s">
        <v>1070</v>
      </c>
      <c r="G1580" s="274" t="s">
        <v>1082</v>
      </c>
      <c r="H1580" s="274"/>
      <c r="I1580" s="274" t="s">
        <v>1071</v>
      </c>
      <c r="J1580" s="277">
        <v>3.5995370370370369E-3</v>
      </c>
      <c r="K1580" s="274" t="s">
        <v>3264</v>
      </c>
      <c r="L1580" s="274" t="s">
        <v>3886</v>
      </c>
      <c r="M1580" s="276">
        <v>40641</v>
      </c>
      <c r="N1580" s="274" t="s">
        <v>4296</v>
      </c>
    </row>
    <row r="1581" spans="1:14" ht="13.8">
      <c r="A1581" s="285"/>
      <c r="B1581" s="279" t="s">
        <v>5645</v>
      </c>
      <c r="C1581" s="274">
        <v>2009</v>
      </c>
      <c r="D1581" s="277">
        <v>2.045138888888889E-2</v>
      </c>
      <c r="E1581" s="274">
        <v>61</v>
      </c>
      <c r="F1581" s="274" t="s">
        <v>1069</v>
      </c>
      <c r="G1581" s="274" t="s">
        <v>1079</v>
      </c>
      <c r="H1581" s="274"/>
      <c r="I1581" s="274" t="s">
        <v>1071</v>
      </c>
      <c r="J1581" s="277">
        <v>2.045138888888889E-2</v>
      </c>
      <c r="K1581" s="274" t="s">
        <v>3915</v>
      </c>
      <c r="L1581" s="274" t="s">
        <v>4072</v>
      </c>
      <c r="M1581" s="278">
        <v>40169</v>
      </c>
      <c r="N1581" s="274" t="s">
        <v>4296</v>
      </c>
    </row>
    <row r="1582" spans="1:14" ht="13.8">
      <c r="A1582" s="285"/>
      <c r="B1582" s="279" t="s">
        <v>5646</v>
      </c>
      <c r="C1582" s="274">
        <v>2016</v>
      </c>
      <c r="D1582" s="277">
        <v>3.2060185185185186E-3</v>
      </c>
      <c r="E1582" s="274">
        <v>29</v>
      </c>
      <c r="F1582" s="274" t="s">
        <v>1069</v>
      </c>
      <c r="G1582" s="274" t="s">
        <v>1078</v>
      </c>
      <c r="H1582" s="274"/>
      <c r="I1582" s="274" t="s">
        <v>1071</v>
      </c>
      <c r="J1582" s="277">
        <v>3.2060185185185186E-3</v>
      </c>
      <c r="K1582" s="274" t="s">
        <v>3122</v>
      </c>
      <c r="L1582" s="274" t="s">
        <v>3926</v>
      </c>
      <c r="M1582" s="276">
        <v>42459</v>
      </c>
      <c r="N1582" s="274" t="s">
        <v>4296</v>
      </c>
    </row>
    <row r="1583" spans="1:14" ht="13.8">
      <c r="A1583" s="285"/>
      <c r="B1583" s="279" t="s">
        <v>1919</v>
      </c>
      <c r="C1583" s="274">
        <v>2012</v>
      </c>
      <c r="D1583" s="277">
        <v>3.9004629629629628E-3</v>
      </c>
      <c r="E1583" s="274">
        <v>41</v>
      </c>
      <c r="F1583" s="274" t="s">
        <v>1070</v>
      </c>
      <c r="G1583" s="274" t="s">
        <v>1082</v>
      </c>
      <c r="H1583" s="274"/>
      <c r="I1583" s="274" t="s">
        <v>1071</v>
      </c>
      <c r="J1583" s="277">
        <v>3.9236111111111112E-3</v>
      </c>
      <c r="K1583" s="274" t="s">
        <v>3172</v>
      </c>
      <c r="L1583" s="274" t="s">
        <v>4295</v>
      </c>
      <c r="M1583" s="276">
        <v>41017</v>
      </c>
      <c r="N1583" s="274" t="s">
        <v>4296</v>
      </c>
    </row>
    <row r="1584" spans="1:14" ht="13.8">
      <c r="A1584" s="285"/>
      <c r="B1584" s="279" t="s">
        <v>5647</v>
      </c>
      <c r="C1584" s="274">
        <v>2014</v>
      </c>
      <c r="D1584" s="277">
        <v>3.8541666666666668E-3</v>
      </c>
      <c r="E1584" s="274">
        <v>38</v>
      </c>
      <c r="F1584" s="274" t="s">
        <v>1070</v>
      </c>
      <c r="G1584" s="274" t="s">
        <v>1082</v>
      </c>
      <c r="H1584" s="274"/>
      <c r="I1584" s="274" t="s">
        <v>1071</v>
      </c>
      <c r="J1584" s="277">
        <v>3.8773148148148148E-3</v>
      </c>
      <c r="K1584" s="274" t="s">
        <v>2926</v>
      </c>
      <c r="L1584" s="274" t="s">
        <v>3886</v>
      </c>
      <c r="M1584" s="276">
        <v>41669</v>
      </c>
      <c r="N1584" s="274" t="s">
        <v>4296</v>
      </c>
    </row>
    <row r="1585" spans="1:14" ht="13.8">
      <c r="A1585" s="285"/>
      <c r="B1585" s="279" t="s">
        <v>5648</v>
      </c>
      <c r="C1585" s="274">
        <v>2015</v>
      </c>
      <c r="D1585" s="277">
        <v>3.5300925925925925E-3</v>
      </c>
      <c r="E1585" s="274">
        <v>38</v>
      </c>
      <c r="F1585" s="274" t="s">
        <v>1069</v>
      </c>
      <c r="G1585" s="274" t="s">
        <v>1078</v>
      </c>
      <c r="H1585" s="274"/>
      <c r="I1585" s="274" t="s">
        <v>1071</v>
      </c>
      <c r="J1585" s="277">
        <v>3.5416666666666665E-3</v>
      </c>
      <c r="K1585" s="274" t="s">
        <v>2825</v>
      </c>
      <c r="L1585" s="274" t="s">
        <v>4361</v>
      </c>
      <c r="M1585" s="276">
        <v>42017</v>
      </c>
      <c r="N1585" s="274" t="s">
        <v>4296</v>
      </c>
    </row>
    <row r="1586" spans="1:14" ht="13.8">
      <c r="A1586" s="285"/>
      <c r="B1586" s="279" t="s">
        <v>5649</v>
      </c>
      <c r="C1586" s="274">
        <v>2014</v>
      </c>
      <c r="D1586" s="274"/>
      <c r="E1586" s="274"/>
      <c r="F1586" s="274" t="s">
        <v>1070</v>
      </c>
      <c r="G1586" s="274" t="s">
        <v>1082</v>
      </c>
      <c r="H1586" s="274"/>
      <c r="I1586" s="274" t="s">
        <v>42</v>
      </c>
      <c r="J1586" s="274"/>
      <c r="K1586" s="274" t="s">
        <v>4362</v>
      </c>
      <c r="L1586" s="274" t="s">
        <v>3095</v>
      </c>
      <c r="M1586" s="276">
        <v>41765</v>
      </c>
      <c r="N1586" s="274" t="s">
        <v>4296</v>
      </c>
    </row>
    <row r="1587" spans="1:14" ht="13.8">
      <c r="A1587" s="285"/>
      <c r="B1587" s="279" t="s">
        <v>5464</v>
      </c>
      <c r="C1587" s="274">
        <v>1900</v>
      </c>
      <c r="D1587" s="274"/>
      <c r="E1587" s="274"/>
      <c r="F1587" s="274"/>
      <c r="G1587" s="274"/>
      <c r="H1587" s="274"/>
      <c r="I1587" s="274" t="s">
        <v>42</v>
      </c>
      <c r="J1587" s="274"/>
      <c r="K1587" s="274" t="s">
        <v>4194</v>
      </c>
      <c r="L1587" s="274" t="s">
        <v>4195</v>
      </c>
      <c r="M1587" s="278">
        <v>0</v>
      </c>
      <c r="N1587" s="274" t="s">
        <v>4296</v>
      </c>
    </row>
    <row r="1588" spans="1:14" ht="13.8">
      <c r="A1588" s="285"/>
      <c r="B1588" s="279" t="s">
        <v>5464</v>
      </c>
      <c r="C1588" s="274">
        <v>1900</v>
      </c>
      <c r="D1588" s="274"/>
      <c r="E1588" s="274"/>
      <c r="F1588" s="274"/>
      <c r="G1588" s="274"/>
      <c r="H1588" s="274"/>
      <c r="I1588" s="274" t="s">
        <v>42</v>
      </c>
      <c r="J1588" s="274"/>
      <c r="K1588" s="274" t="s">
        <v>4194</v>
      </c>
      <c r="L1588" s="274" t="s">
        <v>4195</v>
      </c>
      <c r="M1588" s="278">
        <v>0</v>
      </c>
      <c r="N1588" s="274" t="s">
        <v>4296</v>
      </c>
    </row>
    <row r="1589" spans="1:14" ht="13.8">
      <c r="A1589" s="285"/>
      <c r="B1589" s="279" t="s">
        <v>5464</v>
      </c>
      <c r="C1589" s="274">
        <v>1900</v>
      </c>
      <c r="D1589" s="274"/>
      <c r="E1589" s="274"/>
      <c r="F1589" s="274"/>
      <c r="G1589" s="274"/>
      <c r="H1589" s="274"/>
      <c r="I1589" s="274" t="s">
        <v>42</v>
      </c>
      <c r="J1589" s="274"/>
      <c r="K1589" s="274" t="s">
        <v>4194</v>
      </c>
      <c r="L1589" s="274" t="s">
        <v>4195</v>
      </c>
      <c r="M1589" s="278">
        <v>0</v>
      </c>
      <c r="N1589" s="274" t="s">
        <v>4296</v>
      </c>
    </row>
    <row r="1590" spans="1:14" ht="13.8">
      <c r="A1590" s="285"/>
      <c r="B1590" s="279" t="s">
        <v>5650</v>
      </c>
      <c r="C1590" s="274">
        <v>2009</v>
      </c>
      <c r="D1590" s="274"/>
      <c r="E1590" s="274"/>
      <c r="F1590" s="274" t="s">
        <v>1070</v>
      </c>
      <c r="G1590" s="274" t="s">
        <v>1083</v>
      </c>
      <c r="H1590" s="274"/>
      <c r="I1590" s="274" t="s">
        <v>42</v>
      </c>
      <c r="J1590" s="274"/>
      <c r="K1590" s="274" t="s">
        <v>2831</v>
      </c>
      <c r="L1590" s="274" t="s">
        <v>4363</v>
      </c>
      <c r="M1590" s="276">
        <v>39842</v>
      </c>
      <c r="N1590" s="274" t="s">
        <v>4296</v>
      </c>
    </row>
    <row r="1591" spans="1:14" ht="13.8">
      <c r="A1591" s="285"/>
      <c r="B1591" s="279" t="s">
        <v>5651</v>
      </c>
      <c r="C1591" s="274">
        <v>2014</v>
      </c>
      <c r="D1591" s="274"/>
      <c r="E1591" s="274"/>
      <c r="F1591" s="274" t="s">
        <v>1069</v>
      </c>
      <c r="G1591" s="274" t="s">
        <v>1080</v>
      </c>
      <c r="H1591" s="274"/>
      <c r="I1591" s="274" t="s">
        <v>42</v>
      </c>
      <c r="J1591" s="274"/>
      <c r="K1591" s="274" t="s">
        <v>3915</v>
      </c>
      <c r="L1591" s="274" t="s">
        <v>3074</v>
      </c>
      <c r="M1591" s="278">
        <v>41926</v>
      </c>
      <c r="N1591" s="274" t="s">
        <v>4296</v>
      </c>
    </row>
    <row r="1592" spans="1:14" ht="13.8">
      <c r="A1592" s="285"/>
      <c r="B1592" s="279" t="s">
        <v>5652</v>
      </c>
      <c r="C1592" s="274">
        <v>2014</v>
      </c>
      <c r="D1592" s="274"/>
      <c r="E1592" s="274"/>
      <c r="F1592" s="274" t="s">
        <v>1069</v>
      </c>
      <c r="G1592" s="274" t="s">
        <v>1080</v>
      </c>
      <c r="H1592" s="274"/>
      <c r="I1592" s="274" t="s">
        <v>42</v>
      </c>
      <c r="J1592" s="274"/>
      <c r="K1592" s="274" t="s">
        <v>2913</v>
      </c>
      <c r="L1592" s="274" t="s">
        <v>3275</v>
      </c>
      <c r="M1592" s="278">
        <v>41922</v>
      </c>
      <c r="N1592" s="274" t="s">
        <v>4296</v>
      </c>
    </row>
    <row r="1593" spans="1:14" ht="13.8">
      <c r="A1593" s="285"/>
      <c r="B1593" s="279" t="s">
        <v>5464</v>
      </c>
      <c r="C1593" s="274">
        <v>1900</v>
      </c>
      <c r="D1593" s="274"/>
      <c r="E1593" s="274"/>
      <c r="F1593" s="274"/>
      <c r="G1593" s="274"/>
      <c r="H1593" s="274"/>
      <c r="I1593" s="274" t="s">
        <v>42</v>
      </c>
      <c r="J1593" s="274"/>
      <c r="K1593" s="274" t="s">
        <v>4194</v>
      </c>
      <c r="L1593" s="274" t="s">
        <v>4195</v>
      </c>
      <c r="M1593" s="278">
        <v>0</v>
      </c>
      <c r="N1593" s="274" t="s">
        <v>4296</v>
      </c>
    </row>
    <row r="1594" spans="1:14" ht="13.8">
      <c r="A1594" s="285"/>
      <c r="B1594" s="279" t="s">
        <v>5464</v>
      </c>
      <c r="C1594" s="274">
        <v>1900</v>
      </c>
      <c r="D1594" s="274"/>
      <c r="E1594" s="274"/>
      <c r="F1594" s="274"/>
      <c r="G1594" s="274"/>
      <c r="H1594" s="274"/>
      <c r="I1594" s="274" t="s">
        <v>42</v>
      </c>
      <c r="J1594" s="274"/>
      <c r="K1594" s="274" t="s">
        <v>4194</v>
      </c>
      <c r="L1594" s="274" t="s">
        <v>4195</v>
      </c>
      <c r="M1594" s="278">
        <v>0</v>
      </c>
      <c r="N1594" s="274" t="s">
        <v>4296</v>
      </c>
    </row>
    <row r="1595" spans="1:14" ht="13.8">
      <c r="A1595" s="285"/>
      <c r="B1595" s="279" t="s">
        <v>2126</v>
      </c>
      <c r="C1595" s="274">
        <v>2010</v>
      </c>
      <c r="D1595" s="274"/>
      <c r="E1595" s="274"/>
      <c r="F1595" s="274" t="s">
        <v>1069</v>
      </c>
      <c r="G1595" s="274" t="s">
        <v>1079</v>
      </c>
      <c r="H1595" s="274"/>
      <c r="I1595" s="274" t="s">
        <v>42</v>
      </c>
      <c r="J1595" s="274"/>
      <c r="K1595" s="274" t="s">
        <v>2825</v>
      </c>
      <c r="L1595" s="274" t="s">
        <v>3564</v>
      </c>
      <c r="M1595" s="276">
        <v>40490</v>
      </c>
      <c r="N1595" s="274" t="s">
        <v>4296</v>
      </c>
    </row>
    <row r="1596" spans="1:14" ht="13.8">
      <c r="A1596" s="285"/>
      <c r="B1596" s="279" t="s">
        <v>5464</v>
      </c>
      <c r="C1596" s="274">
        <v>1900</v>
      </c>
      <c r="D1596" s="274"/>
      <c r="E1596" s="274"/>
      <c r="F1596" s="274"/>
      <c r="G1596" s="274"/>
      <c r="H1596" s="274"/>
      <c r="I1596" s="274" t="s">
        <v>42</v>
      </c>
      <c r="J1596" s="274"/>
      <c r="K1596" s="274" t="s">
        <v>4194</v>
      </c>
      <c r="L1596" s="274" t="s">
        <v>4195</v>
      </c>
      <c r="M1596" s="278">
        <v>0</v>
      </c>
      <c r="N1596" s="274" t="s">
        <v>4296</v>
      </c>
    </row>
    <row r="1597" spans="1:14" ht="13.8">
      <c r="A1597" s="285"/>
      <c r="B1597" s="279" t="s">
        <v>5464</v>
      </c>
      <c r="C1597" s="274">
        <v>1900</v>
      </c>
      <c r="D1597" s="274"/>
      <c r="E1597" s="274"/>
      <c r="F1597" s="274"/>
      <c r="G1597" s="274"/>
      <c r="H1597" s="274"/>
      <c r="I1597" s="274" t="s">
        <v>42</v>
      </c>
      <c r="J1597" s="274"/>
      <c r="K1597" s="274" t="s">
        <v>4194</v>
      </c>
      <c r="L1597" s="274" t="s">
        <v>4195</v>
      </c>
      <c r="M1597" s="278">
        <v>0</v>
      </c>
      <c r="N1597" s="274" t="s">
        <v>4296</v>
      </c>
    </row>
    <row r="1598" spans="1:14" ht="13.8">
      <c r="A1598" s="285"/>
      <c r="B1598" s="279" t="s">
        <v>5464</v>
      </c>
      <c r="C1598" s="274">
        <v>1900</v>
      </c>
      <c r="D1598" s="274"/>
      <c r="E1598" s="274"/>
      <c r="F1598" s="274"/>
      <c r="G1598" s="274"/>
      <c r="H1598" s="274"/>
      <c r="I1598" s="274" t="s">
        <v>42</v>
      </c>
      <c r="J1598" s="274"/>
      <c r="K1598" s="274" t="s">
        <v>4194</v>
      </c>
      <c r="L1598" s="274" t="s">
        <v>4195</v>
      </c>
      <c r="M1598" s="278">
        <v>0</v>
      </c>
      <c r="N1598" s="274" t="s">
        <v>4296</v>
      </c>
    </row>
    <row r="1599" spans="1:14" ht="13.8">
      <c r="A1599" s="285"/>
      <c r="B1599" s="279" t="s">
        <v>5653</v>
      </c>
      <c r="C1599" s="274">
        <v>2008</v>
      </c>
      <c r="D1599" s="274"/>
      <c r="E1599" s="274"/>
      <c r="F1599" s="274" t="s">
        <v>1070</v>
      </c>
      <c r="G1599" s="274" t="s">
        <v>1083</v>
      </c>
      <c r="H1599" s="274"/>
      <c r="I1599" s="274" t="s">
        <v>42</v>
      </c>
      <c r="J1599" s="274"/>
      <c r="K1599" s="274" t="s">
        <v>2819</v>
      </c>
      <c r="L1599" s="274" t="s">
        <v>3359</v>
      </c>
      <c r="M1599" s="276">
        <v>39542</v>
      </c>
      <c r="N1599" s="274" t="s">
        <v>4296</v>
      </c>
    </row>
    <row r="1600" spans="1:14" ht="13.8">
      <c r="A1600" s="285"/>
      <c r="B1600" s="279" t="s">
        <v>5654</v>
      </c>
      <c r="C1600" s="274">
        <v>2010</v>
      </c>
      <c r="D1600" s="274"/>
      <c r="E1600" s="274"/>
      <c r="F1600" s="274" t="s">
        <v>1070</v>
      </c>
      <c r="G1600" s="274" t="s">
        <v>1083</v>
      </c>
      <c r="H1600" s="274"/>
      <c r="I1600" s="274" t="s">
        <v>42</v>
      </c>
      <c r="J1600" s="274"/>
      <c r="K1600" s="274" t="s">
        <v>3475</v>
      </c>
      <c r="L1600" s="274" t="s">
        <v>4364</v>
      </c>
      <c r="M1600" s="276">
        <v>40275</v>
      </c>
      <c r="N1600" s="274" t="s">
        <v>4296</v>
      </c>
    </row>
    <row r="1601" spans="1:14" ht="13.8">
      <c r="A1601" s="285"/>
      <c r="B1601" s="279" t="s">
        <v>5655</v>
      </c>
      <c r="C1601" s="274">
        <v>2014</v>
      </c>
      <c r="D1601" s="274"/>
      <c r="E1601" s="274"/>
      <c r="F1601" s="274" t="s">
        <v>1069</v>
      </c>
      <c r="G1601" s="274" t="s">
        <v>1080</v>
      </c>
      <c r="H1601" s="274"/>
      <c r="I1601" s="274" t="s">
        <v>42</v>
      </c>
      <c r="J1601" s="274"/>
      <c r="K1601" s="274" t="s">
        <v>3122</v>
      </c>
      <c r="L1601" s="274" t="s">
        <v>4365</v>
      </c>
      <c r="M1601" s="278">
        <v>41961</v>
      </c>
      <c r="N1601" s="274" t="s">
        <v>4296</v>
      </c>
    </row>
    <row r="1602" spans="1:14" ht="13.8">
      <c r="A1602" s="285"/>
      <c r="B1602" s="279" t="s">
        <v>5464</v>
      </c>
      <c r="C1602" s="274">
        <v>1900</v>
      </c>
      <c r="D1602" s="274"/>
      <c r="E1602" s="274"/>
      <c r="F1602" s="274"/>
      <c r="G1602" s="274"/>
      <c r="H1602" s="274"/>
      <c r="I1602" s="274" t="s">
        <v>42</v>
      </c>
      <c r="J1602" s="274"/>
      <c r="K1602" s="274" t="s">
        <v>4194</v>
      </c>
      <c r="L1602" s="274" t="s">
        <v>4195</v>
      </c>
      <c r="M1602" s="278">
        <v>0</v>
      </c>
      <c r="N1602" s="274" t="s">
        <v>4296</v>
      </c>
    </row>
    <row r="1603" spans="1:14" ht="13.8">
      <c r="A1603" s="285"/>
      <c r="B1603" s="279" t="s">
        <v>5656</v>
      </c>
      <c r="C1603" s="274">
        <v>2016</v>
      </c>
      <c r="D1603" s="274"/>
      <c r="E1603" s="274"/>
      <c r="F1603" s="274" t="s">
        <v>1069</v>
      </c>
      <c r="G1603" s="274" t="s">
        <v>1078</v>
      </c>
      <c r="H1603" s="274"/>
      <c r="I1603" s="274" t="s">
        <v>42</v>
      </c>
      <c r="J1603" s="274"/>
      <c r="K1603" s="274" t="s">
        <v>4366</v>
      </c>
      <c r="L1603" s="274" t="s">
        <v>3537</v>
      </c>
      <c r="M1603" s="276">
        <v>42708</v>
      </c>
      <c r="N1603" s="274" t="s">
        <v>4296</v>
      </c>
    </row>
    <row r="1604" spans="1:14" ht="13.8">
      <c r="A1604" s="285"/>
      <c r="B1604" s="279" t="s">
        <v>5657</v>
      </c>
      <c r="C1604" s="274">
        <v>2011</v>
      </c>
      <c r="D1604" s="274"/>
      <c r="E1604" s="274"/>
      <c r="F1604" s="274" t="s">
        <v>1069</v>
      </c>
      <c r="G1604" s="274" t="s">
        <v>1080</v>
      </c>
      <c r="H1604" s="274"/>
      <c r="I1604" s="274" t="s">
        <v>42</v>
      </c>
      <c r="J1604" s="274"/>
      <c r="K1604" s="274" t="s">
        <v>2833</v>
      </c>
      <c r="L1604" s="274" t="s">
        <v>3597</v>
      </c>
      <c r="M1604" s="278">
        <v>40906</v>
      </c>
      <c r="N1604" s="274" t="s">
        <v>4296</v>
      </c>
    </row>
    <row r="1605" spans="1:14" ht="13.8">
      <c r="A1605" s="285"/>
      <c r="B1605" s="279" t="s">
        <v>5658</v>
      </c>
      <c r="C1605" s="274">
        <v>2014</v>
      </c>
      <c r="D1605" s="274"/>
      <c r="E1605" s="274"/>
      <c r="F1605" s="274" t="s">
        <v>1069</v>
      </c>
      <c r="G1605" s="274" t="s">
        <v>1080</v>
      </c>
      <c r="H1605" s="274"/>
      <c r="I1605" s="274" t="s">
        <v>42</v>
      </c>
      <c r="J1605" s="274"/>
      <c r="K1605" s="274" t="s">
        <v>2990</v>
      </c>
      <c r="L1605" s="274" t="s">
        <v>4367</v>
      </c>
      <c r="M1605" s="276">
        <v>41792</v>
      </c>
      <c r="N1605" s="274" t="s">
        <v>4296</v>
      </c>
    </row>
    <row r="1606" spans="1:14" ht="13.8">
      <c r="A1606" s="285"/>
      <c r="B1606" s="279" t="s">
        <v>5464</v>
      </c>
      <c r="C1606" s="274">
        <v>1900</v>
      </c>
      <c r="D1606" s="274"/>
      <c r="E1606" s="274"/>
      <c r="F1606" s="274"/>
      <c r="G1606" s="274"/>
      <c r="H1606" s="274"/>
      <c r="I1606" s="274" t="s">
        <v>42</v>
      </c>
      <c r="J1606" s="274"/>
      <c r="K1606" s="274" t="s">
        <v>4194</v>
      </c>
      <c r="L1606" s="274" t="s">
        <v>4195</v>
      </c>
      <c r="M1606" s="278">
        <v>0</v>
      </c>
      <c r="N1606" s="274" t="s">
        <v>4296</v>
      </c>
    </row>
    <row r="1607" spans="1:14" ht="13.8">
      <c r="A1607" s="285"/>
      <c r="B1607" s="279" t="s">
        <v>5659</v>
      </c>
      <c r="C1607" s="274">
        <v>2013</v>
      </c>
      <c r="D1607" s="274"/>
      <c r="E1607" s="274"/>
      <c r="F1607" s="274" t="s">
        <v>1069</v>
      </c>
      <c r="G1607" s="274" t="s">
        <v>1080</v>
      </c>
      <c r="H1607" s="274"/>
      <c r="I1607" s="274" t="s">
        <v>42</v>
      </c>
      <c r="J1607" s="274"/>
      <c r="K1607" s="274" t="s">
        <v>4316</v>
      </c>
      <c r="L1607" s="274" t="s">
        <v>4368</v>
      </c>
      <c r="M1607" s="278">
        <v>41621</v>
      </c>
      <c r="N1607" s="274" t="s">
        <v>4296</v>
      </c>
    </row>
    <row r="1608" spans="1:14" ht="13.8">
      <c r="A1608" s="285"/>
      <c r="B1608" s="279" t="s">
        <v>5660</v>
      </c>
      <c r="C1608" s="274">
        <v>2012</v>
      </c>
      <c r="D1608" s="274"/>
      <c r="E1608" s="274"/>
      <c r="F1608" s="274" t="s">
        <v>1069</v>
      </c>
      <c r="G1608" s="274" t="s">
        <v>1080</v>
      </c>
      <c r="H1608" s="274"/>
      <c r="I1608" s="274" t="s">
        <v>42</v>
      </c>
      <c r="J1608" s="274"/>
      <c r="K1608" s="274" t="s">
        <v>2975</v>
      </c>
      <c r="L1608" s="274" t="s">
        <v>4285</v>
      </c>
      <c r="M1608" s="278">
        <v>41223</v>
      </c>
      <c r="N1608" s="274" t="s">
        <v>4296</v>
      </c>
    </row>
    <row r="1609" spans="1:14" ht="13.8">
      <c r="A1609" s="285"/>
      <c r="B1609" s="279" t="s">
        <v>5464</v>
      </c>
      <c r="C1609" s="274">
        <v>1900</v>
      </c>
      <c r="D1609" s="274"/>
      <c r="E1609" s="274"/>
      <c r="F1609" s="274"/>
      <c r="G1609" s="274"/>
      <c r="H1609" s="274"/>
      <c r="I1609" s="274" t="s">
        <v>42</v>
      </c>
      <c r="J1609" s="274"/>
      <c r="K1609" s="274" t="s">
        <v>4194</v>
      </c>
      <c r="L1609" s="274" t="s">
        <v>4195</v>
      </c>
      <c r="M1609" s="278">
        <v>0</v>
      </c>
      <c r="N1609" s="274" t="s">
        <v>4296</v>
      </c>
    </row>
    <row r="1610" spans="1:14" ht="13.8">
      <c r="A1610" s="285"/>
      <c r="B1610" s="279" t="s">
        <v>5464</v>
      </c>
      <c r="C1610" s="274">
        <v>1900</v>
      </c>
      <c r="D1610" s="274"/>
      <c r="E1610" s="274"/>
      <c r="F1610" s="274"/>
      <c r="G1610" s="274"/>
      <c r="H1610" s="274"/>
      <c r="I1610" s="274" t="s">
        <v>42</v>
      </c>
      <c r="J1610" s="274"/>
      <c r="K1610" s="274" t="s">
        <v>4194</v>
      </c>
      <c r="L1610" s="274" t="s">
        <v>4195</v>
      </c>
      <c r="M1610" s="278">
        <v>0</v>
      </c>
      <c r="N1610" s="274" t="s">
        <v>4296</v>
      </c>
    </row>
    <row r="1611" spans="1:14" ht="13.8">
      <c r="A1611" s="285"/>
      <c r="B1611" s="279" t="s">
        <v>5464</v>
      </c>
      <c r="C1611" s="274">
        <v>1900</v>
      </c>
      <c r="D1611" s="274"/>
      <c r="E1611" s="274"/>
      <c r="F1611" s="274"/>
      <c r="G1611" s="274"/>
      <c r="H1611" s="274"/>
      <c r="I1611" s="274" t="s">
        <v>42</v>
      </c>
      <c r="J1611" s="274"/>
      <c r="K1611" s="274" t="s">
        <v>4194</v>
      </c>
      <c r="L1611" s="274" t="s">
        <v>4195</v>
      </c>
      <c r="M1611" s="278">
        <v>0</v>
      </c>
      <c r="N1611" s="274" t="s">
        <v>4296</v>
      </c>
    </row>
    <row r="1612" spans="1:14" ht="13.8">
      <c r="A1612" s="285"/>
      <c r="B1612" s="279" t="s">
        <v>5464</v>
      </c>
      <c r="C1612" s="274">
        <v>1900</v>
      </c>
      <c r="D1612" s="274"/>
      <c r="E1612" s="274"/>
      <c r="F1612" s="274"/>
      <c r="G1612" s="274"/>
      <c r="H1612" s="274"/>
      <c r="I1612" s="274" t="s">
        <v>42</v>
      </c>
      <c r="J1612" s="274"/>
      <c r="K1612" s="274" t="s">
        <v>4194</v>
      </c>
      <c r="L1612" s="274" t="s">
        <v>4195</v>
      </c>
      <c r="M1612" s="278">
        <v>0</v>
      </c>
      <c r="N1612" s="274" t="s">
        <v>4296</v>
      </c>
    </row>
    <row r="1613" spans="1:14" ht="13.8">
      <c r="A1613" s="285"/>
      <c r="B1613" s="279" t="s">
        <v>5464</v>
      </c>
      <c r="C1613" s="274">
        <v>1900</v>
      </c>
      <c r="D1613" s="274"/>
      <c r="E1613" s="274"/>
      <c r="F1613" s="274"/>
      <c r="G1613" s="274"/>
      <c r="H1613" s="274"/>
      <c r="I1613" s="274" t="s">
        <v>42</v>
      </c>
      <c r="J1613" s="274"/>
      <c r="K1613" s="274" t="s">
        <v>4194</v>
      </c>
      <c r="L1613" s="274" t="s">
        <v>4195</v>
      </c>
      <c r="M1613" s="278">
        <v>0</v>
      </c>
      <c r="N1613" s="274" t="s">
        <v>4296</v>
      </c>
    </row>
    <row r="1614" spans="1:14" ht="13.8">
      <c r="A1614" s="285"/>
      <c r="B1614" s="279" t="s">
        <v>5464</v>
      </c>
      <c r="C1614" s="274">
        <v>1900</v>
      </c>
      <c r="D1614" s="274"/>
      <c r="E1614" s="274"/>
      <c r="F1614" s="274"/>
      <c r="G1614" s="274"/>
      <c r="H1614" s="274"/>
      <c r="I1614" s="274" t="s">
        <v>42</v>
      </c>
      <c r="J1614" s="274"/>
      <c r="K1614" s="274" t="s">
        <v>4194</v>
      </c>
      <c r="L1614" s="274" t="s">
        <v>4195</v>
      </c>
      <c r="M1614" s="278">
        <v>0</v>
      </c>
      <c r="N1614" s="274" t="s">
        <v>4296</v>
      </c>
    </row>
    <row r="1615" spans="1:14" ht="13.8">
      <c r="A1615" s="285"/>
      <c r="B1615" s="279" t="s">
        <v>5464</v>
      </c>
      <c r="C1615" s="274">
        <v>1900</v>
      </c>
      <c r="D1615" s="274"/>
      <c r="E1615" s="274"/>
      <c r="F1615" s="274"/>
      <c r="G1615" s="274"/>
      <c r="H1615" s="274"/>
      <c r="I1615" s="274" t="s">
        <v>42</v>
      </c>
      <c r="J1615" s="274"/>
      <c r="K1615" s="274" t="s">
        <v>4194</v>
      </c>
      <c r="L1615" s="274" t="s">
        <v>4195</v>
      </c>
      <c r="M1615" s="278">
        <v>0</v>
      </c>
      <c r="N1615" s="274" t="s">
        <v>4296</v>
      </c>
    </row>
    <row r="1616" spans="1:14" ht="13.8">
      <c r="A1616" s="285"/>
      <c r="B1616" s="279" t="s">
        <v>5661</v>
      </c>
      <c r="C1616" s="274">
        <v>2012</v>
      </c>
      <c r="D1616" s="274"/>
      <c r="E1616" s="274"/>
      <c r="F1616" s="274" t="s">
        <v>1069</v>
      </c>
      <c r="G1616" s="274" t="s">
        <v>1080</v>
      </c>
      <c r="H1616" s="274"/>
      <c r="I1616" s="274" t="s">
        <v>42</v>
      </c>
      <c r="J1616" s="274"/>
      <c r="K1616" s="274" t="s">
        <v>2990</v>
      </c>
      <c r="L1616" s="274" t="s">
        <v>4369</v>
      </c>
      <c r="M1616" s="276">
        <v>41173</v>
      </c>
      <c r="N1616" s="274" t="s">
        <v>4296</v>
      </c>
    </row>
    <row r="1617" spans="1:14" ht="13.8">
      <c r="A1617" s="285"/>
      <c r="B1617" s="279" t="s">
        <v>5464</v>
      </c>
      <c r="C1617" s="274">
        <v>1900</v>
      </c>
      <c r="D1617" s="274"/>
      <c r="E1617" s="274"/>
      <c r="F1617" s="274"/>
      <c r="G1617" s="274"/>
      <c r="H1617" s="274"/>
      <c r="I1617" s="274" t="s">
        <v>42</v>
      </c>
      <c r="J1617" s="274"/>
      <c r="K1617" s="274" t="s">
        <v>4194</v>
      </c>
      <c r="L1617" s="274" t="s">
        <v>4195</v>
      </c>
      <c r="M1617" s="278">
        <v>0</v>
      </c>
      <c r="N1617" s="274" t="s">
        <v>4296</v>
      </c>
    </row>
    <row r="1618" spans="1:14" ht="13.8">
      <c r="A1618" s="285"/>
      <c r="B1618" s="279" t="s">
        <v>5662</v>
      </c>
      <c r="C1618" s="274">
        <v>2015</v>
      </c>
      <c r="D1618" s="274"/>
      <c r="E1618" s="274"/>
      <c r="F1618" s="274" t="s">
        <v>1069</v>
      </c>
      <c r="G1618" s="274" t="s">
        <v>1078</v>
      </c>
      <c r="H1618" s="274"/>
      <c r="I1618" s="274" t="s">
        <v>42</v>
      </c>
      <c r="J1618" s="274"/>
      <c r="K1618" s="274" t="s">
        <v>4370</v>
      </c>
      <c r="L1618" s="274" t="s">
        <v>3057</v>
      </c>
      <c r="M1618" s="278">
        <v>42334</v>
      </c>
      <c r="N1618" s="274" t="s">
        <v>4296</v>
      </c>
    </row>
    <row r="1619" spans="1:14" ht="13.8">
      <c r="A1619" s="285"/>
      <c r="B1619" s="279" t="s">
        <v>5464</v>
      </c>
      <c r="C1619" s="274">
        <v>1900</v>
      </c>
      <c r="D1619" s="274"/>
      <c r="E1619" s="274"/>
      <c r="F1619" s="274"/>
      <c r="G1619" s="274"/>
      <c r="H1619" s="274"/>
      <c r="I1619" s="274" t="s">
        <v>42</v>
      </c>
      <c r="J1619" s="274"/>
      <c r="K1619" s="274" t="s">
        <v>4194</v>
      </c>
      <c r="L1619" s="274" t="s">
        <v>4195</v>
      </c>
      <c r="M1619" s="278">
        <v>0</v>
      </c>
      <c r="N1619" s="274" t="s">
        <v>4296</v>
      </c>
    </row>
    <row r="1620" spans="1:14" ht="13.8">
      <c r="A1620" s="285"/>
      <c r="B1620" s="279" t="s">
        <v>5649</v>
      </c>
      <c r="C1620" s="274">
        <v>2014</v>
      </c>
      <c r="D1620" s="274"/>
      <c r="E1620" s="274"/>
      <c r="F1620" s="274" t="s">
        <v>1070</v>
      </c>
      <c r="G1620" s="274" t="s">
        <v>1082</v>
      </c>
      <c r="H1620" s="274"/>
      <c r="I1620" s="274" t="s">
        <v>42</v>
      </c>
      <c r="J1620" s="274"/>
      <c r="K1620" s="274" t="s">
        <v>4362</v>
      </c>
      <c r="L1620" s="274" t="s">
        <v>3095</v>
      </c>
      <c r="M1620" s="276">
        <v>41765</v>
      </c>
      <c r="N1620" s="274" t="s">
        <v>4296</v>
      </c>
    </row>
    <row r="1621" spans="1:14" ht="13.8">
      <c r="A1621" s="285"/>
      <c r="B1621" s="279" t="s">
        <v>1752</v>
      </c>
      <c r="C1621" s="274">
        <v>2014</v>
      </c>
      <c r="D1621" s="274"/>
      <c r="E1621" s="274"/>
      <c r="F1621" s="274" t="s">
        <v>1069</v>
      </c>
      <c r="G1621" s="274" t="s">
        <v>1080</v>
      </c>
      <c r="H1621" s="274"/>
      <c r="I1621" s="274" t="s">
        <v>42</v>
      </c>
      <c r="J1621" s="274"/>
      <c r="K1621" s="274" t="s">
        <v>2825</v>
      </c>
      <c r="L1621" s="274" t="s">
        <v>4371</v>
      </c>
      <c r="M1621" s="276">
        <v>41881</v>
      </c>
      <c r="N1621" s="274" t="s">
        <v>4296</v>
      </c>
    </row>
    <row r="1622" spans="1:14" ht="13.8">
      <c r="A1622" s="285"/>
      <c r="B1622" s="279" t="s">
        <v>5464</v>
      </c>
      <c r="C1622" s="274">
        <v>1900</v>
      </c>
      <c r="D1622" s="274"/>
      <c r="E1622" s="274"/>
      <c r="F1622" s="274"/>
      <c r="G1622" s="274"/>
      <c r="H1622" s="274"/>
      <c r="I1622" s="274" t="s">
        <v>42</v>
      </c>
      <c r="J1622" s="274"/>
      <c r="K1622" s="274" t="s">
        <v>4194</v>
      </c>
      <c r="L1622" s="274" t="s">
        <v>4195</v>
      </c>
      <c r="M1622" s="278">
        <v>0</v>
      </c>
      <c r="N1622" s="274" t="s">
        <v>4296</v>
      </c>
    </row>
    <row r="1623" spans="1:14" ht="13.8">
      <c r="A1623" s="285"/>
      <c r="B1623" s="279" t="s">
        <v>5464</v>
      </c>
      <c r="C1623" s="274">
        <v>1900</v>
      </c>
      <c r="D1623" s="274"/>
      <c r="E1623" s="274"/>
      <c r="F1623" s="274"/>
      <c r="G1623" s="274"/>
      <c r="H1623" s="274"/>
      <c r="I1623" s="274" t="s">
        <v>42</v>
      </c>
      <c r="J1623" s="274"/>
      <c r="K1623" s="274" t="s">
        <v>4194</v>
      </c>
      <c r="L1623" s="274" t="s">
        <v>4195</v>
      </c>
      <c r="M1623" s="278">
        <v>0</v>
      </c>
      <c r="N1623" s="274" t="s">
        <v>4296</v>
      </c>
    </row>
    <row r="1624" spans="1:14" ht="13.8">
      <c r="A1624" s="285"/>
      <c r="B1624" s="279" t="s">
        <v>5464</v>
      </c>
      <c r="C1624" s="274">
        <v>1900</v>
      </c>
      <c r="D1624" s="274"/>
      <c r="E1624" s="274"/>
      <c r="F1624" s="274"/>
      <c r="G1624" s="274"/>
      <c r="H1624" s="274"/>
      <c r="I1624" s="274" t="s">
        <v>42</v>
      </c>
      <c r="J1624" s="274"/>
      <c r="K1624" s="274" t="s">
        <v>4194</v>
      </c>
      <c r="L1624" s="274" t="s">
        <v>4195</v>
      </c>
      <c r="M1624" s="278">
        <v>0</v>
      </c>
      <c r="N1624" s="274" t="s">
        <v>4296</v>
      </c>
    </row>
    <row r="1625" spans="1:14" ht="13.8">
      <c r="A1625" s="285"/>
      <c r="B1625" s="279" t="s">
        <v>5464</v>
      </c>
      <c r="C1625" s="274">
        <v>1900</v>
      </c>
      <c r="D1625" s="274"/>
      <c r="E1625" s="274"/>
      <c r="F1625" s="274"/>
      <c r="G1625" s="274"/>
      <c r="H1625" s="274"/>
      <c r="I1625" s="274" t="s">
        <v>42</v>
      </c>
      <c r="J1625" s="274"/>
      <c r="K1625" s="274" t="s">
        <v>4194</v>
      </c>
      <c r="L1625" s="274" t="s">
        <v>4195</v>
      </c>
      <c r="M1625" s="278">
        <v>0</v>
      </c>
      <c r="N1625" s="274" t="s">
        <v>4296</v>
      </c>
    </row>
    <row r="1626" spans="1:14" ht="13.8">
      <c r="A1626" s="285"/>
      <c r="B1626" s="279" t="s">
        <v>5464</v>
      </c>
      <c r="C1626" s="274">
        <v>1900</v>
      </c>
      <c r="D1626" s="274"/>
      <c r="E1626" s="274"/>
      <c r="F1626" s="274"/>
      <c r="G1626" s="274"/>
      <c r="H1626" s="274"/>
      <c r="I1626" s="274" t="s">
        <v>42</v>
      </c>
      <c r="J1626" s="274"/>
      <c r="K1626" s="274" t="s">
        <v>4194</v>
      </c>
      <c r="L1626" s="274" t="s">
        <v>4195</v>
      </c>
      <c r="M1626" s="278">
        <v>0</v>
      </c>
      <c r="N1626" s="274" t="s">
        <v>4296</v>
      </c>
    </row>
    <row r="1627" spans="1:14" ht="13.8">
      <c r="A1627" s="285"/>
      <c r="B1627" s="279" t="s">
        <v>5663</v>
      </c>
      <c r="C1627" s="274">
        <v>2013</v>
      </c>
      <c r="D1627" s="274"/>
      <c r="E1627" s="274"/>
      <c r="F1627" s="274" t="s">
        <v>1070</v>
      </c>
      <c r="G1627" s="274" t="s">
        <v>1082</v>
      </c>
      <c r="H1627" s="274"/>
      <c r="I1627" s="274" t="s">
        <v>42</v>
      </c>
      <c r="J1627" s="274"/>
      <c r="K1627" s="274" t="s">
        <v>2930</v>
      </c>
      <c r="L1627" s="274" t="s">
        <v>4259</v>
      </c>
      <c r="M1627" s="276">
        <v>41340</v>
      </c>
      <c r="N1627" s="274" t="s">
        <v>4296</v>
      </c>
    </row>
    <row r="1628" spans="1:14" ht="13.8">
      <c r="A1628" s="285"/>
      <c r="B1628" s="279" t="s">
        <v>5464</v>
      </c>
      <c r="C1628" s="274">
        <v>1900</v>
      </c>
      <c r="D1628" s="274"/>
      <c r="E1628" s="274"/>
      <c r="F1628" s="274"/>
      <c r="G1628" s="274"/>
      <c r="H1628" s="274"/>
      <c r="I1628" s="274" t="s">
        <v>42</v>
      </c>
      <c r="J1628" s="274"/>
      <c r="K1628" s="274" t="s">
        <v>4194</v>
      </c>
      <c r="L1628" s="274" t="s">
        <v>4195</v>
      </c>
      <c r="M1628" s="278">
        <v>0</v>
      </c>
      <c r="N1628" s="274" t="s">
        <v>4296</v>
      </c>
    </row>
    <row r="1629" spans="1:14" ht="13.8">
      <c r="A1629" s="285"/>
      <c r="B1629" s="279" t="s">
        <v>5664</v>
      </c>
      <c r="C1629" s="274">
        <v>2015</v>
      </c>
      <c r="D1629" s="274"/>
      <c r="E1629" s="274"/>
      <c r="F1629" s="274" t="s">
        <v>1069</v>
      </c>
      <c r="G1629" s="274" t="s">
        <v>1078</v>
      </c>
      <c r="H1629" s="274"/>
      <c r="I1629" s="274" t="s">
        <v>42</v>
      </c>
      <c r="J1629" s="274"/>
      <c r="K1629" s="274" t="s">
        <v>2990</v>
      </c>
      <c r="L1629" s="274" t="s">
        <v>3267</v>
      </c>
      <c r="M1629" s="276">
        <v>42037</v>
      </c>
      <c r="N1629" s="274" t="s">
        <v>4296</v>
      </c>
    </row>
    <row r="1630" spans="1:14" ht="13.8">
      <c r="A1630" s="285"/>
      <c r="B1630" s="279" t="s">
        <v>5464</v>
      </c>
      <c r="C1630" s="274">
        <v>1900</v>
      </c>
      <c r="D1630" s="274"/>
      <c r="E1630" s="274"/>
      <c r="F1630" s="274"/>
      <c r="G1630" s="277"/>
      <c r="H1630" s="277"/>
      <c r="I1630" s="274" t="s">
        <v>42</v>
      </c>
      <c r="J1630" s="274"/>
      <c r="K1630" s="274" t="s">
        <v>4194</v>
      </c>
      <c r="L1630" s="274" t="s">
        <v>4195</v>
      </c>
      <c r="M1630" s="278">
        <v>0</v>
      </c>
      <c r="N1630" s="274" t="s">
        <v>4296</v>
      </c>
    </row>
    <row r="1631" spans="1:14" ht="13.8">
      <c r="A1631" s="285"/>
      <c r="B1631" s="279" t="s">
        <v>5464</v>
      </c>
      <c r="C1631" s="274">
        <v>1900</v>
      </c>
      <c r="D1631" s="274"/>
      <c r="E1631" s="274"/>
      <c r="F1631" s="274"/>
      <c r="G1631" s="274"/>
      <c r="H1631" s="274"/>
      <c r="I1631" s="274" t="s">
        <v>42</v>
      </c>
      <c r="J1631" s="274"/>
      <c r="K1631" s="274" t="s">
        <v>4194</v>
      </c>
      <c r="L1631" s="274" t="s">
        <v>4195</v>
      </c>
      <c r="M1631" s="278">
        <v>0</v>
      </c>
      <c r="N1631" s="274" t="s">
        <v>4296</v>
      </c>
    </row>
    <row r="1632" spans="1:14" ht="13.8">
      <c r="A1632" s="285"/>
      <c r="B1632" s="279" t="s">
        <v>5464</v>
      </c>
      <c r="C1632" s="274">
        <v>1900</v>
      </c>
      <c r="D1632" s="274"/>
      <c r="E1632" s="274"/>
      <c r="F1632" s="274"/>
      <c r="G1632" s="274"/>
      <c r="H1632" s="274"/>
      <c r="I1632" s="274" t="s">
        <v>42</v>
      </c>
      <c r="J1632" s="274"/>
      <c r="K1632" s="274" t="s">
        <v>4194</v>
      </c>
      <c r="L1632" s="274" t="s">
        <v>4195</v>
      </c>
      <c r="M1632" s="278">
        <v>0</v>
      </c>
      <c r="N1632" s="274" t="s">
        <v>4296</v>
      </c>
    </row>
    <row r="1633" spans="1:14" ht="13.8">
      <c r="A1633" s="285"/>
      <c r="B1633" s="279" t="s">
        <v>5464</v>
      </c>
      <c r="C1633" s="274">
        <v>1900</v>
      </c>
      <c r="D1633" s="274"/>
      <c r="E1633" s="274"/>
      <c r="F1633" s="274"/>
      <c r="G1633" s="274"/>
      <c r="H1633" s="274"/>
      <c r="I1633" s="274" t="s">
        <v>42</v>
      </c>
      <c r="J1633" s="274"/>
      <c r="K1633" s="274" t="s">
        <v>4194</v>
      </c>
      <c r="L1633" s="274" t="s">
        <v>4195</v>
      </c>
      <c r="M1633" s="278">
        <v>0</v>
      </c>
      <c r="N1633" s="274" t="s">
        <v>4296</v>
      </c>
    </row>
    <row r="1634" spans="1:14" ht="13.8">
      <c r="A1634" s="285"/>
      <c r="B1634" s="279" t="s">
        <v>5464</v>
      </c>
      <c r="C1634" s="274">
        <v>1900</v>
      </c>
      <c r="D1634" s="274"/>
      <c r="E1634" s="274"/>
      <c r="F1634" s="274"/>
      <c r="G1634" s="277"/>
      <c r="H1634" s="277"/>
      <c r="I1634" s="274" t="s">
        <v>42</v>
      </c>
      <c r="J1634" s="274"/>
      <c r="K1634" s="274" t="s">
        <v>4194</v>
      </c>
      <c r="L1634" s="274" t="s">
        <v>4195</v>
      </c>
      <c r="M1634" s="278">
        <v>0</v>
      </c>
      <c r="N1634" s="274" t="s">
        <v>4296</v>
      </c>
    </row>
    <row r="1635" spans="1:14" ht="13.8">
      <c r="A1635" s="285"/>
      <c r="B1635" s="279" t="s">
        <v>5464</v>
      </c>
      <c r="C1635" s="274">
        <v>1900</v>
      </c>
      <c r="D1635" s="274"/>
      <c r="E1635" s="274"/>
      <c r="F1635" s="274"/>
      <c r="G1635" s="274"/>
      <c r="H1635" s="274"/>
      <c r="I1635" s="274" t="s">
        <v>42</v>
      </c>
      <c r="J1635" s="274"/>
      <c r="K1635" s="274" t="s">
        <v>4194</v>
      </c>
      <c r="L1635" s="274" t="s">
        <v>4195</v>
      </c>
      <c r="M1635" s="278">
        <v>0</v>
      </c>
      <c r="N1635" s="274" t="s">
        <v>4296</v>
      </c>
    </row>
    <row r="1636" spans="1:14" ht="13.8">
      <c r="A1636" s="285"/>
      <c r="B1636" s="279" t="s">
        <v>5464</v>
      </c>
      <c r="C1636" s="274">
        <v>1900</v>
      </c>
      <c r="D1636" s="274"/>
      <c r="E1636" s="274"/>
      <c r="F1636" s="274"/>
      <c r="G1636" s="274"/>
      <c r="H1636" s="274"/>
      <c r="I1636" s="274" t="s">
        <v>42</v>
      </c>
      <c r="J1636" s="274"/>
      <c r="K1636" s="274" t="s">
        <v>4194</v>
      </c>
      <c r="L1636" s="274" t="s">
        <v>4195</v>
      </c>
      <c r="M1636" s="278">
        <v>0</v>
      </c>
      <c r="N1636" s="274" t="s">
        <v>4296</v>
      </c>
    </row>
    <row r="1637" spans="1:14" ht="13.8">
      <c r="A1637" s="285"/>
      <c r="B1637" s="279" t="s">
        <v>2269</v>
      </c>
      <c r="C1637" s="274">
        <v>2012</v>
      </c>
      <c r="D1637" s="274"/>
      <c r="E1637" s="274"/>
      <c r="F1637" s="274" t="s">
        <v>1069</v>
      </c>
      <c r="G1637" s="274" t="s">
        <v>1080</v>
      </c>
      <c r="H1637" s="274"/>
      <c r="I1637" s="274" t="s">
        <v>42</v>
      </c>
      <c r="J1637" s="274"/>
      <c r="K1637" s="274" t="s">
        <v>2829</v>
      </c>
      <c r="L1637" s="274" t="s">
        <v>3612</v>
      </c>
      <c r="M1637" s="276">
        <v>41074</v>
      </c>
      <c r="N1637" s="274" t="s">
        <v>4296</v>
      </c>
    </row>
    <row r="1638" spans="1:14" ht="13.8">
      <c r="A1638" s="285"/>
      <c r="B1638" s="279" t="s">
        <v>5665</v>
      </c>
      <c r="C1638" s="274">
        <v>2018</v>
      </c>
      <c r="D1638" s="274"/>
      <c r="E1638" s="274"/>
      <c r="F1638" s="274" t="s">
        <v>1069</v>
      </c>
      <c r="G1638" s="274"/>
      <c r="H1638" s="274"/>
      <c r="I1638" s="274" t="s">
        <v>42</v>
      </c>
      <c r="J1638" s="274"/>
      <c r="K1638" s="274" t="s">
        <v>3063</v>
      </c>
      <c r="L1638" s="274" t="s">
        <v>3079</v>
      </c>
      <c r="M1638" s="278">
        <v>43453</v>
      </c>
      <c r="N1638" s="274" t="s">
        <v>4296</v>
      </c>
    </row>
    <row r="1639" spans="1:14" ht="13.8">
      <c r="A1639" s="285"/>
      <c r="B1639" s="279" t="s">
        <v>5464</v>
      </c>
      <c r="C1639" s="274">
        <v>1900</v>
      </c>
      <c r="D1639" s="274"/>
      <c r="E1639" s="274"/>
      <c r="F1639" s="274"/>
      <c r="G1639" s="274"/>
      <c r="H1639" s="274"/>
      <c r="I1639" s="274" t="s">
        <v>42</v>
      </c>
      <c r="J1639" s="274"/>
      <c r="K1639" s="274" t="s">
        <v>4194</v>
      </c>
      <c r="L1639" s="274" t="s">
        <v>4195</v>
      </c>
      <c r="M1639" s="278">
        <v>0</v>
      </c>
      <c r="N1639" s="274" t="s">
        <v>4296</v>
      </c>
    </row>
    <row r="1640" spans="1:14" ht="13.8">
      <c r="A1640" s="285"/>
      <c r="B1640" s="279" t="s">
        <v>5464</v>
      </c>
      <c r="C1640" s="274">
        <v>1900</v>
      </c>
      <c r="D1640" s="274"/>
      <c r="E1640" s="274"/>
      <c r="F1640" s="274"/>
      <c r="G1640" s="274"/>
      <c r="H1640" s="274"/>
      <c r="I1640" s="274" t="s">
        <v>42</v>
      </c>
      <c r="J1640" s="274"/>
      <c r="K1640" s="274" t="s">
        <v>4194</v>
      </c>
      <c r="L1640" s="274" t="s">
        <v>4195</v>
      </c>
      <c r="M1640" s="278">
        <v>0</v>
      </c>
      <c r="N1640" s="274" t="s">
        <v>4296</v>
      </c>
    </row>
    <row r="1641" spans="1:14" ht="13.8">
      <c r="A1641" s="285"/>
      <c r="B1641" s="279" t="s">
        <v>5666</v>
      </c>
      <c r="C1641" s="274">
        <v>2016</v>
      </c>
      <c r="D1641" s="274"/>
      <c r="E1641" s="274"/>
      <c r="F1641" s="274" t="s">
        <v>1069</v>
      </c>
      <c r="G1641" s="274" t="s">
        <v>1078</v>
      </c>
      <c r="H1641" s="274"/>
      <c r="I1641" s="274" t="s">
        <v>42</v>
      </c>
      <c r="J1641" s="274"/>
      <c r="K1641" s="274" t="s">
        <v>2836</v>
      </c>
      <c r="L1641" s="274" t="s">
        <v>4285</v>
      </c>
      <c r="M1641" s="276">
        <v>42530</v>
      </c>
      <c r="N1641" s="274" t="s">
        <v>4296</v>
      </c>
    </row>
    <row r="1642" spans="1:14" ht="13.8">
      <c r="A1642" s="285"/>
      <c r="B1642" s="279" t="s">
        <v>5464</v>
      </c>
      <c r="C1642" s="274">
        <v>1900</v>
      </c>
      <c r="D1642" s="274"/>
      <c r="E1642" s="274"/>
      <c r="F1642" s="274"/>
      <c r="G1642" s="274"/>
      <c r="H1642" s="274"/>
      <c r="I1642" s="274" t="s">
        <v>42</v>
      </c>
      <c r="J1642" s="274"/>
      <c r="K1642" s="274" t="s">
        <v>4194</v>
      </c>
      <c r="L1642" s="274" t="s">
        <v>4195</v>
      </c>
      <c r="M1642" s="278">
        <v>0</v>
      </c>
      <c r="N1642" s="274" t="s">
        <v>4296</v>
      </c>
    </row>
    <row r="1643" spans="1:14" ht="13.8">
      <c r="A1643" s="285"/>
      <c r="B1643" s="279" t="s">
        <v>5464</v>
      </c>
      <c r="C1643" s="274">
        <v>1900</v>
      </c>
      <c r="D1643" s="274"/>
      <c r="E1643" s="274"/>
      <c r="F1643" s="274"/>
      <c r="G1643" s="274"/>
      <c r="H1643" s="274"/>
      <c r="I1643" s="274" t="s">
        <v>42</v>
      </c>
      <c r="J1643" s="274"/>
      <c r="K1643" s="274" t="s">
        <v>4194</v>
      </c>
      <c r="L1643" s="274" t="s">
        <v>4195</v>
      </c>
      <c r="M1643" s="278">
        <v>0</v>
      </c>
      <c r="N1643" s="274" t="s">
        <v>4296</v>
      </c>
    </row>
    <row r="1644" spans="1:14" ht="13.8">
      <c r="A1644" s="285"/>
      <c r="B1644" s="279" t="s">
        <v>5464</v>
      </c>
      <c r="C1644" s="274">
        <v>1900</v>
      </c>
      <c r="D1644" s="274"/>
      <c r="E1644" s="274"/>
      <c r="F1644" s="274"/>
      <c r="G1644" s="274"/>
      <c r="H1644" s="274"/>
      <c r="I1644" s="274" t="s">
        <v>42</v>
      </c>
      <c r="J1644" s="274"/>
      <c r="K1644" s="274" t="s">
        <v>4194</v>
      </c>
      <c r="L1644" s="274" t="s">
        <v>4195</v>
      </c>
      <c r="M1644" s="278">
        <v>0</v>
      </c>
      <c r="N1644" s="274" t="s">
        <v>4296</v>
      </c>
    </row>
    <row r="1645" spans="1:14" ht="13.8">
      <c r="A1645" s="285"/>
      <c r="B1645" s="279" t="s">
        <v>5464</v>
      </c>
      <c r="C1645" s="274">
        <v>1900</v>
      </c>
      <c r="D1645" s="274"/>
      <c r="E1645" s="274"/>
      <c r="F1645" s="274"/>
      <c r="G1645" s="274"/>
      <c r="H1645" s="274"/>
      <c r="I1645" s="274" t="s">
        <v>42</v>
      </c>
      <c r="J1645" s="274"/>
      <c r="K1645" s="274" t="s">
        <v>4194</v>
      </c>
      <c r="L1645" s="274" t="s">
        <v>4195</v>
      </c>
      <c r="M1645" s="278">
        <v>0</v>
      </c>
      <c r="N1645" s="274" t="s">
        <v>4296</v>
      </c>
    </row>
    <row r="1646" spans="1:14" ht="13.8">
      <c r="A1646" s="285"/>
      <c r="B1646" s="279" t="s">
        <v>5667</v>
      </c>
      <c r="C1646" s="274">
        <v>2014</v>
      </c>
      <c r="D1646" s="274"/>
      <c r="E1646" s="274"/>
      <c r="F1646" s="274" t="s">
        <v>1069</v>
      </c>
      <c r="G1646" s="274" t="s">
        <v>1080</v>
      </c>
      <c r="H1646" s="274"/>
      <c r="I1646" s="274" t="s">
        <v>42</v>
      </c>
      <c r="J1646" s="274"/>
      <c r="K1646" s="274" t="s">
        <v>4316</v>
      </c>
      <c r="L1646" s="274" t="s">
        <v>2929</v>
      </c>
      <c r="M1646" s="276">
        <v>41808</v>
      </c>
      <c r="N1646" s="274" t="s">
        <v>4296</v>
      </c>
    </row>
    <row r="1647" spans="1:14" ht="13.8">
      <c r="A1647" s="285"/>
      <c r="B1647" s="279" t="s">
        <v>5668</v>
      </c>
      <c r="C1647" s="274">
        <v>2013</v>
      </c>
      <c r="D1647" s="274"/>
      <c r="E1647" s="274"/>
      <c r="F1647" s="274" t="s">
        <v>1069</v>
      </c>
      <c r="G1647" s="274" t="s">
        <v>1080</v>
      </c>
      <c r="H1647" s="274"/>
      <c r="I1647" s="274" t="s">
        <v>42</v>
      </c>
      <c r="J1647" s="274"/>
      <c r="K1647" s="274" t="s">
        <v>3902</v>
      </c>
      <c r="L1647" s="274" t="s">
        <v>4372</v>
      </c>
      <c r="M1647" s="276">
        <v>41316</v>
      </c>
      <c r="N1647" s="274" t="s">
        <v>4296</v>
      </c>
    </row>
    <row r="1648" spans="1:14" ht="13.8">
      <c r="A1648" s="285"/>
      <c r="B1648" s="279" t="s">
        <v>5589</v>
      </c>
      <c r="C1648" s="274">
        <v>2014</v>
      </c>
      <c r="D1648" s="274"/>
      <c r="E1648" s="274"/>
      <c r="F1648" s="274" t="s">
        <v>1069</v>
      </c>
      <c r="G1648" s="274" t="s">
        <v>1080</v>
      </c>
      <c r="H1648" s="274"/>
      <c r="I1648" s="274" t="s">
        <v>42</v>
      </c>
      <c r="J1648" s="274"/>
      <c r="K1648" s="274" t="s">
        <v>3294</v>
      </c>
      <c r="L1648" s="274" t="s">
        <v>4315</v>
      </c>
      <c r="M1648" s="278">
        <v>41987</v>
      </c>
      <c r="N1648" s="274" t="s">
        <v>4296</v>
      </c>
    </row>
    <row r="1649" spans="1:14" ht="13.8">
      <c r="A1649" s="285"/>
      <c r="B1649" s="279" t="s">
        <v>5669</v>
      </c>
      <c r="C1649" s="274">
        <v>2001</v>
      </c>
      <c r="D1649" s="274"/>
      <c r="E1649" s="274"/>
      <c r="F1649" s="274" t="s">
        <v>1069</v>
      </c>
      <c r="G1649" s="274"/>
      <c r="H1649" s="274"/>
      <c r="I1649" s="274" t="s">
        <v>42</v>
      </c>
      <c r="J1649" s="274"/>
      <c r="K1649" s="274" t="s">
        <v>2874</v>
      </c>
      <c r="L1649" s="274" t="s">
        <v>4373</v>
      </c>
      <c r="M1649" s="276">
        <v>37018</v>
      </c>
      <c r="N1649" s="274" t="s">
        <v>4296</v>
      </c>
    </row>
    <row r="1650" spans="1:14" ht="13.8">
      <c r="A1650" s="285"/>
      <c r="B1650" s="279" t="s">
        <v>5670</v>
      </c>
      <c r="C1650" s="274">
        <v>2018</v>
      </c>
      <c r="D1650" s="274"/>
      <c r="E1650" s="274"/>
      <c r="F1650" s="274" t="s">
        <v>1069</v>
      </c>
      <c r="G1650" s="274" t="s">
        <v>1078</v>
      </c>
      <c r="H1650" s="274"/>
      <c r="I1650" s="274" t="s">
        <v>42</v>
      </c>
      <c r="J1650" s="274"/>
      <c r="K1650" s="274" t="s">
        <v>4374</v>
      </c>
      <c r="L1650" s="274" t="s">
        <v>3758</v>
      </c>
      <c r="M1650" s="276">
        <v>43209</v>
      </c>
      <c r="N1650" s="274" t="s">
        <v>4296</v>
      </c>
    </row>
    <row r="1651" spans="1:14" ht="13.8">
      <c r="A1651" s="285"/>
      <c r="B1651" s="279" t="s">
        <v>5464</v>
      </c>
      <c r="C1651" s="274">
        <v>1900</v>
      </c>
      <c r="D1651" s="274"/>
      <c r="E1651" s="274"/>
      <c r="F1651" s="274"/>
      <c r="G1651" s="274"/>
      <c r="H1651" s="274"/>
      <c r="I1651" s="274" t="s">
        <v>42</v>
      </c>
      <c r="J1651" s="274"/>
      <c r="K1651" s="274" t="s">
        <v>4194</v>
      </c>
      <c r="L1651" s="274" t="s">
        <v>4195</v>
      </c>
      <c r="M1651" s="278">
        <v>0</v>
      </c>
      <c r="N1651" s="274" t="s">
        <v>4296</v>
      </c>
    </row>
    <row r="1652" spans="1:14" ht="13.8">
      <c r="A1652" s="285"/>
      <c r="B1652" s="279" t="s">
        <v>2056</v>
      </c>
      <c r="C1652" s="274">
        <v>2013</v>
      </c>
      <c r="D1652" s="274"/>
      <c r="E1652" s="274"/>
      <c r="F1652" s="274" t="s">
        <v>1069</v>
      </c>
      <c r="G1652" s="274" t="s">
        <v>1080</v>
      </c>
      <c r="H1652" s="274"/>
      <c r="I1652" s="274" t="s">
        <v>42</v>
      </c>
      <c r="J1652" s="274"/>
      <c r="K1652" s="274" t="s">
        <v>3167</v>
      </c>
      <c r="L1652" s="274" t="s">
        <v>2979</v>
      </c>
      <c r="M1652" s="276">
        <v>41299</v>
      </c>
      <c r="N1652" s="274" t="s">
        <v>4296</v>
      </c>
    </row>
    <row r="1653" spans="1:14" ht="13.8">
      <c r="A1653" s="285"/>
      <c r="B1653" s="279" t="s">
        <v>5671</v>
      </c>
      <c r="C1653" s="274">
        <v>2014</v>
      </c>
      <c r="D1653" s="274"/>
      <c r="E1653" s="274"/>
      <c r="F1653" s="274" t="s">
        <v>1070</v>
      </c>
      <c r="G1653" s="274" t="s">
        <v>1082</v>
      </c>
      <c r="H1653" s="274"/>
      <c r="I1653" s="274" t="s">
        <v>42</v>
      </c>
      <c r="J1653" s="274"/>
      <c r="K1653" s="274" t="s">
        <v>4302</v>
      </c>
      <c r="L1653" s="274" t="s">
        <v>4375</v>
      </c>
      <c r="M1653" s="276">
        <v>41800</v>
      </c>
      <c r="N1653" s="274" t="s">
        <v>4296</v>
      </c>
    </row>
    <row r="1654" spans="1:14" ht="13.8">
      <c r="A1654" s="285"/>
      <c r="B1654" s="279" t="s">
        <v>5464</v>
      </c>
      <c r="C1654" s="274">
        <v>1900</v>
      </c>
      <c r="D1654" s="274"/>
      <c r="E1654" s="274"/>
      <c r="F1654" s="274"/>
      <c r="G1654" s="277"/>
      <c r="H1654" s="277"/>
      <c r="I1654" s="274" t="s">
        <v>42</v>
      </c>
      <c r="J1654" s="274"/>
      <c r="K1654" s="274" t="s">
        <v>4194</v>
      </c>
      <c r="L1654" s="274" t="s">
        <v>4195</v>
      </c>
      <c r="M1654" s="278">
        <v>0</v>
      </c>
      <c r="N1654" s="274" t="s">
        <v>4296</v>
      </c>
    </row>
    <row r="1655" spans="1:14" ht="13.8">
      <c r="A1655" s="285"/>
      <c r="B1655" s="279" t="s">
        <v>5464</v>
      </c>
      <c r="C1655" s="274">
        <v>1900</v>
      </c>
      <c r="D1655" s="274"/>
      <c r="E1655" s="274"/>
      <c r="F1655" s="274"/>
      <c r="G1655" s="277"/>
      <c r="H1655" s="277"/>
      <c r="I1655" s="274" t="s">
        <v>42</v>
      </c>
      <c r="J1655" s="274"/>
      <c r="K1655" s="274" t="s">
        <v>4194</v>
      </c>
      <c r="L1655" s="274" t="s">
        <v>4195</v>
      </c>
      <c r="M1655" s="278">
        <v>0</v>
      </c>
      <c r="N1655" s="274" t="s">
        <v>4296</v>
      </c>
    </row>
    <row r="1656" spans="1:14" ht="13.8">
      <c r="A1656" s="285"/>
      <c r="B1656" s="279" t="s">
        <v>5672</v>
      </c>
      <c r="C1656" s="274">
        <v>2016</v>
      </c>
      <c r="D1656" s="274"/>
      <c r="E1656" s="274"/>
      <c r="F1656" s="274" t="s">
        <v>1069</v>
      </c>
      <c r="G1656" s="274" t="s">
        <v>1078</v>
      </c>
      <c r="H1656" s="274"/>
      <c r="I1656" s="274" t="s">
        <v>42</v>
      </c>
      <c r="J1656" s="274"/>
      <c r="K1656" s="274" t="s">
        <v>3167</v>
      </c>
      <c r="L1656" s="274" t="s">
        <v>3746</v>
      </c>
      <c r="M1656" s="276">
        <v>42635</v>
      </c>
      <c r="N1656" s="274" t="s">
        <v>4296</v>
      </c>
    </row>
    <row r="1657" spans="1:14" ht="13.8">
      <c r="A1657" s="285"/>
      <c r="B1657" s="279" t="s">
        <v>5464</v>
      </c>
      <c r="C1657" s="274">
        <v>1900</v>
      </c>
      <c r="D1657" s="274"/>
      <c r="E1657" s="274"/>
      <c r="F1657" s="274"/>
      <c r="G1657" s="277"/>
      <c r="H1657" s="277"/>
      <c r="I1657" s="274" t="s">
        <v>42</v>
      </c>
      <c r="J1657" s="274"/>
      <c r="K1657" s="274" t="s">
        <v>4194</v>
      </c>
      <c r="L1657" s="274" t="s">
        <v>4195</v>
      </c>
      <c r="M1657" s="278">
        <v>0</v>
      </c>
      <c r="N1657" s="274" t="s">
        <v>4296</v>
      </c>
    </row>
    <row r="1658" spans="1:14" ht="13.8">
      <c r="A1658" s="285"/>
      <c r="B1658" s="279" t="s">
        <v>5464</v>
      </c>
      <c r="C1658" s="274">
        <v>1900</v>
      </c>
      <c r="D1658" s="274"/>
      <c r="E1658" s="274"/>
      <c r="F1658" s="274"/>
      <c r="G1658" s="277"/>
      <c r="H1658" s="277"/>
      <c r="I1658" s="274" t="s">
        <v>42</v>
      </c>
      <c r="J1658" s="274"/>
      <c r="K1658" s="274" t="s">
        <v>4194</v>
      </c>
      <c r="L1658" s="274" t="s">
        <v>4195</v>
      </c>
      <c r="M1658" s="278">
        <v>0</v>
      </c>
      <c r="N1658" s="274" t="s">
        <v>4296</v>
      </c>
    </row>
    <row r="1659" spans="1:14" ht="13.8">
      <c r="A1659" s="285"/>
      <c r="B1659" s="279" t="s">
        <v>5464</v>
      </c>
      <c r="C1659" s="274">
        <v>1900</v>
      </c>
      <c r="D1659" s="274"/>
      <c r="E1659" s="274"/>
      <c r="F1659" s="274"/>
      <c r="G1659" s="277"/>
      <c r="H1659" s="277"/>
      <c r="I1659" s="274" t="s">
        <v>42</v>
      </c>
      <c r="J1659" s="274"/>
      <c r="K1659" s="274" t="s">
        <v>4194</v>
      </c>
      <c r="L1659" s="274" t="s">
        <v>4195</v>
      </c>
      <c r="M1659" s="278">
        <v>0</v>
      </c>
      <c r="N1659" s="274" t="s">
        <v>4296</v>
      </c>
    </row>
    <row r="1660" spans="1:14" ht="13.8">
      <c r="A1660" s="285"/>
      <c r="B1660" s="279" t="s">
        <v>5673</v>
      </c>
      <c r="C1660" s="274">
        <v>2014</v>
      </c>
      <c r="D1660" s="274"/>
      <c r="E1660" s="274"/>
      <c r="F1660" s="274" t="s">
        <v>1069</v>
      </c>
      <c r="G1660" s="274" t="s">
        <v>1080</v>
      </c>
      <c r="H1660" s="274"/>
      <c r="I1660" s="274" t="s">
        <v>42</v>
      </c>
      <c r="J1660" s="274"/>
      <c r="K1660" s="274" t="s">
        <v>2888</v>
      </c>
      <c r="L1660" s="274" t="s">
        <v>2914</v>
      </c>
      <c r="M1660" s="278">
        <v>41992</v>
      </c>
      <c r="N1660" s="274" t="s">
        <v>4296</v>
      </c>
    </row>
    <row r="1661" spans="1:14" ht="13.8">
      <c r="A1661" s="285"/>
      <c r="B1661" s="279" t="s">
        <v>435</v>
      </c>
      <c r="C1661" s="274">
        <v>2017</v>
      </c>
      <c r="D1661" s="274"/>
      <c r="E1661" s="274"/>
      <c r="F1661" s="274" t="s">
        <v>1069</v>
      </c>
      <c r="G1661" s="274" t="s">
        <v>1078</v>
      </c>
      <c r="H1661" s="274"/>
      <c r="I1661" s="274" t="s">
        <v>42</v>
      </c>
      <c r="J1661" s="274"/>
      <c r="K1661" s="274" t="s">
        <v>4316</v>
      </c>
      <c r="L1661" s="274" t="s">
        <v>4376</v>
      </c>
      <c r="M1661" s="276">
        <v>42786</v>
      </c>
      <c r="N1661" s="274" t="s">
        <v>4296</v>
      </c>
    </row>
    <row r="1662" spans="1:14" ht="13.8">
      <c r="A1662" s="285"/>
      <c r="B1662" s="279" t="s">
        <v>5464</v>
      </c>
      <c r="C1662" s="274">
        <v>1900</v>
      </c>
      <c r="D1662" s="274"/>
      <c r="E1662" s="274"/>
      <c r="F1662" s="274"/>
      <c r="G1662" s="277"/>
      <c r="H1662" s="277"/>
      <c r="I1662" s="274" t="s">
        <v>42</v>
      </c>
      <c r="J1662" s="274"/>
      <c r="K1662" s="274" t="s">
        <v>4194</v>
      </c>
      <c r="L1662" s="274" t="s">
        <v>4195</v>
      </c>
      <c r="M1662" s="278">
        <v>0</v>
      </c>
      <c r="N1662" s="274" t="s">
        <v>4296</v>
      </c>
    </row>
    <row r="1663" spans="1:14" ht="13.8">
      <c r="A1663" s="285"/>
      <c r="B1663" s="279" t="s">
        <v>5674</v>
      </c>
      <c r="C1663" s="274">
        <v>1986</v>
      </c>
      <c r="D1663" s="274"/>
      <c r="E1663" s="274"/>
      <c r="F1663" s="274" t="s">
        <v>1070</v>
      </c>
      <c r="G1663" s="277"/>
      <c r="H1663" s="277"/>
      <c r="I1663" s="274" t="s">
        <v>42</v>
      </c>
      <c r="J1663" s="274"/>
      <c r="K1663" s="274" t="s">
        <v>2851</v>
      </c>
      <c r="L1663" s="274" t="s">
        <v>4372</v>
      </c>
      <c r="M1663" s="276">
        <v>31653</v>
      </c>
      <c r="N1663" s="274" t="s">
        <v>4296</v>
      </c>
    </row>
    <row r="1664" spans="1:14" ht="13.8">
      <c r="A1664" s="285"/>
      <c r="B1664" s="279" t="s">
        <v>5464</v>
      </c>
      <c r="C1664" s="274">
        <v>1900</v>
      </c>
      <c r="D1664" s="274"/>
      <c r="E1664" s="274"/>
      <c r="F1664" s="274"/>
      <c r="G1664" s="277"/>
      <c r="H1664" s="277"/>
      <c r="I1664" s="274" t="s">
        <v>42</v>
      </c>
      <c r="J1664" s="274"/>
      <c r="K1664" s="274" t="s">
        <v>4194</v>
      </c>
      <c r="L1664" s="274" t="s">
        <v>4195</v>
      </c>
      <c r="M1664" s="278">
        <v>0</v>
      </c>
      <c r="N1664" s="274" t="s">
        <v>4296</v>
      </c>
    </row>
    <row r="1665" spans="1:14" ht="13.8">
      <c r="A1665" s="285"/>
      <c r="B1665" s="279" t="s">
        <v>5464</v>
      </c>
      <c r="C1665" s="274">
        <v>1900</v>
      </c>
      <c r="D1665" s="274"/>
      <c r="E1665" s="274"/>
      <c r="F1665" s="274"/>
      <c r="G1665" s="277"/>
      <c r="H1665" s="277"/>
      <c r="I1665" s="274" t="s">
        <v>42</v>
      </c>
      <c r="J1665" s="274"/>
      <c r="K1665" s="274" t="s">
        <v>4194</v>
      </c>
      <c r="L1665" s="274" t="s">
        <v>4195</v>
      </c>
      <c r="M1665" s="278">
        <v>0</v>
      </c>
      <c r="N1665" s="274" t="s">
        <v>4296</v>
      </c>
    </row>
    <row r="1666" spans="1:14" ht="13.8">
      <c r="A1666" s="285"/>
      <c r="B1666" s="279" t="s">
        <v>5675</v>
      </c>
      <c r="C1666" s="274">
        <v>2010</v>
      </c>
      <c r="D1666" s="274"/>
      <c r="E1666" s="274"/>
      <c r="F1666" s="274" t="s">
        <v>1069</v>
      </c>
      <c r="G1666" s="274" t="s">
        <v>1079</v>
      </c>
      <c r="H1666" s="274"/>
      <c r="I1666" s="274" t="s">
        <v>42</v>
      </c>
      <c r="J1666" s="274"/>
      <c r="K1666" s="274" t="s">
        <v>4377</v>
      </c>
      <c r="L1666" s="274" t="s">
        <v>4378</v>
      </c>
      <c r="M1666" s="276">
        <v>40353</v>
      </c>
      <c r="N1666" s="274" t="s">
        <v>4296</v>
      </c>
    </row>
    <row r="1667" spans="1:14" ht="13.8">
      <c r="A1667" s="285"/>
      <c r="B1667" s="279" t="s">
        <v>5464</v>
      </c>
      <c r="C1667" s="274">
        <v>1900</v>
      </c>
      <c r="D1667" s="274"/>
      <c r="E1667" s="274"/>
      <c r="F1667" s="274"/>
      <c r="G1667" s="277"/>
      <c r="H1667" s="277"/>
      <c r="I1667" s="274" t="s">
        <v>42</v>
      </c>
      <c r="J1667" s="274"/>
      <c r="K1667" s="274" t="s">
        <v>4194</v>
      </c>
      <c r="L1667" s="274" t="s">
        <v>4195</v>
      </c>
      <c r="M1667" s="278">
        <v>0</v>
      </c>
      <c r="N1667" s="274" t="s">
        <v>4296</v>
      </c>
    </row>
    <row r="1668" spans="1:14" ht="13.8">
      <c r="A1668" s="285"/>
      <c r="B1668" s="279" t="s">
        <v>5676</v>
      </c>
      <c r="C1668" s="274">
        <v>2011</v>
      </c>
      <c r="D1668" s="274"/>
      <c r="E1668" s="274"/>
      <c r="F1668" s="274" t="s">
        <v>1069</v>
      </c>
      <c r="G1668" s="274" t="s">
        <v>1080</v>
      </c>
      <c r="H1668" s="274"/>
      <c r="I1668" s="274" t="s">
        <v>42</v>
      </c>
      <c r="J1668" s="274"/>
      <c r="K1668" s="274" t="s">
        <v>3915</v>
      </c>
      <c r="L1668" s="274" t="s">
        <v>4082</v>
      </c>
      <c r="M1668" s="278">
        <v>40903</v>
      </c>
      <c r="N1668" s="274" t="s">
        <v>4296</v>
      </c>
    </row>
    <row r="1669" spans="1:14" ht="13.8">
      <c r="A1669" s="285"/>
      <c r="B1669" s="279" t="s">
        <v>5677</v>
      </c>
      <c r="C1669" s="274">
        <v>2014</v>
      </c>
      <c r="D1669" s="274"/>
      <c r="E1669" s="274"/>
      <c r="F1669" s="274" t="s">
        <v>1070</v>
      </c>
      <c r="G1669" s="274" t="s">
        <v>1082</v>
      </c>
      <c r="H1669" s="274"/>
      <c r="I1669" s="274" t="s">
        <v>42</v>
      </c>
      <c r="J1669" s="274"/>
      <c r="K1669" s="274" t="s">
        <v>4379</v>
      </c>
      <c r="L1669" s="274" t="s">
        <v>2813</v>
      </c>
      <c r="M1669" s="276">
        <v>41866</v>
      </c>
      <c r="N1669" s="274" t="s">
        <v>4296</v>
      </c>
    </row>
    <row r="1670" spans="1:14" ht="13.8">
      <c r="A1670" s="285"/>
      <c r="B1670" s="279" t="s">
        <v>5464</v>
      </c>
      <c r="C1670" s="274">
        <v>1900</v>
      </c>
      <c r="D1670" s="274"/>
      <c r="E1670" s="274"/>
      <c r="F1670" s="274"/>
      <c r="G1670" s="277"/>
      <c r="H1670" s="277"/>
      <c r="I1670" s="274" t="s">
        <v>42</v>
      </c>
      <c r="J1670" s="274"/>
      <c r="K1670" s="274" t="s">
        <v>4194</v>
      </c>
      <c r="L1670" s="274" t="s">
        <v>4195</v>
      </c>
      <c r="M1670" s="278">
        <v>0</v>
      </c>
      <c r="N1670" s="274" t="s">
        <v>4296</v>
      </c>
    </row>
    <row r="1671" spans="1:14" ht="13.8">
      <c r="A1671" s="285"/>
      <c r="B1671" s="279" t="s">
        <v>5464</v>
      </c>
      <c r="C1671" s="274">
        <v>1900</v>
      </c>
      <c r="D1671" s="274"/>
      <c r="E1671" s="274"/>
      <c r="F1671" s="274"/>
      <c r="G1671" s="277"/>
      <c r="H1671" s="277"/>
      <c r="I1671" s="274" t="s">
        <v>42</v>
      </c>
      <c r="J1671" s="274"/>
      <c r="K1671" s="274" t="s">
        <v>4194</v>
      </c>
      <c r="L1671" s="274" t="s">
        <v>4195</v>
      </c>
      <c r="M1671" s="278">
        <v>0</v>
      </c>
      <c r="N1671" s="274" t="s">
        <v>4296</v>
      </c>
    </row>
    <row r="1672" spans="1:14" ht="13.8">
      <c r="A1672" s="285"/>
      <c r="B1672" s="279" t="s">
        <v>5678</v>
      </c>
      <c r="C1672" s="274">
        <v>2017</v>
      </c>
      <c r="D1672" s="274"/>
      <c r="E1672" s="274"/>
      <c r="F1672" s="274" t="s">
        <v>1070</v>
      </c>
      <c r="G1672" s="274" t="s">
        <v>1081</v>
      </c>
      <c r="H1672" s="274"/>
      <c r="I1672" s="274" t="s">
        <v>42</v>
      </c>
      <c r="J1672" s="274"/>
      <c r="K1672" s="274" t="s">
        <v>4056</v>
      </c>
      <c r="L1672" s="274" t="s">
        <v>4380</v>
      </c>
      <c r="M1672" s="276">
        <v>42773</v>
      </c>
      <c r="N1672" s="274" t="s">
        <v>4296</v>
      </c>
    </row>
    <row r="1673" spans="1:14" ht="13.8">
      <c r="A1673" s="285"/>
      <c r="B1673" s="279" t="s">
        <v>5679</v>
      </c>
      <c r="C1673" s="274">
        <v>1983</v>
      </c>
      <c r="D1673" s="274"/>
      <c r="E1673" s="274"/>
      <c r="F1673" s="274" t="s">
        <v>1070</v>
      </c>
      <c r="G1673" s="277"/>
      <c r="H1673" s="277"/>
      <c r="I1673" s="274" t="s">
        <v>42</v>
      </c>
      <c r="J1673" s="274"/>
      <c r="K1673" s="274" t="s">
        <v>4381</v>
      </c>
      <c r="L1673" s="274" t="s">
        <v>4382</v>
      </c>
      <c r="M1673" s="276">
        <v>30370</v>
      </c>
      <c r="N1673" s="274" t="s">
        <v>4296</v>
      </c>
    </row>
    <row r="1674" spans="1:14" ht="13.8">
      <c r="A1674" s="285"/>
      <c r="B1674" s="279" t="s">
        <v>5680</v>
      </c>
      <c r="C1674" s="274">
        <v>1988</v>
      </c>
      <c r="D1674" s="274"/>
      <c r="E1674" s="274"/>
      <c r="F1674" s="274" t="s">
        <v>1070</v>
      </c>
      <c r="G1674" s="277"/>
      <c r="H1674" s="277"/>
      <c r="I1674" s="274" t="s">
        <v>42</v>
      </c>
      <c r="J1674" s="274"/>
      <c r="K1674" s="274" t="s">
        <v>2920</v>
      </c>
      <c r="L1674" s="274" t="s">
        <v>4285</v>
      </c>
      <c r="M1674" s="276">
        <v>32254</v>
      </c>
      <c r="N1674" s="274" t="s">
        <v>4296</v>
      </c>
    </row>
    <row r="1675" spans="1:14" ht="13.8">
      <c r="A1675" s="285"/>
      <c r="B1675" s="279" t="s">
        <v>5464</v>
      </c>
      <c r="C1675" s="274">
        <v>1900</v>
      </c>
      <c r="D1675" s="274"/>
      <c r="E1675" s="274"/>
      <c r="F1675" s="274"/>
      <c r="G1675" s="277"/>
      <c r="H1675" s="277"/>
      <c r="I1675" s="274" t="s">
        <v>42</v>
      </c>
      <c r="J1675" s="274"/>
      <c r="K1675" s="274" t="s">
        <v>4194</v>
      </c>
      <c r="L1675" s="274" t="s">
        <v>4195</v>
      </c>
      <c r="M1675" s="278">
        <v>0</v>
      </c>
      <c r="N1675" s="274" t="s">
        <v>4296</v>
      </c>
    </row>
    <row r="1676" spans="1:14" ht="13.8">
      <c r="A1676" s="285"/>
      <c r="B1676" s="279" t="s">
        <v>5464</v>
      </c>
      <c r="C1676" s="274">
        <v>1900</v>
      </c>
      <c r="D1676" s="274"/>
      <c r="E1676" s="274"/>
      <c r="F1676" s="274"/>
      <c r="G1676" s="277"/>
      <c r="H1676" s="277"/>
      <c r="I1676" s="274" t="s">
        <v>42</v>
      </c>
      <c r="J1676" s="274"/>
      <c r="K1676" s="274" t="s">
        <v>4194</v>
      </c>
      <c r="L1676" s="274" t="s">
        <v>4195</v>
      </c>
      <c r="M1676" s="278">
        <v>0</v>
      </c>
      <c r="N1676" s="274" t="s">
        <v>4296</v>
      </c>
    </row>
    <row r="1677" spans="1:14" ht="13.8">
      <c r="A1677" s="285"/>
      <c r="B1677" s="279" t="s">
        <v>5464</v>
      </c>
      <c r="C1677" s="274">
        <v>1900</v>
      </c>
      <c r="D1677" s="274"/>
      <c r="E1677" s="274"/>
      <c r="F1677" s="274"/>
      <c r="G1677" s="277"/>
      <c r="H1677" s="277"/>
      <c r="I1677" s="274" t="s">
        <v>42</v>
      </c>
      <c r="J1677" s="274"/>
      <c r="K1677" s="274" t="s">
        <v>4194</v>
      </c>
      <c r="L1677" s="274" t="s">
        <v>4195</v>
      </c>
      <c r="M1677" s="278">
        <v>0</v>
      </c>
      <c r="N1677" s="274" t="s">
        <v>4296</v>
      </c>
    </row>
    <row r="1678" spans="1:14" ht="13.8">
      <c r="A1678" s="285"/>
      <c r="B1678" s="279" t="s">
        <v>5464</v>
      </c>
      <c r="C1678" s="274">
        <v>1900</v>
      </c>
      <c r="D1678" s="274"/>
      <c r="E1678" s="274"/>
      <c r="F1678" s="274"/>
      <c r="G1678" s="277"/>
      <c r="H1678" s="277"/>
      <c r="I1678" s="274" t="s">
        <v>42</v>
      </c>
      <c r="J1678" s="274"/>
      <c r="K1678" s="274" t="s">
        <v>4194</v>
      </c>
      <c r="L1678" s="274" t="s">
        <v>4195</v>
      </c>
      <c r="M1678" s="278">
        <v>0</v>
      </c>
      <c r="N1678" s="274" t="s">
        <v>4296</v>
      </c>
    </row>
    <row r="1679" spans="1:14" ht="13.8">
      <c r="A1679" s="285"/>
      <c r="B1679" s="279" t="s">
        <v>5681</v>
      </c>
      <c r="C1679" s="274">
        <v>2016</v>
      </c>
      <c r="D1679" s="274"/>
      <c r="E1679" s="274"/>
      <c r="F1679" s="274" t="s">
        <v>1069</v>
      </c>
      <c r="G1679" s="274" t="s">
        <v>1078</v>
      </c>
      <c r="H1679" s="274"/>
      <c r="I1679" s="274" t="s">
        <v>42</v>
      </c>
      <c r="J1679" s="274"/>
      <c r="K1679" s="274" t="s">
        <v>2913</v>
      </c>
      <c r="L1679" s="274" t="s">
        <v>4372</v>
      </c>
      <c r="M1679" s="276">
        <v>42418</v>
      </c>
      <c r="N1679" s="274" t="s">
        <v>4296</v>
      </c>
    </row>
    <row r="1680" spans="1:14" ht="13.8">
      <c r="A1680" s="285"/>
      <c r="B1680" s="279" t="s">
        <v>5464</v>
      </c>
      <c r="C1680" s="274">
        <v>1900</v>
      </c>
      <c r="D1680" s="274"/>
      <c r="E1680" s="274"/>
      <c r="F1680" s="274"/>
      <c r="G1680" s="274"/>
      <c r="H1680" s="274"/>
      <c r="I1680" s="274" t="s">
        <v>42</v>
      </c>
      <c r="J1680" s="274"/>
      <c r="K1680" s="274" t="s">
        <v>4194</v>
      </c>
      <c r="L1680" s="274" t="s">
        <v>4195</v>
      </c>
      <c r="M1680" s="278">
        <v>0</v>
      </c>
      <c r="N1680" s="274" t="s">
        <v>4296</v>
      </c>
    </row>
    <row r="1681" spans="1:14" ht="13.8">
      <c r="A1681" s="285"/>
      <c r="B1681" s="279" t="s">
        <v>5464</v>
      </c>
      <c r="C1681" s="274">
        <v>1900</v>
      </c>
      <c r="D1681" s="274"/>
      <c r="E1681" s="274"/>
      <c r="F1681" s="274"/>
      <c r="G1681" s="274"/>
      <c r="H1681" s="274"/>
      <c r="I1681" s="274" t="s">
        <v>42</v>
      </c>
      <c r="J1681" s="274"/>
      <c r="K1681" s="274" t="s">
        <v>4194</v>
      </c>
      <c r="L1681" s="274" t="s">
        <v>4195</v>
      </c>
      <c r="M1681" s="278">
        <v>0</v>
      </c>
      <c r="N1681" s="274" t="s">
        <v>4296</v>
      </c>
    </row>
    <row r="1682" spans="1:14" ht="13.8">
      <c r="A1682" s="285"/>
      <c r="B1682" s="279" t="s">
        <v>5682</v>
      </c>
      <c r="C1682" s="274">
        <v>2014</v>
      </c>
      <c r="D1682" s="274"/>
      <c r="E1682" s="274"/>
      <c r="F1682" s="274" t="s">
        <v>1070</v>
      </c>
      <c r="G1682" s="274" t="s">
        <v>1082</v>
      </c>
      <c r="H1682" s="274"/>
      <c r="I1682" s="274" t="s">
        <v>42</v>
      </c>
      <c r="J1682" s="274"/>
      <c r="K1682" s="274" t="s">
        <v>4383</v>
      </c>
      <c r="L1682" s="274" t="s">
        <v>4259</v>
      </c>
      <c r="M1682" s="276">
        <v>41877</v>
      </c>
      <c r="N1682" s="274" t="s">
        <v>4296</v>
      </c>
    </row>
    <row r="1683" spans="1:14" ht="13.8">
      <c r="A1683" s="285"/>
      <c r="B1683" s="279" t="s">
        <v>5464</v>
      </c>
      <c r="C1683" s="274">
        <v>1900</v>
      </c>
      <c r="D1683" s="274"/>
      <c r="E1683" s="274"/>
      <c r="F1683" s="274"/>
      <c r="G1683" s="274"/>
      <c r="H1683" s="274"/>
      <c r="I1683" s="274" t="s">
        <v>42</v>
      </c>
      <c r="J1683" s="274"/>
      <c r="K1683" s="274" t="s">
        <v>4194</v>
      </c>
      <c r="L1683" s="274" t="s">
        <v>4195</v>
      </c>
      <c r="M1683" s="278">
        <v>0</v>
      </c>
      <c r="N1683" s="274" t="s">
        <v>4296</v>
      </c>
    </row>
    <row r="1684" spans="1:14" ht="13.8">
      <c r="A1684" s="285"/>
      <c r="B1684" s="279" t="s">
        <v>5683</v>
      </c>
      <c r="C1684" s="274">
        <v>1986</v>
      </c>
      <c r="D1684" s="274"/>
      <c r="E1684" s="274"/>
      <c r="F1684" s="274" t="s">
        <v>1069</v>
      </c>
      <c r="G1684" s="277"/>
      <c r="H1684" s="277"/>
      <c r="I1684" s="274" t="s">
        <v>42</v>
      </c>
      <c r="J1684" s="274"/>
      <c r="K1684" s="274" t="s">
        <v>2954</v>
      </c>
      <c r="L1684" s="274" t="s">
        <v>4372</v>
      </c>
      <c r="M1684" s="276">
        <v>31675</v>
      </c>
      <c r="N1684" s="274" t="s">
        <v>4296</v>
      </c>
    </row>
    <row r="1685" spans="1:14" ht="13.8">
      <c r="A1685" s="285"/>
      <c r="B1685" s="279" t="s">
        <v>5464</v>
      </c>
      <c r="C1685" s="274">
        <v>1900</v>
      </c>
      <c r="D1685" s="274"/>
      <c r="E1685" s="274"/>
      <c r="F1685" s="274"/>
      <c r="G1685" s="277"/>
      <c r="H1685" s="277"/>
      <c r="I1685" s="274" t="s">
        <v>42</v>
      </c>
      <c r="J1685" s="274"/>
      <c r="K1685" s="274" t="s">
        <v>4194</v>
      </c>
      <c r="L1685" s="274" t="s">
        <v>4195</v>
      </c>
      <c r="M1685" s="278">
        <v>0</v>
      </c>
      <c r="N1685" s="274" t="s">
        <v>4296</v>
      </c>
    </row>
    <row r="1686" spans="1:14" ht="13.8">
      <c r="A1686" s="285"/>
      <c r="B1686" s="279" t="s">
        <v>5464</v>
      </c>
      <c r="C1686" s="274">
        <v>1900</v>
      </c>
      <c r="D1686" s="274"/>
      <c r="E1686" s="274"/>
      <c r="F1686" s="274"/>
      <c r="G1686" s="277"/>
      <c r="H1686" s="277"/>
      <c r="I1686" s="274" t="s">
        <v>42</v>
      </c>
      <c r="J1686" s="274"/>
      <c r="K1686" s="274" t="s">
        <v>4194</v>
      </c>
      <c r="L1686" s="274" t="s">
        <v>4195</v>
      </c>
      <c r="M1686" s="278">
        <v>0</v>
      </c>
      <c r="N1686" s="274" t="s">
        <v>4296</v>
      </c>
    </row>
    <row r="1687" spans="1:14" ht="13.8">
      <c r="A1687" s="285"/>
      <c r="B1687" s="279" t="s">
        <v>5684</v>
      </c>
      <c r="C1687" s="274">
        <v>2018</v>
      </c>
      <c r="D1687" s="277">
        <v>2.4652777777777776E-3</v>
      </c>
      <c r="E1687" s="274"/>
      <c r="F1687" s="274" t="s">
        <v>1069</v>
      </c>
      <c r="G1687" s="274" t="s">
        <v>1078</v>
      </c>
      <c r="H1687" s="274"/>
      <c r="I1687" s="274" t="s">
        <v>3615</v>
      </c>
      <c r="J1687" s="277">
        <v>2.8240740740740739E-3</v>
      </c>
      <c r="K1687" s="274" t="s">
        <v>4384</v>
      </c>
      <c r="L1687" s="274" t="s">
        <v>3503</v>
      </c>
      <c r="M1687" s="276">
        <v>43368</v>
      </c>
      <c r="N1687" s="274" t="s">
        <v>4296</v>
      </c>
    </row>
    <row r="1688" spans="1:14" ht="14.4">
      <c r="B1688" s="286"/>
      <c r="C1688" s="274"/>
      <c r="D1688" s="274"/>
      <c r="E1688" s="274"/>
      <c r="F1688" s="274"/>
      <c r="G1688" s="277"/>
      <c r="H1688" s="277"/>
      <c r="I1688" s="274"/>
      <c r="J1688" s="274"/>
      <c r="K1688" s="274"/>
      <c r="L1688" s="274"/>
      <c r="M1688" s="274"/>
      <c r="N1688" s="277"/>
    </row>
    <row r="1689" spans="1:14" s="282" customFormat="1" ht="14.4">
      <c r="A1689" s="290"/>
      <c r="B1689" s="287"/>
      <c r="C1689" s="280"/>
      <c r="D1689" s="280"/>
      <c r="E1689" s="280"/>
      <c r="F1689" s="280"/>
      <c r="G1689" s="281"/>
      <c r="H1689" s="281"/>
      <c r="I1689" s="280"/>
      <c r="J1689" s="280"/>
      <c r="K1689" s="280"/>
      <c r="L1689" s="280"/>
      <c r="M1689" s="280"/>
      <c r="N1689" s="281"/>
    </row>
    <row r="1690" spans="1:14" ht="14.4">
      <c r="B1690" s="107" t="s">
        <v>2412</v>
      </c>
      <c r="C1690" s="274"/>
      <c r="D1690" s="274"/>
      <c r="E1690" s="274"/>
      <c r="F1690" s="274"/>
      <c r="G1690" s="274"/>
      <c r="H1690" s="274"/>
      <c r="I1690" s="274"/>
      <c r="J1690" s="274"/>
      <c r="K1690" s="274"/>
      <c r="L1690" s="274"/>
      <c r="M1690" s="274"/>
      <c r="N1690" s="274"/>
    </row>
    <row r="1691" spans="1:14" ht="14.4">
      <c r="B1691" s="107" t="s">
        <v>1733</v>
      </c>
      <c r="C1691" s="274"/>
      <c r="D1691" s="274"/>
      <c r="E1691" s="274"/>
      <c r="F1691" s="274"/>
      <c r="G1691" s="274"/>
      <c r="H1691" s="274"/>
      <c r="I1691" s="274"/>
      <c r="J1691" s="274"/>
      <c r="K1691" s="274"/>
      <c r="L1691" s="274"/>
      <c r="M1691" s="274"/>
      <c r="N1691" s="274"/>
    </row>
    <row r="1692" spans="1:14" ht="14.4">
      <c r="B1692" s="107" t="s">
        <v>2358</v>
      </c>
      <c r="C1692" s="274"/>
      <c r="D1692" s="274"/>
      <c r="E1692" s="274"/>
      <c r="F1692" s="274"/>
      <c r="G1692" s="274"/>
      <c r="H1692" s="274"/>
      <c r="I1692" s="274"/>
      <c r="J1692" s="274"/>
      <c r="K1692" s="274"/>
      <c r="L1692" s="274"/>
      <c r="M1692" s="274"/>
      <c r="N1692" s="274"/>
    </row>
    <row r="1693" spans="1:14" ht="14.4">
      <c r="B1693" s="107" t="s">
        <v>1835</v>
      </c>
      <c r="C1693" s="274"/>
      <c r="D1693" s="274"/>
      <c r="E1693" s="274"/>
      <c r="F1693" s="274"/>
      <c r="G1693" s="274"/>
      <c r="H1693" s="274"/>
      <c r="I1693" s="274"/>
      <c r="J1693" s="274"/>
      <c r="K1693" s="274"/>
      <c r="L1693" s="274"/>
      <c r="M1693" s="274"/>
      <c r="N1693" s="274"/>
    </row>
    <row r="1694" spans="1:14" ht="14.4">
      <c r="B1694" s="107" t="s">
        <v>2124</v>
      </c>
      <c r="C1694" s="274"/>
      <c r="D1694" s="274"/>
      <c r="E1694" s="274"/>
      <c r="F1694" s="274"/>
      <c r="G1694" s="274"/>
      <c r="H1694" s="274"/>
      <c r="I1694" s="274"/>
      <c r="J1694" s="274"/>
      <c r="K1694" s="274"/>
      <c r="L1694" s="274"/>
      <c r="M1694" s="274"/>
      <c r="N1694" s="274"/>
    </row>
    <row r="1695" spans="1:14" ht="14.4">
      <c r="B1695" s="107" t="s">
        <v>2125</v>
      </c>
      <c r="C1695" s="274"/>
      <c r="D1695" s="274"/>
      <c r="E1695" s="274"/>
      <c r="F1695" s="274"/>
      <c r="G1695" s="274"/>
      <c r="H1695" s="274"/>
      <c r="I1695" s="274"/>
      <c r="J1695" s="274"/>
      <c r="K1695" s="274"/>
      <c r="L1695" s="274"/>
      <c r="M1695" s="274"/>
      <c r="N1695" s="274"/>
    </row>
    <row r="1696" spans="1:14" ht="14.4">
      <c r="B1696" s="107" t="s">
        <v>417</v>
      </c>
      <c r="C1696" s="274"/>
      <c r="D1696" s="274"/>
      <c r="E1696" s="274"/>
      <c r="F1696" s="274"/>
      <c r="G1696" s="274"/>
      <c r="H1696" s="274"/>
      <c r="I1696" s="274"/>
      <c r="J1696" s="274"/>
      <c r="K1696" s="274"/>
      <c r="L1696" s="274"/>
      <c r="M1696" s="274"/>
      <c r="N1696" s="274"/>
    </row>
    <row r="1697" spans="2:14" ht="14.4">
      <c r="B1697" s="107" t="s">
        <v>2121</v>
      </c>
      <c r="C1697" s="274"/>
      <c r="D1697" s="274"/>
      <c r="E1697" s="274"/>
      <c r="F1697" s="274"/>
      <c r="G1697" s="274"/>
      <c r="H1697" s="274"/>
      <c r="I1697" s="274"/>
      <c r="J1697" s="274"/>
      <c r="K1697" s="274"/>
      <c r="L1697" s="274"/>
      <c r="M1697" s="274"/>
      <c r="N1697" s="274"/>
    </row>
    <row r="1698" spans="2:14" ht="14.4">
      <c r="B1698" s="107" t="s">
        <v>2497</v>
      </c>
      <c r="C1698" s="274"/>
      <c r="D1698" s="274"/>
      <c r="E1698" s="274"/>
      <c r="F1698" s="274"/>
      <c r="G1698" s="274"/>
      <c r="H1698" s="274"/>
      <c r="I1698" s="274"/>
      <c r="J1698" s="274"/>
      <c r="K1698" s="274"/>
      <c r="L1698" s="274"/>
      <c r="M1698" s="274"/>
      <c r="N1698" s="274"/>
    </row>
    <row r="1699" spans="2:14" ht="14.4">
      <c r="B1699" s="107" t="s">
        <v>2019</v>
      </c>
      <c r="C1699" s="274"/>
      <c r="D1699" s="274"/>
      <c r="E1699" s="274"/>
      <c r="F1699" s="274"/>
      <c r="G1699" s="274"/>
      <c r="H1699" s="274"/>
      <c r="I1699" s="274"/>
      <c r="J1699" s="274"/>
      <c r="K1699" s="274"/>
      <c r="L1699" s="274"/>
      <c r="M1699" s="274"/>
      <c r="N1699" s="274"/>
    </row>
    <row r="1700" spans="2:14" ht="14.4">
      <c r="B1700" s="283" t="s">
        <v>4528</v>
      </c>
      <c r="C1700" s="274"/>
      <c r="D1700" s="274"/>
      <c r="E1700" s="274"/>
      <c r="F1700" s="274"/>
      <c r="G1700" s="274"/>
      <c r="H1700" s="274"/>
      <c r="I1700" s="274"/>
      <c r="J1700" s="274"/>
      <c r="K1700" s="274"/>
      <c r="L1700" s="274"/>
      <c r="M1700" s="274"/>
      <c r="N1700" s="274"/>
    </row>
    <row r="1701" spans="2:14" ht="14.4">
      <c r="B1701" s="283" t="s">
        <v>4544</v>
      </c>
      <c r="C1701" s="274"/>
      <c r="D1701" s="274"/>
      <c r="E1701" s="274"/>
      <c r="F1701" s="274"/>
      <c r="G1701" s="274"/>
      <c r="H1701" s="274"/>
      <c r="I1701" s="274"/>
      <c r="J1701" s="274"/>
      <c r="K1701" s="274"/>
      <c r="L1701" s="274"/>
      <c r="M1701" s="274"/>
      <c r="N1701" s="274"/>
    </row>
    <row r="1702" spans="2:14" ht="14.4">
      <c r="B1702" s="283" t="s">
        <v>4545</v>
      </c>
      <c r="C1702" s="274"/>
      <c r="D1702" s="274"/>
      <c r="E1702" s="274"/>
      <c r="F1702" s="274"/>
      <c r="G1702" s="274"/>
      <c r="H1702" s="274"/>
      <c r="I1702" s="274"/>
      <c r="J1702" s="274"/>
      <c r="K1702" s="274"/>
      <c r="L1702" s="274"/>
      <c r="M1702" s="274"/>
      <c r="N1702" s="274"/>
    </row>
    <row r="1703" spans="2:14" ht="14.4">
      <c r="B1703" s="283" t="s">
        <v>4548</v>
      </c>
      <c r="C1703" s="274"/>
      <c r="D1703" s="274"/>
      <c r="E1703" s="274"/>
      <c r="F1703" s="274"/>
      <c r="G1703" s="274"/>
      <c r="H1703" s="274"/>
      <c r="I1703" s="274"/>
      <c r="J1703" s="274"/>
      <c r="K1703" s="274"/>
      <c r="L1703" s="274"/>
      <c r="M1703" s="274"/>
      <c r="N1703" s="274"/>
    </row>
    <row r="1704" spans="2:14" ht="14.4">
      <c r="B1704" s="283" t="s">
        <v>4553</v>
      </c>
      <c r="C1704" s="274"/>
      <c r="D1704" s="274"/>
      <c r="E1704" s="274"/>
      <c r="F1704" s="274"/>
      <c r="G1704" s="274"/>
      <c r="H1704" s="274"/>
      <c r="I1704" s="274"/>
      <c r="J1704" s="274"/>
      <c r="K1704" s="274"/>
      <c r="L1704" s="274"/>
      <c r="M1704" s="274"/>
      <c r="N1704" s="274"/>
    </row>
    <row r="1705" spans="2:14" ht="14.4">
      <c r="B1705" s="283" t="s">
        <v>4557</v>
      </c>
      <c r="C1705" s="274"/>
      <c r="D1705" s="274"/>
      <c r="E1705" s="274"/>
      <c r="F1705" s="274"/>
      <c r="G1705" s="274"/>
      <c r="H1705" s="274"/>
      <c r="I1705" s="274"/>
      <c r="J1705" s="274"/>
      <c r="K1705" s="274"/>
      <c r="L1705" s="274"/>
      <c r="M1705" s="274"/>
      <c r="N1705" s="274"/>
    </row>
    <row r="1706" spans="2:14" ht="14.4">
      <c r="B1706" s="283" t="s">
        <v>4561</v>
      </c>
      <c r="C1706" s="274"/>
      <c r="D1706" s="274"/>
      <c r="E1706" s="274"/>
      <c r="F1706" s="274"/>
      <c r="G1706" s="274"/>
      <c r="H1706" s="274"/>
      <c r="I1706" s="274"/>
      <c r="J1706" s="274"/>
      <c r="K1706" s="274"/>
      <c r="L1706" s="274"/>
      <c r="M1706" s="274"/>
      <c r="N1706" s="274"/>
    </row>
    <row r="1707" spans="2:14" ht="14.4">
      <c r="B1707" s="283" t="s">
        <v>4569</v>
      </c>
      <c r="C1707" s="274"/>
      <c r="D1707" s="274"/>
      <c r="E1707" s="274"/>
      <c r="F1707" s="274"/>
      <c r="G1707" s="274"/>
      <c r="H1707" s="274"/>
      <c r="I1707" s="274"/>
      <c r="J1707" s="274"/>
      <c r="K1707" s="274"/>
      <c r="L1707" s="274"/>
      <c r="M1707" s="274"/>
      <c r="N1707" s="274"/>
    </row>
    <row r="1708" spans="2:14" ht="14.4">
      <c r="B1708" s="283" t="s">
        <v>5685</v>
      </c>
      <c r="C1708" s="274"/>
      <c r="D1708" s="274"/>
      <c r="E1708" s="274"/>
      <c r="F1708" s="274"/>
      <c r="G1708" s="274"/>
      <c r="H1708" s="274"/>
      <c r="I1708" s="274"/>
      <c r="J1708" s="274"/>
      <c r="K1708" s="274"/>
      <c r="L1708" s="274"/>
      <c r="M1708" s="274"/>
      <c r="N1708" s="274"/>
    </row>
    <row r="1709" spans="2:14" ht="14.4">
      <c r="B1709" s="283" t="s">
        <v>4581</v>
      </c>
      <c r="C1709" s="274"/>
      <c r="D1709" s="274"/>
      <c r="E1709" s="274"/>
      <c r="F1709" s="274"/>
      <c r="G1709" s="274"/>
      <c r="H1709" s="274"/>
      <c r="I1709" s="274"/>
      <c r="J1709" s="274"/>
      <c r="K1709" s="274"/>
      <c r="L1709" s="274"/>
      <c r="M1709" s="274"/>
      <c r="N1709" s="274"/>
    </row>
    <row r="1710" spans="2:14" ht="14.4">
      <c r="B1710" s="283" t="s">
        <v>4597</v>
      </c>
      <c r="C1710" s="274"/>
      <c r="D1710" s="274"/>
      <c r="E1710" s="274"/>
      <c r="F1710" s="274"/>
      <c r="G1710" s="274"/>
      <c r="H1710" s="274"/>
      <c r="I1710" s="274"/>
      <c r="J1710" s="274"/>
      <c r="K1710" s="274"/>
      <c r="L1710" s="274"/>
      <c r="M1710" s="274"/>
      <c r="N1710" s="274"/>
    </row>
    <row r="1711" spans="2:14" ht="14.4">
      <c r="B1711" s="283" t="s">
        <v>4602</v>
      </c>
      <c r="C1711" s="274"/>
      <c r="D1711" s="274"/>
      <c r="E1711" s="274"/>
      <c r="F1711" s="274"/>
      <c r="G1711" s="274"/>
      <c r="H1711" s="274"/>
      <c r="I1711" s="274"/>
      <c r="J1711" s="274"/>
      <c r="K1711" s="274"/>
      <c r="L1711" s="274"/>
      <c r="M1711" s="274"/>
      <c r="N1711" s="274"/>
    </row>
    <row r="1712" spans="2:14" ht="14.4">
      <c r="B1712" s="283" t="s">
        <v>4607</v>
      </c>
      <c r="C1712" s="274"/>
      <c r="D1712" s="274"/>
      <c r="E1712" s="274"/>
      <c r="F1712" s="274"/>
      <c r="G1712" s="274"/>
      <c r="H1712" s="274"/>
      <c r="I1712" s="274"/>
      <c r="J1712" s="274"/>
      <c r="K1712" s="274"/>
      <c r="L1712" s="274"/>
      <c r="M1712" s="274"/>
      <c r="N1712" s="274"/>
    </row>
    <row r="1713" spans="2:14" ht="14.4">
      <c r="B1713" s="283" t="s">
        <v>4614</v>
      </c>
      <c r="C1713" s="274"/>
      <c r="D1713" s="274"/>
      <c r="E1713" s="274"/>
      <c r="F1713" s="274"/>
      <c r="G1713" s="274"/>
      <c r="H1713" s="274"/>
      <c r="I1713" s="274"/>
      <c r="J1713" s="274"/>
      <c r="K1713" s="274"/>
      <c r="L1713" s="274"/>
      <c r="M1713" s="274"/>
      <c r="N1713" s="274"/>
    </row>
    <row r="1714" spans="2:14" ht="14.4">
      <c r="B1714" s="283" t="s">
        <v>4616</v>
      </c>
      <c r="C1714" s="274"/>
      <c r="D1714" s="274"/>
      <c r="E1714" s="274"/>
      <c r="F1714" s="274"/>
      <c r="G1714" s="274"/>
      <c r="H1714" s="274"/>
      <c r="I1714" s="274"/>
      <c r="J1714" s="274"/>
      <c r="K1714" s="274"/>
      <c r="L1714" s="274"/>
      <c r="M1714" s="274"/>
      <c r="N1714" s="274"/>
    </row>
    <row r="1715" spans="2:14" ht="14.4">
      <c r="B1715" s="283" t="s">
        <v>4617</v>
      </c>
      <c r="C1715" s="274"/>
      <c r="D1715" s="274"/>
      <c r="E1715" s="274"/>
      <c r="F1715" s="274"/>
      <c r="G1715" s="274"/>
      <c r="H1715" s="274"/>
      <c r="I1715" s="274"/>
      <c r="J1715" s="274"/>
      <c r="K1715" s="274"/>
      <c r="L1715" s="274"/>
      <c r="M1715" s="274"/>
      <c r="N1715" s="274"/>
    </row>
    <row r="1716" spans="2:14" ht="14.4">
      <c r="B1716" s="283" t="s">
        <v>4619</v>
      </c>
      <c r="C1716" s="274"/>
      <c r="D1716" s="274"/>
      <c r="E1716" s="274"/>
      <c r="F1716" s="274"/>
      <c r="G1716" s="274"/>
      <c r="H1716" s="274"/>
      <c r="I1716" s="274"/>
      <c r="J1716" s="274"/>
      <c r="K1716" s="274"/>
      <c r="L1716" s="274"/>
      <c r="M1716" s="274"/>
      <c r="N1716" s="274"/>
    </row>
    <row r="1717" spans="2:14" ht="14.4">
      <c r="B1717" s="283" t="s">
        <v>4628</v>
      </c>
      <c r="C1717" s="274"/>
      <c r="D1717" s="274"/>
      <c r="E1717" s="274"/>
      <c r="F1717" s="274"/>
      <c r="G1717" s="274"/>
      <c r="H1717" s="274"/>
      <c r="I1717" s="274"/>
      <c r="J1717" s="274"/>
      <c r="K1717" s="274"/>
      <c r="L1717" s="274"/>
      <c r="M1717" s="274"/>
      <c r="N1717" s="274"/>
    </row>
    <row r="1718" spans="2:14" ht="14.4">
      <c r="B1718" s="283" t="s">
        <v>4635</v>
      </c>
      <c r="C1718" s="274"/>
      <c r="D1718" s="274"/>
      <c r="E1718" s="274"/>
      <c r="F1718" s="274"/>
      <c r="G1718" s="274"/>
      <c r="H1718" s="274"/>
      <c r="I1718" s="274"/>
      <c r="J1718" s="274"/>
      <c r="K1718" s="274"/>
      <c r="L1718" s="274"/>
      <c r="M1718" s="274"/>
      <c r="N1718" s="274"/>
    </row>
    <row r="1719" spans="2:14" ht="14.4">
      <c r="B1719" s="283" t="s">
        <v>4662</v>
      </c>
      <c r="C1719" s="274"/>
      <c r="D1719" s="274"/>
      <c r="E1719" s="274"/>
      <c r="F1719" s="274"/>
      <c r="G1719" s="274"/>
      <c r="H1719" s="274"/>
      <c r="I1719" s="274"/>
      <c r="J1719" s="274"/>
      <c r="K1719" s="274"/>
      <c r="L1719" s="274"/>
      <c r="M1719" s="274"/>
      <c r="N1719" s="274"/>
    </row>
    <row r="1720" spans="2:14" ht="14.4">
      <c r="B1720" s="283" t="s">
        <v>4677</v>
      </c>
      <c r="C1720" s="274"/>
      <c r="D1720" s="274"/>
      <c r="E1720" s="274"/>
      <c r="F1720" s="274"/>
      <c r="G1720" s="274"/>
      <c r="H1720" s="274"/>
      <c r="I1720" s="274"/>
      <c r="J1720" s="274"/>
      <c r="K1720" s="274"/>
      <c r="L1720" s="274"/>
      <c r="M1720" s="274"/>
      <c r="N1720" s="274"/>
    </row>
    <row r="1721" spans="2:14" ht="14.4">
      <c r="B1721" s="283" t="s">
        <v>4678</v>
      </c>
      <c r="C1721" s="274"/>
      <c r="D1721" s="274"/>
      <c r="E1721" s="274"/>
      <c r="F1721" s="274"/>
      <c r="G1721" s="274"/>
      <c r="H1721" s="274"/>
      <c r="I1721" s="274"/>
      <c r="J1721" s="274"/>
      <c r="K1721" s="274"/>
      <c r="L1721" s="274"/>
      <c r="M1721" s="274"/>
      <c r="N1721" s="274"/>
    </row>
    <row r="1722" spans="2:14" ht="14.4">
      <c r="B1722" s="283" t="s">
        <v>4679</v>
      </c>
      <c r="C1722" s="274"/>
      <c r="D1722" s="274"/>
      <c r="E1722" s="274"/>
      <c r="F1722" s="274"/>
      <c r="G1722" s="274"/>
      <c r="H1722" s="274"/>
      <c r="I1722" s="274"/>
      <c r="J1722" s="274"/>
      <c r="K1722" s="274"/>
      <c r="L1722" s="274"/>
      <c r="M1722" s="274"/>
      <c r="N1722" s="274"/>
    </row>
    <row r="1723" spans="2:14" ht="14.4">
      <c r="B1723" s="283" t="s">
        <v>5730</v>
      </c>
      <c r="C1723" s="274"/>
      <c r="D1723" s="274"/>
      <c r="E1723" s="274"/>
      <c r="F1723" s="274"/>
      <c r="G1723" s="274"/>
      <c r="H1723" s="274"/>
      <c r="I1723" s="274"/>
      <c r="J1723" s="274"/>
      <c r="K1723" s="274"/>
      <c r="L1723" s="274"/>
      <c r="M1723" s="274"/>
      <c r="N1723" s="274"/>
    </row>
    <row r="1724" spans="2:14" ht="14.4">
      <c r="B1724" s="283" t="s">
        <v>4692</v>
      </c>
      <c r="C1724" s="274"/>
      <c r="D1724" s="274"/>
      <c r="E1724" s="274"/>
      <c r="F1724" s="274"/>
      <c r="G1724" s="274"/>
      <c r="H1724" s="274"/>
      <c r="I1724" s="274"/>
      <c r="J1724" s="274"/>
      <c r="K1724" s="274"/>
      <c r="L1724" s="274"/>
      <c r="M1724" s="274"/>
      <c r="N1724" s="274"/>
    </row>
    <row r="1725" spans="2:14" ht="14.4">
      <c r="B1725" s="283" t="s">
        <v>2134</v>
      </c>
      <c r="C1725" s="274"/>
      <c r="D1725" s="274"/>
      <c r="E1725" s="274"/>
      <c r="F1725" s="274"/>
      <c r="G1725" s="274"/>
      <c r="H1725" s="274"/>
      <c r="I1725" s="274"/>
      <c r="J1725" s="274"/>
      <c r="K1725" s="274"/>
      <c r="L1725" s="274"/>
      <c r="M1725" s="274"/>
      <c r="N1725" s="274"/>
    </row>
    <row r="1726" spans="2:14" ht="14.4">
      <c r="B1726" s="283" t="s">
        <v>4741</v>
      </c>
      <c r="C1726" s="274"/>
      <c r="D1726" s="274"/>
      <c r="E1726" s="274"/>
      <c r="F1726" s="274"/>
      <c r="G1726" s="274"/>
      <c r="H1726" s="274"/>
      <c r="I1726" s="274"/>
      <c r="J1726" s="274"/>
      <c r="K1726" s="274"/>
      <c r="L1726" s="274"/>
      <c r="M1726" s="274"/>
      <c r="N1726" s="274"/>
    </row>
    <row r="1727" spans="2:14" ht="14.4">
      <c r="B1727" s="283" t="s">
        <v>2508</v>
      </c>
      <c r="C1727" s="274"/>
      <c r="D1727" s="274"/>
      <c r="E1727" s="274"/>
      <c r="F1727" s="274"/>
      <c r="G1727" s="274"/>
      <c r="H1727" s="274"/>
      <c r="I1727" s="274"/>
      <c r="J1727" s="274"/>
      <c r="K1727" s="274"/>
      <c r="L1727" s="274"/>
      <c r="M1727" s="274"/>
      <c r="N1727" s="274"/>
    </row>
    <row r="1728" spans="2:14" ht="14.4">
      <c r="B1728" s="283" t="s">
        <v>4751</v>
      </c>
      <c r="C1728" s="274"/>
      <c r="D1728" s="274"/>
      <c r="E1728" s="274"/>
      <c r="F1728" s="274"/>
      <c r="G1728" s="274"/>
      <c r="H1728" s="274"/>
      <c r="I1728" s="274"/>
      <c r="J1728" s="274"/>
      <c r="K1728" s="274"/>
      <c r="L1728" s="274"/>
      <c r="M1728" s="274"/>
      <c r="N1728" s="274"/>
    </row>
    <row r="1729" spans="2:14" ht="14.4">
      <c r="B1729" s="283" t="s">
        <v>4756</v>
      </c>
      <c r="C1729" s="274"/>
      <c r="D1729" s="274"/>
      <c r="E1729" s="274"/>
      <c r="F1729" s="274"/>
      <c r="G1729" s="274"/>
      <c r="H1729" s="274"/>
      <c r="I1729" s="274"/>
      <c r="J1729" s="274"/>
      <c r="K1729" s="274"/>
      <c r="L1729" s="274"/>
      <c r="M1729" s="274"/>
      <c r="N1729" s="274"/>
    </row>
    <row r="1730" spans="2:14" ht="14.4">
      <c r="B1730" s="283" t="s">
        <v>4759</v>
      </c>
      <c r="C1730" s="274"/>
      <c r="D1730" s="274"/>
      <c r="E1730" s="274"/>
      <c r="F1730" s="274"/>
      <c r="G1730" s="274"/>
      <c r="H1730" s="274"/>
      <c r="I1730" s="274"/>
      <c r="J1730" s="274"/>
      <c r="K1730" s="274"/>
      <c r="L1730" s="274"/>
      <c r="M1730" s="274"/>
      <c r="N1730" s="274"/>
    </row>
    <row r="1731" spans="2:14" ht="14.4">
      <c r="B1731" s="283" t="s">
        <v>4761</v>
      </c>
      <c r="C1731" s="274"/>
      <c r="D1731" s="274"/>
      <c r="E1731" s="274"/>
      <c r="F1731" s="274"/>
      <c r="G1731" s="274"/>
      <c r="H1731" s="274"/>
      <c r="I1731" s="274"/>
      <c r="J1731" s="274"/>
      <c r="K1731" s="274"/>
      <c r="L1731" s="274"/>
      <c r="M1731" s="274"/>
      <c r="N1731" s="274"/>
    </row>
    <row r="1732" spans="2:14" ht="14.4">
      <c r="B1732" s="283" t="s">
        <v>4764</v>
      </c>
      <c r="C1732" s="274"/>
      <c r="D1732" s="274"/>
      <c r="E1732" s="274"/>
      <c r="F1732" s="274"/>
      <c r="G1732" s="274"/>
      <c r="H1732" s="274"/>
      <c r="I1732" s="274"/>
      <c r="J1732" s="274"/>
      <c r="K1732" s="274"/>
      <c r="L1732" s="274"/>
      <c r="M1732" s="274"/>
      <c r="N1732" s="274"/>
    </row>
    <row r="1733" spans="2:14" ht="14.4">
      <c r="B1733" s="283" t="s">
        <v>4774</v>
      </c>
      <c r="C1733" s="274"/>
      <c r="D1733" s="274"/>
      <c r="E1733" s="274"/>
      <c r="F1733" s="274"/>
      <c r="G1733" s="274"/>
      <c r="H1733" s="274"/>
      <c r="I1733" s="274"/>
      <c r="J1733" s="274"/>
      <c r="K1733" s="274"/>
      <c r="L1733" s="274"/>
      <c r="M1733" s="274"/>
      <c r="N1733" s="274"/>
    </row>
    <row r="1734" spans="2:14" ht="14.4">
      <c r="B1734" s="283" t="s">
        <v>4778</v>
      </c>
      <c r="C1734" s="274"/>
      <c r="D1734" s="274"/>
      <c r="E1734" s="274"/>
      <c r="F1734" s="274"/>
      <c r="G1734" s="274"/>
      <c r="H1734" s="274"/>
      <c r="I1734" s="274"/>
      <c r="J1734" s="274"/>
      <c r="K1734" s="274"/>
      <c r="L1734" s="274"/>
      <c r="M1734" s="274"/>
      <c r="N1734" s="274"/>
    </row>
    <row r="1735" spans="2:14" ht="14.4">
      <c r="B1735" s="283" t="s">
        <v>4787</v>
      </c>
      <c r="C1735" s="274"/>
      <c r="D1735" s="274"/>
      <c r="E1735" s="274"/>
      <c r="F1735" s="274"/>
      <c r="G1735" s="274"/>
      <c r="H1735" s="274"/>
      <c r="I1735" s="274"/>
      <c r="J1735" s="274"/>
      <c r="K1735" s="274"/>
      <c r="L1735" s="274"/>
      <c r="M1735" s="274"/>
      <c r="N1735" s="274"/>
    </row>
    <row r="1736" spans="2:14" ht="14.4">
      <c r="B1736" s="283" t="s">
        <v>1442</v>
      </c>
      <c r="C1736" s="274"/>
      <c r="D1736" s="274"/>
      <c r="E1736" s="274"/>
      <c r="F1736" s="274"/>
      <c r="G1736" s="274"/>
      <c r="H1736" s="274"/>
      <c r="I1736" s="274"/>
      <c r="J1736" s="274"/>
      <c r="K1736" s="274"/>
      <c r="L1736" s="274"/>
      <c r="M1736" s="274"/>
      <c r="N1736" s="274"/>
    </row>
    <row r="1737" spans="2:14" ht="14.4">
      <c r="B1737" s="283" t="s">
        <v>4792</v>
      </c>
      <c r="C1737" s="274"/>
      <c r="D1737" s="274"/>
      <c r="E1737" s="274"/>
      <c r="F1737" s="274"/>
      <c r="G1737" s="274"/>
      <c r="H1737" s="274"/>
      <c r="I1737" s="274"/>
      <c r="J1737" s="274"/>
      <c r="K1737" s="274"/>
      <c r="L1737" s="274"/>
      <c r="M1737" s="274"/>
      <c r="N1737" s="274"/>
    </row>
    <row r="1738" spans="2:14" ht="14.4">
      <c r="B1738" s="283" t="s">
        <v>4799</v>
      </c>
      <c r="C1738" s="274"/>
      <c r="D1738" s="274"/>
      <c r="E1738" s="274"/>
      <c r="F1738" s="274"/>
      <c r="G1738" s="274"/>
      <c r="H1738" s="274"/>
      <c r="I1738" s="274"/>
      <c r="J1738" s="274"/>
      <c r="K1738" s="274"/>
      <c r="L1738" s="274"/>
      <c r="M1738" s="274"/>
      <c r="N1738" s="274"/>
    </row>
    <row r="1739" spans="2:14" ht="14.4">
      <c r="B1739" s="283" t="s">
        <v>4824</v>
      </c>
      <c r="C1739" s="274"/>
      <c r="D1739" s="274"/>
      <c r="E1739" s="274"/>
      <c r="F1739" s="274"/>
      <c r="G1739" s="274"/>
      <c r="H1739" s="274"/>
      <c r="I1739" s="274"/>
      <c r="J1739" s="274"/>
      <c r="K1739" s="274"/>
      <c r="L1739" s="274"/>
      <c r="M1739" s="274"/>
      <c r="N1739" s="274"/>
    </row>
    <row r="1740" spans="2:14" ht="14.4">
      <c r="B1740" s="283" t="s">
        <v>4834</v>
      </c>
      <c r="C1740" s="274"/>
      <c r="D1740" s="274"/>
      <c r="E1740" s="274"/>
      <c r="F1740" s="274"/>
      <c r="G1740" s="274"/>
      <c r="H1740" s="274"/>
      <c r="I1740" s="274"/>
      <c r="J1740" s="274"/>
      <c r="K1740" s="274"/>
      <c r="L1740" s="274"/>
      <c r="M1740" s="274"/>
      <c r="N1740" s="274"/>
    </row>
    <row r="1741" spans="2:14" ht="14.4">
      <c r="B1741" s="286"/>
      <c r="C1741" s="274"/>
      <c r="D1741" s="274"/>
      <c r="E1741" s="274"/>
      <c r="F1741" s="274"/>
      <c r="G1741" s="274"/>
      <c r="H1741" s="274"/>
      <c r="I1741" s="274"/>
      <c r="J1741" s="274"/>
      <c r="K1741" s="274"/>
      <c r="L1741" s="274"/>
      <c r="M1741" s="274"/>
      <c r="N1741" s="274"/>
    </row>
    <row r="1742" spans="2:14" ht="14.4">
      <c r="B1742" s="286"/>
      <c r="C1742" s="274"/>
      <c r="D1742" s="274"/>
      <c r="E1742" s="274"/>
      <c r="F1742" s="274"/>
      <c r="G1742" s="274"/>
      <c r="H1742" s="274"/>
      <c r="I1742" s="274"/>
      <c r="J1742" s="274"/>
      <c r="K1742" s="274"/>
      <c r="L1742" s="274"/>
      <c r="M1742" s="274"/>
      <c r="N1742" s="274"/>
    </row>
    <row r="1743" spans="2:14" ht="14.4">
      <c r="B1743" s="286"/>
      <c r="C1743" s="274"/>
      <c r="D1743" s="274"/>
      <c r="E1743" s="274"/>
      <c r="F1743" s="274"/>
      <c r="G1743" s="274"/>
      <c r="H1743" s="274"/>
      <c r="I1743" s="274"/>
      <c r="J1743" s="274"/>
      <c r="K1743" s="274"/>
      <c r="L1743" s="274"/>
      <c r="M1743" s="274"/>
      <c r="N1743" s="274"/>
    </row>
    <row r="1744" spans="2:14" ht="14.4">
      <c r="B1744" s="286"/>
      <c r="C1744" s="274"/>
      <c r="D1744" s="274"/>
      <c r="E1744" s="274"/>
      <c r="F1744" s="274"/>
      <c r="G1744" s="274"/>
      <c r="H1744" s="274"/>
      <c r="I1744" s="274"/>
      <c r="J1744" s="274"/>
      <c r="K1744" s="274"/>
      <c r="L1744" s="274"/>
      <c r="M1744" s="274"/>
      <c r="N1744" s="274"/>
    </row>
    <row r="1745" spans="2:14" ht="14.4">
      <c r="B1745" s="286"/>
      <c r="C1745" s="274"/>
      <c r="D1745" s="274"/>
      <c r="E1745" s="274"/>
      <c r="F1745" s="274"/>
      <c r="G1745" s="274"/>
      <c r="H1745" s="274"/>
      <c r="I1745" s="274"/>
      <c r="J1745" s="274"/>
      <c r="K1745" s="274"/>
      <c r="L1745" s="274"/>
      <c r="M1745" s="274"/>
      <c r="N1745" s="274"/>
    </row>
    <row r="1746" spans="2:14" ht="14.4">
      <c r="B1746" s="286"/>
      <c r="C1746" s="274"/>
      <c r="D1746" s="274"/>
      <c r="E1746" s="274"/>
      <c r="F1746" s="274"/>
      <c r="G1746" s="274"/>
      <c r="H1746" s="274"/>
      <c r="I1746" s="274"/>
      <c r="J1746" s="274"/>
      <c r="K1746" s="274"/>
      <c r="L1746" s="274"/>
      <c r="M1746" s="274"/>
      <c r="N1746" s="274"/>
    </row>
    <row r="1747" spans="2:14" ht="14.4">
      <c r="B1747" s="286"/>
      <c r="C1747" s="274"/>
      <c r="D1747" s="274"/>
      <c r="E1747" s="274"/>
      <c r="F1747" s="274"/>
      <c r="G1747" s="274"/>
      <c r="H1747" s="274"/>
      <c r="I1747" s="274"/>
      <c r="J1747" s="274"/>
      <c r="K1747" s="274"/>
      <c r="L1747" s="274"/>
      <c r="M1747" s="274"/>
      <c r="N1747" s="274"/>
    </row>
    <row r="1748" spans="2:14" ht="14.4">
      <c r="B1748" s="286"/>
      <c r="C1748" s="274"/>
      <c r="D1748" s="274"/>
      <c r="E1748" s="274"/>
      <c r="F1748" s="274"/>
      <c r="G1748" s="274"/>
      <c r="H1748" s="274"/>
      <c r="I1748" s="274"/>
      <c r="J1748" s="274"/>
      <c r="K1748" s="274"/>
      <c r="L1748" s="274"/>
      <c r="M1748" s="274"/>
      <c r="N1748" s="274"/>
    </row>
    <row r="1749" spans="2:14" ht="14.4">
      <c r="B1749" s="286"/>
      <c r="C1749" s="274"/>
      <c r="D1749" s="274"/>
      <c r="E1749" s="274"/>
      <c r="F1749" s="274"/>
      <c r="G1749" s="274"/>
      <c r="H1749" s="274"/>
      <c r="I1749" s="274"/>
      <c r="J1749" s="274"/>
      <c r="K1749" s="274"/>
      <c r="L1749" s="274"/>
      <c r="M1749" s="274"/>
      <c r="N1749" s="274"/>
    </row>
    <row r="1750" spans="2:14" ht="14.4">
      <c r="B1750" s="286"/>
      <c r="C1750" s="274"/>
      <c r="D1750" s="274"/>
      <c r="E1750" s="274"/>
      <c r="F1750" s="274"/>
      <c r="G1750" s="274"/>
      <c r="H1750" s="274"/>
      <c r="I1750" s="274"/>
      <c r="J1750" s="274"/>
      <c r="K1750" s="274"/>
      <c r="L1750" s="274"/>
      <c r="M1750" s="274"/>
      <c r="N1750" s="274"/>
    </row>
    <row r="1751" spans="2:14" ht="14.4">
      <c r="B1751" s="286"/>
      <c r="C1751" s="274"/>
      <c r="D1751" s="274"/>
      <c r="E1751" s="274"/>
      <c r="F1751" s="274"/>
      <c r="G1751" s="274"/>
      <c r="H1751" s="274"/>
      <c r="I1751" s="274"/>
      <c r="J1751" s="274"/>
      <c r="K1751" s="274"/>
      <c r="L1751" s="274"/>
      <c r="M1751" s="274"/>
      <c r="N1751" s="274"/>
    </row>
    <row r="1752" spans="2:14" ht="14.4">
      <c r="B1752" s="286"/>
      <c r="C1752" s="274"/>
      <c r="D1752" s="274"/>
      <c r="E1752" s="274"/>
      <c r="F1752" s="274"/>
      <c r="G1752" s="274"/>
      <c r="H1752" s="274"/>
      <c r="I1752" s="274"/>
      <c r="J1752" s="274"/>
      <c r="K1752" s="274"/>
      <c r="L1752" s="274"/>
      <c r="M1752" s="274"/>
      <c r="N1752" s="274"/>
    </row>
    <row r="1753" spans="2:14" ht="14.4">
      <c r="B1753" s="286"/>
      <c r="C1753" s="274"/>
      <c r="D1753" s="274"/>
      <c r="E1753" s="274"/>
      <c r="F1753" s="274"/>
      <c r="G1753" s="274"/>
      <c r="H1753" s="274"/>
      <c r="I1753" s="274"/>
      <c r="J1753" s="274"/>
      <c r="K1753" s="274"/>
      <c r="L1753" s="274"/>
      <c r="M1753" s="274"/>
      <c r="N1753" s="274"/>
    </row>
    <row r="1754" spans="2:14" ht="14.4">
      <c r="B1754" s="286"/>
      <c r="C1754" s="274"/>
      <c r="D1754" s="274"/>
      <c r="E1754" s="274"/>
      <c r="F1754" s="274"/>
      <c r="G1754" s="274"/>
      <c r="H1754" s="274"/>
      <c r="I1754" s="274"/>
      <c r="J1754" s="274"/>
      <c r="K1754" s="274"/>
      <c r="L1754" s="274"/>
      <c r="M1754" s="274"/>
      <c r="N1754" s="274"/>
    </row>
    <row r="1755" spans="2:14" ht="14.4">
      <c r="B1755" s="286"/>
      <c r="C1755" s="274"/>
      <c r="D1755" s="274"/>
      <c r="E1755" s="274"/>
      <c r="F1755" s="274"/>
      <c r="G1755" s="274"/>
      <c r="H1755" s="274"/>
      <c r="I1755" s="274"/>
      <c r="J1755" s="274"/>
      <c r="K1755" s="274"/>
      <c r="L1755" s="274"/>
      <c r="M1755" s="274"/>
      <c r="N1755" s="274"/>
    </row>
    <row r="1756" spans="2:14" ht="14.4">
      <c r="B1756" s="286"/>
      <c r="C1756" s="274"/>
      <c r="D1756" s="274"/>
      <c r="E1756" s="274"/>
      <c r="F1756" s="274"/>
      <c r="G1756" s="274"/>
      <c r="H1756" s="274"/>
      <c r="I1756" s="274"/>
      <c r="J1756" s="274"/>
      <c r="K1756" s="274"/>
      <c r="L1756" s="274"/>
      <c r="M1756" s="274"/>
      <c r="N1756" s="274"/>
    </row>
    <row r="1757" spans="2:14" ht="14.4">
      <c r="B1757" s="286"/>
      <c r="C1757" s="274"/>
      <c r="D1757" s="274"/>
      <c r="E1757" s="274"/>
      <c r="F1757" s="274"/>
      <c r="G1757" s="274"/>
      <c r="H1757" s="274"/>
      <c r="I1757" s="274"/>
      <c r="J1757" s="274"/>
      <c r="K1757" s="274"/>
      <c r="L1757" s="274"/>
      <c r="M1757" s="274"/>
      <c r="N1757" s="274"/>
    </row>
    <row r="1758" spans="2:14" ht="14.4">
      <c r="B1758" s="286"/>
      <c r="C1758" s="274"/>
      <c r="D1758" s="274"/>
      <c r="E1758" s="274"/>
      <c r="F1758" s="274"/>
      <c r="G1758" s="274"/>
      <c r="H1758" s="274"/>
      <c r="I1758" s="274"/>
      <c r="J1758" s="274"/>
      <c r="K1758" s="274"/>
      <c r="L1758" s="274"/>
      <c r="M1758" s="274"/>
      <c r="N1758" s="274"/>
    </row>
    <row r="1759" spans="2:14" ht="14.4">
      <c r="B1759" s="286"/>
      <c r="C1759" s="274"/>
      <c r="D1759" s="274"/>
      <c r="E1759" s="274"/>
      <c r="F1759" s="274"/>
      <c r="G1759" s="274"/>
      <c r="H1759" s="274"/>
      <c r="I1759" s="274"/>
      <c r="J1759" s="274"/>
      <c r="K1759" s="274"/>
      <c r="L1759" s="274"/>
      <c r="M1759" s="274"/>
      <c r="N1759" s="274"/>
    </row>
    <row r="1760" spans="2:14" ht="14.4">
      <c r="B1760" s="286"/>
      <c r="C1760" s="274"/>
      <c r="D1760" s="274"/>
      <c r="E1760" s="274"/>
      <c r="F1760" s="274"/>
      <c r="G1760" s="274"/>
      <c r="H1760" s="274"/>
      <c r="I1760" s="274"/>
      <c r="J1760" s="274"/>
      <c r="K1760" s="274"/>
      <c r="L1760" s="274"/>
      <c r="M1760" s="274"/>
      <c r="N1760" s="274"/>
    </row>
    <row r="1761" spans="2:14" ht="14.4">
      <c r="B1761" s="286"/>
      <c r="C1761" s="274"/>
      <c r="D1761" s="274"/>
      <c r="E1761" s="274"/>
      <c r="F1761" s="274"/>
      <c r="G1761" s="274"/>
      <c r="H1761" s="274"/>
      <c r="I1761" s="274"/>
      <c r="J1761" s="274"/>
      <c r="K1761" s="274"/>
      <c r="L1761" s="274"/>
      <c r="M1761" s="274"/>
      <c r="N1761" s="274"/>
    </row>
    <row r="1762" spans="2:14" ht="14.4">
      <c r="B1762" s="286"/>
      <c r="C1762" s="274"/>
      <c r="D1762" s="274"/>
      <c r="E1762" s="274"/>
      <c r="F1762" s="274"/>
      <c r="G1762" s="274"/>
      <c r="H1762" s="274"/>
      <c r="I1762" s="274"/>
      <c r="J1762" s="274"/>
      <c r="K1762" s="274"/>
      <c r="L1762" s="274"/>
      <c r="M1762" s="274"/>
      <c r="N1762" s="274"/>
    </row>
    <row r="1763" spans="2:14" ht="14.4">
      <c r="B1763" s="286"/>
      <c r="C1763" s="274"/>
      <c r="D1763" s="274"/>
      <c r="E1763" s="274"/>
      <c r="F1763" s="274"/>
      <c r="G1763" s="274"/>
      <c r="H1763" s="274"/>
      <c r="I1763" s="274"/>
      <c r="J1763" s="274"/>
      <c r="K1763" s="274"/>
      <c r="L1763" s="274"/>
      <c r="M1763" s="274"/>
      <c r="N1763" s="274"/>
    </row>
    <row r="1764" spans="2:14" ht="14.4">
      <c r="B1764" s="286"/>
      <c r="C1764" s="274"/>
      <c r="D1764" s="274"/>
      <c r="E1764" s="274"/>
      <c r="F1764" s="274"/>
      <c r="G1764" s="274"/>
      <c r="H1764" s="274"/>
      <c r="I1764" s="274"/>
      <c r="J1764" s="274"/>
      <c r="K1764" s="274"/>
      <c r="L1764" s="274"/>
      <c r="M1764" s="274"/>
      <c r="N1764" s="274"/>
    </row>
    <row r="1765" spans="2:14" ht="14.4">
      <c r="B1765" s="286"/>
      <c r="C1765" s="274"/>
      <c r="D1765" s="274"/>
      <c r="E1765" s="274"/>
      <c r="F1765" s="274"/>
      <c r="G1765" s="274"/>
      <c r="H1765" s="274"/>
      <c r="I1765" s="274"/>
      <c r="J1765" s="274"/>
      <c r="K1765" s="274"/>
      <c r="L1765" s="274"/>
      <c r="M1765" s="274"/>
      <c r="N1765" s="274"/>
    </row>
    <row r="1766" spans="2:14" ht="14.4">
      <c r="B1766" s="286"/>
      <c r="C1766" s="274"/>
      <c r="D1766" s="274"/>
      <c r="E1766" s="274"/>
      <c r="F1766" s="274"/>
      <c r="G1766" s="274"/>
      <c r="H1766" s="274"/>
      <c r="I1766" s="274"/>
      <c r="J1766" s="274"/>
      <c r="K1766" s="274"/>
      <c r="L1766" s="274"/>
      <c r="M1766" s="274"/>
      <c r="N1766" s="274"/>
    </row>
    <row r="1767" spans="2:14" ht="14.4">
      <c r="B1767" s="286"/>
      <c r="C1767" s="274"/>
      <c r="D1767" s="274"/>
      <c r="E1767" s="274"/>
      <c r="F1767" s="274"/>
      <c r="G1767" s="274"/>
      <c r="H1767" s="274"/>
      <c r="I1767" s="274"/>
      <c r="J1767" s="274"/>
      <c r="K1767" s="274"/>
      <c r="L1767" s="274"/>
      <c r="M1767" s="274"/>
      <c r="N1767" s="274"/>
    </row>
    <row r="1768" spans="2:14" ht="14.4">
      <c r="B1768" s="286"/>
      <c r="C1768" s="274"/>
      <c r="D1768" s="274"/>
      <c r="E1768" s="274"/>
      <c r="F1768" s="274"/>
      <c r="G1768" s="274"/>
      <c r="H1768" s="274"/>
      <c r="I1768" s="274"/>
      <c r="J1768" s="274"/>
      <c r="K1768" s="274"/>
      <c r="L1768" s="274"/>
      <c r="M1768" s="274"/>
      <c r="N1768" s="274"/>
    </row>
    <row r="1769" spans="2:14" ht="14.4">
      <c r="B1769" s="286"/>
      <c r="C1769" s="274"/>
      <c r="D1769" s="274"/>
      <c r="E1769" s="274"/>
      <c r="F1769" s="274"/>
      <c r="G1769" s="274"/>
      <c r="H1769" s="274"/>
      <c r="I1769" s="274"/>
      <c r="J1769" s="274"/>
      <c r="K1769" s="274"/>
      <c r="L1769" s="274"/>
      <c r="M1769" s="274"/>
      <c r="N1769" s="274"/>
    </row>
    <row r="1770" spans="2:14" ht="14.4">
      <c r="B1770" s="286"/>
      <c r="C1770" s="274"/>
      <c r="D1770" s="274"/>
      <c r="E1770" s="274"/>
      <c r="F1770" s="274"/>
      <c r="G1770" s="274"/>
      <c r="H1770" s="274"/>
      <c r="I1770" s="274"/>
      <c r="J1770" s="274"/>
      <c r="K1770" s="274"/>
      <c r="L1770" s="274"/>
      <c r="M1770" s="274"/>
      <c r="N1770" s="274"/>
    </row>
    <row r="1771" spans="2:14" ht="14.4">
      <c r="B1771" s="286"/>
      <c r="C1771" s="274"/>
      <c r="D1771" s="274"/>
      <c r="E1771" s="274"/>
      <c r="F1771" s="274"/>
      <c r="G1771" s="274"/>
      <c r="H1771" s="274"/>
      <c r="I1771" s="274"/>
      <c r="J1771" s="274"/>
      <c r="K1771" s="274"/>
      <c r="L1771" s="274"/>
      <c r="M1771" s="274"/>
      <c r="N1771" s="274"/>
    </row>
    <row r="1772" spans="2:14" ht="14.4">
      <c r="B1772" s="286"/>
      <c r="C1772" s="274"/>
      <c r="D1772" s="274"/>
      <c r="E1772" s="274"/>
      <c r="F1772" s="274"/>
      <c r="G1772" s="274"/>
      <c r="H1772" s="274"/>
      <c r="I1772" s="274"/>
      <c r="J1772" s="274"/>
      <c r="K1772" s="274"/>
      <c r="L1772" s="274"/>
      <c r="M1772" s="274"/>
      <c r="N1772" s="274"/>
    </row>
    <row r="1773" spans="2:14" ht="14.4">
      <c r="B1773" s="286"/>
      <c r="C1773" s="274"/>
      <c r="D1773" s="274"/>
      <c r="E1773" s="274"/>
      <c r="F1773" s="274"/>
      <c r="G1773" s="274"/>
      <c r="H1773" s="274"/>
      <c r="I1773" s="274"/>
      <c r="J1773" s="274"/>
      <c r="K1773" s="274"/>
      <c r="L1773" s="274"/>
      <c r="M1773" s="274"/>
      <c r="N1773" s="274"/>
    </row>
    <row r="1774" spans="2:14" ht="14.4">
      <c r="B1774" s="286"/>
      <c r="C1774" s="274"/>
      <c r="D1774" s="274"/>
      <c r="E1774" s="274"/>
      <c r="F1774" s="274"/>
      <c r="G1774" s="274"/>
      <c r="H1774" s="274"/>
      <c r="I1774" s="274"/>
      <c r="J1774" s="274"/>
      <c r="K1774" s="274"/>
      <c r="L1774" s="274"/>
      <c r="M1774" s="274"/>
      <c r="N1774" s="274"/>
    </row>
    <row r="1775" spans="2:14" ht="14.4">
      <c r="B1775" s="286"/>
      <c r="C1775" s="274"/>
      <c r="D1775" s="274"/>
      <c r="E1775" s="274"/>
      <c r="F1775" s="274"/>
      <c r="G1775" s="274"/>
      <c r="H1775" s="274"/>
      <c r="I1775" s="274"/>
      <c r="J1775" s="274"/>
      <c r="K1775" s="274"/>
      <c r="L1775" s="274"/>
      <c r="M1775" s="274"/>
      <c r="N1775" s="274"/>
    </row>
    <row r="1776" spans="2:14" ht="14.4">
      <c r="B1776" s="286"/>
      <c r="C1776" s="274"/>
      <c r="D1776" s="274"/>
      <c r="E1776" s="274"/>
      <c r="F1776" s="274"/>
      <c r="G1776" s="274"/>
      <c r="H1776" s="274"/>
      <c r="I1776" s="274"/>
      <c r="J1776" s="274"/>
      <c r="K1776" s="274"/>
      <c r="L1776" s="274"/>
      <c r="M1776" s="274"/>
      <c r="N1776" s="274"/>
    </row>
    <row r="1777" spans="2:14" ht="14.4">
      <c r="B1777" s="286"/>
      <c r="C1777" s="274"/>
      <c r="D1777" s="274"/>
      <c r="E1777" s="274"/>
      <c r="F1777" s="274"/>
      <c r="G1777" s="274"/>
      <c r="H1777" s="274"/>
      <c r="I1777" s="274"/>
      <c r="J1777" s="274"/>
      <c r="K1777" s="274"/>
      <c r="L1777" s="274"/>
      <c r="M1777" s="274"/>
      <c r="N1777" s="274"/>
    </row>
    <row r="1778" spans="2:14" ht="14.4">
      <c r="B1778" s="286"/>
      <c r="C1778" s="274"/>
      <c r="D1778" s="274"/>
      <c r="E1778" s="274"/>
      <c r="F1778" s="274"/>
      <c r="G1778" s="274"/>
      <c r="H1778" s="274"/>
      <c r="I1778" s="274"/>
      <c r="J1778" s="274"/>
      <c r="K1778" s="274"/>
      <c r="L1778" s="274"/>
      <c r="M1778" s="274"/>
      <c r="N1778" s="274"/>
    </row>
    <row r="1779" spans="2:14" ht="14.4">
      <c r="B1779" s="286"/>
      <c r="C1779" s="274"/>
      <c r="D1779" s="274"/>
      <c r="E1779" s="274"/>
      <c r="F1779" s="274"/>
      <c r="G1779" s="274"/>
      <c r="H1779" s="274"/>
      <c r="I1779" s="274"/>
      <c r="J1779" s="274"/>
      <c r="K1779" s="274"/>
      <c r="L1779" s="274"/>
      <c r="M1779" s="274"/>
      <c r="N1779" s="274"/>
    </row>
    <row r="1780" spans="2:14" ht="14.4">
      <c r="B1780" s="286"/>
      <c r="C1780" s="274"/>
      <c r="D1780" s="274"/>
      <c r="E1780" s="274"/>
      <c r="F1780" s="274"/>
      <c r="G1780" s="274"/>
      <c r="H1780" s="274"/>
      <c r="I1780" s="274"/>
      <c r="J1780" s="274"/>
      <c r="K1780" s="274"/>
      <c r="L1780" s="274"/>
      <c r="M1780" s="274"/>
      <c r="N1780" s="274"/>
    </row>
    <row r="1781" spans="2:14" ht="14.4">
      <c r="B1781" s="286"/>
      <c r="C1781" s="274"/>
      <c r="D1781" s="274"/>
      <c r="E1781" s="274"/>
      <c r="F1781" s="274"/>
      <c r="G1781" s="274"/>
      <c r="H1781" s="274"/>
      <c r="I1781" s="274"/>
      <c r="J1781" s="274"/>
      <c r="K1781" s="274"/>
      <c r="L1781" s="274"/>
      <c r="M1781" s="274"/>
      <c r="N1781" s="274"/>
    </row>
    <row r="1782" spans="2:14" ht="14.4">
      <c r="B1782" s="286"/>
      <c r="C1782" s="274"/>
      <c r="D1782" s="274"/>
      <c r="E1782" s="274"/>
      <c r="F1782" s="274"/>
      <c r="G1782" s="274"/>
      <c r="H1782" s="274"/>
      <c r="I1782" s="274"/>
      <c r="J1782" s="274"/>
      <c r="K1782" s="274"/>
      <c r="L1782" s="274"/>
      <c r="M1782" s="274"/>
      <c r="N1782" s="274"/>
    </row>
    <row r="1783" spans="2:14" ht="14.4">
      <c r="B1783" s="286"/>
      <c r="C1783" s="274"/>
      <c r="D1783" s="274"/>
      <c r="E1783" s="274"/>
      <c r="F1783" s="274"/>
      <c r="G1783" s="274"/>
      <c r="H1783" s="274"/>
      <c r="I1783" s="274"/>
      <c r="J1783" s="274"/>
      <c r="K1783" s="274"/>
      <c r="L1783" s="274"/>
      <c r="M1783" s="274"/>
      <c r="N1783" s="274"/>
    </row>
    <row r="1784" spans="2:14" ht="14.4">
      <c r="B1784" s="286"/>
      <c r="C1784" s="274"/>
      <c r="D1784" s="274"/>
      <c r="E1784" s="274"/>
      <c r="F1784" s="274"/>
      <c r="G1784" s="274"/>
      <c r="H1784" s="274"/>
      <c r="I1784" s="274"/>
      <c r="J1784" s="274"/>
      <c r="K1784" s="274"/>
      <c r="L1784" s="274"/>
      <c r="M1784" s="274"/>
      <c r="N1784" s="274"/>
    </row>
    <row r="1785" spans="2:14" ht="14.4">
      <c r="B1785" s="286"/>
      <c r="C1785" s="274"/>
      <c r="D1785" s="274"/>
      <c r="E1785" s="274"/>
      <c r="F1785" s="274"/>
      <c r="G1785" s="274"/>
      <c r="H1785" s="274"/>
      <c r="I1785" s="274"/>
      <c r="J1785" s="274"/>
      <c r="K1785" s="274"/>
      <c r="L1785" s="274"/>
      <c r="M1785" s="274"/>
      <c r="N1785" s="274"/>
    </row>
    <row r="1786" spans="2:14" ht="14.4">
      <c r="B1786" s="286"/>
      <c r="C1786" s="274"/>
      <c r="D1786" s="274"/>
      <c r="E1786" s="274"/>
      <c r="F1786" s="274"/>
      <c r="G1786" s="274"/>
      <c r="H1786" s="274"/>
      <c r="I1786" s="274"/>
      <c r="J1786" s="274"/>
      <c r="K1786" s="274"/>
      <c r="L1786" s="274"/>
      <c r="M1786" s="274"/>
      <c r="N1786" s="274"/>
    </row>
    <row r="1787" spans="2:14" ht="14.4">
      <c r="B1787" s="286"/>
      <c r="C1787" s="274"/>
      <c r="D1787" s="274"/>
      <c r="E1787" s="274"/>
      <c r="F1787" s="274"/>
      <c r="G1787" s="274"/>
      <c r="H1787" s="274"/>
      <c r="I1787" s="274"/>
      <c r="J1787" s="274"/>
      <c r="K1787" s="274"/>
      <c r="L1787" s="274"/>
      <c r="M1787" s="274"/>
      <c r="N1787" s="274"/>
    </row>
    <row r="1788" spans="2:14" ht="14.4">
      <c r="B1788" s="286"/>
      <c r="C1788" s="274"/>
      <c r="D1788" s="274"/>
      <c r="E1788" s="274"/>
      <c r="F1788" s="274"/>
      <c r="G1788" s="274"/>
      <c r="H1788" s="274"/>
      <c r="I1788" s="274"/>
      <c r="J1788" s="274"/>
      <c r="K1788" s="274"/>
      <c r="L1788" s="274"/>
      <c r="M1788" s="274"/>
      <c r="N1788" s="274"/>
    </row>
    <row r="1789" spans="2:14" ht="14.4">
      <c r="B1789" s="286"/>
      <c r="C1789" s="274"/>
      <c r="D1789" s="274"/>
      <c r="E1789" s="274"/>
      <c r="F1789" s="274"/>
      <c r="G1789" s="274"/>
      <c r="H1789" s="274"/>
      <c r="I1789" s="274"/>
      <c r="J1789" s="274"/>
      <c r="K1789" s="274"/>
      <c r="L1789" s="274"/>
      <c r="M1789" s="274"/>
      <c r="N1789" s="274"/>
    </row>
    <row r="1790" spans="2:14" ht="14.4">
      <c r="B1790" s="286"/>
      <c r="C1790" s="274"/>
      <c r="D1790" s="274"/>
      <c r="E1790" s="274"/>
      <c r="F1790" s="274"/>
      <c r="G1790" s="274"/>
      <c r="H1790" s="274"/>
      <c r="I1790" s="274"/>
      <c r="J1790" s="274"/>
      <c r="K1790" s="274"/>
      <c r="L1790" s="274"/>
      <c r="M1790" s="274"/>
      <c r="N1790" s="274"/>
    </row>
    <row r="1791" spans="2:14" ht="14.4">
      <c r="B1791" s="286"/>
      <c r="C1791" s="274"/>
      <c r="D1791" s="274"/>
      <c r="E1791" s="274"/>
      <c r="F1791" s="274"/>
      <c r="G1791" s="274"/>
      <c r="H1791" s="274"/>
      <c r="I1791" s="274"/>
      <c r="J1791" s="274"/>
      <c r="K1791" s="274"/>
      <c r="L1791" s="274"/>
      <c r="M1791" s="274"/>
      <c r="N1791" s="274"/>
    </row>
    <row r="1792" spans="2:14" ht="14.4">
      <c r="B1792" s="286"/>
      <c r="C1792" s="274"/>
      <c r="D1792" s="274"/>
      <c r="E1792" s="274"/>
      <c r="F1792" s="274"/>
      <c r="G1792" s="274"/>
      <c r="H1792" s="274"/>
      <c r="I1792" s="274"/>
      <c r="J1792" s="274"/>
      <c r="K1792" s="274"/>
      <c r="L1792" s="274"/>
      <c r="M1792" s="274"/>
      <c r="N1792" s="274"/>
    </row>
    <row r="1793" spans="2:14" ht="14.4">
      <c r="B1793" s="286"/>
      <c r="C1793" s="274"/>
      <c r="D1793" s="274"/>
      <c r="E1793" s="274"/>
      <c r="F1793" s="274"/>
      <c r="G1793" s="274"/>
      <c r="H1793" s="274"/>
      <c r="I1793" s="274"/>
      <c r="J1793" s="274"/>
      <c r="K1793" s="274"/>
      <c r="L1793" s="274"/>
      <c r="M1793" s="274"/>
      <c r="N1793" s="274"/>
    </row>
    <row r="1794" spans="2:14" ht="14.4">
      <c r="B1794" s="286"/>
      <c r="C1794" s="274"/>
      <c r="D1794" s="274"/>
      <c r="E1794" s="274"/>
      <c r="F1794" s="274"/>
      <c r="G1794" s="274"/>
      <c r="H1794" s="274"/>
      <c r="I1794" s="274"/>
      <c r="J1794" s="274"/>
      <c r="K1794" s="274"/>
      <c r="L1794" s="274"/>
      <c r="M1794" s="274"/>
      <c r="N1794" s="274"/>
    </row>
    <row r="1795" spans="2:14" ht="14.4">
      <c r="B1795" s="286"/>
      <c r="C1795" s="274"/>
      <c r="D1795" s="274"/>
      <c r="E1795" s="274"/>
      <c r="F1795" s="274"/>
      <c r="G1795" s="274"/>
      <c r="H1795" s="274"/>
      <c r="I1795" s="274"/>
      <c r="J1795" s="274"/>
      <c r="K1795" s="274"/>
      <c r="L1795" s="274"/>
      <c r="M1795" s="274"/>
      <c r="N1795" s="274"/>
    </row>
    <row r="1796" spans="2:14" ht="14.4">
      <c r="B1796" s="286"/>
      <c r="C1796" s="274"/>
      <c r="D1796" s="274"/>
      <c r="E1796" s="274"/>
      <c r="F1796" s="274"/>
      <c r="G1796" s="274"/>
      <c r="H1796" s="274"/>
      <c r="I1796" s="274"/>
      <c r="J1796" s="274"/>
      <c r="K1796" s="274"/>
      <c r="L1796" s="274"/>
      <c r="M1796" s="274"/>
      <c r="N1796" s="274"/>
    </row>
    <row r="1797" spans="2:14" ht="14.4">
      <c r="B1797" s="286"/>
      <c r="C1797" s="274"/>
      <c r="D1797" s="274"/>
      <c r="E1797" s="274"/>
      <c r="F1797" s="274"/>
      <c r="G1797" s="274"/>
      <c r="H1797" s="274"/>
      <c r="I1797" s="274"/>
      <c r="J1797" s="274"/>
      <c r="K1797" s="274"/>
      <c r="L1797" s="274"/>
      <c r="M1797" s="274"/>
      <c r="N1797" s="274"/>
    </row>
    <row r="1798" spans="2:14" ht="14.4">
      <c r="B1798" s="286"/>
      <c r="C1798" s="274"/>
      <c r="D1798" s="274"/>
      <c r="E1798" s="274"/>
      <c r="F1798" s="274"/>
      <c r="G1798" s="274"/>
      <c r="H1798" s="274"/>
      <c r="I1798" s="274"/>
      <c r="J1798" s="274"/>
      <c r="K1798" s="274"/>
      <c r="L1798" s="274"/>
      <c r="M1798" s="274"/>
      <c r="N1798" s="274"/>
    </row>
    <row r="1799" spans="2:14" ht="14.4">
      <c r="B1799" s="286"/>
      <c r="C1799" s="274"/>
      <c r="D1799" s="274"/>
      <c r="E1799" s="274"/>
      <c r="F1799" s="274"/>
      <c r="G1799" s="274"/>
      <c r="H1799" s="274"/>
      <c r="I1799" s="274"/>
      <c r="J1799" s="274"/>
      <c r="K1799" s="274"/>
      <c r="L1799" s="274"/>
      <c r="M1799" s="274"/>
      <c r="N1799" s="274"/>
    </row>
    <row r="1800" spans="2:14" ht="14.4">
      <c r="B1800" s="286"/>
      <c r="C1800" s="274"/>
      <c r="D1800" s="274"/>
      <c r="E1800" s="274"/>
      <c r="F1800" s="274"/>
      <c r="G1800" s="274"/>
      <c r="H1800" s="274"/>
      <c r="I1800" s="274"/>
      <c r="J1800" s="274"/>
      <c r="K1800" s="274"/>
      <c r="L1800" s="274"/>
      <c r="M1800" s="274"/>
      <c r="N1800" s="274"/>
    </row>
    <row r="1801" spans="2:14" ht="14.4">
      <c r="B1801" s="286"/>
      <c r="C1801" s="274"/>
      <c r="D1801" s="274"/>
      <c r="E1801" s="274"/>
      <c r="F1801" s="274"/>
      <c r="G1801" s="274"/>
      <c r="H1801" s="274"/>
      <c r="I1801" s="274"/>
      <c r="J1801" s="274"/>
      <c r="K1801" s="274"/>
      <c r="L1801" s="274"/>
      <c r="M1801" s="274"/>
      <c r="N1801" s="274"/>
    </row>
    <row r="1802" spans="2:14" ht="14.4">
      <c r="B1802" s="286"/>
      <c r="C1802" s="274"/>
      <c r="D1802" s="274"/>
      <c r="E1802" s="274"/>
      <c r="F1802" s="274"/>
      <c r="G1802" s="274"/>
      <c r="H1802" s="274"/>
      <c r="I1802" s="274"/>
      <c r="J1802" s="274"/>
      <c r="K1802" s="274"/>
      <c r="L1802" s="274"/>
      <c r="M1802" s="274"/>
      <c r="N1802" s="274"/>
    </row>
    <row r="1803" spans="2:14" ht="14.4">
      <c r="B1803" s="286"/>
      <c r="C1803" s="274"/>
      <c r="D1803" s="274"/>
      <c r="E1803" s="274"/>
      <c r="F1803" s="274"/>
      <c r="G1803" s="274"/>
      <c r="H1803" s="274"/>
      <c r="I1803" s="274"/>
      <c r="J1803" s="274"/>
      <c r="K1803" s="274"/>
      <c r="L1803" s="274"/>
      <c r="M1803" s="274"/>
      <c r="N1803" s="274"/>
    </row>
    <row r="1804" spans="2:14" ht="14.4">
      <c r="B1804" s="286"/>
      <c r="C1804" s="274"/>
      <c r="D1804" s="274"/>
      <c r="E1804" s="274"/>
      <c r="F1804" s="274"/>
      <c r="G1804" s="274"/>
      <c r="H1804" s="274"/>
      <c r="I1804" s="274"/>
      <c r="J1804" s="274"/>
      <c r="K1804" s="274"/>
      <c r="L1804" s="274"/>
      <c r="M1804" s="274"/>
      <c r="N1804" s="274"/>
    </row>
    <row r="1805" spans="2:14" ht="14.4">
      <c r="B1805" s="286"/>
      <c r="C1805" s="274"/>
      <c r="D1805" s="274"/>
      <c r="E1805" s="274"/>
      <c r="F1805" s="274"/>
      <c r="G1805" s="274"/>
      <c r="H1805" s="274"/>
      <c r="I1805" s="274"/>
      <c r="J1805" s="274"/>
      <c r="K1805" s="274"/>
      <c r="L1805" s="274"/>
      <c r="M1805" s="274"/>
      <c r="N1805" s="274"/>
    </row>
    <row r="1806" spans="2:14" ht="14.4">
      <c r="B1806" s="286"/>
      <c r="C1806" s="274"/>
      <c r="D1806" s="274"/>
      <c r="E1806" s="274"/>
      <c r="F1806" s="274"/>
      <c r="G1806" s="274"/>
      <c r="H1806" s="274"/>
      <c r="I1806" s="274"/>
      <c r="J1806" s="274"/>
      <c r="K1806" s="274"/>
      <c r="L1806" s="274"/>
      <c r="M1806" s="274"/>
      <c r="N1806" s="274"/>
    </row>
    <row r="1807" spans="2:14" ht="14.4">
      <c r="B1807" s="286"/>
      <c r="C1807" s="274"/>
      <c r="D1807" s="274"/>
      <c r="E1807" s="274"/>
      <c r="F1807" s="274"/>
      <c r="G1807" s="274"/>
      <c r="H1807" s="274"/>
      <c r="I1807" s="274"/>
      <c r="J1807" s="274"/>
      <c r="K1807" s="274"/>
      <c r="L1807" s="274"/>
      <c r="M1807" s="274"/>
      <c r="N1807" s="274"/>
    </row>
    <row r="1808" spans="2:14" ht="14.4">
      <c r="B1808" s="286"/>
      <c r="C1808" s="274"/>
      <c r="D1808" s="274"/>
      <c r="E1808" s="274"/>
      <c r="F1808" s="274"/>
      <c r="G1808" s="274"/>
      <c r="H1808" s="274"/>
      <c r="I1808" s="274"/>
      <c r="J1808" s="274"/>
      <c r="K1808" s="274"/>
      <c r="L1808" s="274"/>
      <c r="M1808" s="274"/>
      <c r="N1808" s="274"/>
    </row>
    <row r="1809" spans="2:14" ht="14.4">
      <c r="B1809" s="286"/>
      <c r="C1809" s="274"/>
      <c r="D1809" s="274"/>
      <c r="E1809" s="274"/>
      <c r="F1809" s="274"/>
      <c r="G1809" s="274"/>
      <c r="H1809" s="274"/>
      <c r="I1809" s="274"/>
      <c r="J1809" s="274"/>
      <c r="K1809" s="274"/>
      <c r="L1809" s="274"/>
      <c r="M1809" s="274"/>
      <c r="N1809" s="274"/>
    </row>
    <row r="1810" spans="2:14" ht="14.4">
      <c r="B1810" s="286"/>
      <c r="C1810" s="274"/>
      <c r="D1810" s="274"/>
      <c r="E1810" s="274"/>
      <c r="F1810" s="274"/>
      <c r="G1810" s="274"/>
      <c r="H1810" s="274"/>
      <c r="I1810" s="274"/>
      <c r="J1810" s="274"/>
      <c r="K1810" s="274"/>
      <c r="L1810" s="274"/>
      <c r="M1810" s="274"/>
      <c r="N1810" s="274"/>
    </row>
    <row r="1811" spans="2:14" ht="14.4">
      <c r="B1811" s="286"/>
      <c r="C1811" s="274"/>
      <c r="D1811" s="274"/>
      <c r="E1811" s="274"/>
      <c r="F1811" s="274"/>
      <c r="G1811" s="274"/>
      <c r="H1811" s="274"/>
      <c r="I1811" s="274"/>
      <c r="J1811" s="274"/>
      <c r="K1811" s="274"/>
      <c r="L1811" s="274"/>
      <c r="M1811" s="274"/>
      <c r="N1811" s="274"/>
    </row>
    <row r="1812" spans="2:14" ht="14.4">
      <c r="B1812" s="286"/>
      <c r="C1812" s="274"/>
      <c r="D1812" s="274"/>
      <c r="E1812" s="274"/>
      <c r="F1812" s="274"/>
      <c r="G1812" s="274"/>
      <c r="H1812" s="274"/>
      <c r="I1812" s="274"/>
      <c r="J1812" s="274"/>
      <c r="K1812" s="274"/>
      <c r="L1812" s="274"/>
      <c r="M1812" s="274"/>
      <c r="N1812" s="274"/>
    </row>
    <row r="1813" spans="2:14" ht="14.4">
      <c r="B1813" s="286"/>
      <c r="C1813" s="274"/>
      <c r="D1813" s="274"/>
      <c r="E1813" s="274"/>
      <c r="F1813" s="274"/>
      <c r="G1813" s="274"/>
      <c r="H1813" s="274"/>
      <c r="I1813" s="274"/>
      <c r="J1813" s="274"/>
      <c r="K1813" s="274"/>
      <c r="L1813" s="274"/>
      <c r="M1813" s="274"/>
      <c r="N1813" s="274"/>
    </row>
    <row r="1814" spans="2:14" ht="14.4">
      <c r="B1814" s="286"/>
      <c r="C1814" s="274"/>
      <c r="D1814" s="274"/>
      <c r="E1814" s="274"/>
      <c r="F1814" s="274"/>
      <c r="G1814" s="274"/>
      <c r="H1814" s="274"/>
      <c r="I1814" s="274"/>
      <c r="J1814" s="274"/>
      <c r="K1814" s="274"/>
      <c r="L1814" s="274"/>
      <c r="M1814" s="274"/>
      <c r="N1814" s="274"/>
    </row>
    <row r="1815" spans="2:14" ht="14.4">
      <c r="B1815" s="286"/>
      <c r="C1815" s="274"/>
      <c r="D1815" s="274"/>
      <c r="E1815" s="274"/>
      <c r="F1815" s="274"/>
      <c r="G1815" s="274"/>
      <c r="H1815" s="274"/>
      <c r="I1815" s="274"/>
      <c r="J1815" s="274"/>
      <c r="K1815" s="274"/>
      <c r="L1815" s="274"/>
      <c r="M1815" s="274"/>
      <c r="N1815" s="274"/>
    </row>
    <row r="1816" spans="2:14" ht="14.4">
      <c r="B1816" s="286"/>
      <c r="C1816" s="274"/>
      <c r="D1816" s="274"/>
      <c r="E1816" s="274"/>
      <c r="F1816" s="274"/>
      <c r="G1816" s="274"/>
      <c r="H1816" s="274"/>
      <c r="I1816" s="274"/>
      <c r="J1816" s="274"/>
      <c r="K1816" s="274"/>
      <c r="L1816" s="274"/>
      <c r="M1816" s="274"/>
      <c r="N1816" s="274"/>
    </row>
    <row r="1817" spans="2:14" ht="14.4">
      <c r="B1817" s="286"/>
      <c r="C1817" s="274"/>
      <c r="D1817" s="274"/>
      <c r="E1817" s="274"/>
      <c r="F1817" s="274"/>
      <c r="G1817" s="274"/>
      <c r="H1817" s="274"/>
      <c r="I1817" s="274"/>
      <c r="J1817" s="274"/>
      <c r="K1817" s="274"/>
      <c r="L1817" s="274"/>
      <c r="M1817" s="274"/>
      <c r="N1817" s="274"/>
    </row>
    <row r="1818" spans="2:14" ht="14.4">
      <c r="B1818" s="286"/>
      <c r="C1818" s="274"/>
      <c r="D1818" s="274"/>
      <c r="E1818" s="274"/>
      <c r="F1818" s="274"/>
      <c r="G1818" s="274"/>
      <c r="H1818" s="274"/>
      <c r="I1818" s="274"/>
      <c r="J1818" s="274"/>
      <c r="K1818" s="274"/>
      <c r="L1818" s="274"/>
      <c r="M1818" s="274"/>
      <c r="N1818" s="274"/>
    </row>
    <row r="1819" spans="2:14" ht="14.4">
      <c r="B1819" s="286"/>
      <c r="C1819" s="274"/>
      <c r="D1819" s="274"/>
      <c r="E1819" s="274"/>
      <c r="F1819" s="274"/>
      <c r="G1819" s="274"/>
      <c r="H1819" s="274"/>
      <c r="I1819" s="274"/>
      <c r="J1819" s="274"/>
      <c r="K1819" s="274"/>
      <c r="L1819" s="274"/>
      <c r="M1819" s="274"/>
      <c r="N1819" s="274"/>
    </row>
    <row r="1820" spans="2:14" ht="14.4">
      <c r="B1820" s="286"/>
      <c r="C1820" s="274"/>
      <c r="D1820" s="274"/>
      <c r="E1820" s="274"/>
      <c r="F1820" s="274"/>
      <c r="G1820" s="274"/>
      <c r="H1820" s="274"/>
      <c r="I1820" s="274"/>
      <c r="J1820" s="274"/>
      <c r="K1820" s="274"/>
      <c r="L1820" s="274"/>
      <c r="M1820" s="274"/>
      <c r="N1820" s="274"/>
    </row>
    <row r="1821" spans="2:14" ht="14.4">
      <c r="B1821" s="286"/>
      <c r="C1821" s="274"/>
      <c r="D1821" s="274"/>
      <c r="E1821" s="274"/>
      <c r="F1821" s="274"/>
      <c r="G1821" s="274"/>
      <c r="H1821" s="274"/>
      <c r="I1821" s="274"/>
      <c r="J1821" s="274"/>
      <c r="K1821" s="274"/>
      <c r="L1821" s="274"/>
      <c r="M1821" s="274"/>
      <c r="N1821" s="274"/>
    </row>
    <row r="1822" spans="2:14" ht="14.4">
      <c r="B1822" s="286"/>
      <c r="C1822" s="274"/>
      <c r="D1822" s="274"/>
      <c r="E1822" s="274"/>
      <c r="F1822" s="274"/>
      <c r="G1822" s="274"/>
      <c r="H1822" s="274"/>
      <c r="I1822" s="274"/>
      <c r="J1822" s="274"/>
      <c r="K1822" s="274"/>
      <c r="L1822" s="274"/>
      <c r="M1822" s="274"/>
      <c r="N1822" s="274"/>
    </row>
    <row r="1823" spans="2:14" ht="14.4">
      <c r="B1823" s="286"/>
      <c r="C1823" s="274"/>
      <c r="D1823" s="274"/>
      <c r="E1823" s="274"/>
      <c r="F1823" s="274"/>
      <c r="G1823" s="274"/>
      <c r="H1823" s="274"/>
      <c r="I1823" s="274"/>
      <c r="J1823" s="274"/>
      <c r="K1823" s="274"/>
      <c r="L1823" s="274"/>
      <c r="M1823" s="274"/>
      <c r="N1823" s="274"/>
    </row>
    <row r="1824" spans="2:14" ht="14.4">
      <c r="B1824" s="286"/>
      <c r="C1824" s="274"/>
      <c r="D1824" s="274"/>
      <c r="E1824" s="274"/>
      <c r="F1824" s="274"/>
      <c r="G1824" s="274"/>
      <c r="H1824" s="274"/>
      <c r="I1824" s="274"/>
      <c r="J1824" s="274"/>
      <c r="K1824" s="274"/>
      <c r="L1824" s="274"/>
      <c r="M1824" s="274"/>
      <c r="N1824" s="274"/>
    </row>
    <row r="1825" spans="2:14" ht="14.4">
      <c r="B1825" s="286"/>
      <c r="C1825" s="274"/>
      <c r="D1825" s="274"/>
      <c r="E1825" s="274"/>
      <c r="F1825" s="274"/>
      <c r="G1825" s="274"/>
      <c r="H1825" s="274"/>
      <c r="I1825" s="274"/>
      <c r="J1825" s="274"/>
      <c r="K1825" s="274"/>
      <c r="L1825" s="274"/>
      <c r="M1825" s="274"/>
      <c r="N1825" s="274"/>
    </row>
    <row r="1826" spans="2:14" ht="14.4">
      <c r="B1826" s="286"/>
      <c r="C1826" s="274"/>
      <c r="D1826" s="274"/>
      <c r="E1826" s="274"/>
      <c r="F1826" s="274"/>
      <c r="G1826" s="274"/>
      <c r="H1826" s="274"/>
      <c r="I1826" s="274"/>
      <c r="J1826" s="274"/>
      <c r="K1826" s="274"/>
      <c r="L1826" s="274"/>
      <c r="M1826" s="274"/>
      <c r="N1826" s="274"/>
    </row>
    <row r="1827" spans="2:14" ht="14.4">
      <c r="B1827" s="286"/>
      <c r="C1827" s="274"/>
      <c r="D1827" s="274"/>
      <c r="E1827" s="274"/>
      <c r="F1827" s="274"/>
      <c r="G1827" s="274"/>
      <c r="H1827" s="274"/>
      <c r="I1827" s="274"/>
      <c r="J1827" s="274"/>
      <c r="K1827" s="274"/>
      <c r="L1827" s="274"/>
      <c r="M1827" s="274"/>
      <c r="N1827" s="274"/>
    </row>
    <row r="1828" spans="2:14" ht="14.4">
      <c r="B1828" s="286"/>
      <c r="C1828" s="274"/>
      <c r="D1828" s="274"/>
      <c r="E1828" s="274"/>
      <c r="F1828" s="274"/>
      <c r="G1828" s="274"/>
      <c r="H1828" s="274"/>
      <c r="I1828" s="274"/>
      <c r="J1828" s="274"/>
      <c r="K1828" s="274"/>
      <c r="L1828" s="274"/>
      <c r="M1828" s="274"/>
      <c r="N1828" s="274"/>
    </row>
    <row r="1829" spans="2:14" ht="14.4">
      <c r="B1829" s="286"/>
      <c r="C1829" s="274"/>
      <c r="D1829" s="274"/>
      <c r="E1829" s="274"/>
      <c r="F1829" s="274"/>
      <c r="G1829" s="274"/>
      <c r="H1829" s="274"/>
      <c r="I1829" s="274"/>
      <c r="J1829" s="274"/>
      <c r="K1829" s="274"/>
      <c r="L1829" s="274"/>
      <c r="M1829" s="274"/>
      <c r="N1829" s="274"/>
    </row>
    <row r="1830" spans="2:14" ht="14.4">
      <c r="B1830" s="286"/>
      <c r="C1830" s="274"/>
      <c r="D1830" s="274"/>
      <c r="E1830" s="274"/>
      <c r="F1830" s="274"/>
      <c r="G1830" s="274"/>
      <c r="H1830" s="274"/>
      <c r="I1830" s="274"/>
      <c r="J1830" s="274"/>
      <c r="K1830" s="274"/>
      <c r="L1830" s="274"/>
      <c r="M1830" s="274"/>
      <c r="N1830" s="274"/>
    </row>
    <row r="1831" spans="2:14" ht="14.4">
      <c r="B1831" s="286"/>
      <c r="C1831" s="274"/>
      <c r="D1831" s="274"/>
      <c r="E1831" s="274"/>
      <c r="F1831" s="274"/>
      <c r="G1831" s="274"/>
      <c r="H1831" s="274"/>
      <c r="I1831" s="274"/>
      <c r="J1831" s="274"/>
      <c r="K1831" s="274"/>
      <c r="L1831" s="274"/>
      <c r="M1831" s="274"/>
      <c r="N1831" s="274"/>
    </row>
    <row r="1832" spans="2:14" ht="14.4">
      <c r="B1832" s="286"/>
      <c r="C1832" s="274"/>
      <c r="D1832" s="274"/>
      <c r="E1832" s="274"/>
      <c r="F1832" s="274"/>
      <c r="G1832" s="274"/>
      <c r="H1832" s="274"/>
      <c r="I1832" s="274"/>
      <c r="J1832" s="274"/>
      <c r="K1832" s="274"/>
      <c r="L1832" s="274"/>
      <c r="M1832" s="274"/>
      <c r="N1832" s="274"/>
    </row>
    <row r="1833" spans="2:14" ht="14.4">
      <c r="B1833" s="286"/>
      <c r="C1833" s="274"/>
      <c r="D1833" s="274"/>
      <c r="E1833" s="274"/>
      <c r="F1833" s="274"/>
      <c r="G1833" s="274"/>
      <c r="H1833" s="274"/>
      <c r="I1833" s="274"/>
      <c r="J1833" s="274"/>
      <c r="K1833" s="274"/>
      <c r="L1833" s="274"/>
      <c r="M1833" s="274"/>
      <c r="N1833" s="274"/>
    </row>
    <row r="1834" spans="2:14" ht="14.4">
      <c r="B1834" s="286"/>
      <c r="C1834" s="274"/>
      <c r="D1834" s="274"/>
      <c r="E1834" s="274"/>
      <c r="F1834" s="274"/>
      <c r="G1834" s="274"/>
      <c r="H1834" s="274"/>
      <c r="I1834" s="274"/>
      <c r="J1834" s="274"/>
      <c r="K1834" s="274"/>
      <c r="L1834" s="274"/>
      <c r="M1834" s="274"/>
      <c r="N1834" s="274"/>
    </row>
    <row r="1835" spans="2:14" ht="14.4">
      <c r="B1835" s="286"/>
      <c r="C1835" s="274"/>
      <c r="D1835" s="274"/>
      <c r="E1835" s="274"/>
      <c r="F1835" s="274"/>
      <c r="G1835" s="274"/>
      <c r="H1835" s="274"/>
      <c r="I1835" s="274"/>
      <c r="J1835" s="274"/>
      <c r="K1835" s="274"/>
      <c r="L1835" s="274"/>
      <c r="M1835" s="274"/>
      <c r="N1835" s="274"/>
    </row>
    <row r="1836" spans="2:14" ht="14.4">
      <c r="B1836" s="286"/>
      <c r="C1836" s="274"/>
      <c r="D1836" s="274"/>
      <c r="E1836" s="274"/>
      <c r="F1836" s="274"/>
      <c r="G1836" s="274"/>
      <c r="H1836" s="274"/>
      <c r="I1836" s="274"/>
      <c r="J1836" s="274"/>
      <c r="K1836" s="274"/>
      <c r="L1836" s="274"/>
      <c r="M1836" s="274"/>
      <c r="N1836" s="274"/>
    </row>
    <row r="1837" spans="2:14" ht="14.4">
      <c r="B1837" s="286"/>
      <c r="C1837" s="274"/>
      <c r="D1837" s="274"/>
      <c r="E1837" s="274"/>
      <c r="F1837" s="274"/>
      <c r="G1837" s="274"/>
      <c r="H1837" s="274"/>
      <c r="I1837" s="274"/>
      <c r="J1837" s="274"/>
      <c r="K1837" s="274"/>
      <c r="L1837" s="274"/>
      <c r="M1837" s="274"/>
      <c r="N1837" s="274"/>
    </row>
    <row r="1838" spans="2:14" ht="14.4">
      <c r="B1838" s="286"/>
      <c r="C1838" s="274"/>
      <c r="D1838" s="274"/>
      <c r="E1838" s="274"/>
      <c r="F1838" s="274"/>
      <c r="G1838" s="274"/>
      <c r="H1838" s="274"/>
      <c r="I1838" s="274"/>
      <c r="J1838" s="274"/>
      <c r="K1838" s="274"/>
      <c r="L1838" s="274"/>
      <c r="M1838" s="274"/>
      <c r="N1838" s="274"/>
    </row>
    <row r="1839" spans="2:14" ht="14.4">
      <c r="B1839" s="286"/>
      <c r="C1839" s="274"/>
      <c r="D1839" s="274"/>
      <c r="E1839" s="274"/>
      <c r="F1839" s="274"/>
      <c r="G1839" s="274"/>
      <c r="H1839" s="274"/>
      <c r="I1839" s="274"/>
      <c r="J1839" s="274"/>
      <c r="K1839" s="274"/>
      <c r="L1839" s="274"/>
      <c r="M1839" s="274"/>
      <c r="N1839" s="274"/>
    </row>
    <row r="1840" spans="2:14" ht="14.4">
      <c r="B1840" s="286"/>
      <c r="C1840" s="274"/>
      <c r="D1840" s="274"/>
      <c r="E1840" s="274"/>
      <c r="F1840" s="274"/>
      <c r="G1840" s="274"/>
      <c r="H1840" s="274"/>
      <c r="I1840" s="274"/>
      <c r="J1840" s="274"/>
      <c r="K1840" s="274"/>
      <c r="L1840" s="274"/>
      <c r="M1840" s="274"/>
      <c r="N1840" s="274"/>
    </row>
    <row r="1841" spans="2:14" ht="14.4">
      <c r="B1841" s="286"/>
      <c r="C1841" s="274"/>
      <c r="D1841" s="274"/>
      <c r="E1841" s="274"/>
      <c r="F1841" s="274"/>
      <c r="G1841" s="274"/>
      <c r="H1841" s="274"/>
      <c r="I1841" s="274"/>
      <c r="J1841" s="274"/>
      <c r="K1841" s="274"/>
      <c r="L1841" s="274"/>
      <c r="M1841" s="274"/>
      <c r="N1841" s="274"/>
    </row>
    <row r="1842" spans="2:14" ht="14.4">
      <c r="B1842" s="286"/>
      <c r="C1842" s="274"/>
      <c r="D1842" s="274"/>
      <c r="E1842" s="274"/>
      <c r="F1842" s="274"/>
      <c r="G1842" s="274"/>
      <c r="H1842" s="274"/>
      <c r="I1842" s="274"/>
      <c r="J1842" s="274"/>
      <c r="K1842" s="274"/>
      <c r="L1842" s="274"/>
      <c r="M1842" s="274"/>
      <c r="N1842" s="274"/>
    </row>
    <row r="1843" spans="2:14" ht="14.4">
      <c r="B1843" s="286"/>
      <c r="C1843" s="274"/>
      <c r="D1843" s="274"/>
      <c r="E1843" s="274"/>
      <c r="F1843" s="274"/>
      <c r="G1843" s="274"/>
      <c r="H1843" s="274"/>
      <c r="I1843" s="274"/>
      <c r="J1843" s="274"/>
      <c r="K1843" s="274"/>
      <c r="L1843" s="274"/>
      <c r="M1843" s="274"/>
      <c r="N1843" s="274"/>
    </row>
    <row r="1844" spans="2:14" ht="14.4">
      <c r="B1844" s="286"/>
      <c r="C1844" s="274"/>
      <c r="D1844" s="274"/>
      <c r="E1844" s="274"/>
      <c r="F1844" s="274"/>
      <c r="G1844" s="274"/>
      <c r="H1844" s="274"/>
      <c r="I1844" s="274"/>
      <c r="J1844" s="274"/>
      <c r="K1844" s="274"/>
      <c r="L1844" s="274"/>
      <c r="M1844" s="274"/>
      <c r="N1844" s="274"/>
    </row>
    <row r="1845" spans="2:14" ht="14.4">
      <c r="B1845" s="286"/>
      <c r="C1845" s="274"/>
      <c r="D1845" s="274"/>
      <c r="E1845" s="274"/>
      <c r="F1845" s="274"/>
      <c r="G1845" s="274"/>
      <c r="H1845" s="274"/>
      <c r="I1845" s="274"/>
      <c r="J1845" s="274"/>
      <c r="K1845" s="274"/>
      <c r="L1845" s="274"/>
      <c r="M1845" s="274"/>
      <c r="N1845" s="274"/>
    </row>
    <row r="1846" spans="2:14" ht="14.4">
      <c r="B1846" s="286"/>
      <c r="C1846" s="274"/>
      <c r="D1846" s="274"/>
      <c r="E1846" s="274"/>
      <c r="F1846" s="274"/>
      <c r="G1846" s="274"/>
      <c r="H1846" s="274"/>
      <c r="I1846" s="274"/>
      <c r="J1846" s="274"/>
      <c r="K1846" s="274"/>
      <c r="L1846" s="274"/>
      <c r="M1846" s="274"/>
      <c r="N1846" s="274"/>
    </row>
    <row r="1847" spans="2:14" ht="14.4">
      <c r="B1847" s="286"/>
      <c r="C1847" s="274"/>
      <c r="D1847" s="274"/>
      <c r="E1847" s="274"/>
      <c r="F1847" s="274"/>
      <c r="G1847" s="274"/>
      <c r="H1847" s="274"/>
      <c r="I1847" s="274"/>
      <c r="J1847" s="274"/>
      <c r="K1847" s="274"/>
      <c r="L1847" s="274"/>
      <c r="M1847" s="274"/>
      <c r="N1847" s="274"/>
    </row>
    <row r="1848" spans="2:14" ht="14.4">
      <c r="B1848" s="286"/>
      <c r="C1848" s="274"/>
      <c r="D1848" s="274"/>
      <c r="E1848" s="274"/>
      <c r="F1848" s="274"/>
      <c r="G1848" s="274"/>
      <c r="H1848" s="274"/>
      <c r="I1848" s="274"/>
      <c r="J1848" s="274"/>
      <c r="K1848" s="274"/>
      <c r="L1848" s="274"/>
      <c r="M1848" s="274"/>
      <c r="N1848" s="274"/>
    </row>
    <row r="1849" spans="2:14" ht="14.4">
      <c r="B1849" s="286"/>
      <c r="C1849" s="274"/>
      <c r="D1849" s="274"/>
      <c r="E1849" s="274"/>
      <c r="F1849" s="274"/>
      <c r="G1849" s="274"/>
      <c r="H1849" s="274"/>
      <c r="I1849" s="274"/>
      <c r="J1849" s="274"/>
      <c r="K1849" s="274"/>
      <c r="L1849" s="274"/>
      <c r="M1849" s="274"/>
      <c r="N1849" s="274"/>
    </row>
    <row r="1850" spans="2:14" ht="14.4">
      <c r="B1850" s="286"/>
      <c r="C1850" s="274"/>
      <c r="D1850" s="274"/>
      <c r="E1850" s="274"/>
      <c r="F1850" s="274"/>
      <c r="G1850" s="274"/>
      <c r="H1850" s="274"/>
      <c r="I1850" s="274"/>
      <c r="J1850" s="274"/>
      <c r="K1850" s="274"/>
      <c r="L1850" s="274"/>
      <c r="M1850" s="274"/>
      <c r="N1850" s="274"/>
    </row>
    <row r="1851" spans="2:14" ht="14.4">
      <c r="B1851" s="286"/>
      <c r="C1851" s="274"/>
      <c r="D1851" s="274"/>
      <c r="E1851" s="274"/>
      <c r="F1851" s="274"/>
      <c r="G1851" s="274"/>
      <c r="H1851" s="274"/>
      <c r="I1851" s="274"/>
      <c r="J1851" s="274"/>
      <c r="K1851" s="274"/>
      <c r="L1851" s="274"/>
      <c r="M1851" s="274"/>
      <c r="N1851" s="274"/>
    </row>
    <row r="1852" spans="2:14" ht="14.4">
      <c r="B1852" s="286"/>
      <c r="C1852" s="274"/>
      <c r="D1852" s="274"/>
      <c r="E1852" s="274"/>
      <c r="F1852" s="274"/>
      <c r="G1852" s="274"/>
      <c r="H1852" s="274"/>
      <c r="I1852" s="274"/>
      <c r="J1852" s="274"/>
      <c r="K1852" s="274"/>
      <c r="L1852" s="274"/>
      <c r="M1852" s="274"/>
      <c r="N1852" s="274"/>
    </row>
    <row r="1853" spans="2:14" ht="14.4">
      <c r="B1853" s="286"/>
      <c r="C1853" s="274"/>
      <c r="D1853" s="274"/>
      <c r="E1853" s="274"/>
      <c r="F1853" s="274"/>
      <c r="G1853" s="274"/>
      <c r="H1853" s="274"/>
      <c r="I1853" s="274"/>
      <c r="J1853" s="274"/>
      <c r="K1853" s="274"/>
      <c r="L1853" s="274"/>
      <c r="M1853" s="274"/>
      <c r="N1853" s="274"/>
    </row>
    <row r="1854" spans="2:14" ht="14.4">
      <c r="B1854" s="286"/>
      <c r="C1854" s="274"/>
      <c r="D1854" s="274"/>
      <c r="E1854" s="274"/>
      <c r="F1854" s="274"/>
      <c r="G1854" s="274"/>
      <c r="H1854" s="274"/>
      <c r="I1854" s="274"/>
      <c r="J1854" s="274"/>
      <c r="K1854" s="274"/>
      <c r="L1854" s="274"/>
      <c r="M1854" s="274"/>
      <c r="N1854" s="274"/>
    </row>
    <row r="1855" spans="2:14" ht="14.4">
      <c r="B1855" s="286"/>
      <c r="C1855" s="274"/>
      <c r="D1855" s="274"/>
      <c r="E1855" s="274"/>
      <c r="F1855" s="274"/>
      <c r="G1855" s="274"/>
      <c r="H1855" s="274"/>
      <c r="I1855" s="274"/>
      <c r="J1855" s="274"/>
      <c r="K1855" s="274"/>
      <c r="L1855" s="274"/>
      <c r="M1855" s="274"/>
      <c r="N1855" s="274"/>
    </row>
    <row r="1856" spans="2:14" ht="14.4">
      <c r="B1856" s="286"/>
      <c r="C1856" s="274"/>
      <c r="D1856" s="274"/>
      <c r="E1856" s="274"/>
      <c r="F1856" s="274"/>
      <c r="G1856" s="274"/>
      <c r="H1856" s="274"/>
      <c r="I1856" s="274"/>
      <c r="J1856" s="274"/>
      <c r="K1856" s="274"/>
      <c r="L1856" s="274"/>
      <c r="M1856" s="274"/>
      <c r="N1856" s="274"/>
    </row>
    <row r="1857" spans="2:14" ht="14.4">
      <c r="B1857" s="286"/>
      <c r="C1857" s="274"/>
      <c r="D1857" s="274"/>
      <c r="E1857" s="274"/>
      <c r="F1857" s="274"/>
      <c r="G1857" s="274"/>
      <c r="H1857" s="274"/>
      <c r="I1857" s="274"/>
      <c r="J1857" s="274"/>
      <c r="K1857" s="274"/>
      <c r="L1857" s="274"/>
      <c r="M1857" s="274"/>
      <c r="N1857" s="274"/>
    </row>
    <row r="1858" spans="2:14" ht="14.4">
      <c r="B1858" s="286"/>
      <c r="C1858" s="274"/>
      <c r="D1858" s="274"/>
      <c r="E1858" s="274"/>
      <c r="F1858" s="274"/>
      <c r="G1858" s="274"/>
      <c r="H1858" s="274"/>
      <c r="I1858" s="274"/>
      <c r="J1858" s="274"/>
      <c r="K1858" s="274"/>
      <c r="L1858" s="274"/>
      <c r="M1858" s="274"/>
      <c r="N1858" s="274"/>
    </row>
    <row r="1859" spans="2:14" ht="14.4">
      <c r="B1859" s="286"/>
      <c r="C1859" s="274"/>
      <c r="D1859" s="274"/>
      <c r="E1859" s="274"/>
      <c r="F1859" s="274"/>
      <c r="G1859" s="274"/>
      <c r="H1859" s="274"/>
      <c r="I1859" s="274"/>
      <c r="J1859" s="274"/>
      <c r="K1859" s="274"/>
      <c r="L1859" s="274"/>
      <c r="M1859" s="274"/>
      <c r="N1859" s="274"/>
    </row>
    <row r="1860" spans="2:14" ht="14.4">
      <c r="B1860" s="286"/>
      <c r="C1860" s="274"/>
      <c r="D1860" s="274"/>
      <c r="E1860" s="274"/>
      <c r="F1860" s="274"/>
      <c r="G1860" s="274"/>
      <c r="H1860" s="274"/>
      <c r="I1860" s="274"/>
      <c r="J1860" s="274"/>
      <c r="K1860" s="274"/>
      <c r="L1860" s="274"/>
      <c r="M1860" s="274"/>
      <c r="N1860" s="274"/>
    </row>
    <row r="1861" spans="2:14" ht="14.4">
      <c r="B1861" s="286"/>
      <c r="C1861" s="274"/>
      <c r="D1861" s="274"/>
      <c r="E1861" s="274"/>
      <c r="F1861" s="274"/>
      <c r="G1861" s="274"/>
      <c r="H1861" s="274"/>
      <c r="I1861" s="274"/>
      <c r="J1861" s="274"/>
      <c r="K1861" s="274"/>
      <c r="L1861" s="274"/>
      <c r="M1861" s="274"/>
      <c r="N1861" s="274"/>
    </row>
    <row r="1862" spans="2:14" ht="14.4">
      <c r="B1862" s="286"/>
      <c r="C1862" s="274"/>
      <c r="D1862" s="274"/>
      <c r="E1862" s="274"/>
      <c r="F1862" s="274"/>
      <c r="G1862" s="274"/>
      <c r="H1862" s="274"/>
      <c r="I1862" s="274"/>
      <c r="J1862" s="274"/>
      <c r="K1862" s="274"/>
      <c r="L1862" s="274"/>
      <c r="M1862" s="274"/>
      <c r="N1862" s="274"/>
    </row>
    <row r="1863" spans="2:14" ht="14.4">
      <c r="B1863" s="286"/>
      <c r="C1863" s="274"/>
      <c r="D1863" s="274"/>
      <c r="E1863" s="274"/>
      <c r="F1863" s="274"/>
      <c r="G1863" s="274"/>
      <c r="H1863" s="274"/>
      <c r="I1863" s="274"/>
      <c r="J1863" s="274"/>
      <c r="K1863" s="274"/>
      <c r="L1863" s="274"/>
      <c r="M1863" s="274"/>
      <c r="N1863" s="274"/>
    </row>
    <row r="1864" spans="2:14" ht="14.4">
      <c r="B1864" s="286"/>
      <c r="C1864" s="274"/>
      <c r="D1864" s="274"/>
      <c r="E1864" s="274"/>
      <c r="F1864" s="274"/>
      <c r="G1864" s="274"/>
      <c r="H1864" s="274"/>
      <c r="I1864" s="274"/>
      <c r="J1864" s="274"/>
      <c r="K1864" s="274"/>
      <c r="L1864" s="274"/>
      <c r="M1864" s="274"/>
      <c r="N1864" s="274"/>
    </row>
    <row r="1865" spans="2:14" ht="14.4">
      <c r="B1865" s="286"/>
      <c r="C1865" s="274"/>
      <c r="D1865" s="274"/>
      <c r="E1865" s="274"/>
      <c r="F1865" s="274"/>
      <c r="G1865" s="274"/>
      <c r="H1865" s="274"/>
      <c r="I1865" s="274"/>
      <c r="J1865" s="274"/>
      <c r="K1865" s="274"/>
      <c r="L1865" s="274"/>
      <c r="M1865" s="274"/>
      <c r="N1865" s="274"/>
    </row>
    <row r="1866" spans="2:14" ht="14.4">
      <c r="B1866" s="286"/>
      <c r="C1866" s="274"/>
      <c r="D1866" s="274"/>
      <c r="E1866" s="274"/>
      <c r="F1866" s="274"/>
      <c r="G1866" s="274"/>
      <c r="H1866" s="274"/>
      <c r="I1866" s="274"/>
      <c r="J1866" s="274"/>
      <c r="K1866" s="274"/>
      <c r="L1866" s="274"/>
      <c r="M1866" s="274"/>
      <c r="N1866" s="274"/>
    </row>
    <row r="1867" spans="2:14" ht="14.4">
      <c r="B1867" s="286"/>
      <c r="C1867" s="274"/>
      <c r="D1867" s="274"/>
      <c r="E1867" s="274"/>
      <c r="F1867" s="274"/>
      <c r="G1867" s="274"/>
      <c r="H1867" s="274"/>
      <c r="I1867" s="274"/>
      <c r="J1867" s="274"/>
      <c r="K1867" s="274"/>
      <c r="L1867" s="274"/>
      <c r="M1867" s="274"/>
      <c r="N1867" s="274"/>
    </row>
    <row r="1868" spans="2:14" ht="14.4">
      <c r="B1868" s="286"/>
      <c r="C1868" s="274"/>
      <c r="D1868" s="274"/>
      <c r="E1868" s="274"/>
      <c r="F1868" s="274"/>
      <c r="G1868" s="274"/>
      <c r="H1868" s="274"/>
      <c r="I1868" s="274"/>
      <c r="J1868" s="274"/>
      <c r="K1868" s="274"/>
      <c r="L1868" s="274"/>
      <c r="M1868" s="274"/>
      <c r="N1868" s="274"/>
    </row>
    <row r="1869" spans="2:14" ht="14.4">
      <c r="B1869" s="286"/>
      <c r="C1869" s="274"/>
      <c r="D1869" s="274"/>
      <c r="E1869" s="274"/>
      <c r="F1869" s="274"/>
      <c r="G1869" s="274"/>
      <c r="H1869" s="274"/>
      <c r="I1869" s="274"/>
      <c r="J1869" s="274"/>
      <c r="K1869" s="274"/>
      <c r="L1869" s="274"/>
      <c r="M1869" s="274"/>
      <c r="N1869" s="274"/>
    </row>
    <row r="1870" spans="2:14" ht="14.4">
      <c r="B1870" s="286"/>
      <c r="C1870" s="274"/>
      <c r="D1870" s="274"/>
      <c r="E1870" s="274"/>
      <c r="F1870" s="274"/>
      <c r="G1870" s="274"/>
      <c r="H1870" s="274"/>
      <c r="I1870" s="274"/>
      <c r="J1870" s="274"/>
      <c r="K1870" s="274"/>
      <c r="L1870" s="274"/>
      <c r="M1870" s="274"/>
      <c r="N1870" s="274"/>
    </row>
    <row r="1871" spans="2:14" ht="14.4">
      <c r="B1871" s="286"/>
      <c r="C1871" s="274"/>
      <c r="D1871" s="274"/>
      <c r="E1871" s="274"/>
      <c r="F1871" s="274"/>
      <c r="G1871" s="274"/>
      <c r="H1871" s="274"/>
      <c r="I1871" s="274"/>
      <c r="J1871" s="274"/>
      <c r="K1871" s="274"/>
      <c r="L1871" s="274"/>
      <c r="M1871" s="274"/>
      <c r="N1871" s="274"/>
    </row>
    <row r="1872" spans="2:14" ht="14.4">
      <c r="B1872" s="286"/>
      <c r="C1872" s="274"/>
      <c r="D1872" s="274"/>
      <c r="E1872" s="274"/>
      <c r="F1872" s="274"/>
      <c r="G1872" s="274"/>
      <c r="H1872" s="274"/>
      <c r="I1872" s="274"/>
      <c r="J1872" s="274"/>
      <c r="K1872" s="274"/>
      <c r="L1872" s="274"/>
      <c r="M1872" s="274"/>
      <c r="N1872" s="274"/>
    </row>
    <row r="1873" spans="2:14" ht="14.4">
      <c r="B1873" s="286"/>
      <c r="C1873" s="274"/>
      <c r="D1873" s="274"/>
      <c r="E1873" s="274"/>
      <c r="F1873" s="274"/>
      <c r="G1873" s="274"/>
      <c r="H1873" s="274"/>
      <c r="I1873" s="274"/>
      <c r="J1873" s="274"/>
      <c r="K1873" s="274"/>
      <c r="L1873" s="274"/>
      <c r="M1873" s="274"/>
      <c r="N1873" s="274"/>
    </row>
    <row r="1874" spans="2:14" ht="14.4">
      <c r="B1874" s="286"/>
      <c r="C1874" s="274"/>
      <c r="D1874" s="274"/>
      <c r="E1874" s="274"/>
      <c r="F1874" s="274"/>
      <c r="G1874" s="274"/>
      <c r="H1874" s="274"/>
      <c r="I1874" s="274"/>
      <c r="J1874" s="274"/>
      <c r="K1874" s="274"/>
      <c r="L1874" s="274"/>
      <c r="M1874" s="274"/>
      <c r="N1874" s="274"/>
    </row>
    <row r="1875" spans="2:14" ht="14.4">
      <c r="B1875" s="286"/>
      <c r="C1875" s="274"/>
      <c r="D1875" s="274"/>
      <c r="E1875" s="274"/>
      <c r="F1875" s="274"/>
      <c r="G1875" s="274"/>
      <c r="H1875" s="274"/>
      <c r="I1875" s="274"/>
      <c r="J1875" s="274"/>
      <c r="K1875" s="274"/>
      <c r="L1875" s="274"/>
      <c r="M1875" s="274"/>
      <c r="N1875" s="274"/>
    </row>
    <row r="1876" spans="2:14" ht="14.4">
      <c r="B1876" s="286"/>
      <c r="C1876" s="274"/>
      <c r="D1876" s="274"/>
      <c r="E1876" s="274"/>
      <c r="F1876" s="274"/>
      <c r="G1876" s="274"/>
      <c r="H1876" s="274"/>
      <c r="I1876" s="274"/>
      <c r="J1876" s="274"/>
      <c r="K1876" s="274"/>
      <c r="L1876" s="274"/>
      <c r="M1876" s="274"/>
      <c r="N1876" s="274"/>
    </row>
    <row r="1877" spans="2:14" ht="14.4">
      <c r="B1877" s="286"/>
      <c r="C1877" s="274"/>
      <c r="D1877" s="274"/>
      <c r="E1877" s="274"/>
      <c r="F1877" s="274"/>
      <c r="G1877" s="274"/>
      <c r="H1877" s="274"/>
      <c r="I1877" s="274"/>
      <c r="J1877" s="274"/>
      <c r="K1877" s="274"/>
      <c r="L1877" s="274"/>
      <c r="M1877" s="274"/>
      <c r="N1877" s="274"/>
    </row>
    <row r="1878" spans="2:14" ht="14.4">
      <c r="B1878" s="286"/>
      <c r="C1878" s="274"/>
      <c r="D1878" s="274"/>
      <c r="E1878" s="274"/>
      <c r="F1878" s="274"/>
      <c r="G1878" s="274"/>
      <c r="H1878" s="274"/>
      <c r="I1878" s="274"/>
      <c r="J1878" s="274"/>
      <c r="K1878" s="274"/>
      <c r="L1878" s="274"/>
      <c r="M1878" s="274"/>
      <c r="N1878" s="274"/>
    </row>
    <row r="1879" spans="2:14" ht="14.4">
      <c r="B1879" s="286"/>
      <c r="C1879" s="274"/>
      <c r="D1879" s="274"/>
      <c r="E1879" s="274"/>
      <c r="F1879" s="274"/>
      <c r="G1879" s="274"/>
      <c r="H1879" s="274"/>
      <c r="I1879" s="274"/>
      <c r="J1879" s="274"/>
      <c r="K1879" s="274"/>
      <c r="L1879" s="274"/>
      <c r="M1879" s="274"/>
      <c r="N1879" s="274"/>
    </row>
    <row r="1880" spans="2:14" ht="14.4">
      <c r="B1880" s="286"/>
      <c r="C1880" s="274"/>
      <c r="D1880" s="274"/>
      <c r="E1880" s="274"/>
      <c r="F1880" s="274"/>
      <c r="G1880" s="274"/>
      <c r="H1880" s="274"/>
      <c r="I1880" s="274"/>
      <c r="J1880" s="274"/>
      <c r="K1880" s="274"/>
      <c r="L1880" s="274"/>
      <c r="M1880" s="274"/>
      <c r="N1880" s="274"/>
    </row>
    <row r="1881" spans="2:14" ht="14.4">
      <c r="B1881" s="286"/>
      <c r="C1881" s="274"/>
      <c r="D1881" s="274"/>
      <c r="E1881" s="274"/>
      <c r="F1881" s="274"/>
      <c r="G1881" s="274"/>
      <c r="H1881" s="274"/>
      <c r="I1881" s="274"/>
      <c r="J1881" s="274"/>
      <c r="K1881" s="274"/>
      <c r="L1881" s="274"/>
      <c r="M1881" s="274"/>
      <c r="N1881" s="274"/>
    </row>
    <row r="1882" spans="2:14" ht="14.4">
      <c r="B1882" s="286"/>
      <c r="C1882" s="274"/>
      <c r="D1882" s="274"/>
      <c r="E1882" s="274"/>
      <c r="F1882" s="274"/>
      <c r="G1882" s="274"/>
      <c r="H1882" s="274"/>
      <c r="I1882" s="274"/>
      <c r="J1882" s="274"/>
      <c r="K1882" s="274"/>
      <c r="L1882" s="274"/>
      <c r="M1882" s="274"/>
      <c r="N1882" s="274"/>
    </row>
    <row r="1883" spans="2:14" ht="14.4">
      <c r="B1883" s="286"/>
      <c r="C1883" s="274"/>
      <c r="D1883" s="274"/>
      <c r="E1883" s="274"/>
      <c r="F1883" s="274"/>
      <c r="G1883" s="274"/>
      <c r="H1883" s="274"/>
      <c r="I1883" s="274"/>
      <c r="J1883" s="274"/>
      <c r="K1883" s="274"/>
      <c r="L1883" s="274"/>
      <c r="M1883" s="274"/>
      <c r="N1883" s="274"/>
    </row>
    <row r="1884" spans="2:14" ht="14.4">
      <c r="B1884" s="286"/>
      <c r="C1884" s="274"/>
      <c r="D1884" s="274"/>
      <c r="E1884" s="274"/>
      <c r="F1884" s="274"/>
      <c r="G1884" s="274"/>
      <c r="H1884" s="274"/>
      <c r="I1884" s="274"/>
      <c r="J1884" s="274"/>
      <c r="K1884" s="274"/>
      <c r="L1884" s="274"/>
      <c r="M1884" s="274"/>
      <c r="N1884" s="274"/>
    </row>
    <row r="1885" spans="2:14" ht="14.4">
      <c r="B1885" s="286"/>
      <c r="C1885" s="274"/>
      <c r="D1885" s="274"/>
      <c r="E1885" s="274"/>
      <c r="F1885" s="274"/>
      <c r="G1885" s="274"/>
      <c r="H1885" s="274"/>
      <c r="I1885" s="274"/>
      <c r="J1885" s="274"/>
      <c r="K1885" s="274"/>
      <c r="L1885" s="274"/>
      <c r="M1885" s="274"/>
      <c r="N1885" s="274"/>
    </row>
    <row r="1886" spans="2:14" ht="14.4">
      <c r="B1886" s="286"/>
      <c r="C1886" s="274"/>
      <c r="D1886" s="274"/>
      <c r="E1886" s="274"/>
      <c r="F1886" s="274"/>
      <c r="G1886" s="274"/>
      <c r="H1886" s="274"/>
      <c r="I1886" s="274"/>
      <c r="J1886" s="274"/>
      <c r="K1886" s="274"/>
      <c r="L1886" s="274"/>
      <c r="M1886" s="274"/>
      <c r="N1886" s="274"/>
    </row>
    <row r="1887" spans="2:14" ht="14.4">
      <c r="B1887" s="286"/>
      <c r="C1887" s="274"/>
      <c r="D1887" s="274"/>
      <c r="E1887" s="274"/>
      <c r="F1887" s="274"/>
      <c r="G1887" s="274"/>
      <c r="H1887" s="274"/>
      <c r="I1887" s="274"/>
      <c r="J1887" s="274"/>
      <c r="K1887" s="274"/>
      <c r="L1887" s="274"/>
      <c r="M1887" s="274"/>
      <c r="N1887" s="274"/>
    </row>
    <row r="1888" spans="2:14" ht="14.4">
      <c r="B1888" s="286"/>
      <c r="C1888" s="274"/>
      <c r="D1888" s="274"/>
      <c r="E1888" s="274"/>
      <c r="F1888" s="274"/>
      <c r="G1888" s="274"/>
      <c r="H1888" s="274"/>
      <c r="I1888" s="274"/>
      <c r="J1888" s="274"/>
      <c r="K1888" s="274"/>
      <c r="L1888" s="274"/>
      <c r="M1888" s="274"/>
      <c r="N1888" s="274"/>
    </row>
    <row r="1889" spans="2:14" ht="14.4">
      <c r="B1889" s="286"/>
      <c r="C1889" s="274"/>
      <c r="D1889" s="274"/>
      <c r="E1889" s="274"/>
      <c r="F1889" s="274"/>
      <c r="G1889" s="274"/>
      <c r="H1889" s="274"/>
      <c r="I1889" s="274"/>
      <c r="J1889" s="274"/>
      <c r="K1889" s="274"/>
      <c r="L1889" s="274"/>
      <c r="M1889" s="274"/>
      <c r="N1889" s="274"/>
    </row>
    <row r="1890" spans="2:14" ht="14.4">
      <c r="B1890" s="286"/>
      <c r="C1890" s="274"/>
      <c r="D1890" s="274"/>
      <c r="E1890" s="274"/>
      <c r="F1890" s="274"/>
      <c r="G1890" s="274"/>
      <c r="H1890" s="274"/>
      <c r="I1890" s="274"/>
      <c r="J1890" s="274"/>
      <c r="K1890" s="274"/>
      <c r="L1890" s="274"/>
      <c r="M1890" s="274"/>
      <c r="N1890" s="274"/>
    </row>
    <row r="1891" spans="2:14" ht="14.4">
      <c r="B1891" s="286"/>
      <c r="C1891" s="274"/>
      <c r="D1891" s="274"/>
      <c r="E1891" s="274"/>
      <c r="F1891" s="274"/>
      <c r="G1891" s="274"/>
      <c r="H1891" s="274"/>
      <c r="I1891" s="274"/>
      <c r="J1891" s="274"/>
      <c r="K1891" s="274"/>
      <c r="L1891" s="274"/>
      <c r="M1891" s="274"/>
      <c r="N1891" s="274"/>
    </row>
    <row r="1892" spans="2:14" ht="14.4">
      <c r="B1892" s="286"/>
      <c r="C1892" s="274"/>
      <c r="D1892" s="274"/>
      <c r="E1892" s="274"/>
      <c r="F1892" s="274"/>
      <c r="G1892" s="274"/>
      <c r="H1892" s="274"/>
      <c r="I1892" s="274"/>
      <c r="J1892" s="274"/>
      <c r="K1892" s="274"/>
      <c r="L1892" s="274"/>
      <c r="M1892" s="274"/>
      <c r="N1892" s="274"/>
    </row>
    <row r="1893" spans="2:14" ht="14.4">
      <c r="B1893" s="286"/>
      <c r="C1893" s="274"/>
      <c r="D1893" s="274"/>
      <c r="E1893" s="274"/>
      <c r="F1893" s="274"/>
      <c r="G1893" s="274"/>
      <c r="H1893" s="274"/>
      <c r="I1893" s="274"/>
      <c r="J1893" s="274"/>
      <c r="K1893" s="274"/>
      <c r="L1893" s="274"/>
      <c r="M1893" s="274"/>
      <c r="N1893" s="274"/>
    </row>
    <row r="1894" spans="2:14" ht="14.4">
      <c r="B1894" s="286"/>
      <c r="C1894" s="274"/>
      <c r="D1894" s="274"/>
      <c r="E1894" s="274"/>
      <c r="F1894" s="274"/>
      <c r="G1894" s="274"/>
      <c r="H1894" s="274"/>
      <c r="I1894" s="274"/>
      <c r="J1894" s="274"/>
      <c r="K1894" s="274"/>
      <c r="L1894" s="274"/>
      <c r="M1894" s="274"/>
      <c r="N1894" s="274"/>
    </row>
    <row r="1895" spans="2:14" ht="14.4">
      <c r="B1895" s="286"/>
      <c r="C1895" s="274"/>
      <c r="D1895" s="274"/>
      <c r="E1895" s="274"/>
      <c r="F1895" s="274"/>
      <c r="G1895" s="274"/>
      <c r="H1895" s="274"/>
      <c r="I1895" s="274"/>
      <c r="J1895" s="274"/>
      <c r="K1895" s="274"/>
      <c r="L1895" s="274"/>
      <c r="M1895" s="274"/>
      <c r="N1895" s="274"/>
    </row>
    <row r="1896" spans="2:14" ht="14.4">
      <c r="B1896" s="286"/>
      <c r="C1896" s="274"/>
      <c r="D1896" s="274"/>
      <c r="E1896" s="274"/>
      <c r="F1896" s="274"/>
      <c r="G1896" s="274"/>
      <c r="H1896" s="274"/>
      <c r="I1896" s="274"/>
      <c r="J1896" s="274"/>
      <c r="K1896" s="274"/>
      <c r="L1896" s="274"/>
      <c r="M1896" s="274"/>
      <c r="N1896" s="274"/>
    </row>
    <row r="1897" spans="2:14" ht="14.4">
      <c r="B1897" s="286"/>
      <c r="C1897" s="274"/>
      <c r="D1897" s="274"/>
      <c r="E1897" s="274"/>
      <c r="F1897" s="274"/>
      <c r="G1897" s="274"/>
      <c r="H1897" s="274"/>
      <c r="I1897" s="274"/>
      <c r="J1897" s="274"/>
      <c r="K1897" s="274"/>
      <c r="L1897" s="274"/>
      <c r="M1897" s="274"/>
      <c r="N1897" s="274"/>
    </row>
    <row r="1898" spans="2:14" ht="14.4">
      <c r="B1898" s="286"/>
      <c r="C1898" s="274"/>
      <c r="D1898" s="274"/>
      <c r="E1898" s="274"/>
      <c r="F1898" s="274"/>
      <c r="G1898" s="274"/>
      <c r="H1898" s="274"/>
      <c r="I1898" s="274"/>
      <c r="J1898" s="274"/>
      <c r="K1898" s="274"/>
      <c r="L1898" s="274"/>
      <c r="M1898" s="274"/>
      <c r="N1898" s="274"/>
    </row>
    <row r="1899" spans="2:14" ht="14.4">
      <c r="B1899" s="286"/>
      <c r="C1899" s="274"/>
      <c r="D1899" s="274"/>
      <c r="E1899" s="274"/>
      <c r="F1899" s="274"/>
      <c r="G1899" s="274"/>
      <c r="H1899" s="274"/>
      <c r="I1899" s="274"/>
      <c r="J1899" s="274"/>
      <c r="K1899" s="274"/>
      <c r="L1899" s="274"/>
      <c r="M1899" s="274"/>
      <c r="N1899" s="274"/>
    </row>
    <row r="1900" spans="2:14" ht="14.4">
      <c r="B1900" s="286"/>
      <c r="C1900" s="274"/>
      <c r="D1900" s="274"/>
      <c r="E1900" s="274"/>
      <c r="F1900" s="274"/>
      <c r="G1900" s="274"/>
      <c r="H1900" s="274"/>
      <c r="I1900" s="274"/>
      <c r="J1900" s="274"/>
      <c r="K1900" s="274"/>
      <c r="L1900" s="274"/>
      <c r="M1900" s="274"/>
      <c r="N1900" s="274"/>
    </row>
    <row r="1901" spans="2:14" ht="14.4">
      <c r="B1901" s="286"/>
      <c r="C1901" s="274"/>
      <c r="D1901" s="274"/>
      <c r="E1901" s="274"/>
      <c r="F1901" s="274"/>
      <c r="G1901" s="274"/>
      <c r="H1901" s="274"/>
      <c r="I1901" s="274"/>
      <c r="J1901" s="274"/>
      <c r="K1901" s="274"/>
      <c r="L1901" s="274"/>
      <c r="M1901" s="274"/>
      <c r="N1901" s="274"/>
    </row>
    <row r="1902" spans="2:14" ht="14.4">
      <c r="B1902" s="286"/>
      <c r="C1902" s="274"/>
      <c r="D1902" s="274"/>
      <c r="E1902" s="274"/>
      <c r="F1902" s="274"/>
      <c r="G1902" s="274"/>
      <c r="H1902" s="274"/>
      <c r="I1902" s="274"/>
      <c r="J1902" s="274"/>
      <c r="K1902" s="274"/>
      <c r="L1902" s="274"/>
      <c r="M1902" s="274"/>
      <c r="N1902" s="274"/>
    </row>
    <row r="1903" spans="2:14" ht="14.4">
      <c r="B1903" s="286"/>
      <c r="C1903" s="274"/>
      <c r="D1903" s="274"/>
      <c r="E1903" s="274"/>
      <c r="F1903" s="274"/>
      <c r="G1903" s="274"/>
      <c r="H1903" s="274"/>
      <c r="I1903" s="274"/>
      <c r="J1903" s="274"/>
      <c r="K1903" s="274"/>
      <c r="L1903" s="274"/>
      <c r="M1903" s="274"/>
      <c r="N1903" s="274"/>
    </row>
    <row r="1904" spans="2:14" ht="14.4">
      <c r="B1904" s="286"/>
      <c r="C1904" s="274"/>
      <c r="D1904" s="274"/>
      <c r="E1904" s="274"/>
      <c r="F1904" s="274"/>
      <c r="G1904" s="274"/>
      <c r="H1904" s="274"/>
      <c r="I1904" s="274"/>
      <c r="J1904" s="274"/>
      <c r="K1904" s="274"/>
      <c r="L1904" s="274"/>
      <c r="M1904" s="274"/>
      <c r="N1904" s="274"/>
    </row>
    <row r="1905" spans="2:14" ht="14.4">
      <c r="B1905" s="286"/>
      <c r="C1905" s="274"/>
      <c r="D1905" s="274"/>
      <c r="E1905" s="274"/>
      <c r="F1905" s="274"/>
      <c r="G1905" s="274"/>
      <c r="H1905" s="274"/>
      <c r="I1905" s="274"/>
      <c r="J1905" s="274"/>
      <c r="K1905" s="274"/>
      <c r="L1905" s="274"/>
      <c r="M1905" s="274"/>
      <c r="N1905" s="274"/>
    </row>
    <row r="1906" spans="2:14" ht="14.4">
      <c r="B1906" s="286"/>
      <c r="C1906" s="274"/>
      <c r="D1906" s="274"/>
      <c r="E1906" s="274"/>
      <c r="F1906" s="274"/>
      <c r="G1906" s="274"/>
      <c r="H1906" s="274"/>
      <c r="I1906" s="274"/>
      <c r="J1906" s="274"/>
      <c r="K1906" s="274"/>
      <c r="L1906" s="274"/>
      <c r="M1906" s="274"/>
      <c r="N1906" s="274"/>
    </row>
    <row r="1907" spans="2:14" ht="14.4">
      <c r="B1907" s="286"/>
      <c r="C1907" s="274"/>
      <c r="D1907" s="274"/>
      <c r="E1907" s="274"/>
      <c r="F1907" s="274"/>
      <c r="G1907" s="274"/>
      <c r="H1907" s="274"/>
      <c r="I1907" s="274"/>
      <c r="J1907" s="274"/>
      <c r="K1907" s="274"/>
      <c r="L1907" s="274"/>
      <c r="M1907" s="274"/>
      <c r="N1907" s="274"/>
    </row>
    <row r="1908" spans="2:14" ht="14.4">
      <c r="B1908" s="286"/>
      <c r="C1908" s="274"/>
      <c r="D1908" s="274"/>
      <c r="E1908" s="274"/>
      <c r="F1908" s="274"/>
      <c r="G1908" s="274"/>
      <c r="H1908" s="274"/>
      <c r="I1908" s="274"/>
      <c r="J1908" s="274"/>
      <c r="K1908" s="274"/>
      <c r="L1908" s="274"/>
      <c r="M1908" s="274"/>
      <c r="N1908" s="274"/>
    </row>
    <row r="1909" spans="2:14" ht="14.4">
      <c r="B1909" s="286"/>
      <c r="C1909" s="274"/>
      <c r="D1909" s="274"/>
      <c r="E1909" s="274"/>
      <c r="F1909" s="274"/>
      <c r="G1909" s="274"/>
      <c r="H1909" s="274"/>
      <c r="I1909" s="274"/>
      <c r="J1909" s="274"/>
      <c r="K1909" s="274"/>
      <c r="L1909" s="274"/>
      <c r="M1909" s="274"/>
      <c r="N1909" s="274"/>
    </row>
    <row r="1910" spans="2:14" ht="14.4">
      <c r="B1910" s="286"/>
      <c r="C1910" s="274"/>
      <c r="D1910" s="274"/>
      <c r="E1910" s="274"/>
      <c r="F1910" s="274"/>
      <c r="G1910" s="274"/>
      <c r="H1910" s="274"/>
      <c r="I1910" s="274"/>
      <c r="J1910" s="274"/>
      <c r="K1910" s="274"/>
      <c r="L1910" s="274"/>
      <c r="M1910" s="274"/>
      <c r="N1910" s="274"/>
    </row>
    <row r="1911" spans="2:14" ht="14.4">
      <c r="B1911" s="286"/>
      <c r="C1911" s="274"/>
      <c r="D1911" s="274"/>
      <c r="E1911" s="274"/>
      <c r="F1911" s="274"/>
      <c r="G1911" s="274"/>
      <c r="H1911" s="274"/>
      <c r="I1911" s="274"/>
      <c r="J1911" s="274"/>
      <c r="K1911" s="274"/>
      <c r="L1911" s="274"/>
      <c r="M1911" s="274"/>
      <c r="N1911" s="274"/>
    </row>
    <row r="1912" spans="2:14" ht="14.4">
      <c r="B1912" s="286"/>
      <c r="C1912" s="274"/>
      <c r="D1912" s="274"/>
      <c r="E1912" s="274"/>
      <c r="F1912" s="274"/>
      <c r="G1912" s="274"/>
      <c r="H1912" s="274"/>
      <c r="I1912" s="274"/>
      <c r="J1912" s="274"/>
      <c r="K1912" s="274"/>
      <c r="L1912" s="274"/>
      <c r="M1912" s="274"/>
      <c r="N1912" s="274"/>
    </row>
    <row r="1913" spans="2:14" ht="14.4">
      <c r="B1913" s="286"/>
      <c r="C1913" s="274"/>
      <c r="D1913" s="274"/>
      <c r="E1913" s="274"/>
      <c r="F1913" s="274"/>
      <c r="G1913" s="274"/>
      <c r="H1913" s="274"/>
      <c r="I1913" s="274"/>
      <c r="J1913" s="274"/>
      <c r="K1913" s="274"/>
      <c r="L1913" s="274"/>
      <c r="M1913" s="274"/>
      <c r="N1913" s="274"/>
    </row>
    <row r="1914" spans="2:14" ht="14.4">
      <c r="B1914" s="286"/>
      <c r="C1914" s="274"/>
      <c r="D1914" s="274"/>
      <c r="E1914" s="274"/>
      <c r="F1914" s="274"/>
      <c r="G1914" s="274"/>
      <c r="H1914" s="274"/>
      <c r="I1914" s="274"/>
      <c r="J1914" s="274"/>
      <c r="K1914" s="274"/>
      <c r="L1914" s="274"/>
      <c r="M1914" s="274"/>
      <c r="N1914" s="274"/>
    </row>
    <row r="1915" spans="2:14" ht="14.4">
      <c r="B1915" s="286"/>
      <c r="C1915" s="274"/>
      <c r="D1915" s="274"/>
      <c r="E1915" s="274"/>
      <c r="F1915" s="274"/>
      <c r="G1915" s="274"/>
      <c r="H1915" s="274"/>
      <c r="I1915" s="274"/>
      <c r="J1915" s="274"/>
      <c r="K1915" s="274"/>
      <c r="L1915" s="274"/>
      <c r="M1915" s="274"/>
      <c r="N1915" s="274"/>
    </row>
    <row r="1916" spans="2:14" ht="14.4">
      <c r="B1916" s="286"/>
      <c r="C1916" s="274"/>
      <c r="D1916" s="274"/>
      <c r="E1916" s="274"/>
      <c r="F1916" s="274"/>
      <c r="G1916" s="274"/>
      <c r="H1916" s="274"/>
      <c r="I1916" s="274"/>
      <c r="J1916" s="274"/>
      <c r="K1916" s="274"/>
      <c r="L1916" s="274"/>
      <c r="M1916" s="274"/>
      <c r="N1916" s="274"/>
    </row>
    <row r="1917" spans="2:14" ht="14.4">
      <c r="B1917" s="286"/>
      <c r="C1917" s="274"/>
      <c r="D1917" s="274"/>
      <c r="E1917" s="274"/>
      <c r="F1917" s="274"/>
      <c r="G1917" s="274"/>
      <c r="H1917" s="274"/>
      <c r="I1917" s="274"/>
      <c r="J1917" s="274"/>
      <c r="K1917" s="274"/>
      <c r="L1917" s="274"/>
      <c r="M1917" s="274"/>
      <c r="N1917" s="274"/>
    </row>
    <row r="1918" spans="2:14" ht="14.4">
      <c r="B1918" s="286"/>
      <c r="C1918" s="274"/>
      <c r="D1918" s="274"/>
      <c r="E1918" s="274"/>
      <c r="F1918" s="274"/>
      <c r="G1918" s="274"/>
      <c r="H1918" s="274"/>
      <c r="I1918" s="274"/>
      <c r="J1918" s="274"/>
      <c r="K1918" s="274"/>
      <c r="L1918" s="274"/>
      <c r="M1918" s="274"/>
      <c r="N1918" s="274"/>
    </row>
    <row r="1919" spans="2:14" ht="14.4">
      <c r="B1919" s="286"/>
      <c r="C1919" s="274"/>
      <c r="D1919" s="274"/>
      <c r="E1919" s="274"/>
      <c r="F1919" s="274"/>
      <c r="G1919" s="274"/>
      <c r="H1919" s="274"/>
      <c r="I1919" s="274"/>
      <c r="J1919" s="274"/>
      <c r="K1919" s="274"/>
      <c r="L1919" s="274"/>
      <c r="M1919" s="274"/>
      <c r="N1919" s="274"/>
    </row>
    <row r="1920" spans="2:14" ht="14.4">
      <c r="B1920" s="286"/>
      <c r="C1920" s="274"/>
      <c r="D1920" s="274"/>
      <c r="E1920" s="274"/>
      <c r="F1920" s="274"/>
      <c r="G1920" s="274"/>
      <c r="H1920" s="274"/>
      <c r="I1920" s="274"/>
      <c r="J1920" s="274"/>
      <c r="K1920" s="274"/>
      <c r="L1920" s="274"/>
      <c r="M1920" s="274"/>
      <c r="N1920" s="274"/>
    </row>
    <row r="1921" spans="2:14" ht="14.4">
      <c r="B1921" s="286"/>
      <c r="C1921" s="274"/>
      <c r="D1921" s="274"/>
      <c r="E1921" s="274"/>
      <c r="F1921" s="274"/>
      <c r="G1921" s="274"/>
      <c r="H1921" s="274"/>
      <c r="I1921" s="274"/>
      <c r="J1921" s="274"/>
      <c r="K1921" s="274"/>
      <c r="L1921" s="274"/>
      <c r="M1921" s="274"/>
      <c r="N1921" s="274"/>
    </row>
    <row r="1922" spans="2:14" ht="14.4">
      <c r="B1922" s="286"/>
      <c r="C1922" s="274"/>
      <c r="D1922" s="274"/>
      <c r="E1922" s="274"/>
      <c r="F1922" s="274"/>
      <c r="G1922" s="274"/>
      <c r="H1922" s="274"/>
      <c r="I1922" s="274"/>
      <c r="J1922" s="274"/>
      <c r="K1922" s="274"/>
      <c r="L1922" s="274"/>
      <c r="M1922" s="274"/>
      <c r="N1922" s="274"/>
    </row>
    <row r="1923" spans="2:14" ht="14.4">
      <c r="B1923" s="286"/>
      <c r="C1923" s="274"/>
      <c r="D1923" s="274"/>
      <c r="E1923" s="274"/>
      <c r="F1923" s="274"/>
      <c r="G1923" s="274"/>
      <c r="H1923" s="274"/>
      <c r="I1923" s="274"/>
      <c r="J1923" s="274"/>
      <c r="K1923" s="274"/>
      <c r="L1923" s="274"/>
      <c r="M1923" s="274"/>
      <c r="N1923" s="274"/>
    </row>
    <row r="1924" spans="2:14" ht="14.4">
      <c r="B1924" s="286"/>
      <c r="C1924" s="274"/>
      <c r="D1924" s="274"/>
      <c r="E1924" s="274"/>
      <c r="F1924" s="274"/>
      <c r="G1924" s="274"/>
      <c r="H1924" s="274"/>
      <c r="I1924" s="274"/>
      <c r="J1924" s="274"/>
      <c r="K1924" s="274"/>
      <c r="L1924" s="274"/>
      <c r="M1924" s="274"/>
      <c r="N1924" s="274"/>
    </row>
    <row r="1925" spans="2:14" ht="14.4">
      <c r="B1925" s="286"/>
      <c r="C1925" s="274"/>
      <c r="D1925" s="274"/>
      <c r="E1925" s="274"/>
      <c r="F1925" s="274"/>
      <c r="G1925" s="274"/>
      <c r="H1925" s="274"/>
      <c r="I1925" s="274"/>
      <c r="J1925" s="274"/>
      <c r="K1925" s="274"/>
      <c r="L1925" s="274"/>
      <c r="M1925" s="274"/>
      <c r="N1925" s="274"/>
    </row>
    <row r="1926" spans="2:14" ht="14.4">
      <c r="B1926" s="286"/>
      <c r="C1926" s="274"/>
      <c r="D1926" s="274"/>
      <c r="E1926" s="274"/>
      <c r="F1926" s="274"/>
      <c r="G1926" s="274"/>
      <c r="H1926" s="274"/>
      <c r="I1926" s="274"/>
      <c r="J1926" s="274"/>
      <c r="K1926" s="274"/>
      <c r="L1926" s="274"/>
      <c r="M1926" s="274"/>
      <c r="N1926" s="274"/>
    </row>
    <row r="1927" spans="2:14" ht="14.4">
      <c r="B1927" s="286"/>
      <c r="C1927" s="274"/>
      <c r="D1927" s="274"/>
      <c r="E1927" s="274"/>
      <c r="F1927" s="274"/>
      <c r="G1927" s="274"/>
      <c r="H1927" s="274"/>
      <c r="I1927" s="274"/>
      <c r="J1927" s="274"/>
      <c r="K1927" s="274"/>
      <c r="L1927" s="274"/>
      <c r="M1927" s="274"/>
      <c r="N1927" s="274"/>
    </row>
    <row r="1928" spans="2:14" ht="14.4">
      <c r="B1928" s="286"/>
      <c r="C1928" s="274"/>
      <c r="D1928" s="274"/>
      <c r="E1928" s="274"/>
      <c r="F1928" s="274"/>
      <c r="G1928" s="274"/>
      <c r="H1928" s="274"/>
      <c r="I1928" s="274"/>
      <c r="J1928" s="274"/>
      <c r="K1928" s="274"/>
      <c r="L1928" s="274"/>
      <c r="M1928" s="274"/>
      <c r="N1928" s="274"/>
    </row>
    <row r="1929" spans="2:14" ht="14.4">
      <c r="B1929" s="286"/>
      <c r="C1929" s="274"/>
      <c r="D1929" s="274"/>
      <c r="E1929" s="274"/>
      <c r="F1929" s="274"/>
      <c r="G1929" s="274"/>
      <c r="H1929" s="274"/>
      <c r="I1929" s="274"/>
      <c r="J1929" s="274"/>
      <c r="K1929" s="274"/>
      <c r="L1929" s="274"/>
      <c r="M1929" s="274"/>
      <c r="N1929" s="274"/>
    </row>
    <row r="1930" spans="2:14" ht="14.4">
      <c r="B1930" s="286"/>
      <c r="C1930" s="274"/>
      <c r="D1930" s="274"/>
      <c r="E1930" s="274"/>
      <c r="F1930" s="274"/>
      <c r="G1930" s="274"/>
      <c r="H1930" s="274"/>
      <c r="I1930" s="274"/>
      <c r="J1930" s="274"/>
      <c r="K1930" s="274"/>
      <c r="L1930" s="274"/>
      <c r="M1930" s="274"/>
      <c r="N1930" s="274"/>
    </row>
    <row r="1931" spans="2:14" ht="14.4">
      <c r="B1931" s="286"/>
      <c r="C1931" s="274"/>
      <c r="D1931" s="274"/>
      <c r="E1931" s="274"/>
      <c r="F1931" s="274"/>
      <c r="G1931" s="274"/>
      <c r="H1931" s="274"/>
      <c r="I1931" s="274"/>
      <c r="J1931" s="274"/>
      <c r="K1931" s="274"/>
      <c r="L1931" s="274"/>
      <c r="M1931" s="274"/>
      <c r="N1931" s="274"/>
    </row>
    <row r="1932" spans="2:14" ht="14.4">
      <c r="B1932" s="286"/>
      <c r="C1932" s="274"/>
      <c r="D1932" s="274"/>
      <c r="E1932" s="274"/>
      <c r="F1932" s="274"/>
      <c r="G1932" s="274"/>
      <c r="H1932" s="274"/>
      <c r="I1932" s="274"/>
      <c r="J1932" s="274"/>
      <c r="K1932" s="274"/>
      <c r="L1932" s="274"/>
      <c r="M1932" s="274"/>
      <c r="N1932" s="274"/>
    </row>
    <row r="1933" spans="2:14" ht="14.4">
      <c r="B1933" s="286"/>
      <c r="C1933" s="274"/>
      <c r="D1933" s="274"/>
      <c r="E1933" s="274"/>
      <c r="F1933" s="274"/>
      <c r="G1933" s="274"/>
      <c r="H1933" s="274"/>
      <c r="I1933" s="274"/>
      <c r="J1933" s="274"/>
      <c r="K1933" s="274"/>
      <c r="L1933" s="274"/>
      <c r="M1933" s="274"/>
      <c r="N1933" s="274"/>
    </row>
    <row r="1934" spans="2:14" ht="14.4">
      <c r="B1934" s="286"/>
      <c r="C1934" s="274"/>
      <c r="D1934" s="274"/>
      <c r="E1934" s="274"/>
      <c r="F1934" s="274"/>
      <c r="G1934" s="274"/>
      <c r="H1934" s="274"/>
      <c r="I1934" s="274"/>
      <c r="J1934" s="274"/>
      <c r="K1934" s="274"/>
      <c r="L1934" s="274"/>
      <c r="M1934" s="274"/>
      <c r="N1934" s="274"/>
    </row>
    <row r="1935" spans="2:14" ht="14.4">
      <c r="B1935" s="286"/>
      <c r="C1935" s="274"/>
      <c r="D1935" s="274"/>
      <c r="E1935" s="274"/>
      <c r="F1935" s="274"/>
      <c r="G1935" s="274"/>
      <c r="H1935" s="274"/>
      <c r="I1935" s="274"/>
      <c r="J1935" s="274"/>
      <c r="K1935" s="274"/>
      <c r="L1935" s="274"/>
      <c r="M1935" s="274"/>
      <c r="N1935" s="274"/>
    </row>
    <row r="1936" spans="2:14" ht="14.4">
      <c r="B1936" s="286"/>
      <c r="C1936" s="274"/>
      <c r="D1936" s="274"/>
      <c r="E1936" s="274"/>
      <c r="F1936" s="274"/>
      <c r="G1936" s="274"/>
      <c r="H1936" s="274"/>
      <c r="I1936" s="274"/>
      <c r="J1936" s="274"/>
      <c r="K1936" s="274"/>
      <c r="L1936" s="274"/>
      <c r="M1936" s="274"/>
      <c r="N1936" s="274"/>
    </row>
    <row r="1937" spans="2:14" ht="14.4">
      <c r="B1937" s="286"/>
      <c r="C1937" s="274"/>
      <c r="D1937" s="274"/>
      <c r="E1937" s="274"/>
      <c r="F1937" s="274"/>
      <c r="G1937" s="274"/>
      <c r="H1937" s="274"/>
      <c r="I1937" s="274"/>
      <c r="J1937" s="274"/>
      <c r="K1937" s="274"/>
      <c r="L1937" s="274"/>
      <c r="M1937" s="274"/>
      <c r="N1937" s="274"/>
    </row>
    <row r="1938" spans="2:14" ht="14.4">
      <c r="B1938" s="286"/>
      <c r="C1938" s="274"/>
      <c r="D1938" s="274"/>
      <c r="E1938" s="274"/>
      <c r="F1938" s="274"/>
      <c r="G1938" s="274"/>
      <c r="H1938" s="274"/>
      <c r="I1938" s="274"/>
      <c r="J1938" s="274"/>
      <c r="K1938" s="274"/>
      <c r="L1938" s="274"/>
      <c r="M1938" s="274"/>
      <c r="N1938" s="274"/>
    </row>
    <row r="1939" spans="2:14" ht="14.4">
      <c r="B1939" s="286"/>
      <c r="C1939" s="274"/>
      <c r="D1939" s="274"/>
      <c r="E1939" s="274"/>
      <c r="F1939" s="274"/>
      <c r="G1939" s="274"/>
      <c r="H1939" s="274"/>
      <c r="I1939" s="274"/>
      <c r="J1939" s="274"/>
      <c r="K1939" s="274"/>
      <c r="L1939" s="274"/>
      <c r="M1939" s="274"/>
      <c r="N1939" s="274"/>
    </row>
    <row r="1940" spans="2:14" ht="14.4">
      <c r="B1940" s="286"/>
      <c r="C1940" s="274"/>
      <c r="D1940" s="274"/>
      <c r="E1940" s="274"/>
      <c r="F1940" s="274"/>
      <c r="G1940" s="274"/>
      <c r="H1940" s="274"/>
      <c r="I1940" s="274"/>
      <c r="J1940" s="274"/>
      <c r="K1940" s="274"/>
      <c r="L1940" s="274"/>
      <c r="M1940" s="274"/>
      <c r="N1940" s="274"/>
    </row>
    <row r="1941" spans="2:14" ht="14.4">
      <c r="B1941" s="286"/>
      <c r="C1941" s="274"/>
      <c r="D1941" s="274"/>
      <c r="E1941" s="274"/>
      <c r="F1941" s="274"/>
      <c r="G1941" s="274"/>
      <c r="H1941" s="274"/>
      <c r="I1941" s="274"/>
      <c r="J1941" s="274"/>
      <c r="K1941" s="274"/>
      <c r="L1941" s="274"/>
      <c r="M1941" s="274"/>
      <c r="N1941" s="274"/>
    </row>
    <row r="1942" spans="2:14" ht="14.4">
      <c r="B1942" s="286"/>
      <c r="C1942" s="274"/>
      <c r="D1942" s="274"/>
      <c r="E1942" s="274"/>
      <c r="F1942" s="274"/>
      <c r="G1942" s="274"/>
      <c r="H1942" s="274"/>
      <c r="I1942" s="274"/>
      <c r="J1942" s="274"/>
      <c r="K1942" s="274"/>
      <c r="L1942" s="274"/>
      <c r="M1942" s="274"/>
      <c r="N1942" s="274"/>
    </row>
    <row r="1943" spans="2:14" ht="14.4">
      <c r="B1943" s="286"/>
      <c r="C1943" s="274"/>
      <c r="D1943" s="274"/>
      <c r="E1943" s="274"/>
      <c r="F1943" s="274"/>
      <c r="G1943" s="274"/>
      <c r="H1943" s="274"/>
      <c r="I1943" s="274"/>
      <c r="J1943" s="274"/>
      <c r="K1943" s="274"/>
      <c r="L1943" s="274"/>
      <c r="M1943" s="274"/>
      <c r="N1943" s="274"/>
    </row>
    <row r="1944" spans="2:14" ht="14.4">
      <c r="B1944" s="286"/>
      <c r="C1944" s="274"/>
      <c r="D1944" s="274"/>
      <c r="E1944" s="274"/>
      <c r="F1944" s="274"/>
      <c r="G1944" s="274"/>
      <c r="H1944" s="274"/>
      <c r="I1944" s="274"/>
      <c r="J1944" s="274"/>
      <c r="K1944" s="274"/>
      <c r="L1944" s="274"/>
      <c r="M1944" s="274"/>
      <c r="N1944" s="274"/>
    </row>
    <row r="1945" spans="2:14" ht="14.4">
      <c r="B1945" s="286"/>
      <c r="C1945" s="274"/>
      <c r="D1945" s="274"/>
      <c r="E1945" s="274"/>
      <c r="F1945" s="274"/>
      <c r="G1945" s="274"/>
      <c r="H1945" s="274"/>
      <c r="I1945" s="274"/>
      <c r="J1945" s="274"/>
      <c r="K1945" s="274"/>
      <c r="L1945" s="274"/>
      <c r="M1945" s="274"/>
      <c r="N1945" s="274"/>
    </row>
    <row r="1946" spans="2:14" ht="14.4">
      <c r="B1946" s="286"/>
      <c r="C1946" s="274"/>
      <c r="D1946" s="274"/>
      <c r="E1946" s="274"/>
      <c r="F1946" s="274"/>
      <c r="G1946" s="274"/>
      <c r="H1946" s="274"/>
      <c r="I1946" s="274"/>
      <c r="J1946" s="274"/>
      <c r="K1946" s="274"/>
      <c r="L1946" s="274"/>
      <c r="M1946" s="274"/>
      <c r="N1946" s="274"/>
    </row>
    <row r="1947" spans="2:14" ht="14.4">
      <c r="B1947" s="286"/>
      <c r="C1947" s="274"/>
      <c r="D1947" s="274"/>
      <c r="E1947" s="274"/>
      <c r="F1947" s="274"/>
      <c r="G1947" s="274"/>
      <c r="H1947" s="274"/>
      <c r="I1947" s="274"/>
      <c r="J1947" s="274"/>
      <c r="K1947" s="274"/>
      <c r="L1947" s="274"/>
      <c r="M1947" s="274"/>
      <c r="N1947" s="274"/>
    </row>
    <row r="1948" spans="2:14" ht="14.4">
      <c r="B1948" s="286"/>
      <c r="C1948" s="274"/>
      <c r="D1948" s="274"/>
      <c r="E1948" s="274"/>
      <c r="F1948" s="274"/>
      <c r="G1948" s="274"/>
      <c r="H1948" s="274"/>
      <c r="I1948" s="274"/>
      <c r="J1948" s="274"/>
      <c r="K1948" s="274"/>
      <c r="L1948" s="274"/>
      <c r="M1948" s="274"/>
      <c r="N1948" s="274"/>
    </row>
    <row r="1949" spans="2:14" ht="14.4">
      <c r="B1949" s="286"/>
      <c r="C1949" s="274"/>
      <c r="D1949" s="274"/>
      <c r="E1949" s="274"/>
      <c r="F1949" s="274"/>
      <c r="G1949" s="274"/>
      <c r="H1949" s="274"/>
      <c r="I1949" s="274"/>
      <c r="J1949" s="274"/>
      <c r="K1949" s="274"/>
      <c r="L1949" s="274"/>
      <c r="M1949" s="274"/>
      <c r="N1949" s="274"/>
    </row>
    <row r="1950" spans="2:14" ht="14.4">
      <c r="B1950" s="286"/>
      <c r="C1950" s="274"/>
      <c r="D1950" s="274"/>
      <c r="E1950" s="274"/>
      <c r="F1950" s="274"/>
      <c r="G1950" s="274"/>
      <c r="H1950" s="274"/>
      <c r="I1950" s="274"/>
      <c r="J1950" s="274"/>
      <c r="K1950" s="274"/>
      <c r="L1950" s="274"/>
      <c r="M1950" s="274"/>
      <c r="N1950" s="274"/>
    </row>
    <row r="1951" spans="2:14" ht="14.4">
      <c r="B1951" s="286"/>
      <c r="C1951" s="274"/>
      <c r="D1951" s="274"/>
      <c r="E1951" s="274"/>
      <c r="F1951" s="274"/>
      <c r="G1951" s="274"/>
      <c r="H1951" s="274"/>
      <c r="I1951" s="274"/>
      <c r="J1951" s="274"/>
      <c r="K1951" s="274"/>
      <c r="L1951" s="274"/>
      <c r="M1951" s="274"/>
      <c r="N1951" s="274"/>
    </row>
    <row r="1952" spans="2:14" ht="14.4">
      <c r="B1952" s="286"/>
      <c r="C1952" s="274"/>
      <c r="D1952" s="274"/>
      <c r="E1952" s="274"/>
      <c r="F1952" s="274"/>
      <c r="G1952" s="274"/>
      <c r="H1952" s="274"/>
      <c r="I1952" s="274"/>
      <c r="J1952" s="274"/>
      <c r="K1952" s="274"/>
      <c r="L1952" s="274"/>
      <c r="M1952" s="274"/>
      <c r="N1952" s="274"/>
    </row>
    <row r="1953" spans="2:14" ht="14.4">
      <c r="B1953" s="286"/>
      <c r="C1953" s="274"/>
      <c r="D1953" s="274"/>
      <c r="E1953" s="274"/>
      <c r="F1953" s="274"/>
      <c r="G1953" s="274"/>
      <c r="H1953" s="274"/>
      <c r="I1953" s="274"/>
      <c r="J1953" s="274"/>
      <c r="K1953" s="274"/>
      <c r="L1953" s="274"/>
      <c r="M1953" s="274"/>
      <c r="N1953" s="274"/>
    </row>
    <row r="1954" spans="2:14" ht="14.4">
      <c r="B1954" s="286"/>
      <c r="C1954" s="274"/>
      <c r="D1954" s="274"/>
      <c r="E1954" s="274"/>
      <c r="F1954" s="274"/>
      <c r="G1954" s="274"/>
      <c r="H1954" s="274"/>
      <c r="I1954" s="274"/>
      <c r="J1954" s="274"/>
      <c r="K1954" s="274"/>
      <c r="L1954" s="274"/>
      <c r="M1954" s="274"/>
      <c r="N1954" s="274"/>
    </row>
    <row r="1955" spans="2:14" ht="14.4">
      <c r="B1955" s="286"/>
      <c r="C1955" s="274"/>
      <c r="D1955" s="274"/>
      <c r="E1955" s="274"/>
      <c r="F1955" s="274"/>
      <c r="G1955" s="274"/>
      <c r="H1955" s="274"/>
      <c r="I1955" s="274"/>
      <c r="J1955" s="274"/>
      <c r="K1955" s="274"/>
      <c r="L1955" s="274"/>
      <c r="M1955" s="274"/>
      <c r="N1955" s="274"/>
    </row>
    <row r="1956" spans="2:14" ht="14.4">
      <c r="B1956" s="286"/>
      <c r="C1956" s="274"/>
      <c r="D1956" s="274"/>
      <c r="E1956" s="274"/>
      <c r="F1956" s="274"/>
      <c r="G1956" s="274"/>
      <c r="H1956" s="274"/>
      <c r="I1956" s="274"/>
      <c r="J1956" s="274"/>
      <c r="K1956" s="274"/>
      <c r="L1956" s="274"/>
      <c r="M1956" s="274"/>
      <c r="N1956" s="274"/>
    </row>
    <row r="1957" spans="2:14" ht="14.4">
      <c r="B1957" s="286"/>
      <c r="C1957" s="274"/>
      <c r="D1957" s="274"/>
      <c r="E1957" s="274"/>
      <c r="F1957" s="274"/>
      <c r="G1957" s="274"/>
      <c r="H1957" s="274"/>
      <c r="I1957" s="274"/>
      <c r="J1957" s="274"/>
      <c r="K1957" s="274"/>
      <c r="L1957" s="274"/>
      <c r="M1957" s="274"/>
      <c r="N1957" s="274"/>
    </row>
    <row r="1958" spans="2:14" ht="14.4">
      <c r="B1958" s="286"/>
      <c r="C1958" s="274"/>
      <c r="D1958" s="274"/>
      <c r="E1958" s="274"/>
      <c r="F1958" s="274"/>
      <c r="G1958" s="274"/>
      <c r="H1958" s="274"/>
      <c r="I1958" s="274"/>
      <c r="J1958" s="274"/>
      <c r="K1958" s="274"/>
      <c r="L1958" s="274"/>
      <c r="M1958" s="274"/>
      <c r="N1958" s="274"/>
    </row>
    <row r="1959" spans="2:14" ht="14.4">
      <c r="B1959" s="286"/>
      <c r="C1959" s="274"/>
      <c r="D1959" s="274"/>
      <c r="E1959" s="274"/>
      <c r="F1959" s="274"/>
      <c r="G1959" s="274"/>
      <c r="H1959" s="274"/>
      <c r="I1959" s="274"/>
      <c r="J1959" s="274"/>
      <c r="K1959" s="274"/>
      <c r="L1959" s="274"/>
      <c r="M1959" s="274"/>
      <c r="N1959" s="274"/>
    </row>
    <row r="1960" spans="2:14" ht="14.4">
      <c r="B1960" s="286"/>
      <c r="C1960" s="274"/>
      <c r="D1960" s="274"/>
      <c r="E1960" s="274"/>
      <c r="F1960" s="274"/>
      <c r="G1960" s="274"/>
      <c r="H1960" s="274"/>
      <c r="I1960" s="274"/>
      <c r="J1960" s="274"/>
      <c r="K1960" s="274"/>
      <c r="L1960" s="274"/>
      <c r="M1960" s="274"/>
      <c r="N1960" s="274"/>
    </row>
    <row r="1961" spans="2:14" ht="14.4">
      <c r="B1961" s="286"/>
      <c r="C1961" s="274"/>
      <c r="D1961" s="274"/>
      <c r="E1961" s="274"/>
      <c r="F1961" s="274"/>
      <c r="G1961" s="274"/>
      <c r="H1961" s="274"/>
      <c r="I1961" s="274"/>
      <c r="J1961" s="274"/>
      <c r="K1961" s="274"/>
      <c r="L1961" s="274"/>
      <c r="M1961" s="274"/>
      <c r="N1961" s="274"/>
    </row>
    <row r="1962" spans="2:14" ht="14.4">
      <c r="B1962" s="286"/>
      <c r="C1962" s="274"/>
      <c r="D1962" s="274"/>
      <c r="E1962" s="274"/>
      <c r="F1962" s="274"/>
      <c r="G1962" s="274"/>
      <c r="H1962" s="274"/>
      <c r="I1962" s="274"/>
      <c r="J1962" s="274"/>
      <c r="K1962" s="274"/>
      <c r="L1962" s="274"/>
      <c r="M1962" s="274"/>
      <c r="N1962" s="274"/>
    </row>
    <row r="1963" spans="2:14" ht="14.4">
      <c r="B1963" s="286"/>
      <c r="C1963" s="274"/>
      <c r="D1963" s="274"/>
      <c r="E1963" s="274"/>
      <c r="F1963" s="274"/>
      <c r="G1963" s="274"/>
      <c r="H1963" s="274"/>
      <c r="I1963" s="274"/>
      <c r="J1963" s="274"/>
      <c r="K1963" s="274"/>
      <c r="L1963" s="274"/>
      <c r="M1963" s="274"/>
      <c r="N1963" s="274"/>
    </row>
    <row r="1964" spans="2:14" ht="14.4">
      <c r="B1964" s="286"/>
      <c r="C1964" s="274"/>
      <c r="D1964" s="274"/>
      <c r="E1964" s="274"/>
      <c r="F1964" s="274"/>
      <c r="G1964" s="274"/>
      <c r="H1964" s="274"/>
      <c r="I1964" s="274"/>
      <c r="J1964" s="274"/>
      <c r="K1964" s="274"/>
      <c r="L1964" s="274"/>
      <c r="M1964" s="274"/>
      <c r="N1964" s="274"/>
    </row>
    <row r="1965" spans="2:14" ht="14.4">
      <c r="B1965" s="286"/>
      <c r="C1965" s="274"/>
      <c r="D1965" s="274"/>
      <c r="E1965" s="274"/>
      <c r="F1965" s="274"/>
      <c r="G1965" s="274"/>
      <c r="H1965" s="274"/>
      <c r="I1965" s="274"/>
      <c r="J1965" s="274"/>
      <c r="K1965" s="274"/>
      <c r="L1965" s="274"/>
      <c r="M1965" s="274"/>
      <c r="N1965" s="274"/>
    </row>
    <row r="1966" spans="2:14" ht="14.4">
      <c r="B1966" s="286"/>
      <c r="C1966" s="274"/>
      <c r="D1966" s="274"/>
      <c r="E1966" s="274"/>
      <c r="F1966" s="274"/>
      <c r="G1966" s="274"/>
      <c r="H1966" s="274"/>
      <c r="I1966" s="274"/>
      <c r="J1966" s="274"/>
      <c r="K1966" s="274"/>
      <c r="L1966" s="274"/>
      <c r="M1966" s="274"/>
      <c r="N1966" s="274"/>
    </row>
    <row r="1967" spans="2:14" ht="14.4">
      <c r="B1967" s="286"/>
      <c r="C1967" s="274"/>
      <c r="D1967" s="274"/>
      <c r="E1967" s="274"/>
      <c r="F1967" s="274"/>
      <c r="G1967" s="274"/>
      <c r="H1967" s="274"/>
      <c r="I1967" s="274"/>
      <c r="J1967" s="274"/>
      <c r="K1967" s="274"/>
      <c r="L1967" s="274"/>
      <c r="M1967" s="274"/>
      <c r="N1967" s="274"/>
    </row>
    <row r="1968" spans="2:14" ht="14.4">
      <c r="B1968" s="286"/>
      <c r="C1968" s="274"/>
      <c r="D1968" s="274"/>
      <c r="E1968" s="274"/>
      <c r="F1968" s="274"/>
      <c r="G1968" s="274"/>
      <c r="H1968" s="274"/>
      <c r="I1968" s="274"/>
      <c r="J1968" s="274"/>
      <c r="K1968" s="274"/>
      <c r="L1968" s="274"/>
      <c r="M1968" s="274"/>
      <c r="N1968" s="274"/>
    </row>
    <row r="1969" spans="2:14" ht="14.4">
      <c r="B1969" s="286"/>
      <c r="C1969" s="274"/>
      <c r="D1969" s="274"/>
      <c r="E1969" s="274"/>
      <c r="F1969" s="274"/>
      <c r="G1969" s="274"/>
      <c r="H1969" s="274"/>
      <c r="I1969" s="274"/>
      <c r="J1969" s="274"/>
      <c r="K1969" s="274"/>
      <c r="L1969" s="274"/>
      <c r="M1969" s="274"/>
      <c r="N1969" s="274"/>
    </row>
    <row r="1970" spans="2:14" ht="14.4">
      <c r="B1970" s="286"/>
      <c r="C1970" s="274"/>
      <c r="D1970" s="274"/>
      <c r="E1970" s="274"/>
      <c r="F1970" s="274"/>
      <c r="G1970" s="274"/>
      <c r="H1970" s="274"/>
      <c r="I1970" s="274"/>
      <c r="J1970" s="274"/>
      <c r="K1970" s="274"/>
      <c r="L1970" s="274"/>
      <c r="M1970" s="274"/>
      <c r="N1970" s="274"/>
    </row>
    <row r="1971" spans="2:14" ht="14.4">
      <c r="B1971" s="286"/>
      <c r="C1971" s="274"/>
      <c r="D1971" s="274"/>
      <c r="E1971" s="274"/>
      <c r="F1971" s="274"/>
      <c r="G1971" s="274"/>
      <c r="H1971" s="274"/>
      <c r="I1971" s="274"/>
      <c r="J1971" s="274"/>
      <c r="K1971" s="274"/>
      <c r="L1971" s="274"/>
      <c r="M1971" s="274"/>
      <c r="N1971" s="274"/>
    </row>
    <row r="1972" spans="2:14" ht="14.4">
      <c r="B1972" s="286"/>
      <c r="C1972" s="274"/>
      <c r="D1972" s="274"/>
      <c r="E1972" s="274"/>
      <c r="F1972" s="274"/>
      <c r="G1972" s="274"/>
      <c r="H1972" s="274"/>
      <c r="I1972" s="274"/>
      <c r="J1972" s="274"/>
      <c r="K1972" s="274"/>
      <c r="L1972" s="274"/>
      <c r="M1972" s="274"/>
      <c r="N1972" s="274"/>
    </row>
    <row r="1973" spans="2:14" ht="14.4">
      <c r="B1973" s="286"/>
      <c r="C1973" s="274"/>
      <c r="D1973" s="274"/>
      <c r="E1973" s="274"/>
      <c r="F1973" s="274"/>
      <c r="G1973" s="274"/>
      <c r="H1973" s="274"/>
      <c r="I1973" s="274"/>
      <c r="J1973" s="274"/>
      <c r="K1973" s="274"/>
      <c r="L1973" s="274"/>
      <c r="M1973" s="274"/>
      <c r="N1973" s="274"/>
    </row>
    <row r="1974" spans="2:14" ht="14.4">
      <c r="B1974" s="286"/>
      <c r="C1974" s="274"/>
      <c r="D1974" s="274"/>
      <c r="E1974" s="274"/>
      <c r="F1974" s="274"/>
      <c r="G1974" s="274"/>
      <c r="H1974" s="274"/>
      <c r="I1974" s="274"/>
      <c r="J1974" s="274"/>
      <c r="K1974" s="274"/>
      <c r="L1974" s="274"/>
      <c r="M1974" s="274"/>
      <c r="N1974" s="274"/>
    </row>
    <row r="1975" spans="2:14" ht="14.4">
      <c r="B1975" s="286"/>
      <c r="C1975" s="274"/>
      <c r="D1975" s="274"/>
      <c r="E1975" s="274"/>
      <c r="F1975" s="274"/>
      <c r="G1975" s="274"/>
      <c r="H1975" s="274"/>
      <c r="I1975" s="274"/>
      <c r="J1975" s="274"/>
      <c r="K1975" s="274"/>
      <c r="L1975" s="274"/>
      <c r="M1975" s="274"/>
      <c r="N1975" s="274"/>
    </row>
    <row r="1976" spans="2:14" ht="14.4">
      <c r="B1976" s="286"/>
      <c r="C1976" s="274"/>
      <c r="D1976" s="274"/>
      <c r="E1976" s="274"/>
      <c r="F1976" s="274"/>
      <c r="G1976" s="274"/>
      <c r="H1976" s="274"/>
      <c r="I1976" s="274"/>
      <c r="J1976" s="274"/>
      <c r="K1976" s="274"/>
      <c r="L1976" s="274"/>
      <c r="M1976" s="274"/>
      <c r="N1976" s="274"/>
    </row>
    <row r="1977" spans="2:14" ht="14.4">
      <c r="B1977" s="286"/>
      <c r="C1977" s="274"/>
      <c r="D1977" s="274"/>
      <c r="E1977" s="274"/>
      <c r="F1977" s="274"/>
      <c r="G1977" s="274"/>
      <c r="H1977" s="274"/>
      <c r="I1977" s="274"/>
      <c r="J1977" s="274"/>
      <c r="K1977" s="274"/>
      <c r="L1977" s="274"/>
      <c r="M1977" s="274"/>
      <c r="N1977" s="274"/>
    </row>
    <row r="1978" spans="2:14" ht="14.4">
      <c r="B1978" s="286"/>
      <c r="C1978" s="274"/>
      <c r="D1978" s="274"/>
      <c r="E1978" s="274"/>
      <c r="F1978" s="274"/>
      <c r="G1978" s="274"/>
      <c r="H1978" s="274"/>
      <c r="I1978" s="274"/>
      <c r="J1978" s="274"/>
      <c r="K1978" s="274"/>
      <c r="L1978" s="274"/>
      <c r="M1978" s="274"/>
      <c r="N1978" s="274"/>
    </row>
    <row r="1979" spans="2:14" ht="14.4">
      <c r="B1979" s="286"/>
      <c r="C1979" s="274"/>
      <c r="D1979" s="274"/>
      <c r="E1979" s="274"/>
      <c r="F1979" s="274"/>
      <c r="G1979" s="274"/>
      <c r="H1979" s="274"/>
      <c r="I1979" s="274"/>
      <c r="J1979" s="274"/>
      <c r="K1979" s="274"/>
      <c r="L1979" s="274"/>
      <c r="M1979" s="274"/>
      <c r="N1979" s="274"/>
    </row>
    <row r="1980" spans="2:14" ht="14.4">
      <c r="B1980" s="286"/>
      <c r="C1980" s="274"/>
      <c r="D1980" s="274"/>
      <c r="E1980" s="274"/>
      <c r="F1980" s="274"/>
      <c r="G1980" s="274"/>
      <c r="H1980" s="274"/>
      <c r="I1980" s="274"/>
      <c r="J1980" s="274"/>
      <c r="K1980" s="274"/>
      <c r="L1980" s="274"/>
      <c r="M1980" s="274"/>
      <c r="N1980" s="274"/>
    </row>
    <row r="1981" spans="2:14" ht="14.4">
      <c r="B1981" s="286"/>
      <c r="C1981" s="274"/>
      <c r="D1981" s="274"/>
      <c r="E1981" s="274"/>
      <c r="F1981" s="274"/>
      <c r="G1981" s="274"/>
      <c r="H1981" s="274"/>
      <c r="I1981" s="274"/>
      <c r="J1981" s="274"/>
      <c r="K1981" s="274"/>
      <c r="L1981" s="274"/>
      <c r="M1981" s="274"/>
      <c r="N1981" s="274"/>
    </row>
    <row r="1982" spans="2:14" ht="14.4">
      <c r="B1982" s="286"/>
      <c r="C1982" s="274"/>
      <c r="D1982" s="274"/>
      <c r="E1982" s="274"/>
      <c r="F1982" s="274"/>
      <c r="G1982" s="274"/>
      <c r="H1982" s="274"/>
      <c r="I1982" s="274"/>
      <c r="J1982" s="274"/>
      <c r="K1982" s="274"/>
      <c r="L1982" s="274"/>
      <c r="M1982" s="274"/>
      <c r="N1982" s="274"/>
    </row>
    <row r="1983" spans="2:14" ht="14.4">
      <c r="B1983" s="286"/>
      <c r="C1983" s="274"/>
      <c r="D1983" s="274"/>
      <c r="E1983" s="274"/>
      <c r="F1983" s="274"/>
      <c r="G1983" s="274"/>
      <c r="H1983" s="274"/>
      <c r="I1983" s="274"/>
      <c r="J1983" s="274"/>
      <c r="K1983" s="274"/>
      <c r="L1983" s="274"/>
      <c r="M1983" s="274"/>
      <c r="N1983" s="274"/>
    </row>
    <row r="1984" spans="2:14" ht="14.4">
      <c r="B1984" s="286"/>
      <c r="C1984" s="274"/>
      <c r="D1984" s="274"/>
      <c r="E1984" s="274"/>
      <c r="F1984" s="274"/>
      <c r="G1984" s="274"/>
      <c r="H1984" s="274"/>
      <c r="I1984" s="274"/>
      <c r="J1984" s="274"/>
      <c r="K1984" s="274"/>
      <c r="L1984" s="274"/>
      <c r="M1984" s="274"/>
      <c r="N1984" s="274"/>
    </row>
    <row r="1985" spans="2:14" ht="14.4">
      <c r="B1985" s="286"/>
      <c r="C1985" s="274"/>
      <c r="D1985" s="274"/>
      <c r="E1985" s="274"/>
      <c r="F1985" s="274"/>
      <c r="G1985" s="274"/>
      <c r="H1985" s="274"/>
      <c r="I1985" s="274"/>
      <c r="J1985" s="274"/>
      <c r="K1985" s="274"/>
      <c r="L1985" s="274"/>
      <c r="M1985" s="274"/>
      <c r="N1985" s="274"/>
    </row>
    <row r="1986" spans="2:14" ht="14.4">
      <c r="B1986" s="286"/>
      <c r="C1986" s="274"/>
      <c r="D1986" s="274"/>
      <c r="E1986" s="274"/>
      <c r="F1986" s="274"/>
      <c r="G1986" s="274"/>
      <c r="H1986" s="274"/>
      <c r="I1986" s="274"/>
      <c r="J1986" s="274"/>
      <c r="K1986" s="274"/>
      <c r="L1986" s="274"/>
      <c r="M1986" s="274"/>
      <c r="N1986" s="274"/>
    </row>
    <row r="1987" spans="2:14" ht="14.4">
      <c r="B1987" s="286"/>
      <c r="C1987" s="274"/>
      <c r="D1987" s="274"/>
      <c r="E1987" s="274"/>
      <c r="F1987" s="274"/>
      <c r="G1987" s="274"/>
      <c r="H1987" s="274"/>
      <c r="I1987" s="274"/>
      <c r="J1987" s="274"/>
      <c r="K1987" s="274"/>
      <c r="L1987" s="274"/>
      <c r="M1987" s="274"/>
      <c r="N1987" s="274"/>
    </row>
    <row r="1988" spans="2:14" ht="14.4">
      <c r="B1988" s="286"/>
      <c r="C1988" s="274"/>
      <c r="D1988" s="274"/>
      <c r="E1988" s="274"/>
      <c r="F1988" s="274"/>
      <c r="G1988" s="274"/>
      <c r="H1988" s="274"/>
      <c r="I1988" s="274"/>
      <c r="J1988" s="274"/>
      <c r="K1988" s="274"/>
      <c r="L1988" s="274"/>
      <c r="M1988" s="274"/>
      <c r="N1988" s="274"/>
    </row>
    <row r="1989" spans="2:14" ht="14.4">
      <c r="B1989" s="286"/>
      <c r="C1989" s="274"/>
      <c r="D1989" s="274"/>
      <c r="E1989" s="274"/>
      <c r="F1989" s="274"/>
      <c r="G1989" s="274"/>
      <c r="H1989" s="274"/>
      <c r="I1989" s="274"/>
      <c r="J1989" s="274"/>
      <c r="K1989" s="274"/>
      <c r="L1989" s="274"/>
      <c r="M1989" s="274"/>
      <c r="N1989" s="274"/>
    </row>
    <row r="1990" spans="2:14" ht="14.4">
      <c r="B1990" s="286"/>
      <c r="C1990" s="274"/>
      <c r="D1990" s="274"/>
      <c r="E1990" s="274"/>
      <c r="F1990" s="274"/>
      <c r="G1990" s="274"/>
      <c r="H1990" s="274"/>
      <c r="I1990" s="274"/>
      <c r="J1990" s="274"/>
      <c r="K1990" s="274"/>
      <c r="L1990" s="274"/>
      <c r="M1990" s="274"/>
      <c r="N1990" s="274"/>
    </row>
    <row r="1991" spans="2:14" ht="14.4">
      <c r="B1991" s="286"/>
      <c r="C1991" s="274"/>
      <c r="D1991" s="274"/>
      <c r="E1991" s="274"/>
      <c r="F1991" s="274"/>
      <c r="G1991" s="274"/>
      <c r="H1991" s="274"/>
      <c r="I1991" s="274"/>
      <c r="J1991" s="274"/>
      <c r="K1991" s="274"/>
      <c r="L1991" s="274"/>
      <c r="M1991" s="274"/>
      <c r="N1991" s="274"/>
    </row>
    <row r="1992" spans="2:14" ht="14.4">
      <c r="B1992" s="286"/>
      <c r="C1992" s="274"/>
      <c r="D1992" s="274"/>
      <c r="E1992" s="274"/>
      <c r="F1992" s="274"/>
      <c r="G1992" s="274"/>
      <c r="H1992" s="274"/>
      <c r="I1992" s="274"/>
      <c r="J1992" s="274"/>
      <c r="K1992" s="274"/>
      <c r="L1992" s="274"/>
      <c r="M1992" s="274"/>
      <c r="N1992" s="274"/>
    </row>
    <row r="1993" spans="2:14" ht="14.4">
      <c r="B1993" s="286"/>
      <c r="C1993" s="274"/>
      <c r="D1993" s="274"/>
      <c r="E1993" s="274"/>
      <c r="F1993" s="274"/>
      <c r="G1993" s="274"/>
      <c r="H1993" s="274"/>
      <c r="I1993" s="274"/>
      <c r="J1993" s="274"/>
      <c r="K1993" s="274"/>
      <c r="L1993" s="274"/>
      <c r="M1993" s="274"/>
      <c r="N1993" s="274"/>
    </row>
    <row r="1994" spans="2:14" ht="14.4">
      <c r="B1994" s="286"/>
      <c r="C1994" s="274"/>
      <c r="D1994" s="274"/>
      <c r="E1994" s="274"/>
      <c r="F1994" s="274"/>
      <c r="G1994" s="274"/>
      <c r="H1994" s="274"/>
      <c r="I1994" s="274"/>
      <c r="J1994" s="274"/>
      <c r="K1994" s="274"/>
      <c r="L1994" s="274"/>
      <c r="M1994" s="274"/>
      <c r="N1994" s="274"/>
    </row>
    <row r="1995" spans="2:14" ht="14.4">
      <c r="B1995" s="286"/>
      <c r="C1995" s="274"/>
      <c r="D1995" s="274"/>
      <c r="E1995" s="274"/>
      <c r="F1995" s="274"/>
      <c r="G1995" s="274"/>
      <c r="H1995" s="274"/>
      <c r="I1995" s="274"/>
      <c r="J1995" s="274"/>
      <c r="K1995" s="274"/>
      <c r="L1995" s="274"/>
      <c r="M1995" s="274"/>
      <c r="N1995" s="274"/>
    </row>
    <row r="1996" spans="2:14" ht="14.4">
      <c r="B1996" s="286"/>
      <c r="C1996" s="274"/>
      <c r="D1996" s="274"/>
      <c r="E1996" s="274"/>
      <c r="F1996" s="274"/>
      <c r="G1996" s="274"/>
      <c r="H1996" s="274"/>
      <c r="I1996" s="274"/>
      <c r="J1996" s="274"/>
      <c r="K1996" s="274"/>
      <c r="L1996" s="274"/>
      <c r="M1996" s="274"/>
      <c r="N1996" s="274"/>
    </row>
    <row r="1997" spans="2:14" ht="14.4">
      <c r="B1997" s="286"/>
      <c r="C1997" s="274"/>
      <c r="D1997" s="274"/>
      <c r="E1997" s="274"/>
      <c r="F1997" s="274"/>
      <c r="G1997" s="274"/>
      <c r="H1997" s="274"/>
      <c r="I1997" s="274"/>
      <c r="J1997" s="274"/>
      <c r="K1997" s="274"/>
      <c r="L1997" s="274"/>
      <c r="M1997" s="274"/>
      <c r="N1997" s="274"/>
    </row>
    <row r="1998" spans="2:14" ht="14.4">
      <c r="B1998" s="286"/>
      <c r="C1998" s="274"/>
      <c r="D1998" s="274"/>
      <c r="E1998" s="274"/>
      <c r="F1998" s="274"/>
      <c r="G1998" s="274"/>
      <c r="H1998" s="274"/>
      <c r="I1998" s="274"/>
      <c r="J1998" s="274"/>
      <c r="K1998" s="274"/>
      <c r="L1998" s="274"/>
      <c r="M1998" s="274"/>
      <c r="N1998" s="274"/>
    </row>
    <row r="1999" spans="2:14" ht="14.4">
      <c r="B1999" s="286"/>
      <c r="C1999" s="274"/>
      <c r="D1999" s="274"/>
      <c r="E1999" s="274"/>
      <c r="F1999" s="274"/>
      <c r="G1999" s="274"/>
      <c r="H1999" s="274"/>
      <c r="I1999" s="274"/>
      <c r="J1999" s="274"/>
      <c r="K1999" s="274"/>
      <c r="L1999" s="274"/>
      <c r="M1999" s="274"/>
      <c r="N1999" s="274"/>
    </row>
    <row r="2000" spans="2:14" ht="14.4">
      <c r="B2000" s="286"/>
      <c r="C2000" s="274"/>
      <c r="D2000" s="274"/>
      <c r="E2000" s="274"/>
      <c r="F2000" s="274"/>
      <c r="G2000" s="274"/>
      <c r="H2000" s="274"/>
      <c r="I2000" s="274"/>
      <c r="J2000" s="274"/>
      <c r="K2000" s="274"/>
      <c r="L2000" s="274"/>
      <c r="M2000" s="274"/>
      <c r="N2000" s="274"/>
    </row>
    <row r="2001" spans="2:14" ht="14.4">
      <c r="B2001" s="286"/>
      <c r="C2001" s="274"/>
      <c r="D2001" s="274"/>
      <c r="E2001" s="274"/>
      <c r="F2001" s="274"/>
      <c r="G2001" s="274"/>
      <c r="H2001" s="274"/>
      <c r="I2001" s="274"/>
      <c r="J2001" s="274"/>
      <c r="K2001" s="274"/>
      <c r="L2001" s="274"/>
      <c r="M2001" s="274"/>
      <c r="N2001" s="274"/>
    </row>
    <row r="2002" spans="2:14" ht="14.4">
      <c r="B2002" s="286"/>
      <c r="C2002" s="274"/>
      <c r="D2002" s="274"/>
      <c r="E2002" s="274"/>
      <c r="F2002" s="274"/>
      <c r="G2002" s="274"/>
      <c r="H2002" s="274"/>
      <c r="I2002" s="274"/>
      <c r="J2002" s="274"/>
      <c r="K2002" s="274"/>
      <c r="L2002" s="274"/>
      <c r="M2002" s="274"/>
      <c r="N2002" s="274"/>
    </row>
    <row r="2003" spans="2:14" ht="14.4">
      <c r="B2003" s="286"/>
      <c r="C2003" s="274"/>
      <c r="D2003" s="274"/>
      <c r="E2003" s="274"/>
      <c r="F2003" s="274"/>
      <c r="G2003" s="274"/>
      <c r="H2003" s="274"/>
      <c r="I2003" s="274"/>
      <c r="J2003" s="274"/>
      <c r="K2003" s="274"/>
      <c r="L2003" s="274"/>
      <c r="M2003" s="274"/>
      <c r="N2003" s="274"/>
    </row>
    <row r="2004" spans="2:14" ht="14.4">
      <c r="B2004" s="286"/>
      <c r="C2004" s="274"/>
      <c r="D2004" s="274"/>
      <c r="E2004" s="274"/>
      <c r="F2004" s="274"/>
      <c r="G2004" s="274"/>
      <c r="H2004" s="274"/>
      <c r="I2004" s="274"/>
      <c r="J2004" s="274"/>
      <c r="K2004" s="274"/>
      <c r="L2004" s="274"/>
      <c r="M2004" s="274"/>
      <c r="N2004" s="274"/>
    </row>
    <row r="2005" spans="2:14" ht="14.4">
      <c r="B2005" s="286"/>
      <c r="C2005" s="274"/>
      <c r="D2005" s="274"/>
      <c r="E2005" s="274"/>
      <c r="F2005" s="274"/>
      <c r="G2005" s="274"/>
      <c r="H2005" s="274"/>
      <c r="I2005" s="274"/>
      <c r="J2005" s="274"/>
      <c r="K2005" s="274"/>
      <c r="L2005" s="274"/>
      <c r="M2005" s="274"/>
      <c r="N2005" s="274"/>
    </row>
    <row r="2006" spans="2:14" ht="14.4">
      <c r="B2006" s="286"/>
      <c r="C2006" s="274"/>
      <c r="D2006" s="274"/>
      <c r="E2006" s="274"/>
      <c r="F2006" s="274"/>
      <c r="G2006" s="274"/>
      <c r="H2006" s="274"/>
      <c r="I2006" s="274"/>
      <c r="J2006" s="274"/>
      <c r="K2006" s="274"/>
      <c r="L2006" s="274"/>
      <c r="M2006" s="274"/>
      <c r="N2006" s="274"/>
    </row>
    <row r="2007" spans="2:14" ht="14.4">
      <c r="B2007" s="286"/>
      <c r="C2007" s="274"/>
      <c r="D2007" s="274"/>
      <c r="E2007" s="274"/>
      <c r="F2007" s="274"/>
      <c r="G2007" s="274"/>
      <c r="H2007" s="274"/>
      <c r="I2007" s="274"/>
      <c r="J2007" s="274"/>
      <c r="K2007" s="274"/>
      <c r="L2007" s="274"/>
      <c r="M2007" s="274"/>
      <c r="N2007" s="274"/>
    </row>
    <row r="2008" spans="2:14" ht="14.4">
      <c r="B2008" s="286"/>
      <c r="C2008" s="274"/>
      <c r="D2008" s="274"/>
      <c r="E2008" s="274"/>
      <c r="F2008" s="274"/>
      <c r="G2008" s="274"/>
      <c r="H2008" s="274"/>
      <c r="I2008" s="274"/>
      <c r="J2008" s="274"/>
      <c r="K2008" s="274"/>
      <c r="L2008" s="274"/>
      <c r="M2008" s="274"/>
      <c r="N2008" s="274"/>
    </row>
    <row r="2009" spans="2:14" ht="14.4">
      <c r="B2009" s="286"/>
      <c r="C2009" s="274"/>
      <c r="D2009" s="274"/>
      <c r="E2009" s="274"/>
      <c r="F2009" s="274"/>
      <c r="G2009" s="274"/>
      <c r="H2009" s="274"/>
      <c r="I2009" s="274"/>
      <c r="J2009" s="274"/>
      <c r="K2009" s="274"/>
      <c r="L2009" s="274"/>
      <c r="M2009" s="274"/>
      <c r="N2009" s="274"/>
    </row>
    <row r="2010" spans="2:14" ht="14.4">
      <c r="B2010" s="286"/>
      <c r="C2010" s="274"/>
      <c r="D2010" s="274"/>
      <c r="E2010" s="274"/>
      <c r="F2010" s="274"/>
      <c r="G2010" s="274"/>
      <c r="H2010" s="274"/>
      <c r="I2010" s="274"/>
      <c r="J2010" s="274"/>
      <c r="K2010" s="274"/>
      <c r="L2010" s="274"/>
      <c r="M2010" s="274"/>
      <c r="N2010" s="274"/>
    </row>
    <row r="2011" spans="2:14" ht="14.4">
      <c r="B2011" s="286"/>
      <c r="C2011" s="274"/>
      <c r="D2011" s="274"/>
      <c r="E2011" s="274"/>
      <c r="F2011" s="274"/>
      <c r="G2011" s="274"/>
      <c r="H2011" s="274"/>
      <c r="I2011" s="274"/>
      <c r="J2011" s="274"/>
      <c r="K2011" s="274"/>
      <c r="L2011" s="274"/>
      <c r="M2011" s="274"/>
      <c r="N2011" s="274"/>
    </row>
    <row r="2012" spans="2:14" ht="14.4">
      <c r="B2012" s="286"/>
      <c r="C2012" s="274"/>
      <c r="D2012" s="274"/>
      <c r="E2012" s="274"/>
      <c r="F2012" s="274"/>
      <c r="G2012" s="274"/>
      <c r="H2012" s="274"/>
      <c r="I2012" s="274"/>
      <c r="J2012" s="274"/>
      <c r="K2012" s="274"/>
      <c r="L2012" s="274"/>
      <c r="M2012" s="274"/>
      <c r="N2012" s="274"/>
    </row>
    <row r="2013" spans="2:14" ht="14.4">
      <c r="B2013" s="286"/>
      <c r="C2013" s="274"/>
      <c r="D2013" s="274"/>
      <c r="E2013" s="274"/>
      <c r="F2013" s="274"/>
      <c r="G2013" s="274"/>
      <c r="H2013" s="274"/>
      <c r="I2013" s="274"/>
      <c r="J2013" s="274"/>
      <c r="K2013" s="274"/>
      <c r="L2013" s="274"/>
      <c r="M2013" s="274"/>
      <c r="N2013" s="274"/>
    </row>
    <row r="2014" spans="2:14" ht="14.4">
      <c r="B2014" s="286"/>
      <c r="C2014" s="274"/>
      <c r="D2014" s="274"/>
      <c r="E2014" s="274"/>
      <c r="F2014" s="274"/>
      <c r="G2014" s="274"/>
      <c r="H2014" s="274"/>
      <c r="I2014" s="274"/>
      <c r="J2014" s="274"/>
      <c r="K2014" s="274"/>
      <c r="L2014" s="274"/>
      <c r="M2014" s="274"/>
      <c r="N2014" s="274"/>
    </row>
    <row r="2015" spans="2:14" ht="14.4">
      <c r="B2015" s="286"/>
      <c r="C2015" s="274"/>
      <c r="D2015" s="274"/>
      <c r="E2015" s="274"/>
      <c r="F2015" s="274"/>
      <c r="G2015" s="274"/>
      <c r="H2015" s="274"/>
      <c r="I2015" s="274"/>
      <c r="J2015" s="274"/>
      <c r="K2015" s="274"/>
      <c r="L2015" s="274"/>
      <c r="M2015" s="274"/>
      <c r="N2015" s="274"/>
    </row>
    <row r="2016" spans="2:14" ht="14.4">
      <c r="B2016" s="286"/>
      <c r="C2016" s="274"/>
      <c r="D2016" s="274"/>
      <c r="E2016" s="274"/>
      <c r="F2016" s="274"/>
      <c r="G2016" s="274"/>
      <c r="H2016" s="274"/>
      <c r="I2016" s="274"/>
      <c r="J2016" s="274"/>
      <c r="K2016" s="274"/>
      <c r="L2016" s="274"/>
      <c r="M2016" s="274"/>
      <c r="N2016" s="274"/>
    </row>
    <row r="2017" spans="2:14" ht="14.4">
      <c r="B2017" s="286"/>
      <c r="C2017" s="274"/>
      <c r="D2017" s="274"/>
      <c r="E2017" s="274"/>
      <c r="F2017" s="274"/>
      <c r="G2017" s="274"/>
      <c r="H2017" s="274"/>
      <c r="I2017" s="274"/>
      <c r="J2017" s="274"/>
      <c r="K2017" s="274"/>
      <c r="L2017" s="274"/>
      <c r="M2017" s="274"/>
      <c r="N2017" s="274"/>
    </row>
    <row r="2018" spans="2:14" ht="14.4">
      <c r="B2018" s="286"/>
      <c r="C2018" s="274"/>
      <c r="D2018" s="274"/>
      <c r="E2018" s="274"/>
      <c r="F2018" s="274"/>
      <c r="G2018" s="274"/>
      <c r="H2018" s="274"/>
      <c r="I2018" s="274"/>
      <c r="J2018" s="274"/>
      <c r="K2018" s="274"/>
      <c r="L2018" s="274"/>
      <c r="M2018" s="274"/>
      <c r="N2018" s="274"/>
    </row>
    <row r="2019" spans="2:14" ht="14.4">
      <c r="B2019" s="286"/>
      <c r="C2019" s="274"/>
      <c r="D2019" s="274"/>
      <c r="E2019" s="274"/>
      <c r="F2019" s="274"/>
      <c r="G2019" s="274"/>
      <c r="H2019" s="274"/>
      <c r="I2019" s="274"/>
      <c r="J2019" s="274"/>
      <c r="K2019" s="274"/>
      <c r="L2019" s="274"/>
      <c r="M2019" s="274"/>
      <c r="N2019" s="274"/>
    </row>
    <row r="2020" spans="2:14" ht="14.4">
      <c r="B2020" s="286"/>
      <c r="C2020" s="274"/>
      <c r="D2020" s="274"/>
      <c r="E2020" s="274"/>
      <c r="F2020" s="274"/>
      <c r="G2020" s="274"/>
      <c r="H2020" s="274"/>
      <c r="I2020" s="274"/>
      <c r="J2020" s="274"/>
      <c r="K2020" s="274"/>
      <c r="L2020" s="274"/>
      <c r="M2020" s="274"/>
      <c r="N2020" s="274"/>
    </row>
    <row r="2021" spans="2:14" ht="14.4">
      <c r="B2021" s="286"/>
      <c r="C2021" s="274"/>
      <c r="D2021" s="274"/>
      <c r="E2021" s="274"/>
      <c r="F2021" s="274"/>
      <c r="G2021" s="274"/>
      <c r="H2021" s="274"/>
      <c r="I2021" s="274"/>
      <c r="J2021" s="274"/>
      <c r="K2021" s="274"/>
      <c r="L2021" s="274"/>
      <c r="M2021" s="274"/>
      <c r="N2021" s="274"/>
    </row>
    <row r="2022" spans="2:14" ht="14.4">
      <c r="B2022" s="286"/>
      <c r="C2022" s="274"/>
      <c r="D2022" s="274"/>
      <c r="E2022" s="274"/>
      <c r="F2022" s="274"/>
      <c r="G2022" s="274"/>
      <c r="H2022" s="274"/>
      <c r="I2022" s="274"/>
      <c r="J2022" s="274"/>
      <c r="K2022" s="274"/>
      <c r="L2022" s="274"/>
      <c r="M2022" s="274"/>
      <c r="N2022" s="274"/>
    </row>
    <row r="2023" spans="2:14" ht="14.4">
      <c r="B2023" s="286"/>
      <c r="C2023" s="274"/>
      <c r="D2023" s="274"/>
      <c r="E2023" s="274"/>
      <c r="F2023" s="274"/>
      <c r="G2023" s="274"/>
      <c r="H2023" s="274"/>
      <c r="I2023" s="274"/>
      <c r="J2023" s="274"/>
      <c r="K2023" s="274"/>
      <c r="L2023" s="274"/>
      <c r="M2023" s="274"/>
      <c r="N2023" s="274"/>
    </row>
    <row r="2024" spans="2:14" ht="14.4">
      <c r="B2024" s="286"/>
      <c r="C2024" s="274"/>
      <c r="D2024" s="274"/>
      <c r="E2024" s="274"/>
      <c r="F2024" s="274"/>
      <c r="G2024" s="274"/>
      <c r="H2024" s="274"/>
      <c r="I2024" s="274"/>
      <c r="J2024" s="274"/>
      <c r="K2024" s="274"/>
      <c r="L2024" s="274"/>
      <c r="M2024" s="274"/>
      <c r="N2024" s="274"/>
    </row>
    <row r="2025" spans="2:14" ht="14.4">
      <c r="B2025" s="286"/>
      <c r="C2025" s="274"/>
      <c r="D2025" s="274"/>
      <c r="E2025" s="274"/>
      <c r="F2025" s="274"/>
      <c r="G2025" s="274"/>
      <c r="H2025" s="274"/>
      <c r="I2025" s="274"/>
      <c r="J2025" s="274"/>
      <c r="K2025" s="274"/>
      <c r="L2025" s="274"/>
      <c r="M2025" s="274"/>
      <c r="N2025" s="274"/>
    </row>
    <row r="2026" spans="2:14" ht="14.4">
      <c r="B2026" s="286"/>
      <c r="C2026" s="274"/>
      <c r="D2026" s="274"/>
      <c r="E2026" s="274"/>
      <c r="F2026" s="274"/>
      <c r="G2026" s="274"/>
      <c r="H2026" s="274"/>
      <c r="I2026" s="274"/>
      <c r="J2026" s="274"/>
      <c r="K2026" s="274"/>
      <c r="L2026" s="274"/>
      <c r="M2026" s="274"/>
      <c r="N2026" s="274"/>
    </row>
    <row r="2027" spans="2:14" ht="14.4">
      <c r="B2027" s="286"/>
      <c r="C2027" s="274"/>
      <c r="D2027" s="274"/>
      <c r="E2027" s="274"/>
      <c r="F2027" s="274"/>
      <c r="G2027" s="274"/>
      <c r="H2027" s="274"/>
      <c r="I2027" s="274"/>
      <c r="J2027" s="274"/>
      <c r="K2027" s="274"/>
      <c r="L2027" s="274"/>
      <c r="M2027" s="274"/>
      <c r="N2027" s="274"/>
    </row>
    <row r="2028" spans="2:14" ht="14.4">
      <c r="B2028" s="286"/>
      <c r="C2028" s="274"/>
      <c r="D2028" s="274"/>
      <c r="E2028" s="274"/>
      <c r="F2028" s="274"/>
      <c r="G2028" s="274"/>
      <c r="H2028" s="274"/>
      <c r="I2028" s="274"/>
      <c r="J2028" s="274"/>
      <c r="K2028" s="274"/>
      <c r="L2028" s="274"/>
      <c r="M2028" s="274"/>
      <c r="N2028" s="274"/>
    </row>
    <row r="2029" spans="2:14" ht="14.4">
      <c r="B2029" s="286"/>
      <c r="C2029" s="274"/>
      <c r="D2029" s="274"/>
      <c r="E2029" s="274"/>
      <c r="F2029" s="274"/>
      <c r="G2029" s="274"/>
      <c r="H2029" s="274"/>
      <c r="I2029" s="274"/>
      <c r="J2029" s="274"/>
      <c r="K2029" s="274"/>
      <c r="L2029" s="274"/>
      <c r="M2029" s="274"/>
      <c r="N2029" s="274"/>
    </row>
    <row r="2030" spans="2:14" ht="14.4">
      <c r="B2030" s="286"/>
      <c r="C2030" s="274"/>
      <c r="D2030" s="274"/>
      <c r="E2030" s="274"/>
      <c r="F2030" s="274"/>
      <c r="G2030" s="274"/>
      <c r="H2030" s="274"/>
      <c r="I2030" s="274"/>
      <c r="J2030" s="274"/>
      <c r="K2030" s="274"/>
      <c r="L2030" s="274"/>
      <c r="M2030" s="274"/>
      <c r="N2030" s="274"/>
    </row>
    <row r="2031" spans="2:14" ht="14.4">
      <c r="B2031" s="286"/>
      <c r="C2031" s="274"/>
      <c r="D2031" s="274"/>
      <c r="E2031" s="274"/>
      <c r="F2031" s="274"/>
      <c r="G2031" s="274"/>
      <c r="H2031" s="274"/>
      <c r="I2031" s="274"/>
      <c r="J2031" s="274"/>
      <c r="K2031" s="274"/>
      <c r="L2031" s="274"/>
      <c r="M2031" s="274"/>
      <c r="N2031" s="274"/>
    </row>
    <row r="2032" spans="2:14" ht="14.4">
      <c r="B2032" s="286"/>
      <c r="C2032" s="274"/>
      <c r="D2032" s="274"/>
      <c r="E2032" s="274"/>
      <c r="F2032" s="274"/>
      <c r="G2032" s="274"/>
      <c r="H2032" s="274"/>
      <c r="I2032" s="274"/>
      <c r="J2032" s="274"/>
      <c r="K2032" s="274"/>
      <c r="L2032" s="274"/>
      <c r="M2032" s="274"/>
      <c r="N2032" s="274"/>
    </row>
    <row r="2033" spans="2:14" ht="14.4">
      <c r="B2033" s="286"/>
      <c r="C2033" s="274"/>
      <c r="D2033" s="274"/>
      <c r="E2033" s="274"/>
      <c r="F2033" s="274"/>
      <c r="G2033" s="274"/>
      <c r="H2033" s="274"/>
      <c r="I2033" s="274"/>
      <c r="J2033" s="274"/>
      <c r="K2033" s="274"/>
      <c r="L2033" s="274"/>
      <c r="M2033" s="274"/>
      <c r="N2033" s="274"/>
    </row>
    <row r="2034" spans="2:14" ht="14.4">
      <c r="B2034" s="286"/>
      <c r="C2034" s="274"/>
      <c r="D2034" s="274"/>
      <c r="E2034" s="274"/>
      <c r="F2034" s="274"/>
      <c r="G2034" s="274"/>
      <c r="H2034" s="274"/>
      <c r="I2034" s="274"/>
      <c r="J2034" s="274"/>
      <c r="K2034" s="274"/>
      <c r="L2034" s="274"/>
      <c r="M2034" s="274"/>
      <c r="N2034" s="274"/>
    </row>
    <row r="2035" spans="2:14" ht="14.4">
      <c r="B2035" s="286"/>
      <c r="C2035" s="274"/>
      <c r="D2035" s="274"/>
      <c r="E2035" s="274"/>
      <c r="F2035" s="274"/>
      <c r="G2035" s="274"/>
      <c r="H2035" s="274"/>
      <c r="I2035" s="274"/>
      <c r="J2035" s="274"/>
      <c r="K2035" s="274"/>
      <c r="L2035" s="274"/>
      <c r="M2035" s="274"/>
      <c r="N2035" s="274"/>
    </row>
    <row r="2036" spans="2:14" ht="14.4">
      <c r="B2036" s="286"/>
      <c r="C2036" s="274"/>
      <c r="D2036" s="274"/>
      <c r="E2036" s="274"/>
      <c r="F2036" s="274"/>
      <c r="G2036" s="274"/>
      <c r="H2036" s="274"/>
      <c r="I2036" s="274"/>
      <c r="J2036" s="274"/>
      <c r="K2036" s="274"/>
      <c r="L2036" s="274"/>
      <c r="M2036" s="274"/>
      <c r="N2036" s="274"/>
    </row>
    <row r="2037" spans="2:14" ht="14.4">
      <c r="B2037" s="286"/>
      <c r="C2037" s="274"/>
      <c r="D2037" s="274"/>
      <c r="E2037" s="274"/>
      <c r="F2037" s="274"/>
      <c r="G2037" s="274"/>
      <c r="H2037" s="274"/>
      <c r="I2037" s="274"/>
      <c r="J2037" s="274"/>
      <c r="K2037" s="274"/>
      <c r="L2037" s="274"/>
      <c r="M2037" s="274"/>
      <c r="N2037" s="274"/>
    </row>
    <row r="2038" spans="2:14" ht="14.4">
      <c r="B2038" s="286"/>
      <c r="C2038" s="274"/>
      <c r="D2038" s="274"/>
      <c r="E2038" s="274"/>
      <c r="F2038" s="274"/>
      <c r="G2038" s="274"/>
      <c r="H2038" s="274"/>
      <c r="I2038" s="274"/>
      <c r="J2038" s="274"/>
      <c r="K2038" s="274"/>
      <c r="L2038" s="274"/>
      <c r="M2038" s="274"/>
      <c r="N2038" s="274"/>
    </row>
    <row r="2039" spans="2:14" ht="14.4">
      <c r="B2039" s="286"/>
      <c r="C2039" s="274"/>
      <c r="D2039" s="274"/>
      <c r="E2039" s="274"/>
      <c r="F2039" s="274"/>
      <c r="G2039" s="274"/>
      <c r="H2039" s="274"/>
      <c r="I2039" s="274"/>
      <c r="J2039" s="274"/>
      <c r="K2039" s="274"/>
      <c r="L2039" s="274"/>
      <c r="M2039" s="274"/>
      <c r="N2039" s="274"/>
    </row>
    <row r="2040" spans="2:14" ht="14.4">
      <c r="B2040" s="286"/>
      <c r="C2040" s="274"/>
      <c r="D2040" s="274"/>
      <c r="E2040" s="274"/>
      <c r="F2040" s="274"/>
      <c r="G2040" s="274"/>
      <c r="H2040" s="274"/>
      <c r="I2040" s="274"/>
      <c r="J2040" s="274"/>
      <c r="K2040" s="274"/>
      <c r="L2040" s="274"/>
      <c r="M2040" s="274"/>
      <c r="N2040" s="274"/>
    </row>
    <row r="2041" spans="2:14" ht="14.4">
      <c r="B2041" s="286"/>
      <c r="C2041" s="274"/>
      <c r="D2041" s="274"/>
      <c r="E2041" s="274"/>
      <c r="F2041" s="274"/>
      <c r="G2041" s="274"/>
      <c r="H2041" s="274"/>
      <c r="I2041" s="274"/>
      <c r="J2041" s="274"/>
      <c r="K2041" s="274"/>
      <c r="L2041" s="274"/>
      <c r="M2041" s="274"/>
      <c r="N2041" s="274"/>
    </row>
    <row r="2042" spans="2:14" ht="14.4">
      <c r="B2042" s="286"/>
      <c r="C2042" s="274"/>
      <c r="D2042" s="274"/>
      <c r="E2042" s="274"/>
      <c r="F2042" s="274"/>
      <c r="G2042" s="274"/>
      <c r="H2042" s="274"/>
      <c r="I2042" s="274"/>
      <c r="J2042" s="274"/>
      <c r="K2042" s="274"/>
      <c r="L2042" s="274"/>
      <c r="M2042" s="274"/>
      <c r="N2042" s="274"/>
    </row>
    <row r="2043" spans="2:14" ht="14.4">
      <c r="B2043" s="286"/>
      <c r="C2043" s="274"/>
      <c r="D2043" s="274"/>
      <c r="E2043" s="274"/>
      <c r="F2043" s="274"/>
      <c r="G2043" s="274"/>
      <c r="H2043" s="274"/>
      <c r="I2043" s="274"/>
      <c r="J2043" s="274"/>
      <c r="K2043" s="274"/>
      <c r="L2043" s="274"/>
      <c r="M2043" s="274"/>
      <c r="N2043" s="274"/>
    </row>
    <row r="2044" spans="2:14" ht="14.4">
      <c r="B2044" s="286"/>
      <c r="C2044" s="274"/>
      <c r="D2044" s="274"/>
      <c r="E2044" s="274"/>
      <c r="F2044" s="274"/>
      <c r="G2044" s="274"/>
      <c r="H2044" s="274"/>
      <c r="I2044" s="274"/>
      <c r="J2044" s="274"/>
      <c r="K2044" s="274"/>
      <c r="L2044" s="274"/>
      <c r="M2044" s="274"/>
      <c r="N2044" s="274"/>
    </row>
    <row r="2045" spans="2:14" ht="14.4">
      <c r="B2045" s="286"/>
      <c r="C2045" s="274"/>
      <c r="D2045" s="274"/>
      <c r="E2045" s="274"/>
      <c r="F2045" s="274"/>
      <c r="G2045" s="274"/>
      <c r="H2045" s="274"/>
      <c r="I2045" s="274"/>
      <c r="J2045" s="274"/>
      <c r="K2045" s="274"/>
      <c r="L2045" s="274"/>
      <c r="M2045" s="274"/>
      <c r="N2045" s="274"/>
    </row>
    <row r="2046" spans="2:14" ht="14.4">
      <c r="B2046" s="286"/>
      <c r="C2046" s="274"/>
      <c r="D2046" s="274"/>
      <c r="E2046" s="274"/>
      <c r="F2046" s="274"/>
      <c r="G2046" s="274"/>
      <c r="H2046" s="274"/>
      <c r="I2046" s="274"/>
      <c r="J2046" s="274"/>
      <c r="K2046" s="274"/>
      <c r="L2046" s="274"/>
      <c r="M2046" s="274"/>
      <c r="N2046" s="274"/>
    </row>
    <row r="2047" spans="2:14" ht="14.4">
      <c r="B2047" s="286"/>
      <c r="C2047" s="274"/>
      <c r="D2047" s="274"/>
      <c r="E2047" s="274"/>
      <c r="F2047" s="274"/>
      <c r="G2047" s="274"/>
      <c r="H2047" s="274"/>
      <c r="I2047" s="274"/>
      <c r="J2047" s="274"/>
      <c r="K2047" s="274"/>
      <c r="L2047" s="274"/>
      <c r="M2047" s="274"/>
      <c r="N2047" s="274"/>
    </row>
    <row r="2048" spans="2:14" ht="14.4">
      <c r="B2048" s="286"/>
      <c r="C2048" s="274"/>
      <c r="D2048" s="274"/>
      <c r="E2048" s="274"/>
      <c r="F2048" s="274"/>
      <c r="G2048" s="274"/>
      <c r="H2048" s="274"/>
      <c r="I2048" s="274"/>
      <c r="J2048" s="274"/>
      <c r="K2048" s="274"/>
      <c r="L2048" s="274"/>
      <c r="M2048" s="274"/>
      <c r="N2048" s="274"/>
    </row>
    <row r="2049" spans="2:14" ht="14.4">
      <c r="B2049" s="286"/>
      <c r="C2049" s="274"/>
      <c r="D2049" s="274"/>
      <c r="E2049" s="274"/>
      <c r="F2049" s="274"/>
      <c r="G2049" s="274"/>
      <c r="H2049" s="274"/>
      <c r="I2049" s="274"/>
      <c r="J2049" s="274"/>
      <c r="K2049" s="274"/>
      <c r="L2049" s="274"/>
      <c r="M2049" s="274"/>
      <c r="N2049" s="274"/>
    </row>
    <row r="2050" spans="2:14" ht="14.4">
      <c r="B2050" s="286"/>
      <c r="C2050" s="274"/>
      <c r="D2050" s="274"/>
      <c r="E2050" s="274"/>
      <c r="F2050" s="274"/>
      <c r="G2050" s="274"/>
      <c r="H2050" s="274"/>
      <c r="I2050" s="274"/>
      <c r="J2050" s="274"/>
      <c r="K2050" s="274"/>
      <c r="L2050" s="274"/>
      <c r="M2050" s="274"/>
      <c r="N2050" s="274"/>
    </row>
    <row r="2051" spans="2:14" ht="14.4">
      <c r="B2051" s="286"/>
      <c r="C2051" s="274"/>
      <c r="D2051" s="274"/>
      <c r="E2051" s="274"/>
      <c r="F2051" s="274"/>
      <c r="G2051" s="274"/>
      <c r="H2051" s="274"/>
      <c r="I2051" s="274"/>
      <c r="J2051" s="274"/>
      <c r="K2051" s="274"/>
      <c r="L2051" s="274"/>
      <c r="M2051" s="274"/>
      <c r="N2051" s="274"/>
    </row>
    <row r="2052" spans="2:14" ht="14.4">
      <c r="B2052" s="286"/>
      <c r="C2052" s="274"/>
      <c r="D2052" s="274"/>
      <c r="E2052" s="274"/>
      <c r="F2052" s="274"/>
      <c r="G2052" s="274"/>
      <c r="H2052" s="274"/>
      <c r="I2052" s="274"/>
      <c r="J2052" s="274"/>
      <c r="K2052" s="274"/>
      <c r="L2052" s="274"/>
      <c r="M2052" s="274"/>
      <c r="N2052" s="274"/>
    </row>
    <row r="2053" spans="2:14" ht="14.4">
      <c r="B2053" s="286"/>
      <c r="C2053" s="274"/>
      <c r="D2053" s="274"/>
      <c r="E2053" s="274"/>
      <c r="F2053" s="274"/>
      <c r="G2053" s="274"/>
      <c r="H2053" s="274"/>
      <c r="I2053" s="274"/>
      <c r="J2053" s="274"/>
      <c r="K2053" s="274"/>
      <c r="L2053" s="274"/>
      <c r="M2053" s="274"/>
      <c r="N2053" s="274"/>
    </row>
    <row r="2054" spans="2:14" ht="14.4">
      <c r="B2054" s="286"/>
      <c r="C2054" s="274"/>
      <c r="D2054" s="274"/>
      <c r="E2054" s="274"/>
      <c r="F2054" s="274"/>
      <c r="G2054" s="274"/>
      <c r="H2054" s="274"/>
      <c r="I2054" s="274"/>
      <c r="J2054" s="274"/>
      <c r="K2054" s="274"/>
      <c r="L2054" s="274"/>
      <c r="M2054" s="274"/>
      <c r="N2054" s="274"/>
    </row>
    <row r="2055" spans="2:14" ht="14.4">
      <c r="B2055" s="286"/>
      <c r="C2055" s="274"/>
      <c r="D2055" s="274"/>
      <c r="E2055" s="274"/>
      <c r="F2055" s="274"/>
      <c r="G2055" s="274"/>
      <c r="H2055" s="274"/>
      <c r="I2055" s="274"/>
      <c r="J2055" s="274"/>
      <c r="K2055" s="274"/>
      <c r="L2055" s="274"/>
      <c r="M2055" s="274"/>
      <c r="N2055" s="274"/>
    </row>
    <row r="2056" spans="2:14" ht="14.4">
      <c r="B2056" s="286"/>
      <c r="C2056" s="274"/>
      <c r="D2056" s="274"/>
      <c r="E2056" s="274"/>
      <c r="F2056" s="274"/>
      <c r="G2056" s="274"/>
      <c r="H2056" s="274"/>
      <c r="I2056" s="274"/>
      <c r="J2056" s="274"/>
      <c r="K2056" s="274"/>
      <c r="L2056" s="274"/>
      <c r="M2056" s="274"/>
      <c r="N2056" s="274"/>
    </row>
    <row r="2057" spans="2:14" ht="14.4">
      <c r="B2057" s="286"/>
      <c r="C2057" s="274"/>
      <c r="D2057" s="274"/>
      <c r="E2057" s="274"/>
      <c r="F2057" s="274"/>
      <c r="G2057" s="274"/>
      <c r="H2057" s="274"/>
      <c r="I2057" s="274"/>
      <c r="J2057" s="274"/>
      <c r="K2057" s="274"/>
      <c r="L2057" s="274"/>
      <c r="M2057" s="274"/>
      <c r="N2057" s="274"/>
    </row>
    <row r="2058" spans="2:14" ht="14.4">
      <c r="B2058" s="286"/>
      <c r="C2058" s="274"/>
      <c r="D2058" s="274"/>
      <c r="E2058" s="274"/>
      <c r="F2058" s="274"/>
      <c r="G2058" s="274"/>
      <c r="H2058" s="274"/>
      <c r="I2058" s="274"/>
      <c r="J2058" s="274"/>
      <c r="K2058" s="274"/>
      <c r="L2058" s="274"/>
      <c r="M2058" s="274"/>
      <c r="N2058" s="274"/>
    </row>
    <row r="2059" spans="2:14" ht="14.4">
      <c r="B2059" s="286"/>
      <c r="C2059" s="274"/>
      <c r="D2059" s="274"/>
      <c r="E2059" s="274"/>
      <c r="F2059" s="274"/>
      <c r="G2059" s="274"/>
      <c r="H2059" s="274"/>
      <c r="I2059" s="274"/>
      <c r="J2059" s="274"/>
      <c r="K2059" s="274"/>
      <c r="L2059" s="274"/>
      <c r="M2059" s="274"/>
      <c r="N2059" s="274"/>
    </row>
    <row r="2060" spans="2:14" ht="14.4">
      <c r="B2060" s="286"/>
      <c r="C2060" s="274"/>
      <c r="D2060" s="274"/>
      <c r="E2060" s="274"/>
      <c r="F2060" s="274"/>
      <c r="G2060" s="274"/>
      <c r="H2060" s="274"/>
      <c r="I2060" s="274"/>
      <c r="J2060" s="274"/>
      <c r="K2060" s="274"/>
      <c r="L2060" s="274"/>
      <c r="M2060" s="274"/>
      <c r="N2060" s="274"/>
    </row>
    <row r="2061" spans="2:14" ht="14.4">
      <c r="B2061" s="286"/>
      <c r="C2061" s="274"/>
      <c r="D2061" s="274"/>
      <c r="E2061" s="274"/>
      <c r="F2061" s="274"/>
      <c r="G2061" s="274"/>
      <c r="H2061" s="274"/>
      <c r="I2061" s="274"/>
      <c r="J2061" s="274"/>
      <c r="K2061" s="274"/>
      <c r="L2061" s="274"/>
      <c r="M2061" s="274"/>
      <c r="N2061" s="274"/>
    </row>
    <row r="2062" spans="2:14" ht="14.4">
      <c r="B2062" s="286"/>
      <c r="C2062" s="274"/>
      <c r="D2062" s="274"/>
      <c r="E2062" s="274"/>
      <c r="F2062" s="274"/>
      <c r="G2062" s="274"/>
      <c r="H2062" s="274"/>
      <c r="I2062" s="274"/>
      <c r="J2062" s="274"/>
      <c r="K2062" s="274"/>
      <c r="L2062" s="274"/>
      <c r="M2062" s="274"/>
      <c r="N2062" s="274"/>
    </row>
    <row r="2063" spans="2:14" ht="14.4">
      <c r="B2063" s="286"/>
      <c r="C2063" s="274"/>
      <c r="D2063" s="274"/>
      <c r="E2063" s="274"/>
      <c r="F2063" s="274"/>
      <c r="G2063" s="274"/>
      <c r="H2063" s="274"/>
      <c r="I2063" s="274"/>
      <c r="J2063" s="274"/>
      <c r="K2063" s="274"/>
      <c r="L2063" s="274"/>
      <c r="M2063" s="274"/>
      <c r="N2063" s="274"/>
    </row>
    <row r="2064" spans="2:14" ht="14.4">
      <c r="B2064" s="286"/>
      <c r="C2064" s="274"/>
      <c r="D2064" s="274"/>
      <c r="E2064" s="274"/>
      <c r="F2064" s="274"/>
      <c r="G2064" s="274"/>
      <c r="H2064" s="274"/>
      <c r="I2064" s="274"/>
      <c r="J2064" s="274"/>
      <c r="K2064" s="274"/>
      <c r="L2064" s="274"/>
      <c r="M2064" s="274"/>
      <c r="N2064" s="274"/>
    </row>
    <row r="2065" spans="2:14" ht="14.4">
      <c r="B2065" s="286"/>
      <c r="C2065" s="274"/>
      <c r="D2065" s="274"/>
      <c r="E2065" s="274"/>
      <c r="F2065" s="274"/>
      <c r="G2065" s="274"/>
      <c r="H2065" s="274"/>
      <c r="I2065" s="274"/>
      <c r="J2065" s="274"/>
      <c r="K2065" s="274"/>
      <c r="L2065" s="274"/>
      <c r="M2065" s="274"/>
      <c r="N2065" s="274"/>
    </row>
    <row r="2066" spans="2:14" ht="14.4">
      <c r="B2066" s="286"/>
      <c r="C2066" s="274"/>
      <c r="D2066" s="274"/>
      <c r="E2066" s="274"/>
      <c r="F2066" s="274"/>
      <c r="G2066" s="274"/>
      <c r="H2066" s="274"/>
      <c r="I2066" s="274"/>
      <c r="J2066" s="274"/>
      <c r="K2066" s="274"/>
      <c r="L2066" s="274"/>
      <c r="M2066" s="274"/>
      <c r="N2066" s="274"/>
    </row>
    <row r="2067" spans="2:14" ht="14.4">
      <c r="B2067" s="286"/>
      <c r="C2067" s="274"/>
      <c r="D2067" s="274"/>
      <c r="E2067" s="274"/>
      <c r="F2067" s="274"/>
      <c r="G2067" s="274"/>
      <c r="H2067" s="274"/>
      <c r="I2067" s="274"/>
      <c r="J2067" s="274"/>
      <c r="K2067" s="274"/>
      <c r="L2067" s="274"/>
      <c r="M2067" s="274"/>
      <c r="N2067" s="274"/>
    </row>
    <row r="2068" spans="2:14" ht="14.4">
      <c r="B2068" s="286"/>
      <c r="C2068" s="274"/>
      <c r="D2068" s="274"/>
      <c r="E2068" s="274"/>
      <c r="F2068" s="274"/>
      <c r="G2068" s="274"/>
      <c r="H2068" s="274"/>
      <c r="I2068" s="274"/>
      <c r="J2068" s="274"/>
      <c r="K2068" s="274"/>
      <c r="L2068" s="274"/>
      <c r="M2068" s="274"/>
      <c r="N2068" s="274"/>
    </row>
    <row r="2069" spans="2:14" ht="14.4">
      <c r="B2069" s="286"/>
      <c r="C2069" s="274"/>
      <c r="D2069" s="274"/>
      <c r="E2069" s="274"/>
      <c r="F2069" s="274"/>
      <c r="G2069" s="274"/>
      <c r="H2069" s="274"/>
      <c r="I2069" s="274"/>
      <c r="J2069" s="274"/>
      <c r="K2069" s="274"/>
      <c r="L2069" s="274"/>
      <c r="M2069" s="274"/>
      <c r="N2069" s="274"/>
    </row>
    <row r="2070" spans="2:14" ht="14.4">
      <c r="B2070" s="286"/>
      <c r="C2070" s="274"/>
      <c r="D2070" s="274"/>
      <c r="E2070" s="274"/>
      <c r="F2070" s="274"/>
      <c r="G2070" s="274"/>
      <c r="H2070" s="274"/>
      <c r="I2070" s="274"/>
      <c r="J2070" s="274"/>
      <c r="K2070" s="274"/>
      <c r="L2070" s="274"/>
      <c r="M2070" s="274"/>
      <c r="N2070" s="274"/>
    </row>
    <row r="2071" spans="2:14" ht="14.4">
      <c r="B2071" s="286"/>
      <c r="C2071" s="274"/>
      <c r="D2071" s="274"/>
      <c r="E2071" s="274"/>
      <c r="F2071" s="274"/>
      <c r="G2071" s="274"/>
      <c r="H2071" s="274"/>
      <c r="I2071" s="274"/>
      <c r="J2071" s="274"/>
      <c r="K2071" s="274"/>
      <c r="L2071" s="274"/>
      <c r="M2071" s="274"/>
      <c r="N2071" s="274"/>
    </row>
    <row r="2072" spans="2:14" ht="14.4">
      <c r="B2072" s="286"/>
      <c r="C2072" s="274"/>
      <c r="D2072" s="274"/>
      <c r="E2072" s="274"/>
      <c r="F2072" s="274"/>
      <c r="G2072" s="274"/>
      <c r="H2072" s="274"/>
      <c r="I2072" s="274"/>
      <c r="J2072" s="274"/>
      <c r="K2072" s="274"/>
      <c r="L2072" s="274"/>
      <c r="M2072" s="274"/>
      <c r="N2072" s="274"/>
    </row>
    <row r="2073" spans="2:14" ht="14.4">
      <c r="B2073" s="286"/>
      <c r="C2073" s="274"/>
      <c r="D2073" s="274"/>
      <c r="E2073" s="274"/>
      <c r="F2073" s="274"/>
      <c r="G2073" s="274"/>
      <c r="H2073" s="274"/>
      <c r="I2073" s="274"/>
      <c r="J2073" s="274"/>
      <c r="K2073" s="274"/>
      <c r="L2073" s="274"/>
      <c r="M2073" s="274"/>
      <c r="N2073" s="274"/>
    </row>
    <row r="2074" spans="2:14" ht="14.4">
      <c r="B2074" s="286"/>
      <c r="C2074" s="274"/>
      <c r="D2074" s="274"/>
      <c r="E2074" s="274"/>
      <c r="F2074" s="274"/>
      <c r="G2074" s="274"/>
      <c r="H2074" s="274"/>
      <c r="I2074" s="274"/>
      <c r="J2074" s="274"/>
      <c r="K2074" s="274"/>
      <c r="L2074" s="274"/>
      <c r="M2074" s="274"/>
      <c r="N2074" s="274"/>
    </row>
    <row r="2075" spans="2:14" ht="14.4">
      <c r="B2075" s="286"/>
      <c r="C2075" s="274"/>
      <c r="D2075" s="274"/>
      <c r="E2075" s="274"/>
      <c r="F2075" s="274"/>
      <c r="G2075" s="274"/>
      <c r="H2075" s="274"/>
      <c r="I2075" s="274"/>
      <c r="J2075" s="274"/>
      <c r="K2075" s="274"/>
      <c r="L2075" s="274"/>
      <c r="M2075" s="274"/>
      <c r="N2075" s="274"/>
    </row>
    <row r="2076" spans="2:14" ht="14.4">
      <c r="B2076" s="286"/>
      <c r="C2076" s="274"/>
      <c r="D2076" s="274"/>
      <c r="E2076" s="274"/>
      <c r="F2076" s="274"/>
      <c r="G2076" s="274"/>
      <c r="H2076" s="274"/>
      <c r="I2076" s="274"/>
      <c r="J2076" s="274"/>
      <c r="K2076" s="274"/>
      <c r="L2076" s="274"/>
      <c r="M2076" s="274"/>
      <c r="N2076" s="274"/>
    </row>
    <row r="2077" spans="2:14" ht="14.4">
      <c r="B2077" s="286"/>
      <c r="C2077" s="274"/>
      <c r="D2077" s="274"/>
      <c r="E2077" s="274"/>
      <c r="F2077" s="274"/>
      <c r="G2077" s="274"/>
      <c r="H2077" s="274"/>
      <c r="I2077" s="274"/>
      <c r="J2077" s="274"/>
      <c r="K2077" s="274"/>
      <c r="L2077" s="274"/>
      <c r="M2077" s="274"/>
      <c r="N2077" s="274"/>
    </row>
    <row r="2078" spans="2:14" ht="14.4">
      <c r="B2078" s="286"/>
      <c r="C2078" s="274"/>
      <c r="D2078" s="274"/>
      <c r="E2078" s="274"/>
      <c r="F2078" s="274"/>
      <c r="G2078" s="274"/>
      <c r="H2078" s="274"/>
      <c r="I2078" s="274"/>
      <c r="J2078" s="274"/>
      <c r="K2078" s="274"/>
      <c r="L2078" s="274"/>
      <c r="M2078" s="274"/>
      <c r="N2078" s="274"/>
    </row>
    <row r="2079" spans="2:14" ht="14.4">
      <c r="B2079" s="286"/>
      <c r="C2079" s="274"/>
      <c r="D2079" s="274"/>
      <c r="E2079" s="274"/>
      <c r="F2079" s="274"/>
      <c r="G2079" s="274"/>
      <c r="H2079" s="274"/>
      <c r="I2079" s="274"/>
      <c r="J2079" s="274"/>
      <c r="K2079" s="274"/>
      <c r="L2079" s="274"/>
      <c r="M2079" s="274"/>
      <c r="N2079" s="274"/>
    </row>
    <row r="2080" spans="2:14" ht="14.4">
      <c r="B2080" s="286"/>
      <c r="C2080" s="274"/>
      <c r="D2080" s="274"/>
      <c r="E2080" s="274"/>
      <c r="F2080" s="274"/>
      <c r="G2080" s="274"/>
      <c r="H2080" s="274"/>
      <c r="I2080" s="274"/>
      <c r="J2080" s="274"/>
      <c r="K2080" s="274"/>
      <c r="L2080" s="274"/>
      <c r="M2080" s="274"/>
      <c r="N2080" s="274"/>
    </row>
    <row r="2081" spans="2:14" ht="14.4">
      <c r="B2081" s="286"/>
      <c r="C2081" s="274"/>
      <c r="D2081" s="274"/>
      <c r="E2081" s="274"/>
      <c r="F2081" s="274"/>
      <c r="G2081" s="274"/>
      <c r="H2081" s="274"/>
      <c r="I2081" s="274"/>
      <c r="J2081" s="274"/>
      <c r="K2081" s="274"/>
      <c r="L2081" s="274"/>
      <c r="M2081" s="274"/>
      <c r="N2081" s="274"/>
    </row>
    <row r="2082" spans="2:14" ht="14.4">
      <c r="B2082" s="286"/>
      <c r="C2082" s="274"/>
      <c r="D2082" s="274"/>
      <c r="E2082" s="274"/>
      <c r="F2082" s="274"/>
      <c r="G2082" s="274"/>
      <c r="H2082" s="274"/>
      <c r="I2082" s="274"/>
      <c r="J2082" s="274"/>
      <c r="K2082" s="274"/>
      <c r="L2082" s="274"/>
      <c r="M2082" s="274"/>
      <c r="N2082" s="274"/>
    </row>
    <row r="2083" spans="2:14" ht="14.4">
      <c r="B2083" s="286"/>
      <c r="C2083" s="274"/>
      <c r="D2083" s="274"/>
      <c r="E2083" s="274"/>
      <c r="F2083" s="274"/>
      <c r="G2083" s="274"/>
      <c r="H2083" s="274"/>
      <c r="I2083" s="274"/>
      <c r="J2083" s="274"/>
      <c r="K2083" s="274"/>
      <c r="L2083" s="274"/>
      <c r="M2083" s="274"/>
      <c r="N2083" s="274"/>
    </row>
    <row r="2084" spans="2:14" ht="14.4">
      <c r="B2084" s="286"/>
      <c r="C2084" s="274"/>
      <c r="D2084" s="274"/>
      <c r="E2084" s="274"/>
      <c r="F2084" s="274"/>
      <c r="G2084" s="274"/>
      <c r="H2084" s="274"/>
      <c r="I2084" s="274"/>
      <c r="J2084" s="274"/>
      <c r="K2084" s="274"/>
      <c r="L2084" s="274"/>
      <c r="M2084" s="274"/>
      <c r="N2084" s="274"/>
    </row>
    <row r="2085" spans="2:14" ht="14.4">
      <c r="B2085" s="286"/>
      <c r="C2085" s="274"/>
      <c r="D2085" s="274"/>
      <c r="E2085" s="274"/>
      <c r="F2085" s="274"/>
      <c r="G2085" s="274"/>
      <c r="H2085" s="274"/>
      <c r="I2085" s="274"/>
      <c r="J2085" s="274"/>
      <c r="K2085" s="274"/>
      <c r="L2085" s="274"/>
      <c r="M2085" s="274"/>
      <c r="N2085" s="274"/>
    </row>
    <row r="2086" spans="2:14" ht="14.4">
      <c r="B2086" s="286"/>
      <c r="C2086" s="274"/>
      <c r="D2086" s="274"/>
      <c r="E2086" s="274"/>
      <c r="F2086" s="274"/>
      <c r="G2086" s="274"/>
      <c r="H2086" s="274"/>
      <c r="I2086" s="274"/>
      <c r="J2086" s="274"/>
      <c r="K2086" s="274"/>
      <c r="L2086" s="274"/>
      <c r="M2086" s="274"/>
      <c r="N2086" s="274"/>
    </row>
    <row r="2087" spans="2:14" ht="14.4">
      <c r="B2087" s="286"/>
      <c r="C2087" s="274"/>
      <c r="D2087" s="274"/>
      <c r="E2087" s="274"/>
      <c r="F2087" s="274"/>
      <c r="G2087" s="274"/>
      <c r="H2087" s="274"/>
      <c r="I2087" s="274"/>
      <c r="J2087" s="274"/>
      <c r="K2087" s="274"/>
      <c r="L2087" s="274"/>
      <c r="M2087" s="274"/>
      <c r="N2087" s="274"/>
    </row>
    <row r="2088" spans="2:14" ht="14.4">
      <c r="B2088" s="286"/>
      <c r="C2088" s="274"/>
      <c r="D2088" s="274"/>
      <c r="E2088" s="274"/>
      <c r="F2088" s="274"/>
      <c r="G2088" s="274"/>
      <c r="H2088" s="274"/>
      <c r="I2088" s="274"/>
      <c r="J2088" s="274"/>
      <c r="K2088" s="274"/>
      <c r="L2088" s="274"/>
      <c r="M2088" s="274"/>
      <c r="N2088" s="274"/>
    </row>
    <row r="2089" spans="2:14" ht="14.4">
      <c r="B2089" s="286"/>
      <c r="C2089" s="274"/>
      <c r="D2089" s="274"/>
      <c r="E2089" s="274"/>
      <c r="F2089" s="274"/>
      <c r="G2089" s="274"/>
      <c r="H2089" s="274"/>
      <c r="I2089" s="274"/>
      <c r="J2089" s="274"/>
      <c r="K2089" s="274"/>
      <c r="L2089" s="274"/>
      <c r="M2089" s="274"/>
      <c r="N2089" s="274"/>
    </row>
    <row r="2090" spans="2:14" ht="14.4">
      <c r="B2090" s="286"/>
      <c r="C2090" s="274"/>
      <c r="D2090" s="274"/>
      <c r="E2090" s="274"/>
      <c r="F2090" s="274"/>
      <c r="G2090" s="274"/>
      <c r="H2090" s="274"/>
      <c r="I2090" s="274"/>
      <c r="J2090" s="274"/>
      <c r="K2090" s="274"/>
      <c r="L2090" s="274"/>
      <c r="M2090" s="274"/>
      <c r="N2090" s="274"/>
    </row>
    <row r="2091" spans="2:14" ht="14.4">
      <c r="B2091" s="286"/>
      <c r="C2091" s="274"/>
      <c r="D2091" s="274"/>
      <c r="E2091" s="274"/>
      <c r="F2091" s="274"/>
      <c r="G2091" s="274"/>
      <c r="H2091" s="274"/>
      <c r="I2091" s="274"/>
      <c r="J2091" s="274"/>
      <c r="K2091" s="274"/>
      <c r="L2091" s="274"/>
      <c r="M2091" s="274"/>
      <c r="N2091" s="274"/>
    </row>
    <row r="2092" spans="2:14" ht="14.4">
      <c r="B2092" s="286"/>
      <c r="C2092" s="274"/>
      <c r="D2092" s="274"/>
      <c r="E2092" s="274"/>
      <c r="F2092" s="274"/>
      <c r="G2092" s="274"/>
      <c r="H2092" s="274"/>
      <c r="I2092" s="274"/>
      <c r="J2092" s="274"/>
      <c r="K2092" s="274"/>
      <c r="L2092" s="274"/>
      <c r="M2092" s="274"/>
      <c r="N2092" s="274"/>
    </row>
    <row r="2093" spans="2:14" ht="14.4">
      <c r="B2093" s="286"/>
      <c r="C2093" s="274"/>
      <c r="D2093" s="274"/>
      <c r="E2093" s="274"/>
      <c r="F2093" s="274"/>
      <c r="G2093" s="274"/>
      <c r="H2093" s="274"/>
      <c r="I2093" s="274"/>
      <c r="J2093" s="274"/>
      <c r="K2093" s="274"/>
      <c r="L2093" s="274"/>
      <c r="M2093" s="274"/>
      <c r="N2093" s="274"/>
    </row>
    <row r="2094" spans="2:14" ht="14.4">
      <c r="B2094" s="286"/>
      <c r="C2094" s="274"/>
      <c r="D2094" s="274"/>
      <c r="E2094" s="274"/>
      <c r="F2094" s="274"/>
      <c r="G2094" s="274"/>
      <c r="H2094" s="274"/>
      <c r="I2094" s="274"/>
      <c r="J2094" s="274"/>
      <c r="K2094" s="274"/>
      <c r="L2094" s="274"/>
      <c r="M2094" s="274"/>
      <c r="N2094" s="274"/>
    </row>
    <row r="2095" spans="2:14" ht="14.4">
      <c r="B2095" s="286"/>
      <c r="C2095" s="274"/>
      <c r="D2095" s="274"/>
      <c r="E2095" s="274"/>
      <c r="F2095" s="274"/>
      <c r="G2095" s="274"/>
      <c r="H2095" s="274"/>
      <c r="I2095" s="274"/>
      <c r="J2095" s="274"/>
      <c r="K2095" s="274"/>
      <c r="L2095" s="274"/>
      <c r="M2095" s="274"/>
      <c r="N2095" s="274"/>
    </row>
    <row r="2096" spans="2:14" ht="14.4">
      <c r="B2096" s="286"/>
      <c r="C2096" s="274"/>
      <c r="D2096" s="274"/>
      <c r="E2096" s="274"/>
      <c r="F2096" s="274"/>
      <c r="G2096" s="274"/>
      <c r="H2096" s="274"/>
      <c r="I2096" s="274"/>
      <c r="J2096" s="274"/>
      <c r="K2096" s="274"/>
      <c r="L2096" s="274"/>
      <c r="M2096" s="274"/>
      <c r="N2096" s="274"/>
    </row>
    <row r="2097" spans="2:14" ht="14.4">
      <c r="B2097" s="286"/>
      <c r="C2097" s="274"/>
      <c r="D2097" s="274"/>
      <c r="E2097" s="274"/>
      <c r="F2097" s="274"/>
      <c r="G2097" s="274"/>
      <c r="H2097" s="274"/>
      <c r="I2097" s="274"/>
      <c r="J2097" s="274"/>
      <c r="K2097" s="274"/>
      <c r="L2097" s="274"/>
      <c r="M2097" s="274"/>
      <c r="N2097" s="274"/>
    </row>
    <row r="2098" spans="2:14" ht="14.4">
      <c r="B2098" s="286"/>
      <c r="C2098" s="274"/>
      <c r="D2098" s="274"/>
      <c r="E2098" s="274"/>
      <c r="F2098" s="274"/>
      <c r="G2098" s="274"/>
      <c r="H2098" s="274"/>
      <c r="I2098" s="274"/>
      <c r="J2098" s="274"/>
      <c r="K2098" s="274"/>
      <c r="L2098" s="274"/>
      <c r="M2098" s="274"/>
      <c r="N2098" s="274"/>
    </row>
    <row r="2099" spans="2:14" ht="14.4">
      <c r="B2099" s="286"/>
      <c r="C2099" s="274"/>
      <c r="D2099" s="274"/>
      <c r="E2099" s="274"/>
      <c r="F2099" s="274"/>
      <c r="G2099" s="274"/>
      <c r="H2099" s="274"/>
      <c r="I2099" s="274"/>
      <c r="J2099" s="274"/>
      <c r="K2099" s="274"/>
      <c r="L2099" s="274"/>
      <c r="M2099" s="274"/>
      <c r="N2099" s="274"/>
    </row>
    <row r="2100" spans="2:14" ht="14.4">
      <c r="B2100" s="286"/>
      <c r="C2100" s="274"/>
      <c r="D2100" s="274"/>
      <c r="E2100" s="274"/>
      <c r="F2100" s="274"/>
      <c r="G2100" s="274"/>
      <c r="H2100" s="274"/>
      <c r="I2100" s="274"/>
      <c r="J2100" s="274"/>
      <c r="K2100" s="274"/>
      <c r="L2100" s="274"/>
      <c r="M2100" s="274"/>
      <c r="N2100" s="274"/>
    </row>
    <row r="2101" spans="2:14" ht="14.4">
      <c r="B2101" s="286"/>
      <c r="C2101" s="274"/>
      <c r="D2101" s="274"/>
      <c r="E2101" s="274"/>
      <c r="F2101" s="274"/>
      <c r="G2101" s="274"/>
      <c r="H2101" s="274"/>
      <c r="I2101" s="274"/>
      <c r="J2101" s="274"/>
      <c r="K2101" s="274"/>
      <c r="L2101" s="274"/>
      <c r="M2101" s="274"/>
      <c r="N2101" s="274"/>
    </row>
    <row r="2102" spans="2:14" ht="14.4">
      <c r="B2102" s="286"/>
      <c r="C2102" s="274"/>
      <c r="D2102" s="274"/>
      <c r="E2102" s="274"/>
      <c r="F2102" s="274"/>
      <c r="G2102" s="274"/>
      <c r="H2102" s="274"/>
      <c r="I2102" s="274"/>
      <c r="J2102" s="274"/>
      <c r="K2102" s="274"/>
      <c r="L2102" s="274"/>
      <c r="M2102" s="274"/>
      <c r="N2102" s="274"/>
    </row>
    <row r="2103" spans="2:14" ht="14.4">
      <c r="B2103" s="286"/>
      <c r="C2103" s="274"/>
      <c r="D2103" s="274"/>
      <c r="E2103" s="274"/>
      <c r="F2103" s="274"/>
      <c r="G2103" s="274"/>
      <c r="H2103" s="274"/>
      <c r="I2103" s="274"/>
      <c r="J2103" s="274"/>
      <c r="K2103" s="274"/>
      <c r="L2103" s="274"/>
      <c r="M2103" s="274"/>
      <c r="N2103" s="274"/>
    </row>
    <row r="2104" spans="2:14" ht="14.4">
      <c r="B2104" s="286"/>
      <c r="C2104" s="274"/>
      <c r="D2104" s="274"/>
      <c r="E2104" s="274"/>
      <c r="F2104" s="274"/>
      <c r="G2104" s="274"/>
      <c r="H2104" s="274"/>
      <c r="I2104" s="274"/>
      <c r="J2104" s="274"/>
      <c r="K2104" s="274"/>
      <c r="L2104" s="274"/>
      <c r="M2104" s="274"/>
      <c r="N2104" s="274"/>
    </row>
    <row r="2105" spans="2:14" ht="14.4">
      <c r="B2105" s="286"/>
      <c r="C2105" s="274"/>
      <c r="D2105" s="274"/>
      <c r="E2105" s="274"/>
      <c r="F2105" s="274"/>
      <c r="G2105" s="274"/>
      <c r="H2105" s="274"/>
      <c r="I2105" s="274"/>
      <c r="J2105" s="274"/>
      <c r="K2105" s="274"/>
      <c r="L2105" s="274"/>
      <c r="M2105" s="274"/>
      <c r="N2105" s="274"/>
    </row>
    <row r="2106" spans="2:14" ht="14.4">
      <c r="B2106" s="286"/>
      <c r="C2106" s="274"/>
      <c r="D2106" s="274"/>
      <c r="E2106" s="274"/>
      <c r="F2106" s="274"/>
      <c r="G2106" s="274"/>
      <c r="H2106" s="274"/>
      <c r="I2106" s="274"/>
      <c r="J2106" s="274"/>
      <c r="K2106" s="274"/>
      <c r="L2106" s="274"/>
      <c r="M2106" s="274"/>
      <c r="N2106" s="274"/>
    </row>
    <row r="2107" spans="2:14" ht="14.4">
      <c r="B2107" s="286"/>
      <c r="C2107" s="274"/>
      <c r="D2107" s="274"/>
      <c r="E2107" s="274"/>
      <c r="F2107" s="274"/>
      <c r="G2107" s="274"/>
      <c r="H2107" s="274"/>
      <c r="I2107" s="274"/>
      <c r="J2107" s="274"/>
      <c r="K2107" s="274"/>
      <c r="L2107" s="274"/>
      <c r="M2107" s="274"/>
      <c r="N2107" s="274"/>
    </row>
    <row r="2108" spans="2:14" ht="14.4">
      <c r="B2108" s="286"/>
      <c r="C2108" s="274"/>
      <c r="D2108" s="274"/>
      <c r="E2108" s="274"/>
      <c r="F2108" s="274"/>
      <c r="G2108" s="274"/>
      <c r="H2108" s="274"/>
      <c r="I2108" s="274"/>
      <c r="J2108" s="274"/>
      <c r="K2108" s="274"/>
      <c r="L2108" s="274"/>
      <c r="M2108" s="274"/>
      <c r="N2108" s="274"/>
    </row>
    <row r="2109" spans="2:14" ht="14.4">
      <c r="B2109" s="286"/>
      <c r="C2109" s="274"/>
      <c r="D2109" s="274"/>
      <c r="E2109" s="274"/>
      <c r="F2109" s="274"/>
      <c r="G2109" s="274"/>
      <c r="H2109" s="274"/>
      <c r="I2109" s="274"/>
      <c r="J2109" s="274"/>
      <c r="K2109" s="274"/>
      <c r="L2109" s="274"/>
      <c r="M2109" s="274"/>
      <c r="N2109" s="274"/>
    </row>
    <row r="2110" spans="2:14" ht="14.4">
      <c r="B2110" s="286"/>
      <c r="C2110" s="274"/>
      <c r="D2110" s="274"/>
      <c r="E2110" s="274"/>
      <c r="F2110" s="274"/>
      <c r="G2110" s="274"/>
      <c r="H2110" s="274"/>
      <c r="I2110" s="274"/>
      <c r="J2110" s="274"/>
      <c r="K2110" s="274"/>
      <c r="L2110" s="274"/>
      <c r="M2110" s="274"/>
      <c r="N2110" s="274"/>
    </row>
    <row r="2111" spans="2:14" ht="14.4">
      <c r="B2111" s="286"/>
      <c r="C2111" s="274"/>
      <c r="D2111" s="274"/>
      <c r="E2111" s="274"/>
      <c r="F2111" s="274"/>
      <c r="G2111" s="274"/>
      <c r="H2111" s="274"/>
      <c r="I2111" s="274"/>
      <c r="J2111" s="274"/>
      <c r="K2111" s="274"/>
      <c r="L2111" s="274"/>
      <c r="M2111" s="274"/>
      <c r="N2111" s="274"/>
    </row>
    <row r="2112" spans="2:14" ht="14.4">
      <c r="B2112" s="286"/>
      <c r="C2112" s="274"/>
      <c r="D2112" s="274"/>
      <c r="E2112" s="274"/>
      <c r="F2112" s="274"/>
      <c r="G2112" s="274"/>
      <c r="H2112" s="274"/>
      <c r="I2112" s="274"/>
      <c r="J2112" s="274"/>
      <c r="K2112" s="274"/>
      <c r="L2112" s="274"/>
      <c r="M2112" s="274"/>
      <c r="N2112" s="274"/>
    </row>
    <row r="2113" spans="2:14" ht="14.4">
      <c r="B2113" s="286"/>
      <c r="C2113" s="274"/>
      <c r="D2113" s="274"/>
      <c r="E2113" s="274"/>
      <c r="F2113" s="274"/>
      <c r="G2113" s="274"/>
      <c r="H2113" s="274"/>
      <c r="I2113" s="274"/>
      <c r="J2113" s="274"/>
      <c r="K2113" s="274"/>
      <c r="L2113" s="274"/>
      <c r="M2113" s="274"/>
      <c r="N2113" s="274"/>
    </row>
    <row r="2114" spans="2:14" ht="14.4">
      <c r="B2114" s="286"/>
      <c r="C2114" s="274"/>
      <c r="D2114" s="274"/>
      <c r="E2114" s="274"/>
      <c r="F2114" s="274"/>
      <c r="G2114" s="274"/>
      <c r="H2114" s="274"/>
      <c r="I2114" s="274"/>
      <c r="J2114" s="274"/>
      <c r="K2114" s="274"/>
      <c r="L2114" s="274"/>
      <c r="M2114" s="274"/>
      <c r="N2114" s="274"/>
    </row>
    <row r="2115" spans="2:14" ht="14.4">
      <c r="B2115" s="286"/>
      <c r="C2115" s="274"/>
      <c r="D2115" s="274"/>
      <c r="E2115" s="274"/>
      <c r="F2115" s="274"/>
      <c r="G2115" s="274"/>
      <c r="H2115" s="274"/>
      <c r="I2115" s="274"/>
      <c r="J2115" s="274"/>
      <c r="K2115" s="274"/>
      <c r="L2115" s="274"/>
      <c r="M2115" s="274"/>
      <c r="N2115" s="274"/>
    </row>
    <row r="2116" spans="2:14" ht="14.4">
      <c r="B2116" s="286"/>
      <c r="C2116" s="274"/>
      <c r="D2116" s="274"/>
      <c r="E2116" s="274"/>
      <c r="F2116" s="274"/>
      <c r="G2116" s="274"/>
      <c r="H2116" s="274"/>
      <c r="I2116" s="274"/>
      <c r="J2116" s="274"/>
      <c r="K2116" s="274"/>
      <c r="L2116" s="274"/>
      <c r="M2116" s="274"/>
      <c r="N2116" s="274"/>
    </row>
    <row r="2117" spans="2:14" ht="14.4">
      <c r="B2117" s="286"/>
      <c r="C2117" s="274"/>
      <c r="D2117" s="274"/>
      <c r="E2117" s="274"/>
      <c r="F2117" s="274"/>
      <c r="G2117" s="274"/>
      <c r="H2117" s="274"/>
      <c r="I2117" s="274"/>
      <c r="J2117" s="274"/>
      <c r="K2117" s="274"/>
      <c r="L2117" s="274"/>
      <c r="M2117" s="274"/>
      <c r="N2117" s="274"/>
    </row>
    <row r="2118" spans="2:14" ht="14.4">
      <c r="B2118" s="286"/>
      <c r="C2118" s="274"/>
      <c r="D2118" s="274"/>
      <c r="E2118" s="274"/>
      <c r="F2118" s="274"/>
      <c r="G2118" s="274"/>
      <c r="H2118" s="274"/>
      <c r="I2118" s="274"/>
      <c r="J2118" s="274"/>
      <c r="K2118" s="274"/>
      <c r="L2118" s="274"/>
      <c r="M2118" s="274"/>
      <c r="N2118" s="274"/>
    </row>
    <row r="2119" spans="2:14" ht="14.4">
      <c r="B2119" s="286"/>
      <c r="C2119" s="274"/>
      <c r="D2119" s="274"/>
      <c r="E2119" s="274"/>
      <c r="F2119" s="274"/>
      <c r="G2119" s="274"/>
      <c r="H2119" s="274"/>
      <c r="I2119" s="274"/>
      <c r="J2119" s="274"/>
      <c r="K2119" s="274"/>
      <c r="L2119" s="274"/>
      <c r="M2119" s="274"/>
      <c r="N2119" s="274"/>
    </row>
    <row r="2120" spans="2:14" ht="14.4">
      <c r="B2120" s="286"/>
      <c r="C2120" s="274"/>
      <c r="D2120" s="274"/>
      <c r="E2120" s="274"/>
      <c r="F2120" s="274"/>
      <c r="G2120" s="274"/>
      <c r="H2120" s="274"/>
      <c r="I2120" s="274"/>
      <c r="J2120" s="274"/>
      <c r="K2120" s="274"/>
      <c r="L2120" s="274"/>
      <c r="M2120" s="274"/>
      <c r="N2120" s="274"/>
    </row>
    <row r="2121" spans="2:14" ht="14.4">
      <c r="B2121" s="286"/>
      <c r="C2121" s="274"/>
      <c r="D2121" s="274"/>
      <c r="E2121" s="274"/>
      <c r="F2121" s="274"/>
      <c r="G2121" s="274"/>
      <c r="H2121" s="274"/>
      <c r="I2121" s="274"/>
      <c r="J2121" s="274"/>
      <c r="K2121" s="274"/>
      <c r="L2121" s="274"/>
      <c r="M2121" s="274"/>
      <c r="N2121" s="274"/>
    </row>
    <row r="2122" spans="2:14" ht="14.4">
      <c r="B2122" s="286"/>
      <c r="C2122" s="274"/>
      <c r="D2122" s="274"/>
      <c r="E2122" s="274"/>
      <c r="F2122" s="274"/>
      <c r="G2122" s="274"/>
      <c r="H2122" s="274"/>
      <c r="I2122" s="274"/>
      <c r="J2122" s="274"/>
      <c r="K2122" s="274"/>
      <c r="L2122" s="274"/>
      <c r="M2122" s="274"/>
      <c r="N2122" s="274"/>
    </row>
    <row r="2123" spans="2:14" ht="14.4">
      <c r="B2123" s="286"/>
      <c r="C2123" s="274"/>
      <c r="D2123" s="274"/>
      <c r="E2123" s="274"/>
      <c r="F2123" s="274"/>
      <c r="G2123" s="274"/>
      <c r="H2123" s="274"/>
      <c r="I2123" s="274"/>
      <c r="J2123" s="274"/>
      <c r="K2123" s="274"/>
      <c r="L2123" s="274"/>
      <c r="M2123" s="274"/>
      <c r="N2123" s="274"/>
    </row>
    <row r="2124" spans="2:14" ht="14.4">
      <c r="B2124" s="286"/>
      <c r="C2124" s="274"/>
      <c r="D2124" s="274"/>
      <c r="E2124" s="274"/>
      <c r="F2124" s="274"/>
      <c r="G2124" s="274"/>
      <c r="H2124" s="274"/>
      <c r="I2124" s="274"/>
      <c r="J2124" s="274"/>
      <c r="K2124" s="274"/>
      <c r="L2124" s="274"/>
      <c r="M2124" s="274"/>
      <c r="N2124" s="274"/>
    </row>
    <row r="2125" spans="2:14" ht="14.4">
      <c r="B2125" s="286"/>
      <c r="C2125" s="274"/>
      <c r="D2125" s="274"/>
      <c r="E2125" s="274"/>
      <c r="F2125" s="274"/>
      <c r="G2125" s="274"/>
      <c r="H2125" s="274"/>
      <c r="I2125" s="274"/>
      <c r="J2125" s="274"/>
      <c r="K2125" s="274"/>
      <c r="L2125" s="274"/>
      <c r="M2125" s="274"/>
      <c r="N2125" s="274"/>
    </row>
    <row r="2126" spans="2:14" ht="14.4">
      <c r="B2126" s="286"/>
      <c r="C2126" s="274"/>
      <c r="D2126" s="274"/>
      <c r="E2126" s="274"/>
      <c r="F2126" s="274"/>
      <c r="G2126" s="274"/>
      <c r="H2126" s="274"/>
      <c r="I2126" s="274"/>
      <c r="J2126" s="274"/>
      <c r="K2126" s="274"/>
      <c r="L2126" s="274"/>
      <c r="M2126" s="274"/>
      <c r="N2126" s="274"/>
    </row>
    <row r="2127" spans="2:14" ht="14.4">
      <c r="B2127" s="286"/>
      <c r="C2127" s="274"/>
      <c r="D2127" s="274"/>
      <c r="E2127" s="274"/>
      <c r="F2127" s="274"/>
      <c r="G2127" s="274"/>
      <c r="H2127" s="274"/>
      <c r="I2127" s="274"/>
      <c r="J2127" s="274"/>
      <c r="K2127" s="274"/>
      <c r="L2127" s="274"/>
      <c r="M2127" s="274"/>
      <c r="N2127" s="274"/>
    </row>
    <row r="2128" spans="2:14" ht="14.4">
      <c r="B2128" s="286"/>
      <c r="C2128" s="274"/>
      <c r="D2128" s="274"/>
      <c r="E2128" s="274"/>
      <c r="F2128" s="274"/>
      <c r="G2128" s="274"/>
      <c r="H2128" s="274"/>
      <c r="I2128" s="274"/>
      <c r="J2128" s="274"/>
      <c r="K2128" s="274"/>
      <c r="L2128" s="274"/>
      <c r="M2128" s="274"/>
      <c r="N2128" s="274"/>
    </row>
    <row r="2129" spans="2:14" ht="14.4">
      <c r="B2129" s="286"/>
      <c r="C2129" s="274"/>
      <c r="D2129" s="274"/>
      <c r="E2129" s="274"/>
      <c r="F2129" s="274"/>
      <c r="G2129" s="274"/>
      <c r="H2129" s="274"/>
      <c r="I2129" s="274"/>
      <c r="J2129" s="274"/>
      <c r="K2129" s="274"/>
      <c r="L2129" s="274"/>
      <c r="M2129" s="274"/>
      <c r="N2129" s="274"/>
    </row>
    <row r="2130" spans="2:14" ht="14.4">
      <c r="B2130" s="286"/>
      <c r="C2130" s="274"/>
      <c r="D2130" s="274"/>
      <c r="E2130" s="274"/>
      <c r="F2130" s="274"/>
      <c r="G2130" s="274"/>
      <c r="H2130" s="274"/>
      <c r="I2130" s="274"/>
      <c r="J2130" s="274"/>
      <c r="K2130" s="274"/>
      <c r="L2130" s="274"/>
      <c r="M2130" s="274"/>
      <c r="N2130" s="274"/>
    </row>
    <row r="2131" spans="2:14" ht="14.4">
      <c r="B2131" s="286"/>
      <c r="C2131" s="274"/>
      <c r="D2131" s="274"/>
      <c r="E2131" s="274"/>
      <c r="F2131" s="274"/>
      <c r="G2131" s="274"/>
      <c r="H2131" s="274"/>
      <c r="I2131" s="274"/>
      <c r="J2131" s="274"/>
      <c r="K2131" s="274"/>
      <c r="L2131" s="274"/>
      <c r="M2131" s="274"/>
      <c r="N2131" s="274"/>
    </row>
    <row r="2132" spans="2:14" ht="14.4">
      <c r="B2132" s="286"/>
      <c r="C2132" s="274"/>
      <c r="D2132" s="274"/>
      <c r="E2132" s="274"/>
      <c r="F2132" s="274"/>
      <c r="G2132" s="274"/>
      <c r="H2132" s="274"/>
      <c r="I2132" s="274"/>
      <c r="J2132" s="274"/>
      <c r="K2132" s="274"/>
      <c r="L2132" s="274"/>
      <c r="M2132" s="274"/>
      <c r="N2132" s="274"/>
    </row>
    <row r="2133" spans="2:14" ht="14.4">
      <c r="B2133" s="286"/>
      <c r="C2133" s="274"/>
      <c r="D2133" s="274"/>
      <c r="E2133" s="274"/>
      <c r="F2133" s="274"/>
      <c r="G2133" s="274"/>
      <c r="H2133" s="274"/>
      <c r="I2133" s="274"/>
      <c r="J2133" s="274"/>
      <c r="K2133" s="274"/>
      <c r="L2133" s="274"/>
      <c r="M2133" s="274"/>
      <c r="N2133" s="274"/>
    </row>
    <row r="2134" spans="2:14" ht="14.4">
      <c r="B2134" s="286"/>
      <c r="C2134" s="274"/>
      <c r="D2134" s="274"/>
      <c r="E2134" s="274"/>
      <c r="F2134" s="274"/>
      <c r="G2134" s="274"/>
      <c r="H2134" s="274"/>
      <c r="I2134" s="274"/>
      <c r="J2134" s="274"/>
      <c r="K2134" s="274"/>
      <c r="L2134" s="274"/>
      <c r="M2134" s="274"/>
      <c r="N2134" s="274"/>
    </row>
    <row r="2135" spans="2:14" ht="14.4">
      <c r="B2135" s="286"/>
      <c r="C2135" s="274"/>
      <c r="D2135" s="274"/>
      <c r="E2135" s="274"/>
      <c r="F2135" s="274"/>
      <c r="G2135" s="274"/>
      <c r="H2135" s="274"/>
      <c r="I2135" s="274"/>
      <c r="J2135" s="274"/>
      <c r="K2135" s="274"/>
      <c r="L2135" s="274"/>
      <c r="M2135" s="274"/>
      <c r="N2135" s="274"/>
    </row>
    <row r="2136" spans="2:14" ht="14.4">
      <c r="B2136" s="286"/>
      <c r="C2136" s="274"/>
      <c r="D2136" s="274"/>
      <c r="E2136" s="274"/>
      <c r="F2136" s="274"/>
      <c r="G2136" s="274"/>
      <c r="H2136" s="274"/>
      <c r="I2136" s="274"/>
      <c r="J2136" s="274"/>
      <c r="K2136" s="274"/>
      <c r="L2136" s="274"/>
      <c r="M2136" s="274"/>
      <c r="N2136" s="274"/>
    </row>
    <row r="2137" spans="2:14" ht="14.4">
      <c r="B2137" s="286"/>
      <c r="C2137" s="274"/>
      <c r="D2137" s="274"/>
      <c r="E2137" s="274"/>
      <c r="F2137" s="274"/>
      <c r="G2137" s="274"/>
      <c r="H2137" s="274"/>
      <c r="I2137" s="274"/>
      <c r="J2137" s="274"/>
      <c r="K2137" s="274"/>
      <c r="L2137" s="274"/>
      <c r="M2137" s="274"/>
      <c r="N2137" s="274"/>
    </row>
    <row r="2138" spans="2:14" ht="14.4">
      <c r="B2138" s="286"/>
      <c r="C2138" s="274"/>
      <c r="D2138" s="274"/>
      <c r="E2138" s="274"/>
      <c r="F2138" s="274"/>
      <c r="G2138" s="274"/>
      <c r="H2138" s="274"/>
      <c r="I2138" s="274"/>
      <c r="J2138" s="274"/>
      <c r="K2138" s="274"/>
      <c r="L2138" s="274"/>
      <c r="M2138" s="274"/>
      <c r="N2138" s="274"/>
    </row>
    <row r="2139" spans="2:14" ht="14.4">
      <c r="B2139" s="286"/>
      <c r="C2139" s="274"/>
      <c r="D2139" s="274"/>
      <c r="E2139" s="274"/>
      <c r="F2139" s="274"/>
      <c r="G2139" s="274"/>
      <c r="H2139" s="274"/>
      <c r="I2139" s="274"/>
      <c r="J2139" s="274"/>
      <c r="K2139" s="274"/>
      <c r="L2139" s="274"/>
      <c r="M2139" s="274"/>
      <c r="N2139" s="274"/>
    </row>
    <row r="2140" spans="2:14" ht="14.4">
      <c r="B2140" s="286"/>
      <c r="C2140" s="274"/>
      <c r="D2140" s="274"/>
      <c r="E2140" s="274"/>
      <c r="F2140" s="274"/>
      <c r="G2140" s="274"/>
      <c r="H2140" s="274"/>
      <c r="I2140" s="274"/>
      <c r="J2140" s="274"/>
      <c r="K2140" s="274"/>
      <c r="L2140" s="274"/>
      <c r="M2140" s="274"/>
      <c r="N2140" s="274"/>
    </row>
    <row r="2141" spans="2:14" ht="14.4">
      <c r="B2141" s="286"/>
      <c r="C2141" s="274"/>
      <c r="D2141" s="274"/>
      <c r="E2141" s="274"/>
      <c r="F2141" s="274"/>
      <c r="G2141" s="274"/>
      <c r="H2141" s="274"/>
      <c r="I2141" s="274"/>
      <c r="J2141" s="274"/>
      <c r="K2141" s="274"/>
      <c r="L2141" s="274"/>
      <c r="M2141" s="274"/>
      <c r="N2141" s="274"/>
    </row>
    <row r="2142" spans="2:14" ht="14.4">
      <c r="B2142" s="286"/>
      <c r="C2142" s="274"/>
      <c r="D2142" s="274"/>
      <c r="E2142" s="274"/>
      <c r="F2142" s="274"/>
      <c r="G2142" s="274"/>
      <c r="H2142" s="274"/>
      <c r="I2142" s="274"/>
      <c r="J2142" s="274"/>
      <c r="K2142" s="274"/>
      <c r="L2142" s="274"/>
      <c r="M2142" s="274"/>
      <c r="N2142" s="274"/>
    </row>
    <row r="2143" spans="2:14" ht="14.4">
      <c r="B2143" s="286"/>
      <c r="C2143" s="274"/>
      <c r="D2143" s="274"/>
      <c r="E2143" s="274"/>
      <c r="F2143" s="274"/>
      <c r="G2143" s="274"/>
      <c r="H2143" s="274"/>
      <c r="I2143" s="274"/>
      <c r="J2143" s="274"/>
      <c r="K2143" s="274"/>
      <c r="L2143" s="274"/>
      <c r="M2143" s="274"/>
      <c r="N2143" s="274"/>
    </row>
    <row r="2144" spans="2:14" ht="14.4">
      <c r="B2144" s="286"/>
      <c r="C2144" s="274"/>
      <c r="D2144" s="274"/>
      <c r="E2144" s="274"/>
      <c r="F2144" s="274"/>
      <c r="G2144" s="274"/>
      <c r="H2144" s="274"/>
      <c r="I2144" s="274"/>
      <c r="J2144" s="274"/>
      <c r="K2144" s="274"/>
      <c r="L2144" s="274"/>
      <c r="M2144" s="274"/>
      <c r="N2144" s="274"/>
    </row>
    <row r="2145" spans="2:14" ht="14.4">
      <c r="B2145" s="286"/>
      <c r="C2145" s="274"/>
      <c r="D2145" s="274"/>
      <c r="E2145" s="274"/>
      <c r="F2145" s="274"/>
      <c r="G2145" s="274"/>
      <c r="H2145" s="274"/>
      <c r="I2145" s="274"/>
      <c r="J2145" s="274"/>
      <c r="K2145" s="274"/>
      <c r="L2145" s="274"/>
      <c r="M2145" s="274"/>
      <c r="N2145" s="274"/>
    </row>
    <row r="2146" spans="2:14" ht="14.4">
      <c r="B2146" s="286"/>
      <c r="C2146" s="274"/>
      <c r="D2146" s="274"/>
      <c r="E2146" s="274"/>
      <c r="F2146" s="274"/>
      <c r="G2146" s="274"/>
      <c r="H2146" s="274"/>
      <c r="I2146" s="274"/>
      <c r="J2146" s="274"/>
      <c r="K2146" s="274"/>
      <c r="L2146" s="274"/>
      <c r="M2146" s="274"/>
      <c r="N2146" s="274"/>
    </row>
    <row r="2147" spans="2:14" ht="14.4">
      <c r="B2147" s="286"/>
      <c r="C2147" s="274"/>
      <c r="D2147" s="274"/>
      <c r="E2147" s="274"/>
      <c r="F2147" s="274"/>
      <c r="G2147" s="274"/>
      <c r="H2147" s="274"/>
      <c r="I2147" s="274"/>
      <c r="J2147" s="274"/>
      <c r="K2147" s="274"/>
      <c r="L2147" s="274"/>
      <c r="M2147" s="274"/>
      <c r="N2147" s="274"/>
    </row>
    <row r="2148" spans="2:14" ht="14.4">
      <c r="B2148" s="286"/>
      <c r="C2148" s="274"/>
      <c r="D2148" s="274"/>
      <c r="E2148" s="274"/>
      <c r="F2148" s="274"/>
      <c r="G2148" s="274"/>
      <c r="H2148" s="274"/>
      <c r="I2148" s="274"/>
      <c r="J2148" s="274"/>
      <c r="K2148" s="274"/>
      <c r="L2148" s="274"/>
      <c r="M2148" s="274"/>
      <c r="N2148" s="274"/>
    </row>
    <row r="2149" spans="2:14" ht="14.4">
      <c r="B2149" s="286"/>
      <c r="C2149" s="274"/>
      <c r="D2149" s="274"/>
      <c r="E2149" s="274"/>
      <c r="F2149" s="274"/>
      <c r="G2149" s="274"/>
      <c r="H2149" s="274"/>
      <c r="I2149" s="274"/>
      <c r="J2149" s="274"/>
      <c r="K2149" s="274"/>
      <c r="L2149" s="274"/>
      <c r="M2149" s="274"/>
      <c r="N2149" s="274"/>
    </row>
    <row r="2150" spans="2:14" ht="14.4">
      <c r="B2150" s="286"/>
      <c r="C2150" s="274"/>
      <c r="D2150" s="274"/>
      <c r="E2150" s="274"/>
      <c r="F2150" s="274"/>
      <c r="G2150" s="274"/>
      <c r="H2150" s="274"/>
      <c r="I2150" s="274"/>
      <c r="J2150" s="274"/>
      <c r="K2150" s="274"/>
      <c r="L2150" s="274"/>
      <c r="M2150" s="274"/>
      <c r="N2150" s="274"/>
    </row>
    <row r="2151" spans="2:14" ht="14.4">
      <c r="B2151" s="286"/>
      <c r="C2151" s="274"/>
      <c r="D2151" s="274"/>
      <c r="E2151" s="274"/>
      <c r="F2151" s="274"/>
      <c r="G2151" s="274"/>
      <c r="H2151" s="274"/>
      <c r="I2151" s="274"/>
      <c r="J2151" s="274"/>
      <c r="K2151" s="274"/>
      <c r="L2151" s="274"/>
      <c r="M2151" s="274"/>
      <c r="N2151" s="274"/>
    </row>
    <row r="2152" spans="2:14" ht="14.4">
      <c r="B2152" s="286"/>
      <c r="C2152" s="274"/>
      <c r="D2152" s="274"/>
      <c r="E2152" s="274"/>
      <c r="F2152" s="274"/>
      <c r="G2152" s="274"/>
      <c r="H2152" s="274"/>
      <c r="I2152" s="274"/>
      <c r="J2152" s="274"/>
      <c r="K2152" s="274"/>
      <c r="L2152" s="274"/>
      <c r="M2152" s="274"/>
      <c r="N2152" s="274"/>
    </row>
    <row r="2153" spans="2:14" ht="14.4">
      <c r="B2153" s="286"/>
      <c r="C2153" s="274"/>
      <c r="D2153" s="274"/>
      <c r="E2153" s="274"/>
      <c r="F2153" s="274"/>
      <c r="G2153" s="274"/>
      <c r="H2153" s="274"/>
      <c r="I2153" s="274"/>
      <c r="J2153" s="274"/>
      <c r="K2153" s="274"/>
      <c r="L2153" s="274"/>
      <c r="M2153" s="274"/>
      <c r="N2153" s="274"/>
    </row>
    <row r="2154" spans="2:14" ht="14.4">
      <c r="B2154" s="286"/>
      <c r="C2154" s="274"/>
      <c r="D2154" s="274"/>
      <c r="E2154" s="274"/>
      <c r="F2154" s="274"/>
      <c r="G2154" s="274"/>
      <c r="H2154" s="274"/>
      <c r="I2154" s="274"/>
      <c r="J2154" s="274"/>
      <c r="K2154" s="274"/>
      <c r="L2154" s="274"/>
      <c r="M2154" s="274"/>
      <c r="N2154" s="274"/>
    </row>
    <row r="2155" spans="2:14" ht="14.4">
      <c r="B2155" s="286"/>
      <c r="C2155" s="274"/>
      <c r="D2155" s="274"/>
      <c r="E2155" s="274"/>
      <c r="F2155" s="274"/>
      <c r="G2155" s="274"/>
      <c r="H2155" s="274"/>
      <c r="I2155" s="274"/>
      <c r="J2155" s="274"/>
      <c r="K2155" s="274"/>
      <c r="L2155" s="274"/>
      <c r="M2155" s="274"/>
      <c r="N2155" s="274"/>
    </row>
    <row r="2156" spans="2:14" ht="14.4">
      <c r="B2156" s="286"/>
      <c r="C2156" s="274"/>
      <c r="D2156" s="274"/>
      <c r="E2156" s="274"/>
      <c r="F2156" s="274"/>
      <c r="G2156" s="274"/>
      <c r="H2156" s="274"/>
      <c r="I2156" s="274"/>
      <c r="J2156" s="274"/>
      <c r="K2156" s="274"/>
      <c r="L2156" s="274"/>
      <c r="M2156" s="274"/>
      <c r="N2156" s="274"/>
    </row>
    <row r="2157" spans="2:14" ht="14.4">
      <c r="B2157" s="286"/>
      <c r="C2157" s="274"/>
      <c r="D2157" s="274"/>
      <c r="E2157" s="274"/>
      <c r="F2157" s="274"/>
      <c r="G2157" s="274"/>
      <c r="H2157" s="274"/>
      <c r="I2157" s="274"/>
      <c r="J2157" s="274"/>
      <c r="K2157" s="274"/>
      <c r="L2157" s="274"/>
      <c r="M2157" s="274"/>
      <c r="N2157" s="274"/>
    </row>
    <row r="2158" spans="2:14" ht="14.4">
      <c r="B2158" s="286"/>
      <c r="C2158" s="274"/>
      <c r="D2158" s="274"/>
      <c r="E2158" s="274"/>
      <c r="F2158" s="274"/>
      <c r="G2158" s="274"/>
      <c r="H2158" s="274"/>
      <c r="I2158" s="274"/>
      <c r="J2158" s="274"/>
      <c r="K2158" s="274"/>
      <c r="L2158" s="274"/>
      <c r="M2158" s="274"/>
      <c r="N2158" s="274"/>
    </row>
    <row r="2159" spans="2:14" ht="14.4">
      <c r="B2159" s="286"/>
      <c r="C2159" s="274"/>
      <c r="D2159" s="274"/>
      <c r="E2159" s="274"/>
      <c r="F2159" s="274"/>
      <c r="G2159" s="274"/>
      <c r="H2159" s="274"/>
      <c r="I2159" s="274"/>
      <c r="J2159" s="274"/>
      <c r="K2159" s="274"/>
      <c r="L2159" s="274"/>
      <c r="M2159" s="274"/>
      <c r="N2159" s="274"/>
    </row>
    <row r="2160" spans="2:14" ht="14.4">
      <c r="B2160" s="286"/>
      <c r="C2160" s="274"/>
      <c r="D2160" s="274"/>
      <c r="E2160" s="274"/>
      <c r="F2160" s="274"/>
      <c r="G2160" s="274"/>
      <c r="H2160" s="274"/>
      <c r="I2160" s="274"/>
      <c r="J2160" s="274"/>
      <c r="K2160" s="274"/>
      <c r="L2160" s="274"/>
      <c r="M2160" s="274"/>
      <c r="N2160" s="274"/>
    </row>
    <row r="2161" spans="2:14" ht="14.4">
      <c r="B2161" s="286"/>
      <c r="C2161" s="274"/>
      <c r="D2161" s="274"/>
      <c r="E2161" s="274"/>
      <c r="F2161" s="274"/>
      <c r="G2161" s="274"/>
      <c r="H2161" s="274"/>
      <c r="I2161" s="274"/>
      <c r="J2161" s="274"/>
      <c r="K2161" s="274"/>
      <c r="L2161" s="274"/>
      <c r="M2161" s="274"/>
      <c r="N2161" s="274"/>
    </row>
    <row r="2162" spans="2:14" ht="14.4">
      <c r="B2162" s="286"/>
      <c r="C2162" s="274"/>
      <c r="D2162" s="274"/>
      <c r="E2162" s="274"/>
      <c r="F2162" s="274"/>
      <c r="G2162" s="274"/>
      <c r="H2162" s="274"/>
      <c r="I2162" s="274"/>
      <c r="J2162" s="274"/>
      <c r="K2162" s="274"/>
      <c r="L2162" s="274"/>
      <c r="M2162" s="274"/>
      <c r="N2162" s="274"/>
    </row>
    <row r="2163" spans="2:14" ht="14.4">
      <c r="B2163" s="286"/>
      <c r="C2163" s="274"/>
      <c r="D2163" s="274"/>
      <c r="E2163" s="274"/>
      <c r="F2163" s="274"/>
      <c r="G2163" s="274"/>
      <c r="H2163" s="274"/>
      <c r="I2163" s="274"/>
      <c r="J2163" s="274"/>
      <c r="K2163" s="274"/>
      <c r="L2163" s="274"/>
      <c r="M2163" s="274"/>
      <c r="N2163" s="274"/>
    </row>
    <row r="2164" spans="2:14" ht="14.4">
      <c r="B2164" s="286"/>
      <c r="C2164" s="274"/>
      <c r="D2164" s="274"/>
      <c r="E2164" s="274"/>
      <c r="F2164" s="274"/>
      <c r="G2164" s="274"/>
      <c r="H2164" s="274"/>
      <c r="I2164" s="274"/>
      <c r="J2164" s="274"/>
      <c r="K2164" s="274"/>
      <c r="L2164" s="274"/>
      <c r="M2164" s="274"/>
      <c r="N2164" s="274"/>
    </row>
    <row r="2165" spans="2:14" ht="14.4">
      <c r="B2165" s="286"/>
      <c r="C2165" s="274"/>
      <c r="D2165" s="274"/>
      <c r="E2165" s="274"/>
      <c r="F2165" s="274"/>
      <c r="G2165" s="274"/>
      <c r="H2165" s="274"/>
      <c r="I2165" s="274"/>
      <c r="J2165" s="274"/>
      <c r="K2165" s="274"/>
      <c r="L2165" s="274"/>
      <c r="M2165" s="274"/>
      <c r="N2165" s="274"/>
    </row>
    <row r="2166" spans="2:14" ht="14.4">
      <c r="B2166" s="286"/>
      <c r="C2166" s="274"/>
      <c r="D2166" s="274"/>
      <c r="E2166" s="274"/>
      <c r="F2166" s="274"/>
      <c r="G2166" s="274"/>
      <c r="H2166" s="274"/>
      <c r="I2166" s="274"/>
      <c r="J2166" s="274"/>
      <c r="K2166" s="274"/>
      <c r="L2166" s="274"/>
      <c r="M2166" s="274"/>
      <c r="N2166" s="274"/>
    </row>
    <row r="2167" spans="2:14" ht="14.4">
      <c r="B2167" s="286"/>
      <c r="C2167" s="274"/>
      <c r="D2167" s="274"/>
      <c r="E2167" s="274"/>
      <c r="F2167" s="274"/>
      <c r="G2167" s="274"/>
      <c r="H2167" s="274"/>
      <c r="I2167" s="274"/>
      <c r="J2167" s="274"/>
      <c r="K2167" s="274"/>
      <c r="L2167" s="274"/>
      <c r="M2167" s="274"/>
      <c r="N2167" s="274"/>
    </row>
    <row r="2168" spans="2:14" ht="14.4">
      <c r="B2168" s="286"/>
      <c r="C2168" s="274"/>
      <c r="D2168" s="274"/>
      <c r="E2168" s="274"/>
      <c r="F2168" s="274"/>
      <c r="G2168" s="274"/>
      <c r="H2168" s="274"/>
      <c r="I2168" s="274"/>
      <c r="J2168" s="274"/>
      <c r="K2168" s="274"/>
      <c r="L2168" s="274"/>
      <c r="M2168" s="274"/>
      <c r="N2168" s="274"/>
    </row>
    <row r="2169" spans="2:14" ht="14.4">
      <c r="B2169" s="286"/>
      <c r="C2169" s="274"/>
      <c r="D2169" s="274"/>
      <c r="E2169" s="274"/>
      <c r="F2169" s="274"/>
      <c r="G2169" s="274"/>
      <c r="H2169" s="274"/>
      <c r="I2169" s="274"/>
      <c r="J2169" s="274"/>
      <c r="K2169" s="274"/>
      <c r="L2169" s="274"/>
      <c r="M2169" s="274"/>
      <c r="N2169" s="274"/>
    </row>
    <row r="2170" spans="2:14" ht="14.4">
      <c r="B2170" s="286"/>
      <c r="C2170" s="274"/>
      <c r="D2170" s="274"/>
      <c r="E2170" s="274"/>
      <c r="F2170" s="274"/>
      <c r="G2170" s="274"/>
      <c r="H2170" s="274"/>
      <c r="I2170" s="274"/>
      <c r="J2170" s="274"/>
      <c r="K2170" s="274"/>
      <c r="L2170" s="274"/>
      <c r="M2170" s="274"/>
      <c r="N2170" s="274"/>
    </row>
    <row r="2171" spans="2:14" ht="14.4">
      <c r="B2171" s="286"/>
      <c r="C2171" s="274"/>
      <c r="D2171" s="274"/>
      <c r="E2171" s="274"/>
      <c r="F2171" s="274"/>
      <c r="G2171" s="274"/>
      <c r="H2171" s="274"/>
      <c r="I2171" s="274"/>
      <c r="J2171" s="274"/>
      <c r="K2171" s="274"/>
      <c r="L2171" s="274"/>
      <c r="M2171" s="274"/>
      <c r="N2171" s="274"/>
    </row>
    <row r="2172" spans="2:14" ht="14.4">
      <c r="B2172" s="286"/>
      <c r="C2172" s="274"/>
      <c r="D2172" s="274"/>
      <c r="E2172" s="274"/>
      <c r="F2172" s="274"/>
      <c r="G2172" s="274"/>
      <c r="H2172" s="274"/>
      <c r="I2172" s="274"/>
      <c r="J2172" s="274"/>
      <c r="K2172" s="274"/>
      <c r="L2172" s="274"/>
      <c r="M2172" s="274"/>
      <c r="N2172" s="274"/>
    </row>
    <row r="2173" spans="2:14" ht="14.4">
      <c r="B2173" s="286"/>
      <c r="C2173" s="274"/>
      <c r="D2173" s="274"/>
      <c r="E2173" s="274"/>
      <c r="F2173" s="274"/>
      <c r="G2173" s="274"/>
      <c r="H2173" s="274"/>
      <c r="I2173" s="274"/>
      <c r="J2173" s="274"/>
      <c r="K2173" s="274"/>
      <c r="L2173" s="274"/>
      <c r="M2173" s="274"/>
      <c r="N2173" s="274"/>
    </row>
    <row r="2174" spans="2:14" ht="14.4">
      <c r="B2174" s="286"/>
      <c r="C2174" s="274"/>
      <c r="D2174" s="274"/>
      <c r="E2174" s="274"/>
      <c r="F2174" s="274"/>
      <c r="G2174" s="274"/>
      <c r="H2174" s="274"/>
      <c r="I2174" s="274"/>
      <c r="J2174" s="274"/>
      <c r="K2174" s="274"/>
      <c r="L2174" s="274"/>
      <c r="M2174" s="274"/>
      <c r="N2174" s="274"/>
    </row>
    <row r="2175" spans="2:14" ht="14.4">
      <c r="B2175" s="286"/>
      <c r="C2175" s="274"/>
      <c r="D2175" s="274"/>
      <c r="E2175" s="274"/>
      <c r="F2175" s="274"/>
      <c r="G2175" s="274"/>
      <c r="H2175" s="274"/>
      <c r="I2175" s="274"/>
      <c r="J2175" s="274"/>
      <c r="K2175" s="274"/>
      <c r="L2175" s="274"/>
      <c r="M2175" s="274"/>
      <c r="N2175" s="274"/>
    </row>
    <row r="2176" spans="2:14" ht="14.4">
      <c r="B2176" s="286"/>
      <c r="C2176" s="274"/>
      <c r="D2176" s="274"/>
      <c r="E2176" s="274"/>
      <c r="F2176" s="274"/>
      <c r="G2176" s="274"/>
      <c r="H2176" s="274"/>
      <c r="I2176" s="274"/>
      <c r="J2176" s="274"/>
      <c r="K2176" s="274"/>
      <c r="L2176" s="274"/>
      <c r="M2176" s="274"/>
      <c r="N2176" s="274"/>
    </row>
    <row r="2177" spans="2:14" ht="14.4">
      <c r="B2177" s="286"/>
      <c r="C2177" s="274"/>
      <c r="D2177" s="274"/>
      <c r="E2177" s="274"/>
      <c r="F2177" s="274"/>
      <c r="G2177" s="274"/>
      <c r="H2177" s="274"/>
      <c r="I2177" s="274"/>
      <c r="J2177" s="274"/>
      <c r="K2177" s="274"/>
      <c r="L2177" s="274"/>
      <c r="M2177" s="274"/>
      <c r="N2177" s="274"/>
    </row>
    <row r="2178" spans="2:14" ht="14.4">
      <c r="B2178" s="286"/>
      <c r="C2178" s="274"/>
      <c r="D2178" s="274"/>
      <c r="E2178" s="274"/>
      <c r="F2178" s="274"/>
      <c r="G2178" s="274"/>
      <c r="H2178" s="274"/>
      <c r="I2178" s="274"/>
      <c r="J2178" s="274"/>
      <c r="K2178" s="274"/>
      <c r="L2178" s="274"/>
      <c r="M2178" s="274"/>
      <c r="N2178" s="274"/>
    </row>
    <row r="2179" spans="2:14" ht="14.4">
      <c r="B2179" s="286"/>
      <c r="C2179" s="274"/>
      <c r="D2179" s="274"/>
      <c r="E2179" s="274"/>
      <c r="F2179" s="274"/>
      <c r="G2179" s="274"/>
      <c r="H2179" s="274"/>
      <c r="I2179" s="274"/>
      <c r="J2179" s="274"/>
      <c r="K2179" s="274"/>
      <c r="L2179" s="274"/>
      <c r="M2179" s="274"/>
      <c r="N2179" s="274"/>
    </row>
    <row r="2180" spans="2:14" ht="14.4">
      <c r="B2180" s="286"/>
      <c r="C2180" s="274"/>
      <c r="D2180" s="274"/>
      <c r="E2180" s="274"/>
      <c r="F2180" s="274"/>
      <c r="G2180" s="274"/>
      <c r="H2180" s="274"/>
      <c r="I2180" s="274"/>
      <c r="J2180" s="274"/>
      <c r="K2180" s="274"/>
      <c r="L2180" s="274"/>
      <c r="M2180" s="274"/>
      <c r="N2180" s="274"/>
    </row>
    <row r="2181" spans="2:14" ht="14.4">
      <c r="B2181" s="286"/>
      <c r="C2181" s="274"/>
      <c r="D2181" s="274"/>
      <c r="E2181" s="274"/>
      <c r="F2181" s="274"/>
      <c r="G2181" s="274"/>
      <c r="H2181" s="274"/>
      <c r="I2181" s="274"/>
      <c r="J2181" s="274"/>
      <c r="K2181" s="274"/>
      <c r="L2181" s="274"/>
      <c r="M2181" s="274"/>
      <c r="N2181" s="274"/>
    </row>
    <row r="2182" spans="2:14" ht="14.4">
      <c r="B2182" s="286"/>
      <c r="C2182" s="274"/>
      <c r="D2182" s="274"/>
      <c r="E2182" s="274"/>
      <c r="F2182" s="274"/>
      <c r="G2182" s="274"/>
      <c r="H2182" s="274"/>
      <c r="I2182" s="274"/>
      <c r="J2182" s="274"/>
      <c r="K2182" s="274"/>
      <c r="L2182" s="274"/>
      <c r="M2182" s="274"/>
      <c r="N2182" s="274"/>
    </row>
    <row r="2183" spans="2:14" ht="14.4">
      <c r="B2183" s="286"/>
      <c r="C2183" s="274"/>
      <c r="D2183" s="274"/>
      <c r="E2183" s="274"/>
      <c r="F2183" s="274"/>
      <c r="G2183" s="274"/>
      <c r="H2183" s="274"/>
      <c r="I2183" s="274"/>
      <c r="J2183" s="274"/>
      <c r="K2183" s="274"/>
      <c r="L2183" s="274"/>
      <c r="M2183" s="274"/>
      <c r="N2183" s="274"/>
    </row>
    <row r="2184" spans="2:14" ht="14.4">
      <c r="B2184" s="286"/>
      <c r="C2184" s="274"/>
      <c r="D2184" s="274"/>
      <c r="E2184" s="274"/>
      <c r="F2184" s="274"/>
      <c r="G2184" s="274"/>
      <c r="H2184" s="274"/>
      <c r="I2184" s="274"/>
      <c r="J2184" s="274"/>
      <c r="K2184" s="274"/>
      <c r="L2184" s="274"/>
      <c r="M2184" s="274"/>
      <c r="N2184" s="274"/>
    </row>
    <row r="2185" spans="2:14" ht="14.4">
      <c r="B2185" s="286"/>
      <c r="C2185" s="274"/>
      <c r="D2185" s="274"/>
      <c r="E2185" s="274"/>
      <c r="F2185" s="274"/>
      <c r="G2185" s="274"/>
      <c r="H2185" s="274"/>
      <c r="I2185" s="274"/>
      <c r="J2185" s="274"/>
      <c r="K2185" s="274"/>
      <c r="L2185" s="274"/>
      <c r="M2185" s="274"/>
      <c r="N2185" s="274"/>
    </row>
    <row r="2186" spans="2:14" ht="14.4">
      <c r="B2186" s="286"/>
      <c r="C2186" s="274"/>
      <c r="D2186" s="274"/>
      <c r="E2186" s="274"/>
      <c r="F2186" s="274"/>
      <c r="G2186" s="274"/>
      <c r="H2186" s="274"/>
      <c r="I2186" s="274"/>
      <c r="J2186" s="274"/>
      <c r="K2186" s="274"/>
      <c r="L2186" s="274"/>
      <c r="M2186" s="274"/>
      <c r="N2186" s="274"/>
    </row>
    <row r="2187" spans="2:14" ht="14.4">
      <c r="B2187" s="286"/>
      <c r="C2187" s="274"/>
      <c r="D2187" s="274"/>
      <c r="E2187" s="274"/>
      <c r="F2187" s="274"/>
      <c r="G2187" s="274"/>
      <c r="H2187" s="274"/>
      <c r="I2187" s="274"/>
      <c r="J2187" s="274"/>
      <c r="K2187" s="274"/>
      <c r="L2187" s="274"/>
      <c r="M2187" s="274"/>
      <c r="N2187" s="274"/>
    </row>
    <row r="2188" spans="2:14" ht="14.4">
      <c r="B2188" s="286"/>
      <c r="C2188" s="274"/>
      <c r="D2188" s="274"/>
      <c r="E2188" s="274"/>
      <c r="F2188" s="274"/>
      <c r="G2188" s="274"/>
      <c r="H2188" s="274"/>
      <c r="I2188" s="274"/>
      <c r="J2188" s="274"/>
      <c r="K2188" s="274"/>
      <c r="L2188" s="274"/>
      <c r="M2188" s="274"/>
      <c r="N2188" s="274"/>
    </row>
    <row r="2189" spans="2:14" ht="14.4">
      <c r="B2189" s="286"/>
      <c r="C2189" s="274"/>
      <c r="D2189" s="274"/>
      <c r="E2189" s="274"/>
      <c r="F2189" s="274"/>
      <c r="G2189" s="274"/>
      <c r="H2189" s="274"/>
      <c r="I2189" s="274"/>
      <c r="J2189" s="274"/>
      <c r="K2189" s="274"/>
      <c r="L2189" s="274"/>
      <c r="M2189" s="274"/>
      <c r="N2189" s="274"/>
    </row>
    <row r="2190" spans="2:14" ht="14.4">
      <c r="B2190" s="286"/>
      <c r="C2190" s="274"/>
      <c r="D2190" s="274"/>
      <c r="E2190" s="274"/>
      <c r="F2190" s="274"/>
      <c r="G2190" s="274"/>
      <c r="H2190" s="274"/>
      <c r="I2190" s="274"/>
      <c r="J2190" s="274"/>
      <c r="K2190" s="274"/>
      <c r="L2190" s="274"/>
      <c r="M2190" s="274"/>
      <c r="N2190" s="274"/>
    </row>
    <row r="2191" spans="2:14" ht="14.4">
      <c r="B2191" s="286"/>
      <c r="C2191" s="274"/>
      <c r="D2191" s="274"/>
      <c r="E2191" s="274"/>
      <c r="F2191" s="274"/>
      <c r="G2191" s="274"/>
      <c r="H2191" s="274"/>
      <c r="I2191" s="274"/>
      <c r="J2191" s="274"/>
      <c r="K2191" s="274"/>
      <c r="L2191" s="274"/>
      <c r="M2191" s="274"/>
      <c r="N2191" s="274"/>
    </row>
    <row r="2192" spans="2:14" ht="14.4">
      <c r="B2192" s="286"/>
      <c r="C2192" s="274"/>
      <c r="D2192" s="274"/>
      <c r="E2192" s="274"/>
      <c r="F2192" s="274"/>
      <c r="G2192" s="274"/>
      <c r="H2192" s="274"/>
      <c r="I2192" s="274"/>
      <c r="J2192" s="274"/>
      <c r="K2192" s="274"/>
      <c r="L2192" s="274"/>
      <c r="M2192" s="274"/>
      <c r="N2192" s="274"/>
    </row>
    <row r="2193" spans="2:14" ht="14.4">
      <c r="B2193" s="286"/>
      <c r="C2193" s="274"/>
      <c r="D2193" s="274"/>
      <c r="E2193" s="274"/>
      <c r="F2193" s="274"/>
      <c r="G2193" s="274"/>
      <c r="H2193" s="274"/>
      <c r="I2193" s="274"/>
      <c r="J2193" s="274"/>
      <c r="K2193" s="274"/>
      <c r="L2193" s="274"/>
      <c r="M2193" s="274"/>
      <c r="N2193" s="274"/>
    </row>
    <row r="2194" spans="2:14" ht="14.4">
      <c r="B2194" s="286"/>
      <c r="C2194" s="274"/>
      <c r="D2194" s="274"/>
      <c r="E2194" s="274"/>
      <c r="F2194" s="274"/>
      <c r="G2194" s="274"/>
      <c r="H2194" s="274"/>
      <c r="I2194" s="274"/>
      <c r="J2194" s="274"/>
      <c r="K2194" s="274"/>
      <c r="L2194" s="274"/>
      <c r="M2194" s="274"/>
      <c r="N2194" s="274"/>
    </row>
    <row r="2195" spans="2:14" ht="14.4">
      <c r="B2195" s="286"/>
      <c r="C2195" s="274"/>
      <c r="D2195" s="274"/>
      <c r="E2195" s="274"/>
      <c r="F2195" s="274"/>
      <c r="G2195" s="274"/>
      <c r="H2195" s="274"/>
      <c r="I2195" s="274"/>
      <c r="J2195" s="274"/>
      <c r="K2195" s="274"/>
      <c r="L2195" s="274"/>
      <c r="M2195" s="274"/>
      <c r="N2195" s="274"/>
    </row>
    <row r="2196" spans="2:14" ht="14.4">
      <c r="B2196" s="286"/>
      <c r="C2196" s="274"/>
      <c r="D2196" s="274"/>
      <c r="E2196" s="274"/>
      <c r="F2196" s="274"/>
      <c r="G2196" s="274"/>
      <c r="H2196" s="274"/>
      <c r="I2196" s="274"/>
      <c r="J2196" s="274"/>
      <c r="K2196" s="274"/>
      <c r="L2196" s="274"/>
      <c r="M2196" s="274"/>
      <c r="N2196" s="274"/>
    </row>
    <row r="2197" spans="2:14" ht="14.4">
      <c r="B2197" s="286"/>
      <c r="C2197" s="274"/>
      <c r="D2197" s="274"/>
      <c r="E2197" s="274"/>
      <c r="F2197" s="274"/>
      <c r="G2197" s="274"/>
      <c r="H2197" s="274"/>
      <c r="I2197" s="274"/>
      <c r="J2197" s="274"/>
      <c r="K2197" s="274"/>
      <c r="L2197" s="274"/>
      <c r="M2197" s="274"/>
      <c r="N2197" s="274"/>
    </row>
    <row r="2198" spans="2:14" ht="14.4">
      <c r="B2198" s="286"/>
      <c r="C2198" s="274"/>
      <c r="D2198" s="274"/>
      <c r="E2198" s="274"/>
      <c r="F2198" s="274"/>
      <c r="G2198" s="274"/>
      <c r="H2198" s="274"/>
      <c r="I2198" s="274"/>
      <c r="J2198" s="274"/>
      <c r="K2198" s="274"/>
      <c r="L2198" s="274"/>
      <c r="M2198" s="274"/>
      <c r="N2198" s="274"/>
    </row>
    <row r="2199" spans="2:14" ht="14.4">
      <c r="B2199" s="286"/>
      <c r="C2199" s="274"/>
      <c r="D2199" s="274"/>
      <c r="E2199" s="274"/>
      <c r="F2199" s="274"/>
      <c r="G2199" s="274"/>
      <c r="H2199" s="274"/>
      <c r="I2199" s="274"/>
      <c r="J2199" s="274"/>
      <c r="K2199" s="274"/>
      <c r="L2199" s="274"/>
      <c r="M2199" s="274"/>
      <c r="N2199" s="274"/>
    </row>
    <row r="2200" spans="2:14" ht="14.4">
      <c r="B2200" s="286"/>
      <c r="C2200" s="274"/>
      <c r="D2200" s="274"/>
      <c r="E2200" s="274"/>
      <c r="F2200" s="274"/>
      <c r="G2200" s="274"/>
      <c r="H2200" s="274"/>
      <c r="I2200" s="274"/>
      <c r="J2200" s="274"/>
      <c r="K2200" s="274"/>
      <c r="L2200" s="274"/>
      <c r="M2200" s="274"/>
      <c r="N2200" s="274"/>
    </row>
    <row r="2201" spans="2:14" ht="14.4">
      <c r="B2201" s="286"/>
      <c r="C2201" s="274"/>
      <c r="D2201" s="274"/>
      <c r="E2201" s="274"/>
      <c r="F2201" s="274"/>
      <c r="G2201" s="274"/>
      <c r="H2201" s="274"/>
      <c r="I2201" s="274"/>
      <c r="J2201" s="274"/>
      <c r="K2201" s="274"/>
      <c r="L2201" s="274"/>
      <c r="M2201" s="274"/>
      <c r="N2201" s="274"/>
    </row>
    <row r="2202" spans="2:14" ht="14.4">
      <c r="B2202" s="286"/>
      <c r="C2202" s="274"/>
      <c r="D2202" s="274"/>
      <c r="E2202" s="274"/>
      <c r="F2202" s="274"/>
      <c r="G2202" s="274"/>
      <c r="H2202" s="274"/>
      <c r="I2202" s="274"/>
      <c r="J2202" s="274"/>
      <c r="K2202" s="274"/>
      <c r="L2202" s="274"/>
      <c r="M2202" s="274"/>
      <c r="N2202" s="274"/>
    </row>
    <row r="2203" spans="2:14" ht="14.4">
      <c r="B2203" s="286"/>
      <c r="C2203" s="274"/>
      <c r="D2203" s="274"/>
      <c r="E2203" s="274"/>
      <c r="F2203" s="274"/>
      <c r="G2203" s="274"/>
      <c r="H2203" s="274"/>
      <c r="I2203" s="274"/>
      <c r="J2203" s="274"/>
      <c r="K2203" s="274"/>
      <c r="L2203" s="274"/>
      <c r="M2203" s="274"/>
      <c r="N2203" s="274"/>
    </row>
    <row r="2204" spans="2:14" ht="14.4">
      <c r="B2204" s="286"/>
      <c r="C2204" s="274"/>
      <c r="D2204" s="274"/>
      <c r="E2204" s="274"/>
      <c r="F2204" s="274"/>
      <c r="G2204" s="274"/>
      <c r="H2204" s="274"/>
      <c r="I2204" s="274"/>
      <c r="J2204" s="274"/>
      <c r="K2204" s="274"/>
      <c r="L2204" s="274"/>
      <c r="M2204" s="274"/>
      <c r="N2204" s="274"/>
    </row>
    <row r="2205" spans="2:14" ht="14.4">
      <c r="B2205" s="286"/>
      <c r="C2205" s="274"/>
      <c r="D2205" s="274"/>
      <c r="E2205" s="274"/>
      <c r="F2205" s="274"/>
      <c r="G2205" s="274"/>
      <c r="H2205" s="274"/>
      <c r="I2205" s="274"/>
      <c r="J2205" s="274"/>
      <c r="K2205" s="274"/>
      <c r="L2205" s="274"/>
      <c r="M2205" s="274"/>
      <c r="N2205" s="274"/>
    </row>
    <row r="2206" spans="2:14" ht="14.4">
      <c r="B2206" s="286"/>
      <c r="C2206" s="274"/>
      <c r="D2206" s="274"/>
      <c r="E2206" s="274"/>
      <c r="F2206" s="274"/>
      <c r="G2206" s="274"/>
      <c r="H2206" s="274"/>
      <c r="I2206" s="274"/>
      <c r="J2206" s="274"/>
      <c r="K2206" s="274"/>
      <c r="L2206" s="274"/>
      <c r="M2206" s="274"/>
      <c r="N2206" s="274"/>
    </row>
    <row r="2207" spans="2:14" ht="14.4">
      <c r="B2207" s="286"/>
      <c r="C2207" s="274"/>
      <c r="D2207" s="274"/>
      <c r="E2207" s="274"/>
      <c r="F2207" s="274"/>
      <c r="G2207" s="274"/>
      <c r="H2207" s="274"/>
      <c r="I2207" s="274"/>
      <c r="J2207" s="274"/>
      <c r="K2207" s="274"/>
      <c r="L2207" s="274"/>
      <c r="M2207" s="274"/>
      <c r="N2207" s="274"/>
    </row>
    <row r="2208" spans="2:14" ht="14.4">
      <c r="B2208" s="286"/>
      <c r="C2208" s="274"/>
      <c r="D2208" s="274"/>
      <c r="E2208" s="274"/>
      <c r="F2208" s="274"/>
      <c r="G2208" s="274"/>
      <c r="H2208" s="274"/>
      <c r="I2208" s="274"/>
      <c r="J2208" s="274"/>
      <c r="K2208" s="274"/>
      <c r="L2208" s="274"/>
      <c r="M2208" s="274"/>
      <c r="N2208" s="274"/>
    </row>
    <row r="2209" spans="2:14" ht="14.4">
      <c r="B2209" s="286"/>
      <c r="C2209" s="274"/>
      <c r="D2209" s="274"/>
      <c r="E2209" s="274"/>
      <c r="F2209" s="274"/>
      <c r="G2209" s="274"/>
      <c r="H2209" s="274"/>
      <c r="I2209" s="274"/>
      <c r="J2209" s="274"/>
      <c r="K2209" s="274"/>
      <c r="L2209" s="274"/>
      <c r="M2209" s="274"/>
      <c r="N2209" s="274"/>
    </row>
    <row r="2210" spans="2:14" ht="14.4">
      <c r="B2210" s="286"/>
      <c r="C2210" s="274"/>
      <c r="D2210" s="274"/>
      <c r="E2210" s="274"/>
      <c r="F2210" s="274"/>
      <c r="G2210" s="274"/>
      <c r="H2210" s="274"/>
      <c r="I2210" s="274"/>
      <c r="J2210" s="274"/>
      <c r="K2210" s="274"/>
      <c r="L2210" s="274"/>
      <c r="M2210" s="274"/>
      <c r="N2210" s="274"/>
    </row>
    <row r="2211" spans="2:14" ht="14.4">
      <c r="B2211" s="286"/>
      <c r="C2211" s="274"/>
      <c r="D2211" s="274"/>
      <c r="E2211" s="274"/>
      <c r="F2211" s="274"/>
      <c r="G2211" s="274"/>
      <c r="H2211" s="274"/>
      <c r="I2211" s="274"/>
      <c r="J2211" s="274"/>
      <c r="K2211" s="274"/>
      <c r="L2211" s="274"/>
      <c r="M2211" s="274"/>
      <c r="N2211" s="274"/>
    </row>
    <row r="2212" spans="2:14" ht="14.4">
      <c r="B2212" s="286"/>
      <c r="C2212" s="274"/>
      <c r="D2212" s="274"/>
      <c r="E2212" s="274"/>
      <c r="F2212" s="274"/>
      <c r="G2212" s="274"/>
      <c r="H2212" s="274"/>
      <c r="I2212" s="274"/>
      <c r="J2212" s="274"/>
      <c r="K2212" s="274"/>
      <c r="L2212" s="274"/>
      <c r="M2212" s="274"/>
      <c r="N2212" s="274"/>
    </row>
    <row r="2213" spans="2:14" ht="14.4">
      <c r="B2213" s="286"/>
      <c r="C2213" s="274"/>
      <c r="D2213" s="274"/>
      <c r="E2213" s="274"/>
      <c r="F2213" s="274"/>
      <c r="G2213" s="274"/>
      <c r="H2213" s="274"/>
      <c r="I2213" s="274"/>
      <c r="J2213" s="274"/>
      <c r="K2213" s="274"/>
      <c r="L2213" s="274"/>
      <c r="M2213" s="274"/>
      <c r="N2213" s="274"/>
    </row>
    <row r="2214" spans="2:14" ht="14.4">
      <c r="B2214" s="286"/>
      <c r="C2214" s="274"/>
      <c r="D2214" s="274"/>
      <c r="E2214" s="274"/>
      <c r="F2214" s="274"/>
      <c r="G2214" s="274"/>
      <c r="H2214" s="274"/>
      <c r="I2214" s="274"/>
      <c r="J2214" s="274"/>
      <c r="K2214" s="274"/>
      <c r="L2214" s="274"/>
      <c r="M2214" s="274"/>
      <c r="N2214" s="274"/>
    </row>
    <row r="2215" spans="2:14" ht="14.4">
      <c r="B2215" s="286"/>
      <c r="C2215" s="274"/>
      <c r="D2215" s="274"/>
      <c r="E2215" s="274"/>
      <c r="F2215" s="274"/>
      <c r="G2215" s="274"/>
      <c r="H2215" s="274"/>
      <c r="I2215" s="274"/>
      <c r="J2215" s="274"/>
      <c r="K2215" s="274"/>
      <c r="L2215" s="274"/>
      <c r="M2215" s="274"/>
      <c r="N2215" s="274"/>
    </row>
    <row r="2216" spans="2:14" ht="14.4">
      <c r="B2216" s="286"/>
      <c r="C2216" s="274"/>
      <c r="D2216" s="274"/>
      <c r="E2216" s="274"/>
      <c r="F2216" s="274"/>
      <c r="G2216" s="274"/>
      <c r="H2216" s="274"/>
      <c r="I2216" s="274"/>
      <c r="J2216" s="274"/>
      <c r="K2216" s="274"/>
      <c r="L2216" s="274"/>
      <c r="M2216" s="274"/>
      <c r="N2216" s="274"/>
    </row>
    <row r="2217" spans="2:14" ht="14.4">
      <c r="B2217" s="286"/>
      <c r="C2217" s="274"/>
      <c r="D2217" s="274"/>
      <c r="E2217" s="274"/>
      <c r="F2217" s="274"/>
      <c r="G2217" s="274"/>
      <c r="H2217" s="274"/>
      <c r="I2217" s="274"/>
      <c r="J2217" s="274"/>
      <c r="K2217" s="274"/>
      <c r="L2217" s="274"/>
      <c r="M2217" s="274"/>
      <c r="N2217" s="274"/>
    </row>
    <row r="2218" spans="2:14" ht="14.4">
      <c r="B2218" s="286"/>
      <c r="C2218" s="274"/>
      <c r="D2218" s="274"/>
      <c r="E2218" s="274"/>
      <c r="F2218" s="274"/>
      <c r="G2218" s="274"/>
      <c r="H2218" s="274"/>
      <c r="I2218" s="274"/>
      <c r="J2218" s="274"/>
      <c r="K2218" s="274"/>
      <c r="L2218" s="274"/>
      <c r="M2218" s="274"/>
      <c r="N2218" s="274"/>
    </row>
    <row r="2219" spans="2:14" ht="14.4">
      <c r="B2219" s="286"/>
      <c r="C2219" s="274"/>
      <c r="D2219" s="274"/>
      <c r="E2219" s="274"/>
      <c r="F2219" s="274"/>
      <c r="G2219" s="274"/>
      <c r="H2219" s="274"/>
      <c r="I2219" s="274"/>
      <c r="J2219" s="274"/>
      <c r="K2219" s="274"/>
      <c r="L2219" s="274"/>
      <c r="M2219" s="274"/>
      <c r="N2219" s="274"/>
    </row>
    <row r="2220" spans="2:14" ht="14.4">
      <c r="B2220" s="286"/>
      <c r="C2220" s="274"/>
      <c r="D2220" s="274"/>
      <c r="E2220" s="274"/>
      <c r="F2220" s="274"/>
      <c r="G2220" s="274"/>
      <c r="H2220" s="274"/>
      <c r="I2220" s="274"/>
      <c r="J2220" s="274"/>
      <c r="K2220" s="274"/>
      <c r="L2220" s="274"/>
      <c r="M2220" s="274"/>
      <c r="N2220" s="274"/>
    </row>
    <row r="2221" spans="2:14" ht="14.4">
      <c r="B2221" s="286"/>
      <c r="C2221" s="274"/>
      <c r="D2221" s="274"/>
      <c r="E2221" s="274"/>
      <c r="F2221" s="274"/>
      <c r="G2221" s="274"/>
      <c r="H2221" s="274"/>
      <c r="I2221" s="274"/>
      <c r="J2221" s="274"/>
      <c r="K2221" s="274"/>
      <c r="L2221" s="274"/>
      <c r="M2221" s="274"/>
      <c r="N2221" s="274"/>
    </row>
    <row r="2222" spans="2:14" ht="14.4">
      <c r="B2222" s="286"/>
      <c r="C2222" s="274"/>
      <c r="D2222" s="274"/>
      <c r="E2222" s="274"/>
      <c r="F2222" s="274"/>
      <c r="G2222" s="274"/>
      <c r="H2222" s="274"/>
      <c r="I2222" s="274"/>
      <c r="J2222" s="274"/>
      <c r="K2222" s="274"/>
      <c r="L2222" s="274"/>
      <c r="M2222" s="274"/>
      <c r="N2222" s="274"/>
    </row>
    <row r="2223" spans="2:14" ht="14.4">
      <c r="B2223" s="286"/>
      <c r="C2223" s="274"/>
      <c r="D2223" s="274"/>
      <c r="E2223" s="274"/>
      <c r="F2223" s="274"/>
      <c r="G2223" s="274"/>
      <c r="H2223" s="274"/>
      <c r="I2223" s="274"/>
      <c r="J2223" s="274"/>
      <c r="K2223" s="274"/>
      <c r="L2223" s="274"/>
      <c r="M2223" s="274"/>
      <c r="N2223" s="274"/>
    </row>
    <row r="2224" spans="2:14" ht="14.4">
      <c r="B2224" s="286"/>
      <c r="C2224" s="274"/>
      <c r="D2224" s="274"/>
      <c r="E2224" s="274"/>
      <c r="F2224" s="274"/>
      <c r="G2224" s="274"/>
      <c r="H2224" s="274"/>
      <c r="I2224" s="274"/>
      <c r="J2224" s="274"/>
      <c r="K2224" s="274"/>
      <c r="L2224" s="274"/>
      <c r="M2224" s="274"/>
      <c r="N2224" s="274"/>
    </row>
    <row r="2225" spans="2:14" ht="14.4">
      <c r="B2225" s="286"/>
      <c r="C2225" s="274"/>
      <c r="D2225" s="274"/>
      <c r="E2225" s="274"/>
      <c r="F2225" s="274"/>
      <c r="G2225" s="274"/>
      <c r="H2225" s="274"/>
      <c r="I2225" s="274"/>
      <c r="J2225" s="274"/>
      <c r="K2225" s="274"/>
      <c r="L2225" s="274"/>
      <c r="M2225" s="274"/>
      <c r="N2225" s="274"/>
    </row>
    <row r="2226" spans="2:14" ht="14.4">
      <c r="B2226" s="286"/>
      <c r="C2226" s="274"/>
      <c r="D2226" s="274"/>
      <c r="E2226" s="274"/>
      <c r="F2226" s="274"/>
      <c r="G2226" s="274"/>
      <c r="H2226" s="274"/>
      <c r="I2226" s="274"/>
      <c r="J2226" s="274"/>
      <c r="K2226" s="274"/>
      <c r="L2226" s="274"/>
      <c r="M2226" s="274"/>
      <c r="N2226" s="274"/>
    </row>
    <row r="2227" spans="2:14" ht="14.4">
      <c r="B2227" s="286"/>
      <c r="C2227" s="274"/>
      <c r="D2227" s="274"/>
      <c r="E2227" s="274"/>
      <c r="F2227" s="274"/>
      <c r="G2227" s="274"/>
      <c r="H2227" s="274"/>
      <c r="I2227" s="274"/>
      <c r="J2227" s="274"/>
      <c r="K2227" s="274"/>
      <c r="L2227" s="274"/>
      <c r="M2227" s="274"/>
      <c r="N2227" s="274"/>
    </row>
    <row r="2228" spans="2:14" ht="14.4">
      <c r="B2228" s="286"/>
      <c r="C2228" s="274"/>
      <c r="D2228" s="274"/>
      <c r="E2228" s="274"/>
      <c r="F2228" s="274"/>
      <c r="G2228" s="274"/>
      <c r="H2228" s="274"/>
      <c r="I2228" s="274"/>
      <c r="J2228" s="274"/>
      <c r="K2228" s="274"/>
      <c r="L2228" s="274"/>
      <c r="M2228" s="274"/>
      <c r="N2228" s="274"/>
    </row>
    <row r="2229" spans="2:14" ht="14.4">
      <c r="B2229" s="286"/>
      <c r="C2229" s="274"/>
      <c r="D2229" s="274"/>
      <c r="E2229" s="274"/>
      <c r="F2229" s="274"/>
      <c r="G2229" s="274"/>
      <c r="H2229" s="274"/>
      <c r="I2229" s="274"/>
      <c r="J2229" s="274"/>
      <c r="K2229" s="274"/>
      <c r="L2229" s="274"/>
      <c r="M2229" s="274"/>
      <c r="N2229" s="274"/>
    </row>
    <row r="2230" spans="2:14" ht="14.4">
      <c r="B2230" s="286"/>
      <c r="C2230" s="274"/>
      <c r="D2230" s="274"/>
      <c r="E2230" s="274"/>
      <c r="F2230" s="274"/>
      <c r="G2230" s="274"/>
      <c r="H2230" s="274"/>
      <c r="I2230" s="274"/>
      <c r="J2230" s="274"/>
      <c r="K2230" s="274"/>
      <c r="L2230" s="274"/>
      <c r="M2230" s="274"/>
      <c r="N2230" s="274"/>
    </row>
    <row r="2231" spans="2:14" ht="14.4">
      <c r="B2231" s="286"/>
      <c r="C2231" s="274"/>
      <c r="D2231" s="274"/>
      <c r="E2231" s="274"/>
      <c r="F2231" s="274"/>
      <c r="G2231" s="274"/>
      <c r="H2231" s="274"/>
      <c r="I2231" s="274"/>
      <c r="J2231" s="274"/>
      <c r="K2231" s="274"/>
      <c r="L2231" s="274"/>
      <c r="M2231" s="274"/>
      <c r="N2231" s="274"/>
    </row>
    <row r="2232" spans="2:14" ht="14.4">
      <c r="B2232" s="286"/>
      <c r="C2232" s="274"/>
      <c r="D2232" s="274"/>
      <c r="E2232" s="274"/>
      <c r="F2232" s="274"/>
      <c r="G2232" s="274"/>
      <c r="H2232" s="274"/>
      <c r="I2232" s="274"/>
      <c r="J2232" s="274"/>
      <c r="K2232" s="274"/>
      <c r="L2232" s="274"/>
      <c r="M2232" s="274"/>
      <c r="N2232" s="274"/>
    </row>
    <row r="2233" spans="2:14" ht="14.4">
      <c r="B2233" s="286"/>
      <c r="C2233" s="274"/>
      <c r="D2233" s="274"/>
      <c r="E2233" s="274"/>
      <c r="F2233" s="274"/>
      <c r="G2233" s="274"/>
      <c r="H2233" s="274"/>
      <c r="I2233" s="274"/>
      <c r="J2233" s="274"/>
      <c r="K2233" s="274"/>
      <c r="L2233" s="274"/>
      <c r="M2233" s="274"/>
      <c r="N2233" s="274"/>
    </row>
    <row r="2234" spans="2:14" ht="14.4">
      <c r="B2234" s="286"/>
      <c r="C2234" s="274"/>
      <c r="D2234" s="274"/>
      <c r="E2234" s="274"/>
      <c r="F2234" s="274"/>
      <c r="G2234" s="274"/>
      <c r="H2234" s="274"/>
      <c r="I2234" s="274"/>
      <c r="J2234" s="274"/>
      <c r="K2234" s="274"/>
      <c r="L2234" s="274"/>
      <c r="M2234" s="274"/>
      <c r="N2234" s="274"/>
    </row>
    <row r="2235" spans="2:14" ht="14.4">
      <c r="B2235" s="286"/>
      <c r="C2235" s="274"/>
      <c r="D2235" s="274"/>
      <c r="E2235" s="274"/>
      <c r="F2235" s="274"/>
      <c r="G2235" s="274"/>
      <c r="H2235" s="274"/>
      <c r="I2235" s="274"/>
      <c r="J2235" s="274"/>
      <c r="K2235" s="274"/>
      <c r="L2235" s="274"/>
      <c r="M2235" s="274"/>
      <c r="N2235" s="274"/>
    </row>
    <row r="2236" spans="2:14" ht="14.4">
      <c r="B2236" s="286"/>
      <c r="C2236" s="274"/>
      <c r="D2236" s="274"/>
      <c r="E2236" s="274"/>
      <c r="F2236" s="274"/>
      <c r="G2236" s="274"/>
      <c r="H2236" s="274"/>
      <c r="I2236" s="274"/>
      <c r="J2236" s="274"/>
      <c r="K2236" s="274"/>
      <c r="L2236" s="274"/>
      <c r="M2236" s="274"/>
      <c r="N2236" s="274"/>
    </row>
    <row r="2237" spans="2:14" ht="14.4">
      <c r="B2237" s="286"/>
      <c r="C2237" s="274"/>
      <c r="D2237" s="274"/>
      <c r="E2237" s="274"/>
      <c r="F2237" s="274"/>
      <c r="G2237" s="274"/>
      <c r="H2237" s="274"/>
      <c r="I2237" s="274"/>
      <c r="J2237" s="274"/>
      <c r="K2237" s="274"/>
      <c r="L2237" s="274"/>
      <c r="M2237" s="274"/>
      <c r="N2237" s="274"/>
    </row>
    <row r="2238" spans="2:14" ht="14.4">
      <c r="B2238" s="286"/>
      <c r="C2238" s="274"/>
      <c r="D2238" s="274"/>
      <c r="E2238" s="274"/>
      <c r="F2238" s="274"/>
      <c r="G2238" s="274"/>
      <c r="H2238" s="274"/>
      <c r="I2238" s="274"/>
      <c r="J2238" s="274"/>
      <c r="K2238" s="274"/>
      <c r="L2238" s="274"/>
      <c r="M2238" s="274"/>
      <c r="N2238" s="274"/>
    </row>
    <row r="2239" spans="2:14" ht="14.4">
      <c r="B2239" s="286"/>
      <c r="C2239" s="274"/>
      <c r="D2239" s="274"/>
      <c r="E2239" s="274"/>
      <c r="F2239" s="274"/>
      <c r="G2239" s="274"/>
      <c r="H2239" s="274"/>
      <c r="I2239" s="274"/>
      <c r="J2239" s="274"/>
      <c r="K2239" s="274"/>
      <c r="L2239" s="274"/>
      <c r="M2239" s="274"/>
      <c r="N2239" s="274"/>
    </row>
    <row r="2240" spans="2:14" ht="14.4">
      <c r="B2240" s="286"/>
      <c r="C2240" s="274"/>
      <c r="D2240" s="274"/>
      <c r="E2240" s="274"/>
      <c r="F2240" s="274"/>
      <c r="G2240" s="274"/>
      <c r="H2240" s="274"/>
      <c r="I2240" s="274"/>
      <c r="J2240" s="274"/>
      <c r="K2240" s="274"/>
      <c r="L2240" s="274"/>
      <c r="M2240" s="274"/>
      <c r="N2240" s="274"/>
    </row>
    <row r="2241" spans="2:14" ht="14.4">
      <c r="B2241" s="286"/>
      <c r="C2241" s="274"/>
      <c r="D2241" s="274"/>
      <c r="E2241" s="274"/>
      <c r="F2241" s="274"/>
      <c r="G2241" s="274"/>
      <c r="H2241" s="274"/>
      <c r="I2241" s="274"/>
      <c r="J2241" s="274"/>
      <c r="K2241" s="274"/>
      <c r="L2241" s="274"/>
      <c r="M2241" s="274"/>
      <c r="N2241" s="274"/>
    </row>
    <row r="2242" spans="2:14" ht="14.4">
      <c r="B2242" s="286"/>
      <c r="C2242" s="274"/>
      <c r="D2242" s="274"/>
      <c r="E2242" s="274"/>
      <c r="F2242" s="274"/>
      <c r="G2242" s="274"/>
      <c r="H2242" s="274"/>
      <c r="I2242" s="274"/>
      <c r="J2242" s="274"/>
      <c r="K2242" s="274"/>
      <c r="L2242" s="274"/>
      <c r="M2242" s="274"/>
      <c r="N2242" s="274"/>
    </row>
    <row r="2243" spans="2:14" ht="14.4">
      <c r="B2243" s="286"/>
      <c r="C2243" s="274"/>
      <c r="D2243" s="274"/>
      <c r="E2243" s="274"/>
      <c r="F2243" s="274"/>
      <c r="G2243" s="274"/>
      <c r="H2243" s="274"/>
      <c r="I2243" s="274"/>
      <c r="J2243" s="274"/>
      <c r="K2243" s="274"/>
      <c r="L2243" s="274"/>
      <c r="M2243" s="274"/>
      <c r="N2243" s="274"/>
    </row>
    <row r="2244" spans="2:14" ht="14.4">
      <c r="B2244" s="286"/>
      <c r="C2244" s="274"/>
      <c r="D2244" s="274"/>
      <c r="E2244" s="274"/>
      <c r="F2244" s="274"/>
      <c r="G2244" s="274"/>
      <c r="H2244" s="274"/>
      <c r="I2244" s="274"/>
      <c r="J2244" s="274"/>
      <c r="K2244" s="274"/>
      <c r="L2244" s="274"/>
      <c r="M2244" s="274"/>
      <c r="N2244" s="274"/>
    </row>
    <row r="2245" spans="2:14" ht="14.4">
      <c r="B2245" s="286"/>
      <c r="C2245" s="274"/>
      <c r="D2245" s="274"/>
      <c r="E2245" s="274"/>
      <c r="F2245" s="274"/>
      <c r="G2245" s="274"/>
      <c r="H2245" s="274"/>
      <c r="I2245" s="274"/>
      <c r="J2245" s="274"/>
      <c r="K2245" s="274"/>
      <c r="L2245" s="274"/>
      <c r="M2245" s="274"/>
      <c r="N2245" s="274"/>
    </row>
    <row r="2246" spans="2:14" ht="14.4">
      <c r="B2246" s="286"/>
      <c r="C2246" s="274"/>
      <c r="D2246" s="274"/>
      <c r="E2246" s="274"/>
      <c r="F2246" s="274"/>
      <c r="G2246" s="274"/>
      <c r="H2246" s="274"/>
      <c r="I2246" s="274"/>
      <c r="J2246" s="274"/>
      <c r="K2246" s="274"/>
      <c r="L2246" s="274"/>
      <c r="M2246" s="274"/>
      <c r="N2246" s="274"/>
    </row>
    <row r="2247" spans="2:14" ht="14.4">
      <c r="B2247" s="286"/>
      <c r="C2247" s="274"/>
      <c r="D2247" s="274"/>
      <c r="E2247" s="274"/>
      <c r="F2247" s="274"/>
      <c r="G2247" s="274"/>
      <c r="H2247" s="274"/>
      <c r="I2247" s="274"/>
      <c r="J2247" s="274"/>
      <c r="K2247" s="274"/>
      <c r="L2247" s="274"/>
      <c r="M2247" s="274"/>
      <c r="N2247" s="274"/>
    </row>
    <row r="2248" spans="2:14" ht="14.4">
      <c r="B2248" s="286"/>
      <c r="C2248" s="274"/>
      <c r="D2248" s="274"/>
      <c r="E2248" s="274"/>
      <c r="F2248" s="274"/>
      <c r="G2248" s="274"/>
      <c r="H2248" s="274"/>
      <c r="I2248" s="274"/>
      <c r="J2248" s="274"/>
      <c r="K2248" s="274"/>
      <c r="L2248" s="274"/>
      <c r="M2248" s="274"/>
      <c r="N2248" s="274"/>
    </row>
    <row r="2249" spans="2:14" ht="14.4">
      <c r="B2249" s="286"/>
      <c r="C2249" s="274"/>
      <c r="D2249" s="274"/>
      <c r="E2249" s="274"/>
      <c r="F2249" s="274"/>
      <c r="G2249" s="274"/>
      <c r="H2249" s="274"/>
      <c r="I2249" s="274"/>
      <c r="J2249" s="274"/>
      <c r="K2249" s="274"/>
      <c r="L2249" s="274"/>
      <c r="M2249" s="274"/>
      <c r="N2249" s="274"/>
    </row>
    <row r="2250" spans="2:14" ht="14.4">
      <c r="B2250" s="286"/>
      <c r="C2250" s="274"/>
      <c r="D2250" s="274"/>
      <c r="E2250" s="274"/>
      <c r="F2250" s="274"/>
      <c r="G2250" s="274"/>
      <c r="H2250" s="274"/>
      <c r="I2250" s="274"/>
      <c r="J2250" s="274"/>
      <c r="K2250" s="274"/>
      <c r="L2250" s="274"/>
      <c r="M2250" s="274"/>
      <c r="N2250" s="274"/>
    </row>
    <row r="2251" spans="2:14" ht="14.4">
      <c r="B2251" s="286"/>
      <c r="C2251" s="274"/>
      <c r="D2251" s="274"/>
      <c r="E2251" s="274"/>
      <c r="F2251" s="274"/>
      <c r="G2251" s="274"/>
      <c r="H2251" s="274"/>
      <c r="I2251" s="274"/>
      <c r="J2251" s="274"/>
      <c r="K2251" s="274"/>
      <c r="L2251" s="274"/>
      <c r="M2251" s="274"/>
      <c r="N2251" s="274"/>
    </row>
    <row r="2252" spans="2:14" ht="14.4">
      <c r="B2252" s="286"/>
      <c r="C2252" s="274"/>
      <c r="D2252" s="274"/>
      <c r="E2252" s="274"/>
      <c r="F2252" s="274"/>
      <c r="G2252" s="274"/>
      <c r="H2252" s="274"/>
      <c r="I2252" s="274"/>
      <c r="J2252" s="274"/>
      <c r="K2252" s="274"/>
      <c r="L2252" s="274"/>
      <c r="M2252" s="274"/>
      <c r="N2252" s="274"/>
    </row>
    <row r="2253" spans="2:14" ht="14.4">
      <c r="B2253" s="286"/>
      <c r="C2253" s="274"/>
      <c r="D2253" s="274"/>
      <c r="E2253" s="274"/>
      <c r="F2253" s="274"/>
      <c r="G2253" s="274"/>
      <c r="H2253" s="274"/>
      <c r="I2253" s="274"/>
      <c r="J2253" s="274"/>
      <c r="K2253" s="274"/>
      <c r="L2253" s="274"/>
      <c r="M2253" s="274"/>
      <c r="N2253" s="274"/>
    </row>
    <row r="2254" spans="2:14" ht="14.4">
      <c r="B2254" s="286"/>
      <c r="C2254" s="274"/>
      <c r="D2254" s="274"/>
      <c r="E2254" s="274"/>
      <c r="F2254" s="274"/>
      <c r="G2254" s="274"/>
      <c r="H2254" s="274"/>
      <c r="I2254" s="274"/>
      <c r="J2254" s="274"/>
      <c r="K2254" s="274"/>
      <c r="L2254" s="274"/>
      <c r="M2254" s="274"/>
      <c r="N2254" s="274"/>
    </row>
    <row r="2255" spans="2:14" ht="14.4">
      <c r="B2255" s="286"/>
      <c r="C2255" s="274"/>
      <c r="D2255" s="274"/>
      <c r="E2255" s="274"/>
      <c r="F2255" s="274"/>
      <c r="G2255" s="274"/>
      <c r="H2255" s="274"/>
      <c r="I2255" s="274"/>
      <c r="J2255" s="274"/>
      <c r="K2255" s="274"/>
      <c r="L2255" s="274"/>
      <c r="M2255" s="274"/>
      <c r="N2255" s="274"/>
    </row>
    <row r="2256" spans="2:14" ht="14.4">
      <c r="B2256" s="286"/>
      <c r="C2256" s="274"/>
      <c r="D2256" s="274"/>
      <c r="E2256" s="274"/>
      <c r="F2256" s="274"/>
      <c r="G2256" s="274"/>
      <c r="H2256" s="274"/>
      <c r="I2256" s="274"/>
      <c r="J2256" s="274"/>
      <c r="K2256" s="274"/>
      <c r="L2256" s="274"/>
      <c r="M2256" s="274"/>
      <c r="N2256" s="274"/>
    </row>
    <row r="2257" spans="2:14" ht="14.4">
      <c r="B2257" s="286"/>
      <c r="C2257" s="274"/>
      <c r="D2257" s="274"/>
      <c r="E2257" s="274"/>
      <c r="F2257" s="274"/>
      <c r="G2257" s="274"/>
      <c r="H2257" s="274"/>
      <c r="I2257" s="274"/>
      <c r="J2257" s="274"/>
      <c r="K2257" s="274"/>
      <c r="L2257" s="274"/>
      <c r="M2257" s="274"/>
      <c r="N2257" s="274"/>
    </row>
    <row r="2258" spans="2:14" ht="14.4">
      <c r="B2258" s="286"/>
      <c r="C2258" s="274"/>
      <c r="D2258" s="274"/>
      <c r="E2258" s="274"/>
      <c r="F2258" s="274"/>
      <c r="G2258" s="274"/>
      <c r="H2258" s="274"/>
      <c r="I2258" s="274"/>
      <c r="J2258" s="274"/>
      <c r="K2258" s="274"/>
      <c r="L2258" s="274"/>
      <c r="M2258" s="274"/>
      <c r="N2258" s="274"/>
    </row>
    <row r="2259" spans="2:14" ht="14.4">
      <c r="B2259" s="286"/>
      <c r="C2259" s="274"/>
      <c r="D2259" s="274"/>
      <c r="E2259" s="274"/>
      <c r="F2259" s="274"/>
      <c r="G2259" s="274"/>
      <c r="H2259" s="274"/>
      <c r="I2259" s="274"/>
      <c r="J2259" s="274"/>
      <c r="K2259" s="274"/>
      <c r="L2259" s="274"/>
      <c r="M2259" s="274"/>
      <c r="N2259" s="274"/>
    </row>
    <row r="2260" spans="2:14" ht="14.4">
      <c r="B2260" s="286"/>
      <c r="C2260" s="274"/>
      <c r="D2260" s="274"/>
      <c r="E2260" s="274"/>
      <c r="F2260" s="274"/>
      <c r="G2260" s="274"/>
      <c r="H2260" s="274"/>
      <c r="I2260" s="274"/>
      <c r="J2260" s="274"/>
      <c r="K2260" s="274"/>
      <c r="L2260" s="274"/>
      <c r="M2260" s="274"/>
      <c r="N2260" s="274"/>
    </row>
    <row r="2261" spans="2:14" ht="14.4">
      <c r="B2261" s="286"/>
      <c r="C2261" s="274"/>
      <c r="D2261" s="274"/>
      <c r="E2261" s="274"/>
      <c r="F2261" s="274"/>
      <c r="G2261" s="274"/>
      <c r="H2261" s="274"/>
      <c r="I2261" s="274"/>
      <c r="J2261" s="274"/>
      <c r="K2261" s="274"/>
      <c r="L2261" s="274"/>
      <c r="M2261" s="274"/>
      <c r="N2261" s="274"/>
    </row>
    <row r="2262" spans="2:14" ht="14.4">
      <c r="B2262" s="286"/>
      <c r="C2262" s="274"/>
      <c r="D2262" s="274"/>
      <c r="E2262" s="274"/>
      <c r="F2262" s="274"/>
      <c r="G2262" s="274"/>
      <c r="H2262" s="274"/>
      <c r="I2262" s="274"/>
      <c r="J2262" s="274"/>
      <c r="K2262" s="274"/>
      <c r="L2262" s="274"/>
      <c r="M2262" s="274"/>
      <c r="N2262" s="274"/>
    </row>
    <row r="2263" spans="2:14" ht="14.4">
      <c r="B2263" s="286"/>
      <c r="C2263" s="274"/>
      <c r="D2263" s="274"/>
      <c r="E2263" s="274"/>
      <c r="F2263" s="274"/>
      <c r="G2263" s="274"/>
      <c r="H2263" s="274"/>
      <c r="I2263" s="274"/>
      <c r="J2263" s="274"/>
      <c r="K2263" s="274"/>
      <c r="L2263" s="274"/>
      <c r="M2263" s="274"/>
      <c r="N2263" s="274"/>
    </row>
    <row r="2264" spans="2:14" ht="14.4">
      <c r="B2264" s="286"/>
      <c r="C2264" s="274"/>
      <c r="D2264" s="274"/>
      <c r="E2264" s="274"/>
      <c r="F2264" s="274"/>
      <c r="G2264" s="274"/>
      <c r="H2264" s="274"/>
      <c r="I2264" s="274"/>
      <c r="J2264" s="274"/>
      <c r="K2264" s="274"/>
      <c r="L2264" s="274"/>
      <c r="M2264" s="274"/>
      <c r="N2264" s="274"/>
    </row>
    <row r="2265" spans="2:14" ht="14.4">
      <c r="B2265" s="286"/>
      <c r="C2265" s="274"/>
      <c r="D2265" s="274"/>
      <c r="E2265" s="274"/>
      <c r="F2265" s="274"/>
      <c r="G2265" s="274"/>
      <c r="H2265" s="274"/>
      <c r="I2265" s="274"/>
      <c r="J2265" s="274"/>
      <c r="K2265" s="274"/>
      <c r="L2265" s="274"/>
      <c r="M2265" s="274"/>
      <c r="N2265" s="274"/>
    </row>
    <row r="2266" spans="2:14" ht="14.4">
      <c r="B2266" s="286"/>
      <c r="C2266" s="274"/>
      <c r="D2266" s="274"/>
      <c r="E2266" s="274"/>
      <c r="F2266" s="274"/>
      <c r="G2266" s="274"/>
      <c r="H2266" s="274"/>
      <c r="I2266" s="274"/>
      <c r="J2266" s="274"/>
      <c r="K2266" s="274"/>
      <c r="L2266" s="274"/>
      <c r="M2266" s="274"/>
      <c r="N2266" s="274"/>
    </row>
    <row r="2267" spans="2:14" ht="14.4">
      <c r="B2267" s="286"/>
      <c r="C2267" s="274"/>
      <c r="D2267" s="274"/>
      <c r="E2267" s="274"/>
      <c r="F2267" s="274"/>
      <c r="G2267" s="274"/>
      <c r="H2267" s="274"/>
      <c r="I2267" s="274"/>
      <c r="J2267" s="274"/>
      <c r="K2267" s="274"/>
      <c r="L2267" s="274"/>
      <c r="M2267" s="274"/>
      <c r="N2267" s="274"/>
    </row>
    <row r="2268" spans="2:14" ht="14.4">
      <c r="B2268" s="286"/>
      <c r="C2268" s="274"/>
      <c r="D2268" s="274"/>
      <c r="E2268" s="274"/>
      <c r="F2268" s="274"/>
      <c r="G2268" s="274"/>
      <c r="H2268" s="274"/>
      <c r="I2268" s="274"/>
      <c r="J2268" s="274"/>
      <c r="K2268" s="274"/>
      <c r="L2268" s="274"/>
      <c r="M2268" s="274"/>
      <c r="N2268" s="274"/>
    </row>
    <row r="2269" spans="2:14" ht="14.4">
      <c r="B2269" s="286"/>
      <c r="C2269" s="274"/>
      <c r="D2269" s="274"/>
      <c r="E2269" s="274"/>
      <c r="F2269" s="274"/>
      <c r="G2269" s="274"/>
      <c r="H2269" s="274"/>
      <c r="I2269" s="274"/>
      <c r="J2269" s="274"/>
      <c r="K2269" s="274"/>
      <c r="L2269" s="274"/>
      <c r="M2269" s="274"/>
      <c r="N2269" s="274"/>
    </row>
    <row r="2270" spans="2:14" ht="14.4">
      <c r="B2270" s="286"/>
      <c r="C2270" s="274"/>
      <c r="D2270" s="274"/>
      <c r="E2270" s="274"/>
      <c r="F2270" s="274"/>
      <c r="G2270" s="274"/>
      <c r="H2270" s="274"/>
      <c r="I2270" s="274"/>
      <c r="J2270" s="274"/>
      <c r="K2270" s="274"/>
      <c r="L2270" s="274"/>
      <c r="M2270" s="274"/>
      <c r="N2270" s="274"/>
    </row>
    <row r="2271" spans="2:14" ht="14.4">
      <c r="B2271" s="286"/>
      <c r="C2271" s="274"/>
      <c r="D2271" s="274"/>
      <c r="E2271" s="274"/>
      <c r="F2271" s="274"/>
      <c r="G2271" s="274"/>
      <c r="H2271" s="274"/>
      <c r="I2271" s="274"/>
      <c r="J2271" s="274"/>
      <c r="K2271" s="274"/>
      <c r="L2271" s="274"/>
      <c r="M2271" s="274"/>
      <c r="N2271" s="274"/>
    </row>
    <row r="2272" spans="2:14" ht="14.4">
      <c r="B2272" s="286"/>
      <c r="C2272" s="274"/>
      <c r="D2272" s="274"/>
      <c r="E2272" s="274"/>
      <c r="F2272" s="274"/>
      <c r="G2272" s="274"/>
      <c r="H2272" s="274"/>
      <c r="I2272" s="274"/>
      <c r="J2272" s="274"/>
      <c r="K2272" s="274"/>
      <c r="L2272" s="274"/>
      <c r="M2272" s="274"/>
      <c r="N2272" s="274"/>
    </row>
    <row r="2273" spans="2:14" ht="14.4">
      <c r="B2273" s="286"/>
      <c r="C2273" s="274"/>
      <c r="D2273" s="274"/>
      <c r="E2273" s="274"/>
      <c r="F2273" s="274"/>
      <c r="G2273" s="274"/>
      <c r="H2273" s="274"/>
      <c r="I2273" s="274"/>
      <c r="J2273" s="274"/>
      <c r="K2273" s="274"/>
      <c r="L2273" s="274"/>
      <c r="M2273" s="274"/>
      <c r="N2273" s="274"/>
    </row>
    <row r="2274" spans="2:14" ht="14.4">
      <c r="B2274" s="286"/>
      <c r="C2274" s="274"/>
      <c r="D2274" s="274"/>
      <c r="E2274" s="274"/>
      <c r="F2274" s="274"/>
      <c r="G2274" s="274"/>
      <c r="H2274" s="274"/>
      <c r="I2274" s="274"/>
      <c r="J2274" s="274"/>
      <c r="K2274" s="274"/>
      <c r="L2274" s="274"/>
      <c r="M2274" s="274"/>
      <c r="N2274" s="274"/>
    </row>
    <row r="2275" spans="2:14" ht="14.4">
      <c r="B2275" s="286"/>
      <c r="C2275" s="274"/>
      <c r="D2275" s="274"/>
      <c r="E2275" s="274"/>
      <c r="F2275" s="274"/>
      <c r="G2275" s="274"/>
      <c r="H2275" s="274"/>
      <c r="I2275" s="274"/>
      <c r="J2275" s="274"/>
      <c r="K2275" s="274"/>
      <c r="L2275" s="274"/>
      <c r="M2275" s="274"/>
      <c r="N2275" s="274"/>
    </row>
    <row r="2276" spans="2:14" ht="14.4">
      <c r="B2276" s="286"/>
      <c r="C2276" s="274"/>
      <c r="D2276" s="274"/>
      <c r="E2276" s="274"/>
      <c r="F2276" s="274"/>
      <c r="G2276" s="274"/>
      <c r="H2276" s="274"/>
      <c r="I2276" s="274"/>
      <c r="J2276" s="274"/>
      <c r="K2276" s="274"/>
      <c r="L2276" s="274"/>
      <c r="M2276" s="274"/>
      <c r="N2276" s="274"/>
    </row>
    <row r="2277" spans="2:14" ht="14.4">
      <c r="B2277" s="286"/>
      <c r="C2277" s="274"/>
      <c r="D2277" s="274"/>
      <c r="E2277" s="274"/>
      <c r="F2277" s="274"/>
      <c r="G2277" s="274"/>
      <c r="H2277" s="274"/>
      <c r="I2277" s="274"/>
      <c r="J2277" s="274"/>
      <c r="K2277" s="274"/>
      <c r="L2277" s="274"/>
      <c r="M2277" s="274"/>
      <c r="N2277" s="274"/>
    </row>
    <row r="2278" spans="2:14" ht="14.4">
      <c r="B2278" s="286"/>
      <c r="C2278" s="274"/>
      <c r="D2278" s="274"/>
      <c r="E2278" s="274"/>
      <c r="F2278" s="274"/>
      <c r="G2278" s="274"/>
      <c r="H2278" s="274"/>
      <c r="I2278" s="274"/>
      <c r="J2278" s="274"/>
      <c r="K2278" s="274"/>
      <c r="L2278" s="274"/>
      <c r="M2278" s="274"/>
      <c r="N2278" s="274"/>
    </row>
    <row r="2279" spans="2:14" ht="14.4">
      <c r="B2279" s="286"/>
      <c r="C2279" s="274"/>
      <c r="D2279" s="274"/>
      <c r="E2279" s="274"/>
      <c r="F2279" s="274"/>
      <c r="G2279" s="274"/>
      <c r="H2279" s="274"/>
      <c r="I2279" s="274"/>
      <c r="J2279" s="274"/>
      <c r="K2279" s="274"/>
      <c r="L2279" s="274"/>
      <c r="M2279" s="274"/>
      <c r="N2279" s="274"/>
    </row>
    <row r="2280" spans="2:14" ht="14.4">
      <c r="B2280" s="286"/>
      <c r="C2280" s="274"/>
      <c r="D2280" s="274"/>
      <c r="E2280" s="274"/>
      <c r="F2280" s="274"/>
      <c r="G2280" s="274"/>
      <c r="H2280" s="274"/>
      <c r="I2280" s="274"/>
      <c r="J2280" s="274"/>
      <c r="K2280" s="274"/>
      <c r="L2280" s="274"/>
      <c r="M2280" s="274"/>
      <c r="N2280" s="274"/>
    </row>
    <row r="2281" spans="2:14" ht="14.4">
      <c r="B2281" s="286"/>
      <c r="C2281" s="274"/>
      <c r="D2281" s="274"/>
      <c r="E2281" s="274"/>
      <c r="F2281" s="274"/>
      <c r="G2281" s="274"/>
      <c r="H2281" s="274"/>
      <c r="I2281" s="274"/>
      <c r="J2281" s="274"/>
      <c r="K2281" s="274"/>
      <c r="L2281" s="274"/>
      <c r="M2281" s="274"/>
      <c r="N2281" s="274"/>
    </row>
    <row r="2282" spans="2:14" ht="14.4">
      <c r="B2282" s="286"/>
      <c r="C2282" s="274"/>
      <c r="D2282" s="274"/>
      <c r="E2282" s="274"/>
      <c r="F2282" s="274"/>
      <c r="G2282" s="274"/>
      <c r="H2282" s="274"/>
      <c r="I2282" s="274"/>
      <c r="J2282" s="274"/>
      <c r="K2282" s="274"/>
      <c r="L2282" s="274"/>
      <c r="M2282" s="274"/>
      <c r="N2282" s="274"/>
    </row>
    <row r="2283" spans="2:14" ht="14.4">
      <c r="B2283" s="286"/>
      <c r="C2283" s="274"/>
      <c r="D2283" s="274"/>
      <c r="E2283" s="274"/>
      <c r="F2283" s="274"/>
      <c r="G2283" s="274"/>
      <c r="H2283" s="274"/>
      <c r="I2283" s="274"/>
      <c r="J2283" s="274"/>
      <c r="K2283" s="274"/>
      <c r="L2283" s="274"/>
      <c r="M2283" s="274"/>
      <c r="N2283" s="274"/>
    </row>
    <row r="2284" spans="2:14" ht="14.4">
      <c r="B2284" s="286"/>
      <c r="C2284" s="274"/>
      <c r="D2284" s="274"/>
      <c r="E2284" s="274"/>
      <c r="F2284" s="274"/>
      <c r="G2284" s="274"/>
      <c r="H2284" s="274"/>
      <c r="I2284" s="274"/>
      <c r="J2284" s="274"/>
      <c r="K2284" s="274"/>
      <c r="L2284" s="274"/>
      <c r="M2284" s="274"/>
      <c r="N2284" s="274"/>
    </row>
    <row r="2285" spans="2:14" ht="14.4">
      <c r="B2285" s="286"/>
      <c r="C2285" s="274"/>
      <c r="D2285" s="274"/>
      <c r="E2285" s="274"/>
      <c r="F2285" s="274"/>
      <c r="G2285" s="274"/>
      <c r="H2285" s="274"/>
      <c r="I2285" s="274"/>
      <c r="J2285" s="274"/>
      <c r="K2285" s="274"/>
      <c r="L2285" s="274"/>
      <c r="M2285" s="274"/>
      <c r="N2285" s="274"/>
    </row>
    <row r="2286" spans="2:14" ht="14.4">
      <c r="B2286" s="286"/>
      <c r="C2286" s="274"/>
      <c r="D2286" s="274"/>
      <c r="E2286" s="274"/>
      <c r="F2286" s="274"/>
      <c r="G2286" s="274"/>
      <c r="H2286" s="274"/>
      <c r="I2286" s="274"/>
      <c r="J2286" s="274"/>
      <c r="K2286" s="274"/>
      <c r="L2286" s="274"/>
      <c r="M2286" s="274"/>
      <c r="N2286" s="274"/>
    </row>
    <row r="2287" spans="2:14" ht="14.4">
      <c r="B2287" s="286"/>
      <c r="C2287" s="274"/>
      <c r="D2287" s="274"/>
      <c r="E2287" s="274"/>
      <c r="F2287" s="274"/>
      <c r="G2287" s="274"/>
      <c r="H2287" s="274"/>
      <c r="I2287" s="274"/>
      <c r="J2287" s="274"/>
      <c r="K2287" s="274"/>
      <c r="L2287" s="274"/>
      <c r="M2287" s="274"/>
      <c r="N2287" s="274"/>
    </row>
    <row r="2288" spans="2:14" ht="14.4">
      <c r="B2288" s="286"/>
      <c r="C2288" s="274"/>
      <c r="D2288" s="274"/>
      <c r="E2288" s="274"/>
      <c r="F2288" s="274"/>
      <c r="G2288" s="274"/>
      <c r="H2288" s="274"/>
      <c r="I2288" s="274"/>
      <c r="J2288" s="274"/>
      <c r="K2288" s="274"/>
      <c r="L2288" s="274"/>
      <c r="M2288" s="274"/>
      <c r="N2288" s="274"/>
    </row>
    <row r="2289" spans="2:14" ht="14.4">
      <c r="B2289" s="286"/>
      <c r="C2289" s="274"/>
      <c r="D2289" s="274"/>
      <c r="E2289" s="274"/>
      <c r="F2289" s="274"/>
      <c r="G2289" s="274"/>
      <c r="H2289" s="274"/>
      <c r="I2289" s="274"/>
      <c r="J2289" s="274"/>
      <c r="K2289" s="274"/>
      <c r="L2289" s="274"/>
      <c r="M2289" s="274"/>
      <c r="N2289" s="274"/>
    </row>
    <row r="2290" spans="2:14" ht="14.4">
      <c r="B2290" s="286"/>
      <c r="C2290" s="274"/>
      <c r="D2290" s="274"/>
      <c r="E2290" s="274"/>
      <c r="F2290" s="274"/>
      <c r="G2290" s="274"/>
      <c r="H2290" s="274"/>
      <c r="I2290" s="274"/>
      <c r="J2290" s="274"/>
      <c r="K2290" s="274"/>
      <c r="L2290" s="274"/>
      <c r="M2290" s="274"/>
      <c r="N2290" s="274"/>
    </row>
    <row r="2291" spans="2:14" ht="14.4">
      <c r="B2291" s="286"/>
      <c r="C2291" s="274"/>
      <c r="D2291" s="274"/>
      <c r="E2291" s="274"/>
      <c r="F2291" s="274"/>
      <c r="G2291" s="274"/>
      <c r="H2291" s="274"/>
      <c r="I2291" s="274"/>
      <c r="J2291" s="274"/>
      <c r="K2291" s="274"/>
      <c r="L2291" s="274"/>
      <c r="M2291" s="274"/>
      <c r="N2291" s="274"/>
    </row>
    <row r="2292" spans="2:14" ht="14.4">
      <c r="B2292" s="286"/>
      <c r="C2292" s="274"/>
      <c r="D2292" s="274"/>
      <c r="E2292" s="274"/>
      <c r="F2292" s="274"/>
      <c r="G2292" s="274"/>
      <c r="H2292" s="274"/>
      <c r="I2292" s="274"/>
      <c r="J2292" s="274"/>
      <c r="K2292" s="274"/>
      <c r="L2292" s="274"/>
      <c r="M2292" s="274"/>
      <c r="N2292" s="274"/>
    </row>
    <row r="2293" spans="2:14" ht="14.4">
      <c r="B2293" s="286"/>
      <c r="C2293" s="274"/>
      <c r="D2293" s="274"/>
      <c r="E2293" s="274"/>
      <c r="F2293" s="274"/>
      <c r="G2293" s="274"/>
      <c r="H2293" s="274"/>
      <c r="I2293" s="274"/>
      <c r="J2293" s="274"/>
      <c r="K2293" s="274"/>
      <c r="L2293" s="274"/>
      <c r="M2293" s="274"/>
      <c r="N2293" s="274"/>
    </row>
    <row r="2294" spans="2:14" ht="14.4">
      <c r="B2294" s="286"/>
      <c r="C2294" s="274"/>
      <c r="D2294" s="274"/>
      <c r="E2294" s="274"/>
      <c r="F2294" s="274"/>
      <c r="G2294" s="274"/>
      <c r="H2294" s="274"/>
      <c r="I2294" s="274"/>
      <c r="J2294" s="274"/>
      <c r="K2294" s="274"/>
      <c r="L2294" s="274"/>
      <c r="M2294" s="274"/>
      <c r="N2294" s="274"/>
    </row>
    <row r="2295" spans="2:14" ht="14.4">
      <c r="B2295" s="286"/>
      <c r="C2295" s="274"/>
      <c r="D2295" s="274"/>
      <c r="E2295" s="274"/>
      <c r="F2295" s="274"/>
      <c r="G2295" s="274"/>
      <c r="H2295" s="274"/>
      <c r="I2295" s="274"/>
      <c r="J2295" s="274"/>
      <c r="K2295" s="274"/>
      <c r="L2295" s="274"/>
      <c r="M2295" s="274"/>
      <c r="N2295" s="274"/>
    </row>
    <row r="2296" spans="2:14" ht="14.4">
      <c r="B2296" s="286"/>
      <c r="C2296" s="274"/>
      <c r="D2296" s="274"/>
      <c r="E2296" s="274"/>
      <c r="F2296" s="274"/>
      <c r="G2296" s="274"/>
      <c r="H2296" s="274"/>
      <c r="I2296" s="274"/>
      <c r="J2296" s="274"/>
      <c r="K2296" s="274"/>
      <c r="L2296" s="274"/>
      <c r="M2296" s="274"/>
      <c r="N2296" s="274"/>
    </row>
    <row r="2297" spans="2:14" ht="14.4">
      <c r="B2297" s="286"/>
      <c r="C2297" s="274"/>
      <c r="D2297" s="274"/>
      <c r="E2297" s="274"/>
      <c r="F2297" s="274"/>
      <c r="G2297" s="274"/>
      <c r="H2297" s="274"/>
      <c r="I2297" s="274"/>
      <c r="J2297" s="274"/>
      <c r="K2297" s="274"/>
      <c r="L2297" s="274"/>
      <c r="M2297" s="274"/>
      <c r="N2297" s="274"/>
    </row>
    <row r="2298" spans="2:14" ht="14.4">
      <c r="B2298" s="286"/>
      <c r="C2298" s="274"/>
      <c r="D2298" s="274"/>
      <c r="E2298" s="274"/>
      <c r="F2298" s="274"/>
      <c r="G2298" s="274"/>
      <c r="H2298" s="274"/>
      <c r="I2298" s="274"/>
      <c r="J2298" s="274"/>
      <c r="K2298" s="274"/>
      <c r="L2298" s="274"/>
      <c r="M2298" s="274"/>
      <c r="N2298" s="274"/>
    </row>
    <row r="2299" spans="2:14" ht="14.4">
      <c r="B2299" s="286"/>
      <c r="C2299" s="274"/>
      <c r="D2299" s="274"/>
      <c r="E2299" s="274"/>
      <c r="F2299" s="274"/>
      <c r="G2299" s="274"/>
      <c r="H2299" s="274"/>
      <c r="I2299" s="274"/>
      <c r="J2299" s="274"/>
      <c r="K2299" s="274"/>
      <c r="L2299" s="274"/>
      <c r="M2299" s="274"/>
      <c r="N2299" s="274"/>
    </row>
    <row r="2300" spans="2:14" ht="14.4">
      <c r="B2300" s="286"/>
      <c r="C2300" s="274"/>
      <c r="D2300" s="274"/>
      <c r="E2300" s="274"/>
      <c r="F2300" s="274"/>
      <c r="G2300" s="274"/>
      <c r="H2300" s="274"/>
      <c r="I2300" s="274"/>
      <c r="J2300" s="274"/>
      <c r="K2300" s="274"/>
      <c r="L2300" s="274"/>
      <c r="M2300" s="274"/>
      <c r="N2300" s="274"/>
    </row>
    <row r="2301" spans="2:14" ht="14.4">
      <c r="B2301" s="286"/>
      <c r="C2301" s="274"/>
      <c r="D2301" s="274"/>
      <c r="E2301" s="274"/>
      <c r="F2301" s="274"/>
      <c r="G2301" s="274"/>
      <c r="H2301" s="274"/>
      <c r="I2301" s="274"/>
      <c r="J2301" s="274"/>
      <c r="K2301" s="274"/>
      <c r="L2301" s="274"/>
      <c r="M2301" s="274"/>
      <c r="N2301" s="274"/>
    </row>
    <row r="2302" spans="2:14" ht="14.4">
      <c r="B2302" s="286"/>
      <c r="C2302" s="274"/>
      <c r="D2302" s="274"/>
      <c r="E2302" s="274"/>
      <c r="F2302" s="274"/>
      <c r="G2302" s="274"/>
      <c r="H2302" s="274"/>
      <c r="I2302" s="274"/>
      <c r="J2302" s="274"/>
      <c r="K2302" s="274"/>
      <c r="L2302" s="274"/>
      <c r="M2302" s="274"/>
      <c r="N2302" s="274"/>
    </row>
    <row r="2303" spans="2:14" ht="14.4">
      <c r="B2303" s="286"/>
      <c r="C2303" s="274"/>
      <c r="D2303" s="274"/>
      <c r="E2303" s="274"/>
      <c r="F2303" s="274"/>
      <c r="G2303" s="274"/>
      <c r="H2303" s="274"/>
      <c r="I2303" s="274"/>
      <c r="J2303" s="274"/>
      <c r="K2303" s="274"/>
      <c r="L2303" s="274"/>
      <c r="M2303" s="274"/>
      <c r="N2303" s="274"/>
    </row>
    <row r="2304" spans="2:14" ht="14.4">
      <c r="B2304" s="286"/>
      <c r="C2304" s="274"/>
      <c r="D2304" s="274"/>
      <c r="E2304" s="274"/>
      <c r="F2304" s="274"/>
      <c r="G2304" s="274"/>
      <c r="H2304" s="274"/>
      <c r="I2304" s="274"/>
      <c r="J2304" s="274"/>
      <c r="K2304" s="274"/>
      <c r="L2304" s="274"/>
      <c r="M2304" s="274"/>
      <c r="N2304" s="274"/>
    </row>
    <row r="2305" spans="2:14" ht="14.4">
      <c r="B2305" s="286"/>
      <c r="C2305" s="274"/>
      <c r="D2305" s="274"/>
      <c r="E2305" s="274"/>
      <c r="F2305" s="274"/>
      <c r="G2305" s="274"/>
      <c r="H2305" s="274"/>
      <c r="I2305" s="274"/>
      <c r="J2305" s="274"/>
      <c r="K2305" s="274"/>
      <c r="L2305" s="274"/>
      <c r="M2305" s="274"/>
      <c r="N2305" s="274"/>
    </row>
    <row r="2306" spans="2:14" ht="14.4">
      <c r="B2306" s="286"/>
      <c r="C2306" s="274"/>
      <c r="D2306" s="274"/>
      <c r="E2306" s="274"/>
      <c r="F2306" s="274"/>
      <c r="G2306" s="274"/>
      <c r="H2306" s="274"/>
      <c r="I2306" s="274"/>
      <c r="J2306" s="274"/>
      <c r="K2306" s="274"/>
      <c r="L2306" s="274"/>
      <c r="M2306" s="274"/>
      <c r="N2306" s="274"/>
    </row>
    <row r="2307" spans="2:14" ht="14.4">
      <c r="B2307" s="286"/>
      <c r="C2307" s="274"/>
      <c r="D2307" s="274"/>
      <c r="E2307" s="274"/>
      <c r="F2307" s="274"/>
      <c r="G2307" s="274"/>
      <c r="H2307" s="274"/>
      <c r="I2307" s="274"/>
      <c r="J2307" s="274"/>
      <c r="K2307" s="274"/>
      <c r="L2307" s="274"/>
      <c r="M2307" s="274"/>
      <c r="N2307" s="274"/>
    </row>
    <row r="2308" spans="2:14" ht="14.4">
      <c r="B2308" s="286"/>
      <c r="C2308" s="274"/>
      <c r="D2308" s="274"/>
      <c r="E2308" s="274"/>
      <c r="F2308" s="274"/>
      <c r="G2308" s="274"/>
      <c r="H2308" s="274"/>
      <c r="I2308" s="274"/>
      <c r="J2308" s="274"/>
      <c r="K2308" s="274"/>
      <c r="L2308" s="274"/>
      <c r="M2308" s="274"/>
      <c r="N2308" s="274"/>
    </row>
    <row r="2309" spans="2:14" ht="14.4">
      <c r="B2309" s="286"/>
      <c r="C2309" s="274"/>
      <c r="D2309" s="274"/>
      <c r="E2309" s="274"/>
      <c r="F2309" s="274"/>
      <c r="G2309" s="274"/>
      <c r="H2309" s="274"/>
      <c r="I2309" s="274"/>
      <c r="J2309" s="274"/>
      <c r="K2309" s="274"/>
      <c r="L2309" s="274"/>
      <c r="M2309" s="274"/>
      <c r="N2309" s="274"/>
    </row>
    <row r="2310" spans="2:14" ht="14.4">
      <c r="B2310" s="286"/>
      <c r="C2310" s="274"/>
      <c r="D2310" s="274"/>
      <c r="E2310" s="274"/>
      <c r="F2310" s="274"/>
      <c r="G2310" s="274"/>
      <c r="H2310" s="274"/>
      <c r="I2310" s="274"/>
      <c r="J2310" s="274"/>
      <c r="K2310" s="274"/>
      <c r="L2310" s="274"/>
      <c r="M2310" s="274"/>
      <c r="N2310" s="274"/>
    </row>
    <row r="2311" spans="2:14" ht="14.4">
      <c r="B2311" s="286"/>
      <c r="C2311" s="274"/>
      <c r="D2311" s="274"/>
      <c r="E2311" s="274"/>
      <c r="F2311" s="274"/>
      <c r="G2311" s="274"/>
      <c r="H2311" s="274"/>
      <c r="I2311" s="274"/>
      <c r="J2311" s="274"/>
      <c r="K2311" s="274"/>
      <c r="L2311" s="274"/>
      <c r="M2311" s="274"/>
      <c r="N2311" s="274"/>
    </row>
    <row r="2312" spans="2:14" ht="14.4">
      <c r="B2312" s="286"/>
      <c r="C2312" s="274"/>
      <c r="D2312" s="274"/>
      <c r="E2312" s="274"/>
      <c r="F2312" s="274"/>
      <c r="G2312" s="274"/>
      <c r="H2312" s="274"/>
      <c r="I2312" s="274"/>
      <c r="J2312" s="274"/>
      <c r="K2312" s="274"/>
      <c r="L2312" s="274"/>
      <c r="M2312" s="274"/>
      <c r="N2312" s="274"/>
    </row>
    <row r="2313" spans="2:14" ht="14.4">
      <c r="B2313" s="286"/>
      <c r="C2313" s="274"/>
      <c r="D2313" s="274"/>
      <c r="E2313" s="274"/>
      <c r="F2313" s="274"/>
      <c r="G2313" s="274"/>
      <c r="H2313" s="274"/>
      <c r="I2313" s="274"/>
      <c r="J2313" s="274"/>
      <c r="K2313" s="274"/>
      <c r="L2313" s="274"/>
      <c r="M2313" s="274"/>
      <c r="N2313" s="274"/>
    </row>
    <row r="2314" spans="2:14" ht="14.4">
      <c r="B2314" s="286"/>
      <c r="C2314" s="274"/>
      <c r="D2314" s="274"/>
      <c r="E2314" s="274"/>
      <c r="F2314" s="274"/>
      <c r="G2314" s="274"/>
      <c r="H2314" s="274"/>
      <c r="I2314" s="274"/>
      <c r="J2314" s="274"/>
      <c r="K2314" s="274"/>
      <c r="L2314" s="274"/>
      <c r="M2314" s="274"/>
      <c r="N2314" s="274"/>
    </row>
    <row r="2315" spans="2:14" ht="14.4">
      <c r="B2315" s="286"/>
      <c r="C2315" s="274"/>
      <c r="D2315" s="274"/>
      <c r="E2315" s="274"/>
      <c r="F2315" s="274"/>
      <c r="G2315" s="274"/>
      <c r="H2315" s="274"/>
      <c r="I2315" s="274"/>
      <c r="J2315" s="274"/>
      <c r="K2315" s="274"/>
      <c r="L2315" s="274"/>
      <c r="M2315" s="274"/>
      <c r="N2315" s="274"/>
    </row>
    <row r="2316" spans="2:14" ht="14.4">
      <c r="B2316" s="286"/>
      <c r="C2316" s="274"/>
      <c r="D2316" s="274"/>
      <c r="E2316" s="274"/>
      <c r="F2316" s="274"/>
      <c r="G2316" s="274"/>
      <c r="H2316" s="274"/>
      <c r="I2316" s="274"/>
      <c r="J2316" s="274"/>
      <c r="K2316" s="274"/>
      <c r="L2316" s="274"/>
      <c r="M2316" s="274"/>
      <c r="N2316" s="274"/>
    </row>
    <row r="2317" spans="2:14" ht="14.4">
      <c r="B2317" s="286"/>
      <c r="C2317" s="274"/>
      <c r="D2317" s="274"/>
      <c r="E2317" s="274"/>
      <c r="F2317" s="274"/>
      <c r="G2317" s="274"/>
      <c r="H2317" s="274"/>
      <c r="I2317" s="274"/>
      <c r="J2317" s="274"/>
      <c r="K2317" s="274"/>
      <c r="L2317" s="274"/>
      <c r="M2317" s="274"/>
      <c r="N2317" s="274"/>
    </row>
    <row r="2318" spans="2:14" ht="14.4">
      <c r="B2318" s="286"/>
      <c r="C2318" s="274"/>
      <c r="D2318" s="274"/>
      <c r="E2318" s="274"/>
      <c r="F2318" s="274"/>
      <c r="G2318" s="274"/>
      <c r="H2318" s="274"/>
      <c r="I2318" s="274"/>
      <c r="J2318" s="274"/>
      <c r="K2318" s="274"/>
      <c r="L2318" s="274"/>
      <c r="M2318" s="274"/>
      <c r="N2318" s="274"/>
    </row>
    <row r="2319" spans="2:14" ht="14.4">
      <c r="B2319" s="286"/>
      <c r="C2319" s="274"/>
      <c r="D2319" s="274"/>
      <c r="E2319" s="274"/>
      <c r="F2319" s="274"/>
      <c r="G2319" s="274"/>
      <c r="H2319" s="274"/>
      <c r="I2319" s="274"/>
      <c r="J2319" s="274"/>
      <c r="K2319" s="274"/>
      <c r="L2319" s="274"/>
      <c r="M2319" s="274"/>
      <c r="N2319" s="274"/>
    </row>
    <row r="2320" spans="2:14" ht="14.4">
      <c r="B2320" s="286"/>
      <c r="C2320" s="274"/>
      <c r="D2320" s="274"/>
      <c r="E2320" s="274"/>
      <c r="F2320" s="274"/>
      <c r="G2320" s="274"/>
      <c r="H2320" s="274"/>
      <c r="I2320" s="274"/>
      <c r="J2320" s="274"/>
      <c r="K2320" s="274"/>
      <c r="L2320" s="274"/>
      <c r="M2320" s="274"/>
      <c r="N2320" s="274"/>
    </row>
    <row r="2321" spans="2:14" ht="14.4">
      <c r="B2321" s="286"/>
      <c r="C2321" s="274"/>
      <c r="D2321" s="274"/>
      <c r="E2321" s="274"/>
      <c r="F2321" s="274"/>
      <c r="G2321" s="274"/>
      <c r="H2321" s="274"/>
      <c r="I2321" s="274"/>
      <c r="J2321" s="274"/>
      <c r="K2321" s="274"/>
      <c r="L2321" s="274"/>
      <c r="M2321" s="274"/>
      <c r="N2321" s="274"/>
    </row>
    <row r="2322" spans="2:14" ht="14.4">
      <c r="B2322" s="286"/>
      <c r="C2322" s="274"/>
      <c r="D2322" s="274"/>
      <c r="E2322" s="274"/>
      <c r="F2322" s="274"/>
      <c r="G2322" s="274"/>
      <c r="H2322" s="274"/>
      <c r="I2322" s="274"/>
      <c r="J2322" s="274"/>
      <c r="K2322" s="274"/>
      <c r="L2322" s="274"/>
      <c r="M2322" s="274"/>
      <c r="N2322" s="274"/>
    </row>
    <row r="2323" spans="2:14" ht="14.4">
      <c r="B2323" s="286"/>
      <c r="C2323" s="274"/>
      <c r="D2323" s="274"/>
      <c r="E2323" s="274"/>
      <c r="F2323" s="274"/>
      <c r="G2323" s="274"/>
      <c r="H2323" s="274"/>
      <c r="I2323" s="274"/>
      <c r="J2323" s="274"/>
      <c r="K2323" s="274"/>
      <c r="L2323" s="274"/>
      <c r="M2323" s="274"/>
      <c r="N2323" s="274"/>
    </row>
    <row r="2324" spans="2:14" ht="14.4">
      <c r="B2324" s="286"/>
      <c r="C2324" s="274"/>
      <c r="D2324" s="274"/>
      <c r="E2324" s="274"/>
      <c r="F2324" s="274"/>
      <c r="G2324" s="274"/>
      <c r="H2324" s="274"/>
      <c r="I2324" s="274"/>
      <c r="J2324" s="274"/>
      <c r="K2324" s="274"/>
      <c r="L2324" s="274"/>
      <c r="M2324" s="274"/>
      <c r="N2324" s="274"/>
    </row>
    <row r="2325" spans="2:14" ht="14.4">
      <c r="B2325" s="286"/>
      <c r="C2325" s="274"/>
      <c r="D2325" s="274"/>
      <c r="E2325" s="274"/>
      <c r="F2325" s="274"/>
      <c r="G2325" s="274"/>
      <c r="H2325" s="274"/>
      <c r="I2325" s="274"/>
      <c r="J2325" s="274"/>
      <c r="K2325" s="274"/>
      <c r="L2325" s="274"/>
      <c r="M2325" s="274"/>
      <c r="N2325" s="274"/>
    </row>
    <row r="2326" spans="2:14" ht="14.4">
      <c r="B2326" s="286"/>
      <c r="C2326" s="274"/>
      <c r="D2326" s="274"/>
      <c r="E2326" s="274"/>
      <c r="F2326" s="274"/>
      <c r="G2326" s="274"/>
      <c r="H2326" s="274"/>
      <c r="I2326" s="274"/>
      <c r="J2326" s="274"/>
      <c r="K2326" s="274"/>
      <c r="L2326" s="274"/>
      <c r="M2326" s="274"/>
      <c r="N2326" s="274"/>
    </row>
    <row r="2327" spans="2:14" ht="14.4">
      <c r="B2327" s="286"/>
      <c r="C2327" s="274"/>
      <c r="D2327" s="274"/>
      <c r="E2327" s="274"/>
      <c r="F2327" s="274"/>
      <c r="G2327" s="274"/>
      <c r="H2327" s="274"/>
      <c r="I2327" s="274"/>
      <c r="J2327" s="274"/>
      <c r="K2327" s="274"/>
      <c r="L2327" s="274"/>
      <c r="M2327" s="274"/>
      <c r="N2327" s="274"/>
    </row>
    <row r="2328" spans="2:14" ht="14.4">
      <c r="B2328" s="286"/>
      <c r="C2328" s="274"/>
      <c r="D2328" s="274"/>
      <c r="E2328" s="274"/>
      <c r="F2328" s="274"/>
      <c r="G2328" s="274"/>
      <c r="H2328" s="274"/>
      <c r="I2328" s="274"/>
      <c r="J2328" s="274"/>
      <c r="K2328" s="274"/>
      <c r="L2328" s="274"/>
      <c r="M2328" s="274"/>
      <c r="N2328" s="274"/>
    </row>
    <row r="2329" spans="2:14" ht="14.4">
      <c r="B2329" s="286"/>
      <c r="C2329" s="274"/>
      <c r="D2329" s="274"/>
      <c r="E2329" s="274"/>
      <c r="F2329" s="274"/>
      <c r="G2329" s="274"/>
      <c r="H2329" s="274"/>
      <c r="I2329" s="274"/>
      <c r="J2329" s="274"/>
      <c r="K2329" s="274"/>
      <c r="L2329" s="274"/>
      <c r="M2329" s="274"/>
      <c r="N2329" s="274"/>
    </row>
    <row r="2330" spans="2:14" ht="14.4">
      <c r="B2330" s="286"/>
      <c r="C2330" s="274"/>
      <c r="D2330" s="274"/>
      <c r="E2330" s="274"/>
      <c r="F2330" s="274"/>
      <c r="G2330" s="274"/>
      <c r="H2330" s="274"/>
      <c r="I2330" s="274"/>
      <c r="J2330" s="274"/>
      <c r="K2330" s="274"/>
      <c r="L2330" s="274"/>
      <c r="M2330" s="274"/>
      <c r="N2330" s="274"/>
    </row>
    <row r="2331" spans="2:14" ht="14.4">
      <c r="B2331" s="286"/>
      <c r="C2331" s="274"/>
      <c r="D2331" s="274"/>
      <c r="E2331" s="274"/>
      <c r="F2331" s="274"/>
      <c r="G2331" s="274"/>
      <c r="H2331" s="274"/>
      <c r="I2331" s="274"/>
      <c r="J2331" s="274"/>
      <c r="K2331" s="274"/>
      <c r="L2331" s="274"/>
      <c r="M2331" s="274"/>
      <c r="N2331" s="274"/>
    </row>
    <row r="2332" spans="2:14" ht="14.4">
      <c r="B2332" s="286"/>
      <c r="C2332" s="274"/>
      <c r="D2332" s="274"/>
      <c r="E2332" s="274"/>
      <c r="F2332" s="274"/>
      <c r="G2332" s="274"/>
      <c r="H2332" s="274"/>
      <c r="I2332" s="274"/>
      <c r="J2332" s="274"/>
      <c r="K2332" s="274"/>
      <c r="L2332" s="274"/>
      <c r="M2332" s="274"/>
      <c r="N2332" s="274"/>
    </row>
    <row r="2333" spans="2:14" ht="14.4">
      <c r="B2333" s="286"/>
      <c r="C2333" s="274"/>
      <c r="D2333" s="274"/>
      <c r="E2333" s="274"/>
      <c r="F2333" s="274"/>
      <c r="G2333" s="274"/>
      <c r="H2333" s="274"/>
      <c r="I2333" s="274"/>
      <c r="J2333" s="274"/>
      <c r="K2333" s="274"/>
      <c r="L2333" s="274"/>
      <c r="M2333" s="274"/>
      <c r="N2333" s="274"/>
    </row>
    <row r="2334" spans="2:14" ht="14.4">
      <c r="B2334" s="286"/>
      <c r="C2334" s="274"/>
      <c r="D2334" s="274"/>
      <c r="E2334" s="274"/>
      <c r="F2334" s="274"/>
      <c r="G2334" s="274"/>
      <c r="H2334" s="274"/>
      <c r="I2334" s="274"/>
      <c r="J2334" s="274"/>
      <c r="K2334" s="274"/>
      <c r="L2334" s="274"/>
      <c r="M2334" s="274"/>
      <c r="N2334" s="274"/>
    </row>
    <row r="2335" spans="2:14" ht="14.4">
      <c r="B2335" s="286"/>
      <c r="C2335" s="274"/>
      <c r="D2335" s="274"/>
      <c r="E2335" s="274"/>
      <c r="F2335" s="274"/>
      <c r="G2335" s="274"/>
      <c r="H2335" s="274"/>
      <c r="I2335" s="274"/>
      <c r="J2335" s="274"/>
      <c r="K2335" s="274"/>
      <c r="L2335" s="274"/>
      <c r="M2335" s="274"/>
      <c r="N2335" s="274"/>
    </row>
    <row r="2336" spans="2:14" ht="14.4">
      <c r="B2336" s="286"/>
      <c r="C2336" s="274"/>
      <c r="D2336" s="274"/>
      <c r="E2336" s="274"/>
      <c r="F2336" s="274"/>
      <c r="G2336" s="274"/>
      <c r="H2336" s="274"/>
      <c r="I2336" s="274"/>
      <c r="J2336" s="274"/>
      <c r="K2336" s="274"/>
      <c r="L2336" s="274"/>
      <c r="M2336" s="274"/>
      <c r="N2336" s="274"/>
    </row>
    <row r="2337" spans="2:14" ht="14.4">
      <c r="B2337" s="286"/>
      <c r="C2337" s="274"/>
      <c r="D2337" s="274"/>
      <c r="E2337" s="274"/>
      <c r="F2337" s="274"/>
      <c r="G2337" s="274"/>
      <c r="H2337" s="274"/>
      <c r="I2337" s="274"/>
      <c r="J2337" s="274"/>
      <c r="K2337" s="274"/>
      <c r="L2337" s="274"/>
      <c r="M2337" s="274"/>
      <c r="N2337" s="274"/>
    </row>
    <row r="2338" spans="2:14" ht="14.4">
      <c r="B2338" s="286"/>
      <c r="C2338" s="274"/>
      <c r="D2338" s="274"/>
      <c r="E2338" s="274"/>
      <c r="F2338" s="274"/>
      <c r="G2338" s="274"/>
      <c r="H2338" s="274"/>
      <c r="I2338" s="274"/>
      <c r="J2338" s="274"/>
      <c r="K2338" s="274"/>
      <c r="L2338" s="274"/>
      <c r="M2338" s="274"/>
      <c r="N2338" s="274"/>
    </row>
    <row r="2339" spans="2:14" ht="14.4">
      <c r="B2339" s="286"/>
      <c r="C2339" s="274"/>
      <c r="D2339" s="274"/>
      <c r="E2339" s="274"/>
      <c r="F2339" s="274"/>
      <c r="G2339" s="274"/>
      <c r="H2339" s="274"/>
      <c r="I2339" s="274"/>
      <c r="J2339" s="274"/>
      <c r="K2339" s="274"/>
      <c r="L2339" s="274"/>
      <c r="M2339" s="274"/>
      <c r="N2339" s="274"/>
    </row>
    <row r="2340" spans="2:14" ht="14.4">
      <c r="B2340" s="286"/>
      <c r="C2340" s="274"/>
      <c r="D2340" s="274"/>
      <c r="E2340" s="274"/>
      <c r="F2340" s="274"/>
      <c r="G2340" s="274"/>
      <c r="H2340" s="274"/>
      <c r="I2340" s="274"/>
      <c r="J2340" s="274"/>
      <c r="K2340" s="274"/>
      <c r="L2340" s="274"/>
      <c r="M2340" s="274"/>
      <c r="N2340" s="274"/>
    </row>
    <row r="2341" spans="2:14" ht="14.4">
      <c r="B2341" s="286"/>
      <c r="C2341" s="274"/>
      <c r="D2341" s="274"/>
      <c r="E2341" s="274"/>
      <c r="F2341" s="274"/>
      <c r="G2341" s="274"/>
      <c r="H2341" s="274"/>
      <c r="I2341" s="274"/>
      <c r="J2341" s="274"/>
      <c r="K2341" s="274"/>
      <c r="L2341" s="274"/>
      <c r="M2341" s="274"/>
      <c r="N2341" s="274"/>
    </row>
    <row r="2342" spans="2:14" ht="14.4">
      <c r="B2342" s="286"/>
      <c r="C2342" s="274"/>
      <c r="D2342" s="274"/>
      <c r="E2342" s="274"/>
      <c r="F2342" s="274"/>
      <c r="G2342" s="274"/>
      <c r="H2342" s="274"/>
      <c r="I2342" s="274"/>
      <c r="J2342" s="274"/>
      <c r="K2342" s="274"/>
      <c r="L2342" s="274"/>
      <c r="M2342" s="274"/>
      <c r="N2342" s="274"/>
    </row>
    <row r="2343" spans="2:14" ht="14.4">
      <c r="B2343" s="286"/>
      <c r="C2343" s="274"/>
      <c r="D2343" s="274"/>
      <c r="E2343" s="274"/>
      <c r="F2343" s="274"/>
      <c r="G2343" s="274"/>
      <c r="H2343" s="274"/>
      <c r="I2343" s="274"/>
      <c r="J2343" s="274"/>
      <c r="K2343" s="274"/>
      <c r="L2343" s="274"/>
      <c r="M2343" s="274"/>
      <c r="N2343" s="274"/>
    </row>
    <row r="2344" spans="2:14" ht="14.4">
      <c r="B2344" s="286"/>
      <c r="C2344" s="274"/>
      <c r="D2344" s="274"/>
      <c r="E2344" s="274"/>
      <c r="F2344" s="274"/>
      <c r="G2344" s="274"/>
      <c r="H2344" s="274"/>
      <c r="I2344" s="274"/>
      <c r="J2344" s="274"/>
      <c r="K2344" s="274"/>
      <c r="L2344" s="274"/>
      <c r="M2344" s="274"/>
      <c r="N2344" s="274"/>
    </row>
    <row r="2345" spans="2:14" ht="14.4">
      <c r="B2345" s="286"/>
      <c r="C2345" s="274"/>
      <c r="D2345" s="274"/>
      <c r="E2345" s="274"/>
      <c r="F2345" s="274"/>
      <c r="G2345" s="274"/>
      <c r="H2345" s="274"/>
      <c r="I2345" s="274"/>
      <c r="J2345" s="274"/>
      <c r="K2345" s="274"/>
      <c r="L2345" s="274"/>
      <c r="M2345" s="274"/>
      <c r="N2345" s="274"/>
    </row>
    <row r="2346" spans="2:14" ht="14.4">
      <c r="B2346" s="286"/>
      <c r="C2346" s="274"/>
      <c r="D2346" s="274"/>
      <c r="E2346" s="274"/>
      <c r="F2346" s="274"/>
      <c r="G2346" s="274"/>
      <c r="H2346" s="274"/>
      <c r="I2346" s="274"/>
      <c r="J2346" s="274"/>
      <c r="K2346" s="274"/>
      <c r="L2346" s="274"/>
      <c r="M2346" s="274"/>
      <c r="N2346" s="274"/>
    </row>
    <row r="2347" spans="2:14" ht="14.4">
      <c r="B2347" s="286"/>
      <c r="C2347" s="274"/>
      <c r="D2347" s="274"/>
      <c r="E2347" s="274"/>
      <c r="F2347" s="274"/>
      <c r="G2347" s="274"/>
      <c r="H2347" s="274"/>
      <c r="I2347" s="274"/>
      <c r="J2347" s="274"/>
      <c r="K2347" s="274"/>
      <c r="L2347" s="274"/>
      <c r="M2347" s="274"/>
      <c r="N2347" s="274"/>
    </row>
    <row r="2348" spans="2:14" ht="14.4">
      <c r="B2348" s="286"/>
      <c r="C2348" s="274"/>
      <c r="D2348" s="274"/>
      <c r="E2348" s="274"/>
      <c r="F2348" s="274"/>
      <c r="G2348" s="274"/>
      <c r="H2348" s="274"/>
      <c r="I2348" s="274"/>
      <c r="J2348" s="274"/>
      <c r="K2348" s="274"/>
      <c r="L2348" s="274"/>
      <c r="M2348" s="274"/>
      <c r="N2348" s="274"/>
    </row>
    <row r="2349" spans="2:14" ht="14.4">
      <c r="B2349" s="286"/>
      <c r="C2349" s="274"/>
      <c r="D2349" s="274"/>
      <c r="E2349" s="274"/>
      <c r="F2349" s="274"/>
      <c r="G2349" s="274"/>
      <c r="H2349" s="274"/>
      <c r="I2349" s="274"/>
      <c r="J2349" s="274"/>
      <c r="K2349" s="274"/>
      <c r="L2349" s="274"/>
      <c r="M2349" s="274"/>
      <c r="N2349" s="274"/>
    </row>
    <row r="2350" spans="2:14" ht="14.4">
      <c r="B2350" s="286"/>
      <c r="C2350" s="274"/>
      <c r="D2350" s="274"/>
      <c r="E2350" s="274"/>
      <c r="F2350" s="274"/>
      <c r="G2350" s="274"/>
      <c r="H2350" s="274"/>
      <c r="I2350" s="274"/>
      <c r="J2350" s="274"/>
      <c r="K2350" s="274"/>
      <c r="L2350" s="274"/>
      <c r="M2350" s="274"/>
      <c r="N2350" s="274"/>
    </row>
    <row r="2351" spans="2:14" ht="14.4">
      <c r="B2351" s="286"/>
      <c r="C2351" s="274"/>
      <c r="D2351" s="274"/>
      <c r="E2351" s="274"/>
      <c r="F2351" s="274"/>
      <c r="G2351" s="274"/>
      <c r="H2351" s="274"/>
      <c r="I2351" s="274"/>
      <c r="J2351" s="274"/>
      <c r="K2351" s="274"/>
      <c r="L2351" s="274"/>
      <c r="M2351" s="274"/>
      <c r="N2351" s="274"/>
    </row>
    <row r="2352" spans="2:14" ht="14.4">
      <c r="B2352" s="286"/>
      <c r="C2352" s="274"/>
      <c r="D2352" s="274"/>
      <c r="E2352" s="274"/>
      <c r="F2352" s="274"/>
      <c r="G2352" s="274"/>
      <c r="H2352" s="274"/>
      <c r="I2352" s="274"/>
      <c r="J2352" s="274"/>
      <c r="K2352" s="274"/>
      <c r="L2352" s="274"/>
      <c r="M2352" s="274"/>
      <c r="N2352" s="274"/>
    </row>
    <row r="2353" spans="2:14" ht="14.4">
      <c r="B2353" s="286"/>
      <c r="C2353" s="274"/>
      <c r="D2353" s="274"/>
      <c r="E2353" s="274"/>
      <c r="F2353" s="274"/>
      <c r="G2353" s="274"/>
      <c r="H2353" s="274"/>
      <c r="I2353" s="274"/>
      <c r="J2353" s="274"/>
      <c r="K2353" s="274"/>
      <c r="L2353" s="274"/>
      <c r="M2353" s="274"/>
      <c r="N2353" s="274"/>
    </row>
    <row r="2354" spans="2:14" ht="14.4">
      <c r="B2354" s="286"/>
      <c r="C2354" s="274"/>
      <c r="D2354" s="274"/>
      <c r="E2354" s="274"/>
      <c r="F2354" s="274"/>
      <c r="G2354" s="274"/>
      <c r="H2354" s="274"/>
      <c r="I2354" s="274"/>
      <c r="J2354" s="274"/>
      <c r="K2354" s="274"/>
      <c r="L2354" s="274"/>
      <c r="M2354" s="274"/>
      <c r="N2354" s="274"/>
    </row>
    <row r="2355" spans="2:14" ht="14.4">
      <c r="B2355" s="286"/>
      <c r="C2355" s="274"/>
      <c r="D2355" s="274"/>
      <c r="E2355" s="274"/>
      <c r="F2355" s="274"/>
      <c r="G2355" s="274"/>
      <c r="H2355" s="274"/>
      <c r="I2355" s="274"/>
      <c r="J2355" s="274"/>
      <c r="K2355" s="274"/>
      <c r="L2355" s="274"/>
      <c r="M2355" s="274"/>
      <c r="N2355" s="274"/>
    </row>
    <row r="2356" spans="2:14" ht="14.4">
      <c r="B2356" s="286"/>
      <c r="C2356" s="274"/>
      <c r="D2356" s="274"/>
      <c r="E2356" s="274"/>
      <c r="F2356" s="274"/>
      <c r="G2356" s="274"/>
      <c r="H2356" s="274"/>
      <c r="I2356" s="274"/>
      <c r="J2356" s="274"/>
      <c r="K2356" s="274"/>
      <c r="L2356" s="274"/>
      <c r="M2356" s="274"/>
      <c r="N2356" s="274"/>
    </row>
    <row r="2357" spans="2:14" ht="14.4">
      <c r="B2357" s="286"/>
      <c r="C2357" s="274"/>
      <c r="D2357" s="274"/>
      <c r="E2357" s="274"/>
      <c r="F2357" s="274"/>
      <c r="G2357" s="274"/>
      <c r="H2357" s="274"/>
      <c r="I2357" s="274"/>
      <c r="J2357" s="274"/>
      <c r="K2357" s="274"/>
      <c r="L2357" s="274"/>
      <c r="M2357" s="274"/>
      <c r="N2357" s="274"/>
    </row>
    <row r="2358" spans="2:14" ht="14.4">
      <c r="B2358" s="286"/>
      <c r="C2358" s="274"/>
      <c r="D2358" s="274"/>
      <c r="E2358" s="274"/>
      <c r="F2358" s="274"/>
      <c r="G2358" s="274"/>
      <c r="H2358" s="274"/>
      <c r="I2358" s="274"/>
      <c r="J2358" s="274"/>
      <c r="K2358" s="274"/>
      <c r="L2358" s="274"/>
      <c r="M2358" s="274"/>
      <c r="N2358" s="274"/>
    </row>
    <row r="2359" spans="2:14" ht="14.4">
      <c r="B2359" s="286"/>
      <c r="C2359" s="274"/>
      <c r="D2359" s="274"/>
      <c r="E2359" s="274"/>
      <c r="F2359" s="274"/>
      <c r="G2359" s="274"/>
      <c r="H2359" s="274"/>
      <c r="I2359" s="274"/>
      <c r="J2359" s="274"/>
      <c r="K2359" s="274"/>
      <c r="L2359" s="274"/>
      <c r="M2359" s="274"/>
      <c r="N2359" s="274"/>
    </row>
    <row r="2360" spans="2:14" ht="14.4">
      <c r="B2360" s="286"/>
      <c r="C2360" s="274"/>
      <c r="D2360" s="274"/>
      <c r="E2360" s="274"/>
      <c r="F2360" s="274"/>
      <c r="G2360" s="274"/>
      <c r="H2360" s="274"/>
      <c r="I2360" s="274"/>
      <c r="J2360" s="274"/>
      <c r="K2360" s="274"/>
      <c r="L2360" s="274"/>
      <c r="M2360" s="274"/>
      <c r="N2360" s="274"/>
    </row>
    <row r="2361" spans="2:14" ht="14.4">
      <c r="B2361" s="286"/>
      <c r="C2361" s="274"/>
      <c r="D2361" s="274"/>
      <c r="E2361" s="274"/>
      <c r="F2361" s="274"/>
      <c r="G2361" s="274"/>
      <c r="H2361" s="274"/>
      <c r="I2361" s="274"/>
      <c r="J2361" s="274"/>
      <c r="K2361" s="274"/>
      <c r="L2361" s="274"/>
      <c r="M2361" s="274"/>
      <c r="N2361" s="274"/>
    </row>
    <row r="2362" spans="2:14" ht="14.4">
      <c r="B2362" s="286"/>
      <c r="C2362" s="274"/>
      <c r="D2362" s="274"/>
      <c r="E2362" s="274"/>
      <c r="F2362" s="274"/>
      <c r="G2362" s="274"/>
      <c r="H2362" s="274"/>
      <c r="I2362" s="274"/>
      <c r="J2362" s="274"/>
      <c r="K2362" s="274"/>
      <c r="L2362" s="274"/>
      <c r="M2362" s="274"/>
      <c r="N2362" s="274"/>
    </row>
    <row r="2363" spans="2:14" ht="14.4">
      <c r="B2363" s="286"/>
      <c r="C2363" s="274"/>
      <c r="D2363" s="274"/>
      <c r="E2363" s="274"/>
      <c r="F2363" s="274"/>
      <c r="G2363" s="274"/>
      <c r="H2363" s="274"/>
      <c r="I2363" s="274"/>
      <c r="J2363" s="274"/>
      <c r="K2363" s="274"/>
      <c r="L2363" s="274"/>
      <c r="M2363" s="274"/>
      <c r="N2363" s="274"/>
    </row>
    <row r="2364" spans="2:14" ht="14.4">
      <c r="B2364" s="286"/>
      <c r="C2364" s="274"/>
      <c r="D2364" s="274"/>
      <c r="E2364" s="274"/>
      <c r="F2364" s="274"/>
      <c r="G2364" s="274"/>
      <c r="H2364" s="274"/>
      <c r="I2364" s="274"/>
      <c r="J2364" s="274"/>
      <c r="K2364" s="274"/>
      <c r="L2364" s="274"/>
      <c r="M2364" s="274"/>
      <c r="N2364" s="274"/>
    </row>
    <row r="2365" spans="2:14" ht="14.4">
      <c r="B2365" s="286"/>
      <c r="C2365" s="274"/>
      <c r="D2365" s="274"/>
      <c r="E2365" s="274"/>
      <c r="F2365" s="274"/>
      <c r="G2365" s="274"/>
      <c r="H2365" s="274"/>
      <c r="I2365" s="274"/>
      <c r="J2365" s="274"/>
      <c r="K2365" s="274"/>
      <c r="L2365" s="274"/>
      <c r="M2365" s="274"/>
      <c r="N2365" s="274"/>
    </row>
    <row r="2366" spans="2:14" ht="14.4">
      <c r="B2366" s="286"/>
      <c r="C2366" s="274"/>
      <c r="D2366" s="274"/>
      <c r="E2366" s="274"/>
      <c r="F2366" s="274"/>
      <c r="G2366" s="274"/>
      <c r="H2366" s="274"/>
      <c r="I2366" s="274"/>
      <c r="J2366" s="274"/>
      <c r="K2366" s="274"/>
      <c r="L2366" s="274"/>
      <c r="M2366" s="274"/>
      <c r="N2366" s="274"/>
    </row>
    <row r="2367" spans="2:14" ht="14.4">
      <c r="B2367" s="286"/>
      <c r="C2367" s="274"/>
      <c r="D2367" s="274"/>
      <c r="E2367" s="274"/>
      <c r="F2367" s="274"/>
      <c r="G2367" s="274"/>
      <c r="H2367" s="274"/>
      <c r="I2367" s="274"/>
      <c r="J2367" s="274"/>
      <c r="K2367" s="274"/>
      <c r="L2367" s="274"/>
      <c r="M2367" s="274"/>
      <c r="N2367" s="274"/>
    </row>
    <row r="2368" spans="2:14" ht="14.4">
      <c r="B2368" s="286"/>
      <c r="C2368" s="274"/>
      <c r="D2368" s="274"/>
      <c r="E2368" s="274"/>
      <c r="F2368" s="274"/>
      <c r="G2368" s="274"/>
      <c r="H2368" s="274"/>
      <c r="I2368" s="274"/>
      <c r="J2368" s="274"/>
      <c r="K2368" s="274"/>
      <c r="L2368" s="274"/>
      <c r="M2368" s="274"/>
      <c r="N2368" s="274"/>
    </row>
    <row r="2369" spans="2:14" ht="14.4">
      <c r="B2369" s="286"/>
      <c r="C2369" s="274"/>
      <c r="D2369" s="274"/>
      <c r="E2369" s="274"/>
      <c r="F2369" s="274"/>
      <c r="G2369" s="274"/>
      <c r="H2369" s="274"/>
      <c r="I2369" s="274"/>
      <c r="J2369" s="274"/>
      <c r="K2369" s="274"/>
      <c r="L2369" s="274"/>
      <c r="M2369" s="274"/>
      <c r="N2369" s="274"/>
    </row>
    <row r="2370" spans="2:14" ht="14.4">
      <c r="B2370" s="286"/>
      <c r="C2370" s="274"/>
      <c r="D2370" s="274"/>
      <c r="E2370" s="274"/>
      <c r="F2370" s="274"/>
      <c r="G2370" s="274"/>
      <c r="H2370" s="274"/>
      <c r="I2370" s="274"/>
      <c r="J2370" s="274"/>
      <c r="K2370" s="274"/>
      <c r="L2370" s="274"/>
      <c r="M2370" s="274"/>
      <c r="N2370" s="274"/>
    </row>
    <row r="2371" spans="2:14" ht="14.4">
      <c r="B2371" s="286"/>
      <c r="C2371" s="274"/>
      <c r="D2371" s="274"/>
      <c r="E2371" s="274"/>
      <c r="F2371" s="274"/>
      <c r="G2371" s="274"/>
      <c r="H2371" s="274"/>
      <c r="I2371" s="274"/>
      <c r="J2371" s="274"/>
      <c r="K2371" s="274"/>
      <c r="L2371" s="274"/>
      <c r="M2371" s="274"/>
      <c r="N2371" s="274"/>
    </row>
    <row r="2372" spans="2:14" ht="14.4">
      <c r="B2372" s="286"/>
      <c r="C2372" s="274"/>
      <c r="D2372" s="274"/>
      <c r="E2372" s="274"/>
      <c r="F2372" s="274"/>
      <c r="G2372" s="274"/>
      <c r="H2372" s="274"/>
      <c r="I2372" s="274"/>
      <c r="J2372" s="274"/>
      <c r="K2372" s="274"/>
      <c r="L2372" s="274"/>
      <c r="M2372" s="274"/>
      <c r="N2372" s="274"/>
    </row>
    <row r="2373" spans="2:14" ht="14.4">
      <c r="B2373" s="286"/>
      <c r="C2373" s="274"/>
      <c r="D2373" s="274"/>
      <c r="E2373" s="274"/>
      <c r="F2373" s="274"/>
      <c r="G2373" s="274"/>
      <c r="H2373" s="274"/>
      <c r="I2373" s="274"/>
      <c r="J2373" s="274"/>
      <c r="K2373" s="274"/>
      <c r="L2373" s="274"/>
      <c r="M2373" s="274"/>
      <c r="N2373" s="274"/>
    </row>
    <row r="2374" spans="2:14" ht="14.4">
      <c r="B2374" s="286"/>
      <c r="C2374" s="274"/>
      <c r="D2374" s="274"/>
      <c r="E2374" s="274"/>
      <c r="F2374" s="274"/>
      <c r="G2374" s="274"/>
      <c r="H2374" s="274"/>
      <c r="I2374" s="274"/>
      <c r="J2374" s="274"/>
      <c r="K2374" s="274"/>
      <c r="L2374" s="274"/>
      <c r="M2374" s="274"/>
      <c r="N2374" s="274"/>
    </row>
    <row r="2375" spans="2:14" ht="14.4">
      <c r="B2375" s="286"/>
      <c r="C2375" s="274"/>
      <c r="D2375" s="274"/>
      <c r="E2375" s="274"/>
      <c r="F2375" s="274"/>
      <c r="G2375" s="274"/>
      <c r="H2375" s="274"/>
      <c r="I2375" s="274"/>
      <c r="J2375" s="274"/>
      <c r="K2375" s="274"/>
      <c r="L2375" s="274"/>
      <c r="M2375" s="274"/>
      <c r="N2375" s="274"/>
    </row>
    <row r="2376" spans="2:14" ht="14.4">
      <c r="B2376" s="286"/>
      <c r="C2376" s="274"/>
      <c r="D2376" s="274"/>
      <c r="E2376" s="274"/>
      <c r="F2376" s="274"/>
      <c r="G2376" s="274"/>
      <c r="H2376" s="274"/>
      <c r="I2376" s="274"/>
      <c r="J2376" s="274"/>
      <c r="K2376" s="274"/>
      <c r="L2376" s="274"/>
      <c r="M2376" s="274"/>
      <c r="N2376" s="274"/>
    </row>
    <row r="2377" spans="2:14" ht="14.4">
      <c r="B2377" s="286"/>
      <c r="C2377" s="274"/>
      <c r="D2377" s="274"/>
      <c r="E2377" s="274"/>
      <c r="F2377" s="274"/>
      <c r="G2377" s="274"/>
      <c r="H2377" s="274"/>
      <c r="I2377" s="274"/>
      <c r="J2377" s="274"/>
      <c r="K2377" s="274"/>
      <c r="L2377" s="274"/>
      <c r="M2377" s="274"/>
      <c r="N2377" s="274"/>
    </row>
    <row r="2378" spans="2:14" ht="14.4">
      <c r="B2378" s="286"/>
      <c r="C2378" s="274"/>
      <c r="D2378" s="274"/>
      <c r="E2378" s="274"/>
      <c r="F2378" s="274"/>
      <c r="G2378" s="274"/>
      <c r="H2378" s="274"/>
      <c r="I2378" s="274"/>
      <c r="J2378" s="274"/>
      <c r="K2378" s="274"/>
      <c r="L2378" s="274"/>
      <c r="M2378" s="274"/>
      <c r="N2378" s="274"/>
    </row>
    <row r="2379" spans="2:14" ht="14.4">
      <c r="B2379" s="286"/>
      <c r="C2379" s="274"/>
      <c r="D2379" s="274"/>
      <c r="E2379" s="274"/>
      <c r="F2379" s="274"/>
      <c r="G2379" s="274"/>
      <c r="H2379" s="274"/>
      <c r="I2379" s="274"/>
      <c r="J2379" s="274"/>
      <c r="K2379" s="274"/>
      <c r="L2379" s="274"/>
      <c r="M2379" s="274"/>
      <c r="N2379" s="274"/>
    </row>
    <row r="2380" spans="2:14" ht="14.4">
      <c r="B2380" s="286"/>
      <c r="C2380" s="274"/>
      <c r="D2380" s="274"/>
      <c r="E2380" s="274"/>
      <c r="F2380" s="274"/>
      <c r="G2380" s="274"/>
      <c r="H2380" s="274"/>
      <c r="I2380" s="274"/>
      <c r="J2380" s="274"/>
      <c r="K2380" s="274"/>
      <c r="L2380" s="274"/>
      <c r="M2380" s="274"/>
      <c r="N2380" s="274"/>
    </row>
    <row r="2381" spans="2:14" ht="14.4">
      <c r="B2381" s="286"/>
      <c r="C2381" s="274"/>
      <c r="D2381" s="274"/>
      <c r="E2381" s="274"/>
      <c r="F2381" s="274"/>
      <c r="G2381" s="274"/>
      <c r="H2381" s="274"/>
      <c r="I2381" s="274"/>
      <c r="J2381" s="274"/>
      <c r="K2381" s="274"/>
      <c r="L2381" s="274"/>
      <c r="M2381" s="274"/>
      <c r="N2381" s="274"/>
    </row>
    <row r="2382" spans="2:14" ht="14.4">
      <c r="B2382" s="286"/>
      <c r="C2382" s="274"/>
      <c r="D2382" s="274"/>
      <c r="E2382" s="274"/>
      <c r="F2382" s="274"/>
      <c r="G2382" s="274"/>
      <c r="H2382" s="274"/>
      <c r="I2382" s="274"/>
      <c r="J2382" s="274"/>
      <c r="K2382" s="274"/>
      <c r="L2382" s="274"/>
      <c r="M2382" s="274"/>
      <c r="N2382" s="274"/>
    </row>
    <row r="2383" spans="2:14" ht="14.4">
      <c r="B2383" s="286"/>
      <c r="C2383" s="274"/>
      <c r="D2383" s="274"/>
      <c r="E2383" s="274"/>
      <c r="F2383" s="274"/>
      <c r="G2383" s="274"/>
      <c r="H2383" s="274"/>
      <c r="I2383" s="274"/>
      <c r="J2383" s="274"/>
      <c r="K2383" s="274"/>
      <c r="L2383" s="274"/>
      <c r="M2383" s="274"/>
      <c r="N2383" s="274"/>
    </row>
    <row r="2384" spans="2:14" ht="14.4">
      <c r="B2384" s="286"/>
      <c r="C2384" s="274"/>
      <c r="D2384" s="274"/>
      <c r="E2384" s="274"/>
      <c r="F2384" s="274"/>
      <c r="G2384" s="274"/>
      <c r="H2384" s="274"/>
      <c r="I2384" s="274"/>
      <c r="J2384" s="274"/>
      <c r="K2384" s="274"/>
      <c r="L2384" s="274"/>
      <c r="M2384" s="274"/>
      <c r="N2384" s="274"/>
    </row>
    <row r="2385" spans="2:14" ht="14.4">
      <c r="B2385" s="286"/>
      <c r="C2385" s="274"/>
      <c r="D2385" s="274"/>
      <c r="E2385" s="274"/>
      <c r="F2385" s="274"/>
      <c r="G2385" s="274"/>
      <c r="H2385" s="274"/>
      <c r="I2385" s="274"/>
      <c r="J2385" s="274"/>
      <c r="K2385" s="274"/>
      <c r="L2385" s="274"/>
      <c r="M2385" s="274"/>
      <c r="N2385" s="274"/>
    </row>
    <row r="2386" spans="2:14" ht="14.4">
      <c r="B2386" s="286"/>
      <c r="C2386" s="274"/>
      <c r="D2386" s="274"/>
      <c r="E2386" s="274"/>
      <c r="F2386" s="274"/>
      <c r="G2386" s="274"/>
      <c r="H2386" s="274"/>
      <c r="I2386" s="274"/>
      <c r="J2386" s="274"/>
      <c r="K2386" s="274"/>
      <c r="L2386" s="274"/>
      <c r="M2386" s="274"/>
      <c r="N2386" s="274"/>
    </row>
    <row r="2387" spans="2:14" ht="14.4">
      <c r="B2387" s="286"/>
      <c r="C2387" s="274"/>
      <c r="D2387" s="274"/>
      <c r="E2387" s="274"/>
      <c r="F2387" s="274"/>
      <c r="G2387" s="274"/>
      <c r="H2387" s="274"/>
      <c r="I2387" s="274"/>
      <c r="J2387" s="274"/>
      <c r="K2387" s="274"/>
      <c r="L2387" s="274"/>
      <c r="M2387" s="274"/>
      <c r="N2387" s="274"/>
    </row>
    <row r="2388" spans="2:14" ht="14.4">
      <c r="B2388" s="286"/>
      <c r="C2388" s="274"/>
      <c r="D2388" s="274"/>
      <c r="E2388" s="274"/>
      <c r="F2388" s="274"/>
      <c r="G2388" s="274"/>
      <c r="H2388" s="274"/>
      <c r="I2388" s="274"/>
      <c r="J2388" s="274"/>
      <c r="K2388" s="274"/>
      <c r="L2388" s="274"/>
      <c r="M2388" s="274"/>
      <c r="N2388" s="274"/>
    </row>
    <row r="2389" spans="2:14" ht="14.4">
      <c r="B2389" s="286"/>
      <c r="C2389" s="274"/>
      <c r="D2389" s="274"/>
      <c r="E2389" s="274"/>
      <c r="F2389" s="274"/>
      <c r="G2389" s="274"/>
      <c r="H2389" s="274"/>
      <c r="I2389" s="274"/>
      <c r="J2389" s="274"/>
      <c r="K2389" s="274"/>
      <c r="L2389" s="274"/>
      <c r="M2389" s="274"/>
      <c r="N2389" s="274"/>
    </row>
    <row r="2390" spans="2:14" ht="14.4">
      <c r="B2390" s="286"/>
      <c r="C2390" s="274"/>
      <c r="D2390" s="274"/>
      <c r="E2390" s="274"/>
      <c r="F2390" s="274"/>
      <c r="G2390" s="274"/>
      <c r="H2390" s="274"/>
      <c r="I2390" s="274"/>
      <c r="J2390" s="274"/>
      <c r="K2390" s="274"/>
      <c r="L2390" s="274"/>
      <c r="M2390" s="274"/>
      <c r="N2390" s="274"/>
    </row>
    <row r="2391" spans="2:14" ht="14.4">
      <c r="B2391" s="286"/>
      <c r="C2391" s="274"/>
      <c r="D2391" s="274"/>
      <c r="E2391" s="274"/>
      <c r="F2391" s="274"/>
      <c r="G2391" s="274"/>
      <c r="H2391" s="274"/>
      <c r="I2391" s="274"/>
      <c r="J2391" s="274"/>
      <c r="K2391" s="274"/>
      <c r="L2391" s="274"/>
      <c r="M2391" s="274"/>
      <c r="N2391" s="274"/>
    </row>
    <row r="2392" spans="2:14" ht="14.4">
      <c r="B2392" s="286"/>
      <c r="C2392" s="274"/>
      <c r="D2392" s="274"/>
      <c r="E2392" s="274"/>
      <c r="F2392" s="274"/>
      <c r="G2392" s="274"/>
      <c r="H2392" s="274"/>
      <c r="I2392" s="274"/>
      <c r="J2392" s="274"/>
      <c r="K2392" s="274"/>
      <c r="L2392" s="274"/>
      <c r="M2392" s="274"/>
      <c r="N2392" s="274"/>
    </row>
    <row r="2393" spans="2:14" ht="14.4">
      <c r="B2393" s="286"/>
      <c r="C2393" s="274"/>
      <c r="D2393" s="274"/>
      <c r="E2393" s="274"/>
      <c r="F2393" s="274"/>
      <c r="G2393" s="274"/>
      <c r="H2393" s="274"/>
      <c r="I2393" s="274"/>
      <c r="J2393" s="274"/>
      <c r="K2393" s="274"/>
      <c r="L2393" s="274"/>
      <c r="M2393" s="274"/>
      <c r="N2393" s="274"/>
    </row>
    <row r="2394" spans="2:14" ht="14.4">
      <c r="B2394" s="286"/>
      <c r="C2394" s="274"/>
      <c r="D2394" s="274"/>
      <c r="E2394" s="274"/>
      <c r="F2394" s="274"/>
      <c r="G2394" s="274"/>
      <c r="H2394" s="274"/>
      <c r="I2394" s="274"/>
      <c r="J2394" s="274"/>
      <c r="K2394" s="274"/>
      <c r="L2394" s="274"/>
      <c r="M2394" s="274"/>
      <c r="N2394" s="274"/>
    </row>
    <row r="2395" spans="2:14" ht="14.4">
      <c r="B2395" s="286"/>
      <c r="C2395" s="274"/>
      <c r="D2395" s="274"/>
      <c r="E2395" s="274"/>
      <c r="F2395" s="274"/>
      <c r="G2395" s="274"/>
      <c r="H2395" s="274"/>
      <c r="I2395" s="274"/>
      <c r="J2395" s="274"/>
      <c r="K2395" s="274"/>
      <c r="L2395" s="274"/>
      <c r="M2395" s="274"/>
      <c r="N2395" s="274"/>
    </row>
    <row r="2396" spans="2:14" ht="14.4">
      <c r="B2396" s="286"/>
      <c r="C2396" s="274"/>
      <c r="D2396" s="274"/>
      <c r="E2396" s="274"/>
      <c r="F2396" s="274"/>
      <c r="G2396" s="274"/>
      <c r="H2396" s="274"/>
      <c r="I2396" s="274"/>
      <c r="J2396" s="274"/>
      <c r="K2396" s="274"/>
      <c r="L2396" s="274"/>
      <c r="M2396" s="274"/>
      <c r="N2396" s="274"/>
    </row>
    <row r="2397" spans="2:14" ht="14.4">
      <c r="B2397" s="286"/>
      <c r="C2397" s="274"/>
      <c r="D2397" s="274"/>
      <c r="E2397" s="274"/>
      <c r="F2397" s="274"/>
      <c r="G2397" s="274"/>
      <c r="H2397" s="274"/>
      <c r="I2397" s="274"/>
      <c r="J2397" s="274"/>
      <c r="K2397" s="274"/>
      <c r="L2397" s="274"/>
      <c r="M2397" s="274"/>
      <c r="N2397" s="274"/>
    </row>
    <row r="2398" spans="2:14" ht="14.4">
      <c r="B2398" s="286"/>
      <c r="C2398" s="274"/>
      <c r="D2398" s="274"/>
      <c r="E2398" s="274"/>
      <c r="F2398" s="274"/>
      <c r="G2398" s="274"/>
      <c r="H2398" s="274"/>
      <c r="I2398" s="274"/>
      <c r="J2398" s="274"/>
      <c r="K2398" s="274"/>
      <c r="L2398" s="274"/>
      <c r="M2398" s="274"/>
      <c r="N2398" s="274"/>
    </row>
    <row r="2399" spans="2:14" ht="14.4">
      <c r="B2399" s="286"/>
      <c r="C2399" s="274"/>
      <c r="D2399" s="274"/>
      <c r="E2399" s="274"/>
      <c r="F2399" s="274"/>
      <c r="G2399" s="274"/>
      <c r="H2399" s="274"/>
      <c r="I2399" s="274"/>
      <c r="J2399" s="274"/>
      <c r="K2399" s="274"/>
      <c r="L2399" s="274"/>
      <c r="M2399" s="274"/>
      <c r="N2399" s="274"/>
    </row>
    <row r="2400" spans="2:14" ht="14.4">
      <c r="B2400" s="286"/>
      <c r="C2400" s="274"/>
      <c r="D2400" s="274"/>
      <c r="E2400" s="274"/>
      <c r="F2400" s="274"/>
      <c r="G2400" s="274"/>
      <c r="H2400" s="274"/>
      <c r="I2400" s="274"/>
      <c r="J2400" s="274"/>
      <c r="K2400" s="274"/>
      <c r="L2400" s="274"/>
      <c r="M2400" s="274"/>
      <c r="N2400" s="274"/>
    </row>
    <row r="2401" spans="2:14" ht="14.4">
      <c r="B2401" s="286"/>
      <c r="C2401" s="274"/>
      <c r="D2401" s="274"/>
      <c r="E2401" s="274"/>
      <c r="F2401" s="274"/>
      <c r="G2401" s="274"/>
      <c r="H2401" s="274"/>
      <c r="I2401" s="274"/>
      <c r="J2401" s="274"/>
      <c r="K2401" s="274"/>
      <c r="L2401" s="274"/>
      <c r="M2401" s="274"/>
      <c r="N2401" s="274"/>
    </row>
    <row r="2402" spans="2:14" ht="14.4">
      <c r="B2402" s="286"/>
      <c r="C2402" s="274"/>
      <c r="D2402" s="274"/>
      <c r="E2402" s="274"/>
      <c r="F2402" s="274"/>
      <c r="G2402" s="274"/>
      <c r="H2402" s="274"/>
      <c r="I2402" s="274"/>
      <c r="J2402" s="274"/>
      <c r="K2402" s="274"/>
      <c r="L2402" s="274"/>
      <c r="M2402" s="274"/>
      <c r="N2402" s="274"/>
    </row>
    <row r="2403" spans="2:14" ht="14.4">
      <c r="B2403" s="286"/>
      <c r="C2403" s="274"/>
      <c r="D2403" s="274"/>
      <c r="E2403" s="274"/>
      <c r="F2403" s="274"/>
      <c r="G2403" s="274"/>
      <c r="H2403" s="274"/>
      <c r="I2403" s="274"/>
      <c r="J2403" s="274"/>
      <c r="K2403" s="274"/>
      <c r="L2403" s="274"/>
      <c r="M2403" s="274"/>
      <c r="N2403" s="274"/>
    </row>
    <row r="2404" spans="2:14" ht="14.4">
      <c r="B2404" s="286"/>
      <c r="C2404" s="274"/>
      <c r="D2404" s="274"/>
      <c r="E2404" s="274"/>
      <c r="F2404" s="274"/>
      <c r="G2404" s="274"/>
      <c r="H2404" s="274"/>
      <c r="I2404" s="274"/>
      <c r="J2404" s="274"/>
      <c r="K2404" s="274"/>
      <c r="L2404" s="274"/>
      <c r="M2404" s="274"/>
      <c r="N2404" s="274"/>
    </row>
    <row r="2405" spans="2:14" ht="14.4">
      <c r="B2405" s="286"/>
      <c r="C2405" s="274"/>
      <c r="D2405" s="274"/>
      <c r="E2405" s="274"/>
      <c r="F2405" s="274"/>
      <c r="G2405" s="274"/>
      <c r="H2405" s="274"/>
      <c r="I2405" s="274"/>
      <c r="J2405" s="274"/>
      <c r="K2405" s="274"/>
      <c r="L2405" s="274"/>
      <c r="M2405" s="274"/>
      <c r="N2405" s="274"/>
    </row>
    <row r="2406" spans="2:14" ht="14.4">
      <c r="B2406" s="286"/>
      <c r="C2406" s="274"/>
      <c r="D2406" s="274"/>
      <c r="E2406" s="274"/>
      <c r="F2406" s="274"/>
      <c r="G2406" s="274"/>
      <c r="H2406" s="274"/>
      <c r="I2406" s="274"/>
      <c r="J2406" s="274"/>
      <c r="K2406" s="274"/>
      <c r="L2406" s="274"/>
      <c r="M2406" s="274"/>
      <c r="N2406" s="274"/>
    </row>
    <row r="2407" spans="2:14" ht="14.4">
      <c r="B2407" s="286"/>
      <c r="C2407" s="274"/>
      <c r="D2407" s="274"/>
      <c r="E2407" s="274"/>
      <c r="F2407" s="274"/>
      <c r="G2407" s="274"/>
      <c r="H2407" s="274"/>
      <c r="I2407" s="274"/>
      <c r="J2407" s="274"/>
      <c r="K2407" s="274"/>
      <c r="L2407" s="274"/>
      <c r="M2407" s="274"/>
      <c r="N2407" s="274"/>
    </row>
    <row r="2408" spans="2:14" ht="14.4">
      <c r="B2408" s="286"/>
      <c r="C2408" s="274"/>
      <c r="D2408" s="274"/>
      <c r="E2408" s="274"/>
      <c r="F2408" s="274"/>
      <c r="G2408" s="274"/>
      <c r="H2408" s="274"/>
      <c r="I2408" s="274"/>
      <c r="J2408" s="274"/>
      <c r="K2408" s="274"/>
      <c r="L2408" s="274"/>
      <c r="M2408" s="274"/>
      <c r="N2408" s="274"/>
    </row>
    <row r="2409" spans="2:14" ht="14.4">
      <c r="B2409" s="286"/>
      <c r="C2409" s="274"/>
      <c r="D2409" s="274"/>
      <c r="E2409" s="274"/>
      <c r="F2409" s="274"/>
      <c r="G2409" s="274"/>
      <c r="H2409" s="274"/>
      <c r="I2409" s="274"/>
      <c r="J2409" s="274"/>
      <c r="K2409" s="274"/>
      <c r="L2409" s="274"/>
      <c r="M2409" s="274"/>
      <c r="N2409" s="274"/>
    </row>
    <row r="2410" spans="2:14" ht="14.4">
      <c r="B2410" s="286"/>
      <c r="C2410" s="274"/>
      <c r="D2410" s="274"/>
      <c r="E2410" s="274"/>
      <c r="F2410" s="274"/>
      <c r="G2410" s="274"/>
      <c r="H2410" s="274"/>
      <c r="I2410" s="274"/>
      <c r="J2410" s="274"/>
      <c r="K2410" s="274"/>
      <c r="L2410" s="274"/>
      <c r="M2410" s="274"/>
      <c r="N2410" s="274"/>
    </row>
    <row r="2411" spans="2:14" ht="14.4">
      <c r="B2411" s="286"/>
      <c r="C2411" s="274"/>
      <c r="D2411" s="274"/>
      <c r="E2411" s="274"/>
      <c r="F2411" s="274"/>
      <c r="G2411" s="274"/>
      <c r="H2411" s="274"/>
      <c r="I2411" s="274"/>
      <c r="J2411" s="274"/>
      <c r="K2411" s="274"/>
      <c r="L2411" s="274"/>
      <c r="M2411" s="274"/>
      <c r="N2411" s="274"/>
    </row>
    <row r="2412" spans="2:14" ht="14.4">
      <c r="B2412" s="286"/>
      <c r="C2412" s="274"/>
      <c r="D2412" s="274"/>
      <c r="E2412" s="274"/>
      <c r="F2412" s="274"/>
      <c r="G2412" s="274"/>
      <c r="H2412" s="274"/>
      <c r="I2412" s="274"/>
      <c r="J2412" s="274"/>
      <c r="K2412" s="274"/>
      <c r="L2412" s="274"/>
      <c r="M2412" s="274"/>
      <c r="N2412" s="274"/>
    </row>
    <row r="2413" spans="2:14" ht="14.4">
      <c r="B2413" s="286"/>
      <c r="C2413" s="274"/>
      <c r="D2413" s="274"/>
      <c r="E2413" s="274"/>
      <c r="F2413" s="274"/>
      <c r="G2413" s="274"/>
      <c r="H2413" s="274"/>
      <c r="I2413" s="274"/>
      <c r="J2413" s="274"/>
      <c r="K2413" s="274"/>
      <c r="L2413" s="274"/>
      <c r="M2413" s="274"/>
      <c r="N2413" s="274"/>
    </row>
    <row r="2414" spans="2:14" ht="14.4">
      <c r="B2414" s="286"/>
      <c r="C2414" s="274"/>
      <c r="D2414" s="274"/>
      <c r="E2414" s="274"/>
      <c r="F2414" s="274"/>
      <c r="G2414" s="274"/>
      <c r="H2414" s="274"/>
      <c r="I2414" s="274"/>
      <c r="J2414" s="274"/>
      <c r="K2414" s="274"/>
      <c r="L2414" s="274"/>
      <c r="M2414" s="274"/>
      <c r="N2414" s="274"/>
    </row>
    <row r="2415" spans="2:14" ht="14.4">
      <c r="B2415" s="286"/>
      <c r="C2415" s="274"/>
      <c r="D2415" s="274"/>
      <c r="E2415" s="274"/>
      <c r="F2415" s="274"/>
      <c r="G2415" s="274"/>
      <c r="H2415" s="274"/>
      <c r="I2415" s="274"/>
      <c r="J2415" s="274"/>
      <c r="K2415" s="274"/>
      <c r="L2415" s="274"/>
      <c r="M2415" s="274"/>
      <c r="N2415" s="274"/>
    </row>
    <row r="2416" spans="2:14" ht="14.4">
      <c r="B2416" s="286"/>
      <c r="C2416" s="274"/>
      <c r="D2416" s="274"/>
      <c r="E2416" s="274"/>
      <c r="F2416" s="274"/>
      <c r="G2416" s="274"/>
      <c r="H2416" s="274"/>
      <c r="I2416" s="274"/>
      <c r="J2416" s="274"/>
      <c r="K2416" s="274"/>
      <c r="L2416" s="274"/>
      <c r="M2416" s="274"/>
      <c r="N2416" s="274"/>
    </row>
    <row r="2417" spans="2:14" ht="14.4">
      <c r="B2417" s="286"/>
      <c r="C2417" s="274"/>
      <c r="D2417" s="274"/>
      <c r="E2417" s="274"/>
      <c r="F2417" s="274"/>
      <c r="G2417" s="274"/>
      <c r="H2417" s="274"/>
      <c r="I2417" s="274"/>
      <c r="J2417" s="274"/>
      <c r="K2417" s="274"/>
      <c r="L2417" s="274"/>
      <c r="M2417" s="274"/>
      <c r="N2417" s="274"/>
    </row>
    <row r="2418" spans="2:14" ht="14.4">
      <c r="B2418" s="286"/>
      <c r="C2418" s="274"/>
      <c r="D2418" s="274"/>
      <c r="E2418" s="274"/>
      <c r="F2418" s="274"/>
      <c r="G2418" s="274"/>
      <c r="H2418" s="274"/>
      <c r="I2418" s="274"/>
      <c r="J2418" s="274"/>
      <c r="K2418" s="274"/>
      <c r="L2418" s="274"/>
      <c r="M2418" s="274"/>
      <c r="N2418" s="274"/>
    </row>
    <row r="2419" spans="2:14" ht="14.4">
      <c r="B2419" s="286"/>
      <c r="C2419" s="274"/>
      <c r="D2419" s="274"/>
      <c r="E2419" s="274"/>
      <c r="F2419" s="274"/>
      <c r="G2419" s="274"/>
      <c r="H2419" s="274"/>
      <c r="I2419" s="274"/>
      <c r="J2419" s="274"/>
      <c r="K2419" s="274"/>
      <c r="L2419" s="274"/>
      <c r="M2419" s="274"/>
      <c r="N2419" s="274"/>
    </row>
    <row r="2420" spans="2:14" ht="14.4">
      <c r="B2420" s="286"/>
      <c r="C2420" s="274"/>
      <c r="D2420" s="274"/>
      <c r="E2420" s="274"/>
      <c r="F2420" s="274"/>
      <c r="G2420" s="274"/>
      <c r="H2420" s="274"/>
      <c r="I2420" s="274"/>
      <c r="J2420" s="274"/>
      <c r="K2420" s="274"/>
      <c r="L2420" s="274"/>
      <c r="M2420" s="274"/>
      <c r="N2420" s="274"/>
    </row>
    <row r="2421" spans="2:14" ht="14.4">
      <c r="B2421" s="286"/>
      <c r="C2421" s="274"/>
      <c r="D2421" s="274"/>
      <c r="E2421" s="274"/>
      <c r="F2421" s="274"/>
      <c r="G2421" s="274"/>
      <c r="H2421" s="274"/>
      <c r="I2421" s="274"/>
      <c r="J2421" s="274"/>
      <c r="K2421" s="274"/>
      <c r="L2421" s="274"/>
      <c r="M2421" s="274"/>
      <c r="N2421" s="274"/>
    </row>
    <row r="2422" spans="2:14" ht="14.4">
      <c r="B2422" s="286"/>
      <c r="C2422" s="274"/>
      <c r="D2422" s="274"/>
      <c r="E2422" s="274"/>
      <c r="F2422" s="274"/>
      <c r="G2422" s="274"/>
      <c r="H2422" s="274"/>
      <c r="I2422" s="274"/>
      <c r="J2422" s="274"/>
      <c r="K2422" s="274"/>
      <c r="L2422" s="274"/>
      <c r="M2422" s="274"/>
      <c r="N2422" s="274"/>
    </row>
    <row r="2423" spans="2:14" ht="14.4">
      <c r="B2423" s="286"/>
      <c r="C2423" s="274"/>
      <c r="D2423" s="274"/>
      <c r="E2423" s="274"/>
      <c r="F2423" s="274"/>
      <c r="G2423" s="274"/>
      <c r="H2423" s="274"/>
      <c r="I2423" s="274"/>
      <c r="J2423" s="274"/>
      <c r="K2423" s="274"/>
      <c r="L2423" s="274"/>
      <c r="M2423" s="274"/>
      <c r="N2423" s="274"/>
    </row>
    <row r="2424" spans="2:14" ht="14.4">
      <c r="B2424" s="286"/>
      <c r="C2424" s="274"/>
      <c r="D2424" s="274"/>
      <c r="E2424" s="274"/>
      <c r="F2424" s="274"/>
      <c r="G2424" s="274"/>
      <c r="H2424" s="274"/>
      <c r="I2424" s="274"/>
      <c r="J2424" s="274"/>
      <c r="K2424" s="274"/>
      <c r="L2424" s="274"/>
      <c r="M2424" s="274"/>
      <c r="N2424" s="274"/>
    </row>
    <row r="2425" spans="2:14" ht="14.4">
      <c r="B2425" s="286"/>
      <c r="C2425" s="274"/>
      <c r="D2425" s="274"/>
      <c r="E2425" s="274"/>
      <c r="F2425" s="274"/>
      <c r="G2425" s="274"/>
      <c r="H2425" s="274"/>
      <c r="I2425" s="274"/>
      <c r="J2425" s="274"/>
      <c r="K2425" s="274"/>
      <c r="L2425" s="274"/>
      <c r="M2425" s="274"/>
      <c r="N2425" s="274"/>
    </row>
    <row r="2426" spans="2:14" ht="14.4">
      <c r="B2426" s="286"/>
      <c r="C2426" s="274"/>
      <c r="D2426" s="274"/>
      <c r="E2426" s="274"/>
      <c r="F2426" s="274"/>
      <c r="G2426" s="274"/>
      <c r="H2426" s="274"/>
      <c r="I2426" s="274"/>
      <c r="J2426" s="274"/>
      <c r="K2426" s="274"/>
      <c r="L2426" s="274"/>
      <c r="M2426" s="274"/>
      <c r="N2426" s="274"/>
    </row>
    <row r="2427" spans="2:14" ht="14.4">
      <c r="B2427" s="286"/>
      <c r="C2427" s="274"/>
      <c r="D2427" s="274"/>
      <c r="E2427" s="274"/>
      <c r="F2427" s="274"/>
      <c r="G2427" s="274"/>
      <c r="H2427" s="274"/>
      <c r="I2427" s="274"/>
      <c r="J2427" s="274"/>
      <c r="K2427" s="274"/>
      <c r="L2427" s="274"/>
      <c r="M2427" s="274"/>
      <c r="N2427" s="274"/>
    </row>
    <row r="2428" spans="2:14" ht="14.4">
      <c r="B2428" s="286"/>
      <c r="C2428" s="274"/>
      <c r="D2428" s="274"/>
      <c r="E2428" s="274"/>
      <c r="F2428" s="274"/>
      <c r="G2428" s="274"/>
      <c r="H2428" s="274"/>
      <c r="I2428" s="274"/>
      <c r="J2428" s="274"/>
      <c r="K2428" s="274"/>
      <c r="L2428" s="274"/>
      <c r="M2428" s="274"/>
      <c r="N2428" s="274"/>
    </row>
    <row r="2429" spans="2:14" ht="14.4">
      <c r="B2429" s="286"/>
      <c r="C2429" s="274"/>
      <c r="D2429" s="274"/>
      <c r="E2429" s="274"/>
      <c r="F2429" s="274"/>
      <c r="G2429" s="274"/>
      <c r="H2429" s="274"/>
      <c r="I2429" s="274"/>
      <c r="J2429" s="274"/>
      <c r="K2429" s="274"/>
      <c r="L2429" s="274"/>
      <c r="M2429" s="274"/>
      <c r="N2429" s="274"/>
    </row>
    <row r="2430" spans="2:14" ht="14.4">
      <c r="B2430" s="286"/>
      <c r="C2430" s="274"/>
      <c r="D2430" s="274"/>
      <c r="E2430" s="274"/>
      <c r="F2430" s="274"/>
      <c r="G2430" s="274"/>
      <c r="H2430" s="274"/>
      <c r="I2430" s="274"/>
      <c r="J2430" s="274"/>
      <c r="K2430" s="274"/>
      <c r="L2430" s="274"/>
      <c r="M2430" s="274"/>
      <c r="N2430" s="274"/>
    </row>
    <row r="2431" spans="2:14" ht="14.4">
      <c r="B2431" s="286"/>
      <c r="C2431" s="274"/>
      <c r="D2431" s="274"/>
      <c r="E2431" s="274"/>
      <c r="F2431" s="274"/>
      <c r="G2431" s="274"/>
      <c r="H2431" s="274"/>
      <c r="I2431" s="274"/>
      <c r="J2431" s="274"/>
      <c r="K2431" s="274"/>
      <c r="L2431" s="274"/>
      <c r="M2431" s="274"/>
      <c r="N2431" s="274"/>
    </row>
    <row r="2432" spans="2:14" ht="14.4">
      <c r="B2432" s="286"/>
      <c r="C2432" s="274"/>
      <c r="D2432" s="274"/>
      <c r="E2432" s="274"/>
      <c r="F2432" s="274"/>
      <c r="G2432" s="274"/>
      <c r="H2432" s="274"/>
      <c r="I2432" s="274"/>
      <c r="J2432" s="274"/>
      <c r="K2432" s="274"/>
      <c r="L2432" s="274"/>
      <c r="M2432" s="274"/>
      <c r="N2432" s="274"/>
    </row>
    <row r="2433" spans="2:14" ht="14.4">
      <c r="B2433" s="286"/>
      <c r="C2433" s="274"/>
      <c r="D2433" s="274"/>
      <c r="E2433" s="274"/>
      <c r="F2433" s="274"/>
      <c r="G2433" s="274"/>
      <c r="H2433" s="274"/>
      <c r="I2433" s="274"/>
      <c r="J2433" s="274"/>
      <c r="K2433" s="274"/>
      <c r="L2433" s="274"/>
      <c r="M2433" s="274"/>
      <c r="N2433" s="274"/>
    </row>
    <row r="2434" spans="2:14" ht="14.4">
      <c r="B2434" s="286"/>
      <c r="C2434" s="274"/>
      <c r="D2434" s="274"/>
      <c r="E2434" s="274"/>
      <c r="F2434" s="274"/>
      <c r="G2434" s="274"/>
      <c r="H2434" s="274"/>
      <c r="I2434" s="274"/>
      <c r="J2434" s="274"/>
      <c r="K2434" s="274"/>
      <c r="L2434" s="274"/>
      <c r="M2434" s="274"/>
      <c r="N2434" s="274"/>
    </row>
    <row r="2435" spans="2:14" ht="14.4">
      <c r="B2435" s="286"/>
      <c r="C2435" s="274"/>
      <c r="D2435" s="274"/>
      <c r="E2435" s="274"/>
      <c r="F2435" s="274"/>
      <c r="G2435" s="274"/>
      <c r="H2435" s="274"/>
      <c r="I2435" s="274"/>
      <c r="J2435" s="274"/>
      <c r="K2435" s="274"/>
      <c r="L2435" s="274"/>
      <c r="M2435" s="274"/>
      <c r="N2435" s="274"/>
    </row>
    <row r="2436" spans="2:14" ht="14.4">
      <c r="B2436" s="286"/>
      <c r="C2436" s="274"/>
      <c r="D2436" s="274"/>
      <c r="E2436" s="274"/>
      <c r="F2436" s="274"/>
      <c r="G2436" s="274"/>
      <c r="H2436" s="274"/>
      <c r="I2436" s="274"/>
      <c r="J2436" s="274"/>
      <c r="K2436" s="274"/>
      <c r="L2436" s="274"/>
      <c r="M2436" s="274"/>
      <c r="N2436" s="274"/>
    </row>
    <row r="2437" spans="2:14" ht="14.4">
      <c r="B2437" s="286"/>
      <c r="C2437" s="274"/>
      <c r="D2437" s="274"/>
      <c r="E2437" s="274"/>
      <c r="F2437" s="274"/>
      <c r="G2437" s="274"/>
      <c r="H2437" s="274"/>
      <c r="I2437" s="274"/>
      <c r="J2437" s="274"/>
      <c r="K2437" s="274"/>
      <c r="L2437" s="274"/>
      <c r="M2437" s="274"/>
      <c r="N2437" s="274"/>
    </row>
    <row r="2438" spans="2:14" ht="14.4">
      <c r="B2438" s="286"/>
      <c r="C2438" s="274"/>
      <c r="D2438" s="274"/>
      <c r="E2438" s="274"/>
      <c r="F2438" s="274"/>
      <c r="G2438" s="274"/>
      <c r="H2438" s="274"/>
      <c r="I2438" s="274"/>
      <c r="J2438" s="274"/>
      <c r="K2438" s="274"/>
      <c r="L2438" s="274"/>
      <c r="M2438" s="274"/>
      <c r="N2438" s="274"/>
    </row>
    <row r="2439" spans="2:14" ht="14.4">
      <c r="B2439" s="286"/>
      <c r="C2439" s="274"/>
      <c r="D2439" s="274"/>
      <c r="E2439" s="274"/>
      <c r="F2439" s="274"/>
      <c r="G2439" s="274"/>
      <c r="H2439" s="274"/>
      <c r="I2439" s="274"/>
      <c r="J2439" s="274"/>
      <c r="K2439" s="274"/>
      <c r="L2439" s="274"/>
      <c r="M2439" s="274"/>
      <c r="N2439" s="274"/>
    </row>
    <row r="2440" spans="2:14" ht="14.4">
      <c r="B2440" s="286"/>
      <c r="C2440" s="274"/>
      <c r="D2440" s="274"/>
      <c r="E2440" s="274"/>
      <c r="F2440" s="274"/>
      <c r="G2440" s="274"/>
      <c r="H2440" s="274"/>
      <c r="I2440" s="274"/>
      <c r="J2440" s="274"/>
      <c r="K2440" s="274"/>
      <c r="L2440" s="274"/>
      <c r="M2440" s="274"/>
      <c r="N2440" s="274"/>
    </row>
    <row r="2441" spans="2:14" ht="14.4">
      <c r="B2441" s="286"/>
      <c r="C2441" s="274"/>
      <c r="D2441" s="274"/>
      <c r="E2441" s="274"/>
      <c r="F2441" s="274"/>
      <c r="G2441" s="274"/>
      <c r="H2441" s="274"/>
      <c r="I2441" s="274"/>
      <c r="J2441" s="274"/>
      <c r="K2441" s="274"/>
      <c r="L2441" s="274"/>
      <c r="M2441" s="274"/>
      <c r="N2441" s="274"/>
    </row>
    <row r="2442" spans="2:14" ht="14.4">
      <c r="B2442" s="286"/>
      <c r="C2442" s="274"/>
      <c r="D2442" s="274"/>
      <c r="E2442" s="274"/>
      <c r="F2442" s="274"/>
      <c r="G2442" s="274"/>
      <c r="H2442" s="274"/>
      <c r="I2442" s="274"/>
      <c r="J2442" s="274"/>
      <c r="K2442" s="274"/>
      <c r="L2442" s="274"/>
      <c r="M2442" s="274"/>
      <c r="N2442" s="274"/>
    </row>
    <row r="2443" spans="2:14" ht="14.4">
      <c r="B2443" s="286"/>
      <c r="C2443" s="274"/>
      <c r="D2443" s="274"/>
      <c r="E2443" s="274"/>
      <c r="F2443" s="274"/>
      <c r="G2443" s="274"/>
      <c r="H2443" s="274"/>
      <c r="I2443" s="274"/>
      <c r="J2443" s="274"/>
      <c r="K2443" s="274"/>
      <c r="L2443" s="274"/>
      <c r="M2443" s="274"/>
      <c r="N2443" s="274"/>
    </row>
    <row r="2444" spans="2:14" ht="14.4">
      <c r="B2444" s="286"/>
      <c r="C2444" s="274"/>
      <c r="D2444" s="274"/>
      <c r="E2444" s="274"/>
      <c r="F2444" s="274"/>
      <c r="G2444" s="274"/>
      <c r="H2444" s="274"/>
      <c r="I2444" s="274"/>
      <c r="J2444" s="274"/>
      <c r="K2444" s="274"/>
      <c r="L2444" s="274"/>
      <c r="M2444" s="274"/>
      <c r="N2444" s="274"/>
    </row>
    <row r="2445" spans="2:14" ht="14.4">
      <c r="B2445" s="286"/>
      <c r="C2445" s="274"/>
      <c r="D2445" s="274"/>
      <c r="E2445" s="274"/>
      <c r="F2445" s="274"/>
      <c r="G2445" s="274"/>
      <c r="H2445" s="274"/>
      <c r="I2445" s="274"/>
      <c r="J2445" s="274"/>
      <c r="K2445" s="274"/>
      <c r="L2445" s="274"/>
      <c r="M2445" s="274"/>
      <c r="N2445" s="274"/>
    </row>
    <row r="2446" spans="2:14" ht="14.4">
      <c r="B2446" s="286"/>
      <c r="C2446" s="274"/>
      <c r="D2446" s="274"/>
      <c r="E2446" s="274"/>
      <c r="F2446" s="274"/>
      <c r="G2446" s="274"/>
      <c r="H2446" s="274"/>
      <c r="I2446" s="274"/>
      <c r="J2446" s="274"/>
      <c r="K2446" s="274"/>
      <c r="L2446" s="274"/>
      <c r="M2446" s="274"/>
      <c r="N2446" s="274"/>
    </row>
    <row r="2447" spans="2:14" ht="14.4">
      <c r="B2447" s="286"/>
      <c r="C2447" s="274"/>
      <c r="D2447" s="274"/>
      <c r="E2447" s="274"/>
      <c r="F2447" s="274"/>
      <c r="G2447" s="274"/>
      <c r="H2447" s="274"/>
      <c r="I2447" s="274"/>
      <c r="J2447" s="274"/>
      <c r="K2447" s="274"/>
      <c r="L2447" s="274"/>
      <c r="M2447" s="274"/>
      <c r="N2447" s="274"/>
    </row>
    <row r="2448" spans="2:14" ht="14.4">
      <c r="B2448" s="286"/>
      <c r="C2448" s="274"/>
      <c r="D2448" s="274"/>
      <c r="E2448" s="274"/>
      <c r="F2448" s="274"/>
      <c r="G2448" s="274"/>
      <c r="H2448" s="274"/>
      <c r="I2448" s="274"/>
      <c r="J2448" s="274"/>
      <c r="K2448" s="274"/>
      <c r="L2448" s="274"/>
      <c r="M2448" s="274"/>
      <c r="N2448" s="274"/>
    </row>
    <row r="2449" spans="2:14" ht="14.4">
      <c r="B2449" s="286"/>
      <c r="C2449" s="274"/>
      <c r="D2449" s="274"/>
      <c r="E2449" s="274"/>
      <c r="F2449" s="274"/>
      <c r="G2449" s="274"/>
      <c r="H2449" s="274"/>
      <c r="I2449" s="274"/>
      <c r="J2449" s="274"/>
      <c r="K2449" s="274"/>
      <c r="L2449" s="274"/>
      <c r="M2449" s="274"/>
      <c r="N2449" s="274"/>
    </row>
    <row r="2450" spans="2:14" ht="14.4">
      <c r="B2450" s="286"/>
      <c r="C2450" s="274"/>
      <c r="D2450" s="274"/>
      <c r="E2450" s="274"/>
      <c r="F2450" s="274"/>
      <c r="G2450" s="274"/>
      <c r="H2450" s="274"/>
      <c r="I2450" s="274"/>
      <c r="J2450" s="274"/>
      <c r="K2450" s="274"/>
      <c r="L2450" s="274"/>
      <c r="M2450" s="274"/>
      <c r="N2450" s="274"/>
    </row>
    <row r="2451" spans="2:14" ht="14.4">
      <c r="B2451" s="286"/>
      <c r="C2451" s="274"/>
      <c r="D2451" s="274"/>
      <c r="E2451" s="274"/>
      <c r="F2451" s="274"/>
      <c r="G2451" s="274"/>
      <c r="H2451" s="274"/>
      <c r="I2451" s="274"/>
      <c r="J2451" s="274"/>
      <c r="K2451" s="274"/>
      <c r="L2451" s="274"/>
      <c r="M2451" s="274"/>
      <c r="N2451" s="274"/>
    </row>
    <row r="2452" spans="2:14" ht="14.4">
      <c r="B2452" s="286"/>
      <c r="C2452" s="274"/>
      <c r="D2452" s="274"/>
      <c r="E2452" s="274"/>
      <c r="F2452" s="274"/>
      <c r="G2452" s="274"/>
      <c r="H2452" s="274"/>
      <c r="I2452" s="274"/>
      <c r="J2452" s="274"/>
      <c r="K2452" s="274"/>
      <c r="L2452" s="274"/>
      <c r="M2452" s="274"/>
      <c r="N2452" s="274"/>
    </row>
    <row r="2453" spans="2:14" ht="14.4">
      <c r="B2453" s="286"/>
      <c r="C2453" s="274"/>
      <c r="D2453" s="274"/>
      <c r="E2453" s="274"/>
      <c r="F2453" s="274"/>
      <c r="G2453" s="274"/>
      <c r="H2453" s="274"/>
      <c r="I2453" s="274"/>
      <c r="J2453" s="274"/>
      <c r="K2453" s="274"/>
      <c r="L2453" s="274"/>
      <c r="M2453" s="274"/>
      <c r="N2453" s="274"/>
    </row>
    <row r="2454" spans="2:14" ht="14.4">
      <c r="B2454" s="286"/>
      <c r="C2454" s="274"/>
      <c r="D2454" s="274"/>
      <c r="E2454" s="274"/>
      <c r="F2454" s="274"/>
      <c r="G2454" s="274"/>
      <c r="H2454" s="274"/>
      <c r="I2454" s="274"/>
      <c r="J2454" s="274"/>
      <c r="K2454" s="274"/>
      <c r="L2454" s="274"/>
      <c r="M2454" s="274"/>
      <c r="N2454" s="274"/>
    </row>
    <row r="2455" spans="2:14" ht="14.4">
      <c r="B2455" s="286"/>
      <c r="C2455" s="274"/>
      <c r="D2455" s="274"/>
      <c r="E2455" s="274"/>
      <c r="F2455" s="274"/>
      <c r="G2455" s="274"/>
      <c r="H2455" s="274"/>
      <c r="I2455" s="274"/>
      <c r="J2455" s="274"/>
      <c r="K2455" s="274"/>
      <c r="L2455" s="274"/>
      <c r="M2455" s="274"/>
      <c r="N2455" s="274"/>
    </row>
    <row r="2456" spans="2:14" ht="14.4">
      <c r="B2456" s="286"/>
      <c r="C2456" s="274"/>
      <c r="D2456" s="274"/>
      <c r="E2456" s="274"/>
      <c r="F2456" s="274"/>
      <c r="G2456" s="274"/>
      <c r="H2456" s="274"/>
      <c r="I2456" s="274"/>
      <c r="J2456" s="274"/>
      <c r="K2456" s="274"/>
      <c r="L2456" s="274"/>
      <c r="M2456" s="274"/>
      <c r="N2456" s="274"/>
    </row>
    <row r="2457" spans="2:14" ht="14.4">
      <c r="B2457" s="286"/>
      <c r="C2457" s="274"/>
      <c r="D2457" s="274"/>
      <c r="E2457" s="274"/>
      <c r="F2457" s="274"/>
      <c r="G2457" s="274"/>
      <c r="H2457" s="274"/>
      <c r="I2457" s="274"/>
      <c r="J2457" s="274"/>
      <c r="K2457" s="274"/>
      <c r="L2457" s="274"/>
      <c r="M2457" s="274"/>
      <c r="N2457" s="274"/>
    </row>
    <row r="2458" spans="2:14" ht="14.4">
      <c r="B2458" s="286"/>
      <c r="C2458" s="274"/>
      <c r="D2458" s="274"/>
      <c r="E2458" s="274"/>
      <c r="F2458" s="274"/>
      <c r="G2458" s="274"/>
      <c r="H2458" s="274"/>
      <c r="I2458" s="274"/>
      <c r="J2458" s="274"/>
      <c r="K2458" s="274"/>
      <c r="L2458" s="274"/>
      <c r="M2458" s="274"/>
      <c r="N2458" s="274"/>
    </row>
    <row r="2459" spans="2:14" ht="14.4">
      <c r="B2459" s="286"/>
      <c r="C2459" s="274"/>
      <c r="D2459" s="274"/>
      <c r="E2459" s="274"/>
      <c r="F2459" s="274"/>
      <c r="G2459" s="274"/>
      <c r="H2459" s="274"/>
      <c r="I2459" s="274"/>
      <c r="J2459" s="274"/>
      <c r="K2459" s="274"/>
      <c r="L2459" s="274"/>
      <c r="M2459" s="274"/>
      <c r="N2459" s="274"/>
    </row>
    <row r="2460" spans="2:14" ht="14.4">
      <c r="B2460" s="286"/>
      <c r="C2460" s="274"/>
      <c r="D2460" s="274"/>
      <c r="E2460" s="274"/>
      <c r="F2460" s="274"/>
      <c r="G2460" s="274"/>
      <c r="H2460" s="274"/>
      <c r="I2460" s="274"/>
      <c r="J2460" s="274"/>
      <c r="K2460" s="274"/>
      <c r="L2460" s="274"/>
      <c r="M2460" s="274"/>
      <c r="N2460" s="274"/>
    </row>
    <row r="2461" spans="2:14" ht="14.4">
      <c r="B2461" s="286"/>
      <c r="C2461" s="274"/>
      <c r="D2461" s="274"/>
      <c r="E2461" s="274"/>
      <c r="F2461" s="274"/>
      <c r="G2461" s="274"/>
      <c r="H2461" s="274"/>
      <c r="I2461" s="274"/>
      <c r="J2461" s="274"/>
      <c r="K2461" s="274"/>
      <c r="L2461" s="274"/>
      <c r="M2461" s="274"/>
      <c r="N2461" s="274"/>
    </row>
    <row r="2462" spans="2:14" ht="14.4">
      <c r="B2462" s="286"/>
      <c r="C2462" s="274"/>
      <c r="D2462" s="274"/>
      <c r="E2462" s="274"/>
      <c r="F2462" s="274"/>
      <c r="G2462" s="274"/>
      <c r="H2462" s="274"/>
      <c r="I2462" s="274"/>
      <c r="J2462" s="274"/>
      <c r="K2462" s="274"/>
      <c r="L2462" s="274"/>
      <c r="M2462" s="274"/>
      <c r="N2462" s="274"/>
    </row>
    <row r="2463" spans="2:14" ht="14.4">
      <c r="B2463" s="286"/>
      <c r="C2463" s="274"/>
      <c r="D2463" s="274"/>
      <c r="E2463" s="274"/>
      <c r="F2463" s="274"/>
      <c r="G2463" s="274"/>
      <c r="H2463" s="274"/>
      <c r="I2463" s="274"/>
      <c r="J2463" s="274"/>
      <c r="K2463" s="274"/>
      <c r="L2463" s="274"/>
      <c r="M2463" s="274"/>
      <c r="N2463" s="274"/>
    </row>
    <row r="2464" spans="2:14" ht="14.4">
      <c r="B2464" s="286"/>
      <c r="C2464" s="274"/>
      <c r="D2464" s="274"/>
      <c r="E2464" s="274"/>
      <c r="F2464" s="274"/>
      <c r="G2464" s="274"/>
      <c r="H2464" s="274"/>
      <c r="I2464" s="274"/>
      <c r="J2464" s="274"/>
      <c r="K2464" s="274"/>
      <c r="L2464" s="274"/>
      <c r="M2464" s="274"/>
      <c r="N2464" s="274"/>
    </row>
    <row r="2465" spans="2:14" ht="14.4">
      <c r="B2465" s="286"/>
      <c r="C2465" s="274"/>
      <c r="D2465" s="274"/>
      <c r="E2465" s="274"/>
      <c r="F2465" s="274"/>
      <c r="G2465" s="274"/>
      <c r="H2465" s="274"/>
      <c r="I2465" s="274"/>
      <c r="J2465" s="274"/>
      <c r="K2465" s="274"/>
      <c r="L2465" s="274"/>
      <c r="M2465" s="274"/>
      <c r="N2465" s="274"/>
    </row>
    <row r="2466" spans="2:14" ht="14.4">
      <c r="B2466" s="286"/>
      <c r="C2466" s="274"/>
      <c r="D2466" s="274"/>
      <c r="E2466" s="274"/>
      <c r="F2466" s="274"/>
      <c r="G2466" s="274"/>
      <c r="H2466" s="274"/>
      <c r="I2466" s="274"/>
      <c r="J2466" s="274"/>
      <c r="K2466" s="274"/>
      <c r="L2466" s="274"/>
      <c r="M2466" s="274"/>
      <c r="N2466" s="274"/>
    </row>
    <row r="2467" spans="2:14" ht="14.4">
      <c r="B2467" s="286"/>
      <c r="C2467" s="274"/>
      <c r="D2467" s="274"/>
      <c r="E2467" s="274"/>
      <c r="F2467" s="274"/>
      <c r="G2467" s="274"/>
      <c r="H2467" s="274"/>
      <c r="I2467" s="274"/>
      <c r="J2467" s="274"/>
      <c r="K2467" s="274"/>
      <c r="L2467" s="274"/>
      <c r="M2467" s="274"/>
      <c r="N2467" s="274"/>
    </row>
    <row r="2468" spans="2:14" ht="14.4">
      <c r="B2468" s="286"/>
      <c r="C2468" s="274"/>
      <c r="D2468" s="274"/>
      <c r="E2468" s="274"/>
      <c r="F2468" s="274"/>
      <c r="G2468" s="274"/>
      <c r="H2468" s="274"/>
      <c r="I2468" s="274"/>
      <c r="J2468" s="274"/>
      <c r="K2468" s="274"/>
      <c r="L2468" s="274"/>
      <c r="M2468" s="274"/>
      <c r="N2468" s="274"/>
    </row>
    <row r="2469" spans="2:14" ht="14.4">
      <c r="B2469" s="286"/>
      <c r="C2469" s="274"/>
      <c r="D2469" s="274"/>
      <c r="E2469" s="274"/>
      <c r="F2469" s="274"/>
      <c r="G2469" s="274"/>
      <c r="H2469" s="274"/>
      <c r="I2469" s="274"/>
      <c r="J2469" s="274"/>
      <c r="K2469" s="274"/>
      <c r="L2469" s="274"/>
      <c r="M2469" s="274"/>
      <c r="N2469" s="274"/>
    </row>
    <row r="2470" spans="2:14" ht="14.4">
      <c r="B2470" s="286"/>
      <c r="C2470" s="274"/>
      <c r="D2470" s="274"/>
      <c r="E2470" s="274"/>
      <c r="F2470" s="274"/>
      <c r="G2470" s="274"/>
      <c r="H2470" s="274"/>
      <c r="I2470" s="274"/>
      <c r="J2470" s="274"/>
      <c r="K2470" s="274"/>
      <c r="L2470" s="274"/>
      <c r="M2470" s="274"/>
      <c r="N2470" s="274"/>
    </row>
    <row r="2471" spans="2:14" ht="14.4">
      <c r="B2471" s="286"/>
      <c r="C2471" s="274"/>
      <c r="D2471" s="274"/>
      <c r="E2471" s="274"/>
      <c r="F2471" s="274"/>
      <c r="G2471" s="274"/>
      <c r="H2471" s="274"/>
      <c r="I2471" s="274"/>
      <c r="J2471" s="274"/>
      <c r="K2471" s="274"/>
      <c r="L2471" s="274"/>
      <c r="M2471" s="274"/>
      <c r="N2471" s="274"/>
    </row>
    <row r="2472" spans="2:14" ht="14.4">
      <c r="B2472" s="286"/>
      <c r="C2472" s="274"/>
      <c r="D2472" s="274"/>
      <c r="E2472" s="274"/>
      <c r="F2472" s="274"/>
      <c r="G2472" s="274"/>
      <c r="H2472" s="274"/>
      <c r="I2472" s="274"/>
      <c r="J2472" s="274"/>
      <c r="K2472" s="274"/>
      <c r="L2472" s="274"/>
      <c r="M2472" s="274"/>
      <c r="N2472" s="274"/>
    </row>
    <row r="2473" spans="2:14" ht="14.4">
      <c r="B2473" s="286"/>
      <c r="C2473" s="274"/>
      <c r="D2473" s="274"/>
      <c r="E2473" s="274"/>
      <c r="F2473" s="274"/>
      <c r="G2473" s="274"/>
      <c r="H2473" s="274"/>
      <c r="I2473" s="274"/>
      <c r="J2473" s="274"/>
      <c r="K2473" s="274"/>
      <c r="L2473" s="274"/>
      <c r="M2473" s="274"/>
      <c r="N2473" s="274"/>
    </row>
    <row r="2474" spans="2:14" ht="14.4">
      <c r="B2474" s="286"/>
      <c r="C2474" s="274"/>
      <c r="D2474" s="274"/>
      <c r="E2474" s="274"/>
      <c r="F2474" s="274"/>
      <c r="G2474" s="274"/>
      <c r="H2474" s="274"/>
      <c r="I2474" s="274"/>
      <c r="J2474" s="274"/>
      <c r="K2474" s="274"/>
      <c r="L2474" s="274"/>
      <c r="M2474" s="274"/>
      <c r="N2474" s="274"/>
    </row>
    <row r="2475" spans="2:14" ht="14.4">
      <c r="B2475" s="286"/>
      <c r="C2475" s="274"/>
      <c r="D2475" s="274"/>
      <c r="E2475" s="274"/>
      <c r="F2475" s="274"/>
      <c r="G2475" s="274"/>
      <c r="H2475" s="274"/>
      <c r="I2475" s="274"/>
      <c r="J2475" s="274"/>
      <c r="K2475" s="274"/>
      <c r="L2475" s="274"/>
      <c r="M2475" s="274"/>
      <c r="N2475" s="274"/>
    </row>
    <row r="2476" spans="2:14" ht="14.4">
      <c r="B2476" s="286"/>
      <c r="C2476" s="274"/>
      <c r="D2476" s="274"/>
      <c r="E2476" s="274"/>
      <c r="F2476" s="274"/>
      <c r="G2476" s="274"/>
      <c r="H2476" s="274"/>
      <c r="I2476" s="274"/>
      <c r="J2476" s="274"/>
      <c r="K2476" s="274"/>
      <c r="L2476" s="274"/>
      <c r="M2476" s="274"/>
      <c r="N2476" s="274"/>
    </row>
    <row r="2477" spans="2:14" ht="14.4">
      <c r="B2477" s="286"/>
      <c r="C2477" s="274"/>
      <c r="D2477" s="274"/>
      <c r="E2477" s="274"/>
      <c r="F2477" s="274"/>
      <c r="G2477" s="274"/>
      <c r="H2477" s="274"/>
      <c r="I2477" s="274"/>
      <c r="J2477" s="274"/>
      <c r="K2477" s="274"/>
      <c r="L2477" s="274"/>
      <c r="M2477" s="274"/>
      <c r="N2477" s="274"/>
    </row>
    <row r="2478" spans="2:14" ht="14.4">
      <c r="B2478" s="286"/>
      <c r="C2478" s="274"/>
      <c r="D2478" s="274"/>
      <c r="E2478" s="274"/>
      <c r="F2478" s="274"/>
      <c r="G2478" s="274"/>
      <c r="H2478" s="274"/>
      <c r="I2478" s="274"/>
      <c r="J2478" s="274"/>
      <c r="K2478" s="274"/>
      <c r="L2478" s="274"/>
      <c r="M2478" s="274"/>
      <c r="N2478" s="274"/>
    </row>
    <row r="2479" spans="2:14" ht="14.4">
      <c r="B2479" s="286"/>
      <c r="C2479" s="274"/>
      <c r="D2479" s="274"/>
      <c r="E2479" s="274"/>
      <c r="F2479" s="274"/>
      <c r="G2479" s="274"/>
      <c r="H2479" s="274"/>
      <c r="I2479" s="274"/>
      <c r="J2479" s="274"/>
      <c r="K2479" s="274"/>
      <c r="L2479" s="274"/>
      <c r="M2479" s="274"/>
      <c r="N2479" s="274"/>
    </row>
    <row r="2480" spans="2:14" ht="14.4">
      <c r="B2480" s="286"/>
      <c r="C2480" s="274"/>
      <c r="D2480" s="274"/>
      <c r="E2480" s="274"/>
      <c r="F2480" s="274"/>
      <c r="G2480" s="274"/>
      <c r="H2480" s="274"/>
      <c r="I2480" s="274"/>
      <c r="J2480" s="274"/>
      <c r="K2480" s="274"/>
      <c r="L2480" s="274"/>
      <c r="M2480" s="274"/>
      <c r="N2480" s="274"/>
    </row>
    <row r="2481" spans="2:14" ht="14.4">
      <c r="B2481" s="286"/>
      <c r="C2481" s="274"/>
      <c r="D2481" s="274"/>
      <c r="E2481" s="274"/>
      <c r="F2481" s="274"/>
      <c r="G2481" s="274"/>
      <c r="H2481" s="274"/>
      <c r="I2481" s="274"/>
      <c r="J2481" s="274"/>
      <c r="K2481" s="274"/>
      <c r="L2481" s="274"/>
      <c r="M2481" s="274"/>
      <c r="N2481" s="274"/>
    </row>
    <row r="2482" spans="2:14" ht="14.4">
      <c r="B2482" s="286"/>
      <c r="C2482" s="274"/>
      <c r="D2482" s="274"/>
      <c r="E2482" s="274"/>
      <c r="F2482" s="274"/>
      <c r="G2482" s="274"/>
      <c r="H2482" s="274"/>
      <c r="I2482" s="274"/>
      <c r="J2482" s="274"/>
      <c r="K2482" s="274"/>
      <c r="L2482" s="274"/>
      <c r="M2482" s="274"/>
      <c r="N2482" s="274"/>
    </row>
    <row r="2483" spans="2:14" ht="14.4">
      <c r="B2483" s="286"/>
      <c r="C2483" s="274"/>
      <c r="D2483" s="274"/>
      <c r="E2483" s="274"/>
      <c r="F2483" s="274"/>
      <c r="G2483" s="274"/>
      <c r="H2483" s="274"/>
      <c r="I2483" s="274"/>
      <c r="J2483" s="274"/>
      <c r="K2483" s="274"/>
      <c r="L2483" s="274"/>
      <c r="M2483" s="274"/>
      <c r="N2483" s="274"/>
    </row>
    <row r="2484" spans="2:14" ht="14.4">
      <c r="B2484" s="286"/>
      <c r="C2484" s="274"/>
      <c r="D2484" s="274"/>
      <c r="E2484" s="274"/>
      <c r="F2484" s="274"/>
      <c r="G2484" s="274"/>
      <c r="H2484" s="274"/>
      <c r="I2484" s="274"/>
      <c r="J2484" s="274"/>
      <c r="K2484" s="274"/>
      <c r="L2484" s="274"/>
      <c r="M2484" s="274"/>
      <c r="N2484" s="274"/>
    </row>
    <row r="2485" spans="2:14" ht="14.4">
      <c r="B2485" s="286"/>
      <c r="C2485" s="274"/>
      <c r="D2485" s="274"/>
      <c r="E2485" s="274"/>
      <c r="F2485" s="274"/>
      <c r="G2485" s="274"/>
      <c r="H2485" s="274"/>
      <c r="I2485" s="274"/>
      <c r="J2485" s="274"/>
      <c r="K2485" s="274"/>
      <c r="L2485" s="274"/>
      <c r="M2485" s="274"/>
      <c r="N2485" s="274"/>
    </row>
    <row r="2486" spans="2:14" ht="14.4">
      <c r="B2486" s="286"/>
      <c r="C2486" s="274"/>
      <c r="D2486" s="274"/>
      <c r="E2486" s="274"/>
      <c r="F2486" s="274"/>
      <c r="G2486" s="274"/>
      <c r="H2486" s="274"/>
      <c r="I2486" s="274"/>
      <c r="J2486" s="274"/>
      <c r="K2486" s="274"/>
      <c r="L2486" s="274"/>
      <c r="M2486" s="274"/>
      <c r="N2486" s="274"/>
    </row>
    <row r="2487" spans="2:14" ht="14.4">
      <c r="B2487" s="286"/>
      <c r="C2487" s="274"/>
      <c r="D2487" s="274"/>
      <c r="E2487" s="274"/>
      <c r="F2487" s="274"/>
      <c r="G2487" s="274"/>
      <c r="H2487" s="274"/>
      <c r="I2487" s="274"/>
      <c r="J2487" s="274"/>
      <c r="K2487" s="274"/>
      <c r="L2487" s="274"/>
      <c r="M2487" s="274"/>
      <c r="N2487" s="274"/>
    </row>
    <row r="2488" spans="2:14" ht="14.4">
      <c r="B2488" s="286"/>
      <c r="C2488" s="274"/>
      <c r="D2488" s="274"/>
      <c r="E2488" s="274"/>
      <c r="F2488" s="274"/>
      <c r="G2488" s="274"/>
      <c r="H2488" s="274"/>
      <c r="I2488" s="274"/>
      <c r="J2488" s="274"/>
      <c r="K2488" s="274"/>
      <c r="L2488" s="274"/>
      <c r="M2488" s="274"/>
      <c r="N2488" s="274"/>
    </row>
    <row r="2489" spans="2:14" ht="14.4">
      <c r="B2489" s="286"/>
      <c r="C2489" s="274"/>
      <c r="D2489" s="274"/>
      <c r="E2489" s="274"/>
      <c r="F2489" s="274"/>
      <c r="G2489" s="274"/>
      <c r="H2489" s="274"/>
      <c r="I2489" s="274"/>
      <c r="J2489" s="274"/>
      <c r="K2489" s="274"/>
      <c r="L2489" s="274"/>
      <c r="M2489" s="274"/>
      <c r="N2489" s="274"/>
    </row>
    <row r="2490" spans="2:14" ht="14.4">
      <c r="B2490" s="286"/>
      <c r="C2490" s="274"/>
      <c r="D2490" s="274"/>
      <c r="E2490" s="274"/>
      <c r="F2490" s="274"/>
      <c r="G2490" s="274"/>
      <c r="H2490" s="274"/>
      <c r="I2490" s="274"/>
      <c r="J2490" s="274"/>
      <c r="K2490" s="274"/>
      <c r="L2490" s="274"/>
      <c r="M2490" s="274"/>
      <c r="N2490" s="274"/>
    </row>
    <row r="2491" spans="2:14" ht="14.4">
      <c r="B2491" s="286"/>
      <c r="C2491" s="274"/>
      <c r="D2491" s="274"/>
      <c r="E2491" s="274"/>
      <c r="F2491" s="274"/>
      <c r="G2491" s="274"/>
      <c r="H2491" s="274"/>
      <c r="I2491" s="274"/>
      <c r="J2491" s="274"/>
      <c r="K2491" s="274"/>
      <c r="L2491" s="274"/>
      <c r="M2491" s="274"/>
      <c r="N2491" s="274"/>
    </row>
    <row r="2492" spans="2:14" ht="14.4">
      <c r="B2492" s="286"/>
      <c r="C2492" s="274"/>
      <c r="D2492" s="274"/>
      <c r="E2492" s="274"/>
      <c r="F2492" s="274"/>
      <c r="G2492" s="274"/>
      <c r="H2492" s="274"/>
      <c r="I2492" s="274"/>
      <c r="J2492" s="274"/>
      <c r="K2492" s="274"/>
      <c r="L2492" s="274"/>
      <c r="M2492" s="274"/>
      <c r="N2492" s="274"/>
    </row>
    <row r="2493" spans="2:14" ht="14.4">
      <c r="B2493" s="286"/>
      <c r="C2493" s="274"/>
      <c r="D2493" s="274"/>
      <c r="E2493" s="274"/>
      <c r="F2493" s="274"/>
      <c r="G2493" s="274"/>
      <c r="H2493" s="274"/>
      <c r="I2493" s="274"/>
      <c r="J2493" s="274"/>
      <c r="K2493" s="274"/>
      <c r="L2493" s="274"/>
      <c r="M2493" s="274"/>
      <c r="N2493" s="274"/>
    </row>
    <row r="2494" spans="2:14" ht="14.4">
      <c r="B2494" s="286"/>
      <c r="C2494" s="274"/>
      <c r="D2494" s="274"/>
      <c r="E2494" s="274"/>
      <c r="F2494" s="274"/>
      <c r="G2494" s="274"/>
      <c r="H2494" s="274"/>
      <c r="I2494" s="274"/>
      <c r="J2494" s="274"/>
      <c r="K2494" s="274"/>
      <c r="L2494" s="274"/>
      <c r="M2494" s="274"/>
      <c r="N2494" s="274"/>
    </row>
    <row r="2495" spans="2:14" ht="14.4">
      <c r="B2495" s="286"/>
      <c r="C2495" s="274"/>
      <c r="D2495" s="274"/>
      <c r="E2495" s="274"/>
      <c r="F2495" s="274"/>
      <c r="G2495" s="274"/>
      <c r="H2495" s="274"/>
      <c r="I2495" s="274"/>
      <c r="J2495" s="274"/>
      <c r="K2495" s="274"/>
      <c r="L2495" s="274"/>
      <c r="M2495" s="274"/>
      <c r="N2495" s="274"/>
    </row>
    <row r="2496" spans="2:14" ht="14.4">
      <c r="B2496" s="286"/>
      <c r="C2496" s="274"/>
      <c r="D2496" s="274"/>
      <c r="E2496" s="274"/>
      <c r="F2496" s="274"/>
      <c r="G2496" s="274"/>
      <c r="H2496" s="274"/>
      <c r="I2496" s="274"/>
      <c r="J2496" s="274"/>
      <c r="K2496" s="274"/>
      <c r="L2496" s="274"/>
      <c r="M2496" s="274"/>
      <c r="N2496" s="274"/>
    </row>
    <row r="2497" spans="2:14" ht="14.4">
      <c r="B2497" s="286"/>
      <c r="C2497" s="274"/>
      <c r="D2497" s="274"/>
      <c r="E2497" s="274"/>
      <c r="F2497" s="274"/>
      <c r="G2497" s="274"/>
      <c r="H2497" s="274"/>
      <c r="I2497" s="274"/>
      <c r="J2497" s="274"/>
      <c r="K2497" s="274"/>
      <c r="L2497" s="274"/>
      <c r="M2497" s="274"/>
      <c r="N2497" s="274"/>
    </row>
    <row r="2498" spans="2:14" ht="14.4">
      <c r="B2498" s="286"/>
      <c r="C2498" s="274"/>
      <c r="D2498" s="274"/>
      <c r="E2498" s="274"/>
      <c r="F2498" s="274"/>
      <c r="G2498" s="274"/>
      <c r="H2498" s="274"/>
      <c r="I2498" s="274"/>
      <c r="J2498" s="274"/>
      <c r="K2498" s="274"/>
      <c r="L2498" s="274"/>
      <c r="M2498" s="274"/>
      <c r="N2498" s="274"/>
    </row>
    <row r="2499" spans="2:14" ht="14.4">
      <c r="B2499" s="286"/>
      <c r="C2499" s="274"/>
      <c r="D2499" s="274"/>
      <c r="E2499" s="274"/>
      <c r="F2499" s="274"/>
      <c r="G2499" s="274"/>
      <c r="H2499" s="274"/>
      <c r="I2499" s="274"/>
      <c r="J2499" s="274"/>
      <c r="K2499" s="274"/>
      <c r="L2499" s="274"/>
      <c r="M2499" s="274"/>
      <c r="N2499" s="274"/>
    </row>
    <row r="2500" spans="2:14" ht="14.4">
      <c r="B2500" s="286"/>
      <c r="C2500" s="274"/>
      <c r="D2500" s="274"/>
      <c r="E2500" s="274"/>
      <c r="F2500" s="274"/>
      <c r="G2500" s="274"/>
      <c r="H2500" s="274"/>
      <c r="I2500" s="274"/>
      <c r="J2500" s="274"/>
      <c r="K2500" s="274"/>
      <c r="L2500" s="274"/>
      <c r="M2500" s="274"/>
      <c r="N2500" s="274"/>
    </row>
    <row r="2501" spans="2:14" ht="14.4">
      <c r="B2501" s="286"/>
      <c r="C2501" s="274"/>
      <c r="D2501" s="274"/>
      <c r="E2501" s="274"/>
      <c r="F2501" s="274"/>
      <c r="G2501" s="274"/>
      <c r="H2501" s="274"/>
      <c r="I2501" s="274"/>
      <c r="J2501" s="274"/>
      <c r="K2501" s="274"/>
      <c r="L2501" s="274"/>
      <c r="M2501" s="274"/>
      <c r="N2501" s="274"/>
    </row>
    <row r="2502" spans="2:14" ht="14.4">
      <c r="B2502" s="286"/>
      <c r="C2502" s="274"/>
      <c r="D2502" s="274"/>
      <c r="E2502" s="274"/>
      <c r="F2502" s="274"/>
      <c r="G2502" s="274"/>
      <c r="H2502" s="274"/>
      <c r="I2502" s="274"/>
      <c r="J2502" s="274"/>
      <c r="K2502" s="274"/>
      <c r="L2502" s="274"/>
      <c r="M2502" s="274"/>
      <c r="N2502" s="274"/>
    </row>
    <row r="2503" spans="2:14" ht="14.4">
      <c r="B2503" s="286"/>
      <c r="C2503" s="274"/>
      <c r="D2503" s="274"/>
      <c r="E2503" s="274"/>
      <c r="F2503" s="274"/>
      <c r="G2503" s="274"/>
      <c r="H2503" s="274"/>
      <c r="I2503" s="274"/>
      <c r="J2503" s="274"/>
      <c r="K2503" s="274"/>
      <c r="L2503" s="274"/>
      <c r="M2503" s="274"/>
      <c r="N2503" s="274"/>
    </row>
    <row r="2504" spans="2:14" ht="14.4">
      <c r="B2504" s="286"/>
      <c r="C2504" s="274"/>
      <c r="D2504" s="274"/>
      <c r="E2504" s="274"/>
      <c r="F2504" s="274"/>
      <c r="G2504" s="274"/>
      <c r="H2504" s="274"/>
      <c r="I2504" s="274"/>
      <c r="J2504" s="274"/>
      <c r="K2504" s="274"/>
      <c r="L2504" s="274"/>
      <c r="M2504" s="274"/>
      <c r="N2504" s="274"/>
    </row>
    <row r="2505" spans="2:14" ht="14.4">
      <c r="B2505" s="286"/>
      <c r="C2505" s="274"/>
      <c r="D2505" s="274"/>
      <c r="E2505" s="274"/>
      <c r="F2505" s="274"/>
      <c r="G2505" s="274"/>
      <c r="H2505" s="274"/>
      <c r="I2505" s="274"/>
      <c r="J2505" s="274"/>
      <c r="K2505" s="274"/>
      <c r="L2505" s="274"/>
      <c r="M2505" s="274"/>
      <c r="N2505" s="274"/>
    </row>
    <row r="2506" spans="2:14" ht="14.4">
      <c r="B2506" s="286"/>
      <c r="C2506" s="274"/>
      <c r="D2506" s="274"/>
      <c r="E2506" s="274"/>
      <c r="F2506" s="274"/>
      <c r="G2506" s="274"/>
      <c r="H2506" s="274"/>
      <c r="I2506" s="274"/>
      <c r="J2506" s="274"/>
      <c r="K2506" s="274"/>
      <c r="L2506" s="274"/>
      <c r="M2506" s="274"/>
      <c r="N2506" s="274"/>
    </row>
    <row r="2507" spans="2:14" ht="14.4">
      <c r="B2507" s="286"/>
      <c r="C2507" s="274"/>
      <c r="D2507" s="274"/>
      <c r="E2507" s="274"/>
      <c r="F2507" s="274"/>
      <c r="G2507" s="274"/>
      <c r="H2507" s="274"/>
      <c r="I2507" s="274"/>
      <c r="J2507" s="274"/>
      <c r="K2507" s="274"/>
      <c r="L2507" s="274"/>
      <c r="M2507" s="274"/>
      <c r="N2507" s="274"/>
    </row>
    <row r="2508" spans="2:14" ht="14.4">
      <c r="B2508" s="286"/>
      <c r="C2508" s="274"/>
      <c r="D2508" s="274"/>
      <c r="E2508" s="274"/>
      <c r="F2508" s="274"/>
      <c r="G2508" s="274"/>
      <c r="H2508" s="274"/>
      <c r="I2508" s="274"/>
      <c r="J2508" s="274"/>
      <c r="K2508" s="274"/>
      <c r="L2508" s="274"/>
      <c r="M2508" s="274"/>
      <c r="N2508" s="274"/>
    </row>
    <row r="2509" spans="2:14" ht="14.4">
      <c r="B2509" s="286"/>
      <c r="C2509" s="274"/>
      <c r="D2509" s="274"/>
      <c r="E2509" s="274"/>
      <c r="F2509" s="274"/>
      <c r="G2509" s="274"/>
      <c r="H2509" s="274"/>
      <c r="I2509" s="274"/>
      <c r="J2509" s="274"/>
      <c r="K2509" s="274"/>
      <c r="L2509" s="274"/>
      <c r="M2509" s="274"/>
      <c r="N2509" s="274"/>
    </row>
    <row r="2510" spans="2:14" ht="14.4">
      <c r="B2510" s="286"/>
      <c r="C2510" s="274"/>
      <c r="D2510" s="274"/>
      <c r="E2510" s="274"/>
      <c r="F2510" s="274"/>
      <c r="G2510" s="274"/>
      <c r="H2510" s="274"/>
      <c r="I2510" s="274"/>
      <c r="J2510" s="274"/>
      <c r="K2510" s="274"/>
      <c r="L2510" s="274"/>
      <c r="M2510" s="274"/>
      <c r="N2510" s="274"/>
    </row>
    <row r="2511" spans="2:14" ht="14.4">
      <c r="B2511" s="286"/>
      <c r="C2511" s="274"/>
      <c r="D2511" s="274"/>
      <c r="E2511" s="274"/>
      <c r="F2511" s="274"/>
      <c r="G2511" s="274"/>
      <c r="H2511" s="274"/>
      <c r="I2511" s="274"/>
      <c r="J2511" s="274"/>
      <c r="K2511" s="274"/>
      <c r="L2511" s="274"/>
      <c r="M2511" s="274"/>
      <c r="N2511" s="274"/>
    </row>
    <row r="2512" spans="2:14" ht="14.4">
      <c r="B2512" s="286"/>
      <c r="C2512" s="274"/>
      <c r="D2512" s="274"/>
      <c r="E2512" s="274"/>
      <c r="F2512" s="274"/>
      <c r="G2512" s="274"/>
      <c r="H2512" s="274"/>
      <c r="I2512" s="274"/>
      <c r="J2512" s="274"/>
      <c r="K2512" s="274"/>
      <c r="L2512" s="274"/>
      <c r="M2512" s="274"/>
      <c r="N2512" s="274"/>
    </row>
    <row r="2513" spans="2:14" ht="14.4">
      <c r="B2513" s="286"/>
      <c r="C2513" s="274"/>
      <c r="D2513" s="274"/>
      <c r="E2513" s="274"/>
      <c r="F2513" s="274"/>
      <c r="G2513" s="274"/>
      <c r="H2513" s="274"/>
      <c r="I2513" s="274"/>
      <c r="J2513" s="274"/>
      <c r="K2513" s="274"/>
      <c r="L2513" s="274"/>
      <c r="M2513" s="274"/>
      <c r="N2513" s="274"/>
    </row>
    <row r="2514" spans="2:14" ht="14.4">
      <c r="B2514" s="286"/>
      <c r="C2514" s="274"/>
      <c r="D2514" s="274"/>
      <c r="E2514" s="274"/>
      <c r="F2514" s="274"/>
      <c r="G2514" s="274"/>
      <c r="H2514" s="274"/>
      <c r="I2514" s="274"/>
      <c r="J2514" s="274"/>
      <c r="K2514" s="274"/>
      <c r="L2514" s="274"/>
      <c r="M2514" s="274"/>
      <c r="N2514" s="274"/>
    </row>
    <row r="2515" spans="2:14" ht="14.4">
      <c r="B2515" s="286"/>
      <c r="C2515" s="274"/>
      <c r="D2515" s="274"/>
      <c r="E2515" s="274"/>
      <c r="F2515" s="274"/>
      <c r="G2515" s="274"/>
      <c r="H2515" s="274"/>
      <c r="I2515" s="274"/>
      <c r="J2515" s="274"/>
      <c r="K2515" s="274"/>
      <c r="L2515" s="274"/>
      <c r="M2515" s="274"/>
      <c r="N2515" s="274"/>
    </row>
    <row r="2516" spans="2:14" ht="14.4">
      <c r="B2516" s="286"/>
      <c r="C2516" s="274"/>
      <c r="D2516" s="274"/>
      <c r="E2516" s="274"/>
      <c r="F2516" s="274"/>
      <c r="G2516" s="274"/>
      <c r="H2516" s="274"/>
      <c r="I2516" s="274"/>
      <c r="J2516" s="274"/>
      <c r="K2516" s="274"/>
      <c r="L2516" s="274"/>
      <c r="M2516" s="274"/>
      <c r="N2516" s="274"/>
    </row>
    <row r="2517" spans="2:14" ht="14.4">
      <c r="B2517" s="286"/>
      <c r="C2517" s="274"/>
      <c r="D2517" s="274"/>
      <c r="E2517" s="274"/>
      <c r="F2517" s="274"/>
      <c r="G2517" s="274"/>
      <c r="H2517" s="274"/>
      <c r="I2517" s="274"/>
      <c r="J2517" s="274"/>
      <c r="K2517" s="274"/>
      <c r="L2517" s="274"/>
      <c r="M2517" s="274"/>
      <c r="N2517" s="274"/>
    </row>
    <row r="2518" spans="2:14" ht="14.4">
      <c r="B2518" s="286"/>
      <c r="C2518" s="274"/>
      <c r="D2518" s="274"/>
      <c r="E2518" s="274"/>
      <c r="F2518" s="274"/>
      <c r="G2518" s="274"/>
      <c r="H2518" s="274"/>
      <c r="I2518" s="274"/>
      <c r="J2518" s="274"/>
      <c r="K2518" s="274"/>
      <c r="L2518" s="274"/>
      <c r="M2518" s="274"/>
      <c r="N2518" s="274"/>
    </row>
    <row r="2519" spans="2:14" ht="14.4">
      <c r="B2519" s="286"/>
      <c r="C2519" s="274"/>
      <c r="D2519" s="274"/>
      <c r="E2519" s="274"/>
      <c r="F2519" s="274"/>
      <c r="G2519" s="274"/>
      <c r="H2519" s="274"/>
      <c r="I2519" s="274"/>
      <c r="J2519" s="274"/>
      <c r="K2519" s="274"/>
      <c r="L2519" s="274"/>
      <c r="M2519" s="274"/>
      <c r="N2519" s="274"/>
    </row>
    <row r="2520" spans="2:14" ht="14.4">
      <c r="B2520" s="286"/>
      <c r="C2520" s="274"/>
      <c r="D2520" s="274"/>
      <c r="E2520" s="274"/>
      <c r="F2520" s="274"/>
      <c r="G2520" s="274"/>
      <c r="H2520" s="274"/>
      <c r="I2520" s="274"/>
      <c r="J2520" s="274"/>
      <c r="K2520" s="274"/>
      <c r="L2520" s="274"/>
      <c r="M2520" s="274"/>
      <c r="N2520" s="274"/>
    </row>
    <row r="2521" spans="2:14" ht="14.4">
      <c r="B2521" s="286"/>
      <c r="C2521" s="274"/>
      <c r="D2521" s="274"/>
      <c r="E2521" s="274"/>
      <c r="F2521" s="274"/>
      <c r="G2521" s="274"/>
      <c r="H2521" s="274"/>
      <c r="I2521" s="274"/>
      <c r="J2521" s="274"/>
      <c r="K2521" s="274"/>
      <c r="L2521" s="274"/>
      <c r="M2521" s="274"/>
      <c r="N2521" s="274"/>
    </row>
    <row r="2522" spans="2:14" ht="14.4">
      <c r="B2522" s="286"/>
      <c r="C2522" s="274"/>
      <c r="D2522" s="274"/>
      <c r="E2522" s="274"/>
      <c r="F2522" s="274"/>
      <c r="G2522" s="274"/>
      <c r="H2522" s="274"/>
      <c r="I2522" s="274"/>
      <c r="J2522" s="274"/>
      <c r="K2522" s="274"/>
      <c r="L2522" s="274"/>
      <c r="M2522" s="274"/>
      <c r="N2522" s="274"/>
    </row>
    <row r="2523" spans="2:14" ht="14.4">
      <c r="B2523" s="286"/>
      <c r="C2523" s="274"/>
      <c r="D2523" s="274"/>
      <c r="E2523" s="274"/>
      <c r="F2523" s="274"/>
      <c r="G2523" s="274"/>
      <c r="H2523" s="274"/>
      <c r="I2523" s="274"/>
      <c r="J2523" s="274"/>
      <c r="K2523" s="274"/>
      <c r="L2523" s="274"/>
      <c r="M2523" s="274"/>
      <c r="N2523" s="274"/>
    </row>
    <row r="2524" spans="2:14" ht="14.4">
      <c r="B2524" s="286"/>
      <c r="C2524" s="274"/>
      <c r="D2524" s="274"/>
      <c r="E2524" s="274"/>
      <c r="F2524" s="274"/>
      <c r="G2524" s="274"/>
      <c r="H2524" s="274"/>
      <c r="I2524" s="274"/>
      <c r="J2524" s="274"/>
      <c r="K2524" s="274"/>
      <c r="L2524" s="274"/>
      <c r="M2524" s="274"/>
      <c r="N2524" s="274"/>
    </row>
    <row r="2525" spans="2:14" ht="14.4">
      <c r="B2525" s="286"/>
      <c r="C2525" s="274"/>
      <c r="D2525" s="274"/>
      <c r="E2525" s="274"/>
      <c r="F2525" s="274"/>
      <c r="G2525" s="274"/>
      <c r="H2525" s="274"/>
      <c r="I2525" s="274"/>
      <c r="J2525" s="274"/>
      <c r="K2525" s="274"/>
      <c r="L2525" s="274"/>
      <c r="M2525" s="274"/>
      <c r="N2525" s="274"/>
    </row>
    <row r="2526" spans="2:14" ht="14.4">
      <c r="B2526" s="286"/>
      <c r="C2526" s="274"/>
      <c r="D2526" s="274"/>
      <c r="E2526" s="274"/>
      <c r="F2526" s="274"/>
      <c r="G2526" s="274"/>
      <c r="H2526" s="274"/>
      <c r="I2526" s="274"/>
      <c r="J2526" s="274"/>
      <c r="K2526" s="274"/>
      <c r="L2526" s="274"/>
      <c r="M2526" s="274"/>
      <c r="N2526" s="274"/>
    </row>
    <row r="2527" spans="2:14" ht="14.4">
      <c r="B2527" s="286"/>
      <c r="C2527" s="274"/>
      <c r="D2527" s="274"/>
      <c r="E2527" s="274"/>
      <c r="F2527" s="274"/>
      <c r="G2527" s="274"/>
      <c r="H2527" s="274"/>
      <c r="I2527" s="274"/>
      <c r="J2527" s="274"/>
      <c r="K2527" s="274"/>
      <c r="L2527" s="274"/>
      <c r="M2527" s="274"/>
      <c r="N2527" s="274"/>
    </row>
    <row r="2528" spans="2:14" ht="14.4">
      <c r="B2528" s="286"/>
      <c r="C2528" s="274"/>
      <c r="D2528" s="274"/>
      <c r="E2528" s="274"/>
      <c r="F2528" s="274"/>
      <c r="G2528" s="274"/>
      <c r="H2528" s="274"/>
      <c r="I2528" s="274"/>
      <c r="J2528" s="274"/>
      <c r="K2528" s="274"/>
      <c r="L2528" s="274"/>
      <c r="M2528" s="274"/>
      <c r="N2528" s="274"/>
    </row>
    <row r="2529" spans="2:14" ht="14.4">
      <c r="B2529" s="286"/>
      <c r="C2529" s="274"/>
      <c r="D2529" s="274"/>
      <c r="E2529" s="274"/>
      <c r="F2529" s="274"/>
      <c r="G2529" s="274"/>
      <c r="H2529" s="274"/>
      <c r="I2529" s="274"/>
      <c r="J2529" s="274"/>
      <c r="K2529" s="274"/>
      <c r="L2529" s="274"/>
      <c r="M2529" s="274"/>
      <c r="N2529" s="274"/>
    </row>
    <row r="2530" spans="2:14" ht="14.4">
      <c r="B2530" s="286"/>
      <c r="C2530" s="274"/>
      <c r="D2530" s="274"/>
      <c r="E2530" s="274"/>
      <c r="F2530" s="274"/>
      <c r="G2530" s="274"/>
      <c r="H2530" s="274"/>
      <c r="I2530" s="274"/>
      <c r="J2530" s="274"/>
      <c r="K2530" s="274"/>
      <c r="L2530" s="274"/>
      <c r="M2530" s="274"/>
      <c r="N2530" s="274"/>
    </row>
    <row r="2531" spans="2:14" ht="14.4">
      <c r="B2531" s="286"/>
      <c r="C2531" s="274"/>
      <c r="D2531" s="274"/>
      <c r="E2531" s="274"/>
      <c r="F2531" s="274"/>
      <c r="G2531" s="274"/>
      <c r="H2531" s="274"/>
      <c r="I2531" s="274"/>
      <c r="J2531" s="274"/>
      <c r="K2531" s="274"/>
      <c r="L2531" s="274"/>
      <c r="M2531" s="274"/>
      <c r="N2531" s="274"/>
    </row>
    <row r="2532" spans="2:14" ht="14.4">
      <c r="B2532" s="286"/>
      <c r="C2532" s="274"/>
      <c r="D2532" s="274"/>
      <c r="E2532" s="274"/>
      <c r="F2532" s="274"/>
      <c r="G2532" s="274"/>
      <c r="H2532" s="274"/>
      <c r="I2532" s="274"/>
      <c r="J2532" s="274"/>
      <c r="K2532" s="274"/>
      <c r="L2532" s="274"/>
      <c r="M2532" s="274"/>
      <c r="N2532" s="274"/>
    </row>
    <row r="2533" spans="2:14" ht="14.4">
      <c r="B2533" s="286"/>
      <c r="C2533" s="274"/>
      <c r="D2533" s="274"/>
      <c r="E2533" s="274"/>
      <c r="F2533" s="274"/>
      <c r="G2533" s="274"/>
      <c r="H2533" s="274"/>
      <c r="I2533" s="274"/>
      <c r="J2533" s="274"/>
      <c r="K2533" s="274"/>
      <c r="L2533" s="274"/>
      <c r="M2533" s="274"/>
      <c r="N2533" s="274"/>
    </row>
    <row r="2534" spans="2:14" ht="14.4">
      <c r="B2534" s="286"/>
      <c r="C2534" s="274"/>
      <c r="D2534" s="274"/>
      <c r="E2534" s="274"/>
      <c r="F2534" s="274"/>
      <c r="G2534" s="274"/>
      <c r="H2534" s="274"/>
      <c r="I2534" s="274"/>
      <c r="J2534" s="274"/>
      <c r="K2534" s="274"/>
      <c r="L2534" s="274"/>
      <c r="M2534" s="274"/>
      <c r="N2534" s="274"/>
    </row>
    <row r="2535" spans="2:14" ht="14.4">
      <c r="B2535" s="286"/>
      <c r="C2535" s="274"/>
      <c r="D2535" s="274"/>
      <c r="E2535" s="274"/>
      <c r="F2535" s="274"/>
      <c r="G2535" s="274"/>
      <c r="H2535" s="274"/>
      <c r="I2535" s="274"/>
      <c r="J2535" s="274"/>
      <c r="K2535" s="274"/>
      <c r="L2535" s="274"/>
      <c r="M2535" s="274"/>
      <c r="N2535" s="274"/>
    </row>
    <row r="2536" spans="2:14" ht="14.4">
      <c r="B2536" s="286"/>
      <c r="C2536" s="274"/>
      <c r="D2536" s="274"/>
      <c r="E2536" s="274"/>
      <c r="F2536" s="274"/>
      <c r="G2536" s="274"/>
      <c r="H2536" s="274"/>
      <c r="I2536" s="274"/>
      <c r="J2536" s="274"/>
      <c r="K2536" s="274"/>
      <c r="L2536" s="274"/>
      <c r="M2536" s="274"/>
      <c r="N2536" s="274"/>
    </row>
    <row r="2537" spans="2:14" ht="14.4">
      <c r="B2537" s="286"/>
      <c r="C2537" s="274"/>
      <c r="D2537" s="274"/>
      <c r="E2537" s="274"/>
      <c r="F2537" s="274"/>
      <c r="G2537" s="274"/>
      <c r="H2537" s="274"/>
      <c r="I2537" s="274"/>
      <c r="J2537" s="274"/>
      <c r="K2537" s="274"/>
      <c r="L2537" s="274"/>
      <c r="M2537" s="274"/>
      <c r="N2537" s="274"/>
    </row>
    <row r="2538" spans="2:14" ht="14.4">
      <c r="B2538" s="286"/>
      <c r="C2538" s="274"/>
      <c r="D2538" s="274"/>
      <c r="E2538" s="274"/>
      <c r="F2538" s="274"/>
      <c r="G2538" s="274"/>
      <c r="H2538" s="274"/>
      <c r="I2538" s="274"/>
      <c r="J2538" s="274"/>
      <c r="K2538" s="274"/>
      <c r="L2538" s="274"/>
      <c r="M2538" s="274"/>
      <c r="N2538" s="274"/>
    </row>
    <row r="2539" spans="2:14" ht="14.4">
      <c r="B2539" s="286"/>
      <c r="C2539" s="274"/>
      <c r="D2539" s="274"/>
      <c r="E2539" s="274"/>
      <c r="F2539" s="274"/>
      <c r="G2539" s="274"/>
      <c r="H2539" s="274"/>
      <c r="I2539" s="274"/>
      <c r="J2539" s="274"/>
      <c r="K2539" s="274"/>
      <c r="L2539" s="274"/>
      <c r="M2539" s="274"/>
      <c r="N2539" s="274"/>
    </row>
    <row r="2540" spans="2:14" ht="14.4">
      <c r="B2540" s="286"/>
      <c r="C2540" s="274"/>
      <c r="D2540" s="274"/>
      <c r="E2540" s="274"/>
      <c r="F2540" s="274"/>
      <c r="G2540" s="274"/>
      <c r="H2540" s="274"/>
      <c r="I2540" s="274"/>
      <c r="J2540" s="274"/>
      <c r="K2540" s="274"/>
      <c r="L2540" s="274"/>
      <c r="M2540" s="274"/>
      <c r="N2540" s="274"/>
    </row>
    <row r="2541" spans="2:14" ht="14.4">
      <c r="B2541" s="286"/>
      <c r="C2541" s="274"/>
      <c r="D2541" s="274"/>
      <c r="E2541" s="274"/>
      <c r="F2541" s="274"/>
      <c r="G2541" s="274"/>
      <c r="H2541" s="274"/>
      <c r="I2541" s="274"/>
      <c r="J2541" s="274"/>
      <c r="K2541" s="274"/>
      <c r="L2541" s="274"/>
      <c r="M2541" s="274"/>
      <c r="N2541" s="274"/>
    </row>
    <row r="2542" spans="2:14" ht="14.4">
      <c r="B2542" s="286"/>
      <c r="C2542" s="274"/>
      <c r="D2542" s="274"/>
      <c r="E2542" s="274"/>
      <c r="F2542" s="274"/>
      <c r="G2542" s="274"/>
      <c r="H2542" s="274"/>
      <c r="I2542" s="274"/>
      <c r="J2542" s="274"/>
      <c r="K2542" s="274"/>
      <c r="L2542" s="274"/>
      <c r="M2542" s="274"/>
      <c r="N2542" s="274"/>
    </row>
    <row r="2543" spans="2:14" ht="14.4">
      <c r="B2543" s="286"/>
      <c r="C2543" s="274"/>
      <c r="D2543" s="274"/>
      <c r="E2543" s="274"/>
      <c r="F2543" s="274"/>
      <c r="G2543" s="274"/>
      <c r="H2543" s="274"/>
      <c r="I2543" s="274"/>
      <c r="J2543" s="274"/>
      <c r="K2543" s="274"/>
      <c r="L2543" s="274"/>
      <c r="M2543" s="274"/>
      <c r="N2543" s="274"/>
    </row>
    <row r="2544" spans="2:14" ht="14.4">
      <c r="B2544" s="286"/>
      <c r="C2544" s="274"/>
      <c r="D2544" s="274"/>
      <c r="E2544" s="274"/>
      <c r="F2544" s="274"/>
      <c r="G2544" s="274"/>
      <c r="H2544" s="274"/>
      <c r="I2544" s="274"/>
      <c r="J2544" s="274"/>
      <c r="K2544" s="274"/>
      <c r="L2544" s="274"/>
      <c r="M2544" s="274"/>
      <c r="N2544" s="274"/>
    </row>
    <row r="2545" spans="2:14" ht="14.4">
      <c r="B2545" s="286"/>
      <c r="C2545" s="274"/>
      <c r="D2545" s="274"/>
      <c r="E2545" s="274"/>
      <c r="F2545" s="274"/>
      <c r="G2545" s="274"/>
      <c r="H2545" s="274"/>
      <c r="I2545" s="274"/>
      <c r="J2545" s="274"/>
      <c r="K2545" s="274"/>
      <c r="L2545" s="274"/>
      <c r="M2545" s="274"/>
      <c r="N2545" s="274"/>
    </row>
    <row r="2546" spans="2:14" ht="14.4">
      <c r="B2546" s="286"/>
      <c r="C2546" s="274"/>
      <c r="D2546" s="274"/>
      <c r="E2546" s="274"/>
      <c r="F2546" s="274"/>
      <c r="G2546" s="274"/>
      <c r="H2546" s="274"/>
      <c r="I2546" s="274"/>
      <c r="J2546" s="274"/>
      <c r="K2546" s="274"/>
      <c r="L2546" s="274"/>
      <c r="M2546" s="274"/>
      <c r="N2546" s="274"/>
    </row>
    <row r="2547" spans="2:14" ht="14.4">
      <c r="B2547" s="286"/>
      <c r="C2547" s="274"/>
      <c r="D2547" s="274"/>
      <c r="E2547" s="274"/>
      <c r="F2547" s="274"/>
      <c r="G2547" s="274"/>
      <c r="H2547" s="274"/>
      <c r="I2547" s="274"/>
      <c r="J2547" s="274"/>
      <c r="K2547" s="274"/>
      <c r="L2547" s="274"/>
      <c r="M2547" s="274"/>
      <c r="N2547" s="274"/>
    </row>
    <row r="2548" spans="2:14" ht="14.4">
      <c r="B2548" s="286"/>
      <c r="C2548" s="274"/>
      <c r="D2548" s="274"/>
      <c r="E2548" s="274"/>
      <c r="F2548" s="274"/>
      <c r="G2548" s="274"/>
      <c r="H2548" s="274"/>
      <c r="I2548" s="274"/>
      <c r="J2548" s="274"/>
      <c r="K2548" s="274"/>
      <c r="L2548" s="274"/>
      <c r="M2548" s="274"/>
      <c r="N2548" s="274"/>
    </row>
    <row r="2549" spans="2:14" ht="14.4">
      <c r="B2549" s="286"/>
      <c r="C2549" s="274"/>
      <c r="D2549" s="274"/>
      <c r="E2549" s="274"/>
      <c r="F2549" s="274"/>
      <c r="G2549" s="274"/>
      <c r="H2549" s="274"/>
      <c r="I2549" s="274"/>
      <c r="J2549" s="274"/>
      <c r="K2549" s="274"/>
      <c r="L2549" s="274"/>
      <c r="M2549" s="274"/>
      <c r="N2549" s="274"/>
    </row>
    <row r="2550" spans="2:14" ht="14.4">
      <c r="B2550" s="286"/>
      <c r="C2550" s="274"/>
      <c r="D2550" s="274"/>
      <c r="E2550" s="274"/>
      <c r="F2550" s="274"/>
      <c r="G2550" s="274"/>
      <c r="H2550" s="274"/>
      <c r="I2550" s="274"/>
      <c r="J2550" s="274"/>
      <c r="K2550" s="274"/>
      <c r="L2550" s="274"/>
      <c r="M2550" s="274"/>
      <c r="N2550" s="274"/>
    </row>
    <row r="2551" spans="2:14" ht="14.4">
      <c r="B2551" s="286"/>
      <c r="C2551" s="274"/>
      <c r="D2551" s="274"/>
      <c r="E2551" s="274"/>
      <c r="F2551" s="274"/>
      <c r="G2551" s="274"/>
      <c r="H2551" s="274"/>
      <c r="I2551" s="274"/>
      <c r="J2551" s="274"/>
      <c r="K2551" s="274"/>
      <c r="L2551" s="274"/>
      <c r="M2551" s="274"/>
      <c r="N2551" s="274"/>
    </row>
    <row r="2552" spans="2:14" ht="14.4">
      <c r="B2552" s="286"/>
      <c r="C2552" s="274"/>
      <c r="D2552" s="274"/>
      <c r="E2552" s="274"/>
      <c r="F2552" s="274"/>
      <c r="G2552" s="274"/>
      <c r="H2552" s="274"/>
      <c r="I2552" s="274"/>
      <c r="J2552" s="274"/>
      <c r="K2552" s="274"/>
      <c r="L2552" s="274"/>
      <c r="M2552" s="274"/>
      <c r="N2552" s="274"/>
    </row>
    <row r="2553" spans="2:14" ht="14.4">
      <c r="B2553" s="286"/>
      <c r="C2553" s="274"/>
      <c r="D2553" s="274"/>
      <c r="E2553" s="274"/>
      <c r="F2553" s="274"/>
      <c r="G2553" s="274"/>
      <c r="H2553" s="274"/>
      <c r="I2553" s="274"/>
      <c r="J2553" s="274"/>
      <c r="K2553" s="274"/>
      <c r="L2553" s="274"/>
      <c r="M2553" s="274"/>
      <c r="N2553" s="274"/>
    </row>
    <row r="2554" spans="2:14" ht="14.4">
      <c r="B2554" s="286"/>
      <c r="C2554" s="274"/>
      <c r="D2554" s="274"/>
      <c r="E2554" s="274"/>
      <c r="F2554" s="274"/>
      <c r="G2554" s="274"/>
      <c r="H2554" s="274"/>
      <c r="I2554" s="274"/>
      <c r="J2554" s="274"/>
      <c r="K2554" s="274"/>
      <c r="L2554" s="274"/>
      <c r="M2554" s="274"/>
      <c r="N2554" s="274"/>
    </row>
    <row r="2555" spans="2:14" ht="14.4">
      <c r="B2555" s="286"/>
      <c r="C2555" s="274"/>
      <c r="D2555" s="274"/>
      <c r="E2555" s="274"/>
      <c r="F2555" s="274"/>
      <c r="G2555" s="274"/>
      <c r="H2555" s="274"/>
      <c r="I2555" s="274"/>
      <c r="J2555" s="274"/>
      <c r="K2555" s="274"/>
      <c r="L2555" s="274"/>
      <c r="M2555" s="274"/>
      <c r="N2555" s="274"/>
    </row>
    <row r="2556" spans="2:14" ht="14.4">
      <c r="B2556" s="286"/>
      <c r="C2556" s="274"/>
      <c r="D2556" s="274"/>
      <c r="E2556" s="274"/>
      <c r="F2556" s="274"/>
      <c r="G2556" s="274"/>
      <c r="H2556" s="274"/>
      <c r="I2556" s="274"/>
      <c r="J2556" s="274"/>
      <c r="K2556" s="274"/>
      <c r="L2556" s="274"/>
      <c r="M2556" s="274"/>
      <c r="N2556" s="274"/>
    </row>
    <row r="2557" spans="2:14" ht="14.4">
      <c r="B2557" s="286"/>
      <c r="C2557" s="274"/>
      <c r="D2557" s="274"/>
      <c r="E2557" s="274"/>
      <c r="F2557" s="274"/>
      <c r="G2557" s="274"/>
      <c r="H2557" s="274"/>
      <c r="I2557" s="274"/>
      <c r="J2557" s="274"/>
      <c r="K2557" s="274"/>
      <c r="L2557" s="274"/>
      <c r="M2557" s="274"/>
      <c r="N2557" s="274"/>
    </row>
    <row r="2558" spans="2:14" ht="14.4">
      <c r="B2558" s="286"/>
      <c r="C2558" s="274"/>
      <c r="D2558" s="274"/>
      <c r="E2558" s="274"/>
      <c r="F2558" s="274"/>
      <c r="G2558" s="274"/>
      <c r="H2558" s="274"/>
      <c r="I2558" s="274"/>
      <c r="J2558" s="274"/>
      <c r="K2558" s="274"/>
      <c r="L2558" s="274"/>
      <c r="M2558" s="274"/>
      <c r="N2558" s="274"/>
    </row>
    <row r="2559" spans="2:14" ht="14.4">
      <c r="B2559" s="286"/>
      <c r="C2559" s="274"/>
      <c r="D2559" s="274"/>
      <c r="E2559" s="274"/>
      <c r="F2559" s="274"/>
      <c r="G2559" s="274"/>
      <c r="H2559" s="274"/>
      <c r="I2559" s="274"/>
      <c r="J2559" s="274"/>
      <c r="K2559" s="274"/>
      <c r="L2559" s="274"/>
      <c r="M2559" s="274"/>
      <c r="N2559" s="274"/>
    </row>
    <row r="2560" spans="2:14" ht="14.4">
      <c r="B2560" s="286"/>
      <c r="C2560" s="274"/>
      <c r="D2560" s="274"/>
      <c r="E2560" s="274"/>
      <c r="F2560" s="274"/>
      <c r="G2560" s="274"/>
      <c r="H2560" s="274"/>
      <c r="I2560" s="274"/>
      <c r="J2560" s="274"/>
      <c r="K2560" s="274"/>
      <c r="L2560" s="274"/>
      <c r="M2560" s="274"/>
      <c r="N2560" s="274"/>
    </row>
    <row r="2561" spans="2:14" ht="14.4">
      <c r="B2561" s="286"/>
      <c r="C2561" s="274"/>
      <c r="D2561" s="274"/>
      <c r="E2561" s="274"/>
      <c r="F2561" s="274"/>
      <c r="G2561" s="274"/>
      <c r="H2561" s="274"/>
      <c r="I2561" s="274"/>
      <c r="J2561" s="274"/>
      <c r="K2561" s="274"/>
      <c r="L2561" s="274"/>
      <c r="M2561" s="274"/>
      <c r="N2561" s="274"/>
    </row>
    <row r="2562" spans="2:14" ht="14.4">
      <c r="B2562" s="286"/>
      <c r="C2562" s="274"/>
      <c r="D2562" s="274"/>
      <c r="E2562" s="274"/>
      <c r="F2562" s="274"/>
      <c r="G2562" s="274"/>
      <c r="H2562" s="274"/>
      <c r="I2562" s="274"/>
      <c r="J2562" s="274"/>
      <c r="K2562" s="274"/>
      <c r="L2562" s="274"/>
      <c r="M2562" s="274"/>
      <c r="N2562" s="274"/>
    </row>
    <row r="2563" spans="2:14" ht="14.4">
      <c r="B2563" s="286"/>
      <c r="C2563" s="274"/>
      <c r="D2563" s="274"/>
      <c r="E2563" s="274"/>
      <c r="F2563" s="274"/>
      <c r="G2563" s="274"/>
      <c r="H2563" s="274"/>
      <c r="I2563" s="274"/>
      <c r="J2563" s="274"/>
      <c r="K2563" s="274"/>
      <c r="L2563" s="274"/>
      <c r="M2563" s="274"/>
      <c r="N2563" s="274"/>
    </row>
    <row r="2564" spans="2:14" ht="14.4">
      <c r="B2564" s="286"/>
      <c r="C2564" s="274"/>
      <c r="D2564" s="274"/>
      <c r="E2564" s="274"/>
      <c r="F2564" s="274"/>
      <c r="G2564" s="274"/>
      <c r="H2564" s="274"/>
      <c r="I2564" s="274"/>
      <c r="J2564" s="274"/>
      <c r="K2564" s="274"/>
      <c r="L2564" s="274"/>
      <c r="M2564" s="274"/>
      <c r="N2564" s="274"/>
    </row>
    <row r="2565" spans="2:14" ht="14.4">
      <c r="B2565" s="286"/>
      <c r="C2565" s="274"/>
      <c r="D2565" s="274"/>
      <c r="E2565" s="274"/>
      <c r="F2565" s="274"/>
      <c r="G2565" s="274"/>
      <c r="H2565" s="274"/>
      <c r="I2565" s="274"/>
      <c r="J2565" s="274"/>
      <c r="K2565" s="274"/>
      <c r="L2565" s="274"/>
      <c r="M2565" s="274"/>
      <c r="N2565" s="274"/>
    </row>
    <row r="2566" spans="2:14" ht="14.4">
      <c r="B2566" s="286"/>
      <c r="C2566" s="274"/>
      <c r="D2566" s="274"/>
      <c r="E2566" s="274"/>
      <c r="F2566" s="274"/>
      <c r="G2566" s="274"/>
      <c r="H2566" s="274"/>
      <c r="I2566" s="274"/>
      <c r="J2566" s="274"/>
      <c r="K2566" s="274"/>
      <c r="L2566" s="274"/>
      <c r="M2566" s="274"/>
      <c r="N2566" s="274"/>
    </row>
    <row r="2567" spans="2:14" ht="14.4">
      <c r="B2567" s="286"/>
      <c r="C2567" s="274"/>
      <c r="D2567" s="274"/>
      <c r="E2567" s="274"/>
      <c r="F2567" s="274"/>
      <c r="G2567" s="274"/>
      <c r="H2567" s="274"/>
      <c r="I2567" s="274"/>
      <c r="J2567" s="274"/>
      <c r="K2567" s="274"/>
      <c r="L2567" s="274"/>
      <c r="M2567" s="274"/>
      <c r="N2567" s="274"/>
    </row>
    <row r="2568" spans="2:14" ht="14.4">
      <c r="B2568" s="286"/>
      <c r="C2568" s="274"/>
      <c r="D2568" s="274"/>
      <c r="E2568" s="274"/>
      <c r="F2568" s="274"/>
      <c r="G2568" s="274"/>
      <c r="H2568" s="274"/>
      <c r="I2568" s="274"/>
      <c r="J2568" s="274"/>
      <c r="K2568" s="274"/>
      <c r="L2568" s="274"/>
      <c r="M2568" s="274"/>
      <c r="N2568" s="274"/>
    </row>
    <row r="2569" spans="2:14" ht="14.4">
      <c r="B2569" s="286"/>
      <c r="C2569" s="274"/>
      <c r="D2569" s="274"/>
      <c r="E2569" s="274"/>
      <c r="F2569" s="274"/>
      <c r="G2569" s="274"/>
      <c r="H2569" s="274"/>
      <c r="I2569" s="274"/>
      <c r="J2569" s="274"/>
      <c r="K2569" s="274"/>
      <c r="L2569" s="274"/>
      <c r="M2569" s="274"/>
      <c r="N2569" s="274"/>
    </row>
    <row r="2570" spans="2:14" ht="14.4">
      <c r="B2570" s="286"/>
      <c r="C2570" s="274"/>
      <c r="D2570" s="274"/>
      <c r="E2570" s="274"/>
      <c r="F2570" s="274"/>
      <c r="G2570" s="274"/>
      <c r="H2570" s="274"/>
      <c r="I2570" s="274"/>
      <c r="J2570" s="274"/>
      <c r="K2570" s="274"/>
      <c r="L2570" s="274"/>
      <c r="M2570" s="274"/>
      <c r="N2570" s="274"/>
    </row>
    <row r="2571" spans="2:14" ht="14.4">
      <c r="B2571" s="286"/>
      <c r="C2571" s="274"/>
      <c r="D2571" s="274"/>
      <c r="E2571" s="274"/>
      <c r="F2571" s="274"/>
      <c r="G2571" s="274"/>
      <c r="H2571" s="274"/>
      <c r="I2571" s="274"/>
      <c r="J2571" s="274"/>
      <c r="K2571" s="274"/>
      <c r="L2571" s="274"/>
      <c r="M2571" s="274"/>
      <c r="N2571" s="274"/>
    </row>
    <row r="2572" spans="2:14" ht="14.4">
      <c r="B2572" s="286"/>
      <c r="C2572" s="274"/>
      <c r="D2572" s="274"/>
      <c r="E2572" s="274"/>
      <c r="F2572" s="274"/>
      <c r="G2572" s="274"/>
      <c r="H2572" s="274"/>
      <c r="I2572" s="274"/>
      <c r="J2572" s="274"/>
      <c r="K2572" s="274"/>
      <c r="L2572" s="274"/>
      <c r="M2572" s="274"/>
      <c r="N2572" s="274"/>
    </row>
    <row r="2573" spans="2:14" ht="14.4">
      <c r="B2573" s="286"/>
      <c r="C2573" s="274"/>
      <c r="D2573" s="274"/>
      <c r="E2573" s="274"/>
      <c r="F2573" s="274"/>
      <c r="G2573" s="274"/>
      <c r="H2573" s="274"/>
      <c r="I2573" s="274"/>
      <c r="J2573" s="274"/>
      <c r="K2573" s="274"/>
      <c r="L2573" s="274"/>
      <c r="M2573" s="274"/>
      <c r="N2573" s="274"/>
    </row>
    <row r="2574" spans="2:14" ht="14.4">
      <c r="B2574" s="286"/>
      <c r="C2574" s="274"/>
      <c r="D2574" s="274"/>
      <c r="E2574" s="274"/>
      <c r="F2574" s="274"/>
      <c r="G2574" s="274"/>
      <c r="H2574" s="274"/>
      <c r="I2574" s="274"/>
      <c r="J2574" s="274"/>
      <c r="K2574" s="274"/>
      <c r="L2574" s="274"/>
      <c r="M2574" s="274"/>
      <c r="N2574" s="274"/>
    </row>
    <row r="2575" spans="2:14" ht="14.4">
      <c r="B2575" s="286"/>
      <c r="C2575" s="274"/>
      <c r="D2575" s="274"/>
      <c r="E2575" s="274"/>
      <c r="F2575" s="274"/>
      <c r="G2575" s="274"/>
      <c r="H2575" s="274"/>
      <c r="I2575" s="274"/>
      <c r="J2575" s="274"/>
      <c r="K2575" s="274"/>
      <c r="L2575" s="274"/>
      <c r="M2575" s="274"/>
      <c r="N2575" s="274"/>
    </row>
    <row r="2576" spans="2:14" ht="14.4">
      <c r="B2576" s="286"/>
      <c r="C2576" s="274"/>
      <c r="D2576" s="274"/>
      <c r="E2576" s="274"/>
      <c r="F2576" s="274"/>
      <c r="G2576" s="274"/>
      <c r="H2576" s="274"/>
      <c r="I2576" s="274"/>
      <c r="J2576" s="274"/>
      <c r="K2576" s="274"/>
      <c r="L2576" s="274"/>
      <c r="M2576" s="274"/>
      <c r="N2576" s="274"/>
    </row>
    <row r="2577" spans="2:14" ht="14.4">
      <c r="B2577" s="286"/>
      <c r="C2577" s="274"/>
      <c r="D2577" s="274"/>
      <c r="E2577" s="274"/>
      <c r="F2577" s="274"/>
      <c r="G2577" s="274"/>
      <c r="H2577" s="274"/>
      <c r="I2577" s="274"/>
      <c r="J2577" s="274"/>
      <c r="K2577" s="274"/>
      <c r="L2577" s="274"/>
      <c r="M2577" s="274"/>
      <c r="N2577" s="274"/>
    </row>
    <row r="2578" spans="2:14" ht="14.4">
      <c r="B2578" s="286"/>
      <c r="C2578" s="274"/>
      <c r="D2578" s="274"/>
      <c r="E2578" s="274"/>
      <c r="F2578" s="274"/>
      <c r="G2578" s="274"/>
      <c r="H2578" s="274"/>
      <c r="I2578" s="274"/>
      <c r="J2578" s="274"/>
      <c r="K2578" s="274"/>
      <c r="L2578" s="274"/>
      <c r="M2578" s="274"/>
      <c r="N2578" s="274"/>
    </row>
    <row r="2579" spans="2:14" ht="14.4">
      <c r="B2579" s="286"/>
      <c r="C2579" s="274"/>
      <c r="D2579" s="274"/>
      <c r="E2579" s="274"/>
      <c r="F2579" s="274"/>
      <c r="G2579" s="274"/>
      <c r="H2579" s="274"/>
      <c r="I2579" s="274"/>
      <c r="J2579" s="274"/>
      <c r="K2579" s="274"/>
      <c r="L2579" s="274"/>
      <c r="M2579" s="274"/>
      <c r="N2579" s="274"/>
    </row>
    <row r="2580" spans="2:14" ht="14.4">
      <c r="B2580" s="286"/>
      <c r="C2580" s="274"/>
      <c r="D2580" s="274"/>
      <c r="E2580" s="274"/>
      <c r="F2580" s="274"/>
      <c r="G2580" s="274"/>
      <c r="H2580" s="274"/>
      <c r="I2580" s="274"/>
      <c r="J2580" s="274"/>
      <c r="K2580" s="274"/>
      <c r="L2580" s="274"/>
      <c r="M2580" s="274"/>
      <c r="N2580" s="274"/>
    </row>
    <row r="2581" spans="2:14" ht="14.4">
      <c r="B2581" s="286"/>
      <c r="C2581" s="274"/>
      <c r="D2581" s="274"/>
      <c r="E2581" s="274"/>
      <c r="F2581" s="274"/>
      <c r="G2581" s="274"/>
      <c r="H2581" s="274"/>
      <c r="I2581" s="274"/>
      <c r="J2581" s="274"/>
      <c r="K2581" s="274"/>
      <c r="L2581" s="274"/>
      <c r="M2581" s="274"/>
      <c r="N2581" s="274"/>
    </row>
    <row r="2582" spans="2:14" ht="14.4">
      <c r="B2582" s="286"/>
      <c r="C2582" s="274"/>
      <c r="D2582" s="274"/>
      <c r="E2582" s="274"/>
      <c r="F2582" s="274"/>
      <c r="G2582" s="274"/>
      <c r="H2582" s="274"/>
      <c r="I2582" s="274"/>
      <c r="J2582" s="274"/>
      <c r="K2582" s="274"/>
      <c r="L2582" s="274"/>
      <c r="M2582" s="274"/>
      <c r="N2582" s="274"/>
    </row>
    <row r="2583" spans="2:14" ht="14.4">
      <c r="B2583" s="286"/>
      <c r="C2583" s="274"/>
      <c r="D2583" s="274"/>
      <c r="E2583" s="274"/>
      <c r="F2583" s="274"/>
      <c r="G2583" s="274"/>
      <c r="H2583" s="274"/>
      <c r="I2583" s="274"/>
      <c r="J2583" s="274"/>
      <c r="K2583" s="274"/>
      <c r="L2583" s="274"/>
      <c r="M2583" s="274"/>
      <c r="N2583" s="274"/>
    </row>
    <row r="2584" spans="2:14" ht="14.4">
      <c r="B2584" s="286"/>
      <c r="C2584" s="274"/>
      <c r="D2584" s="274"/>
      <c r="E2584" s="274"/>
      <c r="F2584" s="274"/>
      <c r="G2584" s="274"/>
      <c r="H2584" s="274"/>
      <c r="I2584" s="274"/>
      <c r="J2584" s="274"/>
      <c r="K2584" s="274"/>
      <c r="L2584" s="274"/>
      <c r="M2584" s="274"/>
      <c r="N2584" s="274"/>
    </row>
    <row r="2585" spans="2:14" ht="14.4">
      <c r="B2585" s="286"/>
      <c r="C2585" s="274"/>
      <c r="D2585" s="274"/>
      <c r="E2585" s="274"/>
      <c r="F2585" s="274"/>
      <c r="G2585" s="274"/>
      <c r="H2585" s="274"/>
      <c r="I2585" s="274"/>
      <c r="J2585" s="274"/>
      <c r="K2585" s="274"/>
      <c r="L2585" s="274"/>
      <c r="M2585" s="274"/>
      <c r="N2585" s="274"/>
    </row>
    <row r="2586" spans="2:14" ht="14.4">
      <c r="B2586" s="286"/>
      <c r="C2586" s="274"/>
      <c r="D2586" s="274"/>
      <c r="E2586" s="274"/>
      <c r="F2586" s="274"/>
      <c r="G2586" s="274"/>
      <c r="H2586" s="274"/>
      <c r="I2586" s="274"/>
      <c r="J2586" s="274"/>
      <c r="K2586" s="274"/>
      <c r="L2586" s="274"/>
      <c r="M2586" s="274"/>
      <c r="N2586" s="274"/>
    </row>
    <row r="2587" spans="2:14" ht="14.4">
      <c r="B2587" s="286"/>
      <c r="C2587" s="274"/>
      <c r="D2587" s="274"/>
      <c r="E2587" s="274"/>
      <c r="F2587" s="274"/>
      <c r="G2587" s="274"/>
      <c r="H2587" s="274"/>
      <c r="I2587" s="274"/>
      <c r="J2587" s="274"/>
      <c r="K2587" s="274"/>
      <c r="L2587" s="274"/>
      <c r="M2587" s="274"/>
      <c r="N2587" s="274"/>
    </row>
    <row r="2588" spans="2:14" ht="14.4">
      <c r="B2588" s="286"/>
      <c r="C2588" s="274"/>
      <c r="D2588" s="274"/>
      <c r="E2588" s="274"/>
      <c r="F2588" s="274"/>
      <c r="G2588" s="274"/>
      <c r="H2588" s="274"/>
      <c r="I2588" s="274"/>
      <c r="J2588" s="274"/>
      <c r="K2588" s="274"/>
      <c r="L2588" s="274"/>
      <c r="M2588" s="274"/>
      <c r="N2588" s="274"/>
    </row>
    <row r="2589" spans="2:14" ht="14.4">
      <c r="B2589" s="286"/>
      <c r="C2589" s="274"/>
      <c r="D2589" s="274"/>
      <c r="E2589" s="274"/>
      <c r="F2589" s="274"/>
      <c r="G2589" s="274"/>
      <c r="H2589" s="274"/>
      <c r="I2589" s="274"/>
      <c r="J2589" s="274"/>
      <c r="K2589" s="274"/>
      <c r="L2589" s="274"/>
      <c r="M2589" s="274"/>
      <c r="N2589" s="274"/>
    </row>
    <row r="2590" spans="2:14" ht="14.4">
      <c r="B2590" s="286"/>
      <c r="C2590" s="274"/>
      <c r="D2590" s="274"/>
      <c r="E2590" s="274"/>
      <c r="F2590" s="274"/>
      <c r="G2590" s="274"/>
      <c r="H2590" s="274"/>
      <c r="I2590" s="274"/>
      <c r="J2590" s="274"/>
      <c r="K2590" s="274"/>
      <c r="L2590" s="274"/>
      <c r="M2590" s="274"/>
      <c r="N2590" s="274"/>
    </row>
    <row r="2591" spans="2:14" ht="14.4">
      <c r="B2591" s="286"/>
      <c r="C2591" s="274"/>
      <c r="D2591" s="274"/>
      <c r="E2591" s="274"/>
      <c r="F2591" s="274"/>
      <c r="G2591" s="274"/>
      <c r="H2591" s="274"/>
      <c r="I2591" s="274"/>
      <c r="J2591" s="274"/>
      <c r="K2591" s="274"/>
      <c r="L2591" s="274"/>
      <c r="M2591" s="274"/>
      <c r="N2591" s="274"/>
    </row>
    <row r="2592" spans="2:14" ht="14.4">
      <c r="B2592" s="286"/>
      <c r="C2592" s="274"/>
      <c r="D2592" s="274"/>
      <c r="E2592" s="274"/>
      <c r="F2592" s="274"/>
      <c r="G2592" s="274"/>
      <c r="H2592" s="274"/>
      <c r="I2592" s="274"/>
      <c r="J2592" s="274"/>
      <c r="K2592" s="274"/>
      <c r="L2592" s="274"/>
      <c r="M2592" s="274"/>
      <c r="N2592" s="274"/>
    </row>
    <row r="2593" spans="2:14" ht="14.4">
      <c r="B2593" s="286"/>
      <c r="C2593" s="274"/>
      <c r="D2593" s="274"/>
      <c r="E2593" s="274"/>
      <c r="F2593" s="274"/>
      <c r="G2593" s="274"/>
      <c r="H2593" s="274"/>
      <c r="I2593" s="274"/>
      <c r="J2593" s="274"/>
      <c r="K2593" s="274"/>
      <c r="L2593" s="274"/>
      <c r="M2593" s="274"/>
      <c r="N2593" s="274"/>
    </row>
    <row r="2594" spans="2:14" ht="14.4">
      <c r="B2594" s="286"/>
      <c r="C2594" s="274"/>
      <c r="D2594" s="274"/>
      <c r="E2594" s="274"/>
      <c r="F2594" s="274"/>
      <c r="G2594" s="274"/>
      <c r="H2594" s="274"/>
      <c r="I2594" s="274"/>
      <c r="J2594" s="274"/>
      <c r="K2594" s="274"/>
      <c r="L2594" s="274"/>
      <c r="M2594" s="274"/>
      <c r="N2594" s="274"/>
    </row>
    <row r="2595" spans="2:14" ht="14.4">
      <c r="B2595" s="286"/>
      <c r="C2595" s="274"/>
      <c r="D2595" s="274"/>
      <c r="E2595" s="274"/>
      <c r="F2595" s="274"/>
      <c r="G2595" s="274"/>
      <c r="H2595" s="274"/>
      <c r="I2595" s="274"/>
      <c r="J2595" s="274"/>
      <c r="K2595" s="274"/>
      <c r="L2595" s="274"/>
      <c r="M2595" s="274"/>
      <c r="N2595" s="274"/>
    </row>
    <row r="2596" spans="2:14" ht="14.4">
      <c r="B2596" s="286"/>
      <c r="C2596" s="274"/>
      <c r="D2596" s="274"/>
      <c r="E2596" s="274"/>
      <c r="F2596" s="274"/>
      <c r="G2596" s="274"/>
      <c r="H2596" s="274"/>
      <c r="I2596" s="274"/>
      <c r="J2596" s="274"/>
      <c r="K2596" s="274"/>
      <c r="L2596" s="274"/>
      <c r="M2596" s="274"/>
      <c r="N2596" s="274"/>
    </row>
    <row r="2597" spans="2:14" ht="14.4">
      <c r="B2597" s="286"/>
      <c r="C2597" s="274"/>
      <c r="D2597" s="274"/>
      <c r="E2597" s="274"/>
      <c r="F2597" s="274"/>
      <c r="G2597" s="274"/>
      <c r="H2597" s="274"/>
      <c r="I2597" s="274"/>
      <c r="J2597" s="274"/>
      <c r="K2597" s="274"/>
      <c r="L2597" s="274"/>
      <c r="M2597" s="274"/>
      <c r="N2597" s="274"/>
    </row>
    <row r="2598" spans="2:14" ht="14.4">
      <c r="B2598" s="286"/>
      <c r="C2598" s="274"/>
      <c r="D2598" s="274"/>
      <c r="E2598" s="274"/>
      <c r="F2598" s="274"/>
      <c r="G2598" s="274"/>
      <c r="H2598" s="274"/>
      <c r="I2598" s="274"/>
      <c r="J2598" s="274"/>
      <c r="K2598" s="274"/>
      <c r="L2598" s="274"/>
      <c r="M2598" s="274"/>
      <c r="N2598" s="274"/>
    </row>
    <row r="2599" spans="2:14" ht="14.4">
      <c r="B2599" s="286"/>
      <c r="C2599" s="274"/>
      <c r="D2599" s="274"/>
      <c r="E2599" s="274"/>
      <c r="F2599" s="274"/>
      <c r="G2599" s="274"/>
      <c r="H2599" s="274"/>
      <c r="I2599" s="274"/>
      <c r="J2599" s="274"/>
      <c r="K2599" s="274"/>
      <c r="L2599" s="274"/>
      <c r="M2599" s="274"/>
      <c r="N2599" s="274"/>
    </row>
    <row r="2600" spans="2:14" ht="14.4">
      <c r="B2600" s="286"/>
      <c r="C2600" s="274"/>
      <c r="D2600" s="274"/>
      <c r="E2600" s="274"/>
      <c r="F2600" s="274"/>
      <c r="G2600" s="274"/>
      <c r="H2600" s="274"/>
      <c r="I2600" s="274"/>
      <c r="J2600" s="274"/>
      <c r="K2600" s="274"/>
      <c r="L2600" s="274"/>
      <c r="M2600" s="274"/>
      <c r="N2600" s="274"/>
    </row>
    <row r="2601" spans="2:14" ht="14.4">
      <c r="B2601" s="286"/>
      <c r="C2601" s="274"/>
      <c r="D2601" s="274"/>
      <c r="E2601" s="274"/>
      <c r="F2601" s="274"/>
      <c r="G2601" s="274"/>
      <c r="H2601" s="274"/>
      <c r="I2601" s="274"/>
      <c r="J2601" s="274"/>
      <c r="K2601" s="274"/>
      <c r="L2601" s="274"/>
      <c r="M2601" s="274"/>
      <c r="N2601" s="274"/>
    </row>
    <row r="2602" spans="2:14" ht="14.4">
      <c r="B2602" s="286"/>
      <c r="C2602" s="274"/>
      <c r="D2602" s="274"/>
      <c r="E2602" s="274"/>
      <c r="F2602" s="274"/>
      <c r="G2602" s="274"/>
      <c r="H2602" s="274"/>
      <c r="I2602" s="274"/>
      <c r="J2602" s="274"/>
      <c r="K2602" s="274"/>
      <c r="L2602" s="274"/>
      <c r="M2602" s="274"/>
      <c r="N2602" s="274"/>
    </row>
    <row r="2603" spans="2:14" ht="14.4">
      <c r="B2603" s="286"/>
      <c r="C2603" s="274"/>
      <c r="D2603" s="274"/>
      <c r="E2603" s="274"/>
      <c r="F2603" s="274"/>
      <c r="G2603" s="274"/>
      <c r="H2603" s="274"/>
      <c r="I2603" s="274"/>
      <c r="J2603" s="274"/>
      <c r="K2603" s="274"/>
      <c r="L2603" s="274"/>
      <c r="M2603" s="274"/>
      <c r="N2603" s="274"/>
    </row>
    <row r="2604" spans="2:14" ht="14.4">
      <c r="B2604" s="286"/>
      <c r="C2604" s="274"/>
      <c r="D2604" s="274"/>
      <c r="E2604" s="274"/>
      <c r="F2604" s="274"/>
      <c r="G2604" s="274"/>
      <c r="H2604" s="274"/>
      <c r="I2604" s="274"/>
      <c r="J2604" s="274"/>
      <c r="K2604" s="274"/>
      <c r="L2604" s="274"/>
      <c r="M2604" s="274"/>
      <c r="N2604" s="274"/>
    </row>
    <row r="2605" spans="2:14" ht="14.4">
      <c r="B2605" s="286"/>
      <c r="C2605" s="274"/>
      <c r="D2605" s="274"/>
      <c r="E2605" s="274"/>
      <c r="F2605" s="274"/>
      <c r="G2605" s="274"/>
      <c r="H2605" s="274"/>
      <c r="I2605" s="274"/>
      <c r="J2605" s="274"/>
      <c r="K2605" s="274"/>
      <c r="L2605" s="274"/>
      <c r="M2605" s="274"/>
      <c r="N2605" s="274"/>
    </row>
    <row r="2606" spans="2:14" ht="14.4">
      <c r="B2606" s="286"/>
      <c r="C2606" s="274"/>
      <c r="D2606" s="274"/>
      <c r="E2606" s="274"/>
      <c r="F2606" s="274"/>
      <c r="G2606" s="274"/>
      <c r="H2606" s="274"/>
      <c r="I2606" s="274"/>
      <c r="J2606" s="274"/>
      <c r="K2606" s="274"/>
      <c r="L2606" s="274"/>
      <c r="M2606" s="274"/>
      <c r="N2606" s="274"/>
    </row>
    <row r="2607" spans="2:14" ht="14.4">
      <c r="B2607" s="286"/>
      <c r="C2607" s="274"/>
      <c r="D2607" s="274"/>
      <c r="E2607" s="274"/>
      <c r="F2607" s="274"/>
      <c r="G2607" s="274"/>
      <c r="H2607" s="274"/>
      <c r="I2607" s="274"/>
      <c r="J2607" s="274"/>
      <c r="K2607" s="274"/>
      <c r="L2607" s="274"/>
      <c r="M2607" s="274"/>
      <c r="N2607" s="274"/>
    </row>
    <row r="2608" spans="2:14" ht="14.4">
      <c r="B2608" s="286"/>
      <c r="C2608" s="274"/>
      <c r="D2608" s="274"/>
      <c r="E2608" s="274"/>
      <c r="F2608" s="274"/>
      <c r="G2608" s="274"/>
      <c r="H2608" s="274"/>
      <c r="I2608" s="274"/>
      <c r="J2608" s="274"/>
      <c r="K2608" s="274"/>
      <c r="L2608" s="274"/>
      <c r="M2608" s="274"/>
      <c r="N2608" s="274"/>
    </row>
    <row r="2609" spans="2:14" ht="14.4">
      <c r="B2609" s="286"/>
      <c r="C2609" s="274"/>
      <c r="D2609" s="274"/>
      <c r="E2609" s="274"/>
      <c r="F2609" s="274"/>
      <c r="G2609" s="274"/>
      <c r="H2609" s="274"/>
      <c r="I2609" s="274"/>
      <c r="J2609" s="274"/>
      <c r="K2609" s="274"/>
      <c r="L2609" s="274"/>
      <c r="M2609" s="274"/>
      <c r="N2609" s="274"/>
    </row>
    <row r="2610" spans="2:14" ht="14.4">
      <c r="B2610" s="286"/>
      <c r="C2610" s="274"/>
      <c r="D2610" s="274"/>
      <c r="E2610" s="274"/>
      <c r="F2610" s="274"/>
      <c r="G2610" s="274"/>
      <c r="H2610" s="274"/>
      <c r="I2610" s="274"/>
      <c r="J2610" s="274"/>
      <c r="K2610" s="274"/>
      <c r="L2610" s="274"/>
      <c r="M2610" s="274"/>
      <c r="N2610" s="274"/>
    </row>
    <row r="2611" spans="2:14" ht="14.4">
      <c r="B2611" s="286"/>
      <c r="C2611" s="274"/>
      <c r="D2611" s="274"/>
      <c r="E2611" s="274"/>
      <c r="F2611" s="274"/>
      <c r="G2611" s="274"/>
      <c r="H2611" s="274"/>
      <c r="I2611" s="274"/>
      <c r="J2611" s="274"/>
      <c r="K2611" s="274"/>
      <c r="L2611" s="274"/>
      <c r="M2611" s="274"/>
      <c r="N2611" s="274"/>
    </row>
    <row r="2612" spans="2:14" ht="14.4">
      <c r="B2612" s="286"/>
      <c r="C2612" s="274"/>
      <c r="D2612" s="274"/>
      <c r="E2612" s="274"/>
      <c r="F2612" s="274"/>
      <c r="G2612" s="274"/>
      <c r="H2612" s="274"/>
      <c r="I2612" s="274"/>
      <c r="J2612" s="274"/>
      <c r="K2612" s="274"/>
      <c r="L2612" s="274"/>
      <c r="M2612" s="274"/>
      <c r="N2612" s="274"/>
    </row>
    <row r="2613" spans="2:14" ht="14.4">
      <c r="B2613" s="286"/>
      <c r="C2613" s="274"/>
      <c r="D2613" s="274"/>
      <c r="E2613" s="274"/>
      <c r="F2613" s="274"/>
      <c r="G2613" s="274"/>
      <c r="H2613" s="274"/>
      <c r="I2613" s="274"/>
      <c r="J2613" s="274"/>
      <c r="K2613" s="274"/>
      <c r="L2613" s="274"/>
      <c r="M2613" s="274"/>
      <c r="N2613" s="274"/>
    </row>
    <row r="2614" spans="2:14" ht="14.4">
      <c r="B2614" s="286"/>
      <c r="C2614" s="274"/>
      <c r="D2614" s="274"/>
      <c r="E2614" s="274"/>
      <c r="F2614" s="274"/>
      <c r="G2614" s="274"/>
      <c r="H2614" s="274"/>
      <c r="I2614" s="274"/>
      <c r="J2614" s="274"/>
      <c r="K2614" s="274"/>
      <c r="L2614" s="274"/>
      <c r="M2614" s="274"/>
      <c r="N2614" s="274"/>
    </row>
    <row r="2615" spans="2:14" ht="14.4">
      <c r="B2615" s="286"/>
      <c r="C2615" s="274"/>
      <c r="D2615" s="274"/>
      <c r="E2615" s="274"/>
      <c r="F2615" s="274"/>
      <c r="G2615" s="274"/>
      <c r="H2615" s="274"/>
      <c r="I2615" s="274"/>
      <c r="J2615" s="274"/>
      <c r="K2615" s="274"/>
      <c r="L2615" s="274"/>
      <c r="M2615" s="274"/>
      <c r="N2615" s="274"/>
    </row>
    <row r="2616" spans="2:14" ht="14.4">
      <c r="B2616" s="286"/>
      <c r="C2616" s="274"/>
      <c r="D2616" s="274"/>
      <c r="E2616" s="274"/>
      <c r="F2616" s="274"/>
      <c r="G2616" s="274"/>
      <c r="H2616" s="274"/>
      <c r="I2616" s="274"/>
      <c r="J2616" s="274"/>
      <c r="K2616" s="274"/>
      <c r="L2616" s="274"/>
      <c r="M2616" s="274"/>
      <c r="N2616" s="274"/>
    </row>
    <row r="2617" spans="2:14" ht="14.4">
      <c r="B2617" s="286"/>
      <c r="C2617" s="274"/>
      <c r="D2617" s="274"/>
      <c r="E2617" s="274"/>
      <c r="F2617" s="274"/>
      <c r="G2617" s="274"/>
      <c r="H2617" s="274"/>
      <c r="I2617" s="274"/>
      <c r="J2617" s="274"/>
      <c r="K2617" s="274"/>
      <c r="L2617" s="274"/>
      <c r="M2617" s="274"/>
      <c r="N2617" s="274"/>
    </row>
    <row r="2618" spans="2:14" ht="14.4">
      <c r="B2618" s="286"/>
      <c r="C2618" s="274"/>
      <c r="D2618" s="274"/>
      <c r="E2618" s="274"/>
      <c r="F2618" s="274"/>
      <c r="G2618" s="274"/>
      <c r="H2618" s="274"/>
      <c r="I2618" s="274"/>
      <c r="J2618" s="274"/>
      <c r="K2618" s="274"/>
      <c r="L2618" s="274"/>
      <c r="M2618" s="274"/>
      <c r="N2618" s="274"/>
    </row>
    <row r="2619" spans="2:14" ht="14.4">
      <c r="B2619" s="286"/>
      <c r="C2619" s="274"/>
      <c r="D2619" s="274"/>
      <c r="E2619" s="274"/>
      <c r="F2619" s="274"/>
      <c r="G2619" s="274"/>
      <c r="H2619" s="274"/>
      <c r="I2619" s="274"/>
      <c r="J2619" s="274"/>
      <c r="K2619" s="274"/>
      <c r="L2619" s="274"/>
      <c r="M2619" s="274"/>
      <c r="N2619" s="274"/>
    </row>
    <row r="2620" spans="2:14" ht="14.4">
      <c r="B2620" s="286"/>
      <c r="C2620" s="274"/>
      <c r="D2620" s="274"/>
      <c r="E2620" s="274"/>
      <c r="F2620" s="274"/>
      <c r="G2620" s="274"/>
      <c r="H2620" s="274"/>
      <c r="I2620" s="274"/>
      <c r="J2620" s="274"/>
      <c r="K2620" s="274"/>
      <c r="L2620" s="274"/>
      <c r="M2620" s="274"/>
      <c r="N2620" s="274"/>
    </row>
    <row r="2621" spans="2:14" ht="14.4">
      <c r="B2621" s="286"/>
      <c r="C2621" s="274"/>
      <c r="D2621" s="274"/>
      <c r="E2621" s="274"/>
      <c r="F2621" s="274"/>
      <c r="G2621" s="274"/>
      <c r="H2621" s="274"/>
      <c r="I2621" s="274"/>
      <c r="J2621" s="274"/>
      <c r="K2621" s="274"/>
      <c r="L2621" s="274"/>
      <c r="M2621" s="274"/>
      <c r="N2621" s="274"/>
    </row>
    <row r="2622" spans="2:14" ht="14.4">
      <c r="B2622" s="286"/>
      <c r="C2622" s="274"/>
      <c r="D2622" s="274"/>
      <c r="E2622" s="274"/>
      <c r="F2622" s="274"/>
      <c r="G2622" s="274"/>
      <c r="H2622" s="274"/>
      <c r="I2622" s="274"/>
      <c r="J2622" s="274"/>
      <c r="K2622" s="274"/>
      <c r="L2622" s="274"/>
      <c r="M2622" s="274"/>
      <c r="N2622" s="274"/>
    </row>
    <row r="2623" spans="2:14" ht="14.4">
      <c r="B2623" s="286"/>
      <c r="C2623" s="274"/>
      <c r="D2623" s="274"/>
      <c r="E2623" s="274"/>
      <c r="F2623" s="274"/>
      <c r="G2623" s="274"/>
      <c r="H2623" s="274"/>
      <c r="I2623" s="274"/>
      <c r="J2623" s="274"/>
      <c r="K2623" s="274"/>
      <c r="L2623" s="274"/>
      <c r="M2623" s="274"/>
      <c r="N2623" s="274"/>
    </row>
    <row r="2624" spans="2:14" ht="14.4">
      <c r="B2624" s="286"/>
      <c r="C2624" s="274"/>
      <c r="D2624" s="274"/>
      <c r="E2624" s="274"/>
      <c r="F2624" s="274"/>
      <c r="G2624" s="274"/>
      <c r="H2624" s="274"/>
      <c r="I2624" s="274"/>
      <c r="J2624" s="274"/>
      <c r="K2624" s="274"/>
      <c r="L2624" s="274"/>
      <c r="M2624" s="274"/>
      <c r="N2624" s="274"/>
    </row>
    <row r="2625" spans="2:14" ht="14.4">
      <c r="B2625" s="286"/>
      <c r="C2625" s="274"/>
      <c r="D2625" s="274"/>
      <c r="E2625" s="274"/>
      <c r="F2625" s="274"/>
      <c r="G2625" s="274"/>
      <c r="H2625" s="274"/>
      <c r="I2625" s="274"/>
      <c r="J2625" s="274"/>
      <c r="K2625" s="274"/>
      <c r="L2625" s="274"/>
      <c r="M2625" s="274"/>
      <c r="N2625" s="274"/>
    </row>
    <row r="2626" spans="2:14" ht="14.4">
      <c r="B2626" s="286"/>
      <c r="C2626" s="274"/>
      <c r="D2626" s="274"/>
      <c r="E2626" s="274"/>
      <c r="F2626" s="274"/>
      <c r="G2626" s="274"/>
      <c r="H2626" s="274"/>
      <c r="I2626" s="274"/>
      <c r="J2626" s="274"/>
      <c r="K2626" s="274"/>
      <c r="L2626" s="274"/>
      <c r="M2626" s="274"/>
      <c r="N2626" s="274"/>
    </row>
    <row r="2627" spans="2:14" ht="14.4">
      <c r="B2627" s="286"/>
      <c r="C2627" s="274"/>
      <c r="D2627" s="274"/>
      <c r="E2627" s="274"/>
      <c r="F2627" s="274"/>
      <c r="G2627" s="274"/>
      <c r="H2627" s="274"/>
      <c r="I2627" s="274"/>
      <c r="J2627" s="274"/>
      <c r="K2627" s="274"/>
      <c r="L2627" s="274"/>
      <c r="M2627" s="274"/>
      <c r="N2627" s="274"/>
    </row>
    <row r="2628" spans="2:14" ht="14.4">
      <c r="B2628" s="286"/>
      <c r="C2628" s="274"/>
      <c r="D2628" s="274"/>
      <c r="E2628" s="274"/>
      <c r="F2628" s="274"/>
      <c r="G2628" s="274"/>
      <c r="H2628" s="274"/>
      <c r="I2628" s="274"/>
      <c r="J2628" s="274"/>
      <c r="K2628" s="274"/>
      <c r="L2628" s="274"/>
      <c r="M2628" s="274"/>
      <c r="N2628" s="274"/>
    </row>
    <row r="2629" spans="2:14" ht="14.4">
      <c r="B2629" s="286"/>
      <c r="C2629" s="274"/>
      <c r="D2629" s="274"/>
      <c r="E2629" s="274"/>
      <c r="F2629" s="274"/>
      <c r="G2629" s="274"/>
      <c r="H2629" s="274"/>
      <c r="I2629" s="274"/>
      <c r="J2629" s="274"/>
      <c r="K2629" s="274"/>
      <c r="L2629" s="274"/>
      <c r="M2629" s="274"/>
      <c r="N2629" s="274"/>
    </row>
    <row r="2630" spans="2:14" ht="14.4">
      <c r="B2630" s="286"/>
      <c r="C2630" s="274"/>
      <c r="D2630" s="274"/>
      <c r="E2630" s="274"/>
      <c r="F2630" s="274"/>
      <c r="G2630" s="274"/>
      <c r="H2630" s="274"/>
      <c r="I2630" s="274"/>
      <c r="J2630" s="274"/>
      <c r="K2630" s="274"/>
      <c r="L2630" s="274"/>
      <c r="M2630" s="274"/>
      <c r="N2630" s="274"/>
    </row>
    <row r="2631" spans="2:14" ht="14.4">
      <c r="B2631" s="286"/>
      <c r="C2631" s="274"/>
      <c r="D2631" s="274"/>
      <c r="E2631" s="274"/>
      <c r="F2631" s="274"/>
      <c r="G2631" s="274"/>
      <c r="H2631" s="274"/>
      <c r="I2631" s="274"/>
      <c r="J2631" s="274"/>
      <c r="K2631" s="274"/>
      <c r="L2631" s="274"/>
      <c r="M2631" s="274"/>
      <c r="N2631" s="274"/>
    </row>
    <row r="2632" spans="2:14" ht="14.4">
      <c r="B2632" s="286"/>
      <c r="C2632" s="274"/>
      <c r="D2632" s="274"/>
      <c r="E2632" s="274"/>
      <c r="F2632" s="274"/>
      <c r="G2632" s="274"/>
      <c r="H2632" s="274"/>
      <c r="I2632" s="274"/>
      <c r="J2632" s="274"/>
      <c r="K2632" s="274"/>
      <c r="L2632" s="274"/>
      <c r="M2632" s="274"/>
      <c r="N2632" s="274"/>
    </row>
    <row r="2633" spans="2:14" ht="14.4">
      <c r="B2633" s="286"/>
      <c r="C2633" s="274"/>
      <c r="D2633" s="274"/>
      <c r="E2633" s="274"/>
      <c r="F2633" s="274"/>
      <c r="G2633" s="274"/>
      <c r="H2633" s="274"/>
      <c r="I2633" s="274"/>
      <c r="J2633" s="274"/>
      <c r="K2633" s="274"/>
      <c r="L2633" s="274"/>
      <c r="M2633" s="274"/>
      <c r="N2633" s="274"/>
    </row>
    <row r="2634" spans="2:14" ht="14.4">
      <c r="B2634" s="286"/>
      <c r="C2634" s="274"/>
      <c r="D2634" s="274"/>
      <c r="E2634" s="274"/>
      <c r="F2634" s="274"/>
      <c r="G2634" s="274"/>
      <c r="H2634" s="274"/>
      <c r="I2634" s="274"/>
      <c r="J2634" s="274"/>
      <c r="K2634" s="274"/>
      <c r="L2634" s="274"/>
      <c r="M2634" s="274"/>
      <c r="N2634" s="274"/>
    </row>
    <row r="2635" spans="2:14" ht="14.4">
      <c r="B2635" s="286"/>
      <c r="C2635" s="274"/>
      <c r="D2635" s="274"/>
      <c r="E2635" s="274"/>
      <c r="F2635" s="274"/>
      <c r="G2635" s="274"/>
      <c r="H2635" s="274"/>
      <c r="I2635" s="274"/>
      <c r="J2635" s="274"/>
      <c r="K2635" s="274"/>
      <c r="L2635" s="274"/>
      <c r="M2635" s="274"/>
      <c r="N2635" s="274"/>
    </row>
    <row r="2636" spans="2:14" ht="14.4">
      <c r="B2636" s="286"/>
      <c r="C2636" s="274"/>
      <c r="D2636" s="274"/>
      <c r="E2636" s="274"/>
      <c r="F2636" s="274"/>
      <c r="G2636" s="274"/>
      <c r="H2636" s="274"/>
      <c r="I2636" s="274"/>
      <c r="J2636" s="274"/>
      <c r="K2636" s="274"/>
      <c r="L2636" s="274"/>
      <c r="M2636" s="274"/>
      <c r="N2636" s="274"/>
    </row>
    <row r="2637" spans="2:14" ht="14.4">
      <c r="B2637" s="286"/>
      <c r="C2637" s="274"/>
      <c r="D2637" s="274"/>
      <c r="E2637" s="274"/>
      <c r="F2637" s="274"/>
      <c r="G2637" s="274"/>
      <c r="H2637" s="274"/>
      <c r="I2637" s="274"/>
      <c r="J2637" s="274"/>
      <c r="K2637" s="274"/>
      <c r="L2637" s="274"/>
      <c r="M2637" s="274"/>
      <c r="N2637" s="274"/>
    </row>
    <row r="2638" spans="2:14" ht="14.4">
      <c r="B2638" s="286"/>
      <c r="C2638" s="274"/>
      <c r="D2638" s="274"/>
      <c r="E2638" s="274"/>
      <c r="F2638" s="274"/>
      <c r="G2638" s="274"/>
      <c r="H2638" s="274"/>
      <c r="I2638" s="274"/>
      <c r="J2638" s="274"/>
      <c r="K2638" s="274"/>
      <c r="L2638" s="274"/>
      <c r="M2638" s="274"/>
      <c r="N2638" s="274"/>
    </row>
    <row r="2639" spans="2:14" ht="14.4">
      <c r="B2639" s="286"/>
      <c r="C2639" s="274"/>
      <c r="D2639" s="274"/>
      <c r="E2639" s="274"/>
      <c r="F2639" s="274"/>
      <c r="G2639" s="274"/>
      <c r="H2639" s="274"/>
      <c r="I2639" s="274"/>
      <c r="J2639" s="274"/>
      <c r="K2639" s="274"/>
      <c r="L2639" s="274"/>
      <c r="M2639" s="274"/>
      <c r="N2639" s="274"/>
    </row>
    <row r="2640" spans="2:14" ht="14.4">
      <c r="B2640" s="286"/>
      <c r="C2640" s="274"/>
      <c r="D2640" s="274"/>
      <c r="E2640" s="274"/>
      <c r="F2640" s="274"/>
      <c r="G2640" s="274"/>
      <c r="H2640" s="274"/>
      <c r="I2640" s="274"/>
      <c r="J2640" s="274"/>
      <c r="K2640" s="274"/>
      <c r="L2640" s="274"/>
      <c r="M2640" s="274"/>
      <c r="N2640" s="274"/>
    </row>
    <row r="2641" spans="2:14" ht="14.4">
      <c r="B2641" s="286"/>
      <c r="C2641" s="274"/>
      <c r="D2641" s="274"/>
      <c r="E2641" s="274"/>
      <c r="F2641" s="274"/>
      <c r="G2641" s="274"/>
      <c r="H2641" s="274"/>
      <c r="I2641" s="274"/>
      <c r="J2641" s="274"/>
      <c r="K2641" s="274"/>
      <c r="L2641" s="274"/>
      <c r="M2641" s="274"/>
      <c r="N2641" s="274"/>
    </row>
    <row r="2642" spans="2:14" ht="14.4">
      <c r="B2642" s="286"/>
      <c r="C2642" s="274"/>
      <c r="D2642" s="274"/>
      <c r="E2642" s="274"/>
      <c r="F2642" s="274"/>
      <c r="G2642" s="274"/>
      <c r="H2642" s="274"/>
      <c r="I2642" s="274"/>
      <c r="J2642" s="274"/>
      <c r="K2642" s="274"/>
      <c r="L2642" s="274"/>
      <c r="M2642" s="274"/>
      <c r="N2642" s="274"/>
    </row>
    <row r="2643" spans="2:14" ht="14.4">
      <c r="B2643" s="286"/>
      <c r="C2643" s="274"/>
      <c r="D2643" s="274"/>
      <c r="E2643" s="274"/>
      <c r="F2643" s="274"/>
      <c r="G2643" s="274"/>
      <c r="H2643" s="274"/>
      <c r="I2643" s="274"/>
      <c r="J2643" s="274"/>
      <c r="K2643" s="274"/>
      <c r="L2643" s="274"/>
      <c r="M2643" s="274"/>
      <c r="N2643" s="274"/>
    </row>
    <row r="2644" spans="2:14" ht="14.4">
      <c r="B2644" s="286"/>
      <c r="C2644" s="274"/>
      <c r="D2644" s="274"/>
      <c r="E2644" s="274"/>
      <c r="F2644" s="274"/>
      <c r="G2644" s="274"/>
      <c r="H2644" s="274"/>
      <c r="I2644" s="274"/>
      <c r="J2644" s="274"/>
      <c r="K2644" s="274"/>
      <c r="L2644" s="274"/>
      <c r="M2644" s="274"/>
      <c r="N2644" s="274"/>
    </row>
    <row r="2645" spans="2:14" ht="14.4">
      <c r="B2645" s="286"/>
      <c r="C2645" s="274"/>
      <c r="D2645" s="274"/>
      <c r="E2645" s="274"/>
      <c r="F2645" s="274"/>
      <c r="G2645" s="274"/>
      <c r="H2645" s="274"/>
      <c r="I2645" s="274"/>
      <c r="J2645" s="274"/>
      <c r="K2645" s="274"/>
      <c r="L2645" s="274"/>
      <c r="M2645" s="274"/>
      <c r="N2645" s="274"/>
    </row>
    <row r="2646" spans="2:14" ht="14.4">
      <c r="B2646" s="286"/>
      <c r="C2646" s="274"/>
      <c r="D2646" s="274"/>
      <c r="E2646" s="274"/>
      <c r="F2646" s="274"/>
      <c r="G2646" s="274"/>
      <c r="H2646" s="274"/>
      <c r="I2646" s="274"/>
      <c r="J2646" s="274"/>
      <c r="K2646" s="274"/>
      <c r="L2646" s="274"/>
      <c r="M2646" s="274"/>
      <c r="N2646" s="274"/>
    </row>
    <row r="2647" spans="2:14" ht="14.4">
      <c r="B2647" s="286"/>
      <c r="C2647" s="274"/>
      <c r="D2647" s="274"/>
      <c r="E2647" s="274"/>
      <c r="F2647" s="274"/>
      <c r="G2647" s="274"/>
      <c r="H2647" s="274"/>
      <c r="I2647" s="274"/>
      <c r="J2647" s="274"/>
      <c r="K2647" s="274"/>
      <c r="L2647" s="274"/>
      <c r="M2647" s="274"/>
      <c r="N2647" s="274"/>
    </row>
    <row r="2648" spans="2:14" ht="14.4">
      <c r="B2648" s="286"/>
      <c r="C2648" s="274"/>
      <c r="D2648" s="274"/>
      <c r="E2648" s="274"/>
      <c r="F2648" s="274"/>
      <c r="G2648" s="274"/>
      <c r="H2648" s="274"/>
      <c r="I2648" s="274"/>
      <c r="J2648" s="274"/>
      <c r="K2648" s="274"/>
      <c r="L2648" s="274"/>
      <c r="M2648" s="274"/>
      <c r="N2648" s="274"/>
    </row>
    <row r="2649" spans="2:14" ht="14.4">
      <c r="B2649" s="286"/>
      <c r="C2649" s="274"/>
      <c r="D2649" s="274"/>
      <c r="E2649" s="274"/>
      <c r="F2649" s="274"/>
      <c r="G2649" s="274"/>
      <c r="H2649" s="274"/>
      <c r="I2649" s="274"/>
      <c r="J2649" s="274"/>
      <c r="K2649" s="274"/>
      <c r="L2649" s="274"/>
      <c r="M2649" s="274"/>
      <c r="N2649" s="274"/>
    </row>
    <row r="2650" spans="2:14" ht="14.4">
      <c r="B2650" s="286"/>
      <c r="C2650" s="274"/>
      <c r="D2650" s="274"/>
      <c r="E2650" s="274"/>
      <c r="F2650" s="274"/>
      <c r="G2650" s="274"/>
      <c r="H2650" s="274"/>
      <c r="I2650" s="274"/>
      <c r="J2650" s="274"/>
      <c r="K2650" s="274"/>
      <c r="L2650" s="274"/>
      <c r="M2650" s="274"/>
      <c r="N2650" s="274"/>
    </row>
    <row r="2651" spans="2:14" ht="14.4">
      <c r="B2651" s="286"/>
      <c r="C2651" s="274"/>
      <c r="D2651" s="274"/>
      <c r="E2651" s="274"/>
      <c r="F2651" s="274"/>
      <c r="G2651" s="274"/>
      <c r="H2651" s="274"/>
      <c r="I2651" s="274"/>
      <c r="J2651" s="274"/>
      <c r="K2651" s="274"/>
      <c r="L2651" s="274"/>
      <c r="M2651" s="274"/>
      <c r="N2651" s="274"/>
    </row>
    <row r="2652" spans="2:14" ht="14.4">
      <c r="B2652" s="286"/>
      <c r="C2652" s="274"/>
      <c r="D2652" s="274"/>
      <c r="E2652" s="274"/>
      <c r="F2652" s="274"/>
      <c r="G2652" s="274"/>
      <c r="H2652" s="274"/>
      <c r="I2652" s="274"/>
      <c r="J2652" s="274"/>
      <c r="K2652" s="274"/>
      <c r="L2652" s="274"/>
      <c r="M2652" s="274"/>
      <c r="N2652" s="274"/>
    </row>
    <row r="2653" spans="2:14" ht="14.4">
      <c r="B2653" s="286"/>
      <c r="C2653" s="274"/>
      <c r="D2653" s="274"/>
      <c r="E2653" s="274"/>
      <c r="F2653" s="274"/>
      <c r="G2653" s="274"/>
      <c r="H2653" s="274"/>
      <c r="I2653" s="274"/>
      <c r="J2653" s="274"/>
      <c r="K2653" s="274"/>
      <c r="L2653" s="274"/>
      <c r="M2653" s="274"/>
      <c r="N2653" s="274"/>
    </row>
    <row r="2654" spans="2:14" ht="14.4">
      <c r="B2654" s="286"/>
      <c r="C2654" s="274"/>
      <c r="D2654" s="274"/>
      <c r="E2654" s="274"/>
      <c r="F2654" s="274"/>
      <c r="G2654" s="274"/>
      <c r="H2654" s="274"/>
      <c r="I2654" s="274"/>
      <c r="J2654" s="274"/>
      <c r="K2654" s="274"/>
      <c r="L2654" s="274"/>
      <c r="M2654" s="274"/>
      <c r="N2654" s="274"/>
    </row>
    <row r="2655" spans="2:14" ht="14.4">
      <c r="B2655" s="286"/>
      <c r="C2655" s="274"/>
      <c r="D2655" s="274"/>
      <c r="E2655" s="274"/>
      <c r="F2655" s="274"/>
      <c r="G2655" s="274"/>
      <c r="H2655" s="274"/>
      <c r="I2655" s="274"/>
      <c r="J2655" s="274"/>
      <c r="K2655" s="274"/>
      <c r="L2655" s="274"/>
      <c r="M2655" s="274"/>
      <c r="N2655" s="274"/>
    </row>
    <row r="2656" spans="2:14" ht="14.4">
      <c r="B2656" s="286"/>
      <c r="C2656" s="274"/>
      <c r="D2656" s="274"/>
      <c r="E2656" s="274"/>
      <c r="F2656" s="274"/>
      <c r="G2656" s="274"/>
      <c r="H2656" s="274"/>
      <c r="I2656" s="274"/>
      <c r="J2656" s="274"/>
      <c r="K2656" s="274"/>
      <c r="L2656" s="274"/>
      <c r="M2656" s="274"/>
      <c r="N2656" s="274"/>
    </row>
    <row r="2657" spans="2:14" ht="14.4">
      <c r="B2657" s="286"/>
      <c r="C2657" s="274"/>
      <c r="D2657" s="274"/>
      <c r="E2657" s="274"/>
      <c r="F2657" s="274"/>
      <c r="G2657" s="274"/>
      <c r="H2657" s="274"/>
      <c r="I2657" s="274"/>
      <c r="J2657" s="274"/>
      <c r="K2657" s="274"/>
      <c r="L2657" s="274"/>
      <c r="M2657" s="274"/>
      <c r="N2657" s="274"/>
    </row>
    <row r="2658" spans="2:14" ht="14.4">
      <c r="B2658" s="286"/>
      <c r="C2658" s="274"/>
      <c r="D2658" s="274"/>
      <c r="E2658" s="274"/>
      <c r="F2658" s="274"/>
      <c r="G2658" s="274"/>
      <c r="H2658" s="274"/>
      <c r="I2658" s="274"/>
      <c r="J2658" s="274"/>
      <c r="K2658" s="274"/>
      <c r="L2658" s="274"/>
      <c r="M2658" s="274"/>
      <c r="N2658" s="274"/>
    </row>
    <row r="2659" spans="2:14" ht="14.4">
      <c r="B2659" s="286"/>
      <c r="C2659" s="274"/>
      <c r="D2659" s="274"/>
      <c r="E2659" s="274"/>
      <c r="F2659" s="274"/>
      <c r="G2659" s="274"/>
      <c r="H2659" s="274"/>
      <c r="I2659" s="274"/>
      <c r="J2659" s="274"/>
      <c r="K2659" s="274"/>
      <c r="L2659" s="274"/>
      <c r="M2659" s="274"/>
      <c r="N2659" s="274"/>
    </row>
    <row r="2660" spans="2:14" ht="14.4">
      <c r="B2660" s="286"/>
      <c r="C2660" s="274"/>
      <c r="D2660" s="274"/>
      <c r="E2660" s="274"/>
      <c r="F2660" s="274"/>
      <c r="G2660" s="274"/>
      <c r="H2660" s="274"/>
      <c r="I2660" s="274"/>
      <c r="J2660" s="274"/>
      <c r="K2660" s="274"/>
      <c r="L2660" s="274"/>
      <c r="M2660" s="274"/>
      <c r="N2660" s="274"/>
    </row>
    <row r="2661" spans="2:14" ht="14.4">
      <c r="B2661" s="286"/>
      <c r="C2661" s="274"/>
      <c r="D2661" s="274"/>
      <c r="E2661" s="274"/>
      <c r="F2661" s="274"/>
      <c r="G2661" s="274"/>
      <c r="H2661" s="274"/>
      <c r="I2661" s="274"/>
      <c r="J2661" s="274"/>
      <c r="K2661" s="274"/>
      <c r="L2661" s="274"/>
      <c r="M2661" s="274"/>
      <c r="N2661" s="274"/>
    </row>
    <row r="2662" spans="2:14" ht="14.4">
      <c r="B2662" s="286"/>
      <c r="C2662" s="274"/>
      <c r="D2662" s="274"/>
      <c r="E2662" s="274"/>
      <c r="F2662" s="274"/>
      <c r="G2662" s="274"/>
      <c r="H2662" s="274"/>
      <c r="I2662" s="274"/>
      <c r="J2662" s="274"/>
      <c r="K2662" s="274"/>
      <c r="L2662" s="274"/>
      <c r="M2662" s="274"/>
      <c r="N2662" s="274"/>
    </row>
    <row r="2663" spans="2:14" ht="14.4">
      <c r="B2663" s="286"/>
      <c r="C2663" s="274"/>
      <c r="D2663" s="274"/>
      <c r="E2663" s="274"/>
      <c r="F2663" s="274"/>
      <c r="G2663" s="274"/>
      <c r="H2663" s="274"/>
      <c r="I2663" s="274"/>
      <c r="J2663" s="274"/>
      <c r="K2663" s="274"/>
      <c r="L2663" s="274"/>
      <c r="M2663" s="274"/>
      <c r="N2663" s="274"/>
    </row>
    <row r="2664" spans="2:14" ht="14.4">
      <c r="B2664" s="286"/>
      <c r="C2664" s="274"/>
      <c r="D2664" s="274"/>
      <c r="E2664" s="274"/>
      <c r="F2664" s="274"/>
      <c r="G2664" s="274"/>
      <c r="H2664" s="274"/>
      <c r="I2664" s="274"/>
      <c r="J2664" s="274"/>
      <c r="K2664" s="274"/>
      <c r="L2664" s="274"/>
      <c r="M2664" s="274"/>
      <c r="N2664" s="274"/>
    </row>
    <row r="2665" spans="2:14" ht="14.4">
      <c r="B2665" s="286"/>
      <c r="C2665" s="274"/>
      <c r="D2665" s="274"/>
      <c r="E2665" s="274"/>
      <c r="F2665" s="274"/>
      <c r="G2665" s="274"/>
      <c r="H2665" s="274"/>
      <c r="I2665" s="274"/>
      <c r="J2665" s="274"/>
      <c r="K2665" s="274"/>
      <c r="L2665" s="274"/>
      <c r="M2665" s="274"/>
      <c r="N2665" s="274"/>
    </row>
    <row r="2666" spans="2:14" ht="14.4">
      <c r="B2666" s="286"/>
      <c r="C2666" s="274"/>
      <c r="D2666" s="274"/>
      <c r="E2666" s="274"/>
      <c r="F2666" s="274"/>
      <c r="G2666" s="274"/>
      <c r="H2666" s="274"/>
      <c r="I2666" s="274"/>
      <c r="J2666" s="274"/>
      <c r="K2666" s="274"/>
      <c r="L2666" s="274"/>
      <c r="M2666" s="274"/>
      <c r="N2666" s="274"/>
    </row>
    <row r="2667" spans="2:14" ht="14.4">
      <c r="B2667" s="286"/>
      <c r="C2667" s="274"/>
      <c r="D2667" s="274"/>
      <c r="E2667" s="274"/>
      <c r="F2667" s="274"/>
      <c r="G2667" s="274"/>
      <c r="H2667" s="274"/>
      <c r="I2667" s="274"/>
      <c r="J2667" s="274"/>
      <c r="K2667" s="274"/>
      <c r="L2667" s="274"/>
      <c r="M2667" s="274"/>
      <c r="N2667" s="274"/>
    </row>
    <row r="2668" spans="2:14" ht="14.4">
      <c r="B2668" s="286"/>
      <c r="C2668" s="274"/>
      <c r="D2668" s="274"/>
      <c r="E2668" s="274"/>
      <c r="F2668" s="274"/>
      <c r="G2668" s="274"/>
      <c r="H2668" s="274"/>
      <c r="I2668" s="274"/>
      <c r="J2668" s="274"/>
      <c r="K2668" s="274"/>
      <c r="L2668" s="274"/>
      <c r="M2668" s="274"/>
      <c r="N2668" s="274"/>
    </row>
    <row r="2669" spans="2:14" ht="14.4">
      <c r="B2669" s="286"/>
      <c r="C2669" s="274"/>
      <c r="D2669" s="274"/>
      <c r="E2669" s="274"/>
      <c r="F2669" s="274"/>
      <c r="G2669" s="274"/>
      <c r="H2669" s="274"/>
      <c r="I2669" s="274"/>
      <c r="J2669" s="274"/>
      <c r="K2669" s="274"/>
      <c r="L2669" s="274"/>
      <c r="M2669" s="274"/>
      <c r="N2669" s="274"/>
    </row>
    <row r="2670" spans="2:14" ht="14.4">
      <c r="B2670" s="286"/>
      <c r="C2670" s="274"/>
      <c r="D2670" s="274"/>
      <c r="E2670" s="274"/>
      <c r="F2670" s="274"/>
      <c r="G2670" s="274"/>
      <c r="H2670" s="274"/>
      <c r="I2670" s="274"/>
      <c r="J2670" s="274"/>
      <c r="K2670" s="274"/>
      <c r="L2670" s="274"/>
      <c r="M2670" s="274"/>
      <c r="N2670" s="274"/>
    </row>
    <row r="2671" spans="2:14" ht="14.4">
      <c r="B2671" s="286"/>
      <c r="C2671" s="274"/>
      <c r="D2671" s="274"/>
      <c r="E2671" s="274"/>
      <c r="F2671" s="274"/>
      <c r="G2671" s="274"/>
      <c r="H2671" s="274"/>
      <c r="I2671" s="274"/>
      <c r="J2671" s="274"/>
      <c r="K2671" s="274"/>
      <c r="L2671" s="274"/>
      <c r="M2671" s="274"/>
      <c r="N2671" s="274"/>
    </row>
    <row r="2672" spans="2:14" ht="14.4">
      <c r="B2672" s="286"/>
      <c r="C2672" s="274"/>
      <c r="D2672" s="274"/>
      <c r="E2672" s="274"/>
      <c r="F2672" s="274"/>
      <c r="G2672" s="274"/>
      <c r="H2672" s="274"/>
      <c r="I2672" s="274"/>
      <c r="J2672" s="274"/>
      <c r="K2672" s="274"/>
      <c r="L2672" s="274"/>
      <c r="M2672" s="274"/>
      <c r="N2672" s="274"/>
    </row>
    <row r="2673" spans="2:14" ht="14.4">
      <c r="B2673" s="286"/>
      <c r="C2673" s="274"/>
      <c r="D2673" s="274"/>
      <c r="E2673" s="274"/>
      <c r="F2673" s="274"/>
      <c r="G2673" s="274"/>
      <c r="H2673" s="274"/>
      <c r="I2673" s="274"/>
      <c r="J2673" s="274"/>
      <c r="K2673" s="274"/>
      <c r="L2673" s="274"/>
      <c r="M2673" s="274"/>
      <c r="N2673" s="274"/>
    </row>
    <row r="2674" spans="2:14" ht="14.4">
      <c r="B2674" s="286"/>
      <c r="C2674" s="274"/>
      <c r="D2674" s="274"/>
      <c r="E2674" s="274"/>
      <c r="F2674" s="274"/>
      <c r="G2674" s="274"/>
      <c r="H2674" s="274"/>
      <c r="I2674" s="274"/>
      <c r="J2674" s="274"/>
      <c r="K2674" s="274"/>
      <c r="L2674" s="274"/>
      <c r="M2674" s="274"/>
      <c r="N2674" s="274"/>
    </row>
    <row r="2675" spans="2:14" ht="14.4">
      <c r="B2675" s="286"/>
      <c r="C2675" s="274"/>
      <c r="D2675" s="274"/>
      <c r="E2675" s="274"/>
      <c r="F2675" s="274"/>
      <c r="G2675" s="274"/>
      <c r="H2675" s="274"/>
      <c r="I2675" s="274"/>
      <c r="J2675" s="274"/>
      <c r="K2675" s="274"/>
      <c r="L2675" s="274"/>
      <c r="M2675" s="274"/>
      <c r="N2675" s="274"/>
    </row>
    <row r="2676" spans="2:14" ht="14.4">
      <c r="B2676" s="286"/>
      <c r="C2676" s="274"/>
      <c r="D2676" s="274"/>
      <c r="E2676" s="274"/>
      <c r="F2676" s="274"/>
      <c r="G2676" s="274"/>
      <c r="H2676" s="274"/>
      <c r="I2676" s="274"/>
      <c r="J2676" s="274"/>
      <c r="K2676" s="274"/>
      <c r="L2676" s="274"/>
      <c r="M2676" s="274"/>
      <c r="N2676" s="274"/>
    </row>
    <row r="2677" spans="2:14" ht="14.4">
      <c r="B2677" s="286"/>
      <c r="C2677" s="274"/>
      <c r="D2677" s="274"/>
      <c r="E2677" s="274"/>
      <c r="F2677" s="274"/>
      <c r="G2677" s="274"/>
      <c r="H2677" s="274"/>
      <c r="I2677" s="274"/>
      <c r="J2677" s="274"/>
      <c r="K2677" s="274"/>
      <c r="L2677" s="274"/>
      <c r="M2677" s="274"/>
      <c r="N2677" s="274"/>
    </row>
    <row r="2678" spans="2:14" ht="14.4">
      <c r="B2678" s="286"/>
      <c r="C2678" s="274"/>
      <c r="D2678" s="274"/>
      <c r="E2678" s="274"/>
      <c r="F2678" s="274"/>
      <c r="G2678" s="274"/>
      <c r="H2678" s="274"/>
      <c r="I2678" s="274"/>
      <c r="J2678" s="274"/>
      <c r="K2678" s="274"/>
      <c r="L2678" s="274"/>
      <c r="M2678" s="274"/>
      <c r="N2678" s="274"/>
    </row>
    <row r="2679" spans="2:14" ht="14.4">
      <c r="B2679" s="286"/>
      <c r="C2679" s="274"/>
      <c r="D2679" s="274"/>
      <c r="E2679" s="274"/>
      <c r="F2679" s="274"/>
      <c r="G2679" s="274"/>
      <c r="H2679" s="274"/>
      <c r="I2679" s="274"/>
      <c r="J2679" s="274"/>
      <c r="K2679" s="274"/>
      <c r="L2679" s="274"/>
      <c r="M2679" s="274"/>
      <c r="N2679" s="274"/>
    </row>
    <row r="2680" spans="2:14" ht="14.4">
      <c r="B2680" s="286"/>
      <c r="C2680" s="274"/>
      <c r="D2680" s="274"/>
      <c r="E2680" s="274"/>
      <c r="F2680" s="274"/>
      <c r="G2680" s="274"/>
      <c r="H2680" s="274"/>
      <c r="I2680" s="274"/>
      <c r="J2680" s="274"/>
      <c r="K2680" s="274"/>
      <c r="L2680" s="274"/>
      <c r="M2680" s="274"/>
      <c r="N2680" s="274"/>
    </row>
    <row r="2681" spans="2:14" ht="14.4">
      <c r="B2681" s="286"/>
      <c r="C2681" s="274"/>
      <c r="D2681" s="274"/>
      <c r="E2681" s="274"/>
      <c r="F2681" s="274"/>
      <c r="G2681" s="274"/>
      <c r="H2681" s="274"/>
      <c r="I2681" s="274"/>
      <c r="J2681" s="274"/>
      <c r="K2681" s="274"/>
      <c r="L2681" s="274"/>
      <c r="M2681" s="274"/>
      <c r="N2681" s="274"/>
    </row>
    <row r="2682" spans="2:14" ht="14.4">
      <c r="B2682" s="286"/>
      <c r="C2682" s="274"/>
      <c r="D2682" s="274"/>
      <c r="E2682" s="274"/>
      <c r="F2682" s="274"/>
      <c r="G2682" s="274"/>
      <c r="H2682" s="274"/>
      <c r="I2682" s="274"/>
      <c r="J2682" s="274"/>
      <c r="K2682" s="274"/>
      <c r="L2682" s="274"/>
      <c r="M2682" s="274"/>
      <c r="N2682" s="274"/>
    </row>
    <row r="2683" spans="2:14" ht="14.4">
      <c r="B2683" s="286"/>
      <c r="C2683" s="274"/>
      <c r="D2683" s="274"/>
      <c r="E2683" s="274"/>
      <c r="F2683" s="274"/>
      <c r="G2683" s="274"/>
      <c r="H2683" s="274"/>
      <c r="I2683" s="274"/>
      <c r="J2683" s="274"/>
      <c r="K2683" s="274"/>
      <c r="L2683" s="274"/>
      <c r="M2683" s="274"/>
      <c r="N2683" s="274"/>
    </row>
    <row r="2684" spans="2:14" ht="14.4">
      <c r="B2684" s="286"/>
      <c r="C2684" s="274"/>
      <c r="D2684" s="274"/>
      <c r="E2684" s="274"/>
      <c r="F2684" s="274"/>
      <c r="G2684" s="274"/>
      <c r="H2684" s="274"/>
      <c r="I2684" s="274"/>
      <c r="J2684" s="274"/>
      <c r="K2684" s="274"/>
      <c r="L2684" s="274"/>
      <c r="M2684" s="274"/>
      <c r="N2684" s="274"/>
    </row>
    <row r="2685" spans="2:14" ht="14.4">
      <c r="B2685" s="286"/>
      <c r="C2685" s="274"/>
      <c r="D2685" s="274"/>
      <c r="E2685" s="274"/>
      <c r="F2685" s="274"/>
      <c r="G2685" s="274"/>
      <c r="H2685" s="274"/>
      <c r="I2685" s="274"/>
      <c r="J2685" s="274"/>
      <c r="K2685" s="274"/>
      <c r="L2685" s="274"/>
      <c r="M2685" s="274"/>
      <c r="N2685" s="274"/>
    </row>
    <row r="2686" spans="2:14" ht="14.4">
      <c r="B2686" s="286"/>
      <c r="C2686" s="274"/>
      <c r="D2686" s="274"/>
      <c r="E2686" s="274"/>
      <c r="F2686" s="274"/>
      <c r="G2686" s="274"/>
      <c r="H2686" s="274"/>
      <c r="I2686" s="274"/>
      <c r="J2686" s="274"/>
      <c r="K2686" s="274"/>
      <c r="L2686" s="274"/>
      <c r="M2686" s="274"/>
      <c r="N2686" s="274"/>
    </row>
    <row r="2687" spans="2:14" ht="14.4">
      <c r="B2687" s="286"/>
      <c r="C2687" s="274"/>
      <c r="D2687" s="274"/>
      <c r="E2687" s="274"/>
      <c r="F2687" s="274"/>
      <c r="G2687" s="274"/>
      <c r="H2687" s="274"/>
      <c r="I2687" s="274"/>
      <c r="J2687" s="274"/>
      <c r="K2687" s="274"/>
      <c r="L2687" s="274"/>
      <c r="M2687" s="274"/>
      <c r="N2687" s="274"/>
    </row>
    <row r="2688" spans="2:14" ht="14.4">
      <c r="B2688" s="286"/>
      <c r="C2688" s="274"/>
      <c r="D2688" s="274"/>
      <c r="E2688" s="274"/>
      <c r="F2688" s="274"/>
      <c r="G2688" s="274"/>
      <c r="H2688" s="274"/>
      <c r="I2688" s="274"/>
      <c r="J2688" s="274"/>
      <c r="K2688" s="274"/>
      <c r="L2688" s="274"/>
      <c r="M2688" s="274"/>
      <c r="N2688" s="274"/>
    </row>
    <row r="2689" spans="2:14" ht="14.4">
      <c r="B2689" s="286"/>
      <c r="C2689" s="274"/>
      <c r="D2689" s="274"/>
      <c r="E2689" s="274"/>
      <c r="F2689" s="274"/>
      <c r="G2689" s="274"/>
      <c r="H2689" s="274"/>
      <c r="I2689" s="274"/>
      <c r="J2689" s="274"/>
      <c r="K2689" s="274"/>
      <c r="L2689" s="274"/>
      <c r="M2689" s="274"/>
      <c r="N2689" s="274"/>
    </row>
    <row r="2690" spans="2:14" ht="14.4">
      <c r="B2690" s="286"/>
      <c r="C2690" s="274"/>
      <c r="D2690" s="274"/>
      <c r="E2690" s="274"/>
      <c r="F2690" s="274"/>
      <c r="G2690" s="274"/>
      <c r="H2690" s="274"/>
      <c r="I2690" s="274"/>
      <c r="J2690" s="274"/>
      <c r="K2690" s="274"/>
      <c r="L2690" s="274"/>
      <c r="M2690" s="274"/>
      <c r="N2690" s="274"/>
    </row>
    <row r="2691" spans="2:14" ht="14.4">
      <c r="B2691" s="286"/>
      <c r="C2691" s="274"/>
      <c r="D2691" s="274"/>
      <c r="E2691" s="274"/>
      <c r="F2691" s="274"/>
      <c r="G2691" s="274"/>
      <c r="H2691" s="274"/>
      <c r="I2691" s="274"/>
      <c r="J2691" s="274"/>
      <c r="K2691" s="274"/>
      <c r="L2691" s="274"/>
      <c r="M2691" s="274"/>
      <c r="N2691" s="274"/>
    </row>
    <row r="2692" spans="2:14" ht="14.4">
      <c r="B2692" s="286"/>
      <c r="C2692" s="274"/>
      <c r="D2692" s="274"/>
      <c r="E2692" s="274"/>
      <c r="F2692" s="274"/>
      <c r="G2692" s="274"/>
      <c r="H2692" s="274"/>
      <c r="I2692" s="274"/>
      <c r="J2692" s="274"/>
      <c r="K2692" s="274"/>
      <c r="L2692" s="274"/>
      <c r="M2692" s="274"/>
      <c r="N2692" s="274"/>
    </row>
    <row r="2693" spans="2:14" ht="14.4">
      <c r="B2693" s="286"/>
      <c r="C2693" s="274"/>
      <c r="D2693" s="274"/>
      <c r="E2693" s="274"/>
      <c r="F2693" s="274"/>
      <c r="G2693" s="274"/>
      <c r="H2693" s="274"/>
      <c r="I2693" s="274"/>
      <c r="J2693" s="274"/>
      <c r="K2693" s="274"/>
      <c r="L2693" s="274"/>
      <c r="M2693" s="274"/>
      <c r="N2693" s="274"/>
    </row>
    <row r="2694" spans="2:14" ht="14.4">
      <c r="B2694" s="286"/>
      <c r="C2694" s="274"/>
      <c r="D2694" s="274"/>
      <c r="E2694" s="274"/>
      <c r="F2694" s="274"/>
      <c r="G2694" s="274"/>
      <c r="H2694" s="274"/>
      <c r="I2694" s="274"/>
      <c r="J2694" s="274"/>
      <c r="K2694" s="274"/>
      <c r="L2694" s="274"/>
      <c r="M2694" s="274"/>
      <c r="N2694" s="274"/>
    </row>
    <row r="2695" spans="2:14" ht="14.4">
      <c r="B2695" s="286"/>
      <c r="C2695" s="274"/>
      <c r="D2695" s="274"/>
      <c r="E2695" s="274"/>
      <c r="F2695" s="274"/>
      <c r="G2695" s="274"/>
      <c r="H2695" s="274"/>
      <c r="I2695" s="274"/>
      <c r="J2695" s="274"/>
      <c r="K2695" s="274"/>
      <c r="L2695" s="274"/>
      <c r="M2695" s="274"/>
      <c r="N2695" s="274"/>
    </row>
    <row r="2696" spans="2:14" ht="14.4">
      <c r="B2696" s="286"/>
      <c r="C2696" s="274"/>
      <c r="D2696" s="274"/>
      <c r="E2696" s="274"/>
      <c r="F2696" s="274"/>
      <c r="G2696" s="274"/>
      <c r="H2696" s="274"/>
      <c r="I2696" s="274"/>
      <c r="J2696" s="274"/>
      <c r="K2696" s="274"/>
      <c r="L2696" s="274"/>
      <c r="M2696" s="274"/>
      <c r="N2696" s="274"/>
    </row>
    <row r="2697" spans="2:14" ht="14.4">
      <c r="B2697" s="286"/>
      <c r="C2697" s="274"/>
      <c r="D2697" s="274"/>
      <c r="E2697" s="274"/>
      <c r="F2697" s="274"/>
      <c r="G2697" s="274"/>
      <c r="H2697" s="274"/>
      <c r="I2697" s="274"/>
      <c r="J2697" s="274"/>
      <c r="K2697" s="274"/>
      <c r="L2697" s="274"/>
      <c r="M2697" s="274"/>
      <c r="N2697" s="274"/>
    </row>
    <row r="2698" spans="2:14" ht="14.4">
      <c r="B2698" s="286"/>
      <c r="C2698" s="274"/>
      <c r="D2698" s="274"/>
      <c r="E2698" s="274"/>
      <c r="F2698" s="274"/>
      <c r="G2698" s="274"/>
      <c r="H2698" s="274"/>
      <c r="I2698" s="274"/>
      <c r="J2698" s="274"/>
      <c r="K2698" s="274"/>
      <c r="L2698" s="274"/>
      <c r="M2698" s="274"/>
      <c r="N2698" s="274"/>
    </row>
    <row r="2699" spans="2:14" ht="14.4">
      <c r="B2699" s="286"/>
      <c r="C2699" s="274"/>
      <c r="D2699" s="274"/>
      <c r="E2699" s="274"/>
      <c r="F2699" s="274"/>
      <c r="G2699" s="274"/>
      <c r="H2699" s="274"/>
      <c r="I2699" s="274"/>
      <c r="J2699" s="274"/>
      <c r="K2699" s="274"/>
      <c r="L2699" s="274"/>
      <c r="M2699" s="274"/>
      <c r="N2699" s="274"/>
    </row>
    <row r="2700" spans="2:14" ht="14.4">
      <c r="B2700" s="286"/>
      <c r="C2700" s="274"/>
      <c r="D2700" s="274"/>
      <c r="E2700" s="274"/>
      <c r="F2700" s="274"/>
      <c r="G2700" s="274"/>
      <c r="H2700" s="274"/>
      <c r="I2700" s="274"/>
      <c r="J2700" s="274"/>
      <c r="K2700" s="274"/>
      <c r="L2700" s="274"/>
      <c r="M2700" s="274"/>
      <c r="N2700" s="274"/>
    </row>
    <row r="2701" spans="2:14" ht="14.4">
      <c r="B2701" s="286"/>
      <c r="C2701" s="274"/>
      <c r="D2701" s="274"/>
      <c r="E2701" s="274"/>
      <c r="F2701" s="274"/>
      <c r="G2701" s="274"/>
      <c r="H2701" s="274"/>
      <c r="I2701" s="274"/>
      <c r="J2701" s="274"/>
      <c r="K2701" s="274"/>
      <c r="L2701" s="274"/>
      <c r="M2701" s="274"/>
      <c r="N2701" s="274"/>
    </row>
    <row r="2702" spans="2:14" ht="14.4">
      <c r="B2702" s="286"/>
      <c r="C2702" s="274"/>
      <c r="D2702" s="274"/>
      <c r="E2702" s="274"/>
      <c r="F2702" s="274"/>
      <c r="G2702" s="274"/>
      <c r="H2702" s="274"/>
      <c r="I2702" s="274"/>
      <c r="J2702" s="274"/>
      <c r="K2702" s="274"/>
      <c r="L2702" s="274"/>
      <c r="M2702" s="274"/>
      <c r="N2702" s="274"/>
    </row>
    <row r="2703" spans="2:14" ht="14.4">
      <c r="B2703" s="286"/>
      <c r="C2703" s="274"/>
      <c r="D2703" s="274"/>
      <c r="E2703" s="274"/>
      <c r="F2703" s="274"/>
      <c r="G2703" s="274"/>
      <c r="H2703" s="274"/>
      <c r="I2703" s="274"/>
      <c r="J2703" s="274"/>
      <c r="K2703" s="274"/>
      <c r="L2703" s="274"/>
      <c r="M2703" s="274"/>
      <c r="N2703" s="274"/>
    </row>
    <row r="2704" spans="2:14" ht="14.4">
      <c r="B2704" s="286"/>
      <c r="C2704" s="274"/>
      <c r="D2704" s="274"/>
      <c r="E2704" s="274"/>
      <c r="F2704" s="274"/>
      <c r="G2704" s="274"/>
      <c r="H2704" s="274"/>
      <c r="I2704" s="274"/>
      <c r="J2704" s="274"/>
      <c r="K2704" s="274"/>
      <c r="L2704" s="274"/>
      <c r="M2704" s="274"/>
      <c r="N2704" s="274"/>
    </row>
    <row r="2705" spans="2:14" ht="14.4">
      <c r="B2705" s="286"/>
      <c r="C2705" s="274"/>
      <c r="D2705" s="274"/>
      <c r="E2705" s="274"/>
      <c r="F2705" s="274"/>
      <c r="G2705" s="274"/>
      <c r="H2705" s="274"/>
      <c r="I2705" s="274"/>
      <c r="J2705" s="274"/>
      <c r="K2705" s="274"/>
      <c r="L2705" s="274"/>
      <c r="M2705" s="274"/>
      <c r="N2705" s="274"/>
    </row>
    <row r="2706" spans="2:14" ht="14.4">
      <c r="B2706" s="286"/>
      <c r="C2706" s="274"/>
      <c r="D2706" s="274"/>
      <c r="E2706" s="274"/>
      <c r="F2706" s="274"/>
      <c r="G2706" s="274"/>
      <c r="H2706" s="274"/>
      <c r="I2706" s="274"/>
      <c r="J2706" s="274"/>
      <c r="K2706" s="274"/>
      <c r="L2706" s="274"/>
      <c r="M2706" s="274"/>
      <c r="N2706" s="274"/>
    </row>
    <row r="2707" spans="2:14" ht="14.4">
      <c r="B2707" s="286"/>
      <c r="C2707" s="274"/>
      <c r="D2707" s="274"/>
      <c r="E2707" s="274"/>
      <c r="F2707" s="274"/>
      <c r="G2707" s="274"/>
      <c r="H2707" s="274"/>
      <c r="I2707" s="274"/>
      <c r="J2707" s="274"/>
      <c r="K2707" s="274"/>
      <c r="L2707" s="274"/>
      <c r="M2707" s="274"/>
      <c r="N2707" s="274"/>
    </row>
    <row r="2708" spans="2:14" ht="14.4">
      <c r="B2708" s="286"/>
      <c r="C2708" s="274"/>
      <c r="D2708" s="274"/>
      <c r="E2708" s="274"/>
      <c r="F2708" s="274"/>
      <c r="G2708" s="274"/>
      <c r="H2708" s="274"/>
      <c r="I2708" s="274"/>
      <c r="J2708" s="274"/>
      <c r="K2708" s="274"/>
      <c r="L2708" s="274"/>
      <c r="M2708" s="274"/>
      <c r="N2708" s="274"/>
    </row>
    <row r="2709" spans="2:14" ht="14.4">
      <c r="B2709" s="286"/>
      <c r="C2709" s="274"/>
      <c r="D2709" s="274"/>
      <c r="E2709" s="274"/>
      <c r="F2709" s="274"/>
      <c r="G2709" s="274"/>
      <c r="H2709" s="274"/>
      <c r="I2709" s="274"/>
      <c r="J2709" s="274"/>
      <c r="K2709" s="274"/>
      <c r="L2709" s="274"/>
      <c r="M2709" s="274"/>
      <c r="N2709" s="274"/>
    </row>
    <row r="2710" spans="2:14" ht="14.4">
      <c r="B2710" s="286"/>
      <c r="C2710" s="274"/>
      <c r="D2710" s="274"/>
      <c r="E2710" s="274"/>
      <c r="F2710" s="274"/>
      <c r="G2710" s="274"/>
      <c r="H2710" s="274"/>
      <c r="I2710" s="274"/>
      <c r="J2710" s="274"/>
      <c r="K2710" s="274"/>
      <c r="L2710" s="274"/>
      <c r="M2710" s="274"/>
      <c r="N2710" s="274"/>
    </row>
    <row r="2711" spans="2:14" ht="14.4">
      <c r="B2711" s="286"/>
      <c r="C2711" s="274"/>
      <c r="D2711" s="274"/>
      <c r="E2711" s="274"/>
      <c r="F2711" s="274"/>
      <c r="G2711" s="274"/>
      <c r="H2711" s="274"/>
      <c r="I2711" s="274"/>
      <c r="J2711" s="274"/>
      <c r="K2711" s="274"/>
      <c r="L2711" s="274"/>
      <c r="M2711" s="274"/>
      <c r="N2711" s="274"/>
    </row>
    <row r="2712" spans="2:14" ht="14.4">
      <c r="B2712" s="286"/>
      <c r="C2712" s="274"/>
      <c r="D2712" s="274"/>
      <c r="E2712" s="274"/>
      <c r="F2712" s="274"/>
      <c r="G2712" s="274"/>
      <c r="H2712" s="274"/>
      <c r="I2712" s="274"/>
      <c r="J2712" s="274"/>
      <c r="K2712" s="274"/>
      <c r="L2712" s="274"/>
      <c r="M2712" s="274"/>
      <c r="N2712" s="274"/>
    </row>
    <row r="2713" spans="2:14" ht="14.4">
      <c r="B2713" s="286"/>
      <c r="C2713" s="274"/>
      <c r="D2713" s="274"/>
      <c r="E2713" s="274"/>
      <c r="F2713" s="274"/>
      <c r="G2713" s="274"/>
      <c r="H2713" s="274"/>
      <c r="I2713" s="274"/>
      <c r="J2713" s="274"/>
      <c r="K2713" s="274"/>
      <c r="L2713" s="274"/>
      <c r="M2713" s="274"/>
      <c r="N2713" s="274"/>
    </row>
    <row r="2714" spans="2:14" ht="14.4">
      <c r="B2714" s="286"/>
      <c r="C2714" s="274"/>
      <c r="D2714" s="274"/>
      <c r="E2714" s="274"/>
      <c r="F2714" s="274"/>
      <c r="G2714" s="274"/>
      <c r="H2714" s="274"/>
      <c r="I2714" s="274"/>
      <c r="J2714" s="274"/>
      <c r="K2714" s="274"/>
      <c r="L2714" s="274"/>
      <c r="M2714" s="274"/>
      <c r="N2714" s="274"/>
    </row>
    <row r="2715" spans="2:14" ht="14.4">
      <c r="B2715" s="286"/>
      <c r="C2715" s="274"/>
      <c r="D2715" s="274"/>
      <c r="E2715" s="274"/>
      <c r="F2715" s="274"/>
      <c r="G2715" s="274"/>
      <c r="H2715" s="274"/>
      <c r="I2715" s="274"/>
      <c r="J2715" s="274"/>
      <c r="K2715" s="274"/>
      <c r="L2715" s="274"/>
      <c r="M2715" s="274"/>
      <c r="N2715" s="274"/>
    </row>
    <row r="2716" spans="2:14" ht="14.4">
      <c r="B2716" s="286"/>
      <c r="C2716" s="274"/>
      <c r="D2716" s="274"/>
      <c r="E2716" s="274"/>
      <c r="F2716" s="274"/>
      <c r="G2716" s="274"/>
      <c r="H2716" s="274"/>
      <c r="I2716" s="274"/>
      <c r="J2716" s="274"/>
      <c r="K2716" s="274"/>
      <c r="L2716" s="274"/>
      <c r="M2716" s="274"/>
      <c r="N2716" s="274"/>
    </row>
    <row r="2717" spans="2:14" ht="14.4">
      <c r="B2717" s="286"/>
      <c r="C2717" s="274"/>
      <c r="D2717" s="274"/>
      <c r="E2717" s="274"/>
      <c r="F2717" s="274"/>
      <c r="G2717" s="274"/>
      <c r="H2717" s="274"/>
      <c r="I2717" s="274"/>
      <c r="J2717" s="274"/>
      <c r="K2717" s="274"/>
      <c r="L2717" s="274"/>
      <c r="M2717" s="274"/>
      <c r="N2717" s="274"/>
    </row>
    <row r="2718" spans="2:14" ht="14.4">
      <c r="B2718" s="286"/>
      <c r="C2718" s="274"/>
      <c r="D2718" s="274"/>
      <c r="E2718" s="274"/>
      <c r="F2718" s="274"/>
      <c r="G2718" s="274"/>
      <c r="H2718" s="274"/>
      <c r="I2718" s="274"/>
      <c r="J2718" s="274"/>
      <c r="K2718" s="274"/>
      <c r="L2718" s="274"/>
      <c r="M2718" s="274"/>
      <c r="N2718" s="274"/>
    </row>
    <row r="2719" spans="2:14" ht="14.4">
      <c r="B2719" s="286"/>
      <c r="C2719" s="274"/>
      <c r="D2719" s="274"/>
      <c r="E2719" s="274"/>
      <c r="F2719" s="274"/>
      <c r="G2719" s="274"/>
      <c r="H2719" s="274"/>
      <c r="I2719" s="274"/>
      <c r="J2719" s="274"/>
      <c r="K2719" s="274"/>
      <c r="L2719" s="274"/>
      <c r="M2719" s="274"/>
      <c r="N2719" s="274"/>
    </row>
    <row r="2720" spans="2:14" ht="14.4">
      <c r="B2720" s="286"/>
      <c r="C2720" s="274"/>
      <c r="D2720" s="274"/>
      <c r="E2720" s="274"/>
      <c r="F2720" s="274"/>
      <c r="G2720" s="274"/>
      <c r="H2720" s="274"/>
      <c r="I2720" s="274"/>
      <c r="J2720" s="274"/>
      <c r="K2720" s="274"/>
      <c r="L2720" s="274"/>
      <c r="M2720" s="274"/>
      <c r="N2720" s="274"/>
    </row>
    <row r="2721" spans="2:14" ht="14.4">
      <c r="B2721" s="286"/>
      <c r="C2721" s="274"/>
      <c r="D2721" s="274"/>
      <c r="E2721" s="274"/>
      <c r="F2721" s="274"/>
      <c r="G2721" s="274"/>
      <c r="H2721" s="274"/>
      <c r="I2721" s="274"/>
      <c r="J2721" s="274"/>
      <c r="K2721" s="274"/>
      <c r="L2721" s="274"/>
      <c r="M2721" s="274"/>
      <c r="N2721" s="274"/>
    </row>
    <row r="2722" spans="2:14" ht="14.4">
      <c r="B2722" s="286"/>
      <c r="C2722" s="274"/>
      <c r="D2722" s="274"/>
      <c r="E2722" s="274"/>
      <c r="F2722" s="274"/>
      <c r="G2722" s="274"/>
      <c r="H2722" s="274"/>
      <c r="I2722" s="274"/>
      <c r="J2722" s="274"/>
      <c r="K2722" s="274"/>
      <c r="L2722" s="274"/>
      <c r="M2722" s="274"/>
      <c r="N2722" s="274"/>
    </row>
    <row r="2723" spans="2:14" ht="14.4">
      <c r="B2723" s="286"/>
      <c r="C2723" s="274"/>
      <c r="D2723" s="274"/>
      <c r="E2723" s="274"/>
      <c r="F2723" s="274"/>
      <c r="G2723" s="274"/>
      <c r="H2723" s="274"/>
      <c r="I2723" s="274"/>
      <c r="J2723" s="274"/>
      <c r="K2723" s="274"/>
      <c r="L2723" s="274"/>
      <c r="M2723" s="274"/>
      <c r="N2723" s="274"/>
    </row>
    <row r="2724" spans="2:14" ht="14.4">
      <c r="B2724" s="286"/>
      <c r="C2724" s="274"/>
      <c r="D2724" s="274"/>
      <c r="E2724" s="274"/>
      <c r="F2724" s="274"/>
      <c r="G2724" s="274"/>
      <c r="H2724" s="274"/>
      <c r="I2724" s="274"/>
      <c r="J2724" s="274"/>
      <c r="K2724" s="274"/>
      <c r="L2724" s="274"/>
      <c r="M2724" s="274"/>
      <c r="N2724" s="274"/>
    </row>
    <row r="2725" spans="2:14" ht="14.4">
      <c r="B2725" s="286"/>
      <c r="C2725" s="274"/>
      <c r="D2725" s="274"/>
      <c r="E2725" s="274"/>
      <c r="F2725" s="274"/>
      <c r="G2725" s="274"/>
      <c r="H2725" s="274"/>
      <c r="I2725" s="274"/>
      <c r="J2725" s="274"/>
      <c r="K2725" s="274"/>
      <c r="L2725" s="274"/>
      <c r="M2725" s="274"/>
      <c r="N2725" s="274"/>
    </row>
    <row r="2726" spans="2:14" ht="14.4">
      <c r="B2726" s="286"/>
      <c r="C2726" s="274"/>
      <c r="D2726" s="274"/>
      <c r="E2726" s="274"/>
      <c r="F2726" s="274"/>
      <c r="G2726" s="274"/>
      <c r="H2726" s="274"/>
      <c r="I2726" s="274"/>
      <c r="J2726" s="274"/>
      <c r="K2726" s="274"/>
      <c r="L2726" s="274"/>
      <c r="M2726" s="274"/>
      <c r="N2726" s="274"/>
    </row>
    <row r="2727" spans="2:14" ht="14.4">
      <c r="B2727" s="286"/>
      <c r="C2727" s="274"/>
      <c r="D2727" s="274"/>
      <c r="E2727" s="274"/>
      <c r="F2727" s="274"/>
      <c r="G2727" s="274"/>
      <c r="H2727" s="274"/>
      <c r="I2727" s="274"/>
      <c r="J2727" s="274"/>
      <c r="K2727" s="274"/>
      <c r="L2727" s="274"/>
      <c r="M2727" s="274"/>
      <c r="N2727" s="274"/>
    </row>
    <row r="2728" spans="2:14" ht="14.4">
      <c r="B2728" s="286"/>
      <c r="C2728" s="274"/>
      <c r="D2728" s="274"/>
      <c r="E2728" s="274"/>
      <c r="F2728" s="274"/>
      <c r="G2728" s="274"/>
      <c r="H2728" s="274"/>
      <c r="I2728" s="274"/>
      <c r="J2728" s="274"/>
      <c r="K2728" s="274"/>
      <c r="L2728" s="274"/>
      <c r="M2728" s="274"/>
      <c r="N2728" s="274"/>
    </row>
    <row r="2729" spans="2:14" ht="14.4">
      <c r="B2729" s="286"/>
      <c r="C2729" s="274"/>
      <c r="D2729" s="274"/>
      <c r="E2729" s="274"/>
      <c r="F2729" s="274"/>
      <c r="G2729" s="274"/>
      <c r="H2729" s="274"/>
      <c r="I2729" s="274"/>
      <c r="J2729" s="274"/>
      <c r="K2729" s="274"/>
      <c r="L2729" s="274"/>
      <c r="M2729" s="274"/>
      <c r="N2729" s="274"/>
    </row>
    <row r="2730" spans="2:14" ht="14.4">
      <c r="B2730" s="286"/>
      <c r="C2730" s="274"/>
      <c r="D2730" s="274"/>
      <c r="E2730" s="274"/>
      <c r="F2730" s="274"/>
      <c r="G2730" s="274"/>
      <c r="H2730" s="274"/>
      <c r="I2730" s="274"/>
      <c r="J2730" s="274"/>
      <c r="K2730" s="274"/>
      <c r="L2730" s="274"/>
      <c r="M2730" s="274"/>
      <c r="N2730" s="274"/>
    </row>
    <row r="2731" spans="2:14" ht="14.4">
      <c r="B2731" s="286"/>
      <c r="C2731" s="274"/>
      <c r="D2731" s="274"/>
      <c r="E2731" s="274"/>
      <c r="F2731" s="274"/>
      <c r="G2731" s="274"/>
      <c r="H2731" s="274"/>
      <c r="I2731" s="274"/>
      <c r="J2731" s="274"/>
      <c r="K2731" s="274"/>
      <c r="L2731" s="274"/>
      <c r="M2731" s="274"/>
      <c r="N2731" s="274"/>
    </row>
    <row r="2732" spans="2:14" ht="14.4">
      <c r="B2732" s="286"/>
      <c r="C2732" s="274"/>
      <c r="D2732" s="274"/>
      <c r="E2732" s="274"/>
      <c r="F2732" s="274"/>
      <c r="G2732" s="274"/>
      <c r="H2732" s="274"/>
      <c r="I2732" s="274"/>
      <c r="J2732" s="274"/>
      <c r="K2732" s="274"/>
      <c r="L2732" s="274"/>
      <c r="M2732" s="274"/>
      <c r="N2732" s="274"/>
    </row>
    <row r="2733" spans="2:14" ht="14.4">
      <c r="B2733" s="286"/>
      <c r="C2733" s="274"/>
      <c r="D2733" s="274"/>
      <c r="E2733" s="274"/>
      <c r="F2733" s="274"/>
      <c r="G2733" s="274"/>
      <c r="H2733" s="274"/>
      <c r="I2733" s="274"/>
      <c r="J2733" s="274"/>
      <c r="K2733" s="274"/>
      <c r="L2733" s="274"/>
      <c r="M2733" s="274"/>
      <c r="N2733" s="274"/>
    </row>
    <row r="2734" spans="2:14" ht="14.4">
      <c r="B2734" s="286"/>
      <c r="C2734" s="274"/>
      <c r="D2734" s="274"/>
      <c r="E2734" s="274"/>
      <c r="F2734" s="274"/>
      <c r="G2734" s="274"/>
      <c r="H2734" s="274"/>
      <c r="I2734" s="274"/>
      <c r="J2734" s="274"/>
      <c r="K2734" s="274"/>
      <c r="L2734" s="274"/>
      <c r="M2734" s="274"/>
      <c r="N2734" s="274"/>
    </row>
    <row r="2735" spans="2:14" ht="14.4">
      <c r="B2735" s="286"/>
      <c r="C2735" s="274"/>
      <c r="D2735" s="274"/>
      <c r="E2735" s="274"/>
      <c r="F2735" s="274"/>
      <c r="G2735" s="274"/>
      <c r="H2735" s="274"/>
      <c r="I2735" s="274"/>
      <c r="J2735" s="274"/>
      <c r="K2735" s="274"/>
      <c r="L2735" s="274"/>
      <c r="M2735" s="274"/>
      <c r="N2735" s="274"/>
    </row>
    <row r="2736" spans="2:14" ht="14.4">
      <c r="B2736" s="286"/>
      <c r="C2736" s="274"/>
      <c r="D2736" s="274"/>
      <c r="E2736" s="274"/>
      <c r="F2736" s="274"/>
      <c r="G2736" s="274"/>
      <c r="H2736" s="274"/>
      <c r="I2736" s="274"/>
      <c r="J2736" s="274"/>
      <c r="K2736" s="274"/>
      <c r="L2736" s="274"/>
      <c r="M2736" s="274"/>
      <c r="N2736" s="274"/>
    </row>
    <row r="2737" spans="2:14" ht="14.4">
      <c r="B2737" s="286"/>
      <c r="C2737" s="274"/>
      <c r="D2737" s="274"/>
      <c r="E2737" s="274"/>
      <c r="F2737" s="274"/>
      <c r="G2737" s="274"/>
      <c r="H2737" s="274"/>
      <c r="I2737" s="274"/>
      <c r="J2737" s="274"/>
      <c r="K2737" s="274"/>
      <c r="L2737" s="274"/>
      <c r="M2737" s="274"/>
      <c r="N2737" s="274"/>
    </row>
    <row r="2738" spans="2:14" ht="14.4">
      <c r="B2738" s="286"/>
      <c r="C2738" s="274"/>
      <c r="D2738" s="274"/>
      <c r="E2738" s="274"/>
      <c r="F2738" s="274"/>
      <c r="G2738" s="274"/>
      <c r="H2738" s="274"/>
      <c r="I2738" s="274"/>
      <c r="J2738" s="274"/>
      <c r="K2738" s="274"/>
      <c r="L2738" s="274"/>
      <c r="M2738" s="274"/>
      <c r="N2738" s="274"/>
    </row>
    <row r="2739" spans="2:14" ht="14.4">
      <c r="B2739" s="286"/>
      <c r="C2739" s="274"/>
      <c r="D2739" s="274"/>
      <c r="E2739" s="274"/>
      <c r="F2739" s="274"/>
      <c r="G2739" s="274"/>
      <c r="H2739" s="274"/>
      <c r="I2739" s="274"/>
      <c r="J2739" s="274"/>
      <c r="K2739" s="274"/>
      <c r="L2739" s="274"/>
      <c r="M2739" s="274"/>
      <c r="N2739" s="274"/>
    </row>
    <row r="2740" spans="2:14" ht="14.4">
      <c r="B2740" s="286"/>
      <c r="C2740" s="274"/>
      <c r="D2740" s="274"/>
      <c r="E2740" s="274"/>
      <c r="F2740" s="274"/>
      <c r="G2740" s="274"/>
      <c r="H2740" s="274"/>
      <c r="I2740" s="274"/>
      <c r="J2740" s="274"/>
      <c r="K2740" s="274"/>
      <c r="L2740" s="274"/>
      <c r="M2740" s="274"/>
      <c r="N2740" s="274"/>
    </row>
    <row r="2741" spans="2:14" ht="14.4">
      <c r="B2741" s="286"/>
      <c r="C2741" s="274"/>
      <c r="D2741" s="274"/>
      <c r="E2741" s="274"/>
      <c r="F2741" s="274"/>
      <c r="G2741" s="274"/>
      <c r="H2741" s="274"/>
      <c r="I2741" s="274"/>
      <c r="J2741" s="274"/>
      <c r="K2741" s="274"/>
      <c r="L2741" s="274"/>
      <c r="M2741" s="274"/>
      <c r="N2741" s="274"/>
    </row>
    <row r="2742" spans="2:14" ht="14.4">
      <c r="B2742" s="286"/>
      <c r="C2742" s="274"/>
      <c r="D2742" s="274"/>
      <c r="E2742" s="274"/>
      <c r="F2742" s="274"/>
      <c r="G2742" s="274"/>
      <c r="H2742" s="274"/>
      <c r="I2742" s="274"/>
      <c r="J2742" s="274"/>
      <c r="K2742" s="274"/>
      <c r="L2742" s="274"/>
      <c r="M2742" s="274"/>
      <c r="N2742" s="274"/>
    </row>
    <row r="2743" spans="2:14" ht="14.4">
      <c r="B2743" s="286"/>
      <c r="C2743" s="274"/>
      <c r="D2743" s="274"/>
      <c r="E2743" s="274"/>
      <c r="F2743" s="274"/>
      <c r="G2743" s="274"/>
      <c r="H2743" s="274"/>
      <c r="I2743" s="274"/>
      <c r="J2743" s="274"/>
      <c r="K2743" s="274"/>
      <c r="L2743" s="274"/>
      <c r="M2743" s="274"/>
      <c r="N2743" s="274"/>
    </row>
    <row r="2744" spans="2:14" ht="14.4">
      <c r="B2744" s="286"/>
      <c r="C2744" s="274"/>
      <c r="D2744" s="274"/>
      <c r="E2744" s="274"/>
      <c r="F2744" s="274"/>
      <c r="G2744" s="274"/>
      <c r="H2744" s="274"/>
      <c r="I2744" s="274"/>
      <c r="J2744" s="274"/>
      <c r="K2744" s="274"/>
      <c r="L2744" s="274"/>
      <c r="M2744" s="274"/>
      <c r="N2744" s="274"/>
    </row>
    <row r="2745" spans="2:14" ht="14.4">
      <c r="B2745" s="286"/>
      <c r="C2745" s="274"/>
      <c r="D2745" s="274"/>
      <c r="E2745" s="274"/>
      <c r="F2745" s="274"/>
      <c r="G2745" s="274"/>
      <c r="H2745" s="274"/>
      <c r="I2745" s="274"/>
      <c r="J2745" s="274"/>
      <c r="K2745" s="274"/>
      <c r="L2745" s="274"/>
      <c r="M2745" s="274"/>
      <c r="N2745" s="274"/>
    </row>
    <row r="2746" spans="2:14" ht="14.4">
      <c r="B2746" s="286"/>
      <c r="C2746" s="274"/>
      <c r="D2746" s="274"/>
      <c r="E2746" s="274"/>
      <c r="F2746" s="274"/>
      <c r="G2746" s="274"/>
      <c r="H2746" s="274"/>
      <c r="I2746" s="274"/>
      <c r="J2746" s="274"/>
      <c r="K2746" s="274"/>
      <c r="L2746" s="274"/>
      <c r="M2746" s="274"/>
      <c r="N2746" s="274"/>
    </row>
    <row r="2747" spans="2:14" ht="14.4">
      <c r="B2747" s="286"/>
      <c r="C2747" s="274"/>
      <c r="D2747" s="274"/>
      <c r="E2747" s="274"/>
      <c r="F2747" s="274"/>
      <c r="G2747" s="274"/>
      <c r="H2747" s="274"/>
      <c r="I2747" s="274"/>
      <c r="J2747" s="274"/>
      <c r="K2747" s="274"/>
      <c r="L2747" s="274"/>
      <c r="M2747" s="274"/>
      <c r="N2747" s="274"/>
    </row>
    <row r="2748" spans="2:14" ht="14.4">
      <c r="B2748" s="286"/>
      <c r="C2748" s="274"/>
      <c r="D2748" s="274"/>
      <c r="E2748" s="274"/>
      <c r="F2748" s="274"/>
      <c r="G2748" s="274"/>
      <c r="H2748" s="274"/>
      <c r="I2748" s="274"/>
      <c r="J2748" s="274"/>
      <c r="K2748" s="274"/>
      <c r="L2748" s="274"/>
      <c r="M2748" s="274"/>
      <c r="N2748" s="274"/>
    </row>
    <row r="2749" spans="2:14" ht="14.4">
      <c r="B2749" s="286"/>
      <c r="C2749" s="274"/>
      <c r="D2749" s="274"/>
      <c r="E2749" s="274"/>
      <c r="F2749" s="274"/>
      <c r="G2749" s="274"/>
      <c r="H2749" s="274"/>
      <c r="I2749" s="274"/>
      <c r="J2749" s="274"/>
      <c r="K2749" s="274"/>
      <c r="L2749" s="274"/>
      <c r="M2749" s="274"/>
      <c r="N2749" s="274"/>
    </row>
    <row r="2750" spans="2:14" ht="14.4">
      <c r="B2750" s="286"/>
      <c r="C2750" s="274"/>
      <c r="D2750" s="274"/>
      <c r="E2750" s="274"/>
      <c r="F2750" s="274"/>
      <c r="G2750" s="274"/>
      <c r="H2750" s="274"/>
      <c r="I2750" s="274"/>
      <c r="J2750" s="274"/>
      <c r="K2750" s="274"/>
      <c r="L2750" s="274"/>
      <c r="M2750" s="274"/>
      <c r="N2750" s="274"/>
    </row>
    <row r="2751" spans="2:14" ht="14.4">
      <c r="B2751" s="286"/>
      <c r="C2751" s="274"/>
      <c r="D2751" s="274"/>
      <c r="E2751" s="274"/>
      <c r="F2751" s="274"/>
      <c r="G2751" s="274"/>
      <c r="H2751" s="274"/>
      <c r="I2751" s="274"/>
      <c r="J2751" s="274"/>
      <c r="K2751" s="274"/>
      <c r="L2751" s="274"/>
      <c r="M2751" s="274"/>
      <c r="N2751" s="274"/>
    </row>
    <row r="2752" spans="2:14" ht="14.4">
      <c r="B2752" s="286"/>
      <c r="C2752" s="274"/>
      <c r="D2752" s="274"/>
      <c r="E2752" s="274"/>
      <c r="F2752" s="274"/>
      <c r="G2752" s="274"/>
      <c r="H2752" s="274"/>
      <c r="I2752" s="274"/>
      <c r="J2752" s="274"/>
      <c r="K2752" s="274"/>
      <c r="L2752" s="274"/>
      <c r="M2752" s="274"/>
      <c r="N2752" s="274"/>
    </row>
    <row r="2753" spans="2:14" ht="14.4">
      <c r="B2753" s="286"/>
      <c r="C2753" s="274"/>
      <c r="D2753" s="274"/>
      <c r="E2753" s="274"/>
      <c r="F2753" s="274"/>
      <c r="G2753" s="274"/>
      <c r="H2753" s="274"/>
      <c r="I2753" s="274"/>
      <c r="J2753" s="274"/>
      <c r="K2753" s="274"/>
      <c r="L2753" s="274"/>
      <c r="M2753" s="274"/>
      <c r="N2753" s="274"/>
    </row>
    <row r="2754" spans="2:14" ht="14.4">
      <c r="B2754" s="286"/>
      <c r="C2754" s="274"/>
      <c r="D2754" s="274"/>
      <c r="E2754" s="274"/>
      <c r="F2754" s="274"/>
      <c r="G2754" s="274"/>
      <c r="H2754" s="274"/>
      <c r="I2754" s="274"/>
      <c r="J2754" s="274"/>
      <c r="K2754" s="274"/>
      <c r="L2754" s="274"/>
      <c r="M2754" s="274"/>
      <c r="N2754" s="274"/>
    </row>
    <row r="2755" spans="2:14" ht="14.4">
      <c r="B2755" s="286"/>
      <c r="C2755" s="274"/>
      <c r="D2755" s="274"/>
      <c r="E2755" s="274"/>
      <c r="F2755" s="274"/>
      <c r="G2755" s="274"/>
      <c r="H2755" s="274"/>
      <c r="I2755" s="274"/>
      <c r="J2755" s="274"/>
      <c r="K2755" s="274"/>
      <c r="L2755" s="274"/>
      <c r="M2755" s="274"/>
      <c r="N2755" s="274"/>
    </row>
    <row r="2756" spans="2:14" ht="14.4">
      <c r="B2756" s="286"/>
      <c r="C2756" s="274"/>
      <c r="D2756" s="274"/>
      <c r="E2756" s="274"/>
      <c r="F2756" s="274"/>
      <c r="G2756" s="274"/>
      <c r="H2756" s="274"/>
      <c r="I2756" s="274"/>
      <c r="J2756" s="274"/>
      <c r="K2756" s="274"/>
      <c r="L2756" s="274"/>
      <c r="M2756" s="274"/>
      <c r="N2756" s="274"/>
    </row>
    <row r="2757" spans="2:14" ht="14.4">
      <c r="B2757" s="286"/>
      <c r="C2757" s="274"/>
      <c r="D2757" s="274"/>
      <c r="E2757" s="274"/>
      <c r="F2757" s="274"/>
      <c r="G2757" s="274"/>
      <c r="H2757" s="274"/>
      <c r="I2757" s="274"/>
      <c r="J2757" s="274"/>
      <c r="K2757" s="274"/>
      <c r="L2757" s="274"/>
      <c r="M2757" s="274"/>
      <c r="N2757" s="274"/>
    </row>
    <row r="2758" spans="2:14" ht="14.4">
      <c r="B2758" s="286"/>
      <c r="C2758" s="274"/>
      <c r="D2758" s="274"/>
      <c r="E2758" s="274"/>
      <c r="F2758" s="274"/>
      <c r="G2758" s="274"/>
      <c r="H2758" s="274"/>
      <c r="I2758" s="274"/>
      <c r="J2758" s="274"/>
      <c r="K2758" s="274"/>
      <c r="L2758" s="274"/>
      <c r="M2758" s="274"/>
      <c r="N2758" s="274"/>
    </row>
    <row r="2759" spans="2:14" ht="14.4">
      <c r="B2759" s="286"/>
      <c r="C2759" s="274"/>
      <c r="D2759" s="274"/>
      <c r="E2759" s="274"/>
      <c r="F2759" s="274"/>
      <c r="G2759" s="274"/>
      <c r="H2759" s="274"/>
      <c r="I2759" s="274"/>
      <c r="J2759" s="274"/>
      <c r="K2759" s="274"/>
      <c r="L2759" s="274"/>
      <c r="M2759" s="274"/>
      <c r="N2759" s="274"/>
    </row>
    <row r="2760" spans="2:14" ht="14.4">
      <c r="B2760" s="286"/>
      <c r="C2760" s="274"/>
      <c r="D2760" s="274"/>
      <c r="E2760" s="274"/>
      <c r="F2760" s="274"/>
      <c r="G2760" s="274"/>
      <c r="H2760" s="274"/>
      <c r="I2760" s="274"/>
      <c r="J2760" s="274"/>
      <c r="K2760" s="274"/>
      <c r="L2760" s="274"/>
      <c r="M2760" s="274"/>
      <c r="N2760" s="274"/>
    </row>
    <row r="2761" spans="2:14" ht="14.4">
      <c r="B2761" s="286"/>
      <c r="C2761" s="274"/>
      <c r="D2761" s="274"/>
      <c r="E2761" s="274"/>
      <c r="F2761" s="274"/>
      <c r="G2761" s="274"/>
      <c r="H2761" s="274"/>
      <c r="I2761" s="274"/>
      <c r="J2761" s="274"/>
      <c r="K2761" s="274"/>
      <c r="L2761" s="274"/>
      <c r="M2761" s="274"/>
      <c r="N2761" s="274"/>
    </row>
    <row r="2762" spans="2:14" ht="14.4">
      <c r="B2762" s="286"/>
      <c r="C2762" s="274"/>
      <c r="D2762" s="274"/>
      <c r="E2762" s="274"/>
      <c r="F2762" s="274"/>
      <c r="G2762" s="274"/>
      <c r="H2762" s="274"/>
      <c r="I2762" s="274"/>
      <c r="J2762" s="274"/>
      <c r="K2762" s="274"/>
      <c r="L2762" s="274"/>
      <c r="M2762" s="274"/>
      <c r="N2762" s="274"/>
    </row>
    <row r="2763" spans="2:14" ht="14.4">
      <c r="B2763" s="286"/>
      <c r="C2763" s="274"/>
      <c r="D2763" s="274"/>
      <c r="E2763" s="274"/>
      <c r="F2763" s="274"/>
      <c r="G2763" s="274"/>
      <c r="H2763" s="274"/>
      <c r="I2763" s="274"/>
      <c r="J2763" s="274"/>
      <c r="K2763" s="274"/>
      <c r="L2763" s="274"/>
      <c r="M2763" s="274"/>
      <c r="N2763" s="274"/>
    </row>
    <row r="2764" spans="2:14" ht="14.4">
      <c r="B2764" s="286"/>
      <c r="C2764" s="274"/>
      <c r="D2764" s="274"/>
      <c r="E2764" s="274"/>
      <c r="F2764" s="274"/>
      <c r="G2764" s="274"/>
      <c r="H2764" s="274"/>
      <c r="I2764" s="274"/>
      <c r="J2764" s="274"/>
      <c r="K2764" s="274"/>
      <c r="L2764" s="274"/>
      <c r="M2764" s="274"/>
      <c r="N2764" s="274"/>
    </row>
    <row r="2765" spans="2:14" ht="14.4">
      <c r="B2765" s="286"/>
      <c r="C2765" s="274"/>
      <c r="D2765" s="274"/>
      <c r="E2765" s="274"/>
      <c r="F2765" s="274"/>
      <c r="G2765" s="274"/>
      <c r="H2765" s="274"/>
      <c r="I2765" s="274"/>
      <c r="J2765" s="274"/>
      <c r="K2765" s="274"/>
      <c r="L2765" s="274"/>
      <c r="M2765" s="274"/>
      <c r="N2765" s="274"/>
    </row>
    <row r="2766" spans="2:14" ht="14.4">
      <c r="B2766" s="286"/>
      <c r="C2766" s="274"/>
      <c r="D2766" s="274"/>
      <c r="E2766" s="274"/>
      <c r="F2766" s="274"/>
      <c r="G2766" s="274"/>
      <c r="H2766" s="274"/>
      <c r="I2766" s="274"/>
      <c r="J2766" s="274"/>
      <c r="K2766" s="274"/>
      <c r="L2766" s="274"/>
      <c r="M2766" s="274"/>
      <c r="N2766" s="274"/>
    </row>
    <row r="2767" spans="2:14" ht="14.4">
      <c r="B2767" s="286"/>
      <c r="C2767" s="274"/>
      <c r="D2767" s="274"/>
      <c r="E2767" s="274"/>
      <c r="F2767" s="274"/>
      <c r="G2767" s="274"/>
      <c r="H2767" s="274"/>
      <c r="I2767" s="274"/>
      <c r="J2767" s="274"/>
      <c r="K2767" s="274"/>
      <c r="L2767" s="274"/>
      <c r="M2767" s="274"/>
      <c r="N2767" s="274"/>
    </row>
    <row r="2768" spans="2:14" ht="14.4">
      <c r="B2768" s="286"/>
      <c r="C2768" s="274"/>
      <c r="D2768" s="274"/>
      <c r="E2768" s="274"/>
      <c r="F2768" s="274"/>
      <c r="G2768" s="274"/>
      <c r="H2768" s="274"/>
      <c r="I2768" s="274"/>
      <c r="J2768" s="274"/>
      <c r="K2768" s="274"/>
      <c r="L2768" s="274"/>
      <c r="M2768" s="274"/>
      <c r="N2768" s="274"/>
    </row>
    <row r="2769" spans="2:14" ht="14.4">
      <c r="B2769" s="286"/>
      <c r="C2769" s="274"/>
      <c r="D2769" s="274"/>
      <c r="E2769" s="274"/>
      <c r="F2769" s="274"/>
      <c r="G2769" s="274"/>
      <c r="H2769" s="274"/>
      <c r="I2769" s="274"/>
      <c r="J2769" s="274"/>
      <c r="K2769" s="274"/>
      <c r="L2769" s="274"/>
      <c r="M2769" s="274"/>
      <c r="N2769" s="274"/>
    </row>
    <row r="2770" spans="2:14" ht="14.4">
      <c r="B2770" s="286"/>
      <c r="C2770" s="274"/>
      <c r="D2770" s="274"/>
      <c r="E2770" s="274"/>
      <c r="F2770" s="274"/>
      <c r="G2770" s="274"/>
      <c r="H2770" s="274"/>
      <c r="I2770" s="274"/>
      <c r="J2770" s="274"/>
      <c r="K2770" s="274"/>
      <c r="L2770" s="274"/>
      <c r="M2770" s="274"/>
      <c r="N2770" s="274"/>
    </row>
    <row r="2771" spans="2:14" ht="14.4">
      <c r="B2771" s="286"/>
      <c r="C2771" s="274"/>
      <c r="D2771" s="274"/>
      <c r="E2771" s="274"/>
      <c r="F2771" s="274"/>
      <c r="G2771" s="274"/>
      <c r="H2771" s="274"/>
      <c r="I2771" s="274"/>
      <c r="J2771" s="274"/>
      <c r="K2771" s="274"/>
      <c r="L2771" s="274"/>
      <c r="M2771" s="274"/>
      <c r="N2771" s="274"/>
    </row>
    <row r="2772" spans="2:14" ht="14.4">
      <c r="B2772" s="286"/>
      <c r="C2772" s="274"/>
      <c r="D2772" s="274"/>
      <c r="E2772" s="274"/>
      <c r="F2772" s="274"/>
      <c r="G2772" s="274"/>
      <c r="H2772" s="274"/>
      <c r="I2772" s="274"/>
      <c r="J2772" s="274"/>
      <c r="K2772" s="274"/>
      <c r="L2772" s="274"/>
      <c r="M2772" s="274"/>
      <c r="N2772" s="274"/>
    </row>
    <row r="2773" spans="2:14" ht="14.4">
      <c r="B2773" s="286"/>
      <c r="C2773" s="274"/>
      <c r="D2773" s="274"/>
      <c r="E2773" s="274"/>
      <c r="F2773" s="274"/>
      <c r="G2773" s="274"/>
      <c r="H2773" s="274"/>
      <c r="I2773" s="274"/>
      <c r="J2773" s="274"/>
      <c r="K2773" s="274"/>
      <c r="L2773" s="274"/>
      <c r="M2773" s="274"/>
      <c r="N2773" s="274"/>
    </row>
    <row r="2774" spans="2:14" ht="14.4">
      <c r="B2774" s="286"/>
      <c r="C2774" s="274"/>
      <c r="D2774" s="274"/>
      <c r="E2774" s="274"/>
      <c r="F2774" s="274"/>
      <c r="G2774" s="274"/>
      <c r="H2774" s="274"/>
      <c r="I2774" s="274"/>
      <c r="J2774" s="274"/>
      <c r="K2774" s="274"/>
      <c r="L2774" s="274"/>
      <c r="M2774" s="274"/>
      <c r="N2774" s="274"/>
    </row>
    <row r="2775" spans="2:14" ht="14.4">
      <c r="B2775" s="286"/>
      <c r="C2775" s="274"/>
      <c r="D2775" s="274"/>
      <c r="E2775" s="274"/>
      <c r="F2775" s="274"/>
      <c r="G2775" s="274"/>
      <c r="H2775" s="274"/>
      <c r="I2775" s="274"/>
      <c r="J2775" s="274"/>
      <c r="K2775" s="274"/>
      <c r="L2775" s="274"/>
      <c r="M2775" s="274"/>
      <c r="N2775" s="274"/>
    </row>
    <row r="2776" spans="2:14" ht="14.4">
      <c r="B2776" s="286"/>
      <c r="C2776" s="274"/>
      <c r="D2776" s="274"/>
      <c r="E2776" s="274"/>
      <c r="F2776" s="274"/>
      <c r="G2776" s="274"/>
      <c r="H2776" s="274"/>
      <c r="I2776" s="274"/>
      <c r="J2776" s="274"/>
      <c r="K2776" s="274"/>
      <c r="L2776" s="274"/>
      <c r="M2776" s="274"/>
      <c r="N2776" s="274"/>
    </row>
    <row r="2777" spans="2:14" ht="14.4">
      <c r="B2777" s="286"/>
      <c r="C2777" s="274"/>
      <c r="D2777" s="274"/>
      <c r="E2777" s="274"/>
      <c r="F2777" s="274"/>
      <c r="G2777" s="274"/>
      <c r="H2777" s="274"/>
      <c r="I2777" s="274"/>
      <c r="J2777" s="274"/>
      <c r="K2777" s="274"/>
      <c r="L2777" s="274"/>
      <c r="M2777" s="274"/>
      <c r="N2777" s="274"/>
    </row>
    <row r="2778" spans="2:14" ht="14.4">
      <c r="B2778" s="286"/>
      <c r="C2778" s="274"/>
      <c r="D2778" s="274"/>
      <c r="E2778" s="274"/>
      <c r="F2778" s="274"/>
      <c r="G2778" s="274"/>
      <c r="H2778" s="274"/>
      <c r="I2778" s="274"/>
      <c r="J2778" s="274"/>
      <c r="K2778" s="274"/>
      <c r="L2778" s="274"/>
      <c r="M2778" s="274"/>
      <c r="N2778" s="274"/>
    </row>
    <row r="2779" spans="2:14" ht="14.4">
      <c r="B2779" s="286"/>
      <c r="C2779" s="274"/>
      <c r="D2779" s="274"/>
      <c r="E2779" s="274"/>
      <c r="F2779" s="274"/>
      <c r="G2779" s="274"/>
      <c r="H2779" s="274"/>
      <c r="I2779" s="274"/>
      <c r="J2779" s="274"/>
      <c r="K2779" s="274"/>
      <c r="L2779" s="274"/>
      <c r="M2779" s="274"/>
      <c r="N2779" s="274"/>
    </row>
    <row r="2780" spans="2:14" ht="14.4">
      <c r="B2780" s="286"/>
      <c r="C2780" s="274"/>
      <c r="D2780" s="274"/>
      <c r="E2780" s="274"/>
      <c r="F2780" s="274"/>
      <c r="G2780" s="274"/>
      <c r="H2780" s="274"/>
      <c r="I2780" s="274"/>
      <c r="J2780" s="274"/>
      <c r="K2780" s="274"/>
      <c r="L2780" s="274"/>
      <c r="M2780" s="274"/>
      <c r="N2780" s="274"/>
    </row>
    <row r="2781" spans="2:14" ht="14.4">
      <c r="B2781" s="286"/>
      <c r="C2781" s="274"/>
      <c r="D2781" s="274"/>
      <c r="E2781" s="274"/>
      <c r="F2781" s="274"/>
      <c r="G2781" s="274"/>
      <c r="H2781" s="274"/>
      <c r="I2781" s="274"/>
      <c r="J2781" s="274"/>
      <c r="K2781" s="274"/>
      <c r="L2781" s="274"/>
      <c r="M2781" s="274"/>
      <c r="N2781" s="274"/>
    </row>
    <row r="2782" spans="2:14" ht="14.4">
      <c r="B2782" s="286"/>
      <c r="C2782" s="274"/>
      <c r="D2782" s="274"/>
      <c r="E2782" s="274"/>
      <c r="F2782" s="274"/>
      <c r="G2782" s="274"/>
      <c r="H2782" s="274"/>
      <c r="I2782" s="274"/>
      <c r="J2782" s="274"/>
      <c r="K2782" s="274"/>
      <c r="L2782" s="274"/>
      <c r="M2782" s="274"/>
      <c r="N2782" s="274"/>
    </row>
    <row r="2783" spans="2:14" ht="14.4">
      <c r="B2783" s="286"/>
      <c r="C2783" s="274"/>
      <c r="D2783" s="274"/>
      <c r="E2783" s="274"/>
      <c r="F2783" s="274"/>
      <c r="G2783" s="274"/>
      <c r="H2783" s="274"/>
      <c r="I2783" s="274"/>
      <c r="J2783" s="274"/>
      <c r="K2783" s="274"/>
      <c r="L2783" s="274"/>
      <c r="M2783" s="274"/>
      <c r="N2783" s="274"/>
    </row>
    <row r="2784" spans="2:14" ht="14.4">
      <c r="B2784" s="286"/>
      <c r="C2784" s="274"/>
      <c r="D2784" s="274"/>
      <c r="E2784" s="274"/>
      <c r="F2784" s="274"/>
      <c r="G2784" s="274"/>
      <c r="H2784" s="274"/>
      <c r="I2784" s="274"/>
      <c r="J2784" s="274"/>
      <c r="K2784" s="274"/>
      <c r="L2784" s="274"/>
      <c r="M2784" s="274"/>
      <c r="N2784" s="274"/>
    </row>
    <row r="2785" spans="2:14" ht="14.4">
      <c r="B2785" s="286"/>
      <c r="C2785" s="274"/>
      <c r="D2785" s="274"/>
      <c r="E2785" s="274"/>
      <c r="F2785" s="274"/>
      <c r="G2785" s="274"/>
      <c r="H2785" s="274"/>
      <c r="I2785" s="274"/>
      <c r="J2785" s="274"/>
      <c r="K2785" s="274"/>
      <c r="L2785" s="274"/>
      <c r="M2785" s="274"/>
      <c r="N2785" s="274"/>
    </row>
    <row r="2786" spans="2:14" ht="14.4">
      <c r="B2786" s="286"/>
      <c r="C2786" s="274"/>
      <c r="D2786" s="274"/>
      <c r="E2786" s="274"/>
      <c r="F2786" s="274"/>
      <c r="G2786" s="274"/>
      <c r="H2786" s="274"/>
      <c r="I2786" s="274"/>
      <c r="J2786" s="274"/>
      <c r="K2786" s="274"/>
      <c r="L2786" s="274"/>
      <c r="M2786" s="274"/>
      <c r="N2786" s="274"/>
    </row>
    <row r="2787" spans="2:14" ht="14.4">
      <c r="B2787" s="286"/>
      <c r="C2787" s="274"/>
      <c r="D2787" s="274"/>
      <c r="E2787" s="274"/>
      <c r="F2787" s="274"/>
      <c r="G2787" s="274"/>
      <c r="H2787" s="274"/>
      <c r="I2787" s="274"/>
      <c r="J2787" s="274"/>
      <c r="K2787" s="274"/>
      <c r="L2787" s="274"/>
      <c r="M2787" s="274"/>
      <c r="N2787" s="274"/>
    </row>
    <row r="2788" spans="2:14" ht="14.4">
      <c r="B2788" s="286"/>
      <c r="C2788" s="274"/>
      <c r="D2788" s="274"/>
      <c r="E2788" s="274"/>
      <c r="F2788" s="274"/>
      <c r="G2788" s="274"/>
      <c r="H2788" s="274"/>
      <c r="I2788" s="274"/>
      <c r="J2788" s="274"/>
      <c r="K2788" s="274"/>
      <c r="L2788" s="274"/>
      <c r="M2788" s="274"/>
      <c r="N2788" s="274"/>
    </row>
    <row r="2789" spans="2:14" ht="14.4">
      <c r="B2789" s="286"/>
      <c r="C2789" s="274"/>
      <c r="D2789" s="274"/>
      <c r="E2789" s="274"/>
      <c r="F2789" s="274"/>
      <c r="G2789" s="274"/>
      <c r="H2789" s="274"/>
      <c r="I2789" s="274"/>
      <c r="J2789" s="274"/>
      <c r="K2789" s="274"/>
      <c r="L2789" s="274"/>
      <c r="M2789" s="274"/>
      <c r="N2789" s="274"/>
    </row>
    <row r="2790" spans="2:14" ht="14.4">
      <c r="B2790" s="286"/>
      <c r="C2790" s="274"/>
      <c r="D2790" s="274"/>
      <c r="E2790" s="274"/>
      <c r="F2790" s="274"/>
      <c r="G2790" s="274"/>
      <c r="H2790" s="274"/>
      <c r="I2790" s="274"/>
      <c r="J2790" s="274"/>
      <c r="K2790" s="274"/>
      <c r="L2790" s="274"/>
      <c r="M2790" s="274"/>
      <c r="N2790" s="274"/>
    </row>
    <row r="2791" spans="2:14" ht="14.4">
      <c r="B2791" s="286"/>
      <c r="C2791" s="274"/>
      <c r="D2791" s="274"/>
      <c r="E2791" s="274"/>
      <c r="F2791" s="274"/>
      <c r="G2791" s="274"/>
      <c r="H2791" s="274"/>
      <c r="I2791" s="274"/>
      <c r="J2791" s="274"/>
      <c r="K2791" s="274"/>
      <c r="L2791" s="274"/>
      <c r="M2791" s="274"/>
      <c r="N2791" s="274"/>
    </row>
    <row r="2792" spans="2:14" ht="14.4">
      <c r="B2792" s="286"/>
      <c r="C2792" s="274"/>
      <c r="D2792" s="274"/>
      <c r="E2792" s="274"/>
      <c r="F2792" s="274"/>
      <c r="G2792" s="274"/>
      <c r="H2792" s="274"/>
      <c r="I2792" s="274"/>
      <c r="J2792" s="274"/>
      <c r="K2792" s="274"/>
      <c r="L2792" s="274"/>
      <c r="M2792" s="274"/>
      <c r="N2792" s="274"/>
    </row>
    <row r="2793" spans="2:14" ht="14.4">
      <c r="B2793" s="286"/>
      <c r="C2793" s="274"/>
      <c r="D2793" s="274"/>
      <c r="E2793" s="274"/>
      <c r="F2793" s="274"/>
      <c r="G2793" s="274"/>
      <c r="H2793" s="274"/>
      <c r="I2793" s="274"/>
      <c r="J2793" s="274"/>
      <c r="K2793" s="274"/>
      <c r="L2793" s="274"/>
      <c r="M2793" s="274"/>
      <c r="N2793" s="274"/>
    </row>
    <row r="2794" spans="2:14" ht="14.4">
      <c r="B2794" s="286"/>
      <c r="C2794" s="274"/>
      <c r="D2794" s="274"/>
      <c r="E2794" s="274"/>
      <c r="F2794" s="274"/>
      <c r="G2794" s="274"/>
      <c r="H2794" s="274"/>
      <c r="I2794" s="274"/>
      <c r="J2794" s="274"/>
      <c r="K2794" s="274"/>
      <c r="L2794" s="274"/>
      <c r="M2794" s="274"/>
      <c r="N2794" s="274"/>
    </row>
    <row r="2795" spans="2:14" ht="14.4">
      <c r="B2795" s="286"/>
      <c r="C2795" s="274"/>
      <c r="D2795" s="274"/>
      <c r="E2795" s="274"/>
      <c r="F2795" s="274"/>
      <c r="G2795" s="274"/>
      <c r="H2795" s="274"/>
      <c r="I2795" s="274"/>
      <c r="J2795" s="274"/>
      <c r="K2795" s="274"/>
      <c r="L2795" s="274"/>
      <c r="M2795" s="274"/>
      <c r="N2795" s="274"/>
    </row>
    <row r="2796" spans="2:14" ht="14.4">
      <c r="B2796" s="286"/>
      <c r="C2796" s="274"/>
      <c r="D2796" s="274"/>
      <c r="E2796" s="274"/>
      <c r="F2796" s="274"/>
      <c r="G2796" s="274"/>
      <c r="H2796" s="274"/>
      <c r="I2796" s="274"/>
      <c r="J2796" s="274"/>
      <c r="K2796" s="274"/>
      <c r="L2796" s="274"/>
      <c r="M2796" s="274"/>
      <c r="N2796" s="274"/>
    </row>
    <row r="2797" spans="2:14" ht="14.4">
      <c r="B2797" s="286"/>
      <c r="C2797" s="274"/>
      <c r="D2797" s="274"/>
      <c r="E2797" s="274"/>
      <c r="F2797" s="274"/>
      <c r="G2797" s="274"/>
      <c r="H2797" s="274"/>
      <c r="I2797" s="274"/>
      <c r="J2797" s="274"/>
      <c r="K2797" s="274"/>
      <c r="L2797" s="274"/>
      <c r="M2797" s="274"/>
      <c r="N2797" s="274"/>
    </row>
    <row r="2798" spans="2:14" ht="14.4">
      <c r="B2798" s="286"/>
      <c r="C2798" s="274"/>
      <c r="D2798" s="274"/>
      <c r="E2798" s="274"/>
      <c r="F2798" s="274"/>
      <c r="G2798" s="274"/>
      <c r="H2798" s="274"/>
      <c r="I2798" s="274"/>
      <c r="J2798" s="274"/>
      <c r="K2798" s="274"/>
      <c r="L2798" s="274"/>
      <c r="M2798" s="274"/>
      <c r="N2798" s="274"/>
    </row>
    <row r="2799" spans="2:14" ht="14.4">
      <c r="B2799" s="286"/>
      <c r="C2799" s="274"/>
      <c r="D2799" s="274"/>
      <c r="E2799" s="274"/>
      <c r="F2799" s="274"/>
      <c r="G2799" s="274"/>
      <c r="H2799" s="274"/>
      <c r="I2799" s="274"/>
      <c r="J2799" s="274"/>
      <c r="K2799" s="274"/>
      <c r="L2799" s="274"/>
      <c r="M2799" s="274"/>
      <c r="N2799" s="274"/>
    </row>
    <row r="2800" spans="2:14" ht="14.4">
      <c r="B2800" s="286"/>
      <c r="C2800" s="274"/>
      <c r="D2800" s="274"/>
      <c r="E2800" s="274"/>
      <c r="F2800" s="274"/>
      <c r="G2800" s="274"/>
      <c r="H2800" s="274"/>
      <c r="I2800" s="274"/>
      <c r="J2800" s="274"/>
      <c r="K2800" s="274"/>
      <c r="L2800" s="274"/>
      <c r="M2800" s="274"/>
      <c r="N2800" s="274"/>
    </row>
    <row r="2801" spans="2:14" ht="14.4">
      <c r="B2801" s="286"/>
      <c r="C2801" s="274"/>
      <c r="D2801" s="274"/>
      <c r="E2801" s="274"/>
      <c r="F2801" s="274"/>
      <c r="G2801" s="274"/>
      <c r="H2801" s="274"/>
      <c r="I2801" s="274"/>
      <c r="J2801" s="274"/>
      <c r="K2801" s="274"/>
      <c r="L2801" s="274"/>
      <c r="M2801" s="274"/>
      <c r="N2801" s="274"/>
    </row>
    <row r="2802" spans="2:14" ht="14.4">
      <c r="B2802" s="286"/>
      <c r="C2802" s="274"/>
      <c r="D2802" s="274"/>
      <c r="E2802" s="274"/>
      <c r="F2802" s="274"/>
      <c r="G2802" s="274"/>
      <c r="H2802" s="274"/>
      <c r="I2802" s="274"/>
      <c r="J2802" s="274"/>
      <c r="K2802" s="274"/>
      <c r="L2802" s="274"/>
      <c r="M2802" s="274"/>
      <c r="N2802" s="274"/>
    </row>
    <row r="2803" spans="2:14" ht="14.4">
      <c r="B2803" s="286"/>
      <c r="C2803" s="274"/>
      <c r="D2803" s="274"/>
      <c r="E2803" s="274"/>
      <c r="F2803" s="274"/>
      <c r="G2803" s="274"/>
      <c r="H2803" s="274"/>
      <c r="I2803" s="274"/>
      <c r="J2803" s="274"/>
      <c r="K2803" s="274"/>
      <c r="L2803" s="274"/>
      <c r="M2803" s="274"/>
      <c r="N2803" s="274"/>
    </row>
    <row r="2804" spans="2:14" ht="14.4">
      <c r="B2804" s="286"/>
      <c r="C2804" s="274"/>
      <c r="D2804" s="274"/>
      <c r="E2804" s="274"/>
      <c r="F2804" s="274"/>
      <c r="G2804" s="274"/>
      <c r="H2804" s="274"/>
      <c r="I2804" s="274"/>
      <c r="J2804" s="274"/>
      <c r="K2804" s="274"/>
      <c r="L2804" s="274"/>
      <c r="M2804" s="274"/>
      <c r="N2804" s="274"/>
    </row>
    <row r="2805" spans="2:14" ht="14.4">
      <c r="B2805" s="286"/>
      <c r="C2805" s="274"/>
      <c r="D2805" s="274"/>
      <c r="E2805" s="274"/>
      <c r="F2805" s="274"/>
      <c r="G2805" s="274"/>
      <c r="H2805" s="274"/>
      <c r="I2805" s="274"/>
      <c r="J2805" s="274"/>
      <c r="K2805" s="274"/>
      <c r="L2805" s="274"/>
      <c r="M2805" s="274"/>
      <c r="N2805" s="274"/>
    </row>
    <row r="2806" spans="2:14" ht="14.4">
      <c r="B2806" s="286"/>
      <c r="C2806" s="274"/>
      <c r="D2806" s="274"/>
      <c r="E2806" s="274"/>
      <c r="F2806" s="274"/>
      <c r="G2806" s="274"/>
      <c r="H2806" s="274"/>
      <c r="I2806" s="274"/>
      <c r="J2806" s="274"/>
      <c r="K2806" s="274"/>
      <c r="L2806" s="274"/>
      <c r="M2806" s="274"/>
      <c r="N2806" s="274"/>
    </row>
    <row r="2807" spans="2:14" ht="14.4">
      <c r="B2807" s="286"/>
      <c r="C2807" s="274"/>
      <c r="D2807" s="274"/>
      <c r="E2807" s="274"/>
      <c r="F2807" s="274"/>
      <c r="G2807" s="274"/>
      <c r="H2807" s="274"/>
      <c r="I2807" s="274"/>
      <c r="J2807" s="274"/>
      <c r="K2807" s="274"/>
      <c r="L2807" s="274"/>
      <c r="M2807" s="274"/>
      <c r="N2807" s="274"/>
    </row>
    <row r="2808" spans="2:14" ht="14.4">
      <c r="B2808" s="286"/>
      <c r="C2808" s="274"/>
      <c r="D2808" s="274"/>
      <c r="E2808" s="274"/>
      <c r="F2808" s="274"/>
      <c r="G2808" s="274"/>
      <c r="H2808" s="274"/>
      <c r="I2808" s="274"/>
      <c r="J2808" s="274"/>
      <c r="K2808" s="274"/>
      <c r="L2808" s="274"/>
      <c r="M2808" s="274"/>
      <c r="N2808" s="274"/>
    </row>
    <row r="2809" spans="2:14" ht="14.4">
      <c r="B2809" s="286"/>
      <c r="C2809" s="274"/>
      <c r="D2809" s="274"/>
      <c r="E2809" s="274"/>
      <c r="F2809" s="274"/>
      <c r="G2809" s="274"/>
      <c r="H2809" s="274"/>
      <c r="I2809" s="274"/>
      <c r="J2809" s="274"/>
      <c r="K2809" s="274"/>
      <c r="L2809" s="274"/>
      <c r="M2809" s="274"/>
      <c r="N2809" s="274"/>
    </row>
    <row r="2810" spans="2:14" ht="14.4">
      <c r="B2810" s="286"/>
      <c r="C2810" s="274"/>
      <c r="D2810" s="274"/>
      <c r="E2810" s="274"/>
      <c r="F2810" s="274"/>
      <c r="G2810" s="274"/>
      <c r="H2810" s="274"/>
      <c r="I2810" s="274"/>
      <c r="J2810" s="274"/>
      <c r="K2810" s="274"/>
      <c r="L2810" s="274"/>
      <c r="M2810" s="274"/>
      <c r="N2810" s="274"/>
    </row>
    <row r="2811" spans="2:14" ht="14.4">
      <c r="B2811" s="286"/>
      <c r="C2811" s="274"/>
      <c r="D2811" s="274"/>
      <c r="E2811" s="274"/>
      <c r="F2811" s="274"/>
      <c r="G2811" s="274"/>
      <c r="H2811" s="274"/>
      <c r="I2811" s="274"/>
      <c r="J2811" s="274"/>
      <c r="K2811" s="274"/>
      <c r="L2811" s="274"/>
      <c r="M2811" s="274"/>
      <c r="N2811" s="274"/>
    </row>
    <row r="2812" spans="2:14" ht="14.4">
      <c r="B2812" s="286"/>
      <c r="C2812" s="274"/>
      <c r="D2812" s="274"/>
      <c r="E2812" s="274"/>
      <c r="F2812" s="274"/>
      <c r="G2812" s="274"/>
      <c r="H2812" s="274"/>
      <c r="I2812" s="274"/>
      <c r="J2812" s="274"/>
      <c r="K2812" s="274"/>
      <c r="L2812" s="274"/>
      <c r="M2812" s="274"/>
      <c r="N2812" s="274"/>
    </row>
    <row r="2813" spans="2:14" ht="14.4">
      <c r="B2813" s="286"/>
      <c r="C2813" s="274"/>
      <c r="D2813" s="274"/>
      <c r="E2813" s="274"/>
      <c r="F2813" s="274"/>
      <c r="G2813" s="274"/>
      <c r="H2813" s="274"/>
      <c r="I2813" s="274"/>
      <c r="J2813" s="274"/>
      <c r="K2813" s="274"/>
      <c r="L2813" s="274"/>
      <c r="M2813" s="274"/>
      <c r="N2813" s="274"/>
    </row>
    <row r="2814" spans="2:14" ht="14.4">
      <c r="B2814" s="286"/>
      <c r="C2814" s="274"/>
      <c r="D2814" s="274"/>
      <c r="E2814" s="274"/>
      <c r="F2814" s="274"/>
      <c r="G2814" s="274"/>
      <c r="H2814" s="274"/>
      <c r="I2814" s="274"/>
      <c r="J2814" s="274"/>
      <c r="K2814" s="274"/>
      <c r="L2814" s="274"/>
      <c r="M2814" s="274"/>
      <c r="N2814" s="274"/>
    </row>
    <row r="2815" spans="2:14" ht="14.4">
      <c r="B2815" s="286"/>
      <c r="C2815" s="274"/>
      <c r="D2815" s="274"/>
      <c r="E2815" s="274"/>
      <c r="F2815" s="274"/>
      <c r="G2815" s="274"/>
      <c r="H2815" s="274"/>
      <c r="I2815" s="274"/>
      <c r="J2815" s="274"/>
      <c r="K2815" s="274"/>
      <c r="L2815" s="274"/>
      <c r="M2815" s="274"/>
      <c r="N2815" s="274"/>
    </row>
    <row r="2816" spans="2:14" ht="14.4">
      <c r="B2816" s="286"/>
      <c r="C2816" s="274"/>
      <c r="D2816" s="274"/>
      <c r="E2816" s="274"/>
      <c r="F2816" s="274"/>
      <c r="G2816" s="274"/>
      <c r="H2816" s="274"/>
      <c r="I2816" s="274"/>
      <c r="J2816" s="274"/>
      <c r="K2816" s="274"/>
      <c r="L2816" s="274"/>
      <c r="M2816" s="274"/>
      <c r="N2816" s="274"/>
    </row>
    <row r="2817" spans="2:14" ht="14.4">
      <c r="B2817" s="286"/>
      <c r="C2817" s="274"/>
      <c r="D2817" s="274"/>
      <c r="E2817" s="274"/>
      <c r="F2817" s="274"/>
      <c r="G2817" s="274"/>
      <c r="H2817" s="274"/>
      <c r="I2817" s="274"/>
      <c r="J2817" s="274"/>
      <c r="K2817" s="274"/>
      <c r="L2817" s="274"/>
      <c r="M2817" s="274"/>
      <c r="N2817" s="274"/>
    </row>
    <row r="2818" spans="2:14" ht="14.4">
      <c r="B2818" s="286"/>
      <c r="C2818" s="274"/>
      <c r="D2818" s="274"/>
      <c r="E2818" s="274"/>
      <c r="F2818" s="274"/>
      <c r="G2818" s="274"/>
      <c r="H2818" s="274"/>
      <c r="I2818" s="274"/>
      <c r="J2818" s="274"/>
      <c r="K2818" s="274"/>
      <c r="L2818" s="274"/>
      <c r="M2818" s="274"/>
      <c r="N2818" s="274"/>
    </row>
    <row r="2819" spans="2:14" ht="14.4">
      <c r="B2819" s="286"/>
      <c r="C2819" s="274"/>
      <c r="D2819" s="274"/>
      <c r="E2819" s="274"/>
      <c r="F2819" s="274"/>
      <c r="G2819" s="274"/>
      <c r="H2819" s="274"/>
      <c r="I2819" s="274"/>
      <c r="J2819" s="274"/>
      <c r="K2819" s="274"/>
      <c r="L2819" s="274"/>
      <c r="M2819" s="274"/>
      <c r="N2819" s="274"/>
    </row>
    <row r="2820" spans="2:14" ht="14.4">
      <c r="B2820" s="286"/>
      <c r="C2820" s="274"/>
      <c r="D2820" s="274"/>
      <c r="E2820" s="274"/>
      <c r="F2820" s="274"/>
      <c r="G2820" s="274"/>
      <c r="H2820" s="274"/>
      <c r="I2820" s="274"/>
      <c r="J2820" s="274"/>
      <c r="K2820" s="274"/>
      <c r="L2820" s="274"/>
      <c r="M2820" s="274"/>
      <c r="N2820" s="274"/>
    </row>
    <row r="2821" spans="2:14" ht="14.4">
      <c r="B2821" s="286"/>
      <c r="C2821" s="274"/>
      <c r="D2821" s="274"/>
      <c r="E2821" s="274"/>
      <c r="F2821" s="274"/>
      <c r="G2821" s="274"/>
      <c r="H2821" s="274"/>
      <c r="I2821" s="274"/>
      <c r="J2821" s="274"/>
      <c r="K2821" s="274"/>
      <c r="L2821" s="274"/>
      <c r="M2821" s="274"/>
      <c r="N2821" s="274"/>
    </row>
    <row r="2822" spans="2:14" ht="14.4">
      <c r="B2822" s="286"/>
      <c r="C2822" s="274"/>
      <c r="D2822" s="274"/>
      <c r="E2822" s="274"/>
      <c r="F2822" s="274"/>
      <c r="G2822" s="274"/>
      <c r="H2822" s="274"/>
      <c r="I2822" s="274"/>
      <c r="J2822" s="274"/>
      <c r="K2822" s="274"/>
      <c r="L2822" s="274"/>
      <c r="M2822" s="274"/>
      <c r="N2822" s="274"/>
    </row>
    <row r="2823" spans="2:14" ht="14.4">
      <c r="B2823" s="286"/>
      <c r="C2823" s="274"/>
      <c r="D2823" s="274"/>
      <c r="E2823" s="274"/>
      <c r="F2823" s="274"/>
      <c r="G2823" s="274"/>
      <c r="H2823" s="274"/>
      <c r="I2823" s="274"/>
      <c r="J2823" s="274"/>
      <c r="K2823" s="274"/>
      <c r="L2823" s="274"/>
      <c r="M2823" s="274"/>
      <c r="N2823" s="274"/>
    </row>
    <row r="2824" spans="2:14" ht="14.4">
      <c r="B2824" s="286"/>
      <c r="C2824" s="274"/>
      <c r="D2824" s="274"/>
      <c r="E2824" s="274"/>
      <c r="F2824" s="274"/>
      <c r="G2824" s="274"/>
      <c r="H2824" s="274"/>
      <c r="I2824" s="274"/>
      <c r="J2824" s="274"/>
      <c r="K2824" s="274"/>
      <c r="L2824" s="274"/>
      <c r="M2824" s="274"/>
      <c r="N2824" s="274"/>
    </row>
    <row r="2825" spans="2:14" ht="14.4">
      <c r="B2825" s="286"/>
      <c r="C2825" s="274"/>
      <c r="D2825" s="274"/>
      <c r="E2825" s="274"/>
      <c r="F2825" s="274"/>
      <c r="G2825" s="274"/>
      <c r="H2825" s="274"/>
      <c r="I2825" s="274"/>
      <c r="J2825" s="274"/>
      <c r="K2825" s="274"/>
      <c r="L2825" s="274"/>
      <c r="M2825" s="274"/>
      <c r="N2825" s="274"/>
    </row>
    <row r="2826" spans="2:14" ht="14.4">
      <c r="B2826" s="286"/>
      <c r="C2826" s="274"/>
      <c r="D2826" s="274"/>
      <c r="E2826" s="274"/>
      <c r="F2826" s="274"/>
      <c r="G2826" s="274"/>
      <c r="H2826" s="274"/>
      <c r="I2826" s="274"/>
      <c r="J2826" s="274"/>
      <c r="K2826" s="274"/>
      <c r="L2826" s="274"/>
      <c r="M2826" s="274"/>
      <c r="N2826" s="274"/>
    </row>
    <row r="2827" spans="2:14" ht="14.4">
      <c r="B2827" s="286"/>
      <c r="C2827" s="274"/>
      <c r="D2827" s="274"/>
      <c r="E2827" s="274"/>
      <c r="F2827" s="274"/>
      <c r="G2827" s="274"/>
      <c r="H2827" s="274"/>
      <c r="I2827" s="274"/>
      <c r="J2827" s="274"/>
      <c r="K2827" s="274"/>
      <c r="L2827" s="274"/>
      <c r="M2827" s="274"/>
      <c r="N2827" s="274"/>
    </row>
    <row r="2828" spans="2:14" ht="14.4">
      <c r="B2828" s="286"/>
      <c r="C2828" s="274"/>
      <c r="D2828" s="274"/>
      <c r="E2828" s="274"/>
      <c r="F2828" s="274"/>
      <c r="G2828" s="274"/>
      <c r="H2828" s="274"/>
      <c r="I2828" s="274"/>
      <c r="J2828" s="274"/>
      <c r="K2828" s="274"/>
      <c r="L2828" s="274"/>
      <c r="M2828" s="274"/>
      <c r="N2828" s="274"/>
    </row>
    <row r="2829" spans="2:14" ht="14.4">
      <c r="B2829" s="286"/>
      <c r="C2829" s="274"/>
      <c r="D2829" s="274"/>
      <c r="E2829" s="274"/>
      <c r="F2829" s="274"/>
      <c r="G2829" s="274"/>
      <c r="H2829" s="274"/>
      <c r="I2829" s="274"/>
      <c r="J2829" s="274"/>
      <c r="K2829" s="274"/>
      <c r="L2829" s="274"/>
      <c r="M2829" s="274"/>
      <c r="N2829" s="274"/>
    </row>
    <row r="2830" spans="2:14" ht="14.4">
      <c r="B2830" s="286"/>
      <c r="C2830" s="274"/>
      <c r="D2830" s="274"/>
      <c r="E2830" s="274"/>
      <c r="F2830" s="274"/>
      <c r="G2830" s="274"/>
      <c r="H2830" s="274"/>
      <c r="I2830" s="274"/>
      <c r="J2830" s="274"/>
      <c r="K2830" s="274"/>
      <c r="L2830" s="274"/>
      <c r="M2830" s="274"/>
      <c r="N2830" s="274"/>
    </row>
    <row r="2831" spans="2:14" ht="14.4">
      <c r="B2831" s="286"/>
      <c r="C2831" s="274"/>
      <c r="D2831" s="274"/>
      <c r="E2831" s="274"/>
      <c r="F2831" s="274"/>
      <c r="G2831" s="274"/>
      <c r="H2831" s="274"/>
      <c r="I2831" s="274"/>
      <c r="J2831" s="274"/>
      <c r="K2831" s="274"/>
      <c r="L2831" s="274"/>
      <c r="M2831" s="274"/>
      <c r="N2831" s="274"/>
    </row>
    <row r="2832" spans="2:14" ht="14.4">
      <c r="B2832" s="286"/>
      <c r="C2832" s="274"/>
      <c r="D2832" s="274"/>
      <c r="E2832" s="274"/>
      <c r="F2832" s="274"/>
      <c r="G2832" s="274"/>
      <c r="H2832" s="274"/>
      <c r="I2832" s="274"/>
      <c r="J2832" s="274"/>
      <c r="K2832" s="274"/>
      <c r="L2832" s="274"/>
      <c r="M2832" s="274"/>
      <c r="N2832" s="274"/>
    </row>
    <row r="2833" spans="2:14" ht="14.4">
      <c r="B2833" s="286"/>
      <c r="C2833" s="274"/>
      <c r="D2833" s="274"/>
      <c r="E2833" s="274"/>
      <c r="F2833" s="274"/>
      <c r="G2833" s="274"/>
      <c r="H2833" s="274"/>
      <c r="I2833" s="274"/>
      <c r="J2833" s="274"/>
      <c r="K2833" s="274"/>
      <c r="L2833" s="274"/>
      <c r="M2833" s="274"/>
      <c r="N2833" s="274"/>
    </row>
    <row r="2834" spans="2:14" ht="14.4">
      <c r="B2834" s="286"/>
      <c r="C2834" s="274"/>
      <c r="D2834" s="274"/>
      <c r="E2834" s="274"/>
      <c r="F2834" s="274"/>
      <c r="G2834" s="274"/>
      <c r="H2834" s="274"/>
      <c r="I2834" s="274"/>
      <c r="J2834" s="274"/>
      <c r="K2834" s="274"/>
      <c r="L2834" s="274"/>
      <c r="M2834" s="274"/>
      <c r="N2834" s="274"/>
    </row>
    <row r="2835" spans="2:14" ht="14.4">
      <c r="B2835" s="286"/>
      <c r="C2835" s="274"/>
      <c r="D2835" s="274"/>
      <c r="E2835" s="274"/>
      <c r="F2835" s="274"/>
      <c r="G2835" s="274"/>
      <c r="H2835" s="274"/>
      <c r="I2835" s="274"/>
      <c r="J2835" s="274"/>
      <c r="K2835" s="274"/>
      <c r="L2835" s="274"/>
      <c r="M2835" s="274"/>
      <c r="N2835" s="274"/>
    </row>
    <row r="2836" spans="2:14" ht="14.4">
      <c r="B2836" s="286"/>
      <c r="C2836" s="274"/>
      <c r="D2836" s="274"/>
      <c r="E2836" s="274"/>
      <c r="F2836" s="274"/>
      <c r="G2836" s="274"/>
      <c r="H2836" s="274"/>
      <c r="I2836" s="274"/>
      <c r="J2836" s="274"/>
      <c r="K2836" s="274"/>
      <c r="L2836" s="274"/>
      <c r="M2836" s="274"/>
      <c r="N2836" s="274"/>
    </row>
    <row r="2837" spans="2:14" ht="14.4">
      <c r="B2837" s="286"/>
      <c r="C2837" s="274"/>
      <c r="D2837" s="274"/>
      <c r="E2837" s="274"/>
      <c r="F2837" s="274"/>
      <c r="G2837" s="274"/>
      <c r="H2837" s="274"/>
      <c r="I2837" s="274"/>
      <c r="J2837" s="274"/>
      <c r="K2837" s="274"/>
      <c r="L2837" s="274"/>
      <c r="M2837" s="274"/>
      <c r="N2837" s="274"/>
    </row>
    <row r="2838" spans="2:14" ht="14.4">
      <c r="B2838" s="286"/>
      <c r="C2838" s="274"/>
      <c r="D2838" s="274"/>
      <c r="E2838" s="274"/>
      <c r="F2838" s="274"/>
      <c r="G2838" s="274"/>
      <c r="H2838" s="274"/>
      <c r="I2838" s="274"/>
      <c r="J2838" s="274"/>
      <c r="K2838" s="274"/>
      <c r="L2838" s="274"/>
      <c r="M2838" s="274"/>
      <c r="N2838" s="274"/>
    </row>
    <row r="2839" spans="2:14" ht="14.4">
      <c r="B2839" s="286"/>
      <c r="C2839" s="274"/>
      <c r="D2839" s="274"/>
      <c r="E2839" s="274"/>
      <c r="F2839" s="274"/>
      <c r="G2839" s="274"/>
      <c r="H2839" s="274"/>
      <c r="I2839" s="274"/>
      <c r="J2839" s="274"/>
      <c r="K2839" s="274"/>
      <c r="L2839" s="274"/>
      <c r="M2839" s="274"/>
      <c r="N2839" s="274"/>
    </row>
    <row r="2840" spans="2:14" ht="14.4">
      <c r="B2840" s="286"/>
      <c r="C2840" s="274"/>
      <c r="D2840" s="274"/>
      <c r="E2840" s="274"/>
      <c r="F2840" s="274"/>
      <c r="G2840" s="274"/>
      <c r="H2840" s="274"/>
      <c r="I2840" s="274"/>
      <c r="J2840" s="274"/>
      <c r="K2840" s="274"/>
      <c r="L2840" s="274"/>
      <c r="M2840" s="274"/>
      <c r="N2840" s="274"/>
    </row>
    <row r="2841" spans="2:14" ht="14.4">
      <c r="B2841" s="286"/>
      <c r="C2841" s="274"/>
      <c r="D2841" s="274"/>
      <c r="E2841" s="274"/>
      <c r="F2841" s="274"/>
      <c r="G2841" s="274"/>
      <c r="H2841" s="274"/>
      <c r="I2841" s="274"/>
      <c r="J2841" s="274"/>
      <c r="K2841" s="274"/>
      <c r="L2841" s="274"/>
      <c r="M2841" s="274"/>
      <c r="N2841" s="274"/>
    </row>
    <row r="2842" spans="2:14" ht="14.4">
      <c r="B2842" s="286"/>
      <c r="C2842" s="274"/>
      <c r="D2842" s="274"/>
      <c r="E2842" s="274"/>
      <c r="F2842" s="274"/>
      <c r="G2842" s="274"/>
      <c r="H2842" s="274"/>
      <c r="I2842" s="274"/>
      <c r="J2842" s="274"/>
      <c r="K2842" s="274"/>
      <c r="L2842" s="274"/>
      <c r="M2842" s="274"/>
      <c r="N2842" s="274"/>
    </row>
    <row r="2843" spans="2:14" ht="14.4">
      <c r="B2843" s="286"/>
      <c r="C2843" s="274"/>
      <c r="D2843" s="274"/>
      <c r="E2843" s="274"/>
      <c r="F2843" s="274"/>
      <c r="G2843" s="274"/>
      <c r="H2843" s="274"/>
      <c r="I2843" s="274"/>
      <c r="J2843" s="274"/>
      <c r="K2843" s="274"/>
      <c r="L2843" s="274"/>
      <c r="M2843" s="274"/>
      <c r="N2843" s="274"/>
    </row>
    <row r="2844" spans="2:14" ht="14.4">
      <c r="B2844" s="286"/>
      <c r="C2844" s="274"/>
      <c r="D2844" s="274"/>
      <c r="E2844" s="274"/>
      <c r="F2844" s="274"/>
      <c r="G2844" s="274"/>
      <c r="H2844" s="274"/>
      <c r="I2844" s="274"/>
      <c r="J2844" s="274"/>
      <c r="K2844" s="274"/>
      <c r="L2844" s="274"/>
      <c r="M2844" s="274"/>
      <c r="N2844" s="274"/>
    </row>
    <row r="2845" spans="2:14" ht="14.4">
      <c r="B2845" s="286"/>
      <c r="C2845" s="274"/>
      <c r="D2845" s="274"/>
      <c r="E2845" s="274"/>
      <c r="F2845" s="274"/>
      <c r="G2845" s="274"/>
      <c r="H2845" s="274"/>
      <c r="I2845" s="274"/>
      <c r="J2845" s="274"/>
      <c r="K2845" s="274"/>
      <c r="L2845" s="274"/>
      <c r="M2845" s="274"/>
      <c r="N2845" s="274"/>
    </row>
    <row r="2846" spans="2:14" ht="14.4">
      <c r="B2846" s="286"/>
      <c r="C2846" s="274"/>
      <c r="D2846" s="274"/>
      <c r="E2846" s="274"/>
      <c r="F2846" s="274"/>
      <c r="G2846" s="274"/>
      <c r="H2846" s="274"/>
      <c r="I2846" s="274"/>
      <c r="J2846" s="274"/>
      <c r="K2846" s="274"/>
      <c r="L2846" s="274"/>
      <c r="M2846" s="274"/>
      <c r="N2846" s="274"/>
    </row>
    <row r="2847" spans="2:14" ht="14.4">
      <c r="B2847" s="286"/>
      <c r="C2847" s="274"/>
      <c r="D2847" s="274"/>
      <c r="E2847" s="274"/>
      <c r="F2847" s="274"/>
      <c r="G2847" s="274"/>
      <c r="H2847" s="274"/>
      <c r="I2847" s="274"/>
      <c r="J2847" s="274"/>
      <c r="K2847" s="274"/>
      <c r="L2847" s="274"/>
      <c r="M2847" s="274"/>
      <c r="N2847" s="274"/>
    </row>
    <row r="2848" spans="2:14" ht="14.4">
      <c r="B2848" s="286"/>
      <c r="C2848" s="274"/>
      <c r="D2848" s="274"/>
      <c r="E2848" s="274"/>
      <c r="F2848" s="274"/>
      <c r="G2848" s="274"/>
      <c r="H2848" s="274"/>
      <c r="I2848" s="274"/>
      <c r="J2848" s="274"/>
      <c r="K2848" s="274"/>
      <c r="L2848" s="274"/>
      <c r="M2848" s="274"/>
      <c r="N2848" s="274"/>
    </row>
    <row r="2849" spans="2:14" ht="14.4">
      <c r="B2849" s="286"/>
      <c r="C2849" s="274"/>
      <c r="D2849" s="274"/>
      <c r="E2849" s="274"/>
      <c r="F2849" s="274"/>
      <c r="G2849" s="274"/>
      <c r="H2849" s="274"/>
      <c r="I2849" s="274"/>
      <c r="J2849" s="274"/>
      <c r="K2849" s="274"/>
      <c r="L2849" s="274"/>
      <c r="M2849" s="274"/>
      <c r="N2849" s="274"/>
    </row>
    <row r="2850" spans="2:14" ht="14.4">
      <c r="B2850" s="286"/>
      <c r="C2850" s="274"/>
      <c r="D2850" s="274"/>
      <c r="E2850" s="274"/>
      <c r="F2850" s="274"/>
      <c r="G2850" s="274"/>
      <c r="H2850" s="274"/>
      <c r="I2850" s="274"/>
      <c r="J2850" s="274"/>
      <c r="K2850" s="274"/>
      <c r="L2850" s="274"/>
      <c r="M2850" s="274"/>
      <c r="N2850" s="274"/>
    </row>
    <row r="2851" spans="2:14" ht="14.4">
      <c r="B2851" s="286"/>
      <c r="C2851" s="274"/>
      <c r="D2851" s="274"/>
      <c r="E2851" s="274"/>
      <c r="F2851" s="274"/>
      <c r="G2851" s="274"/>
      <c r="H2851" s="274"/>
      <c r="I2851" s="274"/>
      <c r="J2851" s="274"/>
      <c r="K2851" s="274"/>
      <c r="L2851" s="274"/>
      <c r="M2851" s="274"/>
      <c r="N2851" s="274"/>
    </row>
    <row r="2852" spans="2:14" ht="14.4">
      <c r="B2852" s="286"/>
      <c r="C2852" s="274"/>
      <c r="D2852" s="274"/>
      <c r="E2852" s="274"/>
      <c r="F2852" s="274"/>
      <c r="G2852" s="274"/>
      <c r="H2852" s="274"/>
      <c r="I2852" s="274"/>
      <c r="J2852" s="274"/>
      <c r="K2852" s="274"/>
      <c r="L2852" s="274"/>
      <c r="M2852" s="274"/>
      <c r="N2852" s="274"/>
    </row>
    <row r="2853" spans="2:14" ht="14.4">
      <c r="B2853" s="286"/>
      <c r="C2853" s="274"/>
      <c r="D2853" s="274"/>
      <c r="E2853" s="274"/>
      <c r="F2853" s="274"/>
      <c r="G2853" s="274"/>
      <c r="H2853" s="274"/>
      <c r="I2853" s="274"/>
      <c r="J2853" s="274"/>
      <c r="K2853" s="274"/>
      <c r="L2853" s="274"/>
      <c r="M2853" s="274"/>
      <c r="N2853" s="274"/>
    </row>
    <row r="2854" spans="2:14" ht="14.4">
      <c r="B2854" s="286"/>
      <c r="C2854" s="274"/>
      <c r="D2854" s="274"/>
      <c r="E2854" s="274"/>
      <c r="F2854" s="274"/>
      <c r="G2854" s="274"/>
      <c r="H2854" s="274"/>
      <c r="I2854" s="274"/>
      <c r="J2854" s="274"/>
      <c r="K2854" s="274"/>
      <c r="L2854" s="274"/>
      <c r="M2854" s="274"/>
      <c r="N2854" s="274"/>
    </row>
    <row r="2855" spans="2:14" ht="14.4">
      <c r="B2855" s="286"/>
      <c r="C2855" s="274"/>
      <c r="D2855" s="274"/>
      <c r="E2855" s="274"/>
      <c r="F2855" s="274"/>
      <c r="G2855" s="274"/>
      <c r="H2855" s="274"/>
      <c r="I2855" s="274"/>
      <c r="J2855" s="274"/>
      <c r="K2855" s="274"/>
      <c r="L2855" s="274"/>
      <c r="M2855" s="274"/>
      <c r="N2855" s="274"/>
    </row>
    <row r="2856" spans="2:14" ht="14.4">
      <c r="B2856" s="286"/>
      <c r="C2856" s="274"/>
      <c r="D2856" s="274"/>
      <c r="E2856" s="274"/>
      <c r="F2856" s="274"/>
      <c r="G2856" s="274"/>
      <c r="H2856" s="274"/>
      <c r="I2856" s="274"/>
      <c r="J2856" s="274"/>
      <c r="K2856" s="274"/>
      <c r="L2856" s="274"/>
      <c r="M2856" s="274"/>
      <c r="N2856" s="274"/>
    </row>
    <row r="2857" spans="2:14" ht="14.4">
      <c r="B2857" s="286"/>
      <c r="C2857" s="274"/>
      <c r="D2857" s="274"/>
      <c r="E2857" s="274"/>
      <c r="F2857" s="274"/>
      <c r="G2857" s="274"/>
      <c r="H2857" s="274"/>
      <c r="I2857" s="274"/>
      <c r="J2857" s="274"/>
      <c r="K2857" s="274"/>
      <c r="L2857" s="274"/>
      <c r="M2857" s="274"/>
      <c r="N2857" s="274"/>
    </row>
    <row r="2858" spans="2:14" ht="14.4">
      <c r="B2858" s="286"/>
      <c r="C2858" s="274"/>
      <c r="D2858" s="274"/>
      <c r="E2858" s="274"/>
      <c r="F2858" s="274"/>
      <c r="G2858" s="274"/>
      <c r="H2858" s="274"/>
      <c r="I2858" s="274"/>
      <c r="J2858" s="274"/>
      <c r="K2858" s="274"/>
      <c r="L2858" s="274"/>
      <c r="M2858" s="274"/>
      <c r="N2858" s="274"/>
    </row>
    <row r="2859" spans="2:14" ht="14.4">
      <c r="B2859" s="286"/>
      <c r="C2859" s="274"/>
      <c r="D2859" s="274"/>
      <c r="E2859" s="274"/>
      <c r="F2859" s="274"/>
      <c r="G2859" s="274"/>
      <c r="H2859" s="274"/>
      <c r="I2859" s="274"/>
      <c r="J2859" s="274"/>
      <c r="K2859" s="274"/>
      <c r="L2859" s="274"/>
      <c r="M2859" s="274"/>
      <c r="N2859" s="274"/>
    </row>
    <row r="2860" spans="2:14" ht="14.4">
      <c r="B2860" s="286"/>
      <c r="C2860" s="274"/>
      <c r="D2860" s="274"/>
      <c r="E2860" s="274"/>
      <c r="F2860" s="274"/>
      <c r="G2860" s="274"/>
      <c r="H2860" s="274"/>
      <c r="I2860" s="274"/>
      <c r="J2860" s="274"/>
      <c r="K2860" s="274"/>
      <c r="L2860" s="274"/>
      <c r="M2860" s="274"/>
      <c r="N2860" s="274"/>
    </row>
    <row r="2861" spans="2:14" ht="14.4">
      <c r="B2861" s="286"/>
      <c r="C2861" s="274"/>
      <c r="D2861" s="274"/>
      <c r="E2861" s="274"/>
      <c r="F2861" s="274"/>
      <c r="G2861" s="274"/>
      <c r="H2861" s="274"/>
      <c r="I2861" s="274"/>
      <c r="J2861" s="274"/>
      <c r="K2861" s="274"/>
      <c r="L2861" s="274"/>
      <c r="M2861" s="274"/>
      <c r="N2861" s="274"/>
    </row>
    <row r="2862" spans="2:14" ht="14.4">
      <c r="B2862" s="286"/>
      <c r="C2862" s="274"/>
      <c r="D2862" s="274"/>
      <c r="E2862" s="274"/>
      <c r="F2862" s="274"/>
      <c r="G2862" s="274"/>
      <c r="H2862" s="274"/>
      <c r="I2862" s="274"/>
      <c r="J2862" s="274"/>
      <c r="K2862" s="274"/>
      <c r="L2862" s="274"/>
      <c r="M2862" s="274"/>
      <c r="N2862" s="274"/>
    </row>
    <row r="2863" spans="2:14" ht="14.4">
      <c r="B2863" s="286"/>
      <c r="C2863" s="274"/>
      <c r="D2863" s="274"/>
      <c r="E2863" s="274"/>
      <c r="F2863" s="274"/>
      <c r="G2863" s="274"/>
      <c r="H2863" s="274"/>
      <c r="I2863" s="274"/>
      <c r="J2863" s="274"/>
      <c r="K2863" s="274"/>
      <c r="L2863" s="274"/>
      <c r="M2863" s="274"/>
      <c r="N2863" s="274"/>
    </row>
    <row r="2864" spans="2:14" ht="14.4">
      <c r="B2864" s="286"/>
      <c r="C2864" s="274"/>
      <c r="D2864" s="274"/>
      <c r="E2864" s="274"/>
      <c r="F2864" s="274"/>
      <c r="G2864" s="274"/>
      <c r="H2864" s="274"/>
      <c r="I2864" s="274"/>
      <c r="J2864" s="274"/>
      <c r="K2864" s="274"/>
      <c r="L2864" s="274"/>
      <c r="M2864" s="274"/>
      <c r="N2864" s="274"/>
    </row>
    <row r="2865" spans="2:14" ht="14.4">
      <c r="B2865" s="286"/>
      <c r="C2865" s="274"/>
      <c r="D2865" s="274"/>
      <c r="E2865" s="274"/>
      <c r="F2865" s="274"/>
      <c r="G2865" s="274"/>
      <c r="H2865" s="274"/>
      <c r="I2865" s="274"/>
      <c r="J2865" s="274"/>
      <c r="K2865" s="274"/>
      <c r="L2865" s="274"/>
      <c r="M2865" s="274"/>
      <c r="N2865" s="274"/>
    </row>
    <row r="2866" spans="2:14" ht="14.4">
      <c r="B2866" s="286"/>
      <c r="C2866" s="274"/>
      <c r="D2866" s="274"/>
      <c r="E2866" s="274"/>
      <c r="F2866" s="274"/>
      <c r="G2866" s="274"/>
      <c r="H2866" s="274"/>
      <c r="I2866" s="274"/>
      <c r="J2866" s="274"/>
      <c r="K2866" s="274"/>
      <c r="L2866" s="274"/>
      <c r="M2866" s="274"/>
      <c r="N2866" s="274"/>
    </row>
    <row r="2867" spans="2:14" ht="14.4">
      <c r="B2867" s="286"/>
      <c r="C2867" s="274"/>
      <c r="D2867" s="274"/>
      <c r="E2867" s="274"/>
      <c r="F2867" s="274"/>
      <c r="G2867" s="274"/>
      <c r="H2867" s="274"/>
      <c r="I2867" s="274"/>
      <c r="J2867" s="274"/>
      <c r="K2867" s="274"/>
      <c r="L2867" s="274"/>
      <c r="M2867" s="274"/>
      <c r="N2867" s="274"/>
    </row>
    <row r="2868" spans="2:14" ht="14.4">
      <c r="B2868" s="286"/>
      <c r="C2868" s="274"/>
      <c r="D2868" s="274"/>
      <c r="E2868" s="274"/>
      <c r="F2868" s="274"/>
      <c r="G2868" s="274"/>
      <c r="H2868" s="274"/>
      <c r="I2868" s="274"/>
      <c r="J2868" s="274"/>
      <c r="K2868" s="274"/>
      <c r="L2868" s="274"/>
      <c r="M2868" s="274"/>
      <c r="N2868" s="274"/>
    </row>
    <row r="2869" spans="2:14" ht="14.4">
      <c r="B2869" s="286"/>
      <c r="C2869" s="274"/>
      <c r="D2869" s="274"/>
      <c r="E2869" s="274"/>
      <c r="F2869" s="274"/>
      <c r="G2869" s="274"/>
      <c r="H2869" s="274"/>
      <c r="I2869" s="274"/>
      <c r="J2869" s="274"/>
      <c r="K2869" s="274"/>
      <c r="L2869" s="274"/>
      <c r="M2869" s="274"/>
      <c r="N2869" s="274"/>
    </row>
    <row r="2870" spans="2:14" ht="14.4">
      <c r="B2870" s="286"/>
      <c r="C2870" s="274"/>
      <c r="D2870" s="274"/>
      <c r="E2870" s="274"/>
      <c r="F2870" s="274"/>
      <c r="G2870" s="274"/>
      <c r="H2870" s="274"/>
      <c r="I2870" s="274"/>
      <c r="J2870" s="274"/>
      <c r="K2870" s="274"/>
      <c r="L2870" s="274"/>
      <c r="M2870" s="274"/>
      <c r="N2870" s="274"/>
    </row>
    <row r="2871" spans="2:14" ht="14.4">
      <c r="B2871" s="286"/>
      <c r="C2871" s="274"/>
      <c r="D2871" s="274"/>
      <c r="E2871" s="274"/>
      <c r="F2871" s="274"/>
      <c r="G2871" s="274"/>
      <c r="H2871" s="274"/>
      <c r="I2871" s="274"/>
      <c r="J2871" s="274"/>
      <c r="K2871" s="274"/>
      <c r="L2871" s="274"/>
      <c r="M2871" s="274"/>
      <c r="N2871" s="274"/>
    </row>
    <row r="2872" spans="2:14" ht="14.4">
      <c r="B2872" s="286"/>
      <c r="C2872" s="274"/>
      <c r="D2872" s="274"/>
      <c r="E2872" s="274"/>
      <c r="F2872" s="274"/>
      <c r="G2872" s="274"/>
      <c r="H2872" s="274"/>
      <c r="I2872" s="274"/>
      <c r="J2872" s="274"/>
      <c r="K2872" s="274"/>
      <c r="L2872" s="274"/>
      <c r="M2872" s="274"/>
      <c r="N2872" s="274"/>
    </row>
    <row r="2873" spans="2:14" ht="14.4">
      <c r="B2873" s="286"/>
      <c r="C2873" s="274"/>
      <c r="D2873" s="274"/>
      <c r="E2873" s="274"/>
      <c r="F2873" s="274"/>
      <c r="G2873" s="274"/>
      <c r="H2873" s="274"/>
      <c r="I2873" s="274"/>
      <c r="J2873" s="274"/>
      <c r="K2873" s="274"/>
      <c r="L2873" s="274"/>
      <c r="M2873" s="274"/>
      <c r="N2873" s="274"/>
    </row>
    <row r="2874" spans="2:14" ht="14.4">
      <c r="B2874" s="286"/>
      <c r="C2874" s="274"/>
      <c r="D2874" s="274"/>
      <c r="E2874" s="274"/>
      <c r="F2874" s="274"/>
      <c r="G2874" s="274"/>
      <c r="H2874" s="274"/>
      <c r="I2874" s="274"/>
      <c r="J2874" s="274"/>
      <c r="K2874" s="274"/>
      <c r="L2874" s="274"/>
      <c r="M2874" s="274"/>
      <c r="N2874" s="274"/>
    </row>
    <row r="2875" spans="2:14" ht="14.4">
      <c r="B2875" s="286"/>
      <c r="C2875" s="274"/>
      <c r="D2875" s="274"/>
      <c r="E2875" s="274"/>
      <c r="F2875" s="274"/>
      <c r="G2875" s="274"/>
      <c r="H2875" s="274"/>
      <c r="I2875" s="274"/>
      <c r="J2875" s="274"/>
      <c r="K2875" s="274"/>
      <c r="L2875" s="274"/>
      <c r="M2875" s="274"/>
      <c r="N2875" s="274"/>
    </row>
    <row r="2876" spans="2:14" ht="14.4">
      <c r="B2876" s="286"/>
      <c r="C2876" s="274"/>
      <c r="D2876" s="274"/>
      <c r="E2876" s="274"/>
      <c r="F2876" s="274"/>
      <c r="G2876" s="274"/>
      <c r="H2876" s="274"/>
      <c r="I2876" s="274"/>
      <c r="J2876" s="274"/>
      <c r="K2876" s="274"/>
      <c r="L2876" s="274"/>
      <c r="M2876" s="274"/>
      <c r="N2876" s="274"/>
    </row>
    <row r="2877" spans="2:14" ht="14.4">
      <c r="B2877" s="286"/>
      <c r="C2877" s="274"/>
      <c r="D2877" s="274"/>
      <c r="E2877" s="274"/>
      <c r="F2877" s="274"/>
      <c r="G2877" s="274"/>
      <c r="H2877" s="274"/>
      <c r="I2877" s="274"/>
      <c r="J2877" s="274"/>
      <c r="K2877" s="274"/>
      <c r="L2877" s="274"/>
      <c r="M2877" s="274"/>
      <c r="N2877" s="274"/>
    </row>
    <row r="2878" spans="2:14" ht="14.4">
      <c r="B2878" s="286"/>
      <c r="C2878" s="274"/>
      <c r="D2878" s="274"/>
      <c r="E2878" s="274"/>
      <c r="F2878" s="274"/>
      <c r="G2878" s="274"/>
      <c r="H2878" s="274"/>
      <c r="I2878" s="274"/>
      <c r="J2878" s="274"/>
      <c r="K2878" s="274"/>
      <c r="L2878" s="274"/>
      <c r="M2878" s="274"/>
      <c r="N2878" s="274"/>
    </row>
    <row r="2879" spans="2:14" ht="14.4">
      <c r="B2879" s="286"/>
      <c r="C2879" s="274"/>
      <c r="D2879" s="274"/>
      <c r="E2879" s="274"/>
      <c r="F2879" s="274"/>
      <c r="G2879" s="274"/>
      <c r="H2879" s="274"/>
      <c r="I2879" s="274"/>
      <c r="J2879" s="274"/>
      <c r="K2879" s="274"/>
      <c r="L2879" s="274"/>
      <c r="M2879" s="274"/>
      <c r="N2879" s="274"/>
    </row>
    <row r="2880" spans="2:14" ht="14.4">
      <c r="B2880" s="286"/>
      <c r="C2880" s="274"/>
      <c r="D2880" s="274"/>
      <c r="E2880" s="274"/>
      <c r="F2880" s="274"/>
      <c r="G2880" s="274"/>
      <c r="H2880" s="274"/>
      <c r="I2880" s="274"/>
      <c r="J2880" s="274"/>
      <c r="K2880" s="274"/>
      <c r="L2880" s="274"/>
      <c r="M2880" s="274"/>
      <c r="N2880" s="274"/>
    </row>
    <row r="2881" spans="2:14" ht="14.4">
      <c r="B2881" s="286"/>
      <c r="C2881" s="274"/>
      <c r="D2881" s="274"/>
      <c r="E2881" s="274"/>
      <c r="F2881" s="274"/>
      <c r="G2881" s="274"/>
      <c r="H2881" s="274"/>
      <c r="I2881" s="274"/>
      <c r="J2881" s="274"/>
      <c r="K2881" s="274"/>
      <c r="L2881" s="274"/>
      <c r="M2881" s="274"/>
      <c r="N2881" s="274"/>
    </row>
    <row r="2882" spans="2:14" ht="14.4">
      <c r="B2882" s="286"/>
      <c r="C2882" s="274"/>
      <c r="D2882" s="274"/>
      <c r="E2882" s="274"/>
      <c r="F2882" s="274"/>
      <c r="G2882" s="274"/>
      <c r="H2882" s="274"/>
      <c r="I2882" s="274"/>
      <c r="J2882" s="274"/>
      <c r="K2882" s="274"/>
      <c r="L2882" s="274"/>
      <c r="M2882" s="274"/>
      <c r="N2882" s="274"/>
    </row>
    <row r="2883" spans="2:14" ht="14.4">
      <c r="B2883" s="286"/>
      <c r="C2883" s="274"/>
      <c r="D2883" s="274"/>
      <c r="E2883" s="274"/>
      <c r="F2883" s="274"/>
      <c r="G2883" s="274"/>
      <c r="H2883" s="274"/>
      <c r="I2883" s="274"/>
      <c r="J2883" s="274"/>
      <c r="K2883" s="274"/>
      <c r="L2883" s="274"/>
      <c r="M2883" s="274"/>
      <c r="N2883" s="274"/>
    </row>
    <row r="2884" spans="2:14" ht="14.4">
      <c r="B2884" s="286"/>
      <c r="C2884" s="274"/>
      <c r="D2884" s="274"/>
      <c r="E2884" s="274"/>
      <c r="F2884" s="274"/>
      <c r="G2884" s="274"/>
      <c r="H2884" s="274"/>
      <c r="I2884" s="274"/>
      <c r="J2884" s="274"/>
      <c r="K2884" s="274"/>
      <c r="L2884" s="274"/>
      <c r="M2884" s="274"/>
      <c r="N2884" s="274"/>
    </row>
    <row r="2885" spans="2:14" ht="14.4">
      <c r="B2885" s="286"/>
      <c r="C2885" s="274"/>
      <c r="D2885" s="274"/>
      <c r="E2885" s="274"/>
      <c r="F2885" s="274"/>
      <c r="G2885" s="274"/>
      <c r="H2885" s="274"/>
      <c r="I2885" s="274"/>
      <c r="J2885" s="274"/>
      <c r="K2885" s="274"/>
      <c r="L2885" s="274"/>
      <c r="M2885" s="274"/>
      <c r="N2885" s="274"/>
    </row>
    <row r="2886" spans="2:14" ht="14.4">
      <c r="B2886" s="286"/>
      <c r="C2886" s="274"/>
      <c r="D2886" s="274"/>
      <c r="E2886" s="274"/>
      <c r="F2886" s="274"/>
      <c r="G2886" s="274"/>
      <c r="H2886" s="274"/>
      <c r="I2886" s="274"/>
      <c r="J2886" s="274"/>
      <c r="K2886" s="274"/>
      <c r="L2886" s="274"/>
      <c r="M2886" s="274"/>
      <c r="N2886" s="274"/>
    </row>
    <row r="2887" spans="2:14" ht="14.4">
      <c r="B2887" s="286"/>
      <c r="C2887" s="274"/>
      <c r="D2887" s="274"/>
      <c r="E2887" s="274"/>
      <c r="F2887" s="274"/>
      <c r="G2887" s="274"/>
      <c r="H2887" s="274"/>
      <c r="I2887" s="274"/>
      <c r="J2887" s="274"/>
      <c r="K2887" s="274"/>
      <c r="L2887" s="274"/>
      <c r="M2887" s="274"/>
      <c r="N2887" s="274"/>
    </row>
    <row r="2888" spans="2:14" ht="14.4">
      <c r="B2888" s="286"/>
      <c r="C2888" s="274"/>
      <c r="D2888" s="274"/>
      <c r="E2888" s="274"/>
      <c r="F2888" s="274"/>
      <c r="G2888" s="274"/>
      <c r="H2888" s="274"/>
      <c r="I2888" s="274"/>
      <c r="J2888" s="274"/>
      <c r="K2888" s="274"/>
      <c r="L2888" s="274"/>
      <c r="M2888" s="274"/>
      <c r="N2888" s="274"/>
    </row>
    <row r="2889" spans="2:14" ht="14.4">
      <c r="B2889" s="286"/>
      <c r="C2889" s="274"/>
      <c r="D2889" s="274"/>
      <c r="E2889" s="274"/>
      <c r="F2889" s="274"/>
      <c r="G2889" s="274"/>
      <c r="H2889" s="274"/>
      <c r="I2889" s="274"/>
      <c r="J2889" s="274"/>
      <c r="K2889" s="274"/>
      <c r="L2889" s="274"/>
      <c r="M2889" s="274"/>
      <c r="N2889" s="274"/>
    </row>
    <row r="2890" spans="2:14" ht="14.4">
      <c r="B2890" s="286"/>
      <c r="C2890" s="274"/>
      <c r="D2890" s="274"/>
      <c r="E2890" s="274"/>
      <c r="F2890" s="274"/>
      <c r="G2890" s="274"/>
      <c r="H2890" s="274"/>
      <c r="I2890" s="274"/>
      <c r="J2890" s="274"/>
      <c r="K2890" s="274"/>
      <c r="L2890" s="274"/>
      <c r="M2890" s="274"/>
      <c r="N2890" s="274"/>
    </row>
    <row r="2891" spans="2:14" ht="14.4">
      <c r="B2891" s="286"/>
      <c r="C2891" s="274"/>
      <c r="D2891" s="274"/>
      <c r="E2891" s="274"/>
      <c r="F2891" s="274"/>
      <c r="G2891" s="274"/>
      <c r="H2891" s="274"/>
      <c r="I2891" s="274"/>
      <c r="J2891" s="274"/>
      <c r="K2891" s="274"/>
      <c r="L2891" s="274"/>
      <c r="M2891" s="274"/>
      <c r="N2891" s="274"/>
    </row>
    <row r="2892" spans="2:14" ht="14.4">
      <c r="B2892" s="286"/>
      <c r="C2892" s="274"/>
      <c r="D2892" s="274"/>
      <c r="E2892" s="274"/>
      <c r="F2892" s="274"/>
      <c r="G2892" s="274"/>
      <c r="H2892" s="274"/>
      <c r="I2892" s="274"/>
      <c r="J2892" s="274"/>
      <c r="K2892" s="274"/>
      <c r="L2892" s="274"/>
      <c r="M2892" s="274"/>
      <c r="N2892" s="274"/>
    </row>
    <row r="2893" spans="2:14" ht="14.4">
      <c r="B2893" s="286"/>
      <c r="C2893" s="274"/>
      <c r="D2893" s="274"/>
      <c r="E2893" s="274"/>
      <c r="F2893" s="274"/>
      <c r="G2893" s="274"/>
      <c r="H2893" s="274"/>
      <c r="I2893" s="274"/>
      <c r="J2893" s="274"/>
      <c r="K2893" s="274"/>
      <c r="L2893" s="274"/>
      <c r="M2893" s="274"/>
      <c r="N2893" s="274"/>
    </row>
    <row r="2894" spans="2:14" ht="14.4">
      <c r="B2894" s="286"/>
      <c r="C2894" s="274"/>
      <c r="D2894" s="274"/>
      <c r="E2894" s="274"/>
      <c r="F2894" s="274"/>
      <c r="G2894" s="274"/>
      <c r="H2894" s="274"/>
      <c r="I2894" s="274"/>
      <c r="J2894" s="274"/>
      <c r="K2894" s="274"/>
      <c r="L2894" s="274"/>
      <c r="M2894" s="274"/>
      <c r="N2894" s="274"/>
    </row>
    <row r="2895" spans="2:14" ht="14.4">
      <c r="B2895" s="286"/>
      <c r="C2895" s="274"/>
      <c r="D2895" s="274"/>
      <c r="E2895" s="274"/>
      <c r="F2895" s="274"/>
      <c r="G2895" s="274"/>
      <c r="H2895" s="274"/>
      <c r="I2895" s="274"/>
      <c r="J2895" s="274"/>
      <c r="K2895" s="274"/>
      <c r="L2895" s="274"/>
      <c r="M2895" s="274"/>
      <c r="N2895" s="274"/>
    </row>
    <row r="2896" spans="2:14" ht="14.4">
      <c r="B2896" s="286"/>
      <c r="C2896" s="274"/>
      <c r="D2896" s="274"/>
      <c r="E2896" s="274"/>
      <c r="F2896" s="274"/>
      <c r="G2896" s="274"/>
      <c r="H2896" s="274"/>
      <c r="I2896" s="274"/>
      <c r="J2896" s="274"/>
      <c r="K2896" s="274"/>
      <c r="L2896" s="274"/>
      <c r="M2896" s="274"/>
      <c r="N2896" s="274"/>
    </row>
    <row r="2897" spans="2:14" ht="14.4">
      <c r="B2897" s="286"/>
      <c r="C2897" s="274"/>
      <c r="D2897" s="274"/>
      <c r="E2897" s="274"/>
      <c r="F2897" s="274"/>
      <c r="G2897" s="274"/>
      <c r="H2897" s="274"/>
      <c r="I2897" s="274"/>
      <c r="J2897" s="274"/>
      <c r="K2897" s="274"/>
      <c r="L2897" s="274"/>
      <c r="M2897" s="274"/>
      <c r="N2897" s="274"/>
    </row>
    <row r="2898" spans="2:14" ht="14.4">
      <c r="B2898" s="286"/>
      <c r="C2898" s="274"/>
      <c r="D2898" s="274"/>
      <c r="E2898" s="274"/>
      <c r="F2898" s="274"/>
      <c r="G2898" s="274"/>
      <c r="H2898" s="274"/>
      <c r="I2898" s="274"/>
      <c r="J2898" s="274"/>
      <c r="K2898" s="274"/>
      <c r="L2898" s="274"/>
      <c r="M2898" s="274"/>
      <c r="N2898" s="274"/>
    </row>
    <row r="2899" spans="2:14" ht="14.4">
      <c r="B2899" s="286"/>
      <c r="C2899" s="274"/>
      <c r="D2899" s="274"/>
      <c r="E2899" s="274"/>
      <c r="F2899" s="274"/>
      <c r="G2899" s="274"/>
      <c r="H2899" s="274"/>
      <c r="I2899" s="274"/>
      <c r="J2899" s="274"/>
      <c r="K2899" s="274"/>
      <c r="L2899" s="274"/>
      <c r="M2899" s="274"/>
      <c r="N2899" s="274"/>
    </row>
    <row r="2900" spans="2:14" ht="14.4">
      <c r="B2900" s="286"/>
      <c r="C2900" s="274"/>
      <c r="D2900" s="274"/>
      <c r="E2900" s="274"/>
      <c r="F2900" s="274"/>
      <c r="G2900" s="274"/>
      <c r="H2900" s="274"/>
      <c r="I2900" s="274"/>
      <c r="J2900" s="274"/>
      <c r="K2900" s="274"/>
      <c r="L2900" s="274"/>
      <c r="M2900" s="274"/>
      <c r="N2900" s="274"/>
    </row>
    <row r="2901" spans="2:14" ht="14.4">
      <c r="B2901" s="286"/>
      <c r="C2901" s="274"/>
      <c r="D2901" s="274"/>
      <c r="E2901" s="274"/>
      <c r="F2901" s="274"/>
      <c r="G2901" s="274"/>
      <c r="H2901" s="274"/>
      <c r="I2901" s="274"/>
      <c r="J2901" s="274"/>
      <c r="K2901" s="274"/>
      <c r="L2901" s="274"/>
      <c r="M2901" s="274"/>
      <c r="N2901" s="274"/>
    </row>
    <row r="2902" spans="2:14" ht="14.4">
      <c r="B2902" s="286"/>
      <c r="C2902" s="274"/>
      <c r="D2902" s="274"/>
      <c r="E2902" s="274"/>
      <c r="F2902" s="274"/>
      <c r="G2902" s="274"/>
      <c r="H2902" s="274"/>
      <c r="I2902" s="274"/>
      <c r="J2902" s="274"/>
      <c r="K2902" s="274"/>
      <c r="L2902" s="274"/>
      <c r="M2902" s="274"/>
      <c r="N2902" s="274"/>
    </row>
    <row r="2903" spans="2:14" ht="14.4">
      <c r="B2903" s="286"/>
      <c r="C2903" s="274"/>
      <c r="D2903" s="274"/>
      <c r="E2903" s="274"/>
      <c r="F2903" s="274"/>
      <c r="G2903" s="274"/>
      <c r="H2903" s="274"/>
      <c r="I2903" s="274"/>
      <c r="J2903" s="274"/>
      <c r="K2903" s="274"/>
      <c r="L2903" s="274"/>
      <c r="M2903" s="274"/>
      <c r="N2903" s="274"/>
    </row>
    <row r="2904" spans="2:14" ht="14.4">
      <c r="B2904" s="286"/>
      <c r="C2904" s="274"/>
      <c r="D2904" s="274"/>
      <c r="E2904" s="274"/>
      <c r="F2904" s="274"/>
      <c r="G2904" s="274"/>
      <c r="H2904" s="274"/>
      <c r="I2904" s="274"/>
      <c r="J2904" s="274"/>
      <c r="K2904" s="274"/>
      <c r="L2904" s="274"/>
      <c r="M2904" s="274"/>
      <c r="N2904" s="274"/>
    </row>
    <row r="2905" spans="2:14" ht="14.4">
      <c r="B2905" s="286"/>
      <c r="C2905" s="274"/>
      <c r="D2905" s="274"/>
      <c r="E2905" s="274"/>
      <c r="F2905" s="274"/>
      <c r="G2905" s="274"/>
      <c r="H2905" s="274"/>
      <c r="I2905" s="274"/>
      <c r="J2905" s="274"/>
      <c r="K2905" s="274"/>
      <c r="L2905" s="274"/>
      <c r="M2905" s="274"/>
      <c r="N2905" s="274"/>
    </row>
    <row r="2906" spans="2:14" ht="14.4">
      <c r="B2906" s="286"/>
      <c r="C2906" s="274"/>
      <c r="D2906" s="274"/>
      <c r="E2906" s="274"/>
      <c r="F2906" s="274"/>
      <c r="G2906" s="274"/>
      <c r="H2906" s="274"/>
      <c r="I2906" s="274"/>
      <c r="J2906" s="274"/>
      <c r="K2906" s="274"/>
      <c r="L2906" s="274"/>
      <c r="M2906" s="274"/>
      <c r="N2906" s="274"/>
    </row>
    <row r="2907" spans="2:14" ht="14.4">
      <c r="B2907" s="286"/>
      <c r="C2907" s="274"/>
      <c r="D2907" s="274"/>
      <c r="E2907" s="274"/>
      <c r="F2907" s="274"/>
      <c r="G2907" s="274"/>
      <c r="H2907" s="274"/>
      <c r="I2907" s="274"/>
      <c r="J2907" s="274"/>
      <c r="K2907" s="274"/>
      <c r="L2907" s="274"/>
      <c r="M2907" s="274"/>
      <c r="N2907" s="274"/>
    </row>
    <row r="2908" spans="2:14" ht="14.4">
      <c r="B2908" s="286"/>
      <c r="C2908" s="274"/>
      <c r="D2908" s="274"/>
      <c r="E2908" s="274"/>
      <c r="F2908" s="274"/>
      <c r="G2908" s="274"/>
      <c r="H2908" s="274"/>
      <c r="I2908" s="274"/>
      <c r="J2908" s="274"/>
      <c r="K2908" s="274"/>
      <c r="L2908" s="274"/>
      <c r="M2908" s="274"/>
      <c r="N2908" s="274"/>
    </row>
    <row r="2909" spans="2:14" ht="14.4">
      <c r="B2909" s="286"/>
      <c r="C2909" s="274"/>
      <c r="D2909" s="274"/>
      <c r="E2909" s="274"/>
      <c r="F2909" s="274"/>
      <c r="G2909" s="274"/>
      <c r="H2909" s="274"/>
      <c r="I2909" s="274"/>
      <c r="J2909" s="274"/>
      <c r="K2909" s="274"/>
      <c r="L2909" s="274"/>
      <c r="M2909" s="274"/>
      <c r="N2909" s="274"/>
    </row>
    <row r="2910" spans="2:14" ht="14.4">
      <c r="B2910" s="286"/>
      <c r="C2910" s="274"/>
      <c r="D2910" s="274"/>
      <c r="E2910" s="274"/>
      <c r="F2910" s="274"/>
      <c r="G2910" s="274"/>
      <c r="H2910" s="274"/>
      <c r="I2910" s="274"/>
      <c r="J2910" s="274"/>
      <c r="K2910" s="274"/>
      <c r="L2910" s="274"/>
      <c r="M2910" s="274"/>
      <c r="N2910" s="274"/>
    </row>
    <row r="2911" spans="2:14" ht="14.4">
      <c r="B2911" s="286"/>
      <c r="C2911" s="274"/>
      <c r="D2911" s="274"/>
      <c r="E2911" s="274"/>
      <c r="F2911" s="274"/>
      <c r="G2911" s="274"/>
      <c r="H2911" s="274"/>
      <c r="I2911" s="274"/>
      <c r="J2911" s="274"/>
      <c r="K2911" s="274"/>
      <c r="L2911" s="274"/>
      <c r="M2911" s="274"/>
      <c r="N2911" s="274"/>
    </row>
    <row r="2912" spans="2:14" ht="14.4">
      <c r="B2912" s="286"/>
      <c r="C2912" s="274"/>
      <c r="D2912" s="274"/>
      <c r="E2912" s="274"/>
      <c r="F2912" s="274"/>
      <c r="G2912" s="274"/>
      <c r="H2912" s="274"/>
      <c r="I2912" s="274"/>
      <c r="J2912" s="274"/>
      <c r="K2912" s="274"/>
      <c r="L2912" s="274"/>
      <c r="M2912" s="274"/>
      <c r="N2912" s="274"/>
    </row>
    <row r="2913" spans="2:14" ht="14.4">
      <c r="B2913" s="286"/>
      <c r="C2913" s="274"/>
      <c r="D2913" s="274"/>
      <c r="E2913" s="274"/>
      <c r="F2913" s="274"/>
      <c r="G2913" s="274"/>
      <c r="H2913" s="274"/>
      <c r="I2913" s="274"/>
      <c r="J2913" s="274"/>
      <c r="K2913" s="274"/>
      <c r="L2913" s="274"/>
      <c r="M2913" s="274"/>
      <c r="N2913" s="274"/>
    </row>
    <row r="2914" spans="2:14" ht="14.4">
      <c r="B2914" s="286"/>
      <c r="C2914" s="274"/>
      <c r="D2914" s="274"/>
      <c r="E2914" s="274"/>
      <c r="F2914" s="274"/>
      <c r="G2914" s="274"/>
      <c r="H2914" s="274"/>
      <c r="I2914" s="274"/>
      <c r="J2914" s="274"/>
      <c r="K2914" s="274"/>
      <c r="L2914" s="274"/>
      <c r="M2914" s="274"/>
      <c r="N2914" s="274"/>
    </row>
    <row r="2915" spans="2:14" ht="14.4">
      <c r="B2915" s="286"/>
      <c r="C2915" s="274"/>
      <c r="D2915" s="274"/>
      <c r="E2915" s="274"/>
      <c r="F2915" s="274"/>
      <c r="G2915" s="274"/>
      <c r="H2915" s="274"/>
      <c r="I2915" s="274"/>
      <c r="J2915" s="274"/>
      <c r="K2915" s="274"/>
      <c r="L2915" s="274"/>
      <c r="M2915" s="274"/>
      <c r="N2915" s="274"/>
    </row>
    <row r="2916" spans="2:14" ht="14.4">
      <c r="B2916" s="286"/>
      <c r="C2916" s="274"/>
      <c r="D2916" s="274"/>
      <c r="E2916" s="274"/>
      <c r="F2916" s="274"/>
      <c r="G2916" s="274"/>
      <c r="H2916" s="274"/>
      <c r="I2916" s="274"/>
      <c r="J2916" s="274"/>
      <c r="K2916" s="274"/>
      <c r="L2916" s="274"/>
      <c r="M2916" s="274"/>
      <c r="N2916" s="274"/>
    </row>
    <row r="2917" spans="2:14" ht="14.4">
      <c r="B2917" s="286"/>
      <c r="C2917" s="274"/>
      <c r="D2917" s="274"/>
      <c r="E2917" s="274"/>
      <c r="F2917" s="274"/>
      <c r="G2917" s="274"/>
      <c r="H2917" s="274"/>
      <c r="I2917" s="274"/>
      <c r="J2917" s="274"/>
      <c r="K2917" s="274"/>
      <c r="L2917" s="274"/>
      <c r="M2917" s="274"/>
      <c r="N2917" s="274"/>
    </row>
    <row r="2918" spans="2:14" ht="14.4">
      <c r="B2918" s="286"/>
      <c r="C2918" s="274"/>
      <c r="D2918" s="274"/>
      <c r="E2918" s="274"/>
      <c r="F2918" s="274"/>
      <c r="G2918" s="274"/>
      <c r="H2918" s="274"/>
      <c r="I2918" s="274"/>
      <c r="J2918" s="274"/>
      <c r="K2918" s="274"/>
      <c r="L2918" s="274"/>
      <c r="M2918" s="274"/>
      <c r="N2918" s="274"/>
    </row>
    <row r="2919" spans="2:14" ht="14.4">
      <c r="B2919" s="286"/>
      <c r="C2919" s="274"/>
      <c r="D2919" s="274"/>
      <c r="E2919" s="274"/>
      <c r="F2919" s="274"/>
      <c r="G2919" s="274"/>
      <c r="H2919" s="274"/>
      <c r="I2919" s="274"/>
      <c r="J2919" s="274"/>
      <c r="K2919" s="274"/>
      <c r="L2919" s="274"/>
      <c r="M2919" s="274"/>
      <c r="N2919" s="274"/>
    </row>
    <row r="2920" spans="2:14" ht="14.4">
      <c r="B2920" s="286"/>
      <c r="C2920" s="274"/>
      <c r="D2920" s="274"/>
      <c r="E2920" s="274"/>
      <c r="F2920" s="274"/>
      <c r="G2920" s="274"/>
      <c r="H2920" s="274"/>
      <c r="I2920" s="274"/>
      <c r="J2920" s="274"/>
      <c r="K2920" s="274"/>
      <c r="L2920" s="274"/>
      <c r="M2920" s="274"/>
      <c r="N2920" s="274"/>
    </row>
    <row r="2921" spans="2:14" ht="14.4">
      <c r="B2921" s="286"/>
      <c r="C2921" s="274"/>
      <c r="D2921" s="274"/>
      <c r="E2921" s="274"/>
      <c r="F2921" s="274"/>
      <c r="G2921" s="274"/>
      <c r="H2921" s="274"/>
      <c r="I2921" s="274"/>
      <c r="J2921" s="274"/>
      <c r="K2921" s="274"/>
      <c r="L2921" s="274"/>
      <c r="M2921" s="274"/>
      <c r="N2921" s="274"/>
    </row>
    <row r="2922" spans="2:14" ht="14.4">
      <c r="B2922" s="286"/>
      <c r="C2922" s="274"/>
      <c r="D2922" s="274"/>
      <c r="E2922" s="274"/>
      <c r="F2922" s="274"/>
      <c r="G2922" s="274"/>
      <c r="H2922" s="274"/>
      <c r="I2922" s="274"/>
      <c r="J2922" s="274"/>
      <c r="K2922" s="274"/>
      <c r="L2922" s="274"/>
      <c r="M2922" s="274"/>
      <c r="N2922" s="274"/>
    </row>
    <row r="2923" spans="2:14" ht="14.4">
      <c r="B2923" s="286"/>
      <c r="C2923" s="274"/>
      <c r="D2923" s="274"/>
      <c r="E2923" s="274"/>
      <c r="F2923" s="274"/>
      <c r="G2923" s="274"/>
      <c r="H2923" s="274"/>
      <c r="I2923" s="274"/>
      <c r="J2923" s="274"/>
      <c r="K2923" s="274"/>
      <c r="L2923" s="274"/>
      <c r="M2923" s="274"/>
      <c r="N2923" s="274"/>
    </row>
    <row r="2924" spans="2:14" ht="14.4">
      <c r="B2924" s="286"/>
      <c r="C2924" s="274"/>
      <c r="D2924" s="274"/>
      <c r="E2924" s="274"/>
      <c r="F2924" s="274"/>
      <c r="G2924" s="274"/>
      <c r="H2924" s="274"/>
      <c r="I2924" s="274"/>
      <c r="J2924" s="274"/>
      <c r="K2924" s="274"/>
      <c r="L2924" s="274"/>
      <c r="M2924" s="274"/>
      <c r="N2924" s="274"/>
    </row>
    <row r="2925" spans="2:14" ht="14.4">
      <c r="B2925" s="286"/>
      <c r="C2925" s="274"/>
      <c r="D2925" s="274"/>
      <c r="E2925" s="274"/>
      <c r="F2925" s="274"/>
      <c r="G2925" s="274"/>
      <c r="H2925" s="274"/>
      <c r="I2925" s="274"/>
      <c r="J2925" s="274"/>
      <c r="K2925" s="274"/>
      <c r="L2925" s="274"/>
      <c r="M2925" s="274"/>
      <c r="N2925" s="274"/>
    </row>
    <row r="2926" spans="2:14" ht="14.4">
      <c r="B2926" s="286"/>
      <c r="C2926" s="274"/>
      <c r="D2926" s="274"/>
      <c r="E2926" s="274"/>
      <c r="F2926" s="274"/>
      <c r="G2926" s="274"/>
      <c r="H2926" s="274"/>
      <c r="I2926" s="274"/>
      <c r="J2926" s="274"/>
      <c r="K2926" s="274"/>
      <c r="L2926" s="274"/>
      <c r="M2926" s="274"/>
      <c r="N2926" s="274"/>
    </row>
    <row r="2927" spans="2:14" ht="14.4">
      <c r="B2927" s="286"/>
      <c r="C2927" s="274"/>
      <c r="D2927" s="274"/>
      <c r="E2927" s="274"/>
      <c r="F2927" s="274"/>
      <c r="G2927" s="274"/>
      <c r="H2927" s="274"/>
      <c r="I2927" s="274"/>
      <c r="J2927" s="274"/>
      <c r="K2927" s="274"/>
      <c r="L2927" s="274"/>
      <c r="M2927" s="274"/>
      <c r="N2927" s="274"/>
    </row>
    <row r="2928" spans="2:14" ht="14.4">
      <c r="B2928" s="286"/>
      <c r="C2928" s="274"/>
      <c r="D2928" s="274"/>
      <c r="E2928" s="274"/>
      <c r="F2928" s="274"/>
      <c r="G2928" s="274"/>
      <c r="H2928" s="274"/>
      <c r="I2928" s="274"/>
      <c r="J2928" s="274"/>
      <c r="K2928" s="274"/>
      <c r="L2928" s="274"/>
      <c r="M2928" s="274"/>
      <c r="N2928" s="274"/>
    </row>
    <row r="2929" spans="2:14" ht="14.4">
      <c r="B2929" s="286"/>
      <c r="C2929" s="274"/>
      <c r="D2929" s="274"/>
      <c r="E2929" s="274"/>
      <c r="F2929" s="274"/>
      <c r="G2929" s="274"/>
      <c r="H2929" s="274"/>
      <c r="I2929" s="274"/>
      <c r="J2929" s="274"/>
      <c r="K2929" s="274"/>
      <c r="L2929" s="274"/>
      <c r="M2929" s="274"/>
      <c r="N2929" s="274"/>
    </row>
    <row r="2930" spans="2:14" ht="14.4">
      <c r="B2930" s="286"/>
      <c r="C2930" s="274"/>
      <c r="D2930" s="274"/>
      <c r="E2930" s="274"/>
      <c r="F2930" s="274"/>
      <c r="G2930" s="274"/>
      <c r="H2930" s="274"/>
      <c r="I2930" s="274"/>
      <c r="J2930" s="274"/>
      <c r="K2930" s="274"/>
      <c r="L2930" s="274"/>
      <c r="M2930" s="274"/>
      <c r="N2930" s="274"/>
    </row>
    <row r="2931" spans="2:14" ht="14.4">
      <c r="B2931" s="286"/>
      <c r="C2931" s="274"/>
      <c r="D2931" s="274"/>
      <c r="E2931" s="274"/>
      <c r="F2931" s="274"/>
      <c r="G2931" s="274"/>
      <c r="H2931" s="274"/>
      <c r="I2931" s="274"/>
      <c r="J2931" s="274"/>
      <c r="K2931" s="274"/>
      <c r="L2931" s="274"/>
      <c r="M2931" s="274"/>
      <c r="N2931" s="274"/>
    </row>
    <row r="2932" spans="2:14" ht="14.4">
      <c r="B2932" s="286"/>
      <c r="C2932" s="274"/>
      <c r="D2932" s="274"/>
      <c r="E2932" s="274"/>
      <c r="F2932" s="274"/>
      <c r="G2932" s="274"/>
      <c r="H2932" s="274"/>
      <c r="I2932" s="274"/>
      <c r="J2932" s="274"/>
      <c r="K2932" s="274"/>
      <c r="L2932" s="274"/>
      <c r="M2932" s="274"/>
      <c r="N2932" s="274"/>
    </row>
    <row r="2933" spans="2:14" ht="14.4">
      <c r="B2933" s="286"/>
      <c r="C2933" s="274"/>
      <c r="D2933" s="274"/>
      <c r="E2933" s="274"/>
      <c r="F2933" s="274"/>
      <c r="G2933" s="274"/>
      <c r="H2933" s="274"/>
      <c r="I2933" s="274"/>
      <c r="J2933" s="274"/>
      <c r="K2933" s="274"/>
      <c r="L2933" s="274"/>
      <c r="M2933" s="274"/>
      <c r="N2933" s="274"/>
    </row>
    <row r="2934" spans="2:14" ht="14.4">
      <c r="B2934" s="286"/>
      <c r="C2934" s="274"/>
      <c r="D2934" s="274"/>
      <c r="E2934" s="274"/>
      <c r="F2934" s="274"/>
      <c r="G2934" s="274"/>
      <c r="H2934" s="274"/>
      <c r="I2934" s="274"/>
      <c r="J2934" s="274"/>
      <c r="K2934" s="274"/>
      <c r="L2934" s="274"/>
      <c r="M2934" s="274"/>
      <c r="N2934" s="274"/>
    </row>
    <row r="2935" spans="2:14" ht="14.4">
      <c r="B2935" s="286"/>
      <c r="C2935" s="274"/>
      <c r="D2935" s="274"/>
      <c r="E2935" s="274"/>
      <c r="F2935" s="274"/>
      <c r="G2935" s="274"/>
      <c r="H2935" s="274"/>
      <c r="I2935" s="274"/>
      <c r="J2935" s="274"/>
      <c r="K2935" s="274"/>
      <c r="L2935" s="274"/>
      <c r="M2935" s="274"/>
      <c r="N2935" s="274"/>
    </row>
    <row r="2936" spans="2:14" ht="14.4">
      <c r="B2936" s="286"/>
      <c r="C2936" s="274"/>
      <c r="D2936" s="274"/>
      <c r="E2936" s="274"/>
      <c r="F2936" s="274"/>
      <c r="G2936" s="274"/>
      <c r="H2936" s="274"/>
      <c r="I2936" s="274"/>
      <c r="J2936" s="274"/>
      <c r="K2936" s="274"/>
      <c r="L2936" s="274"/>
      <c r="M2936" s="274"/>
      <c r="N2936" s="274"/>
    </row>
    <row r="2937" spans="2:14" ht="14.4">
      <c r="B2937" s="286"/>
      <c r="C2937" s="274"/>
      <c r="D2937" s="274"/>
      <c r="E2937" s="274"/>
      <c r="F2937" s="274"/>
      <c r="G2937" s="274"/>
      <c r="H2937" s="274"/>
      <c r="I2937" s="274"/>
      <c r="J2937" s="274"/>
      <c r="K2937" s="274"/>
      <c r="L2937" s="274"/>
      <c r="M2937" s="274"/>
      <c r="N2937" s="274"/>
    </row>
    <row r="2938" spans="2:14" ht="14.4">
      <c r="B2938" s="286"/>
      <c r="C2938" s="274"/>
      <c r="D2938" s="274"/>
      <c r="E2938" s="274"/>
      <c r="F2938" s="274"/>
      <c r="G2938" s="274"/>
      <c r="H2938" s="274"/>
      <c r="I2938" s="274"/>
      <c r="J2938" s="274"/>
      <c r="K2938" s="274"/>
      <c r="L2938" s="274"/>
      <c r="M2938" s="274"/>
      <c r="N2938" s="274"/>
    </row>
    <row r="2939" spans="2:14" ht="14.4">
      <c r="B2939" s="286"/>
      <c r="C2939" s="274"/>
      <c r="D2939" s="274"/>
      <c r="E2939" s="274"/>
      <c r="F2939" s="274"/>
      <c r="G2939" s="274"/>
      <c r="H2939" s="274"/>
      <c r="I2939" s="274"/>
      <c r="J2939" s="274"/>
      <c r="K2939" s="274"/>
      <c r="L2939" s="274"/>
      <c r="M2939" s="274"/>
      <c r="N2939" s="274"/>
    </row>
    <row r="2940" spans="2:14" ht="14.4">
      <c r="B2940" s="286"/>
      <c r="C2940" s="274"/>
      <c r="D2940" s="274"/>
      <c r="E2940" s="274"/>
      <c r="F2940" s="274"/>
      <c r="G2940" s="274"/>
      <c r="H2940" s="274"/>
      <c r="I2940" s="274"/>
      <c r="J2940" s="274"/>
      <c r="K2940" s="274"/>
      <c r="L2940" s="274"/>
      <c r="M2940" s="274"/>
      <c r="N2940" s="274"/>
    </row>
    <row r="2941" spans="2:14" ht="14.4">
      <c r="B2941" s="286"/>
      <c r="C2941" s="274"/>
      <c r="D2941" s="274"/>
      <c r="E2941" s="274"/>
      <c r="F2941" s="274"/>
      <c r="G2941" s="274"/>
      <c r="H2941" s="274"/>
      <c r="I2941" s="274"/>
      <c r="J2941" s="274"/>
      <c r="K2941" s="274"/>
      <c r="L2941" s="274"/>
      <c r="M2941" s="274"/>
      <c r="N2941" s="274"/>
    </row>
    <row r="2942" spans="2:14" ht="14.4">
      <c r="B2942" s="286"/>
      <c r="C2942" s="274"/>
      <c r="D2942" s="274"/>
      <c r="E2942" s="274"/>
      <c r="F2942" s="274"/>
      <c r="G2942" s="274"/>
      <c r="H2942" s="274"/>
      <c r="I2942" s="274"/>
      <c r="J2942" s="274"/>
      <c r="K2942" s="274"/>
      <c r="L2942" s="274"/>
      <c r="M2942" s="274"/>
      <c r="N2942" s="274"/>
    </row>
    <row r="2943" spans="2:14" ht="14.4">
      <c r="B2943" s="286"/>
      <c r="C2943" s="274"/>
      <c r="D2943" s="274"/>
      <c r="E2943" s="274"/>
      <c r="F2943" s="274"/>
      <c r="G2943" s="274"/>
      <c r="H2943" s="274"/>
      <c r="I2943" s="274"/>
      <c r="J2943" s="274"/>
      <c r="K2943" s="274"/>
      <c r="L2943" s="274"/>
      <c r="M2943" s="274"/>
      <c r="N2943" s="274"/>
    </row>
    <row r="2944" spans="2:14" ht="14.4">
      <c r="B2944" s="286"/>
      <c r="C2944" s="274"/>
      <c r="D2944" s="274"/>
      <c r="E2944" s="274"/>
      <c r="F2944" s="274"/>
      <c r="G2944" s="274"/>
      <c r="H2944" s="274"/>
      <c r="I2944" s="274"/>
      <c r="J2944" s="274"/>
      <c r="K2944" s="274"/>
      <c r="L2944" s="274"/>
      <c r="M2944" s="274"/>
      <c r="N2944" s="274"/>
    </row>
    <row r="2945" spans="2:14" ht="14.4">
      <c r="B2945" s="286"/>
      <c r="C2945" s="274"/>
      <c r="D2945" s="274"/>
      <c r="E2945" s="274"/>
      <c r="F2945" s="274"/>
      <c r="G2945" s="274"/>
      <c r="H2945" s="274"/>
      <c r="I2945" s="274"/>
      <c r="J2945" s="274"/>
      <c r="K2945" s="274"/>
      <c r="L2945" s="274"/>
      <c r="M2945" s="274"/>
      <c r="N2945" s="274"/>
    </row>
    <row r="2946" spans="2:14" ht="14.4">
      <c r="B2946" s="286"/>
      <c r="C2946" s="274"/>
      <c r="D2946" s="274"/>
      <c r="E2946" s="274"/>
      <c r="F2946" s="274"/>
      <c r="G2946" s="274"/>
      <c r="H2946" s="274"/>
      <c r="I2946" s="274"/>
      <c r="J2946" s="274"/>
      <c r="K2946" s="274"/>
      <c r="L2946" s="274"/>
      <c r="M2946" s="274"/>
      <c r="N2946" s="274"/>
    </row>
    <row r="2947" spans="2:14" ht="14.4">
      <c r="B2947" s="286"/>
      <c r="C2947" s="274"/>
      <c r="D2947" s="274"/>
      <c r="E2947" s="274"/>
      <c r="F2947" s="274"/>
      <c r="G2947" s="274"/>
      <c r="H2947" s="274"/>
      <c r="I2947" s="274"/>
      <c r="J2947" s="274"/>
      <c r="K2947" s="274"/>
      <c r="L2947" s="274"/>
      <c r="M2947" s="274"/>
      <c r="N2947" s="274"/>
    </row>
    <row r="2948" spans="2:14" ht="14.4">
      <c r="B2948" s="286"/>
      <c r="C2948" s="274"/>
      <c r="D2948" s="274"/>
      <c r="E2948" s="274"/>
      <c r="F2948" s="274"/>
      <c r="G2948" s="274"/>
      <c r="H2948" s="274"/>
      <c r="I2948" s="274"/>
      <c r="J2948" s="274"/>
      <c r="K2948" s="274"/>
      <c r="L2948" s="274"/>
      <c r="M2948" s="274"/>
      <c r="N2948" s="274"/>
    </row>
    <row r="2949" spans="2:14" ht="14.4">
      <c r="B2949" s="286"/>
      <c r="C2949" s="274"/>
      <c r="D2949" s="274"/>
      <c r="E2949" s="274"/>
      <c r="F2949" s="274"/>
      <c r="G2949" s="274"/>
      <c r="H2949" s="274"/>
      <c r="I2949" s="274"/>
      <c r="J2949" s="274"/>
      <c r="K2949" s="274"/>
      <c r="L2949" s="274"/>
      <c r="M2949" s="274"/>
      <c r="N2949" s="274"/>
    </row>
    <row r="2950" spans="2:14" ht="14.4">
      <c r="B2950" s="286"/>
      <c r="C2950" s="274"/>
      <c r="D2950" s="274"/>
      <c r="E2950" s="274"/>
      <c r="F2950" s="274"/>
      <c r="G2950" s="274"/>
      <c r="H2950" s="274"/>
      <c r="I2950" s="274"/>
      <c r="J2950" s="274"/>
      <c r="K2950" s="274"/>
      <c r="L2950" s="274"/>
      <c r="M2950" s="274"/>
      <c r="N2950" s="274"/>
    </row>
    <row r="2951" spans="2:14" ht="14.4">
      <c r="B2951" s="286"/>
      <c r="C2951" s="274"/>
      <c r="D2951" s="274"/>
      <c r="E2951" s="274"/>
      <c r="F2951" s="274"/>
      <c r="G2951" s="274"/>
      <c r="H2951" s="274"/>
      <c r="I2951" s="274"/>
      <c r="J2951" s="274"/>
      <c r="K2951" s="274"/>
      <c r="L2951" s="274"/>
      <c r="M2951" s="274"/>
      <c r="N2951" s="274"/>
    </row>
    <row r="2952" spans="2:14" ht="14.4">
      <c r="B2952" s="286"/>
      <c r="C2952" s="274"/>
      <c r="D2952" s="274"/>
      <c r="E2952" s="274"/>
      <c r="F2952" s="274"/>
      <c r="G2952" s="274"/>
      <c r="H2952" s="274"/>
      <c r="I2952" s="274"/>
      <c r="J2952" s="274"/>
      <c r="K2952" s="274"/>
      <c r="L2952" s="274"/>
      <c r="M2952" s="274"/>
      <c r="N2952" s="274"/>
    </row>
    <row r="2953" spans="2:14" ht="14.4">
      <c r="B2953" s="286"/>
      <c r="C2953" s="274"/>
      <c r="D2953" s="274"/>
      <c r="E2953" s="274"/>
      <c r="F2953" s="274"/>
      <c r="G2953" s="274"/>
      <c r="H2953" s="274"/>
      <c r="I2953" s="274"/>
      <c r="J2953" s="274"/>
      <c r="K2953" s="274"/>
      <c r="L2953" s="274"/>
      <c r="M2953" s="274"/>
      <c r="N2953" s="274"/>
    </row>
    <row r="2954" spans="2:14" ht="14.4">
      <c r="B2954" s="286"/>
      <c r="C2954" s="274"/>
      <c r="D2954" s="274"/>
      <c r="E2954" s="274"/>
      <c r="F2954" s="274"/>
      <c r="G2954" s="274"/>
      <c r="H2954" s="274"/>
      <c r="I2954" s="274"/>
      <c r="J2954" s="274"/>
      <c r="K2954" s="274"/>
      <c r="L2954" s="274"/>
      <c r="M2954" s="274"/>
      <c r="N2954" s="274"/>
    </row>
    <row r="2955" spans="2:14" ht="14.4">
      <c r="B2955" s="286"/>
      <c r="C2955" s="274"/>
      <c r="D2955" s="274"/>
      <c r="E2955" s="274"/>
      <c r="F2955" s="274"/>
      <c r="G2955" s="274"/>
      <c r="H2955" s="274"/>
      <c r="I2955" s="274"/>
      <c r="J2955" s="274"/>
      <c r="K2955" s="274"/>
      <c r="L2955" s="274"/>
      <c r="M2955" s="274"/>
      <c r="N2955" s="274"/>
    </row>
    <row r="2956" spans="2:14" ht="14.4">
      <c r="B2956" s="286"/>
      <c r="C2956" s="274"/>
      <c r="D2956" s="274"/>
      <c r="E2956" s="274"/>
      <c r="F2956" s="274"/>
      <c r="G2956" s="274"/>
      <c r="H2956" s="274"/>
      <c r="I2956" s="274"/>
      <c r="J2956" s="274"/>
      <c r="K2956" s="274"/>
      <c r="L2956" s="274"/>
      <c r="M2956" s="274"/>
      <c r="N2956" s="274"/>
    </row>
    <row r="2957" spans="2:14" ht="14.4">
      <c r="B2957" s="286"/>
      <c r="C2957" s="274"/>
      <c r="D2957" s="274"/>
      <c r="E2957" s="274"/>
      <c r="F2957" s="274"/>
      <c r="G2957" s="274"/>
      <c r="H2957" s="274"/>
      <c r="I2957" s="274"/>
      <c r="J2957" s="274"/>
      <c r="K2957" s="274"/>
      <c r="L2957" s="274"/>
      <c r="M2957" s="274"/>
      <c r="N2957" s="274"/>
    </row>
    <row r="2958" spans="2:14" ht="14.4">
      <c r="B2958" s="286"/>
      <c r="C2958" s="274"/>
      <c r="D2958" s="274"/>
      <c r="E2958" s="274"/>
      <c r="F2958" s="274"/>
      <c r="G2958" s="274"/>
      <c r="H2958" s="274"/>
      <c r="I2958" s="274"/>
      <c r="J2958" s="274"/>
      <c r="K2958" s="274"/>
      <c r="L2958" s="274"/>
      <c r="M2958" s="274"/>
      <c r="N2958" s="274"/>
    </row>
    <row r="2959" spans="2:14" ht="14.4">
      <c r="B2959" s="286"/>
      <c r="C2959" s="274"/>
      <c r="D2959" s="274"/>
      <c r="E2959" s="274"/>
      <c r="F2959" s="274"/>
      <c r="G2959" s="274"/>
      <c r="H2959" s="274"/>
      <c r="I2959" s="274"/>
      <c r="J2959" s="274"/>
      <c r="K2959" s="274"/>
      <c r="L2959" s="274"/>
      <c r="M2959" s="274"/>
      <c r="N2959" s="274"/>
    </row>
    <row r="2960" spans="2:14" ht="14.4">
      <c r="B2960" s="286"/>
      <c r="C2960" s="274"/>
      <c r="D2960" s="274"/>
      <c r="E2960" s="274"/>
      <c r="F2960" s="274"/>
      <c r="G2960" s="274"/>
      <c r="H2960" s="274"/>
      <c r="I2960" s="274"/>
      <c r="J2960" s="274"/>
      <c r="K2960" s="274"/>
      <c r="L2960" s="274"/>
      <c r="M2960" s="274"/>
      <c r="N2960" s="274"/>
    </row>
    <row r="2961" spans="2:14" ht="14.4">
      <c r="B2961" s="286"/>
      <c r="C2961" s="274"/>
      <c r="D2961" s="274"/>
      <c r="E2961" s="274"/>
      <c r="F2961" s="274"/>
      <c r="G2961" s="274"/>
      <c r="H2961" s="274"/>
      <c r="I2961" s="274"/>
      <c r="J2961" s="274"/>
      <c r="K2961" s="274"/>
      <c r="L2961" s="274"/>
      <c r="M2961" s="274"/>
      <c r="N2961" s="274"/>
    </row>
    <row r="2962" spans="2:14" ht="14.4">
      <c r="B2962" s="286"/>
      <c r="C2962" s="274"/>
      <c r="D2962" s="274"/>
      <c r="E2962" s="274"/>
      <c r="F2962" s="274"/>
      <c r="G2962" s="274"/>
      <c r="H2962" s="274"/>
      <c r="I2962" s="274"/>
      <c r="J2962" s="274"/>
      <c r="K2962" s="274"/>
      <c r="L2962" s="274"/>
      <c r="M2962" s="274"/>
      <c r="N2962" s="274"/>
    </row>
    <row r="2963" spans="2:14" ht="14.4">
      <c r="B2963" s="286"/>
      <c r="C2963" s="274"/>
      <c r="D2963" s="274"/>
      <c r="E2963" s="274"/>
      <c r="F2963" s="274"/>
      <c r="G2963" s="274"/>
      <c r="H2963" s="274"/>
      <c r="I2963" s="274"/>
      <c r="J2963" s="274"/>
      <c r="K2963" s="274"/>
      <c r="L2963" s="274"/>
      <c r="M2963" s="274"/>
      <c r="N2963" s="274"/>
    </row>
    <row r="2964" spans="2:14" ht="14.4">
      <c r="B2964" s="286"/>
      <c r="C2964" s="274"/>
      <c r="D2964" s="274"/>
      <c r="E2964" s="274"/>
      <c r="F2964" s="274"/>
      <c r="G2964" s="274"/>
      <c r="H2964" s="274"/>
      <c r="I2964" s="274"/>
      <c r="J2964" s="274"/>
      <c r="K2964" s="274"/>
      <c r="L2964" s="274"/>
      <c r="M2964" s="274"/>
      <c r="N2964" s="274"/>
    </row>
    <row r="2965" spans="2:14" ht="14.4">
      <c r="B2965" s="286"/>
      <c r="C2965" s="274"/>
      <c r="D2965" s="274"/>
      <c r="E2965" s="274"/>
      <c r="F2965" s="274"/>
      <c r="G2965" s="274"/>
      <c r="H2965" s="274"/>
      <c r="I2965" s="274"/>
      <c r="J2965" s="274"/>
      <c r="K2965" s="274"/>
      <c r="L2965" s="274"/>
      <c r="M2965" s="274"/>
      <c r="N2965" s="274"/>
    </row>
    <row r="2966" spans="2:14" ht="14.4">
      <c r="B2966" s="286"/>
      <c r="C2966" s="274"/>
      <c r="D2966" s="274"/>
      <c r="E2966" s="274"/>
      <c r="F2966" s="274"/>
      <c r="G2966" s="274"/>
      <c r="H2966" s="274"/>
      <c r="I2966" s="274"/>
      <c r="J2966" s="274"/>
      <c r="K2966" s="274"/>
      <c r="L2966" s="274"/>
      <c r="M2966" s="274"/>
      <c r="N2966" s="274"/>
    </row>
    <row r="2967" spans="2:14" ht="14.4">
      <c r="B2967" s="286"/>
      <c r="C2967" s="274"/>
      <c r="D2967" s="274"/>
      <c r="E2967" s="274"/>
      <c r="F2967" s="274"/>
      <c r="G2967" s="274"/>
      <c r="H2967" s="274"/>
      <c r="I2967" s="274"/>
      <c r="J2967" s="274"/>
      <c r="K2967" s="274"/>
      <c r="L2967" s="274"/>
      <c r="M2967" s="274"/>
      <c r="N2967" s="274"/>
    </row>
    <row r="2968" spans="2:14" ht="14.4">
      <c r="B2968" s="286"/>
      <c r="C2968" s="274"/>
      <c r="D2968" s="274"/>
      <c r="E2968" s="274"/>
      <c r="F2968" s="274"/>
      <c r="G2968" s="274"/>
      <c r="H2968" s="274"/>
      <c r="I2968" s="274"/>
      <c r="J2968" s="274"/>
      <c r="K2968" s="274"/>
      <c r="L2968" s="274"/>
      <c r="M2968" s="274"/>
      <c r="N2968" s="274"/>
    </row>
    <row r="2969" spans="2:14" ht="14.4">
      <c r="B2969" s="286"/>
      <c r="C2969" s="274"/>
      <c r="D2969" s="274"/>
      <c r="E2969" s="274"/>
      <c r="F2969" s="274"/>
      <c r="G2969" s="274"/>
      <c r="H2969" s="274"/>
      <c r="I2969" s="274"/>
      <c r="J2969" s="274"/>
      <c r="K2969" s="274"/>
      <c r="L2969" s="274"/>
      <c r="M2969" s="274"/>
      <c r="N2969" s="274"/>
    </row>
    <row r="2970" spans="2:14" ht="14.4">
      <c r="B2970" s="286"/>
      <c r="C2970" s="274"/>
      <c r="D2970" s="274"/>
      <c r="E2970" s="274"/>
      <c r="F2970" s="274"/>
      <c r="G2970" s="274"/>
      <c r="H2970" s="274"/>
      <c r="I2970" s="274"/>
      <c r="J2970" s="274"/>
      <c r="K2970" s="274"/>
      <c r="L2970" s="274"/>
      <c r="M2970" s="274"/>
      <c r="N2970" s="274"/>
    </row>
    <row r="2971" spans="2:14" ht="14.4">
      <c r="B2971" s="286"/>
      <c r="C2971" s="274"/>
      <c r="D2971" s="274"/>
      <c r="E2971" s="274"/>
      <c r="F2971" s="274"/>
      <c r="G2971" s="274"/>
      <c r="H2971" s="274"/>
      <c r="I2971" s="274"/>
      <c r="J2971" s="274"/>
      <c r="K2971" s="274"/>
      <c r="L2971" s="274"/>
      <c r="M2971" s="274"/>
      <c r="N2971" s="274"/>
    </row>
    <row r="2972" spans="2:14" ht="14.4">
      <c r="B2972" s="286"/>
      <c r="C2972" s="274"/>
      <c r="D2972" s="274"/>
      <c r="E2972" s="274"/>
      <c r="F2972" s="274"/>
      <c r="G2972" s="274"/>
      <c r="H2972" s="274"/>
      <c r="I2972" s="274"/>
      <c r="J2972" s="274"/>
      <c r="K2972" s="274"/>
      <c r="L2972" s="274"/>
      <c r="M2972" s="274"/>
      <c r="N2972" s="274"/>
    </row>
    <row r="2973" spans="2:14" ht="14.4">
      <c r="B2973" s="286"/>
      <c r="C2973" s="274"/>
      <c r="D2973" s="274"/>
      <c r="E2973" s="274"/>
      <c r="F2973" s="274"/>
      <c r="G2973" s="274"/>
      <c r="H2973" s="274"/>
      <c r="I2973" s="274"/>
      <c r="J2973" s="274"/>
      <c r="K2973" s="274"/>
      <c r="L2973" s="274"/>
      <c r="M2973" s="274"/>
      <c r="N2973" s="274"/>
    </row>
    <row r="2974" spans="2:14" ht="14.4">
      <c r="B2974" s="286"/>
      <c r="C2974" s="274"/>
      <c r="D2974" s="274"/>
      <c r="E2974" s="274"/>
      <c r="F2974" s="274"/>
      <c r="G2974" s="274"/>
      <c r="H2974" s="274"/>
      <c r="I2974" s="274"/>
      <c r="J2974" s="274"/>
      <c r="K2974" s="274"/>
      <c r="L2974" s="274"/>
      <c r="M2974" s="274"/>
      <c r="N2974" s="274"/>
    </row>
    <row r="2975" spans="2:14" ht="14.4">
      <c r="B2975" s="286"/>
      <c r="C2975" s="274"/>
      <c r="D2975" s="274"/>
      <c r="E2975" s="274"/>
      <c r="F2975" s="274"/>
      <c r="G2975" s="274"/>
      <c r="H2975" s="274"/>
      <c r="I2975" s="274"/>
      <c r="J2975" s="274"/>
      <c r="K2975" s="274"/>
      <c r="L2975" s="274"/>
      <c r="M2975" s="274"/>
      <c r="N2975" s="274"/>
    </row>
    <row r="2976" spans="2:14" ht="14.4">
      <c r="B2976" s="286"/>
      <c r="C2976" s="274"/>
      <c r="D2976" s="274"/>
      <c r="E2976" s="274"/>
      <c r="F2976" s="274"/>
      <c r="G2976" s="274"/>
      <c r="H2976" s="274"/>
      <c r="I2976" s="274"/>
      <c r="J2976" s="274"/>
      <c r="K2976" s="274"/>
      <c r="L2976" s="274"/>
      <c r="M2976" s="274"/>
      <c r="N2976" s="274"/>
    </row>
    <row r="2977" spans="2:14" ht="14.4">
      <c r="B2977" s="286"/>
      <c r="C2977" s="274"/>
      <c r="D2977" s="274"/>
      <c r="E2977" s="274"/>
      <c r="F2977" s="274"/>
      <c r="G2977" s="274"/>
      <c r="H2977" s="274"/>
      <c r="I2977" s="274"/>
      <c r="J2977" s="274"/>
      <c r="K2977" s="274"/>
      <c r="L2977" s="274"/>
      <c r="M2977" s="274"/>
      <c r="N2977" s="274"/>
    </row>
    <row r="2978" spans="2:14" ht="14.4">
      <c r="B2978" s="286"/>
      <c r="C2978" s="274"/>
      <c r="D2978" s="274"/>
      <c r="E2978" s="274"/>
      <c r="F2978" s="274"/>
      <c r="G2978" s="274"/>
      <c r="H2978" s="274"/>
      <c r="I2978" s="274"/>
      <c r="J2978" s="274"/>
      <c r="K2978" s="274"/>
      <c r="L2978" s="274"/>
      <c r="M2978" s="274"/>
      <c r="N2978" s="274"/>
    </row>
    <row r="2979" spans="2:14" ht="14.4">
      <c r="B2979" s="286"/>
      <c r="C2979" s="274"/>
      <c r="D2979" s="274"/>
      <c r="E2979" s="274"/>
      <c r="F2979" s="274"/>
      <c r="G2979" s="274"/>
      <c r="H2979" s="274"/>
      <c r="I2979" s="274"/>
      <c r="J2979" s="274"/>
      <c r="K2979" s="274"/>
      <c r="L2979" s="274"/>
      <c r="M2979" s="274"/>
      <c r="N2979" s="274"/>
    </row>
    <row r="2980" spans="2:14" ht="14.4">
      <c r="B2980" s="286"/>
      <c r="C2980" s="274"/>
      <c r="D2980" s="274"/>
      <c r="E2980" s="274"/>
      <c r="F2980" s="274"/>
      <c r="G2980" s="274"/>
      <c r="H2980" s="274"/>
      <c r="I2980" s="274"/>
      <c r="J2980" s="274"/>
      <c r="K2980" s="274"/>
      <c r="L2980" s="274"/>
      <c r="M2980" s="274"/>
      <c r="N2980" s="274"/>
    </row>
    <row r="2981" spans="2:14" ht="14.4">
      <c r="B2981" s="286"/>
      <c r="C2981" s="274"/>
      <c r="D2981" s="274"/>
      <c r="E2981" s="274"/>
      <c r="F2981" s="274"/>
      <c r="G2981" s="274"/>
      <c r="H2981" s="274"/>
      <c r="I2981" s="274"/>
      <c r="J2981" s="274"/>
      <c r="K2981" s="274"/>
      <c r="L2981" s="274"/>
      <c r="M2981" s="274"/>
      <c r="N2981" s="274"/>
    </row>
    <row r="2982" spans="2:14" ht="14.4">
      <c r="B2982" s="286"/>
      <c r="C2982" s="274"/>
      <c r="D2982" s="274"/>
      <c r="E2982" s="274"/>
      <c r="F2982" s="274"/>
      <c r="G2982" s="274"/>
      <c r="H2982" s="274"/>
      <c r="I2982" s="274"/>
      <c r="J2982" s="274"/>
      <c r="K2982" s="274"/>
      <c r="L2982" s="274"/>
      <c r="M2982" s="274"/>
      <c r="N2982" s="274"/>
    </row>
    <row r="2983" spans="2:14" ht="14.4">
      <c r="B2983" s="286"/>
      <c r="C2983" s="274"/>
      <c r="D2983" s="274"/>
      <c r="E2983" s="274"/>
      <c r="F2983" s="274"/>
      <c r="G2983" s="274"/>
      <c r="H2983" s="274"/>
      <c r="I2983" s="274"/>
      <c r="J2983" s="274"/>
      <c r="K2983" s="274"/>
      <c r="L2983" s="274"/>
      <c r="M2983" s="274"/>
      <c r="N2983" s="274"/>
    </row>
    <row r="2984" spans="2:14" ht="14.4">
      <c r="B2984" s="286"/>
      <c r="C2984" s="274"/>
      <c r="D2984" s="274"/>
      <c r="E2984" s="274"/>
      <c r="F2984" s="274"/>
      <c r="G2984" s="274"/>
      <c r="H2984" s="274"/>
      <c r="I2984" s="274"/>
      <c r="J2984" s="274"/>
      <c r="K2984" s="274"/>
      <c r="L2984" s="274"/>
      <c r="M2984" s="274"/>
      <c r="N2984" s="274"/>
    </row>
    <row r="2985" spans="2:14" ht="14.4">
      <c r="B2985" s="286"/>
      <c r="C2985" s="274"/>
      <c r="D2985" s="274"/>
      <c r="E2985" s="274"/>
      <c r="F2985" s="274"/>
      <c r="G2985" s="274"/>
      <c r="H2985" s="274"/>
      <c r="I2985" s="274"/>
      <c r="J2985" s="274"/>
      <c r="K2985" s="274"/>
      <c r="L2985" s="274"/>
      <c r="M2985" s="274"/>
      <c r="N2985" s="274"/>
    </row>
    <row r="2986" spans="2:14" ht="14.4">
      <c r="B2986" s="286"/>
      <c r="C2986" s="274"/>
      <c r="D2986" s="274"/>
      <c r="E2986" s="274"/>
      <c r="F2986" s="274"/>
      <c r="G2986" s="274"/>
      <c r="H2986" s="274"/>
      <c r="I2986" s="274"/>
      <c r="J2986" s="274"/>
      <c r="K2986" s="274"/>
      <c r="L2986" s="274"/>
      <c r="M2986" s="274"/>
      <c r="N2986" s="274"/>
    </row>
    <row r="2987" spans="2:14" ht="14.4">
      <c r="B2987" s="286"/>
      <c r="C2987" s="274"/>
      <c r="D2987" s="274"/>
      <c r="E2987" s="274"/>
      <c r="F2987" s="274"/>
      <c r="G2987" s="274"/>
      <c r="H2987" s="274"/>
      <c r="I2987" s="274"/>
      <c r="J2987" s="274"/>
      <c r="K2987" s="274"/>
      <c r="L2987" s="274"/>
      <c r="M2987" s="274"/>
      <c r="N2987" s="274"/>
    </row>
    <row r="2988" spans="2:14" ht="14.4">
      <c r="B2988" s="286"/>
      <c r="C2988" s="274"/>
      <c r="D2988" s="274"/>
      <c r="E2988" s="274"/>
      <c r="F2988" s="274"/>
      <c r="G2988" s="274"/>
      <c r="H2988" s="274"/>
      <c r="I2988" s="274"/>
      <c r="J2988" s="274"/>
      <c r="K2988" s="274"/>
      <c r="L2988" s="274"/>
      <c r="M2988" s="274"/>
      <c r="N2988" s="274"/>
    </row>
    <row r="2989" spans="2:14" ht="14.4">
      <c r="B2989" s="286"/>
      <c r="C2989" s="274"/>
      <c r="D2989" s="274"/>
      <c r="E2989" s="274"/>
      <c r="F2989" s="274"/>
      <c r="G2989" s="274"/>
      <c r="H2989" s="274"/>
      <c r="I2989" s="274"/>
      <c r="J2989" s="274"/>
      <c r="K2989" s="274"/>
      <c r="L2989" s="274"/>
      <c r="M2989" s="274"/>
      <c r="N2989" s="274"/>
    </row>
    <row r="2990" spans="2:14" ht="14.4">
      <c r="B2990" s="286"/>
      <c r="C2990" s="274"/>
      <c r="D2990" s="274"/>
      <c r="E2990" s="274"/>
      <c r="F2990" s="274"/>
      <c r="G2990" s="274"/>
      <c r="H2990" s="274"/>
      <c r="I2990" s="274"/>
      <c r="J2990" s="274"/>
      <c r="K2990" s="274"/>
      <c r="L2990" s="274"/>
      <c r="M2990" s="274"/>
      <c r="N2990" s="274"/>
    </row>
    <row r="2991" spans="2:14" ht="14.4">
      <c r="B2991" s="286"/>
      <c r="C2991" s="274"/>
      <c r="D2991" s="274"/>
      <c r="E2991" s="274"/>
      <c r="F2991" s="274"/>
      <c r="G2991" s="274"/>
      <c r="H2991" s="274"/>
      <c r="I2991" s="274"/>
      <c r="J2991" s="274"/>
      <c r="K2991" s="274"/>
      <c r="L2991" s="274"/>
      <c r="M2991" s="274"/>
      <c r="N2991" s="274"/>
    </row>
    <row r="2992" spans="2:14" ht="14.4">
      <c r="B2992" s="286"/>
      <c r="C2992" s="274"/>
      <c r="D2992" s="274"/>
      <c r="E2992" s="274"/>
      <c r="F2992" s="274"/>
      <c r="G2992" s="274"/>
      <c r="H2992" s="274"/>
      <c r="I2992" s="274"/>
      <c r="J2992" s="274"/>
      <c r="K2992" s="274"/>
      <c r="L2992" s="274"/>
      <c r="M2992" s="274"/>
      <c r="N2992" s="274"/>
    </row>
    <row r="2993" spans="2:14" ht="14.4">
      <c r="B2993" s="286"/>
      <c r="C2993" s="274"/>
      <c r="D2993" s="274"/>
      <c r="E2993" s="274"/>
      <c r="F2993" s="274"/>
      <c r="G2993" s="274"/>
      <c r="H2993" s="274"/>
      <c r="I2993" s="274"/>
      <c r="J2993" s="274"/>
      <c r="K2993" s="274"/>
      <c r="L2993" s="274"/>
      <c r="M2993" s="274"/>
      <c r="N2993" s="274"/>
    </row>
    <row r="2994" spans="2:14" ht="14.4">
      <c r="B2994" s="286"/>
      <c r="C2994" s="274"/>
      <c r="D2994" s="274"/>
      <c r="E2994" s="274"/>
      <c r="F2994" s="274"/>
      <c r="G2994" s="274"/>
      <c r="H2994" s="274"/>
      <c r="I2994" s="274"/>
      <c r="J2994" s="274"/>
      <c r="K2994" s="274"/>
      <c r="L2994" s="274"/>
      <c r="M2994" s="274"/>
      <c r="N2994" s="274"/>
    </row>
    <row r="2995" spans="2:14" ht="14.4">
      <c r="B2995" s="286"/>
      <c r="C2995" s="274"/>
      <c r="D2995" s="274"/>
      <c r="E2995" s="274"/>
      <c r="F2995" s="274"/>
      <c r="G2995" s="274"/>
      <c r="H2995" s="274"/>
      <c r="I2995" s="274"/>
      <c r="J2995" s="274"/>
      <c r="K2995" s="274"/>
      <c r="L2995" s="274"/>
      <c r="M2995" s="274"/>
      <c r="N2995" s="274"/>
    </row>
    <row r="2996" spans="2:14" ht="14.4">
      <c r="B2996" s="286"/>
      <c r="C2996" s="274"/>
      <c r="D2996" s="274"/>
      <c r="E2996" s="274"/>
      <c r="F2996" s="274"/>
      <c r="G2996" s="274"/>
      <c r="H2996" s="274"/>
      <c r="I2996" s="274"/>
      <c r="J2996" s="274"/>
      <c r="K2996" s="274"/>
      <c r="L2996" s="274"/>
      <c r="M2996" s="274"/>
      <c r="N2996" s="274"/>
    </row>
    <row r="2997" spans="2:14" ht="14.4">
      <c r="B2997" s="286"/>
      <c r="C2997" s="274"/>
      <c r="D2997" s="274"/>
      <c r="E2997" s="274"/>
      <c r="F2997" s="274"/>
      <c r="G2997" s="274"/>
      <c r="H2997" s="274"/>
      <c r="I2997" s="274"/>
      <c r="J2997" s="274"/>
      <c r="K2997" s="274"/>
      <c r="L2997" s="274"/>
      <c r="M2997" s="274"/>
      <c r="N2997" s="274"/>
    </row>
    <row r="2998" spans="2:14" ht="14.4">
      <c r="B2998" s="286"/>
      <c r="C2998" s="274"/>
      <c r="D2998" s="274"/>
      <c r="E2998" s="274"/>
      <c r="F2998" s="274"/>
      <c r="G2998" s="274"/>
      <c r="H2998" s="274"/>
      <c r="I2998" s="274"/>
      <c r="J2998" s="274"/>
      <c r="K2998" s="274"/>
      <c r="L2998" s="274"/>
      <c r="M2998" s="274"/>
      <c r="N2998" s="274"/>
    </row>
    <row r="2999" spans="2:14" ht="14.4">
      <c r="B2999" s="286"/>
      <c r="C2999" s="274"/>
      <c r="D2999" s="274"/>
      <c r="E2999" s="274"/>
      <c r="F2999" s="274"/>
      <c r="G2999" s="274"/>
      <c r="H2999" s="274"/>
      <c r="I2999" s="274"/>
      <c r="J2999" s="274"/>
      <c r="K2999" s="274"/>
      <c r="L2999" s="274"/>
      <c r="M2999" s="274"/>
      <c r="N2999" s="274"/>
    </row>
    <row r="3000" spans="2:14" ht="14.4">
      <c r="B3000" s="286"/>
      <c r="C3000" s="274"/>
      <c r="D3000" s="274"/>
      <c r="E3000" s="274"/>
      <c r="F3000" s="274"/>
      <c r="G3000" s="274"/>
      <c r="H3000" s="274"/>
      <c r="I3000" s="274"/>
      <c r="J3000" s="274"/>
      <c r="K3000" s="274"/>
      <c r="L3000" s="274"/>
      <c r="M3000" s="274"/>
      <c r="N3000" s="274"/>
    </row>
    <row r="3001" spans="2:14" ht="14.4">
      <c r="B3001" s="286"/>
      <c r="C3001" s="274"/>
      <c r="D3001" s="274"/>
      <c r="E3001" s="274"/>
      <c r="F3001" s="274"/>
      <c r="G3001" s="274"/>
      <c r="H3001" s="274"/>
      <c r="I3001" s="274"/>
      <c r="J3001" s="274"/>
      <c r="K3001" s="274"/>
      <c r="L3001" s="274"/>
      <c r="M3001" s="274"/>
      <c r="N3001" s="274"/>
    </row>
    <row r="3002" spans="2:14" ht="14.4">
      <c r="B3002" s="286"/>
      <c r="C3002" s="274"/>
      <c r="D3002" s="274"/>
      <c r="E3002" s="274"/>
      <c r="F3002" s="274"/>
      <c r="G3002" s="274"/>
      <c r="H3002" s="274"/>
      <c r="I3002" s="274"/>
      <c r="J3002" s="274"/>
      <c r="K3002" s="274"/>
      <c r="L3002" s="274"/>
      <c r="M3002" s="274"/>
      <c r="N3002" s="274"/>
    </row>
    <row r="3003" spans="2:14" ht="14.4">
      <c r="B3003" s="286"/>
      <c r="C3003" s="274"/>
      <c r="D3003" s="274"/>
      <c r="E3003" s="274"/>
      <c r="F3003" s="274"/>
      <c r="G3003" s="274"/>
      <c r="H3003" s="274"/>
      <c r="I3003" s="274"/>
      <c r="J3003" s="274"/>
      <c r="K3003" s="274"/>
      <c r="L3003" s="274"/>
      <c r="M3003" s="274"/>
      <c r="N3003" s="274"/>
    </row>
    <row r="3004" spans="2:14" ht="14.4">
      <c r="B3004" s="286"/>
      <c r="C3004" s="274"/>
      <c r="D3004" s="274"/>
      <c r="E3004" s="274"/>
      <c r="F3004" s="274"/>
      <c r="G3004" s="274"/>
      <c r="H3004" s="274"/>
      <c r="I3004" s="274"/>
      <c r="J3004" s="274"/>
      <c r="K3004" s="274"/>
      <c r="L3004" s="274"/>
      <c r="M3004" s="274"/>
      <c r="N3004" s="274"/>
    </row>
    <row r="3005" spans="2:14" ht="14.4">
      <c r="B3005" s="286"/>
      <c r="C3005" s="274"/>
      <c r="D3005" s="274"/>
      <c r="E3005" s="274"/>
      <c r="F3005" s="274"/>
      <c r="G3005" s="274"/>
      <c r="H3005" s="274"/>
      <c r="I3005" s="274"/>
      <c r="J3005" s="274"/>
      <c r="K3005" s="274"/>
      <c r="L3005" s="274"/>
      <c r="M3005" s="274"/>
      <c r="N3005" s="274"/>
    </row>
    <row r="3006" spans="2:14" ht="14.4">
      <c r="B3006" s="286"/>
      <c r="C3006" s="274"/>
      <c r="D3006" s="274"/>
      <c r="E3006" s="274"/>
      <c r="F3006" s="274"/>
      <c r="G3006" s="274"/>
      <c r="H3006" s="274"/>
      <c r="I3006" s="274"/>
      <c r="J3006" s="274"/>
      <c r="K3006" s="274"/>
      <c r="L3006" s="274"/>
      <c r="M3006" s="274"/>
      <c r="N3006" s="274"/>
    </row>
    <row r="3007" spans="2:14" ht="14.4">
      <c r="B3007" s="286"/>
      <c r="C3007" s="274"/>
      <c r="D3007" s="274"/>
      <c r="E3007" s="274"/>
      <c r="F3007" s="274"/>
      <c r="G3007" s="274"/>
      <c r="H3007" s="274"/>
      <c r="I3007" s="274"/>
      <c r="J3007" s="274"/>
      <c r="K3007" s="274"/>
      <c r="L3007" s="274"/>
      <c r="M3007" s="274"/>
      <c r="N3007" s="274"/>
    </row>
    <row r="3008" spans="2:14" ht="14.4">
      <c r="B3008" s="286"/>
      <c r="C3008" s="274"/>
      <c r="D3008" s="274"/>
      <c r="E3008" s="274"/>
      <c r="F3008" s="274"/>
      <c r="G3008" s="274"/>
      <c r="H3008" s="274"/>
      <c r="I3008" s="274"/>
      <c r="J3008" s="274"/>
      <c r="K3008" s="274"/>
      <c r="L3008" s="274"/>
      <c r="M3008" s="274"/>
      <c r="N3008" s="274"/>
    </row>
    <row r="3009" spans="2:14" ht="14.4">
      <c r="B3009" s="286"/>
      <c r="C3009" s="274"/>
      <c r="D3009" s="274"/>
      <c r="E3009" s="274"/>
      <c r="F3009" s="274"/>
      <c r="G3009" s="274"/>
      <c r="H3009" s="274"/>
      <c r="I3009" s="274"/>
      <c r="J3009" s="274"/>
      <c r="K3009" s="274"/>
      <c r="L3009" s="274"/>
      <c r="M3009" s="274"/>
      <c r="N3009" s="274"/>
    </row>
    <row r="3010" spans="2:14" ht="14.4">
      <c r="B3010" s="286"/>
      <c r="C3010" s="274"/>
      <c r="D3010" s="274"/>
      <c r="E3010" s="274"/>
      <c r="F3010" s="274"/>
      <c r="G3010" s="274"/>
      <c r="H3010" s="274"/>
      <c r="I3010" s="274"/>
      <c r="J3010" s="274"/>
      <c r="K3010" s="274"/>
      <c r="L3010" s="274"/>
      <c r="M3010" s="274"/>
      <c r="N3010" s="274"/>
    </row>
    <row r="3011" spans="2:14" ht="14.4">
      <c r="B3011" s="286"/>
      <c r="C3011" s="274"/>
      <c r="D3011" s="274"/>
      <c r="E3011" s="274"/>
      <c r="F3011" s="274"/>
      <c r="G3011" s="274"/>
      <c r="H3011" s="274"/>
      <c r="I3011" s="274"/>
      <c r="J3011" s="274"/>
      <c r="K3011" s="274"/>
      <c r="L3011" s="274"/>
      <c r="M3011" s="274"/>
      <c r="N3011" s="274"/>
    </row>
    <row r="3012" spans="2:14" ht="14.4">
      <c r="B3012" s="286"/>
      <c r="C3012" s="274"/>
      <c r="D3012" s="274"/>
      <c r="E3012" s="274"/>
      <c r="F3012" s="274"/>
      <c r="G3012" s="274"/>
      <c r="H3012" s="274"/>
      <c r="I3012" s="274"/>
      <c r="J3012" s="274"/>
      <c r="K3012" s="274"/>
      <c r="L3012" s="274"/>
      <c r="M3012" s="274"/>
      <c r="N3012" s="274"/>
    </row>
    <row r="3013" spans="2:14" ht="14.4">
      <c r="B3013" s="286"/>
      <c r="C3013" s="274"/>
      <c r="D3013" s="274"/>
      <c r="E3013" s="274"/>
      <c r="F3013" s="274"/>
      <c r="G3013" s="274"/>
      <c r="H3013" s="274"/>
      <c r="I3013" s="274"/>
      <c r="J3013" s="274"/>
      <c r="K3013" s="274"/>
      <c r="L3013" s="274"/>
      <c r="M3013" s="274"/>
      <c r="N3013" s="274"/>
    </row>
    <row r="3014" spans="2:14" ht="14.4">
      <c r="B3014" s="286"/>
      <c r="C3014" s="274"/>
      <c r="D3014" s="274"/>
      <c r="E3014" s="274"/>
      <c r="F3014" s="274"/>
      <c r="G3014" s="274"/>
      <c r="H3014" s="274"/>
      <c r="I3014" s="274"/>
      <c r="J3014" s="274"/>
      <c r="K3014" s="274"/>
      <c r="L3014" s="274"/>
      <c r="M3014" s="274"/>
      <c r="N3014" s="274"/>
    </row>
    <row r="3015" spans="2:14" ht="14.4">
      <c r="B3015" s="286"/>
      <c r="C3015" s="274"/>
      <c r="D3015" s="274"/>
      <c r="E3015" s="274"/>
      <c r="F3015" s="274"/>
      <c r="G3015" s="274"/>
      <c r="H3015" s="274"/>
      <c r="I3015" s="274"/>
      <c r="J3015" s="274"/>
      <c r="K3015" s="274"/>
      <c r="L3015" s="274"/>
      <c r="M3015" s="274"/>
      <c r="N3015" s="274"/>
    </row>
    <row r="3016" spans="2:14" ht="14.4">
      <c r="B3016" s="286"/>
      <c r="C3016" s="274"/>
      <c r="D3016" s="274"/>
      <c r="E3016" s="274"/>
      <c r="F3016" s="274"/>
      <c r="G3016" s="274"/>
      <c r="H3016" s="274"/>
      <c r="I3016" s="274"/>
      <c r="J3016" s="274"/>
      <c r="K3016" s="274"/>
      <c r="L3016" s="274"/>
      <c r="M3016" s="274"/>
      <c r="N3016" s="274"/>
    </row>
    <row r="3017" spans="2:14" ht="14.4">
      <c r="B3017" s="286"/>
      <c r="C3017" s="274"/>
      <c r="D3017" s="274"/>
      <c r="E3017" s="274"/>
      <c r="F3017" s="274"/>
      <c r="G3017" s="274"/>
      <c r="H3017" s="274"/>
      <c r="I3017" s="274"/>
      <c r="J3017" s="274"/>
      <c r="K3017" s="274"/>
      <c r="L3017" s="274"/>
      <c r="M3017" s="274"/>
      <c r="N3017" s="274"/>
    </row>
    <row r="3018" spans="2:14" ht="14.4">
      <c r="B3018" s="286"/>
      <c r="C3018" s="274"/>
      <c r="D3018" s="274"/>
      <c r="E3018" s="274"/>
      <c r="F3018" s="274"/>
      <c r="G3018" s="274"/>
      <c r="H3018" s="274"/>
      <c r="I3018" s="274"/>
      <c r="J3018" s="274"/>
      <c r="K3018" s="274"/>
      <c r="L3018" s="274"/>
      <c r="M3018" s="274"/>
      <c r="N3018" s="274"/>
    </row>
    <row r="3019" spans="2:14" ht="14.4">
      <c r="B3019" s="286"/>
      <c r="C3019" s="274"/>
      <c r="D3019" s="274"/>
      <c r="E3019" s="274"/>
      <c r="F3019" s="274"/>
      <c r="G3019" s="274"/>
      <c r="H3019" s="274"/>
      <c r="I3019" s="274"/>
      <c r="J3019" s="274"/>
      <c r="K3019" s="274"/>
      <c r="L3019" s="274"/>
      <c r="M3019" s="274"/>
      <c r="N3019" s="274"/>
    </row>
    <row r="3020" spans="2:14" ht="14.4">
      <c r="B3020" s="286"/>
      <c r="C3020" s="274"/>
      <c r="D3020" s="274"/>
      <c r="E3020" s="274"/>
      <c r="F3020" s="274"/>
      <c r="G3020" s="274"/>
      <c r="H3020" s="274"/>
      <c r="I3020" s="274"/>
      <c r="J3020" s="274"/>
      <c r="K3020" s="274"/>
      <c r="L3020" s="274"/>
      <c r="M3020" s="274"/>
      <c r="N3020" s="274"/>
    </row>
    <row r="3021" spans="2:14" ht="14.4">
      <c r="B3021" s="286"/>
      <c r="C3021" s="274"/>
      <c r="D3021" s="274"/>
      <c r="E3021" s="274"/>
      <c r="F3021" s="274"/>
      <c r="G3021" s="274"/>
      <c r="H3021" s="274"/>
      <c r="I3021" s="274"/>
      <c r="J3021" s="274"/>
      <c r="K3021" s="274"/>
      <c r="L3021" s="274"/>
      <c r="M3021" s="274"/>
      <c r="N3021" s="274"/>
    </row>
    <row r="3022" spans="2:14" ht="14.4">
      <c r="B3022" s="286"/>
      <c r="C3022" s="274"/>
      <c r="D3022" s="274"/>
      <c r="E3022" s="274"/>
      <c r="F3022" s="274"/>
      <c r="G3022" s="274"/>
      <c r="H3022" s="274"/>
      <c r="I3022" s="274"/>
      <c r="J3022" s="274"/>
      <c r="K3022" s="274"/>
      <c r="L3022" s="274"/>
      <c r="M3022" s="274"/>
      <c r="N3022" s="274"/>
    </row>
    <row r="3023" spans="2:14" ht="14.4">
      <c r="B3023" s="286"/>
      <c r="C3023" s="274"/>
      <c r="D3023" s="274"/>
      <c r="E3023" s="274"/>
      <c r="F3023" s="274"/>
      <c r="G3023" s="274"/>
      <c r="H3023" s="274"/>
      <c r="I3023" s="274"/>
      <c r="J3023" s="274"/>
      <c r="K3023" s="274"/>
      <c r="L3023" s="274"/>
      <c r="M3023" s="274"/>
      <c r="N3023" s="274"/>
    </row>
    <row r="3024" spans="2:14" ht="14.4">
      <c r="B3024" s="286"/>
      <c r="C3024" s="274"/>
      <c r="D3024" s="274"/>
      <c r="E3024" s="274"/>
      <c r="F3024" s="274"/>
      <c r="G3024" s="274"/>
      <c r="H3024" s="274"/>
      <c r="I3024" s="274"/>
      <c r="J3024" s="274"/>
      <c r="K3024" s="274"/>
      <c r="L3024" s="274"/>
      <c r="M3024" s="274"/>
      <c r="N3024" s="274"/>
    </row>
    <row r="3025" spans="2:14" ht="14.4">
      <c r="B3025" s="286"/>
      <c r="C3025" s="274"/>
      <c r="D3025" s="274"/>
      <c r="E3025" s="274"/>
      <c r="F3025" s="274"/>
      <c r="G3025" s="274"/>
      <c r="H3025" s="274"/>
      <c r="I3025" s="274"/>
      <c r="J3025" s="274"/>
      <c r="K3025" s="274"/>
      <c r="L3025" s="274"/>
      <c r="M3025" s="274"/>
      <c r="N3025" s="274"/>
    </row>
    <row r="3026" spans="2:14" ht="14.4">
      <c r="B3026" s="286"/>
      <c r="C3026" s="274"/>
      <c r="D3026" s="274"/>
      <c r="E3026" s="274"/>
      <c r="F3026" s="274"/>
      <c r="G3026" s="274"/>
      <c r="H3026" s="274"/>
      <c r="I3026" s="274"/>
      <c r="J3026" s="274"/>
      <c r="K3026" s="274"/>
      <c r="L3026" s="274"/>
      <c r="M3026" s="274"/>
      <c r="N3026" s="274"/>
    </row>
    <row r="3027" spans="2:14" ht="14.4">
      <c r="B3027" s="286"/>
      <c r="C3027" s="274"/>
      <c r="D3027" s="274"/>
      <c r="E3027" s="274"/>
      <c r="F3027" s="274"/>
      <c r="G3027" s="274"/>
      <c r="H3027" s="274"/>
      <c r="I3027" s="274"/>
      <c r="J3027" s="274"/>
      <c r="K3027" s="274"/>
      <c r="L3027" s="274"/>
      <c r="M3027" s="274"/>
      <c r="N3027" s="274"/>
    </row>
    <row r="3028" spans="2:14" ht="14.4">
      <c r="B3028" s="286"/>
      <c r="C3028" s="274"/>
      <c r="D3028" s="274"/>
      <c r="E3028" s="274"/>
      <c r="F3028" s="274"/>
      <c r="G3028" s="274"/>
      <c r="H3028" s="274"/>
      <c r="I3028" s="274"/>
      <c r="J3028" s="274"/>
      <c r="K3028" s="274"/>
      <c r="L3028" s="274"/>
      <c r="M3028" s="274"/>
      <c r="N3028" s="274"/>
    </row>
    <row r="3029" spans="2:14" ht="14.4">
      <c r="B3029" s="286"/>
      <c r="C3029" s="274"/>
      <c r="D3029" s="274"/>
      <c r="E3029" s="274"/>
      <c r="F3029" s="274"/>
      <c r="G3029" s="274"/>
      <c r="H3029" s="274"/>
      <c r="I3029" s="274"/>
      <c r="J3029" s="274"/>
      <c r="K3029" s="274"/>
      <c r="L3029" s="274"/>
      <c r="M3029" s="274"/>
      <c r="N3029" s="274"/>
    </row>
    <row r="3030" spans="2:14" ht="14.4">
      <c r="B3030" s="286"/>
      <c r="C3030" s="274"/>
      <c r="D3030" s="274"/>
      <c r="E3030" s="274"/>
      <c r="F3030" s="274"/>
      <c r="G3030" s="274"/>
      <c r="H3030" s="274"/>
      <c r="I3030" s="274"/>
      <c r="J3030" s="274"/>
      <c r="K3030" s="274"/>
      <c r="L3030" s="274"/>
      <c r="M3030" s="274"/>
      <c r="N3030" s="274"/>
    </row>
    <row r="3031" spans="2:14" ht="14.4">
      <c r="B3031" s="286"/>
      <c r="C3031" s="274"/>
      <c r="D3031" s="274"/>
      <c r="E3031" s="274"/>
      <c r="F3031" s="274"/>
      <c r="G3031" s="274"/>
      <c r="H3031" s="274"/>
      <c r="I3031" s="274"/>
      <c r="J3031" s="274"/>
      <c r="K3031" s="274"/>
      <c r="L3031" s="274"/>
      <c r="M3031" s="274"/>
      <c r="N3031" s="274"/>
    </row>
    <row r="3032" spans="2:14" ht="14.4">
      <c r="B3032" s="286"/>
      <c r="C3032" s="274"/>
      <c r="D3032" s="274"/>
      <c r="E3032" s="274"/>
      <c r="F3032" s="274"/>
      <c r="G3032" s="274"/>
      <c r="H3032" s="274"/>
      <c r="I3032" s="274"/>
      <c r="J3032" s="274"/>
      <c r="K3032" s="274"/>
      <c r="L3032" s="274"/>
      <c r="M3032" s="274"/>
      <c r="N3032" s="274"/>
    </row>
    <row r="3033" spans="2:14" ht="14.4">
      <c r="B3033" s="286"/>
      <c r="C3033" s="274"/>
      <c r="D3033" s="274"/>
      <c r="E3033" s="274"/>
      <c r="F3033" s="274"/>
      <c r="G3033" s="274"/>
      <c r="H3033" s="274"/>
      <c r="I3033" s="274"/>
      <c r="J3033" s="274"/>
      <c r="K3033" s="274"/>
      <c r="L3033" s="274"/>
      <c r="M3033" s="274"/>
      <c r="N3033" s="274"/>
    </row>
    <row r="3034" spans="2:14" ht="14.4">
      <c r="B3034" s="286"/>
      <c r="C3034" s="274"/>
      <c r="D3034" s="274"/>
      <c r="E3034" s="274"/>
      <c r="F3034" s="274"/>
      <c r="G3034" s="274"/>
      <c r="H3034" s="274"/>
      <c r="I3034" s="274"/>
      <c r="J3034" s="274"/>
      <c r="K3034" s="274"/>
      <c r="L3034" s="274"/>
      <c r="M3034" s="274"/>
      <c r="N3034" s="274"/>
    </row>
    <row r="3035" spans="2:14" ht="14.4">
      <c r="B3035" s="286"/>
      <c r="C3035" s="274"/>
      <c r="D3035" s="274"/>
      <c r="E3035" s="274"/>
      <c r="F3035" s="274"/>
      <c r="G3035" s="274"/>
      <c r="H3035" s="274"/>
      <c r="I3035" s="274"/>
      <c r="J3035" s="274"/>
      <c r="K3035" s="274"/>
      <c r="L3035" s="274"/>
      <c r="M3035" s="274"/>
      <c r="N3035" s="274"/>
    </row>
    <row r="3036" spans="2:14" ht="14.4">
      <c r="B3036" s="286"/>
      <c r="C3036" s="274"/>
      <c r="D3036" s="274"/>
      <c r="E3036" s="274"/>
      <c r="F3036" s="274"/>
      <c r="G3036" s="274"/>
      <c r="H3036" s="274"/>
      <c r="I3036" s="274"/>
      <c r="J3036" s="274"/>
      <c r="K3036" s="274"/>
      <c r="L3036" s="274"/>
      <c r="M3036" s="274"/>
      <c r="N3036" s="274"/>
    </row>
    <row r="3037" spans="2:14" ht="14.4">
      <c r="B3037" s="286"/>
      <c r="C3037" s="274"/>
      <c r="D3037" s="274"/>
      <c r="E3037" s="274"/>
      <c r="F3037" s="274"/>
      <c r="G3037" s="274"/>
      <c r="H3037" s="274"/>
      <c r="I3037" s="274"/>
      <c r="J3037" s="274"/>
      <c r="K3037" s="274"/>
      <c r="L3037" s="274"/>
      <c r="M3037" s="274"/>
      <c r="N3037" s="274"/>
    </row>
    <row r="3038" spans="2:14" ht="14.4">
      <c r="B3038" s="286"/>
      <c r="C3038" s="274"/>
      <c r="D3038" s="274"/>
      <c r="E3038" s="274"/>
      <c r="F3038" s="274"/>
      <c r="G3038" s="274"/>
      <c r="H3038" s="274"/>
      <c r="I3038" s="274"/>
      <c r="J3038" s="274"/>
      <c r="K3038" s="274"/>
      <c r="L3038" s="274"/>
      <c r="M3038" s="274"/>
      <c r="N3038" s="274"/>
    </row>
    <row r="3039" spans="2:14" ht="14.4">
      <c r="B3039" s="286"/>
      <c r="C3039" s="274"/>
      <c r="D3039" s="274"/>
      <c r="E3039" s="274"/>
      <c r="F3039" s="274"/>
      <c r="G3039" s="274"/>
      <c r="H3039" s="274"/>
      <c r="I3039" s="274"/>
      <c r="J3039" s="274"/>
      <c r="K3039" s="274"/>
      <c r="L3039" s="274"/>
      <c r="M3039" s="274"/>
      <c r="N3039" s="274"/>
    </row>
    <row r="3040" spans="2:14" ht="14.4">
      <c r="B3040" s="286"/>
      <c r="C3040" s="274"/>
      <c r="D3040" s="274"/>
      <c r="E3040" s="274"/>
      <c r="F3040" s="274"/>
      <c r="G3040" s="274"/>
      <c r="H3040" s="274"/>
      <c r="I3040" s="274"/>
      <c r="J3040" s="274"/>
      <c r="K3040" s="274"/>
      <c r="L3040" s="274"/>
      <c r="M3040" s="274"/>
      <c r="N3040" s="274"/>
    </row>
    <row r="3041" spans="2:14" ht="14.4">
      <c r="B3041" s="286"/>
      <c r="C3041" s="274"/>
      <c r="D3041" s="274"/>
      <c r="E3041" s="274"/>
      <c r="F3041" s="274"/>
      <c r="G3041" s="274"/>
      <c r="H3041" s="274"/>
      <c r="I3041" s="274"/>
      <c r="J3041" s="274"/>
      <c r="K3041" s="274"/>
      <c r="L3041" s="274"/>
      <c r="M3041" s="274"/>
      <c r="N3041" s="274"/>
    </row>
    <row r="3042" spans="2:14" ht="14.4">
      <c r="B3042" s="286"/>
      <c r="C3042" s="274"/>
      <c r="D3042" s="274"/>
      <c r="E3042" s="274"/>
      <c r="F3042" s="274"/>
      <c r="G3042" s="274"/>
      <c r="H3042" s="274"/>
      <c r="I3042" s="274"/>
      <c r="J3042" s="274"/>
      <c r="K3042" s="274"/>
      <c r="L3042" s="274"/>
      <c r="M3042" s="274"/>
      <c r="N3042" s="274"/>
    </row>
    <row r="3043" spans="2:14" ht="14.4">
      <c r="B3043" s="286"/>
      <c r="C3043" s="274"/>
      <c r="D3043" s="274"/>
      <c r="E3043" s="274"/>
      <c r="F3043" s="274"/>
      <c r="G3043" s="274"/>
      <c r="H3043" s="274"/>
      <c r="I3043" s="274"/>
      <c r="J3043" s="274"/>
      <c r="K3043" s="274"/>
      <c r="L3043" s="274"/>
      <c r="M3043" s="274"/>
      <c r="N3043" s="274"/>
    </row>
    <row r="3044" spans="2:14" ht="14.4">
      <c r="B3044" s="286"/>
      <c r="C3044" s="274"/>
      <c r="D3044" s="274"/>
      <c r="E3044" s="274"/>
      <c r="F3044" s="274"/>
      <c r="G3044" s="274"/>
      <c r="H3044" s="274"/>
      <c r="I3044" s="274"/>
      <c r="J3044" s="274"/>
      <c r="K3044" s="274"/>
      <c r="L3044" s="274"/>
      <c r="M3044" s="274"/>
      <c r="N3044" s="274"/>
    </row>
    <row r="3045" spans="2:14" ht="14.4">
      <c r="B3045" s="286"/>
      <c r="C3045" s="274"/>
      <c r="D3045" s="274"/>
      <c r="E3045" s="274"/>
      <c r="F3045" s="274"/>
      <c r="G3045" s="274"/>
      <c r="H3045" s="274"/>
      <c r="I3045" s="274"/>
      <c r="J3045" s="274"/>
      <c r="K3045" s="274"/>
      <c r="L3045" s="274"/>
      <c r="M3045" s="274"/>
      <c r="N3045" s="274"/>
    </row>
    <row r="3046" spans="2:14" ht="14.4">
      <c r="B3046" s="286"/>
      <c r="C3046" s="274"/>
      <c r="D3046" s="274"/>
      <c r="E3046" s="274"/>
      <c r="F3046" s="274"/>
      <c r="G3046" s="274"/>
      <c r="H3046" s="274"/>
      <c r="I3046" s="274"/>
      <c r="J3046" s="274"/>
      <c r="K3046" s="274"/>
      <c r="L3046" s="274"/>
      <c r="M3046" s="274"/>
      <c r="N3046" s="274"/>
    </row>
    <row r="3047" spans="2:14" ht="14.4">
      <c r="B3047" s="286"/>
      <c r="C3047" s="274"/>
      <c r="D3047" s="274"/>
      <c r="E3047" s="274"/>
      <c r="F3047" s="274"/>
      <c r="G3047" s="274"/>
      <c r="H3047" s="274"/>
      <c r="I3047" s="274"/>
      <c r="J3047" s="274"/>
      <c r="K3047" s="274"/>
      <c r="L3047" s="274"/>
      <c r="M3047" s="274"/>
      <c r="N3047" s="274"/>
    </row>
    <row r="3048" spans="2:14" ht="14.4">
      <c r="B3048" s="286"/>
      <c r="C3048" s="274"/>
      <c r="D3048" s="274"/>
      <c r="E3048" s="274"/>
      <c r="F3048" s="274"/>
      <c r="G3048" s="274"/>
      <c r="H3048" s="274"/>
      <c r="I3048" s="274"/>
      <c r="J3048" s="274"/>
      <c r="K3048" s="274"/>
      <c r="L3048" s="274"/>
      <c r="M3048" s="274"/>
      <c r="N3048" s="274"/>
    </row>
    <row r="3049" spans="2:14" ht="14.4">
      <c r="B3049" s="286"/>
      <c r="C3049" s="274"/>
      <c r="D3049" s="274"/>
      <c r="E3049" s="274"/>
      <c r="F3049" s="274"/>
      <c r="G3049" s="274"/>
      <c r="H3049" s="274"/>
      <c r="I3049" s="274"/>
      <c r="J3049" s="274"/>
      <c r="K3049" s="274"/>
      <c r="L3049" s="274"/>
      <c r="M3049" s="274"/>
      <c r="N3049" s="274"/>
    </row>
    <row r="3050" spans="2:14" ht="14.4">
      <c r="B3050" s="286"/>
      <c r="C3050" s="274"/>
      <c r="D3050" s="274"/>
      <c r="E3050" s="274"/>
      <c r="F3050" s="274"/>
      <c r="G3050" s="274"/>
      <c r="H3050" s="274"/>
      <c r="I3050" s="274"/>
      <c r="J3050" s="274"/>
      <c r="K3050" s="274"/>
      <c r="L3050" s="274"/>
      <c r="M3050" s="274"/>
      <c r="N3050" s="274"/>
    </row>
    <row r="3051" spans="2:14" ht="14.4">
      <c r="B3051" s="286"/>
      <c r="C3051" s="274"/>
      <c r="D3051" s="274"/>
      <c r="E3051" s="274"/>
      <c r="F3051" s="274"/>
      <c r="G3051" s="274"/>
      <c r="H3051" s="274"/>
      <c r="I3051" s="274"/>
      <c r="J3051" s="274"/>
      <c r="K3051" s="274"/>
      <c r="L3051" s="274"/>
      <c r="M3051" s="274"/>
      <c r="N3051" s="274"/>
    </row>
    <row r="3052" spans="2:14" ht="14.4">
      <c r="B3052" s="286"/>
      <c r="C3052" s="274"/>
      <c r="D3052" s="274"/>
      <c r="E3052" s="274"/>
      <c r="F3052" s="274"/>
      <c r="G3052" s="274"/>
      <c r="H3052" s="274"/>
      <c r="I3052" s="274"/>
      <c r="J3052" s="274"/>
      <c r="K3052" s="274"/>
      <c r="L3052" s="274"/>
      <c r="M3052" s="274"/>
      <c r="N3052" s="274"/>
    </row>
    <row r="3053" spans="2:14" ht="14.4">
      <c r="B3053" s="286"/>
      <c r="C3053" s="274"/>
      <c r="D3053" s="274"/>
      <c r="E3053" s="274"/>
      <c r="F3053" s="274"/>
      <c r="G3053" s="274"/>
      <c r="H3053" s="274"/>
      <c r="I3053" s="274"/>
      <c r="J3053" s="274"/>
      <c r="K3053" s="274"/>
      <c r="L3053" s="274"/>
      <c r="M3053" s="274"/>
      <c r="N3053" s="274"/>
    </row>
    <row r="3054" spans="2:14" ht="14.4">
      <c r="B3054" s="286"/>
      <c r="C3054" s="274"/>
      <c r="D3054" s="274"/>
      <c r="E3054" s="274"/>
      <c r="F3054" s="274"/>
      <c r="G3054" s="274"/>
      <c r="H3054" s="274"/>
      <c r="I3054" s="274"/>
      <c r="J3054" s="274"/>
      <c r="K3054" s="274"/>
      <c r="L3054" s="274"/>
      <c r="M3054" s="274"/>
      <c r="N3054" s="274"/>
    </row>
    <row r="3055" spans="2:14" ht="14.4">
      <c r="B3055" s="286"/>
      <c r="C3055" s="274"/>
      <c r="D3055" s="274"/>
      <c r="E3055" s="274"/>
      <c r="F3055" s="274"/>
      <c r="G3055" s="274"/>
      <c r="H3055" s="274"/>
      <c r="I3055" s="274"/>
      <c r="J3055" s="274"/>
      <c r="K3055" s="274"/>
      <c r="L3055" s="274"/>
      <c r="M3055" s="274"/>
      <c r="N3055" s="274"/>
    </row>
    <row r="3056" spans="2:14" ht="14.4">
      <c r="B3056" s="286"/>
      <c r="C3056" s="274"/>
      <c r="D3056" s="274"/>
      <c r="E3056" s="274"/>
      <c r="F3056" s="274"/>
      <c r="G3056" s="274"/>
      <c r="H3056" s="274"/>
      <c r="I3056" s="274"/>
      <c r="J3056" s="274"/>
      <c r="K3056" s="274"/>
      <c r="L3056" s="274"/>
      <c r="M3056" s="274"/>
      <c r="N3056" s="274"/>
    </row>
    <row r="3057" spans="2:14" ht="14.4">
      <c r="B3057" s="286"/>
      <c r="C3057" s="274"/>
      <c r="D3057" s="274"/>
      <c r="E3057" s="274"/>
      <c r="F3057" s="274"/>
      <c r="G3057" s="274"/>
      <c r="H3057" s="274"/>
      <c r="I3057" s="274"/>
      <c r="J3057" s="274"/>
      <c r="K3057" s="274"/>
      <c r="L3057" s="274"/>
      <c r="M3057" s="274"/>
      <c r="N3057" s="274"/>
    </row>
    <row r="3058" spans="2:14" ht="14.4">
      <c r="B3058" s="286"/>
      <c r="C3058" s="274"/>
      <c r="D3058" s="274"/>
      <c r="E3058" s="274"/>
      <c r="F3058" s="274"/>
      <c r="G3058" s="274"/>
      <c r="H3058" s="274"/>
      <c r="I3058" s="274"/>
      <c r="J3058" s="274"/>
      <c r="K3058" s="274"/>
      <c r="L3058" s="274"/>
      <c r="M3058" s="274"/>
      <c r="N3058" s="274"/>
    </row>
    <row r="3059" spans="2:14" ht="14.4">
      <c r="B3059" s="286"/>
      <c r="C3059" s="274"/>
      <c r="D3059" s="274"/>
      <c r="E3059" s="274"/>
      <c r="F3059" s="274"/>
      <c r="G3059" s="274"/>
      <c r="H3059" s="274"/>
      <c r="I3059" s="274"/>
      <c r="J3059" s="274"/>
      <c r="K3059" s="274"/>
      <c r="L3059" s="274"/>
      <c r="M3059" s="274"/>
      <c r="N3059" s="274"/>
    </row>
    <row r="3060" spans="2:14" ht="14.4">
      <c r="B3060" s="286"/>
      <c r="C3060" s="274"/>
      <c r="D3060" s="274"/>
      <c r="E3060" s="274"/>
      <c r="F3060" s="274"/>
      <c r="G3060" s="274"/>
      <c r="H3060" s="274"/>
      <c r="I3060" s="274"/>
      <c r="J3060" s="274"/>
      <c r="K3060" s="274"/>
      <c r="L3060" s="274"/>
      <c r="M3060" s="274"/>
      <c r="N3060" s="274"/>
    </row>
    <row r="3061" spans="2:14" ht="14.4">
      <c r="B3061" s="286"/>
      <c r="C3061" s="274"/>
      <c r="D3061" s="274"/>
      <c r="E3061" s="274"/>
      <c r="F3061" s="274"/>
      <c r="G3061" s="274"/>
      <c r="H3061" s="274"/>
      <c r="I3061" s="274"/>
      <c r="J3061" s="274"/>
      <c r="K3061" s="274"/>
      <c r="L3061" s="274"/>
      <c r="M3061" s="274"/>
      <c r="N3061" s="274"/>
    </row>
    <row r="3062" spans="2:14" ht="14.4">
      <c r="B3062" s="286"/>
      <c r="C3062" s="274"/>
      <c r="D3062" s="274"/>
      <c r="E3062" s="274"/>
      <c r="F3062" s="274"/>
      <c r="G3062" s="274"/>
      <c r="H3062" s="274"/>
      <c r="I3062" s="274"/>
      <c r="J3062" s="274"/>
      <c r="K3062" s="274"/>
      <c r="L3062" s="274"/>
      <c r="M3062" s="274"/>
      <c r="N3062" s="274"/>
    </row>
    <row r="3063" spans="2:14" ht="14.4">
      <c r="B3063" s="286"/>
      <c r="C3063" s="274"/>
      <c r="D3063" s="274"/>
      <c r="E3063" s="274"/>
      <c r="F3063" s="274"/>
      <c r="G3063" s="274"/>
      <c r="H3063" s="274"/>
      <c r="I3063" s="274"/>
      <c r="J3063" s="274"/>
      <c r="K3063" s="274"/>
      <c r="L3063" s="274"/>
      <c r="M3063" s="274"/>
      <c r="N3063" s="274"/>
    </row>
    <row r="3064" spans="2:14" ht="14.4">
      <c r="B3064" s="286"/>
      <c r="C3064" s="274"/>
      <c r="D3064" s="274"/>
      <c r="E3064" s="274"/>
      <c r="F3064" s="274"/>
      <c r="G3064" s="274"/>
      <c r="H3064" s="274"/>
      <c r="I3064" s="274"/>
      <c r="J3064" s="274"/>
      <c r="K3064" s="274"/>
      <c r="L3064" s="274"/>
      <c r="M3064" s="274"/>
      <c r="N3064" s="274"/>
    </row>
    <row r="3065" spans="2:14" ht="14.4">
      <c r="B3065" s="286"/>
      <c r="C3065" s="274"/>
      <c r="D3065" s="274"/>
      <c r="E3065" s="274"/>
      <c r="F3065" s="274"/>
      <c r="G3065" s="274"/>
      <c r="H3065" s="274"/>
      <c r="I3065" s="274"/>
      <c r="J3065" s="274"/>
      <c r="K3065" s="274"/>
      <c r="L3065" s="274"/>
      <c r="M3065" s="274"/>
      <c r="N3065" s="274"/>
    </row>
    <row r="3066" spans="2:14" ht="14.4">
      <c r="B3066" s="286"/>
      <c r="C3066" s="274"/>
      <c r="D3066" s="274"/>
      <c r="E3066" s="274"/>
      <c r="F3066" s="274"/>
      <c r="G3066" s="274"/>
      <c r="H3066" s="274"/>
      <c r="I3066" s="274"/>
      <c r="J3066" s="274"/>
      <c r="K3066" s="274"/>
      <c r="L3066" s="274"/>
      <c r="M3066" s="274"/>
      <c r="N3066" s="274"/>
    </row>
    <row r="3067" spans="2:14" ht="14.4">
      <c r="B3067" s="286"/>
      <c r="C3067" s="274"/>
      <c r="D3067" s="274"/>
      <c r="E3067" s="274"/>
      <c r="F3067" s="274"/>
      <c r="G3067" s="274"/>
      <c r="H3067" s="274"/>
      <c r="I3067" s="274"/>
      <c r="J3067" s="274"/>
      <c r="K3067" s="274"/>
      <c r="L3067" s="274"/>
      <c r="M3067" s="274"/>
      <c r="N3067" s="274"/>
    </row>
    <row r="3068" spans="2:14" ht="14.4">
      <c r="B3068" s="286"/>
      <c r="C3068" s="274"/>
      <c r="D3068" s="274"/>
      <c r="E3068" s="274"/>
      <c r="F3068" s="274"/>
      <c r="G3068" s="274"/>
      <c r="H3068" s="274"/>
      <c r="I3068" s="274"/>
      <c r="J3068" s="274"/>
      <c r="K3068" s="274"/>
      <c r="L3068" s="274"/>
      <c r="M3068" s="274"/>
      <c r="N3068" s="274"/>
    </row>
    <row r="3069" spans="2:14" ht="14.4">
      <c r="B3069" s="286"/>
      <c r="C3069" s="274"/>
      <c r="D3069" s="274"/>
      <c r="E3069" s="274"/>
      <c r="F3069" s="274"/>
      <c r="G3069" s="274"/>
      <c r="H3069" s="274"/>
      <c r="I3069" s="274"/>
      <c r="J3069" s="274"/>
      <c r="K3069" s="274"/>
      <c r="L3069" s="274"/>
      <c r="M3069" s="274"/>
      <c r="N3069" s="274"/>
    </row>
    <row r="3070" spans="2:14" ht="14.4">
      <c r="B3070" s="286"/>
      <c r="C3070" s="274"/>
      <c r="D3070" s="274"/>
      <c r="E3070" s="274"/>
      <c r="F3070" s="274"/>
      <c r="G3070" s="274"/>
      <c r="H3070" s="274"/>
      <c r="I3070" s="274"/>
      <c r="J3070" s="274"/>
      <c r="K3070" s="274"/>
      <c r="L3070" s="274"/>
      <c r="M3070" s="274"/>
      <c r="N3070" s="274"/>
    </row>
    <row r="3071" spans="2:14" ht="14.4">
      <c r="B3071" s="286"/>
      <c r="C3071" s="274"/>
      <c r="D3071" s="274"/>
      <c r="E3071" s="274"/>
      <c r="F3071" s="274"/>
      <c r="G3071" s="274"/>
      <c r="H3071" s="274"/>
      <c r="I3071" s="274"/>
      <c r="J3071" s="274"/>
      <c r="K3071" s="274"/>
      <c r="L3071" s="274"/>
      <c r="M3071" s="274"/>
      <c r="N3071" s="274"/>
    </row>
    <row r="3072" spans="2:14" ht="14.4">
      <c r="B3072" s="286"/>
      <c r="C3072" s="274"/>
      <c r="D3072" s="274"/>
      <c r="E3072" s="274"/>
      <c r="F3072" s="274"/>
      <c r="G3072" s="274"/>
      <c r="H3072" s="274"/>
      <c r="I3072" s="274"/>
      <c r="J3072" s="274"/>
      <c r="K3072" s="274"/>
      <c r="L3072" s="274"/>
      <c r="M3072" s="274"/>
      <c r="N3072" s="274"/>
    </row>
    <row r="3073" spans="2:14" ht="14.4">
      <c r="B3073" s="286"/>
      <c r="C3073" s="274"/>
      <c r="D3073" s="274"/>
      <c r="E3073" s="274"/>
      <c r="F3073" s="274"/>
      <c r="G3073" s="274"/>
      <c r="H3073" s="274"/>
      <c r="I3073" s="274"/>
      <c r="J3073" s="274"/>
      <c r="K3073" s="274"/>
      <c r="L3073" s="274"/>
      <c r="M3073" s="274"/>
      <c r="N3073" s="274"/>
    </row>
    <row r="3074" spans="2:14" ht="14.4">
      <c r="B3074" s="286"/>
      <c r="C3074" s="274"/>
      <c r="D3074" s="274"/>
      <c r="E3074" s="274"/>
      <c r="F3074" s="274"/>
      <c r="G3074" s="274"/>
      <c r="H3074" s="274"/>
      <c r="I3074" s="274"/>
      <c r="J3074" s="274"/>
      <c r="K3074" s="274"/>
      <c r="L3074" s="274"/>
      <c r="M3074" s="274"/>
      <c r="N3074" s="274"/>
    </row>
    <row r="3075" spans="2:14" ht="14.4">
      <c r="B3075" s="286"/>
      <c r="C3075" s="274"/>
      <c r="D3075" s="274"/>
      <c r="E3075" s="274"/>
      <c r="F3075" s="274"/>
      <c r="G3075" s="274"/>
      <c r="H3075" s="274"/>
      <c r="I3075" s="274"/>
      <c r="J3075" s="274"/>
      <c r="K3075" s="274"/>
      <c r="L3075" s="274"/>
      <c r="M3075" s="274"/>
      <c r="N3075" s="274"/>
    </row>
    <row r="3076" spans="2:14" ht="14.4">
      <c r="B3076" s="286"/>
      <c r="C3076" s="274"/>
      <c r="D3076" s="274"/>
      <c r="E3076" s="274"/>
      <c r="F3076" s="274"/>
      <c r="G3076" s="274"/>
      <c r="H3076" s="274"/>
      <c r="I3076" s="274"/>
      <c r="J3076" s="274"/>
      <c r="K3076" s="274"/>
      <c r="L3076" s="274"/>
      <c r="M3076" s="274"/>
      <c r="N3076" s="274"/>
    </row>
    <row r="3077" spans="2:14" ht="14.4">
      <c r="B3077" s="286"/>
      <c r="C3077" s="274"/>
      <c r="D3077" s="274"/>
      <c r="E3077" s="274"/>
      <c r="F3077" s="274"/>
      <c r="G3077" s="274"/>
      <c r="H3077" s="274"/>
      <c r="I3077" s="274"/>
      <c r="J3077" s="274"/>
      <c r="K3077" s="274"/>
      <c r="L3077" s="274"/>
      <c r="M3077" s="274"/>
      <c r="N3077" s="274"/>
    </row>
    <row r="3078" spans="2:14" ht="14.4">
      <c r="B3078" s="286"/>
      <c r="C3078" s="274"/>
      <c r="D3078" s="274"/>
      <c r="E3078" s="274"/>
      <c r="F3078" s="274"/>
      <c r="G3078" s="274"/>
      <c r="H3078" s="274"/>
      <c r="I3078" s="274"/>
      <c r="J3078" s="274"/>
      <c r="K3078" s="274"/>
      <c r="L3078" s="274"/>
      <c r="M3078" s="274"/>
      <c r="N3078" s="274"/>
    </row>
    <row r="3079" spans="2:14" ht="14.4">
      <c r="B3079" s="286"/>
      <c r="C3079" s="274"/>
      <c r="D3079" s="274"/>
      <c r="E3079" s="274"/>
      <c r="F3079" s="274"/>
      <c r="G3079" s="274"/>
      <c r="H3079" s="274"/>
      <c r="I3079" s="274"/>
      <c r="J3079" s="274"/>
      <c r="K3079" s="274"/>
      <c r="L3079" s="274"/>
      <c r="M3079" s="274"/>
      <c r="N3079" s="274"/>
    </row>
    <row r="3080" spans="2:14" ht="14.4">
      <c r="B3080" s="286"/>
      <c r="C3080" s="274"/>
      <c r="D3080" s="274"/>
      <c r="E3080" s="274"/>
      <c r="F3080" s="274"/>
      <c r="G3080" s="274"/>
      <c r="H3080" s="274"/>
      <c r="I3080" s="274"/>
      <c r="J3080" s="274"/>
      <c r="K3080" s="274"/>
      <c r="L3080" s="274"/>
      <c r="M3080" s="274"/>
      <c r="N3080" s="274"/>
    </row>
    <row r="3081" spans="2:14" ht="14.4">
      <c r="B3081" s="286"/>
      <c r="C3081" s="274"/>
      <c r="D3081" s="274"/>
      <c r="E3081" s="274"/>
      <c r="F3081" s="274"/>
      <c r="G3081" s="274"/>
      <c r="H3081" s="274"/>
      <c r="I3081" s="274"/>
      <c r="J3081" s="274"/>
      <c r="K3081" s="274"/>
      <c r="L3081" s="274"/>
      <c r="M3081" s="274"/>
      <c r="N3081" s="274"/>
    </row>
    <row r="3082" spans="2:14" ht="14.4">
      <c r="B3082" s="286"/>
      <c r="C3082" s="274"/>
      <c r="D3082" s="274"/>
      <c r="E3082" s="274"/>
      <c r="F3082" s="274"/>
      <c r="G3082" s="274"/>
      <c r="H3082" s="274"/>
      <c r="I3082" s="274"/>
      <c r="J3082" s="274"/>
      <c r="K3082" s="274"/>
      <c r="L3082" s="274"/>
      <c r="M3082" s="274"/>
      <c r="N3082" s="274"/>
    </row>
    <row r="3083" spans="2:14" ht="14.4">
      <c r="B3083" s="286"/>
      <c r="C3083" s="274"/>
      <c r="D3083" s="274"/>
      <c r="E3083" s="274"/>
      <c r="F3083" s="274"/>
      <c r="G3083" s="274"/>
      <c r="H3083" s="274"/>
      <c r="I3083" s="274"/>
      <c r="J3083" s="274"/>
      <c r="K3083" s="274"/>
      <c r="L3083" s="274"/>
      <c r="M3083" s="274"/>
      <c r="N3083" s="274"/>
    </row>
    <row r="3084" spans="2:14" ht="14.4">
      <c r="B3084" s="286"/>
      <c r="C3084" s="274"/>
      <c r="D3084" s="274"/>
      <c r="E3084" s="274"/>
      <c r="F3084" s="274"/>
      <c r="G3084" s="274"/>
      <c r="H3084" s="274"/>
      <c r="I3084" s="274"/>
      <c r="J3084" s="274"/>
      <c r="K3084" s="274"/>
      <c r="L3084" s="274"/>
      <c r="M3084" s="274"/>
      <c r="N3084" s="274"/>
    </row>
    <row r="3085" spans="2:14" ht="14.4">
      <c r="B3085" s="286"/>
      <c r="C3085" s="274"/>
      <c r="D3085" s="274"/>
      <c r="E3085" s="274"/>
      <c r="F3085" s="274"/>
      <c r="G3085" s="274"/>
      <c r="H3085" s="274"/>
      <c r="I3085" s="274"/>
      <c r="J3085" s="274"/>
      <c r="K3085" s="274"/>
      <c r="L3085" s="274"/>
      <c r="M3085" s="274"/>
      <c r="N3085" s="274"/>
    </row>
    <row r="3086" spans="2:14" ht="14.4">
      <c r="B3086" s="286"/>
      <c r="C3086" s="274"/>
      <c r="D3086" s="274"/>
      <c r="E3086" s="274"/>
      <c r="F3086" s="274"/>
      <c r="G3086" s="274"/>
      <c r="H3086" s="274"/>
      <c r="I3086" s="274"/>
      <c r="J3086" s="274"/>
      <c r="K3086" s="274"/>
      <c r="L3086" s="274"/>
      <c r="M3086" s="274"/>
      <c r="N3086" s="274"/>
    </row>
    <row r="3087" spans="2:14" ht="14.4">
      <c r="B3087" s="286"/>
      <c r="C3087" s="274"/>
      <c r="D3087" s="274"/>
      <c r="E3087" s="274"/>
      <c r="F3087" s="274"/>
      <c r="G3087" s="274"/>
      <c r="H3087" s="274"/>
      <c r="I3087" s="274"/>
      <c r="J3087" s="274"/>
      <c r="K3087" s="274"/>
      <c r="L3087" s="274"/>
      <c r="M3087" s="274"/>
      <c r="N3087" s="274"/>
    </row>
    <row r="3088" spans="2:14" ht="14.4">
      <c r="B3088" s="286"/>
      <c r="C3088" s="274"/>
      <c r="D3088" s="274"/>
      <c r="E3088" s="274"/>
      <c r="F3088" s="274"/>
      <c r="G3088" s="274"/>
      <c r="H3088" s="274"/>
      <c r="I3088" s="274"/>
      <c r="J3088" s="274"/>
      <c r="K3088" s="274"/>
      <c r="L3088" s="274"/>
      <c r="M3088" s="274"/>
      <c r="N3088" s="274"/>
    </row>
    <row r="3089" spans="2:14" ht="14.4">
      <c r="B3089" s="286"/>
      <c r="C3089" s="274"/>
      <c r="D3089" s="274"/>
      <c r="E3089" s="274"/>
      <c r="F3089" s="274"/>
      <c r="G3089" s="274"/>
      <c r="H3089" s="274"/>
      <c r="I3089" s="274"/>
      <c r="J3089" s="274"/>
      <c r="K3089" s="274"/>
      <c r="L3089" s="274"/>
      <c r="M3089" s="274"/>
      <c r="N3089" s="274"/>
    </row>
    <row r="3090" spans="2:14" ht="14.4">
      <c r="B3090" s="286"/>
      <c r="C3090" s="274"/>
      <c r="D3090" s="274"/>
      <c r="E3090" s="274"/>
      <c r="F3090" s="274"/>
      <c r="G3090" s="274"/>
      <c r="H3090" s="274"/>
      <c r="I3090" s="274"/>
      <c r="J3090" s="274"/>
      <c r="K3090" s="274"/>
      <c r="L3090" s="274"/>
      <c r="M3090" s="274"/>
      <c r="N3090" s="274"/>
    </row>
    <row r="3091" spans="2:14" ht="14.4">
      <c r="B3091" s="286"/>
      <c r="C3091" s="274"/>
      <c r="D3091" s="274"/>
      <c r="E3091" s="274"/>
      <c r="F3091" s="274"/>
      <c r="G3091" s="274"/>
      <c r="H3091" s="274"/>
      <c r="I3091" s="274"/>
      <c r="J3091" s="274"/>
      <c r="K3091" s="274"/>
      <c r="L3091" s="274"/>
      <c r="M3091" s="274"/>
      <c r="N3091" s="274"/>
    </row>
    <row r="3092" spans="2:14" ht="14.4">
      <c r="B3092" s="286"/>
      <c r="C3092" s="274"/>
      <c r="D3092" s="274"/>
      <c r="E3092" s="274"/>
      <c r="F3092" s="274"/>
      <c r="G3092" s="274"/>
      <c r="H3092" s="274"/>
      <c r="I3092" s="274"/>
      <c r="J3092" s="274"/>
      <c r="K3092" s="274"/>
      <c r="L3092" s="274"/>
      <c r="M3092" s="274"/>
      <c r="N3092" s="274"/>
    </row>
    <row r="3093" spans="2:14" ht="14.4">
      <c r="B3093" s="286"/>
      <c r="C3093" s="274"/>
      <c r="D3093" s="274"/>
      <c r="E3093" s="274"/>
      <c r="F3093" s="274"/>
      <c r="G3093" s="274"/>
      <c r="H3093" s="274"/>
      <c r="I3093" s="274"/>
      <c r="J3093" s="274"/>
      <c r="K3093" s="274"/>
      <c r="L3093" s="274"/>
      <c r="M3093" s="274"/>
      <c r="N3093" s="274"/>
    </row>
    <row r="3094" spans="2:14" ht="14.4">
      <c r="B3094" s="286"/>
      <c r="C3094" s="274"/>
      <c r="D3094" s="274"/>
      <c r="E3094" s="274"/>
      <c r="F3094" s="274"/>
      <c r="G3094" s="274"/>
      <c r="H3094" s="274"/>
      <c r="I3094" s="274"/>
      <c r="J3094" s="274"/>
      <c r="K3094" s="274"/>
      <c r="L3094" s="274"/>
      <c r="M3094" s="274"/>
      <c r="N3094" s="274"/>
    </row>
    <row r="3095" spans="2:14" ht="14.4">
      <c r="B3095" s="286"/>
      <c r="C3095" s="274"/>
      <c r="D3095" s="274"/>
      <c r="E3095" s="274"/>
      <c r="F3095" s="274"/>
      <c r="G3095" s="274"/>
      <c r="H3095" s="274"/>
      <c r="I3095" s="274"/>
      <c r="J3095" s="274"/>
      <c r="K3095" s="274"/>
      <c r="L3095" s="274"/>
      <c r="M3095" s="274"/>
      <c r="N3095" s="274"/>
    </row>
    <row r="3096" spans="2:14" ht="14.4">
      <c r="B3096" s="286"/>
      <c r="C3096" s="274"/>
      <c r="D3096" s="274"/>
      <c r="E3096" s="274"/>
      <c r="F3096" s="274"/>
      <c r="G3096" s="274"/>
      <c r="H3096" s="274"/>
      <c r="I3096" s="274"/>
      <c r="J3096" s="274"/>
      <c r="K3096" s="274"/>
      <c r="L3096" s="274"/>
      <c r="M3096" s="274"/>
      <c r="N3096" s="274"/>
    </row>
    <row r="3097" spans="2:14" ht="14.4">
      <c r="B3097" s="286"/>
      <c r="C3097" s="274"/>
      <c r="D3097" s="274"/>
      <c r="E3097" s="274"/>
      <c r="F3097" s="274"/>
      <c r="G3097" s="274"/>
      <c r="H3097" s="274"/>
      <c r="I3097" s="274"/>
      <c r="J3097" s="274"/>
      <c r="K3097" s="274"/>
      <c r="L3097" s="274"/>
      <c r="M3097" s="274"/>
      <c r="N3097" s="274"/>
    </row>
    <row r="3098" spans="2:14" ht="14.4">
      <c r="B3098" s="286"/>
      <c r="C3098" s="274"/>
      <c r="D3098" s="274"/>
      <c r="E3098" s="274"/>
      <c r="F3098" s="274"/>
      <c r="G3098" s="274"/>
      <c r="H3098" s="274"/>
      <c r="I3098" s="274"/>
      <c r="J3098" s="274"/>
      <c r="K3098" s="274"/>
      <c r="L3098" s="274"/>
      <c r="M3098" s="274"/>
      <c r="N3098" s="274"/>
    </row>
    <row r="3099" spans="2:14" ht="14.4">
      <c r="B3099" s="286"/>
      <c r="C3099" s="274"/>
      <c r="D3099" s="274"/>
      <c r="E3099" s="274"/>
      <c r="F3099" s="274"/>
      <c r="G3099" s="274"/>
      <c r="H3099" s="274"/>
      <c r="I3099" s="274"/>
      <c r="J3099" s="274"/>
      <c r="K3099" s="274"/>
      <c r="L3099" s="274"/>
      <c r="M3099" s="274"/>
      <c r="N3099" s="274"/>
    </row>
    <row r="3100" spans="2:14" ht="14.4">
      <c r="B3100" s="286"/>
      <c r="C3100" s="274"/>
      <c r="D3100" s="274"/>
      <c r="E3100" s="274"/>
      <c r="F3100" s="274"/>
      <c r="G3100" s="274"/>
      <c r="H3100" s="274"/>
      <c r="I3100" s="274"/>
      <c r="J3100" s="274"/>
      <c r="K3100" s="274"/>
      <c r="L3100" s="274"/>
      <c r="M3100" s="274"/>
      <c r="N3100" s="274"/>
    </row>
    <row r="3101" spans="2:14" ht="14.4">
      <c r="B3101" s="286"/>
      <c r="C3101" s="274"/>
      <c r="D3101" s="274"/>
      <c r="E3101" s="274"/>
      <c r="F3101" s="274"/>
      <c r="G3101" s="274"/>
      <c r="H3101" s="274"/>
      <c r="I3101" s="274"/>
      <c r="J3101" s="274"/>
      <c r="K3101" s="274"/>
      <c r="L3101" s="274"/>
      <c r="M3101" s="274"/>
      <c r="N3101" s="274"/>
    </row>
    <row r="3102" spans="2:14" ht="14.4">
      <c r="B3102" s="286"/>
      <c r="C3102" s="274"/>
      <c r="D3102" s="274"/>
      <c r="E3102" s="274"/>
      <c r="F3102" s="274"/>
      <c r="G3102" s="274"/>
      <c r="H3102" s="274"/>
      <c r="I3102" s="274"/>
      <c r="J3102" s="274"/>
      <c r="K3102" s="274"/>
      <c r="L3102" s="274"/>
      <c r="M3102" s="274"/>
      <c r="N3102" s="274"/>
    </row>
    <row r="3103" spans="2:14" ht="14.4">
      <c r="B3103" s="286"/>
      <c r="C3103" s="274"/>
      <c r="D3103" s="274"/>
      <c r="E3103" s="274"/>
      <c r="F3103" s="274"/>
      <c r="G3103" s="274"/>
      <c r="H3103" s="274"/>
      <c r="I3103" s="274"/>
      <c r="J3103" s="274"/>
      <c r="K3103" s="274"/>
      <c r="L3103" s="274"/>
      <c r="M3103" s="274"/>
      <c r="N3103" s="274"/>
    </row>
    <row r="3104" spans="2:14" ht="14.4">
      <c r="B3104" s="286"/>
      <c r="C3104" s="274"/>
      <c r="D3104" s="274"/>
      <c r="E3104" s="274"/>
      <c r="F3104" s="274"/>
      <c r="G3104" s="274"/>
      <c r="H3104" s="274"/>
      <c r="I3104" s="274"/>
      <c r="J3104" s="274"/>
      <c r="K3104" s="274"/>
      <c r="L3104" s="274"/>
      <c r="M3104" s="274"/>
      <c r="N3104" s="274"/>
    </row>
    <row r="3105" spans="2:14" ht="14.4">
      <c r="B3105" s="286"/>
      <c r="C3105" s="274"/>
      <c r="D3105" s="274"/>
      <c r="E3105" s="274"/>
      <c r="F3105" s="274"/>
      <c r="G3105" s="274"/>
      <c r="H3105" s="274"/>
      <c r="I3105" s="274"/>
      <c r="J3105" s="274"/>
      <c r="K3105" s="274"/>
      <c r="L3105" s="274"/>
      <c r="M3105" s="274"/>
      <c r="N3105" s="274"/>
    </row>
    <row r="3106" spans="2:14" ht="14.4">
      <c r="B3106" s="286"/>
      <c r="C3106" s="274"/>
      <c r="D3106" s="274"/>
      <c r="E3106" s="274"/>
      <c r="F3106" s="274"/>
      <c r="G3106" s="274"/>
      <c r="H3106" s="274"/>
      <c r="I3106" s="274"/>
      <c r="J3106" s="274"/>
      <c r="K3106" s="274"/>
      <c r="L3106" s="274"/>
      <c r="M3106" s="274"/>
      <c r="N3106" s="274"/>
    </row>
    <row r="3107" spans="2:14" ht="14.4">
      <c r="B3107" s="286"/>
      <c r="C3107" s="274"/>
      <c r="D3107" s="274"/>
      <c r="E3107" s="274"/>
      <c r="F3107" s="274"/>
      <c r="G3107" s="274"/>
      <c r="H3107" s="274"/>
      <c r="I3107" s="274"/>
      <c r="J3107" s="274"/>
      <c r="K3107" s="274"/>
      <c r="L3107" s="274"/>
      <c r="M3107" s="274"/>
      <c r="N3107" s="274"/>
    </row>
    <row r="3108" spans="2:14" ht="14.4">
      <c r="B3108" s="286"/>
      <c r="C3108" s="274"/>
      <c r="D3108" s="274"/>
      <c r="E3108" s="274"/>
      <c r="F3108" s="274"/>
      <c r="G3108" s="274"/>
      <c r="H3108" s="274"/>
      <c r="I3108" s="274"/>
      <c r="J3108" s="274"/>
      <c r="K3108" s="274"/>
      <c r="L3108" s="274"/>
      <c r="M3108" s="274"/>
      <c r="N3108" s="274"/>
    </row>
    <row r="3109" spans="2:14" ht="14.4">
      <c r="B3109" s="286"/>
      <c r="C3109" s="274"/>
      <c r="D3109" s="274"/>
      <c r="E3109" s="274"/>
      <c r="F3109" s="274"/>
      <c r="G3109" s="274"/>
      <c r="H3109" s="274"/>
      <c r="I3109" s="274"/>
      <c r="J3109" s="274"/>
      <c r="K3109" s="274"/>
      <c r="L3109" s="274"/>
      <c r="M3109" s="274"/>
      <c r="N3109" s="274"/>
    </row>
    <row r="3110" spans="2:14" ht="14.4">
      <c r="B3110" s="286"/>
      <c r="C3110" s="274"/>
      <c r="D3110" s="274"/>
      <c r="E3110" s="274"/>
      <c r="F3110" s="274"/>
      <c r="G3110" s="274"/>
      <c r="H3110" s="274"/>
      <c r="I3110" s="274"/>
      <c r="J3110" s="274"/>
      <c r="K3110" s="274"/>
      <c r="L3110" s="274"/>
      <c r="M3110" s="274"/>
      <c r="N3110" s="274"/>
    </row>
    <row r="3111" spans="2:14" ht="14.4">
      <c r="B3111" s="286"/>
      <c r="C3111" s="274"/>
      <c r="D3111" s="274"/>
      <c r="E3111" s="274"/>
      <c r="F3111" s="274"/>
      <c r="G3111" s="274"/>
      <c r="H3111" s="274"/>
      <c r="I3111" s="274"/>
      <c r="J3111" s="274"/>
      <c r="K3111" s="274"/>
      <c r="L3111" s="274"/>
      <c r="M3111" s="274"/>
      <c r="N3111" s="274"/>
    </row>
    <row r="3112" spans="2:14" ht="14.4">
      <c r="B3112" s="286"/>
      <c r="C3112" s="274"/>
      <c r="D3112" s="274"/>
      <c r="E3112" s="274"/>
      <c r="F3112" s="274"/>
      <c r="G3112" s="274"/>
      <c r="H3112" s="274"/>
      <c r="I3112" s="274"/>
      <c r="J3112" s="274"/>
      <c r="K3112" s="274"/>
      <c r="L3112" s="274"/>
      <c r="M3112" s="274"/>
      <c r="N3112" s="274"/>
    </row>
    <row r="3113" spans="2:14" ht="14.4">
      <c r="B3113" s="286"/>
      <c r="C3113" s="274"/>
      <c r="D3113" s="274"/>
      <c r="E3113" s="274"/>
      <c r="F3113" s="274"/>
      <c r="G3113" s="274"/>
      <c r="H3113" s="274"/>
      <c r="I3113" s="274"/>
      <c r="J3113" s="274"/>
      <c r="K3113" s="274"/>
      <c r="L3113" s="274"/>
      <c r="M3113" s="274"/>
      <c r="N3113" s="274"/>
    </row>
    <row r="3114" spans="2:14" ht="14.4">
      <c r="B3114" s="286"/>
      <c r="C3114" s="274"/>
      <c r="D3114" s="274"/>
      <c r="E3114" s="274"/>
      <c r="F3114" s="274"/>
      <c r="G3114" s="274"/>
      <c r="H3114" s="274"/>
      <c r="I3114" s="274"/>
      <c r="J3114" s="274"/>
      <c r="K3114" s="274"/>
      <c r="L3114" s="274"/>
      <c r="M3114" s="274"/>
      <c r="N3114" s="274"/>
    </row>
    <row r="3115" spans="2:14" ht="14.4">
      <c r="B3115" s="286"/>
      <c r="C3115" s="274"/>
      <c r="D3115" s="274"/>
      <c r="E3115" s="274"/>
      <c r="F3115" s="274"/>
      <c r="G3115" s="274"/>
      <c r="H3115" s="274"/>
      <c r="I3115" s="274"/>
      <c r="J3115" s="274"/>
      <c r="K3115" s="274"/>
      <c r="L3115" s="274"/>
      <c r="M3115" s="274"/>
      <c r="N3115" s="274"/>
    </row>
    <row r="3116" spans="2:14" ht="14.4">
      <c r="B3116" s="286"/>
      <c r="C3116" s="274"/>
      <c r="D3116" s="274"/>
      <c r="E3116" s="274"/>
      <c r="F3116" s="274"/>
      <c r="G3116" s="274"/>
      <c r="H3116" s="274"/>
      <c r="I3116" s="274"/>
      <c r="J3116" s="274"/>
      <c r="K3116" s="274"/>
      <c r="L3116" s="274"/>
      <c r="M3116" s="274"/>
      <c r="N3116" s="274"/>
    </row>
    <row r="3117" spans="2:14" ht="14.4">
      <c r="B3117" s="286"/>
      <c r="C3117" s="274"/>
      <c r="D3117" s="274"/>
      <c r="E3117" s="274"/>
      <c r="F3117" s="274"/>
      <c r="G3117" s="274"/>
      <c r="H3117" s="274"/>
      <c r="I3117" s="274"/>
      <c r="J3117" s="274"/>
      <c r="K3117" s="274"/>
      <c r="L3117" s="274"/>
      <c r="M3117" s="274"/>
      <c r="N3117" s="274"/>
    </row>
    <row r="3118" spans="2:14" ht="14.4">
      <c r="B3118" s="286"/>
      <c r="C3118" s="274"/>
      <c r="D3118" s="274"/>
      <c r="E3118" s="274"/>
      <c r="F3118" s="274"/>
      <c r="G3118" s="274"/>
      <c r="H3118" s="274"/>
      <c r="I3118" s="274"/>
      <c r="J3118" s="274"/>
      <c r="K3118" s="274"/>
      <c r="L3118" s="274"/>
      <c r="M3118" s="274"/>
      <c r="N3118" s="274"/>
    </row>
    <row r="3119" spans="2:14" ht="14.4">
      <c r="B3119" s="286"/>
      <c r="C3119" s="274"/>
      <c r="D3119" s="274"/>
      <c r="E3119" s="274"/>
      <c r="F3119" s="274"/>
      <c r="G3119" s="274"/>
      <c r="H3119" s="274"/>
      <c r="I3119" s="274"/>
      <c r="J3119" s="274"/>
      <c r="K3119" s="274"/>
      <c r="L3119" s="274"/>
      <c r="M3119" s="274"/>
      <c r="N3119" s="274"/>
    </row>
    <row r="3120" spans="2:14" ht="14.4">
      <c r="B3120" s="286"/>
      <c r="C3120" s="274"/>
      <c r="D3120" s="274"/>
      <c r="E3120" s="274"/>
      <c r="F3120" s="274"/>
      <c r="G3120" s="274"/>
      <c r="H3120" s="274"/>
      <c r="I3120" s="274"/>
      <c r="J3120" s="274"/>
      <c r="K3120" s="274"/>
      <c r="L3120" s="274"/>
      <c r="M3120" s="274"/>
      <c r="N3120" s="274"/>
    </row>
    <row r="3121" spans="2:14" ht="14.4">
      <c r="B3121" s="286"/>
      <c r="C3121" s="274"/>
      <c r="D3121" s="274"/>
      <c r="E3121" s="274"/>
      <c r="F3121" s="274"/>
      <c r="G3121" s="274"/>
      <c r="H3121" s="274"/>
      <c r="I3121" s="274"/>
      <c r="J3121" s="274"/>
      <c r="K3121" s="274"/>
      <c r="L3121" s="274"/>
      <c r="M3121" s="274"/>
      <c r="N3121" s="274"/>
    </row>
    <row r="3122" spans="2:14" ht="14.4">
      <c r="B3122" s="286"/>
      <c r="C3122" s="274"/>
      <c r="D3122" s="274"/>
      <c r="E3122" s="274"/>
      <c r="F3122" s="274"/>
      <c r="G3122" s="274"/>
      <c r="H3122" s="274"/>
      <c r="I3122" s="274"/>
      <c r="J3122" s="274"/>
      <c r="K3122" s="274"/>
      <c r="L3122" s="274"/>
      <c r="M3122" s="274"/>
      <c r="N3122" s="274"/>
    </row>
    <row r="3123" spans="2:14" ht="14.4">
      <c r="B3123" s="286"/>
      <c r="C3123" s="274"/>
      <c r="D3123" s="274"/>
      <c r="E3123" s="274"/>
      <c r="F3123" s="274"/>
      <c r="G3123" s="274"/>
      <c r="H3123" s="274"/>
      <c r="I3123" s="274"/>
      <c r="J3123" s="274"/>
      <c r="K3123" s="274"/>
      <c r="L3123" s="274"/>
      <c r="M3123" s="274"/>
      <c r="N3123" s="274"/>
    </row>
    <row r="3124" spans="2:14" ht="14.4">
      <c r="B3124" s="286"/>
      <c r="C3124" s="274"/>
      <c r="D3124" s="274"/>
      <c r="E3124" s="274"/>
      <c r="F3124" s="274"/>
      <c r="G3124" s="274"/>
      <c r="H3124" s="274"/>
      <c r="I3124" s="274"/>
      <c r="J3124" s="274"/>
      <c r="K3124" s="274"/>
      <c r="L3124" s="274"/>
      <c r="M3124" s="274"/>
      <c r="N3124" s="274"/>
    </row>
    <row r="3125" spans="2:14" ht="14.4">
      <c r="B3125" s="286"/>
      <c r="C3125" s="274"/>
      <c r="D3125" s="274"/>
      <c r="E3125" s="274"/>
      <c r="F3125" s="274"/>
      <c r="G3125" s="274"/>
      <c r="H3125" s="274"/>
      <c r="I3125" s="274"/>
      <c r="J3125" s="274"/>
      <c r="K3125" s="274"/>
      <c r="L3125" s="274"/>
      <c r="M3125" s="274"/>
      <c r="N3125" s="274"/>
    </row>
    <row r="3126" spans="2:14" ht="14.4">
      <c r="B3126" s="286"/>
      <c r="C3126" s="274"/>
      <c r="D3126" s="274"/>
      <c r="E3126" s="274"/>
      <c r="F3126" s="274"/>
      <c r="G3126" s="274"/>
      <c r="H3126" s="274"/>
      <c r="I3126" s="274"/>
      <c r="J3126" s="274"/>
      <c r="K3126" s="274"/>
      <c r="L3126" s="274"/>
      <c r="M3126" s="274"/>
      <c r="N3126" s="274"/>
    </row>
    <row r="3127" spans="2:14" ht="14.4">
      <c r="B3127" s="286"/>
      <c r="C3127" s="274"/>
      <c r="D3127" s="274"/>
      <c r="E3127" s="274"/>
      <c r="F3127" s="274"/>
      <c r="G3127" s="274"/>
      <c r="H3127" s="274"/>
      <c r="I3127" s="274"/>
      <c r="J3127" s="274"/>
      <c r="K3127" s="274"/>
      <c r="L3127" s="274"/>
      <c r="M3127" s="274"/>
      <c r="N3127" s="274"/>
    </row>
    <row r="3128" spans="2:14" ht="14.4">
      <c r="B3128" s="286"/>
      <c r="C3128" s="274"/>
      <c r="D3128" s="274"/>
      <c r="E3128" s="274"/>
      <c r="F3128" s="274"/>
      <c r="G3128" s="274"/>
      <c r="H3128" s="274"/>
      <c r="I3128" s="274"/>
      <c r="J3128" s="274"/>
      <c r="K3128" s="274"/>
      <c r="L3128" s="274"/>
      <c r="M3128" s="274"/>
      <c r="N3128" s="274"/>
    </row>
    <row r="3129" spans="2:14" ht="14.4">
      <c r="B3129" s="286"/>
      <c r="C3129" s="274"/>
      <c r="D3129" s="274"/>
      <c r="E3129" s="274"/>
      <c r="F3129" s="274"/>
      <c r="G3129" s="274"/>
      <c r="H3129" s="274"/>
      <c r="I3129" s="274"/>
      <c r="J3129" s="274"/>
      <c r="K3129" s="274"/>
      <c r="L3129" s="274"/>
      <c r="M3129" s="274"/>
      <c r="N3129" s="274"/>
    </row>
    <row r="3130" spans="2:14" ht="14.4">
      <c r="B3130" s="286"/>
      <c r="C3130" s="274"/>
      <c r="D3130" s="274"/>
      <c r="E3130" s="274"/>
      <c r="F3130" s="274"/>
      <c r="G3130" s="274"/>
      <c r="H3130" s="274"/>
      <c r="I3130" s="274"/>
      <c r="J3130" s="274"/>
      <c r="K3130" s="274"/>
      <c r="L3130" s="274"/>
      <c r="M3130" s="274"/>
      <c r="N3130" s="274"/>
    </row>
    <row r="3131" spans="2:14" ht="14.4">
      <c r="B3131" s="286"/>
      <c r="C3131" s="274"/>
      <c r="D3131" s="274"/>
      <c r="E3131" s="274"/>
      <c r="F3131" s="274"/>
      <c r="G3131" s="274"/>
      <c r="H3131" s="274"/>
      <c r="I3131" s="274"/>
      <c r="J3131" s="274"/>
      <c r="K3131" s="274"/>
      <c r="L3131" s="274"/>
      <c r="M3131" s="274"/>
      <c r="N3131" s="274"/>
    </row>
    <row r="3132" spans="2:14" ht="14.4">
      <c r="B3132" s="286"/>
      <c r="C3132" s="274"/>
      <c r="D3132" s="274"/>
      <c r="E3132" s="274"/>
      <c r="F3132" s="274"/>
      <c r="G3132" s="274"/>
      <c r="H3132" s="274"/>
      <c r="I3132" s="274"/>
      <c r="J3132" s="274"/>
      <c r="K3132" s="274"/>
      <c r="L3132" s="274"/>
      <c r="M3132" s="274"/>
      <c r="N3132" s="274"/>
    </row>
    <row r="3133" spans="2:14" ht="14.4">
      <c r="B3133" s="286"/>
      <c r="C3133" s="274"/>
      <c r="D3133" s="274"/>
      <c r="E3133" s="274"/>
      <c r="F3133" s="274"/>
      <c r="G3133" s="274"/>
      <c r="H3133" s="274"/>
      <c r="I3133" s="274"/>
      <c r="J3133" s="274"/>
      <c r="K3133" s="274"/>
      <c r="L3133" s="274"/>
      <c r="M3133" s="274"/>
      <c r="N3133" s="274"/>
    </row>
    <row r="3134" spans="2:14" ht="14.4">
      <c r="B3134" s="286"/>
      <c r="C3134" s="274"/>
      <c r="D3134" s="274"/>
      <c r="E3134" s="274"/>
      <c r="F3134" s="274"/>
      <c r="G3134" s="274"/>
      <c r="H3134" s="274"/>
      <c r="I3134" s="274"/>
      <c r="J3134" s="274"/>
      <c r="K3134" s="274"/>
      <c r="L3134" s="274"/>
      <c r="M3134" s="274"/>
      <c r="N3134" s="274"/>
    </row>
    <row r="3135" spans="2:14" ht="14.4">
      <c r="B3135" s="286"/>
      <c r="C3135" s="274"/>
      <c r="D3135" s="274"/>
      <c r="E3135" s="274"/>
      <c r="F3135" s="274"/>
      <c r="G3135" s="274"/>
      <c r="H3135" s="274"/>
      <c r="I3135" s="274"/>
      <c r="J3135" s="274"/>
      <c r="K3135" s="274"/>
      <c r="L3135" s="274"/>
      <c r="M3135" s="274"/>
      <c r="N3135" s="274"/>
    </row>
    <row r="3136" spans="2:14" ht="14.4">
      <c r="B3136" s="286"/>
      <c r="C3136" s="274"/>
      <c r="D3136" s="274"/>
      <c r="E3136" s="274"/>
      <c r="F3136" s="274"/>
      <c r="G3136" s="274"/>
      <c r="H3136" s="274"/>
      <c r="I3136" s="274"/>
      <c r="J3136" s="274"/>
      <c r="K3136" s="274"/>
      <c r="L3136" s="274"/>
      <c r="M3136" s="274"/>
      <c r="N3136" s="274"/>
    </row>
    <row r="3137" spans="2:14" ht="14.4">
      <c r="B3137" s="286"/>
      <c r="C3137" s="274"/>
      <c r="D3137" s="274"/>
      <c r="E3137" s="274"/>
      <c r="F3137" s="274"/>
      <c r="G3137" s="274"/>
      <c r="H3137" s="274"/>
      <c r="I3137" s="274"/>
      <c r="J3137" s="274"/>
      <c r="K3137" s="274"/>
      <c r="L3137" s="274"/>
      <c r="M3137" s="274"/>
      <c r="N3137" s="274"/>
    </row>
    <row r="3138" spans="2:14" ht="14.4">
      <c r="B3138" s="286"/>
      <c r="C3138" s="274"/>
      <c r="D3138" s="274"/>
      <c r="E3138" s="274"/>
      <c r="F3138" s="274"/>
      <c r="G3138" s="274"/>
      <c r="H3138" s="274"/>
      <c r="I3138" s="274"/>
      <c r="J3138" s="274"/>
      <c r="K3138" s="274"/>
      <c r="L3138" s="274"/>
      <c r="M3138" s="274"/>
      <c r="N3138" s="274"/>
    </row>
    <row r="3139" spans="2:14" ht="14.4">
      <c r="B3139" s="286"/>
      <c r="C3139" s="274"/>
      <c r="D3139" s="274"/>
      <c r="E3139" s="274"/>
      <c r="F3139" s="274"/>
      <c r="G3139" s="274"/>
      <c r="H3139" s="274"/>
      <c r="I3139" s="274"/>
      <c r="J3139" s="274"/>
      <c r="K3139" s="274"/>
      <c r="L3139" s="274"/>
      <c r="M3139" s="274"/>
      <c r="N3139" s="274"/>
    </row>
    <row r="3140" spans="2:14" ht="14.4">
      <c r="B3140" s="286"/>
      <c r="C3140" s="274"/>
      <c r="D3140" s="274"/>
      <c r="E3140" s="274"/>
      <c r="F3140" s="274"/>
      <c r="G3140" s="274"/>
      <c r="H3140" s="274"/>
      <c r="I3140" s="274"/>
      <c r="J3140" s="274"/>
      <c r="K3140" s="274"/>
      <c r="L3140" s="274"/>
      <c r="M3140" s="274"/>
      <c r="N3140" s="274"/>
    </row>
    <row r="3141" spans="2:14" ht="14.4">
      <c r="B3141" s="286"/>
      <c r="C3141" s="274"/>
      <c r="D3141" s="274"/>
      <c r="E3141" s="274"/>
      <c r="F3141" s="274"/>
      <c r="G3141" s="274"/>
      <c r="H3141" s="274"/>
      <c r="I3141" s="274"/>
      <c r="J3141" s="274"/>
      <c r="K3141" s="274"/>
      <c r="L3141" s="274"/>
      <c r="M3141" s="274"/>
      <c r="N3141" s="274"/>
    </row>
    <row r="3142" spans="2:14" ht="14.4">
      <c r="B3142" s="286"/>
      <c r="C3142" s="274"/>
      <c r="D3142" s="274"/>
      <c r="E3142" s="274"/>
      <c r="F3142" s="274"/>
      <c r="G3142" s="274"/>
      <c r="H3142" s="274"/>
      <c r="I3142" s="274"/>
      <c r="J3142" s="274"/>
      <c r="K3142" s="274"/>
      <c r="L3142" s="274"/>
      <c r="M3142" s="274"/>
      <c r="N3142" s="274"/>
    </row>
    <row r="3143" spans="2:14" ht="14.4">
      <c r="B3143" s="286"/>
      <c r="C3143" s="274"/>
      <c r="D3143" s="274"/>
      <c r="E3143" s="274"/>
      <c r="F3143" s="274"/>
      <c r="G3143" s="274"/>
      <c r="H3143" s="274"/>
      <c r="I3143" s="274"/>
      <c r="J3143" s="274"/>
      <c r="K3143" s="274"/>
      <c r="L3143" s="274"/>
      <c r="M3143" s="274"/>
      <c r="N3143" s="274"/>
    </row>
    <row r="3144" spans="2:14" ht="14.4">
      <c r="B3144" s="286"/>
      <c r="C3144" s="274"/>
      <c r="D3144" s="274"/>
      <c r="E3144" s="274"/>
      <c r="F3144" s="274"/>
      <c r="G3144" s="274"/>
      <c r="H3144" s="274"/>
      <c r="I3144" s="274"/>
      <c r="J3144" s="274"/>
      <c r="K3144" s="274"/>
      <c r="L3144" s="274"/>
      <c r="M3144" s="274"/>
      <c r="N3144" s="274"/>
    </row>
    <row r="3145" spans="2:14" ht="14.4">
      <c r="B3145" s="286"/>
      <c r="C3145" s="274"/>
      <c r="D3145" s="274"/>
      <c r="E3145" s="274"/>
      <c r="F3145" s="274"/>
      <c r="G3145" s="274"/>
      <c r="H3145" s="274"/>
      <c r="I3145" s="274"/>
      <c r="J3145" s="274"/>
      <c r="K3145" s="274"/>
      <c r="L3145" s="274"/>
      <c r="M3145" s="274"/>
      <c r="N3145" s="274"/>
    </row>
    <row r="3146" spans="2:14" ht="14.4">
      <c r="B3146" s="286"/>
      <c r="C3146" s="274"/>
      <c r="D3146" s="274"/>
      <c r="E3146" s="274"/>
      <c r="F3146" s="274"/>
      <c r="G3146" s="274"/>
      <c r="H3146" s="274"/>
      <c r="I3146" s="274"/>
      <c r="J3146" s="274"/>
      <c r="K3146" s="274"/>
      <c r="L3146" s="274"/>
      <c r="M3146" s="274"/>
      <c r="N3146" s="274"/>
    </row>
    <row r="3147" spans="2:14" ht="14.4">
      <c r="B3147" s="286"/>
      <c r="C3147" s="274"/>
      <c r="D3147" s="274"/>
      <c r="E3147" s="274"/>
      <c r="F3147" s="274"/>
      <c r="G3147" s="274"/>
      <c r="H3147" s="274"/>
      <c r="I3147" s="274"/>
      <c r="J3147" s="274"/>
      <c r="K3147" s="274"/>
      <c r="L3147" s="274"/>
      <c r="M3147" s="274"/>
      <c r="N3147" s="274"/>
    </row>
    <row r="3148" spans="2:14" ht="14.4">
      <c r="B3148" s="286"/>
      <c r="C3148" s="274"/>
      <c r="D3148" s="274"/>
      <c r="E3148" s="274"/>
      <c r="F3148" s="274"/>
      <c r="G3148" s="274"/>
      <c r="H3148" s="274"/>
      <c r="I3148" s="274"/>
      <c r="J3148" s="274"/>
      <c r="K3148" s="274"/>
      <c r="L3148" s="274"/>
      <c r="M3148" s="274"/>
      <c r="N3148" s="274"/>
    </row>
    <row r="3149" spans="2:14" ht="14.4">
      <c r="B3149" s="286"/>
      <c r="C3149" s="274"/>
      <c r="D3149" s="274"/>
      <c r="E3149" s="274"/>
      <c r="F3149" s="274"/>
      <c r="G3149" s="274"/>
      <c r="H3149" s="274"/>
      <c r="I3149" s="274"/>
      <c r="J3149" s="274"/>
      <c r="K3149" s="274"/>
      <c r="L3149" s="274"/>
      <c r="M3149" s="274"/>
      <c r="N3149" s="274"/>
    </row>
    <row r="3150" spans="2:14" ht="14.4">
      <c r="B3150" s="286"/>
      <c r="C3150" s="274"/>
      <c r="D3150" s="274"/>
      <c r="E3150" s="274"/>
      <c r="F3150" s="274"/>
      <c r="G3150" s="274"/>
      <c r="H3150" s="274"/>
      <c r="I3150" s="274"/>
      <c r="J3150" s="274"/>
      <c r="K3150" s="274"/>
      <c r="L3150" s="274"/>
      <c r="M3150" s="274"/>
      <c r="N3150" s="274"/>
    </row>
    <row r="3151" spans="2:14" ht="14.4">
      <c r="B3151" s="286"/>
      <c r="C3151" s="274"/>
      <c r="D3151" s="274"/>
      <c r="E3151" s="274"/>
      <c r="F3151" s="274"/>
      <c r="G3151" s="274"/>
      <c r="H3151" s="274"/>
      <c r="I3151" s="274"/>
      <c r="J3151" s="274"/>
      <c r="K3151" s="274"/>
      <c r="L3151" s="274"/>
      <c r="M3151" s="274"/>
      <c r="N3151" s="274"/>
    </row>
    <row r="3152" spans="2:14" ht="14.4">
      <c r="B3152" s="286"/>
      <c r="C3152" s="274"/>
      <c r="D3152" s="274"/>
      <c r="E3152" s="274"/>
      <c r="F3152" s="274"/>
      <c r="G3152" s="274"/>
      <c r="H3152" s="274"/>
      <c r="I3152" s="274"/>
      <c r="J3152" s="274"/>
      <c r="K3152" s="274"/>
      <c r="L3152" s="274"/>
      <c r="M3152" s="274"/>
      <c r="N3152" s="274"/>
    </row>
    <row r="3153" spans="2:14" ht="14.4">
      <c r="B3153" s="286"/>
      <c r="C3153" s="274"/>
      <c r="D3153" s="274"/>
      <c r="E3153" s="274"/>
      <c r="F3153" s="274"/>
      <c r="G3153" s="274"/>
      <c r="H3153" s="274"/>
      <c r="I3153" s="274"/>
      <c r="J3153" s="274"/>
      <c r="K3153" s="274"/>
      <c r="L3153" s="274"/>
      <c r="M3153" s="274"/>
      <c r="N3153" s="274"/>
    </row>
    <row r="3154" spans="2:14" ht="14.4">
      <c r="B3154" s="286"/>
      <c r="C3154" s="274"/>
      <c r="D3154" s="274"/>
      <c r="E3154" s="274"/>
      <c r="F3154" s="274"/>
      <c r="G3154" s="274"/>
      <c r="H3154" s="274"/>
      <c r="I3154" s="274"/>
      <c r="J3154" s="274"/>
      <c r="K3154" s="274"/>
      <c r="L3154" s="274"/>
      <c r="M3154" s="274"/>
      <c r="N3154" s="274"/>
    </row>
    <row r="3155" spans="2:14" ht="14.4">
      <c r="B3155" s="286"/>
      <c r="C3155" s="274"/>
      <c r="D3155" s="274"/>
      <c r="E3155" s="274"/>
      <c r="F3155" s="274"/>
      <c r="G3155" s="274"/>
      <c r="H3155" s="274"/>
      <c r="I3155" s="274"/>
      <c r="J3155" s="274"/>
      <c r="K3155" s="274"/>
      <c r="L3155" s="274"/>
      <c r="M3155" s="274"/>
      <c r="N3155" s="274"/>
    </row>
    <row r="3156" spans="2:14" ht="14.4">
      <c r="B3156" s="286"/>
      <c r="C3156" s="274"/>
      <c r="D3156" s="274"/>
      <c r="E3156" s="274"/>
      <c r="F3156" s="274"/>
      <c r="G3156" s="274"/>
      <c r="H3156" s="274"/>
      <c r="I3156" s="274"/>
      <c r="J3156" s="274"/>
      <c r="K3156" s="274"/>
      <c r="L3156" s="274"/>
      <c r="M3156" s="274"/>
      <c r="N3156" s="274"/>
    </row>
    <row r="3157" spans="2:14" ht="14.4">
      <c r="B3157" s="286"/>
      <c r="C3157" s="274"/>
      <c r="D3157" s="274"/>
      <c r="E3157" s="274"/>
      <c r="F3157" s="274"/>
      <c r="G3157" s="274"/>
      <c r="H3157" s="274"/>
      <c r="I3157" s="274"/>
      <c r="J3157" s="274"/>
      <c r="K3157" s="274"/>
      <c r="L3157" s="274"/>
      <c r="M3157" s="274"/>
      <c r="N3157" s="274"/>
    </row>
  </sheetData>
  <autoFilter ref="A1:N1687"/>
  <conditionalFormatting sqref="B1:B1689 B1741:B1048576">
    <cfRule type="duplicateValues" dxfId="142" priority="10"/>
  </conditionalFormatting>
  <conditionalFormatting sqref="B2:B1585">
    <cfRule type="duplicateValues" dxfId="141" priority="9"/>
  </conditionalFormatting>
  <conditionalFormatting sqref="B1741:B1048576">
    <cfRule type="duplicateValues" dxfId="140" priority="8"/>
  </conditionalFormatting>
  <conditionalFormatting sqref="B1741:B1048576">
    <cfRule type="duplicateValues" dxfId="139" priority="7"/>
  </conditionalFormatting>
  <conditionalFormatting sqref="B1:B1689 B1741:B1048576">
    <cfRule type="duplicateValues" dxfId="138" priority="6"/>
  </conditionalFormatting>
  <conditionalFormatting sqref="B1700:B1740">
    <cfRule type="duplicateValues" dxfId="137" priority="5"/>
  </conditionalFormatting>
  <conditionalFormatting sqref="B1700:B1740">
    <cfRule type="duplicateValues" dxfId="136" priority="4"/>
  </conditionalFormatting>
  <conditionalFormatting sqref="B1700:B1740">
    <cfRule type="duplicateValues" dxfId="135" priority="3"/>
  </conditionalFormatting>
  <conditionalFormatting sqref="B1700:B1740">
    <cfRule type="duplicateValues" dxfId="134" priority="2"/>
  </conditionalFormatting>
  <conditionalFormatting sqref="B1700:B1740">
    <cfRule type="duplicateValues" dxfId="133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</vt:i4>
      </vt:variant>
    </vt:vector>
  </HeadingPairs>
  <TitlesOfParts>
    <vt:vector size="22" baseType="lpstr">
      <vt:lpstr>М</vt:lpstr>
      <vt:lpstr>Ж</vt:lpstr>
      <vt:lpstr>М40</vt:lpstr>
      <vt:lpstr>Ж40</vt:lpstr>
      <vt:lpstr>М50</vt:lpstr>
      <vt:lpstr>Ж50</vt:lpstr>
      <vt:lpstr>Юниоры, до 17</vt:lpstr>
      <vt:lpstr>Юниорки, до 17</vt:lpstr>
      <vt:lpstr>Баллы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9 (2)</vt:lpstr>
      <vt:lpstr>'8'!Протокол_результатов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Екатерина Николаева</cp:lastModifiedBy>
  <cp:lastPrinted>2022-10-17T19:18:21Z</cp:lastPrinted>
  <dcterms:created xsi:type="dcterms:W3CDTF">2021-04-24T19:59:26Z</dcterms:created>
  <dcterms:modified xsi:type="dcterms:W3CDTF">2024-11-24T21:11:30Z</dcterms:modified>
</cp:coreProperties>
</file>